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2.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namedSheetViews/namedSheetView3.xml" ContentType="application/vnd.ms-excel.namedsheetviews+xml"/>
  <Override PartName="/xl/namedSheetViews/namedSheetView4.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namedSheetViews/namedSheetView5.xml" ContentType="application/vnd.ms-excel.namedsheetview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7.xml" ContentType="application/vnd.openxmlformats-officedocument.spreadsheetml.comments+xml"/>
  <Override PartName="/xl/threadedComments/threadedComment7.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pivotTables/pivotTable11.xml" ContentType="application/vnd.openxmlformats-officedocument.spreadsheetml.pivotTable+xml"/>
  <Override PartName="/xl/comments8.xml" ContentType="application/vnd.openxmlformats-officedocument.spreadsheetml.comments+xml"/>
  <Override PartName="/xl/threadedComments/threadedComment8.xml" ContentType="application/vnd.ms-excel.threadedcomments+xml"/>
  <Override PartName="/xl/documenttasks/documenttask1.xml" ContentType="application/vnd.ms-excel.documenttasks+xml"/>
  <Override PartName="/xl/namedSheetViews/namedSheetView6.xml" ContentType="application/vnd.ms-excel.namedsheetviews+xml"/>
  <Override PartName="/xl/pivotTables/pivotTable12.xml" ContentType="application/vnd.openxmlformats-officedocument.spreadsheetml.pivotTable+xml"/>
  <Override PartName="/xl/comments9.xml" ContentType="application/vnd.openxmlformats-officedocument.spreadsheetml.comments+xml"/>
  <Override PartName="/xl/threadedComments/threadedComment9.xml" ContentType="application/vnd.ms-excel.threadedcomments+xml"/>
  <Override PartName="/xl/documenttasks/documenttask2.xml" ContentType="application/vnd.ms-excel.documenttasks+xml"/>
  <Override PartName="/xl/namedSheetViews/namedSheetView7.xml" ContentType="application/vnd.ms-excel.namedsheetviews+xml"/>
  <Override PartName="/xl/tables/table2.xml" ContentType="application/vnd.openxmlformats-officedocument.spreadsheetml.table+xml"/>
  <Override PartName="/xl/pivotTables/pivotTable13.xml" ContentType="application/vnd.openxmlformats-officedocument.spreadsheetml.pivotTable+xml"/>
  <Override PartName="/xl/comments10.xml" ContentType="application/vnd.openxmlformats-officedocument.spreadsheetml.comments+xml"/>
  <Override PartName="/xl/threadedComments/threadedComment10.xml" ContentType="application/vnd.ms-excel.threadedcomments+xml"/>
  <Override PartName="/xl/documenttasks/documenttask3.xml" ContentType="application/vnd.ms-excel.documenttasks+xml"/>
  <Override PartName="/xl/namedSheetViews/namedSheetView8.xml" ContentType="application/vnd.ms-excel.namedsheetviews+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3.xml" ContentType="application/vnd.openxmlformats-officedocument.spreadsheetml.table+xml"/>
  <Override PartName="/xl/namedSheetViews/namedSheetView9.xml" ContentType="application/vnd.ms-excel.namedsheetviews+xml"/>
  <Override PartName="/xl/pivotTables/pivotTable16.xml" ContentType="application/vnd.openxmlformats-officedocument.spreadsheetml.pivotTable+xml"/>
  <Override PartName="/xl/comments11.xml" ContentType="application/vnd.openxmlformats-officedocument.spreadsheetml.comments+xml"/>
  <Override PartName="/xl/threadedComments/threadedComment11.xml" ContentType="application/vnd.ms-excel.threadedcomments+xml"/>
  <Override PartName="/xl/documenttasks/documenttask4.xml" ContentType="application/vnd.ms-excel.documenttasks+xml"/>
  <Override PartName="/xl/namedSheetViews/namedSheetView10.xml" ContentType="application/vnd.ms-excel.namedsheetviews+xml"/>
  <Override PartName="/xl/comments12.xml" ContentType="application/vnd.openxmlformats-officedocument.spreadsheetml.comments+xml"/>
  <Override PartName="/xl/threadedComments/threadedComment12.xml" ContentType="application/vnd.ms-excel.threadedcomments+xml"/>
  <Override PartName="/xl/documenttasks/documenttask5.xml" ContentType="application/vnd.ms-excel.documenttasks+xml"/>
  <Override PartName="/xl/namedSheetViews/namedSheetView11.xml" ContentType="application/vnd.ms-excel.namedsheetviews+xml"/>
  <Override PartName="/xl/comments13.xml" ContentType="application/vnd.openxmlformats-officedocument.spreadsheetml.comments+xml"/>
  <Override PartName="/xl/threadedComments/threadedComment13.xml" ContentType="application/vnd.ms-excel.threadedcomments+xml"/>
  <Override PartName="/xl/documenttasks/documenttask6.xml" ContentType="application/vnd.ms-excel.documenttasks+xml"/>
  <Override PartName="/xl/namedSheetViews/namedSheetView12.xml" ContentType="application/vnd.ms-excel.namedsheetviews+xml"/>
  <Override PartName="/xl/comments14.xml" ContentType="application/vnd.openxmlformats-officedocument.spreadsheetml.comments+xml"/>
  <Override PartName="/xl/threadedComments/threadedComment14.xml" ContentType="application/vnd.ms-excel.threadedcomments+xml"/>
  <Override PartName="/xl/documenttasks/documenttask7.xml" ContentType="application/vnd.ms-excel.documenttasks+xml"/>
  <Override PartName="/xl/namedSheetViews/namedSheetView13.xml" ContentType="application/vnd.ms-excel.namedsheetviews+xml"/>
  <Override PartName="/xl/comments15.xml" ContentType="application/vnd.openxmlformats-officedocument.spreadsheetml.comments+xml"/>
  <Override PartName="/xl/threadedComments/threadedComment15.xml" ContentType="application/vnd.ms-excel.threadedcomments+xml"/>
  <Override PartName="/xl/documenttasks/documenttask8.xml" ContentType="application/vnd.ms-excel.documenttasks+xml"/>
  <Override PartName="/xl/namedSheetViews/namedSheetView14.xml" ContentType="application/vnd.ms-excel.namedsheetviews+xml"/>
  <Override PartName="/xl/pivotTables/pivotTable17.xml" ContentType="application/vnd.openxmlformats-officedocument.spreadsheetml.pivotTable+xml"/>
  <Override PartName="/xl/comments16.xml" ContentType="application/vnd.openxmlformats-officedocument.spreadsheetml.comments+xml"/>
  <Override PartName="/xl/threadedComments/threadedComment16.xml" ContentType="application/vnd.ms-excel.threadedcomments+xml"/>
  <Override PartName="/xl/documenttasks/documenttask9.xml" ContentType="application/vnd.ms-excel.documenttasks+xml"/>
  <Override PartName="/xl/namedSheetViews/namedSheetView15.xml" ContentType="application/vnd.ms-excel.namedsheetviews+xml"/>
  <Override PartName="/xl/comments17.xml" ContentType="application/vnd.openxmlformats-officedocument.spreadsheetml.comments+xml"/>
  <Override PartName="/xl/threadedComments/threadedComment17.xml" ContentType="application/vnd.ms-excel.threadedcomments+xml"/>
  <Override PartName="/xl/namedSheetViews/namedSheetView16.xml" ContentType="application/vnd.ms-excel.namedsheetviews+xml"/>
  <Override PartName="/xl/comments18.xml" ContentType="application/vnd.openxmlformats-officedocument.spreadsheetml.comments+xml"/>
  <Override PartName="/xl/threadedComments/threadedComment18.xml" ContentType="application/vnd.ms-excel.threadedcomments+xml"/>
  <Override PartName="/xl/documenttasks/documenttask10.xml" ContentType="application/vnd.ms-excel.documenttasks+xml"/>
  <Override PartName="/xl/namedSheetViews/namedSheetView17.xml" ContentType="application/vnd.ms-excel.namedsheetviews+xml"/>
  <Override PartName="/xl/pivotTables/pivotTable18.xml" ContentType="application/vnd.openxmlformats-officedocument.spreadsheetml.pivotTable+xml"/>
  <Override PartName="/xl/comments19.xml" ContentType="application/vnd.openxmlformats-officedocument.spreadsheetml.comments+xml"/>
  <Override PartName="/xl/threadedComments/threadedComment19.xml" ContentType="application/vnd.ms-excel.threadedcomments+xml"/>
  <Override PartName="/xl/namedSheetViews/namedSheetView18.xml" ContentType="application/vnd.ms-excel.namedsheetviews+xml"/>
  <Override PartName="/xl/comments20.xml" ContentType="application/vnd.openxmlformats-officedocument.spreadsheetml.comments+xml"/>
  <Override PartName="/xl/threadedComments/threadedComment20.xml" ContentType="application/vnd.ms-excel.threadedcomments+xml"/>
  <Override PartName="/xl/documenttasks/documenttask11.xml" ContentType="application/vnd.ms-excel.documenttasks+xml"/>
  <Override PartName="/xl/namedSheetViews/namedSheetView19.xml" ContentType="application/vnd.ms-excel.namedsheetviews+xml"/>
  <Override PartName="/xl/drawings/drawing1.xml" ContentType="application/vnd.openxmlformats-officedocument.drawing+xml"/>
  <Override PartName="/xl/pivotTables/pivotTable19.xml" ContentType="application/vnd.openxmlformats-officedocument.spreadsheetml.pivot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updateLinks="always" codeName="ThisWorkbook"/>
  <mc:AlternateContent xmlns:mc="http://schemas.openxmlformats.org/markup-compatibility/2006">
    <mc:Choice Requires="x15">
      <x15ac:absPath xmlns:x15ac="http://schemas.microsoft.com/office/spreadsheetml/2010/11/ac" url="https://pmicloud.sharepoint.com/teams/EnterpriseInnovation-EnterpriseInnovation-IDandRegion1/Shared Documents/General/Sprint Governance/"/>
    </mc:Choice>
  </mc:AlternateContent>
  <xr:revisionPtr revIDLastSave="0" documentId="8_{B536AD34-3D6F-4FFA-9DAE-BF7C0B3D7A62}" xr6:coauthVersionLast="47" xr6:coauthVersionMax="47" xr10:uidLastSave="{00000000-0000-0000-0000-000000000000}"/>
  <bookViews>
    <workbookView xWindow="28680" yWindow="-120" windowWidth="38640" windowHeight="21120" tabRatio="537" firstSheet="32" activeTab="32" xr2:uid="{F0CDC327-BA0F-489E-A26F-0BD3CC4CA052}"/>
  </bookViews>
  <sheets>
    <sheet name="Sprint Tracker" sheetId="1" state="hidden" r:id="rId1"/>
    <sheet name="Sprint 8  with Prio" sheetId="2" state="hidden" r:id="rId2"/>
    <sheet name="Sprint 8 with Prio (unlocked)" sheetId="3" state="hidden" r:id="rId3"/>
    <sheet name="Kasir Qoncierge" sheetId="4" state="hidden" r:id="rId4"/>
    <sheet name="Sprint 8 with Prio (unlocked) 2" sheetId="5" state="hidden" r:id="rId5"/>
    <sheet name="MASTER SPRINT9" sheetId="15" state="hidden" r:id="rId6"/>
    <sheet name="Sprint 8 LS &amp; Tech Dev" sheetId="9" state="hidden" r:id="rId7"/>
    <sheet name="Consolidated Status Sprint 8" sheetId="7" state="hidden" r:id="rId8"/>
    <sheet name="Sprint 9 Backlog (unlocked)" sheetId="8" state="hidden" r:id="rId9"/>
    <sheet name="Sheet2" sheetId="11" state="hidden" r:id="rId10"/>
    <sheet name="Deleted due to double" sheetId="13" state="hidden" r:id="rId11"/>
    <sheet name="Sprint 9 Backlog with Prio" sheetId="12" state="hidden" r:id="rId12"/>
    <sheet name="Sprint 9 Tech Dev" sheetId="19" state="hidden" r:id="rId13"/>
    <sheet name="Sprint 9 Newly Requested" sheetId="14" state="hidden" r:id="rId14"/>
    <sheet name="Sprint 10 Backlog (unlocked)" sheetId="18" state="hidden" r:id="rId15"/>
    <sheet name="CITA" sheetId="40" state="hidden" r:id="rId16"/>
    <sheet name="AYO Mitra Order" sheetId="37" state="hidden" r:id="rId17"/>
    <sheet name="My Hero" sheetId="39" state="hidden" r:id="rId18"/>
    <sheet name="Principal" sheetId="38" state="hidden" r:id="rId19"/>
    <sheet name="AYO Mitra" sheetId="36" state="hidden" r:id="rId20"/>
    <sheet name="AYO Kasir" sheetId="35" state="hidden" r:id="rId21"/>
    <sheet name="AYO Toko" sheetId="33" state="hidden" r:id="rId22"/>
    <sheet name="Schedule (2)" sheetId="48" state="hidden" r:id="rId23"/>
    <sheet name="Schedule" sheetId="29" state="hidden" r:id="rId24"/>
    <sheet name="Sheet4" sheetId="47" state="hidden" r:id="rId25"/>
    <sheet name="Sprint Velocity 2026" sheetId="28" r:id="rId26"/>
    <sheet name="Summary" sheetId="51" r:id="rId27"/>
    <sheet name="Glossary Final Status" sheetId="56" r:id="rId28"/>
    <sheet name="SCHEDULE 2026" sheetId="50" r:id="rId29"/>
    <sheet name="SPRINT 9 Pivot" sheetId="97" r:id="rId30"/>
    <sheet name="Sprint 9 - Tech Debt" sheetId="95" r:id="rId31"/>
    <sheet name="Pivot Sprint 8" sheetId="92" r:id="rId32"/>
    <sheet name="Sprint 9" sheetId="93" r:id="rId33"/>
    <sheet name="Pivot Sprint 8 report" sheetId="94" r:id="rId34"/>
    <sheet name="Sprint 8" sheetId="88" r:id="rId35"/>
    <sheet name="Sprint 8 - Tech Debt" sheetId="91" r:id="rId36"/>
    <sheet name="Pivot 7" sheetId="85" r:id="rId37"/>
    <sheet name="Sprint 7" sheetId="80" r:id="rId38"/>
    <sheet name="Pvt Sprint 7 result" sheetId="89" r:id="rId39"/>
    <sheet name="Sprint 7 - Tech Debt" sheetId="82" r:id="rId40"/>
    <sheet name="Sprint 6 - Tech Debt" sheetId="66" r:id="rId41"/>
    <sheet name="Pivot Sprint 6" sheetId="58" r:id="rId42"/>
    <sheet name="Sprint 6" sheetId="57" r:id="rId43"/>
    <sheet name="Sprint 5" sheetId="54" r:id="rId44"/>
    <sheet name="Sprint 4 - Tech Debt" sheetId="46" r:id="rId45"/>
    <sheet name="Sprint 5 - Tech Debt" sheetId="55" r:id="rId46"/>
    <sheet name="Sprint 4" sheetId="49" r:id="rId47"/>
    <sheet name="Sprint 3" sheetId="45" r:id="rId48"/>
    <sheet name="Sprint 3 - Locked" sheetId="43" r:id="rId49"/>
    <sheet name="Sheet1" sheetId="44" state="hidden" r:id="rId50"/>
    <sheet name="Sprint 3 - Tech Debt" sheetId="53" r:id="rId51"/>
    <sheet name="Sprint 2 (with Prio)" sheetId="41" r:id="rId52"/>
    <sheet name="Sprint 2 Backlog (unlocked)" sheetId="31" r:id="rId53"/>
    <sheet name="Sprint 2 - Tech Debt" sheetId="42" r:id="rId54"/>
    <sheet name="Sprint 1 Backlog (with Prio)" sheetId="27" r:id="rId55"/>
    <sheet name="Pivot" sheetId="32" state="hidden" r:id="rId56"/>
    <sheet name="Sprint 1 Backlog (prio draft)" sheetId="26" state="hidden" r:id="rId57"/>
    <sheet name="Sprint 1 Backlog (locked) " sheetId="24" r:id="rId58"/>
    <sheet name="Sprint 10 Backlog with Prio" sheetId="20" r:id="rId59"/>
    <sheet name="Sprint 10 Newly Requested" sheetId="21" state="hidden" r:id="rId60"/>
    <sheet name="Sprint 10 Tech Dev" sheetId="23" state="hidden" r:id="rId61"/>
    <sheet name="Platform" sheetId="25" r:id="rId62"/>
    <sheet name="Sheet3" sheetId="30" r:id="rId63"/>
    <sheet name="Sheet5" sheetId="87" r:id="rId64"/>
  </sheets>
  <externalReferences>
    <externalReference r:id="rId65"/>
  </externalReferences>
  <definedNames>
    <definedName name="_xlnm._FilterDatabase" localSheetId="7" hidden="1">'Consolidated Status Sprint 8'!$A$7:$X$181</definedName>
    <definedName name="_xlnm._FilterDatabase" localSheetId="3" hidden="1">'Kasir Qoncierge'!$A$7:$W$248</definedName>
    <definedName name="_xlnm._FilterDatabase" localSheetId="5" hidden="1">'MASTER SPRINT9'!$A$7:$AA$131</definedName>
    <definedName name="_xlnm._FilterDatabase" localSheetId="57" hidden="1">'Sprint 1 Backlog (locked) '!$A$2:$AB$80</definedName>
    <definedName name="_xlnm._FilterDatabase" localSheetId="56" hidden="1">'Sprint 1 Backlog (prio draft)'!$B$1:$B$209</definedName>
    <definedName name="_xlnm._FilterDatabase" localSheetId="54" hidden="1">'Sprint 1 Backlog (with Prio)'!$A$2:$AD$185</definedName>
    <definedName name="_xlnm._FilterDatabase" localSheetId="14" hidden="1">'Sprint 10 Backlog (unlocked)'!$A$7:$AA$7</definedName>
    <definedName name="_xlnm._FilterDatabase" localSheetId="58" hidden="1">'Sprint 10 Backlog with Prio'!$A$8:$AC$191</definedName>
    <definedName name="_xlnm._FilterDatabase" localSheetId="59" hidden="1">'Sprint 10 Newly Requested'!$A$7:$AB$7</definedName>
    <definedName name="_xlnm._FilterDatabase" localSheetId="53" hidden="1">'Sprint 2 - Tech Debt'!$A$1:$AD$60</definedName>
    <definedName name="_xlnm._FilterDatabase" localSheetId="51" hidden="1">'Sprint 2 (with Prio)'!$A$2:$AI$138</definedName>
    <definedName name="_xlnm._FilterDatabase" localSheetId="52" hidden="1">'Sprint 2 Backlog (unlocked)'!$A$2:$AD$2</definedName>
    <definedName name="_xlnm._FilterDatabase" localSheetId="47" hidden="1">'Sprint 3'!$A$1:$AK$148</definedName>
    <definedName name="_xlnm._FilterDatabase" localSheetId="48" hidden="1">'Sprint 3 - Locked'!$A$2:$AH$143</definedName>
    <definedName name="_xlnm._FilterDatabase" localSheetId="50" hidden="1">'Sprint 3 - Tech Debt'!$A$1:$P$5</definedName>
    <definedName name="_xlnm._FilterDatabase" localSheetId="46" hidden="1">'Sprint 4'!$A$2:$GQ$2</definedName>
    <definedName name="_xlnm._FilterDatabase" localSheetId="44" hidden="1">'Sprint 4 - Tech Debt'!$A$1:$Q$1</definedName>
    <definedName name="_xlnm._FilterDatabase" localSheetId="43" hidden="1">'Sprint 5'!$A$1:$AJ$970</definedName>
    <definedName name="_xlnm._FilterDatabase" localSheetId="45" hidden="1">'Sprint 5 - Tech Debt'!$A$1:$P$19</definedName>
    <definedName name="_xlnm._FilterDatabase" localSheetId="42" hidden="1">'Sprint 6'!$A$2:$GQ$139</definedName>
    <definedName name="_xlnm._FilterDatabase" localSheetId="40" hidden="1">'Sprint 6 - Tech Debt'!$A$1:$P$10</definedName>
    <definedName name="_xlnm._FilterDatabase" localSheetId="37" hidden="1">'Sprint 7'!$A$2:$GS$145</definedName>
    <definedName name="_xlnm._FilterDatabase" localSheetId="39" hidden="1">'Sprint 7 - Tech Debt'!$C$48:$C$48</definedName>
    <definedName name="_xlnm._FilterDatabase" localSheetId="34" hidden="1">'Sprint 8'!$A$1:$AL$155</definedName>
    <definedName name="_xlnm._FilterDatabase" localSheetId="35" hidden="1">'Sprint 8 - Tech Debt'!$B$40:$B$40</definedName>
    <definedName name="_xlnm._FilterDatabase" localSheetId="2" hidden="1">'Sprint 8 with Prio (unlocked)'!$A$7:$Y$206</definedName>
    <definedName name="_xlnm._FilterDatabase" localSheetId="4" hidden="1">'Sprint 8 with Prio (unlocked) 2'!$A$7:$W$179</definedName>
    <definedName name="_xlnm._FilterDatabase" localSheetId="30" hidden="1">'Sprint 9 - Tech Debt'!$A$30:$F$50</definedName>
    <definedName name="_xlnm._FilterDatabase" localSheetId="8" hidden="1">'Sprint 9 Backlog (unlocked)'!$A$7:$AA$104</definedName>
    <definedName name="_xlnm._FilterDatabase" localSheetId="11" hidden="1">'Sprint 9 Backlog with Prio'!$C$7:$AC$227</definedName>
    <definedName name="_xlnm._FilterDatabase" localSheetId="13" hidden="1">'Sprint 9 Newly Requested'!$A$7:$AA$34</definedName>
    <definedName name="_xlnm._FilterDatabase" localSheetId="0" hidden="1">'Sprint Tracker'!$A$7:$X$160</definedName>
    <definedName name="_xlnm._FilterDatabase" localSheetId="32" hidden="1">'Sprint 9'!$A$1:$AL$150</definedName>
    <definedName name="_xlcn.WorksheetConnection_Sprint8A2AE1581" hidden="1">'Sprint 8'!$A$2:$AE$153</definedName>
    <definedName name="_xlcn.WorksheetConnection_Sprint9A2AE1490" hidden="1">'Sprint 9'!$A$2:$AE$1490</definedName>
    <definedName name="_xlcn.WorksheetConnection_Sprint9A2AE14901" hidden="1">'Sprint 9'!$A$2:$AE$1490</definedName>
  </definedNames>
  <calcPr calcId="191028"/>
  <pivotCaches>
    <pivotCache cacheId="255" r:id="rId66"/>
    <pivotCache cacheId="256" r:id="rId67"/>
    <pivotCache cacheId="257" r:id="rId68"/>
    <pivotCache cacheId="258" r:id="rId69"/>
    <pivotCache cacheId="259" r:id="rId70"/>
    <pivotCache cacheId="260" r:id="rId71"/>
    <pivotCache cacheId="261" r:id="rId72"/>
    <pivotCache cacheId="262" r:id="rId73"/>
    <pivotCache cacheId="263" r:id="rId74"/>
    <pivotCache cacheId="264" r:id="rId75"/>
    <pivotCache cacheId="265" r:id="rId76"/>
    <pivotCache cacheId="266" r:id="rId7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print 8!$A$2:$AE$15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 i="50" l="1"/>
  <c r="O13" i="50"/>
  <c r="O15" i="50"/>
  <c r="O17" i="50"/>
  <c r="O19" i="50"/>
  <c r="O21" i="50"/>
  <c r="O23" i="50"/>
  <c r="O9" i="50"/>
  <c r="G11" i="95"/>
  <c r="G12" i="95"/>
  <c r="G6" i="95"/>
  <c r="G7" i="95"/>
  <c r="G8" i="95"/>
  <c r="G2" i="95"/>
  <c r="G3" i="95"/>
  <c r="G4" i="95"/>
  <c r="G5" i="95"/>
  <c r="A87" i="93" l="1"/>
  <c r="G32" i="94"/>
  <c r="F32" i="94"/>
  <c r="E32" i="94"/>
  <c r="D32" i="94"/>
  <c r="G31" i="94"/>
  <c r="F31" i="94"/>
  <c r="E31" i="94"/>
  <c r="D31" i="94"/>
  <c r="G30" i="94"/>
  <c r="F30" i="94"/>
  <c r="E30" i="94"/>
  <c r="D30" i="94"/>
  <c r="G29" i="94"/>
  <c r="F29" i="94"/>
  <c r="E29" i="94"/>
  <c r="D29" i="94"/>
  <c r="G28" i="94"/>
  <c r="F28" i="94"/>
  <c r="E28" i="94"/>
  <c r="D28" i="94"/>
  <c r="G27" i="94"/>
  <c r="F27" i="94"/>
  <c r="E27" i="94"/>
  <c r="D27" i="94"/>
  <c r="G26" i="94"/>
  <c r="F26" i="94"/>
  <c r="E26" i="94"/>
  <c r="D26" i="94"/>
  <c r="G25" i="94"/>
  <c r="F25" i="94"/>
  <c r="E25" i="94"/>
  <c r="D25" i="94"/>
  <c r="G24" i="94"/>
  <c r="F24" i="94"/>
  <c r="E24" i="94"/>
  <c r="D24" i="94"/>
  <c r="G22" i="94"/>
  <c r="F22" i="94"/>
  <c r="E22" i="94"/>
  <c r="D22" i="94"/>
  <c r="C32" i="94"/>
  <c r="C31" i="94"/>
  <c r="C30" i="94"/>
  <c r="C29" i="94"/>
  <c r="C28" i="94"/>
  <c r="C27" i="94"/>
  <c r="C26" i="94"/>
  <c r="C25" i="94"/>
  <c r="C24" i="94"/>
  <c r="C23" i="94"/>
  <c r="C22" i="94"/>
  <c r="I160" i="28"/>
  <c r="K186" i="28"/>
  <c r="K185" i="28"/>
  <c r="K184" i="28"/>
  <c r="I35" i="88"/>
  <c r="A4" i="88"/>
  <c r="A5" i="88" s="1"/>
  <c r="A6" i="88" s="1"/>
  <c r="A7" i="88" s="1"/>
  <c r="A8" i="88" s="1"/>
  <c r="A9" i="88" s="1"/>
  <c r="A10" i="88" s="1"/>
  <c r="A11" i="88" s="1"/>
  <c r="A12" i="88" s="1"/>
  <c r="A13" i="88" s="1"/>
  <c r="A14" i="88" s="1"/>
  <c r="A15" i="88" s="1"/>
  <c r="A16" i="88" s="1"/>
  <c r="A17" i="88" s="1"/>
  <c r="A18" i="88" s="1"/>
  <c r="A19" i="88" s="1"/>
  <c r="A20" i="88" s="1"/>
  <c r="A21" i="88" s="1"/>
  <c r="A22" i="88" s="1"/>
  <c r="F157" i="28"/>
  <c r="E157" i="28"/>
  <c r="F154" i="28"/>
  <c r="E154" i="28"/>
  <c r="D24" i="50"/>
  <c r="E24" i="50"/>
  <c r="F24" i="50"/>
  <c r="G24" i="50"/>
  <c r="H24" i="50"/>
  <c r="I24" i="50"/>
  <c r="J24" i="50"/>
  <c r="K24" i="50"/>
  <c r="L24" i="50"/>
  <c r="M24" i="50"/>
  <c r="N24" i="50"/>
  <c r="C24" i="50"/>
  <c r="D22" i="50"/>
  <c r="E22" i="50"/>
  <c r="F22" i="50"/>
  <c r="G22" i="50"/>
  <c r="H22" i="50"/>
  <c r="I22" i="50"/>
  <c r="J22" i="50"/>
  <c r="K22" i="50"/>
  <c r="L22" i="50"/>
  <c r="M22" i="50"/>
  <c r="N22" i="50"/>
  <c r="C22" i="50"/>
  <c r="D20" i="50"/>
  <c r="E20" i="50"/>
  <c r="F20" i="50"/>
  <c r="G20" i="50"/>
  <c r="H20" i="50"/>
  <c r="I20" i="50"/>
  <c r="J20" i="50"/>
  <c r="K20" i="50"/>
  <c r="L20" i="50"/>
  <c r="M20" i="50"/>
  <c r="N20" i="50"/>
  <c r="C20" i="50"/>
  <c r="D18" i="50"/>
  <c r="E18" i="50"/>
  <c r="F18" i="50"/>
  <c r="G18" i="50"/>
  <c r="H18" i="50"/>
  <c r="I18" i="50"/>
  <c r="J18" i="50"/>
  <c r="K18" i="50"/>
  <c r="L18" i="50"/>
  <c r="M18" i="50"/>
  <c r="N18" i="50"/>
  <c r="C18" i="50"/>
  <c r="G12" i="91"/>
  <c r="G13" i="91"/>
  <c r="G7" i="91"/>
  <c r="G8" i="91"/>
  <c r="G9" i="91"/>
  <c r="G2" i="91"/>
  <c r="G3" i="91"/>
  <c r="G4" i="91"/>
  <c r="G5" i="91"/>
  <c r="D38" i="89"/>
  <c r="E38" i="89"/>
  <c r="F38" i="89"/>
  <c r="G38" i="89"/>
  <c r="C38" i="89"/>
  <c r="A4" i="80"/>
  <c r="A5" i="80" s="1"/>
  <c r="A6" i="80" s="1"/>
  <c r="A7" i="80" s="1"/>
  <c r="A8" i="80" s="1"/>
  <c r="A9" i="80" s="1"/>
  <c r="A10" i="80" s="1"/>
  <c r="A11" i="80" s="1"/>
  <c r="A12" i="80" s="1"/>
  <c r="A13" i="80" s="1"/>
  <c r="A14" i="80" s="1"/>
  <c r="A15" i="80" s="1"/>
  <c r="A16" i="80" s="1"/>
  <c r="A17" i="80" s="1"/>
  <c r="A18" i="80" s="1"/>
  <c r="A19" i="80" s="1"/>
  <c r="A20" i="80" s="1"/>
  <c r="A21" i="80" s="1"/>
  <c r="A22" i="80" s="1"/>
  <c r="A23" i="80" s="1"/>
  <c r="A24" i="80" s="1"/>
  <c r="A25" i="80" s="1"/>
  <c r="A28" i="80" s="1"/>
  <c r="A29" i="80" s="1"/>
  <c r="A30" i="80" s="1"/>
  <c r="A31" i="80" s="1"/>
  <c r="A32" i="80" s="1"/>
  <c r="A33" i="80" s="1"/>
  <c r="A34" i="80" s="1"/>
  <c r="A35" i="80" s="1"/>
  <c r="A36" i="80" s="1"/>
  <c r="A37" i="80" s="1"/>
  <c r="A38" i="80" s="1"/>
  <c r="A39" i="80" s="1"/>
  <c r="A40" i="80" s="1"/>
  <c r="A41" i="80" s="1"/>
  <c r="A42" i="80" s="1"/>
  <c r="A43" i="80" s="1"/>
  <c r="A44" i="80" s="1"/>
  <c r="A45" i="80" s="1"/>
  <c r="A46" i="80" s="1"/>
  <c r="A47" i="80" s="1"/>
  <c r="A48" i="80" s="1"/>
  <c r="A49" i="80" s="1"/>
  <c r="A50" i="80" s="1"/>
  <c r="A51" i="80" s="1"/>
  <c r="A52" i="80" s="1"/>
  <c r="A53" i="80" s="1"/>
  <c r="A54" i="80" s="1"/>
  <c r="A55" i="80" s="1"/>
  <c r="A56" i="80" s="1"/>
  <c r="A57" i="80" s="1"/>
  <c r="A58" i="80" s="1"/>
  <c r="A59" i="80" s="1"/>
  <c r="A60" i="80" s="1"/>
  <c r="A61" i="80" s="1"/>
  <c r="A62" i="80" s="1"/>
  <c r="A63" i="80" s="1"/>
  <c r="A64" i="80" s="1"/>
  <c r="A65" i="80" s="1"/>
  <c r="A66" i="80" s="1"/>
  <c r="A67" i="80" s="1"/>
  <c r="A68" i="80" s="1"/>
  <c r="A69" i="80" s="1"/>
  <c r="A70" i="80" s="1"/>
  <c r="A71" i="80" s="1"/>
  <c r="A72" i="80" s="1"/>
  <c r="A73" i="80" s="1"/>
  <c r="A74" i="80" s="1"/>
  <c r="A75" i="80" s="1"/>
  <c r="A76" i="80" s="1"/>
  <c r="A77" i="80" s="1"/>
  <c r="A78" i="80" s="1"/>
  <c r="A79" i="80" s="1"/>
  <c r="A80" i="80" s="1"/>
  <c r="A81" i="80" s="1"/>
  <c r="A82" i="80" s="1"/>
  <c r="A83" i="80" s="1"/>
  <c r="A84" i="80" s="1"/>
  <c r="A85" i="80" s="1"/>
  <c r="A86" i="80" s="1"/>
  <c r="A87" i="80" s="1"/>
  <c r="A88" i="80" s="1"/>
  <c r="A89" i="80" s="1"/>
  <c r="A90" i="80" s="1"/>
  <c r="A91" i="80" s="1"/>
  <c r="A92" i="80" s="1"/>
  <c r="A93" i="80" s="1"/>
  <c r="A94" i="80" s="1"/>
  <c r="A95" i="80" s="1"/>
  <c r="A96" i="80" s="1"/>
  <c r="A97" i="80" s="1"/>
  <c r="A98" i="80" s="1"/>
  <c r="A99" i="80" s="1"/>
  <c r="A100" i="80" s="1"/>
  <c r="A101" i="80" s="1"/>
  <c r="A102" i="80" s="1"/>
  <c r="A103" i="80" s="1"/>
  <c r="A104" i="80" s="1"/>
  <c r="A105" i="80" s="1"/>
  <c r="A106" i="80" s="1"/>
  <c r="A107" i="80" s="1"/>
  <c r="A108" i="80" s="1"/>
  <c r="A109" i="80" s="1"/>
  <c r="A110" i="80" s="1"/>
  <c r="A111" i="80" s="1"/>
  <c r="A112" i="80" s="1"/>
  <c r="A113" i="80" s="1"/>
  <c r="A114" i="80" s="1"/>
  <c r="A115" i="80" s="1"/>
  <c r="A116" i="80" s="1"/>
  <c r="A117" i="80" s="1"/>
  <c r="A118" i="80" s="1"/>
  <c r="A119" i="80" s="1"/>
  <c r="A120" i="80" s="1"/>
  <c r="A121" i="80" s="1"/>
  <c r="A122" i="80" s="1"/>
  <c r="A123" i="80" s="1"/>
  <c r="A124" i="80" s="1"/>
  <c r="A125" i="80" s="1"/>
  <c r="A126" i="80" s="1"/>
  <c r="A127" i="80" s="1"/>
  <c r="A128" i="80" s="1"/>
  <c r="A129" i="80" s="1"/>
  <c r="A130" i="80" s="1"/>
  <c r="A131" i="80" s="1"/>
  <c r="A132" i="80" s="1"/>
  <c r="A133" i="80" s="1"/>
  <c r="A134" i="80" s="1"/>
  <c r="A135" i="80" s="1"/>
  <c r="A136" i="80" s="1"/>
  <c r="A137" i="80" s="1"/>
  <c r="A138" i="80" s="1"/>
  <c r="A139" i="80" s="1"/>
  <c r="A140" i="80" s="1"/>
  <c r="A141" i="80" s="1"/>
  <c r="A142" i="80" s="1"/>
  <c r="A143" i="80" s="1"/>
  <c r="A144" i="80" s="1"/>
  <c r="A145" i="80" s="1"/>
  <c r="G33" i="94" l="1"/>
  <c r="K187" i="28"/>
  <c r="K188" i="28" s="1"/>
  <c r="D33" i="94"/>
  <c r="E33" i="94"/>
  <c r="F33" i="94"/>
  <c r="C33" i="94"/>
  <c r="E160" i="28"/>
  <c r="F160" i="28"/>
  <c r="G2" i="82"/>
  <c r="G3" i="82"/>
  <c r="G4" i="82"/>
  <c r="G5" i="82"/>
  <c r="G6" i="82"/>
  <c r="G10" i="82"/>
  <c r="G11" i="82"/>
  <c r="G12" i="82"/>
  <c r="G15" i="82"/>
  <c r="G16" i="82"/>
  <c r="G159" i="28"/>
  <c r="G145" i="28"/>
  <c r="G158" i="28" l="1"/>
  <c r="G156" i="28"/>
  <c r="G155" i="28"/>
  <c r="G153" i="28"/>
  <c r="G152" i="28"/>
  <c r="G151" i="28"/>
  <c r="G150" i="28"/>
  <c r="G149" i="28"/>
  <c r="G148" i="28"/>
  <c r="G147" i="28"/>
  <c r="G146" i="28"/>
  <c r="G144" i="28"/>
  <c r="G143" i="28"/>
  <c r="A4" i="57"/>
  <c r="A5" i="57" s="1"/>
  <c r="A6" i="57" s="1"/>
  <c r="A7" i="57" s="1"/>
  <c r="A8" i="57" s="1"/>
  <c r="A9" i="57" s="1"/>
  <c r="A10" i="57" s="1"/>
  <c r="A11" i="57" s="1"/>
  <c r="A12" i="57" s="1"/>
  <c r="A13" i="57" s="1"/>
  <c r="A14" i="57" s="1"/>
  <c r="A15" i="57" s="1"/>
  <c r="A16" i="57" s="1"/>
  <c r="A17" i="57" s="1"/>
  <c r="A18" i="57" s="1"/>
  <c r="A19" i="57" s="1"/>
  <c r="A20" i="57" s="1"/>
  <c r="A21" i="57" s="1"/>
  <c r="A22" i="57" s="1"/>
  <c r="A23" i="57" s="1"/>
  <c r="A24" i="57" s="1"/>
  <c r="A25" i="57" s="1"/>
  <c r="A26" i="57" s="1"/>
  <c r="A27" i="57" s="1"/>
  <c r="A28" i="57" s="1"/>
  <c r="A29" i="57" s="1"/>
  <c r="A30" i="57" s="1"/>
  <c r="A31" i="57" s="1"/>
  <c r="A32" i="57" s="1"/>
  <c r="A33" i="57" s="1"/>
  <c r="A34" i="57" s="1"/>
  <c r="A35" i="57" s="1"/>
  <c r="A36" i="57" s="1"/>
  <c r="A37" i="57" s="1"/>
  <c r="A38" i="57" s="1"/>
  <c r="A39" i="57" s="1"/>
  <c r="A40" i="57" s="1"/>
  <c r="A41" i="57" s="1"/>
  <c r="A42" i="57" s="1"/>
  <c r="A43" i="57" s="1"/>
  <c r="A44" i="57" s="1"/>
  <c r="A45" i="57" s="1"/>
  <c r="A46" i="57" s="1"/>
  <c r="A47" i="57" s="1"/>
  <c r="A48" i="57" s="1"/>
  <c r="A49" i="57" s="1"/>
  <c r="A50" i="57" s="1"/>
  <c r="A51" i="57" s="1"/>
  <c r="A52" i="57" s="1"/>
  <c r="A53" i="57" s="1"/>
  <c r="A54" i="57" s="1"/>
  <c r="A55" i="57" s="1"/>
  <c r="A56" i="57" s="1"/>
  <c r="A57" i="57" s="1"/>
  <c r="A58" i="57" s="1"/>
  <c r="A59" i="57" s="1"/>
  <c r="A60" i="57" s="1"/>
  <c r="A61" i="57" s="1"/>
  <c r="A62" i="57" s="1"/>
  <c r="A63" i="57" s="1"/>
  <c r="A64" i="57" s="1"/>
  <c r="A65" i="57" s="1"/>
  <c r="A66" i="57" s="1"/>
  <c r="A67" i="57" s="1"/>
  <c r="A68" i="57" s="1"/>
  <c r="A69" i="57" s="1"/>
  <c r="A70" i="57" s="1"/>
  <c r="A71" i="57" s="1"/>
  <c r="A72" i="57" s="1"/>
  <c r="A73" i="57" s="1"/>
  <c r="A74" i="57" s="1"/>
  <c r="A75" i="57" s="1"/>
  <c r="A76" i="57" s="1"/>
  <c r="A77" i="57" s="1"/>
  <c r="A78" i="57" s="1"/>
  <c r="A79" i="57" s="1"/>
  <c r="A80" i="57" s="1"/>
  <c r="A81" i="57" s="1"/>
  <c r="A82" i="57" s="1"/>
  <c r="A83" i="57" s="1"/>
  <c r="A84" i="57" s="1"/>
  <c r="A85" i="57" s="1"/>
  <c r="A86" i="57" s="1"/>
  <c r="A87" i="57" s="1"/>
  <c r="A88" i="57" s="1"/>
  <c r="A89" i="57" s="1"/>
  <c r="A90" i="57" s="1"/>
  <c r="A91" i="57" s="1"/>
  <c r="A92" i="57" s="1"/>
  <c r="A93" i="57" s="1"/>
  <c r="A94" i="57" s="1"/>
  <c r="A95" i="57" s="1"/>
  <c r="A96" i="57" s="1"/>
  <c r="A97" i="57" s="1"/>
  <c r="A98" i="57" s="1"/>
  <c r="A99" i="57" s="1"/>
  <c r="A100" i="57" s="1"/>
  <c r="A101" i="57" s="1"/>
  <c r="A102" i="57" s="1"/>
  <c r="A103" i="57" s="1"/>
  <c r="A104" i="57" s="1"/>
  <c r="A105" i="57" s="1"/>
  <c r="A106" i="57" s="1"/>
  <c r="A107" i="57" s="1"/>
  <c r="A108" i="57" s="1"/>
  <c r="A109" i="57" s="1"/>
  <c r="A110" i="57" s="1"/>
  <c r="A111" i="57" s="1"/>
  <c r="A112" i="57" s="1"/>
  <c r="A113" i="57" s="1"/>
  <c r="A114" i="57" s="1"/>
  <c r="A115" i="57" s="1"/>
  <c r="A116" i="57" s="1"/>
  <c r="A117" i="57" s="1"/>
  <c r="A118" i="57" s="1"/>
  <c r="A119" i="57" s="1"/>
  <c r="A120" i="57" s="1"/>
  <c r="A121" i="57" s="1"/>
  <c r="A122" i="57" s="1"/>
  <c r="A123" i="57" s="1"/>
  <c r="A124" i="57" s="1"/>
  <c r="A125" i="57" s="1"/>
  <c r="A126" i="57" s="1"/>
  <c r="A127" i="57" s="1"/>
  <c r="A128" i="57" s="1"/>
  <c r="A129" i="57" s="1"/>
  <c r="A130" i="57" s="1"/>
  <c r="A131" i="57" s="1"/>
  <c r="A132" i="57" s="1"/>
  <c r="A133" i="57" s="1"/>
  <c r="A134" i="57" s="1"/>
  <c r="A135" i="57" s="1"/>
  <c r="A136" i="57" s="1"/>
  <c r="A137" i="57" s="1"/>
  <c r="G154" i="28" l="1"/>
  <c r="G157" i="28"/>
  <c r="E109" i="28"/>
  <c r="G109" i="28" s="1"/>
  <c r="F99" i="28"/>
  <c r="G160" i="28" l="1"/>
  <c r="H86" i="28"/>
  <c r="E98" i="28"/>
  <c r="G98" i="28" s="1"/>
  <c r="E99" i="28"/>
  <c r="E100" i="28"/>
  <c r="G100" i="28" s="1"/>
  <c r="E101" i="28"/>
  <c r="G101" i="28" s="1"/>
  <c r="E102" i="28"/>
  <c r="G102" i="28" s="1"/>
  <c r="E103" i="28"/>
  <c r="G103" i="28" s="1"/>
  <c r="E104" i="28"/>
  <c r="G104" i="28" s="1"/>
  <c r="E105" i="28"/>
  <c r="G105" i="28" s="1"/>
  <c r="E106" i="28"/>
  <c r="G106" i="28" s="1"/>
  <c r="E107" i="28"/>
  <c r="G107" i="28" s="1"/>
  <c r="E108" i="28"/>
  <c r="G108" i="28" s="1"/>
  <c r="E110" i="28"/>
  <c r="G110" i="28" s="1"/>
  <c r="E111" i="28"/>
  <c r="G111" i="28" s="1"/>
  <c r="E112" i="28"/>
  <c r="G112" i="28" s="1"/>
  <c r="E113" i="28"/>
  <c r="G113" i="28" s="1"/>
  <c r="E114" i="28"/>
  <c r="G114" i="28" s="1"/>
  <c r="E115" i="28"/>
  <c r="G115" i="28" s="1"/>
  <c r="D116" i="28"/>
  <c r="F116" i="28"/>
  <c r="I76" i="28"/>
  <c r="I77" i="28"/>
  <c r="I78" i="28"/>
  <c r="I79" i="28"/>
  <c r="I80" i="28"/>
  <c r="I81" i="28"/>
  <c r="I82" i="28"/>
  <c r="I83" i="28"/>
  <c r="I84" i="28"/>
  <c r="I85" i="28"/>
  <c r="I86" i="28"/>
  <c r="I87" i="28"/>
  <c r="I88" i="28"/>
  <c r="I89" i="28"/>
  <c r="I90" i="28"/>
  <c r="I91" i="28"/>
  <c r="I92" i="28"/>
  <c r="I75" i="28"/>
  <c r="H76" i="28"/>
  <c r="H77" i="28"/>
  <c r="H78" i="28"/>
  <c r="H79" i="28"/>
  <c r="H80" i="28"/>
  <c r="H81" i="28"/>
  <c r="H82" i="28"/>
  <c r="H83" i="28"/>
  <c r="H84" i="28"/>
  <c r="H85" i="28"/>
  <c r="H87" i="28"/>
  <c r="H88" i="28"/>
  <c r="H89" i="28"/>
  <c r="H90" i="28"/>
  <c r="H91" i="28"/>
  <c r="H92" i="28"/>
  <c r="H75" i="28"/>
  <c r="AG135" i="49"/>
  <c r="G99" i="28" l="1"/>
  <c r="G116" i="28" s="1"/>
  <c r="I100" i="28"/>
  <c r="E116" i="28"/>
  <c r="D93" i="28"/>
  <c r="I93" i="28" l="1"/>
  <c r="H93" i="28"/>
  <c r="F75" i="28"/>
  <c r="F76" i="28"/>
  <c r="F77" i="28"/>
  <c r="F78" i="28"/>
  <c r="F79" i="28"/>
  <c r="F80" i="28"/>
  <c r="F81" i="28"/>
  <c r="F82" i="28"/>
  <c r="F83" i="28"/>
  <c r="F84" i="28"/>
  <c r="F85" i="28"/>
  <c r="F86" i="28"/>
  <c r="F87" i="28"/>
  <c r="F88" i="28"/>
  <c r="F89" i="28"/>
  <c r="F90" i="28"/>
  <c r="F91" i="28"/>
  <c r="F92" i="28"/>
  <c r="F93" i="28" l="1"/>
  <c r="GQ82" i="49"/>
  <c r="GQ84" i="49"/>
  <c r="GQ27" i="49"/>
  <c r="AE121" i="45"/>
  <c r="H16" i="50"/>
  <c r="I16" i="50"/>
  <c r="J16" i="50"/>
  <c r="K16" i="50"/>
  <c r="L16" i="50"/>
  <c r="M16" i="50"/>
  <c r="N16" i="50"/>
  <c r="C16" i="50"/>
  <c r="D16" i="50"/>
  <c r="E16" i="50"/>
  <c r="F16" i="50"/>
  <c r="G16" i="50"/>
  <c r="E6" i="48" l="1"/>
  <c r="D6" i="48" s="1"/>
  <c r="K6" i="48"/>
  <c r="I6" i="48" s="1"/>
  <c r="P6" i="48"/>
  <c r="P7" i="48" s="1"/>
  <c r="C7" i="48"/>
  <c r="L7" i="48"/>
  <c r="M7" i="48"/>
  <c r="N7" i="48"/>
  <c r="O7" i="48"/>
  <c r="D8" i="48"/>
  <c r="D9" i="48" s="1"/>
  <c r="C9" i="48"/>
  <c r="D12" i="48"/>
  <c r="E12" i="48" s="1"/>
  <c r="C13" i="48"/>
  <c r="I7" i="47"/>
  <c r="I8" i="47"/>
  <c r="I9" i="47"/>
  <c r="I10" i="47"/>
  <c r="I11" i="47"/>
  <c r="I12" i="47"/>
  <c r="I13" i="47"/>
  <c r="I14" i="47"/>
  <c r="I15" i="47"/>
  <c r="I16" i="47"/>
  <c r="I17" i="47"/>
  <c r="I18" i="47"/>
  <c r="D71" i="28"/>
  <c r="AI34" i="41"/>
  <c r="AI136" i="41"/>
  <c r="AI30" i="41"/>
  <c r="AI138" i="41"/>
  <c r="AI128" i="41"/>
  <c r="AI125" i="41"/>
  <c r="AI118" i="41"/>
  <c r="AI119" i="41"/>
  <c r="AI111" i="41"/>
  <c r="AI92" i="41"/>
  <c r="AI88" i="41"/>
  <c r="AI81" i="41"/>
  <c r="AI77" i="41"/>
  <c r="AI73" i="41"/>
  <c r="AI69" i="41"/>
  <c r="AI61" i="41"/>
  <c r="AI55" i="41"/>
  <c r="AI41" i="41"/>
  <c r="AI17" i="41"/>
  <c r="AI13" i="41"/>
  <c r="AI10" i="41"/>
  <c r="AI4" i="41"/>
  <c r="AI122" i="41"/>
  <c r="AI116" i="41"/>
  <c r="AI137" i="41"/>
  <c r="AI114" i="41"/>
  <c r="AI113" i="41"/>
  <c r="AI112" i="41"/>
  <c r="AI102" i="41"/>
  <c r="AI100" i="41"/>
  <c r="AI98" i="41"/>
  <c r="AI96" i="41"/>
  <c r="AI94" i="41"/>
  <c r="AI115" i="41"/>
  <c r="AI91" i="41"/>
  <c r="AI93" i="41"/>
  <c r="AI87" i="41"/>
  <c r="AI90" i="41"/>
  <c r="AI84" i="41"/>
  <c r="AI86" i="41"/>
  <c r="AI82" i="41"/>
  <c r="AI80" i="41"/>
  <c r="AI83" i="41"/>
  <c r="AI78" i="41"/>
  <c r="AI76" i="41"/>
  <c r="AI79" i="41"/>
  <c r="AI74" i="41"/>
  <c r="AI72" i="41"/>
  <c r="AI75" i="41"/>
  <c r="AI70" i="41"/>
  <c r="AI68" i="41"/>
  <c r="AI71" i="41"/>
  <c r="AI66" i="41"/>
  <c r="AI64" i="41"/>
  <c r="AI67" i="41"/>
  <c r="AI62" i="41"/>
  <c r="AI60" i="41"/>
  <c r="AI59" i="41"/>
  <c r="AI57" i="41"/>
  <c r="AI56" i="41"/>
  <c r="AI54" i="41"/>
  <c r="AI53" i="41"/>
  <c r="AI58" i="41"/>
  <c r="AI51" i="41"/>
  <c r="AI50" i="41"/>
  <c r="AI49" i="41"/>
  <c r="AI47" i="41"/>
  <c r="AI46" i="41"/>
  <c r="AI52" i="41"/>
  <c r="AI44" i="41"/>
  <c r="AI43" i="41"/>
  <c r="AI42" i="41"/>
  <c r="AI40" i="41"/>
  <c r="AI39" i="41"/>
  <c r="AI45" i="41"/>
  <c r="AI37" i="41"/>
  <c r="AI36" i="41"/>
  <c r="AI35" i="41"/>
  <c r="AI33" i="41"/>
  <c r="AI32" i="41"/>
  <c r="AI31" i="41"/>
  <c r="AI38" i="41"/>
  <c r="AI29" i="41"/>
  <c r="AI28" i="41"/>
  <c r="AI27" i="41"/>
  <c r="AI9" i="41"/>
  <c r="AI8" i="41"/>
  <c r="AI7" i="41"/>
  <c r="AI6" i="41"/>
  <c r="AI5" i="41"/>
  <c r="E7" i="48" l="1"/>
  <c r="K7" i="48"/>
  <c r="E8" i="48"/>
  <c r="E9" i="48" s="1"/>
  <c r="F12" i="48"/>
  <c r="E13" i="48"/>
  <c r="F6" i="48"/>
  <c r="D7" i="48"/>
  <c r="I7" i="48"/>
  <c r="D13" i="48"/>
  <c r="J6" i="48"/>
  <c r="AA24" i="41"/>
  <c r="AA14" i="41"/>
  <c r="AA15" i="41"/>
  <c r="AA12" i="41"/>
  <c r="F8" i="48" l="1"/>
  <c r="F9" i="48" s="1"/>
  <c r="G6" i="48"/>
  <c r="F7" i="48"/>
  <c r="F13" i="48"/>
  <c r="G12" i="48"/>
  <c r="N2" i="20"/>
  <c r="F45" i="28"/>
  <c r="F49" i="28" s="1"/>
  <c r="E44" i="28"/>
  <c r="E47" i="28"/>
  <c r="E46" i="28"/>
  <c r="E45" i="28"/>
  <c r="N47" i="31"/>
  <c r="N48" i="31"/>
  <c r="N49" i="31"/>
  <c r="N50" i="31"/>
  <c r="N56" i="31"/>
  <c r="N65" i="31"/>
  <c r="E5" i="30"/>
  <c r="D5" i="30" s="1"/>
  <c r="K5" i="30"/>
  <c r="K6" i="30" s="1"/>
  <c r="P5" i="30"/>
  <c r="P6" i="30" s="1"/>
  <c r="C6" i="30"/>
  <c r="L6" i="30"/>
  <c r="M6" i="30"/>
  <c r="N6" i="30"/>
  <c r="O6" i="30"/>
  <c r="D7" i="30"/>
  <c r="D8" i="30" s="1"/>
  <c r="C8" i="30"/>
  <c r="D11" i="30"/>
  <c r="D12" i="30" s="1"/>
  <c r="C12" i="30"/>
  <c r="E6" i="29"/>
  <c r="D6" i="29" s="1"/>
  <c r="K6" i="29"/>
  <c r="K7" i="29" s="1"/>
  <c r="P6" i="29"/>
  <c r="P7" i="29" s="1"/>
  <c r="C7" i="29"/>
  <c r="L7" i="29"/>
  <c r="M7" i="29"/>
  <c r="N7" i="29"/>
  <c r="O7" i="29"/>
  <c r="D8" i="29"/>
  <c r="D9" i="29" s="1"/>
  <c r="C9" i="29"/>
  <c r="D12" i="29"/>
  <c r="D13" i="29" s="1"/>
  <c r="C13" i="29"/>
  <c r="G8" i="48" l="1"/>
  <c r="G9" i="48" s="1"/>
  <c r="G13" i="48"/>
  <c r="I12" i="48"/>
  <c r="G7" i="48"/>
  <c r="H6" i="48"/>
  <c r="E49" i="28"/>
  <c r="G49" i="28" s="1"/>
  <c r="E7" i="29"/>
  <c r="E6" i="30"/>
  <c r="E8" i="29"/>
  <c r="E11" i="30"/>
  <c r="F11" i="30" s="1"/>
  <c r="F12" i="30" s="1"/>
  <c r="D6" i="30"/>
  <c r="F5" i="30"/>
  <c r="E7" i="30"/>
  <c r="I5" i="30"/>
  <c r="I6" i="29"/>
  <c r="I7" i="29" s="1"/>
  <c r="F6" i="29"/>
  <c r="D7" i="29"/>
  <c r="E12" i="29"/>
  <c r="I8" i="48" l="1"/>
  <c r="K8" i="48" s="1"/>
  <c r="K12" i="48"/>
  <c r="I13" i="48"/>
  <c r="E12" i="30"/>
  <c r="G11" i="30"/>
  <c r="I11" i="30" s="1"/>
  <c r="E9" i="29"/>
  <c r="F8" i="29"/>
  <c r="I6" i="30"/>
  <c r="J5" i="30"/>
  <c r="E8" i="30"/>
  <c r="F7" i="30"/>
  <c r="G5" i="30"/>
  <c r="G6" i="30" s="1"/>
  <c r="F6" i="30"/>
  <c r="J6" i="29"/>
  <c r="E13" i="29"/>
  <c r="F12" i="29"/>
  <c r="G6" i="29"/>
  <c r="F7" i="29"/>
  <c r="I9" i="48" l="1"/>
  <c r="L8" i="48"/>
  <c r="K9" i="48"/>
  <c r="L12" i="48"/>
  <c r="K13" i="48"/>
  <c r="G12" i="30"/>
  <c r="F9" i="29"/>
  <c r="G8" i="29"/>
  <c r="H5" i="30"/>
  <c r="I12" i="30"/>
  <c r="K11" i="30"/>
  <c r="F8" i="30"/>
  <c r="G7" i="30"/>
  <c r="I7" i="30" s="1"/>
  <c r="F13" i="29"/>
  <c r="G12" i="29"/>
  <c r="G7" i="29"/>
  <c r="H6" i="29"/>
  <c r="AC46" i="20"/>
  <c r="A178" i="20"/>
  <c r="A131" i="12"/>
  <c r="A132" i="12" s="1"/>
  <c r="A133" i="12" s="1"/>
  <c r="A134" i="12" s="1"/>
  <c r="A135" i="12" s="1"/>
  <c r="A136" i="12" s="1"/>
  <c r="A137" i="12" s="1"/>
  <c r="M8" i="48" l="1"/>
  <c r="C10" i="48"/>
  <c r="L9" i="48"/>
  <c r="M12" i="48"/>
  <c r="L13" i="48"/>
  <c r="G9" i="29"/>
  <c r="I8" i="29"/>
  <c r="K12" i="30"/>
  <c r="L11" i="30"/>
  <c r="G8" i="30"/>
  <c r="I12" i="29"/>
  <c r="G13" i="29"/>
  <c r="A2" i="13"/>
  <c r="A3" i="13" s="1"/>
  <c r="A4" i="13"/>
  <c r="A5" i="13" s="1"/>
  <c r="A6" i="13" s="1"/>
  <c r="A7" i="13"/>
  <c r="A8" i="13"/>
  <c r="A9" i="13"/>
  <c r="A10" i="13"/>
  <c r="A11" i="13" s="1"/>
  <c r="A12" i="13" s="1"/>
  <c r="A13" i="13" s="1"/>
  <c r="A14" i="13" s="1"/>
  <c r="A15" i="13" s="1"/>
  <c r="A16" i="13"/>
  <c r="A17" i="13" s="1"/>
  <c r="A18" i="13" s="1"/>
  <c r="A19" i="13" s="1"/>
  <c r="A20" i="13" s="1"/>
  <c r="A21" i="13" s="1"/>
  <c r="A22" i="13" s="1"/>
  <c r="A33" i="12"/>
  <c r="A85" i="12"/>
  <c r="A86" i="12" s="1"/>
  <c r="A82" i="12"/>
  <c r="A83" i="12"/>
  <c r="A84" i="12" s="1"/>
  <c r="A97" i="12"/>
  <c r="A9" i="1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6" i="1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D10" i="48" l="1"/>
  <c r="C11" i="48"/>
  <c r="N8" i="48"/>
  <c r="M9" i="48"/>
  <c r="N12" i="48"/>
  <c r="M13" i="48"/>
  <c r="I9" i="29"/>
  <c r="K8" i="29"/>
  <c r="I8" i="30"/>
  <c r="K7" i="30"/>
  <c r="M11" i="30"/>
  <c r="L12" i="30"/>
  <c r="K12" i="29"/>
  <c r="I13" i="29"/>
  <c r="A85" i="11"/>
  <c r="O8" i="48" l="1"/>
  <c r="N9" i="48"/>
  <c r="D11" i="48"/>
  <c r="E10" i="48"/>
  <c r="O12" i="48"/>
  <c r="N13" i="48"/>
  <c r="K9" i="29"/>
  <c r="L8" i="29"/>
  <c r="M12" i="30"/>
  <c r="N11" i="30"/>
  <c r="K8" i="30"/>
  <c r="L7" i="30"/>
  <c r="L12" i="29"/>
  <c r="K13" i="29"/>
  <c r="A86" i="1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I2" i="5"/>
  <c r="J2" i="3"/>
  <c r="E11" i="48" l="1"/>
  <c r="F10" i="48"/>
  <c r="P8" i="48"/>
  <c r="P9" i="48" s="1"/>
  <c r="O9" i="48"/>
  <c r="P12" i="48"/>
  <c r="P13" i="48" s="1"/>
  <c r="O13" i="48"/>
  <c r="M8" i="29"/>
  <c r="C10" i="29"/>
  <c r="L9" i="29"/>
  <c r="M7" i="30"/>
  <c r="L8" i="30"/>
  <c r="C9" i="30"/>
  <c r="O11" i="30"/>
  <c r="N12" i="30"/>
  <c r="L13" i="29"/>
  <c r="M12" i="29"/>
  <c r="I2" i="2"/>
  <c r="A76" i="12"/>
  <c r="A77" i="12" s="1"/>
  <c r="A78" i="12" s="1"/>
  <c r="A79" i="12" s="1"/>
  <c r="A80" i="12" s="1"/>
  <c r="A81" i="12" s="1"/>
  <c r="A8" i="12"/>
  <c r="A9" i="12" s="1"/>
  <c r="A10" i="12" s="1"/>
  <c r="A11" i="12" s="1"/>
  <c r="A12" i="12" s="1"/>
  <c r="A13" i="12" s="1"/>
  <c r="A14" i="12" s="1"/>
  <c r="A15" i="12" s="1"/>
  <c r="A16" i="12" s="1"/>
  <c r="A17" i="12" s="1"/>
  <c r="A18" i="12" s="1"/>
  <c r="A19" i="12" s="1"/>
  <c r="A20" i="12" s="1"/>
  <c r="A87" i="12"/>
  <c r="A88" i="12" s="1"/>
  <c r="F11" i="48" l="1"/>
  <c r="G10" i="48"/>
  <c r="C11" i="29"/>
  <c r="D10" i="29"/>
  <c r="N8" i="29"/>
  <c r="M9" i="29"/>
  <c r="O12" i="30"/>
  <c r="P11" i="30"/>
  <c r="P12" i="30" s="1"/>
  <c r="C10" i="30"/>
  <c r="D9" i="30"/>
  <c r="N7" i="30"/>
  <c r="M8" i="30"/>
  <c r="N12" i="29"/>
  <c r="M13" i="29"/>
  <c r="A34" i="12"/>
  <c r="A21" i="12"/>
  <c r="A22" i="12" s="1"/>
  <c r="A23" i="12" s="1"/>
  <c r="A103" i="12"/>
  <c r="A104" i="12" s="1"/>
  <c r="A105" i="12" s="1"/>
  <c r="A106" i="12" s="1"/>
  <c r="A98" i="12"/>
  <c r="A99" i="12" s="1"/>
  <c r="A100" i="12" s="1"/>
  <c r="A101" i="12" s="1"/>
  <c r="A102" i="12" s="1"/>
  <c r="G11" i="48" l="1"/>
  <c r="I10" i="48"/>
  <c r="N9" i="29"/>
  <c r="O8" i="29"/>
  <c r="D11" i="29"/>
  <c r="E10" i="29"/>
  <c r="O7" i="30"/>
  <c r="N8" i="30"/>
  <c r="D10" i="30"/>
  <c r="E9" i="30"/>
  <c r="N13" i="29"/>
  <c r="O12" i="29"/>
  <c r="A35" i="12"/>
  <c r="A36" i="12" s="1"/>
  <c r="A37" i="12" s="1"/>
  <c r="A38" i="12" s="1"/>
  <c r="A39" i="12" s="1"/>
  <c r="A40" i="12" s="1"/>
  <c r="A41" i="12" s="1"/>
  <c r="A42" i="12" s="1"/>
  <c r="A43" i="12" s="1"/>
  <c r="A44" i="12" s="1"/>
  <c r="A45" i="12" s="1"/>
  <c r="A46" i="12" s="1"/>
  <c r="A47" i="12" s="1"/>
  <c r="A48" i="12" s="1"/>
  <c r="A49" i="12" s="1"/>
  <c r="A50" i="12" s="1"/>
  <c r="A24" i="12"/>
  <c r="A25" i="12" s="1"/>
  <c r="A26" i="12" s="1"/>
  <c r="A27" i="12" s="1"/>
  <c r="A28" i="12" s="1"/>
  <c r="A29" i="12" s="1"/>
  <c r="A30" i="12" s="1"/>
  <c r="A31" i="12" s="1"/>
  <c r="A32" i="12" s="1"/>
  <c r="A61" i="15"/>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9" i="15"/>
  <c r="A10" i="15" s="1"/>
  <c r="K10" i="48" l="1"/>
  <c r="I11" i="48"/>
  <c r="F10" i="29"/>
  <c r="E11" i="29"/>
  <c r="O9" i="29"/>
  <c r="P8" i="29"/>
  <c r="P9" i="29" s="1"/>
  <c r="F9" i="30"/>
  <c r="E10" i="30"/>
  <c r="O8" i="30"/>
  <c r="P7" i="30"/>
  <c r="P8" i="30" s="1"/>
  <c r="P12" i="29"/>
  <c r="P13" i="29" s="1"/>
  <c r="O13" i="29"/>
  <c r="A11" i="15"/>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89" i="12"/>
  <c r="A90" i="12" s="1"/>
  <c r="A91" i="12" s="1"/>
  <c r="A92" i="12" s="1"/>
  <c r="A93" i="12" s="1"/>
  <c r="A94" i="12" s="1"/>
  <c r="A95" i="12" s="1"/>
  <c r="A96" i="12" s="1"/>
  <c r="A107" i="12"/>
  <c r="A108" i="12" s="1"/>
  <c r="A109" i="12" s="1"/>
  <c r="A110" i="12" s="1"/>
  <c r="A111" i="12" s="1"/>
  <c r="A138" i="12"/>
  <c r="A139" i="12" s="1"/>
  <c r="A140" i="12" s="1"/>
  <c r="A141" i="12" s="1"/>
  <c r="A142" i="12" s="1"/>
  <c r="A143" i="12" s="1"/>
  <c r="A144" i="12" s="1"/>
  <c r="A56" i="12"/>
  <c r="A57" i="12" s="1"/>
  <c r="A58" i="12" s="1"/>
  <c r="A59" i="12" s="1"/>
  <c r="A60" i="12" s="1"/>
  <c r="A61" i="12" s="1"/>
  <c r="A62" i="12" s="1"/>
  <c r="A63" i="12" s="1"/>
  <c r="A64" i="12" s="1"/>
  <c r="A65" i="12" s="1"/>
  <c r="A66" i="12" s="1"/>
  <c r="A67" i="12" s="1"/>
  <c r="A68" i="12" s="1"/>
  <c r="A69" i="12" s="1"/>
  <c r="A70" i="12" s="1"/>
  <c r="A71" i="12" s="1"/>
  <c r="A72" i="12" s="1"/>
  <c r="A73" i="12" s="1"/>
  <c r="A74" i="12" s="1"/>
  <c r="A88" i="15"/>
  <c r="A89" i="15" s="1"/>
  <c r="A90" i="15" s="1"/>
  <c r="A91" i="15" s="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A126" i="15" s="1"/>
  <c r="A127" i="15" s="1"/>
  <c r="A128" i="15" s="1"/>
  <c r="A129" i="15" s="1"/>
  <c r="A130" i="15" s="1"/>
  <c r="A131" i="15" s="1"/>
  <c r="K11" i="48" l="1"/>
  <c r="L10" i="48"/>
  <c r="G10" i="29"/>
  <c r="F11" i="29"/>
  <c r="F10" i="30"/>
  <c r="G9" i="30"/>
  <c r="I9" i="30" s="1"/>
  <c r="A12" i="20"/>
  <c r="A69" i="20"/>
  <c r="A144" i="20"/>
  <c r="M10" i="48" l="1"/>
  <c r="L11" i="48"/>
  <c r="G11" i="29"/>
  <c r="I10" i="29"/>
  <c r="G10" i="30"/>
  <c r="A9" i="20"/>
  <c r="A133" i="20"/>
  <c r="N10" i="48" l="1"/>
  <c r="M11" i="48"/>
  <c r="K10" i="29"/>
  <c r="I11" i="29"/>
  <c r="K9" i="30"/>
  <c r="I10" i="30"/>
  <c r="A88" i="20"/>
  <c r="A89" i="20" s="1"/>
  <c r="A90" i="20" s="1"/>
  <c r="A91" i="20" s="1"/>
  <c r="A92" i="20" s="1"/>
  <c r="A93" i="20" s="1"/>
  <c r="A94" i="20" s="1"/>
  <c r="A95" i="20" s="1"/>
  <c r="A96" i="20" s="1"/>
  <c r="A97" i="20" s="1"/>
  <c r="A98" i="20" s="1"/>
  <c r="A53" i="20"/>
  <c r="A54" i="20" s="1"/>
  <c r="A55" i="20" s="1"/>
  <c r="A27" i="20"/>
  <c r="A28" i="20" s="1"/>
  <c r="A29" i="20" s="1"/>
  <c r="A30" i="20" s="1"/>
  <c r="A31" i="20" s="1"/>
  <c r="A32" i="20" s="1"/>
  <c r="A33" i="20" s="1"/>
  <c r="A34" i="20" s="1"/>
  <c r="A35" i="20" s="1"/>
  <c r="A70" i="20"/>
  <c r="A71" i="20" s="1"/>
  <c r="A72" i="20" s="1"/>
  <c r="A73" i="20" s="1"/>
  <c r="A157" i="20"/>
  <c r="A158" i="20" s="1"/>
  <c r="A159" i="20" s="1"/>
  <c r="A160" i="20" s="1"/>
  <c r="A161" i="20" s="1"/>
  <c r="A162" i="20" s="1"/>
  <c r="A163" i="20" s="1"/>
  <c r="A43" i="20"/>
  <c r="A44" i="20" s="1"/>
  <c r="A45" i="20" s="1"/>
  <c r="A46" i="20" s="1"/>
  <c r="A47" i="20" s="1"/>
  <c r="A48" i="20" s="1"/>
  <c r="A49" i="20" s="1"/>
  <c r="A50" i="20" s="1"/>
  <c r="A51" i="20" s="1"/>
  <c r="A137" i="20"/>
  <c r="A127" i="20"/>
  <c r="A10" i="20"/>
  <c r="A11" i="20" s="1"/>
  <c r="A13" i="20" s="1"/>
  <c r="A15" i="20"/>
  <c r="A16" i="20" s="1"/>
  <c r="A17" i="20" s="1"/>
  <c r="A18" i="20" s="1"/>
  <c r="A19" i="20" s="1"/>
  <c r="A20" i="20" s="1"/>
  <c r="A21" i="20" s="1"/>
  <c r="A22" i="20" s="1"/>
  <c r="A23" i="20" s="1"/>
  <c r="A24" i="20" s="1"/>
  <c r="A39" i="20"/>
  <c r="A40" i="20" s="1"/>
  <c r="A41" i="20" s="1"/>
  <c r="A84" i="20"/>
  <c r="A85" i="20" s="1"/>
  <c r="A107" i="20"/>
  <c r="A108" i="20" s="1"/>
  <c r="A109" i="20" s="1"/>
  <c r="A111" i="20"/>
  <c r="A171" i="20"/>
  <c r="A172" i="20" s="1"/>
  <c r="A173" i="20" s="1"/>
  <c r="A174" i="20" s="1"/>
  <c r="A175" i="20" s="1"/>
  <c r="A176" i="20" s="1"/>
  <c r="A177" i="20" s="1"/>
  <c r="A66" i="20"/>
  <c r="A67" i="20" s="1"/>
  <c r="A75" i="20"/>
  <c r="A76" i="20" s="1"/>
  <c r="A57" i="20"/>
  <c r="A58" i="20" s="1"/>
  <c r="A59" i="20" s="1"/>
  <c r="A60" i="20" s="1"/>
  <c r="A61" i="20" s="1"/>
  <c r="A62" i="20" s="1"/>
  <c r="A63" i="20" s="1"/>
  <c r="A64" i="20" s="1"/>
  <c r="A37" i="20"/>
  <c r="A124" i="20"/>
  <c r="A125" i="20" s="1"/>
  <c r="A143" i="20"/>
  <c r="A145" i="20"/>
  <c r="A146" i="20" s="1"/>
  <c r="A147" i="20" s="1"/>
  <c r="A148" i="20" s="1"/>
  <c r="A149" i="20" s="1"/>
  <c r="A150" i="20" s="1"/>
  <c r="A102" i="20"/>
  <c r="A103" i="20" s="1"/>
  <c r="A104" i="20" s="1"/>
  <c r="A165" i="20"/>
  <c r="A115" i="20"/>
  <c r="A116" i="20" s="1"/>
  <c r="A117" i="20" s="1"/>
  <c r="A118" i="20" s="1"/>
  <c r="A179" i="20"/>
  <c r="A180" i="20" s="1"/>
  <c r="A181" i="20" s="1"/>
  <c r="A182" i="20" s="1"/>
  <c r="A183" i="20" s="1"/>
  <c r="A184" i="20" s="1"/>
  <c r="A185" i="20" s="1"/>
  <c r="A186" i="20" s="1"/>
  <c r="A187" i="20" s="1"/>
  <c r="A188" i="20" s="1"/>
  <c r="A189" i="20" s="1"/>
  <c r="A190" i="20" s="1"/>
  <c r="A153" i="20"/>
  <c r="A154" i="20" s="1"/>
  <c r="A155" i="20" s="1"/>
  <c r="A129" i="20"/>
  <c r="A130" i="20" s="1"/>
  <c r="A131" i="20" s="1"/>
  <c r="A113" i="20"/>
  <c r="A139" i="20"/>
  <c r="A100" i="20"/>
  <c r="A141" i="20"/>
  <c r="A120" i="20"/>
  <c r="A121" i="20" s="1"/>
  <c r="A167" i="20"/>
  <c r="A168" i="20" s="1"/>
  <c r="A169" i="20" s="1"/>
  <c r="A134" i="20"/>
  <c r="A135" i="20" s="1"/>
  <c r="O10" i="48" l="1"/>
  <c r="N11" i="48"/>
  <c r="K11" i="29"/>
  <c r="L10" i="29"/>
  <c r="K10" i="30"/>
  <c r="L9" i="30"/>
  <c r="A77" i="20"/>
  <c r="A78" i="20"/>
  <c r="A79" i="20" s="1"/>
  <c r="A80" i="20" s="1"/>
  <c r="A81" i="20" s="1"/>
  <c r="P10" i="48" l="1"/>
  <c r="P11" i="48" s="1"/>
  <c r="O11" i="48"/>
  <c r="L11" i="29"/>
  <c r="M10" i="29"/>
  <c r="M9" i="30"/>
  <c r="L10" i="30"/>
  <c r="M11" i="29" l="1"/>
  <c r="N10" i="29"/>
  <c r="M10" i="30"/>
  <c r="N9" i="30"/>
  <c r="N11" i="29" l="1"/>
  <c r="O10" i="29"/>
  <c r="N10" i="30"/>
  <c r="O9" i="30"/>
  <c r="O11" i="29" l="1"/>
  <c r="P10" i="29"/>
  <c r="P11" i="29" s="1"/>
  <c r="O10" i="30"/>
  <c r="P9" i="30"/>
  <c r="P10" i="30" s="1"/>
  <c r="A23" i="88"/>
  <c r="A24" i="88" s="1"/>
  <c r="A25" i="88" s="1"/>
  <c r="A26" i="88" s="1"/>
  <c r="A27" i="88" s="1"/>
  <c r="A28" i="88" s="1"/>
  <c r="A29" i="88" s="1"/>
  <c r="A30" i="88" s="1"/>
  <c r="A31" i="88" s="1"/>
  <c r="A32" i="88" s="1"/>
  <c r="A33" i="88" s="1"/>
  <c r="A34" i="88" s="1"/>
  <c r="A35" i="88" s="1"/>
  <c r="A36" i="88" s="1"/>
  <c r="A37" i="88" s="1"/>
  <c r="A38" i="88" s="1"/>
  <c r="A39" i="88" s="1"/>
  <c r="A40" i="88" s="1"/>
  <c r="A41" i="88" s="1"/>
  <c r="A42" i="88" s="1"/>
  <c r="A43" i="88" s="1"/>
  <c r="A44" i="88" s="1"/>
  <c r="A45" i="88" s="1"/>
  <c r="A46" i="88" s="1"/>
  <c r="A47" i="88" s="1"/>
  <c r="A48" i="88" s="1"/>
  <c r="A49" i="88" s="1"/>
  <c r="A50" i="88" s="1"/>
  <c r="A51" i="88" s="1"/>
  <c r="A52" i="88" s="1"/>
  <c r="A53" i="88" s="1"/>
  <c r="A54" i="88" s="1"/>
  <c r="A55" i="88" s="1"/>
  <c r="A56" i="88" s="1"/>
  <c r="A57" i="88" s="1"/>
  <c r="A58" i="88" s="1"/>
  <c r="A59" i="88" s="1"/>
  <c r="A60" i="88" s="1"/>
  <c r="A61" i="88" s="1"/>
  <c r="A62" i="88" s="1"/>
  <c r="A63" i="88" s="1"/>
  <c r="A64" i="88" s="1"/>
  <c r="A65" i="88" s="1"/>
  <c r="A66" i="88" s="1"/>
  <c r="A67" i="88" s="1"/>
  <c r="A68" i="88" s="1"/>
  <c r="A69" i="88" s="1"/>
  <c r="A70" i="88" s="1"/>
  <c r="A71" i="88" s="1"/>
  <c r="A72" i="88" s="1"/>
  <c r="A73" i="88" s="1"/>
  <c r="A74" i="88" s="1"/>
  <c r="A75" i="88" s="1"/>
  <c r="A76" i="88" s="1"/>
  <c r="A77" i="88" s="1"/>
  <c r="A78" i="88" s="1"/>
  <c r="A79" i="88" s="1"/>
  <c r="A80" i="88" s="1"/>
  <c r="A81" i="88" s="1"/>
  <c r="A82" i="88" s="1"/>
  <c r="A83" i="88" s="1"/>
  <c r="A84" i="88" s="1"/>
  <c r="A85" i="88" s="1"/>
  <c r="A86" i="88" s="1"/>
  <c r="A87" i="88" s="1"/>
  <c r="A88" i="88" s="1"/>
  <c r="A89" i="88" s="1"/>
  <c r="A90" i="88" s="1"/>
  <c r="A91" i="88" s="1"/>
  <c r="A92" i="88" s="1"/>
  <c r="A93" i="88" s="1"/>
  <c r="A94" i="88" s="1"/>
  <c r="A95" i="88" l="1"/>
  <c r="A96" i="88" s="1"/>
  <c r="A97" i="88" s="1"/>
  <c r="A98" i="88" s="1"/>
  <c r="A99" i="88" s="1"/>
  <c r="A100" i="88" s="1"/>
  <c r="A101" i="88" s="1"/>
  <c r="A102" i="88" s="1"/>
  <c r="A103" i="88" s="1"/>
  <c r="A104" i="88" s="1"/>
  <c r="A105" i="88" s="1"/>
  <c r="A106" i="88" s="1"/>
  <c r="A107" i="88" s="1"/>
  <c r="A108" i="88" s="1"/>
  <c r="A109" i="88" s="1"/>
  <c r="A110" i="88" s="1"/>
  <c r="A111" i="88" s="1"/>
  <c r="A112" i="88" s="1"/>
  <c r="A113" i="88" s="1"/>
  <c r="A114" i="88" s="1"/>
  <c r="A115" i="88" s="1"/>
  <c r="A116" i="88" s="1"/>
  <c r="A117" i="88" s="1"/>
  <c r="A118" i="88" s="1"/>
  <c r="A119" i="88" s="1"/>
  <c r="A120" i="88" s="1"/>
  <c r="A121" i="88" s="1"/>
  <c r="A122" i="88" s="1"/>
  <c r="A123" i="88" s="1"/>
  <c r="A124" i="88" s="1"/>
  <c r="A125" i="88" s="1"/>
  <c r="A126" i="88" s="1"/>
  <c r="A127" i="88" s="1"/>
  <c r="A128" i="88" s="1"/>
  <c r="A129" i="88" s="1"/>
  <c r="A130" i="88" s="1"/>
  <c r="A131" i="88" s="1"/>
  <c r="A132" i="88" s="1"/>
  <c r="A133" i="88" s="1"/>
  <c r="A134" i="88" s="1"/>
  <c r="A135" i="88" s="1"/>
  <c r="A136" i="88" s="1"/>
  <c r="A137" i="88" s="1"/>
  <c r="A138" i="88" s="1"/>
  <c r="A139" i="88" s="1"/>
  <c r="A140" i="88" s="1"/>
  <c r="A141" i="88" s="1"/>
  <c r="A142" i="88" s="1"/>
  <c r="A143" i="88" s="1"/>
  <c r="A144" i="88" s="1"/>
  <c r="A145" i="88" s="1"/>
  <c r="A146" i="88" s="1"/>
  <c r="A147" i="88" s="1"/>
  <c r="A148" i="88" s="1"/>
  <c r="A149" i="88" s="1"/>
  <c r="A150" i="88" s="1"/>
  <c r="A151" i="88" s="1"/>
  <c r="A152" i="88" s="1"/>
  <c r="A153" i="88" s="1"/>
  <c r="A97" i="93"/>
  <c r="A49" i="93"/>
  <c r="A41" i="93"/>
  <c r="A60" i="93"/>
  <c r="A146" i="93"/>
  <c r="A147" i="93" s="1"/>
  <c r="A7" i="93"/>
  <c r="A9" i="93"/>
  <c r="A95" i="93" s="1"/>
  <c r="A96" i="93" l="1"/>
  <c r="A134" i="93" l="1"/>
  <c r="A91" i="93"/>
  <c r="A92" i="93" s="1"/>
  <c r="A93" i="93" s="1"/>
  <c r="A50" i="93"/>
  <c r="A43" i="93"/>
  <c r="A53" i="93" l="1"/>
  <c r="A54" i="93" l="1"/>
  <c r="A55" i="93" l="1"/>
  <c r="A56" i="93" s="1"/>
  <c r="A57" i="93" s="1"/>
  <c r="A26" i="93" l="1"/>
  <c r="A58" i="93"/>
  <c r="A59" i="93" s="1"/>
  <c r="A61" i="93" s="1"/>
  <c r="A62" i="93" s="1"/>
  <c r="A63" i="93" s="1"/>
  <c r="A64" i="93" s="1"/>
  <c r="A65" i="93" s="1"/>
  <c r="A66" i="93" s="1"/>
  <c r="A67" i="93" s="1"/>
  <c r="A68" i="93" s="1"/>
  <c r="A69" i="93" s="1"/>
  <c r="A70" i="93" s="1"/>
  <c r="A71" i="93" s="1"/>
  <c r="A72" i="93" s="1"/>
  <c r="A73" i="93" s="1"/>
  <c r="A74" i="93" s="1"/>
  <c r="A75" i="93" s="1"/>
  <c r="A76" i="93" s="1"/>
  <c r="A77" i="93" s="1"/>
  <c r="A78" i="93" s="1"/>
  <c r="A79" i="93" s="1"/>
  <c r="A80" i="93" s="1"/>
  <c r="A98" i="93"/>
  <c r="A11" i="93"/>
  <c r="A132" i="93"/>
  <c r="A149" i="93"/>
  <c r="A150" i="93" s="1"/>
  <c r="A30" i="93"/>
  <c r="A31" i="93" s="1"/>
  <c r="A32" i="93" s="1"/>
  <c r="A33" i="93" s="1"/>
  <c r="A34" i="93" s="1"/>
  <c r="A35" i="93" s="1"/>
  <c r="A36" i="93" s="1"/>
  <c r="A37" i="93" s="1"/>
  <c r="A38" i="93" s="1"/>
  <c r="A39" i="93" s="1"/>
  <c r="A22" i="93"/>
  <c r="A23" i="93"/>
  <c r="A27" i="93" l="1"/>
  <c r="A44" i="93" s="1"/>
  <c r="A28" i="93" l="1"/>
  <c r="A45" i="93"/>
  <c r="A46" i="93" s="1"/>
  <c r="A47" i="93" s="1"/>
  <c r="A48" i="93" s="1"/>
  <c r="A99" i="93"/>
  <c r="A100" i="93" s="1"/>
  <c r="A101" i="93" s="1"/>
  <c r="A102" i="93" s="1"/>
  <c r="A103" i="93" s="1"/>
  <c r="A104" i="93" s="1"/>
  <c r="A105" i="93" s="1"/>
  <c r="A106" i="93" s="1"/>
  <c r="A107" i="93" s="1"/>
  <c r="A108" i="93" s="1"/>
  <c r="A109" i="93" s="1"/>
  <c r="A110" i="93" s="1"/>
  <c r="A111" i="93" s="1"/>
  <c r="A112" i="93" s="1"/>
  <c r="A113" i="93" s="1"/>
  <c r="A114" i="93" s="1"/>
  <c r="A115" i="93" s="1"/>
  <c r="A116" i="93" s="1"/>
  <c r="A117" i="93" s="1"/>
  <c r="A118" i="93" s="1"/>
  <c r="A119" i="93" s="1"/>
  <c r="A120" i="93" s="1"/>
  <c r="A121" i="93" s="1"/>
  <c r="A122" i="93" s="1"/>
  <c r="A123" i="93" s="1"/>
  <c r="A124" i="93" s="1"/>
  <c r="A125" i="93" s="1"/>
  <c r="A126" i="93" s="1"/>
  <c r="A127" i="93" s="1"/>
  <c r="A128" i="93" s="1"/>
  <c r="A129" i="93" s="1"/>
  <c r="A130" i="93" s="1"/>
  <c r="A81" i="93"/>
  <c r="A82" i="93" s="1"/>
  <c r="A83" i="93" s="1"/>
  <c r="A84" i="93" s="1"/>
  <c r="A85" i="93" s="1"/>
  <c r="A86" i="93" s="1"/>
  <c r="A88" i="9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tc={427E7594-B992-41D2-A885-AEC2A08C2D2F}</author>
  </authors>
  <commentList>
    <comment ref="F81" authorId="0" shapeId="0" xr:uid="{427E7594-B992-41D2-A885-AEC2A08C2D2F}">
      <text>
        <t>[Threaded comment]
Your version of Excel allows you to read this threaded comment; however, any edits to it will get removed if the file is opened in a newer version of Excel. Learn more: https://go.microsoft.com/fwlink/?linkid=870924
Comment:
    Sprint 9 harusnya.. On check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tc={A7C1C693-CE8C-410B-B7A1-9ADCFE68D61D}</author>
  </authors>
  <commentList>
    <comment ref="L47" authorId="0" shapeId="0" xr:uid="{A7C1C693-CE8C-410B-B7A1-9ADCFE68D61D}">
      <text>
        <t xml:space="preserve">[Threaded comment]
Your version of Excel allows you to read this threaded comment; however, any edits to it will get removed if the file is opened in a newer version of Excel. Learn more: https://go.microsoft.com/fwlink/?linkid=870924
Comment:
    discuss dengan business owner, tidak ada kebutuhan dalam waktu dekat untuk deploy feature ini
Reply:
    sip, kita deprio ya
Reply:
    Bo ini buat base instant reward bukan DTE CITA Mission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tc={CBF2F3CF-88CE-4C02-BCD0-C4000F8C5870}</author>
  </authors>
  <commentList>
    <comment ref="W51" authorId="0" shapeId="0" xr:uid="{CBF2F3CF-88CE-4C02-BCD0-C4000F8C5870}">
      <text>
        <t>[Threaded comment]
Your version of Excel allows you to read this threaded comment; however, any edits to it will get removed if the file is opened in a newer version of Excel. Learn more: https://go.microsoft.com/fwlink/?linkid=870924
Comment:
    Lintas sprint: sprint 8 pengerjaan dr team data</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tc={4CD75F83-3F36-409E-BC72-54358D66BF80}</author>
  </authors>
  <commentList>
    <comment ref="L42" authorId="0" shapeId="0" xr:uid="{4CD75F83-3F36-409E-BC72-54358D66BF80}">
      <text>
        <t xml:space="preserve">[Threaded comment]
Your version of Excel allows you to read this threaded comment; however, any edits to it will get removed if the file is opened in a newer version of Excel. Learn more: https://go.microsoft.com/fwlink/?linkid=870924
Comment:
    discuss dengan business owner, tidak ada kebutuhan dalam waktu dekat untuk deploy feature ini
Reply:
    sip, kita deprio ya
Reply:
    Bo ini buat base instant reward bukan DTE CITA Mission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tc={29D33E61-98FE-47A2-8717-4C372539077A}</author>
  </authors>
  <commentList>
    <comment ref="M20" authorId="0" shapeId="0" xr:uid="{29D33E61-98FE-47A2-8717-4C372539077A}">
      <text>
        <t>[Threaded comment]
Your version of Excel allows you to read this threaded comment; however, any edits to it will get removed if the file is opened in a newer version of Excel. Learn more: https://go.microsoft.com/fwlink/?linkid=870924
Comment:
    0 karena lintas dari sprint 8</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tc={B33472A7-914D-44EE-8383-9BC37D6EB1D1}</author>
  </authors>
  <commentList>
    <comment ref="M40" authorId="0" shapeId="0" xr:uid="{B33472A7-914D-44EE-8383-9BC37D6EB1D1}">
      <text>
        <t xml:space="preserve">[Threaded comment]
Your version of Excel allows you to read this threaded comment; however, any edits to it will get removed if the file is opened in a newer version of Excel. Learn more: https://go.microsoft.com/fwlink/?linkid=870924
Comment:
    discuss dengan business owner, tidak ada kebutuhan dalam waktu dekat untuk deploy feature ini
Reply:
    sip, kita deprio ya
Reply:
    Bo ini buat base instant reward bukan DTE CITA Mission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tc={6249326C-6E1B-404A-824B-679440C04125}</author>
    <author>Susanti, Nova</author>
  </authors>
  <commentList>
    <comment ref="E39" authorId="0" shapeId="0" xr:uid="{6249326C-6E1B-404A-824B-679440C04125}">
      <text>
        <t>[Threaded comment]
Your version of Excel allows you to read this threaded comment; however, any edits to it will get removed if the file is opened in a newer version of Excel. Learn more: https://go.microsoft.com/fwlink/?linkid=870924
Comment:
    there are two big tickets that are still on assessment, therefore this velocity could be change</t>
      </text>
    </comment>
    <comment ref="E106" authorId="1" shapeId="0" xr:uid="{08D2EDE7-CBEC-4FA9-A65A-28B34F4C757F}">
      <text>
        <r>
          <rPr>
            <sz val="11"/>
            <color theme="1"/>
            <rFont val="Aptos Narrow"/>
            <family val="2"/>
            <scheme val="minor"/>
          </rPr>
          <t>Susanti, Nova:
sudah ada tiket untuk finding ai yang dikerjakan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tc={9900A5A8-7BB3-4003-99B9-94409FAF7D20}</author>
    <author>tc={E52AB5D4-E970-492E-9915-BF0183607D90}</author>
    <author>tc={80B62AF3-A517-4909-B1A9-DB35D26FA6F0}</author>
    <author>tc={02B7CD13-4B53-43C0-A840-7336BA1FEF22}</author>
  </authors>
  <commentList>
    <comment ref="F63" authorId="0" shapeId="0" xr:uid="{9900A5A8-7BB3-4003-99B9-94409FAF7D2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@Anastasia, Livi , please note if this requires new API, then will need Infosec Review</t>
      </text>
    </comment>
    <comment ref="P86" authorId="1" shapeId="0" xr:uid="{E52AB5D4-E970-492E-9915-BF0183607D90}">
      <text>
        <t>[Threaded comment]
Your version of Excel allows you to read this threaded comment; however, any edits to it will get removed if the file is opened in a newer version of Excel. Learn more: https://go.microsoft.com/fwlink/?linkid=870924
Comment:
    Note: Preferred to be developed &amp; deployed together with CSV data removal of R09</t>
      </text>
    </comment>
    <comment ref="P91" authorId="2" shapeId="0" xr:uid="{80B62AF3-A517-4909-B1A9-DB35D26FA6F0}">
      <text>
        <t>[Threaded comment]
Your version of Excel allows you to read this threaded comment; however, any edits to it will get removed if the file is opened in a newer version of Excel. Learn more: https://go.microsoft.com/fwlink/?linkid=870924
Comment:
    Toko hanya di APK saja for now, but functionality wise, can mimicking</t>
      </text>
    </comment>
    <comment ref="P97" authorId="3" shapeId="0" xr:uid="{02B7CD13-4B53-43C0-A840-7336BA1FEF22}">
      <text>
        <t>[Threaded comment]
Your version of Excel allows you to read this threaded comment; however, any edits to it will get removed if the file is opened in a newer version of Excel. Learn more: https://go.microsoft.com/fwlink/?linkid=870924
Comment:
    Note: Only integrate with 1 courier provider</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tc={5D9A2D13-6016-4F4D-8BB9-5EFDE294EF52}</author>
    <author>tc={E595EAD3-00C7-452C-8065-241D55BD5DA9}</author>
    <author>tc={55BDABC6-7BA3-4537-B081-FB41929D90E8}</author>
    <author>tc={9B1AE31C-6BA0-4081-807C-3FAD4417BBD0}</author>
    <author>tc={0E09B7B9-09C8-45F8-9077-1C08ABAC7A56}</author>
    <author>tc={D4928982-FEF8-4543-9D6E-A5E04F650A26}</author>
    <author>tc={8E30FFD6-53BD-49F2-91AD-595B0F6F39B1}</author>
  </authors>
  <commentList>
    <comment ref="P53" authorId="0" shapeId="0" xr:uid="{5D9A2D13-6016-4F4D-8BB9-5EFDE294EF52}">
      <text>
        <t>[Threaded comment]
Your version of Excel allows you to read this threaded comment; however, any edits to it will get removed if the file is opened in a newer version of Excel. Learn more: https://go.microsoft.com/fwlink/?linkid=870924
Comment:
    Note: Dependency to ESPAY, PI, and SAP timeline. Mandays for Kasir will be for QA, but the dev mandays are heavy on 3rd party (can be up to 3 months).</t>
      </text>
    </comment>
    <comment ref="F70" authorId="1" shapeId="0" xr:uid="{E595EAD3-00C7-452C-8065-241D55BD5DA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@Anastasia, Livi , please note if this requires new API, then will need Infosec Review</t>
      </text>
    </comment>
    <comment ref="P94" authorId="2" shapeId="0" xr:uid="{55BDABC6-7BA3-4537-B081-FB41929D90E8}">
      <text>
        <t>[Threaded comment]
Your version of Excel allows you to read this threaded comment; however, any edits to it will get removed if the file is opened in a newer version of Excel. Learn more: https://go.microsoft.com/fwlink/?linkid=870924
Comment:
    Note: Preferred to be developed &amp; deployed together with CSV data removal of R09</t>
      </text>
    </comment>
    <comment ref="C99" authorId="3" shapeId="0" xr:uid="{9B1AE31C-6BA0-4081-807C-3FAD4417BBD0}">
      <text>
        <t xml:space="preserve">[Threaded comment]
Your version of Excel allows you to read this threaded comment; however, any edits to it will get removed if the file is opened in a newer version of Excel. Learn more: https://go.microsoft.com/fwlink/?linkid=870924
Comment:
    should be updated from Principal to Kasir
Reply:
    @Kamala, Arum @Setyawati, Dila </t>
      </text>
    </comment>
    <comment ref="P102" authorId="4" shapeId="0" xr:uid="{0E09B7B9-09C8-45F8-9077-1C08ABAC7A56}">
      <text>
        <t>[Threaded comment]
Your version of Excel allows you to read this threaded comment; however, any edits to it will get removed if the file is opened in a newer version of Excel. Learn more: https://go.microsoft.com/fwlink/?linkid=870924
Comment:
    Need more info from OTC team because we already have the dummy material code SKU for UCR &amp; done the testing
Reply:
    Aligned with OTC team -&gt; ticket will be dropped as existing feature can cater the needs</t>
      </text>
    </comment>
    <comment ref="P103" authorId="5" shapeId="0" xr:uid="{D4928982-FEF8-4543-9D6E-A5E04F650A26}">
      <text>
        <t>[Threaded comment]
Your version of Excel allows you to read this threaded comment; however, any edits to it will get removed if the file is opened in a newer version of Excel. Learn more: https://go.microsoft.com/fwlink/?linkid=870924
Comment:
    Note: Only integrate with 1 courier provider</t>
      </text>
    </comment>
    <comment ref="P106" authorId="6" shapeId="0" xr:uid="{8E30FFD6-53BD-49F2-91AD-595B0F6F39B1}">
      <text>
        <t>[Threaded comment]
Your version of Excel allows you to read this threaded comment; however, any edits to it will get removed if the file is opened in a newer version of Excel. Learn more: https://go.microsoft.com/fwlink/?linkid=870924
Comment:
    Toko hanya di APK saja for now, but functionality wise, can mimicking</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tc={17ADC54A-0AEF-4E73-8267-59C8F4DB2834}</author>
    <author>tc={BBBDCAAC-ADAD-4EEE-A230-B829E0821C04}</author>
    <author>tc={4E5EAC69-F2E5-4C4B-BED4-D92E76D56B12}</author>
    <author>tc={F6E88BAC-154F-4245-BF58-09C9E4D88DE5}</author>
    <author>tc={30068164-A91E-40BE-AD13-EA8E9E4368C6}</author>
    <author>Kartakusuma, Marcha Nurliana</author>
    <author>tc={CA930000-252D-46A1-BC18-40A4AF74F756}</author>
    <author>tc={ADFA38D0-9094-4A3B-82CA-5C728086F451}</author>
  </authors>
  <commentList>
    <comment ref="F5" authorId="0" shapeId="0" xr:uid="{17ADC54A-0AEF-4E73-8267-59C8F4DB2834}">
      <text>
        <t>[Threaded comment]
Your version of Excel allows you to read this threaded comment; however, any edits to it will get removed if the file is opened in a newer version of Excel. Learn more: https://go.microsoft.com/fwlink/?linkid=870924
Comment:
    25 Aug Adhoc Sprint 7</t>
      </text>
    </comment>
    <comment ref="C13" authorId="1" shapeId="0" xr:uid="{BBBDCAAC-ADAD-4EEE-A230-B829E0821C04}">
      <text>
        <t xml:space="preserve">[Threaded comment]
Your version of Excel allows you to read this threaded comment; however, any edits to it will get removed if the file is opened in a newer version of Excel. Learn more: https://go.microsoft.com/fwlink/?linkid=870924
Comment:
    should be updated from Principal to Kasir
Reply:
    @Kamala, Arum @Setyawati, Dila </t>
      </text>
    </comment>
    <comment ref="F56" authorId="2" shapeId="0" xr:uid="{4E5EAC69-F2E5-4C4B-BED4-D92E76D56B1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@Anastasia, Livi , please note if this requires new API, then will need Infosec Review</t>
      </text>
    </comment>
    <comment ref="Q61" authorId="3" shapeId="0" xr:uid="{F6E88BAC-154F-4245-BF58-09C9E4D88DE5}">
      <text>
        <t>[Threaded comment]
Your version of Excel allows you to read this threaded comment; however, any edits to it will get removed if the file is opened in a newer version of Excel. Learn more: https://go.microsoft.com/fwlink/?linkid=870924
Comment:
    Toko hanya di APK saja for now, but functionality wise, can mimicking</t>
      </text>
    </comment>
    <comment ref="F65" authorId="4" shapeId="0" xr:uid="{30068164-A91E-40BE-AD13-EA8E9E4368C6}">
      <text>
        <t xml:space="preserve">[Threaded comment]
Your version of Excel allows you to read this threaded comment; however, any edits to it will get removed if the file is opened in a newer version of Excel. Learn more: https://go.microsoft.com/fwlink/?linkid=870924
Comment:
    Tercover di overdue override @Lieandro, Austin (contracted) </t>
      </text>
    </comment>
    <comment ref="Q88" authorId="5" shapeId="0" xr:uid="{D0F3E768-ADF7-4265-8758-17C03674C680}">
      <text>
        <r>
          <rPr>
            <b/>
            <sz val="9"/>
            <color indexed="81"/>
            <rFont val="Tahoma"/>
            <family val="2"/>
          </rPr>
          <t>Kartakusuma, Marcha Nurliana:</t>
        </r>
        <r>
          <rPr>
            <sz val="9"/>
            <color indexed="81"/>
            <rFont val="Tahoma"/>
            <family val="2"/>
          </rPr>
          <t xml:space="preserve">
(excluding profit estimation &amp; RSP)</t>
        </r>
      </text>
    </comment>
    <comment ref="F93" authorId="6" shapeId="0" xr:uid="{CA930000-252D-46A1-BC18-40A4AF74F75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Need to give detail abt the scope
Reply:
    @Wijaya, Kelvin </t>
      </text>
    </comment>
    <comment ref="F95" authorId="7" shapeId="0" xr:uid="{ADFA38D0-9094-4A3B-82CA-5C728086F45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Need to give detail abt the scope
Reply:
    @Wijaya, Kelvin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tc={90905DFD-6874-433A-B3AA-F538798B75D6}</author>
    <author>tc={72F905DE-4DB3-46B6-B890-C34519E96E8A}</author>
    <author>tc={4462B070-5C77-4091-BB55-2B93ADEB6B31}</author>
    <author>tc={15519D48-7EBD-4C35-9524-4F9904E3A977}</author>
    <author>tc={B87095D9-38B9-42CB-A3F0-9ABDA74F05DD}</author>
    <author>tc={99FE7714-906E-496C-B0FB-D9A9CF4EF249}</author>
    <author>tc={1357999A-4FFF-4149-ADCB-D5CE55C27648}</author>
    <author>tc={C997A716-5F60-4A96-9CD0-361CBCD0D650}</author>
    <author>tc={B76067BA-3A18-4C96-BB47-F71B6D4B28C9}</author>
    <author>tc={4492384C-DCEF-4324-8D81-5A3266143C75}</author>
    <author>tc={6D4CA249-6992-4DD5-85BB-92D8721A9F38}</author>
    <author>tc={A3F52085-82B5-4568-8467-399D7129DADF}</author>
    <author>tc={43AA8BAF-143C-43EB-82F1-D030185B506D}</author>
    <author>tc={86A5E024-7342-41DA-B781-C2AC700A12AA}</author>
    <author>tc={E6B85AC7-7996-4FA5-BEC4-9742C13734BD}</author>
  </authors>
  <commentList>
    <comment ref="F14" authorId="0" shapeId="0" xr:uid="{90905DFD-6874-433A-B3AA-F538798B75D6}">
      <text>
        <t xml:space="preserve">[Threaded comment]
Your version of Excel allows you to read this threaded comment; however, any edits to it will get removed if the file is opened in a newer version of Excel. Learn more: https://go.microsoft.com/fwlink/?linkid=870924
Comment:
    Requestor unclear </t>
      </text>
    </comment>
    <comment ref="P21" authorId="1" shapeId="0" xr:uid="{72F905DE-4DB3-46B6-B890-C34519E96E8A}">
      <text>
        <t>[Threaded comment]
Your version of Excel allows you to read this threaded comment; however, any edits to it will get removed if the file is opened in a newer version of Excel. Learn more: https://go.microsoft.com/fwlink/?linkid=870924
Comment:
    Toko hanya di APK saja for now, but functionality wise, can mimicking</t>
      </text>
    </comment>
    <comment ref="Z37" authorId="2" shapeId="0" xr:uid="{4462B070-5C77-4091-BB55-2B93ADEB6B31}">
      <text>
        <t>[Threaded comment]
Your version of Excel allows you to read this threaded comment; however, any edits to it will get removed if the file is opened in a newer version of Excel. Learn more: https://go.microsoft.com/fwlink/?linkid=870924
Comment:
    PRE-UAT &amp; UAT</t>
      </text>
    </comment>
    <comment ref="E46" authorId="3" shapeId="0" xr:uid="{15519D48-7EBD-4C35-9524-4F9904E3A977}">
      <text>
        <t>[Threaded comment]
Your version of Excel allows you to read this threaded comment; however, any edits to it will get removed if the file is opened in a newer version of Excel. Learn more: https://go.microsoft.com/fwlink/?linkid=870924
Comment:
    Waiting for PO</t>
      </text>
    </comment>
    <comment ref="P46" authorId="4" shapeId="0" xr:uid="{B87095D9-38B9-42CB-A3F0-9ABDA74F05DD}">
      <text>
        <t>[Threaded comment]
Your version of Excel allows you to read this threaded comment; however, any edits to it will get removed if the file is opened in a newer version of Excel. Learn more: https://go.microsoft.com/fwlink/?linkid=870924
Comment:
    Development done, lintas untuk testing</t>
      </text>
    </comment>
    <comment ref="F54" authorId="5" shapeId="0" xr:uid="{99FE7714-906E-496C-B0FB-D9A9CF4EF249}">
      <text>
        <t xml:space="preserve">[Threaded comment]
Your version of Excel allows you to read this threaded comment; however, any edits to it will get removed if the file is opened in a newer version of Excel. Learn more: https://go.microsoft.com/fwlink/?linkid=870924
Comment:
    Tercover di overdue override @Lieandro, Austin (contracted) </t>
      </text>
    </comment>
    <comment ref="F58" authorId="6" shapeId="0" xr:uid="{1357999A-4FFF-4149-ADCB-D5CE55C2764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@Anastasia, Livi , please note if this requires new API, then will need Infosec Review</t>
      </text>
    </comment>
    <comment ref="C89" authorId="7" shapeId="0" xr:uid="{C997A716-5F60-4A96-9CD0-361CBCD0D650}">
      <text>
        <t xml:space="preserve">[Threaded comment]
Your version of Excel allows you to read this threaded comment; however, any edits to it will get removed if the file is opened in a newer version of Excel. Learn more: https://go.microsoft.com/fwlink/?linkid=870924
Comment:
    should be updated from Principal to Kasir
Reply:
    @Kamala, Arum @Setyawati, Dila </t>
      </text>
    </comment>
    <comment ref="P97" authorId="8" shapeId="0" xr:uid="{B76067BA-3A18-4C96-BB47-F71B6D4B28C9}">
      <text>
        <t>[Threaded comment]
Your version of Excel allows you to read this threaded comment; however, any edits to it will get removed if the file is opened in a newer version of Excel. Learn more: https://go.microsoft.com/fwlink/?linkid=870924
Comment:
    Ini mandays internal yang akan consume capacity. Resource utk pengerjaan upgrade di luar capacity tertera untuk sprint</t>
      </text>
    </comment>
    <comment ref="P99" authorId="9" shapeId="0" xr:uid="{4492384C-DCEF-4324-8D81-5A3266143C75}">
      <text>
        <t>[Threaded comment]
Your version of Excel allows you to read this threaded comment; however, any edits to it will get removed if the file is opened in a newer version of Excel. Learn more: https://go.microsoft.com/fwlink/?linkid=870924
Comment:
    @Lieandro, Austin (contracted) pls confirm
Reply:
    Masuk ke sprint iSMS , please mas @Faishol, M  put di backlog iSMS</t>
      </text>
    </comment>
    <comment ref="AB102" authorId="10" shapeId="0" xr:uid="{6D4CA249-6992-4DD5-85BB-92D8721A9F38}">
      <text>
        <t>[Threaded comment]
Your version of Excel allows you to read this threaded comment; however, any edits to it will get removed if the file is opened in a newer version of Excel. Learn more: https://go.microsoft.com/fwlink/?linkid=870924
Comment:
    Mandays by vendor TBA 8/9 July</t>
      </text>
    </comment>
    <comment ref="F109" authorId="11" shapeId="0" xr:uid="{A3F52085-82B5-4568-8467-399D7129DAD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Need to give detail abt the scope
Reply:
    @Wijaya, Kelvin </t>
      </text>
    </comment>
    <comment ref="P116" authorId="12" shapeId="0" xr:uid="{43AA8BAF-143C-43EB-82F1-D030185B506D}">
      <text>
        <t>[Threaded comment]
Your version of Excel allows you to read this threaded comment; however, any edits to it will get removed if the file is opened in a newer version of Excel. Learn more: https://go.microsoft.com/fwlink/?linkid=870924
Comment:
    Development done, lintas untuk testing</t>
      </text>
    </comment>
    <comment ref="AA116" authorId="13" shapeId="0" xr:uid="{86A5E024-7342-41DA-B781-C2AC700A12AA}">
      <text>
        <t>[Threaded comment]
Your version of Excel allows you to read this threaded comment; however, any edits to it will get removed if the file is opened in a newer version of Excel. Learn more: https://go.microsoft.com/fwlink/?linkid=870924
Comment:
    PRE-UAT &amp; UAT</t>
      </text>
    </comment>
    <comment ref="P132" authorId="14" shapeId="0" xr:uid="{E6B85AC7-7996-4FA5-BEC4-9742C13734BD}">
      <text>
        <t>[Threaded comment]
Your version of Excel allows you to read this threaded comment; however, any edits to it will get removed if the file is opened in a newer version of Excel. Learn more: https://go.microsoft.com/fwlink/?linkid=870924
Comment:
    Toko hanya di APK saja for now, but functionality wise, can mimicking</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tc={6F60E9CB-F2CA-4148-BB75-6006212D3E54}</author>
    <author>tc={C6DA03A1-2F7F-4450-897C-766EA22D3498}</author>
    <author>tc={EABE8FD1-7F10-4450-8875-CE969928EB9B}</author>
    <author>tc={1F01DA63-081C-49EE-A7E6-01D77B89B6D5}</author>
    <author>tc={87B35C79-05CA-43C8-A2B5-1CE9D5C9D607}</author>
    <author>tc={ED2D42CE-2ED7-4FDD-B368-4617383C2FA8}</author>
    <author>tc={62BB18D5-EECF-4F33-8CEC-C165CF14BD16}</author>
    <author>tc={1CB63296-4EF2-4303-88FA-88095FA70157}</author>
    <author>tc={594A2E67-29E5-4272-9223-C9BA9269F038}</author>
    <author>tc={0666F159-F66E-4E51-8830-E983761CC9B7}</author>
    <author>Setyawati, Dila</author>
    <author>tc={DE1FC299-677A-4051-9A1B-484FC2782C6F}</author>
    <author>tc={A7646001-AC7E-4F0B-80B0-2AC8DB2CFAEC}</author>
    <author>Rinaldo, Rendy</author>
    <author>tc={A2FCD75F-E1E4-445C-97B4-9813CE922740}</author>
    <author>tc={2227DC6A-D874-40B7-AD82-051226E35933}</author>
    <author>tc={F7E9CFF4-117F-499E-8900-F89CB23E0E8D}</author>
    <author>tc={4955FDFE-2B2E-42AD-AD1E-1A83C4901FEA}</author>
    <author>Twindito, Muhammad (contracted)</author>
    <author>tc={363342BB-C748-4B40-8306-6370C4B705E8}</author>
    <author>tc={5A748DA2-CF10-445A-93AC-CCA1AC281A74}</author>
  </authors>
  <commentList>
    <comment ref="AB6" authorId="0" shapeId="0" xr:uid="{6F60E9CB-F2CA-4148-BB75-6006212D3E54}">
      <text>
        <t>[Threaded comment]
Your version of Excel allows you to read this threaded comment; however, any edits to it will get removed if the file is opened in a newer version of Excel. Learn more: https://go.microsoft.com/fwlink/?linkid=870924
Comment:
    27 consumed di sprint 5, sisanya 53 ke sprint 6</t>
      </text>
    </comment>
    <comment ref="E11" authorId="1" shapeId="0" xr:uid="{C6DA03A1-2F7F-4450-897C-766EA22D3498}">
      <text>
        <t>[Threaded comment]
Your version of Excel allows you to read this threaded comment; however, any edits to it will get removed if the file is opened in a newer version of Excel. Learn more: https://go.microsoft.com/fwlink/?linkid=870924
Comment:
    Waiting PO</t>
      </text>
    </comment>
    <comment ref="F18" authorId="2" shapeId="0" xr:uid="{EABE8FD1-7F10-4450-8875-CE969928EB9B}">
      <text>
        <t>[Threaded comment]
Your version of Excel allows you to read this threaded comment; however, any edits to it will get removed if the file is opened in a newer version of Excel. Learn more: https://go.microsoft.com/fwlink/?linkid=870924
Comment:
    @Lieandro, Austin (contracted) , please note that this will require infosec review including access model review as new access and menus are added here</t>
      </text>
    </comment>
    <comment ref="P19" authorId="3" shapeId="0" xr:uid="{1F01DA63-081C-49EE-A7E6-01D77B89B6D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@Rizki, Alfan (contracted) kindly confirm
Reply:
    done</t>
      </text>
    </comment>
    <comment ref="F20" authorId="4" shapeId="0" xr:uid="{87B35C79-05CA-43C8-A2B5-1CE9D5C9D607}">
      <text>
        <t>[Threaded comment]
Your version of Excel allows you to read this threaded comment; however, any edits to it will get removed if the file is opened in a newer version of Excel. Learn more: https://go.microsoft.com/fwlink/?linkid=870924
Comment:
    @Andrew, Andrew pls confirm whether this has been discussed with RnC</t>
      </text>
    </comment>
    <comment ref="P20" authorId="5" shapeId="0" xr:uid="{ED2D42CE-2ED7-4FDD-B368-4617383C2FA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@Rizki, Alfan (contracted) kindly confirm
Reply:
    done</t>
      </text>
    </comment>
    <comment ref="AE24" authorId="6" shapeId="0" xr:uid="{62BB18D5-EECF-4F33-8CEC-C165CF14BD1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@Hans, Steven to fill in</t>
      </text>
    </comment>
    <comment ref="F35" authorId="7" shapeId="0" xr:uid="{1CB63296-4EF2-4303-88FA-88095FA70157}">
      <text>
        <t xml:space="preserve">[Threaded comment]
Your version of Excel allows you to read this threaded comment; however, any edits to it will get removed if the file is opened in a newer version of Excel. Learn more: https://go.microsoft.com/fwlink/?linkid=870924
Comment:
    Tercover di overdue override @Lieandro, Austin (contracted) </t>
      </text>
    </comment>
    <comment ref="F41" authorId="8" shapeId="0" xr:uid="{594A2E67-29E5-4272-9223-C9BA9269F03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@Anastasia, Livi , please note if this requires new API, then will need Infosec Review</t>
      </text>
    </comment>
    <comment ref="P48" authorId="9" shapeId="0" xr:uid="{0666F159-F66E-4E51-8830-E983761CC9B7}">
      <text>
        <t>[Threaded comment]
Your version of Excel allows you to read this threaded comment; however, any edits to it will get removed if the file is opened in a newer version of Excel. Learn more: https://go.microsoft.com/fwlink/?linkid=870924
Comment:
    @Lieandro, Austin (contracted) pls confirm</t>
      </text>
    </comment>
    <comment ref="E50" authorId="10" shapeId="0" xr:uid="{4A7522C1-E04C-4722-96F7-DF0AE3B3F296}">
      <text>
        <r>
          <rPr>
            <b/>
            <sz val="10"/>
            <color indexed="81"/>
            <rFont val="Tahoma"/>
            <family val="2"/>
          </rPr>
          <t>Setyawati, Dila:</t>
        </r>
        <r>
          <rPr>
            <sz val="10"/>
            <color indexed="81"/>
            <rFont val="Tahoma"/>
            <family val="2"/>
          </rPr>
          <t xml:space="preserve">
Priority untuk stock count configuration - hadi pramono 2026</t>
        </r>
      </text>
    </comment>
    <comment ref="T55" authorId="11" shapeId="0" xr:uid="{DE1FC299-677A-4051-9A1B-484FC2782C6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@Hadi, Ryan (contracted) </t>
      </text>
    </comment>
    <comment ref="T56" authorId="12" shapeId="0" xr:uid="{A7646001-AC7E-4F0B-80B0-2AC8DB2CFAE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@Hadi, Ryan (contracted) </t>
      </text>
    </comment>
    <comment ref="O58" authorId="13" shapeId="0" xr:uid="{772B598D-B3B6-407E-8044-02F6FD33554B}">
      <text>
        <r>
          <rPr>
            <b/>
            <sz val="9"/>
            <color indexed="81"/>
            <rFont val="Tahoma"/>
            <family val="2"/>
          </rPr>
          <t>Rinaldo, Rendy:</t>
        </r>
        <r>
          <rPr>
            <sz val="9"/>
            <color indexed="81"/>
            <rFont val="Tahoma"/>
            <family val="2"/>
          </rPr>
          <t xml:space="preserve">
does not include SAP mandays. QA would be heavy.</t>
        </r>
      </text>
    </comment>
    <comment ref="O66" authorId="13" shapeId="0" xr:uid="{02AA4D3E-7B89-4F99-AE99-0C58EB75F17A}">
      <text>
        <r>
          <rPr>
            <b/>
            <sz val="9"/>
            <color indexed="81"/>
            <rFont val="Tahoma"/>
            <family val="2"/>
          </rPr>
          <t>Rinaldo, Rendy:</t>
        </r>
        <r>
          <rPr>
            <sz val="9"/>
            <color indexed="81"/>
            <rFont val="Tahoma"/>
            <family val="2"/>
          </rPr>
          <t xml:space="preserve">
does not include SAP mandays. QA would be heavy.</t>
        </r>
      </text>
    </comment>
    <comment ref="T68" authorId="14" shapeId="0" xr:uid="{A2FCD75F-E1E4-445C-97B4-9813CE92274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@Ichsan, Rifqi (contracted) </t>
      </text>
    </comment>
    <comment ref="P81" authorId="15" shapeId="0" xr:uid="{2227DC6A-D874-40B7-AD82-051226E35933}">
      <text>
        <t>[Threaded comment]
Your version of Excel allows you to read this threaded comment; however, any edits to it will get removed if the file is opened in a newer version of Excel. Learn more: https://go.microsoft.com/fwlink/?linkid=870924
Comment:
    Toko hanya di APK saja for now, but functionality wise, can mimicking</t>
      </text>
    </comment>
    <comment ref="F90" authorId="16" shapeId="0" xr:uid="{F7E9CFF4-117F-499E-8900-F89CB23E0E8D}">
      <text>
        <t xml:space="preserve">[Threaded comment]
Your version of Excel allows you to read this threaded comment; however, any edits to it will get removed if the file is opened in a newer version of Excel. Learn more: https://go.microsoft.com/fwlink/?linkid=870924
Comment:
    Requestor unclear </t>
      </text>
    </comment>
    <comment ref="E947" authorId="17" shapeId="0" xr:uid="{4955FDFE-2B2E-42AD-AD1E-1A83C4901FEA}">
      <text>
        <t>[Threaded comment]
Your version of Excel allows you to read this threaded comment; however, any edits to it will get removed if the file is opened in a newer version of Excel. Learn more: https://go.microsoft.com/fwlink/?linkid=870924
Comment:
    Waiting for PO</t>
      </text>
    </comment>
    <comment ref="F950" authorId="18" shapeId="0" xr:uid="{2EE72B77-78F3-4442-A661-5D9341D4018D}">
      <text>
        <r>
          <rPr>
            <sz val="11"/>
            <color theme="1"/>
            <rFont val="Aptos Narrow"/>
            <family val="2"/>
            <scheme val="minor"/>
          </rPr>
          <t>Twindito, Muhammad (contracted):
OTP Whitelist</t>
        </r>
      </text>
    </comment>
    <comment ref="F955" authorId="19" shapeId="0" xr:uid="{363342BB-C748-4B40-8306-6370C4B705E8}">
      <text>
        <t>[Threaded comment]
Your version of Excel allows you to read this threaded comment; however, any edits to it will get removed if the file is opened in a newer version of Excel. Learn more: https://go.microsoft.com/fwlink/?linkid=870924
Comment:
    Dependency development to SAP</t>
      </text>
    </comment>
    <comment ref="C958" authorId="20" shapeId="0" xr:uid="{5A748DA2-CF10-445A-93AC-CCA1AC281A74}">
      <text>
        <t xml:space="preserve">[Threaded comment]
Your version of Excel allows you to read this threaded comment; however, any edits to it will get removed if the file is opened in a newer version of Excel. Learn more: https://go.microsoft.com/fwlink/?linkid=870924
Comment:
    should be updated from Principal to Kasir
Reply:
    @Kamala, Arum @Setyawati, Dila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tc={39AA0664-B1E4-45E0-A263-91773278DB7F}</author>
    <author>tc={8B021479-6422-4406-A548-5C55B847E2C6}</author>
    <author>tc={89C5495D-9B5B-4AA1-B445-6706106FA345}</author>
    <author>tc={8AA20791-73CE-47E4-A55F-793D26BCF536}</author>
    <author>tc={5A78D651-8F6B-4BBB-91DC-0FAE4ACC934C}</author>
    <author>tc={876FEDE4-2E46-4913-8D5B-FE03EF642DC0}</author>
    <author>Rinaldo, Rendy</author>
    <author>tc={F9B18A99-DE4B-4A69-8660-8E39E02EDBC4}</author>
    <author>tc={DD63A084-63B4-4F27-8E3D-FB0FDCA68F5C}</author>
    <author>tc={725D092D-94ED-4D4B-B9D9-F0457FEBAE8F}</author>
    <author>tc={DB83FE31-5390-4952-A923-4D4B1BBC2BB6}</author>
    <author>tc={1E4D6B19-3C86-4712-AA79-45C1BE7302AC}</author>
    <author>tc={EB43B8A3-A9DE-4F2A-A98A-51A8070DDC9B}</author>
    <author>tc={ECE566A9-4C20-4106-A3CF-26460A722E8D}</author>
    <author>tc={973CC8B6-66D4-4187-BBF5-BB214F0F8C59}</author>
    <author>tc={0D2236D3-C16F-474F-B68C-8A115B3CE971}</author>
    <author>tc={05549C7A-BBD9-4E32-93BF-A2422C34982F}</author>
    <author>tc={E2D846DC-9AF8-470C-ACBA-89574FF21BFA}</author>
  </authors>
  <commentList>
    <comment ref="F3" authorId="0" shapeId="0" xr:uid="{39AA0664-B1E4-45E0-A263-91773278DB7F}">
      <text>
        <t>[Threaded comment]
Your version of Excel allows you to read this threaded comment; however, any edits to it will get removed if the file is opened in a newer version of Excel. Learn more: https://go.microsoft.com/fwlink/?linkid=870924
Comment:
    @Lieandro, Austin (contracted) , please note that this will require infosec review including access model review as new access and menus are added here</t>
      </text>
    </comment>
    <comment ref="F9" authorId="1" shapeId="0" xr:uid="{8B021479-6422-4406-A548-5C55B847E2C6}">
      <text>
        <t>[Threaded comment]
Your version of Excel allows you to read this threaded comment; however, any edits to it will get removed if the file is opened in a newer version of Excel. Learn more: https://go.microsoft.com/fwlink/?linkid=870924
Comment:
    @Andrew, Andrew pls confirm whether this has been discussed with RnC</t>
      </text>
    </comment>
    <comment ref="AA14" authorId="2" shapeId="0" xr:uid="{89C5495D-9B5B-4AA1-B445-6706106FA345}">
      <text>
        <t>[Threaded comment]
Your version of Excel allows you to read this threaded comment; however, any edits to it will get removed if the file is opened in a newer version of Excel. Learn more: https://go.microsoft.com/fwlink/?linkid=870924
Comment:
    Confirm from SE: Without WMS DN &amp; Sales</t>
      </text>
    </comment>
    <comment ref="O16" authorId="3" shapeId="0" xr:uid="{8AA20791-73CE-47E4-A55F-793D26BCF536}">
      <text>
        <t>[Threaded comment]
Your version of Excel allows you to read this threaded comment; however, any edits to it will get removed if the file is opened in a newer version of Excel. Learn more: https://go.microsoft.com/fwlink/?linkid=870924
Comment:
    Combined with coach</t>
      </text>
    </comment>
    <comment ref="AE22" authorId="4" shapeId="0" xr:uid="{5A78D651-8F6B-4BBB-91DC-0FAE4ACC934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@Hans, Steven to fill in</t>
      </text>
    </comment>
    <comment ref="F56" authorId="5" shapeId="0" xr:uid="{876FEDE4-2E46-4913-8D5B-FE03EF642DC0}">
      <text>
        <t xml:space="preserve">[Threaded comment]
Your version of Excel allows you to read this threaded comment; however, any edits to it will get removed if the file is opened in a newer version of Excel. Learn more: https://go.microsoft.com/fwlink/?linkid=870924
Comment:
    Requestor unclear </t>
      </text>
    </comment>
    <comment ref="O75" authorId="6" shapeId="0" xr:uid="{B04A83AC-18B6-46C2-8343-574C51E3293E}">
      <text>
        <r>
          <rPr>
            <b/>
            <sz val="9"/>
            <color indexed="81"/>
            <rFont val="Tahoma"/>
            <family val="2"/>
          </rPr>
          <t>Rinaldo, Rendy:</t>
        </r>
        <r>
          <rPr>
            <sz val="9"/>
            <color indexed="81"/>
            <rFont val="Tahoma"/>
            <family val="2"/>
          </rPr>
          <t xml:space="preserve">
does not include SAP mandays. QA would be heavy.</t>
        </r>
      </text>
    </comment>
    <comment ref="O77" authorId="7" shapeId="0" xr:uid="{F9B18A99-DE4B-4A69-8660-8E39E02EDBC4}">
      <text>
        <t>[Threaded comment]
Your version of Excel allows you to read this threaded comment; however, any edits to it will get removed if the file is opened in a newer version of Excel. Learn more: https://go.microsoft.com/fwlink/?linkid=870924
Comment:
    1. To check again on the connection between kasir and edc; if user click close within seconds once the connection is established, there is a risk where connection would be disconnected.
2. To consider to show x button after certain timeframe.</t>
      </text>
    </comment>
    <comment ref="F79" authorId="8" shapeId="0" xr:uid="{DD63A084-63B4-4F27-8E3D-FB0FDCA68F5C}">
      <text>
        <t xml:space="preserve">[Threaded comment]
Your version of Excel allows you to read this threaded comment; however, any edits to it will get removed if the file is opened in a newer version of Excel. Learn more: https://go.microsoft.com/fwlink/?linkid=870924
Comment:
    1. Jika pakai AYO Kasir, potensi tidak comply jika data disimpan di AYO 
2. Jika pakai AYO Kasir yang connect API ke DCE, dari global feedback bisa pakai Br360 
3. Namun Br360 yang skrg pilot di WJV blm ada fitur lending </t>
      </text>
    </comment>
    <comment ref="F81" authorId="9" shapeId="0" xr:uid="{725D092D-94ED-4D4B-B9D9-F0457FEBAE8F}">
      <text>
        <t>[Threaded comment]
Your version of Excel allows you to read this threaded comment; however, any edits to it will get removed if the file is opened in a newer version of Excel. Learn more: https://go.microsoft.com/fwlink/?linkid=870924
Comment:
    apakah ini bisa d accommodate dgn trx by location</t>
      </text>
    </comment>
    <comment ref="O81" authorId="10" shapeId="0" xr:uid="{DB83FE31-5390-4952-A923-4D4B1BBC2BB6}">
      <text>
        <t xml:space="preserve">[Threaded comment]
Your version of Excel allows you to read this threaded comment; however, any edits to it will get removed if the file is opened in a newer version of Excel. Learn more: https://go.microsoft.com/fwlink/?linkid=870924
Comment:
    Incl tx by location </t>
      </text>
    </comment>
    <comment ref="F83" authorId="11" shapeId="0" xr:uid="{1E4D6B19-3C86-4712-AA79-45C1BE7302AC}">
      <text>
        <t>[Threaded comment]
Your version of Excel allows you to read this threaded comment; however, any edits to it will get removed if the file is opened in a newer version of Excel. Learn more: https://go.microsoft.com/fwlink/?linkid=870924
Comment:
    Dependency development to SAP</t>
      </text>
    </comment>
    <comment ref="O83" authorId="6" shapeId="0" xr:uid="{D490B9CD-6EBB-4486-B7A6-D3816DD6C7B7}">
      <text>
        <r>
          <rPr>
            <b/>
            <sz val="9"/>
            <color indexed="81"/>
            <rFont val="Tahoma"/>
            <family val="2"/>
          </rPr>
          <t>Rinaldo, Rendy:</t>
        </r>
        <r>
          <rPr>
            <sz val="9"/>
            <color indexed="81"/>
            <rFont val="Tahoma"/>
            <family val="2"/>
          </rPr>
          <t xml:space="preserve">
does not include SAP mandays. QA would be heavy.</t>
        </r>
      </text>
    </comment>
    <comment ref="O85" authorId="12" shapeId="0" xr:uid="{EB43B8A3-A9DE-4F2A-A98A-51A8070DDC9B}">
      <text>
        <t>[Threaded comment]
Your version of Excel allows you to read this threaded comment; however, any edits to it will get removed if the file is opened in a newer version of Excel. Learn more: https://go.microsoft.com/fwlink/?linkid=870924
Comment:
    Assuming mandays with principal adjustment: 10 mandays
If only adjusting the hardcode: 4 mandays</t>
      </text>
    </comment>
    <comment ref="F97" authorId="13" shapeId="0" xr:uid="{ECE566A9-4C20-4106-A3CF-26460A722E8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@Anastasia, Livi , please note if this requires new API, then will need Infosec Review</t>
      </text>
    </comment>
    <comment ref="O105" authorId="14" shapeId="0" xr:uid="{973CC8B6-66D4-4187-BBF5-BB214F0F8C59}">
      <text>
        <t>[Threaded comment]
Your version of Excel allows you to read this threaded comment; however, any edits to it will get removed if the file is opened in a newer version of Excel. Learn more: https://go.microsoft.com/fwlink/?linkid=870924
Comment:
    1. To consider logging
2. Feasible option: 
a. do it manual for now, when csc update, update in AYO too
b. do it manual but with privilege access + edit button (or bulk upload edit)
c. scrap the personal from ayo, any personal data take from DCX.
3, Check with business if PII is still required for reporting.
4. The assumption here is assuming to create new SIGA privilege access (2b).
bulk upload: 10 md
edit button: 15 md</t>
      </text>
    </comment>
    <comment ref="O106" authorId="15" shapeId="0" xr:uid="{0D2236D3-C16F-474F-B68C-8A115B3CE971}">
      <text>
        <t>[Threaded comment]
Your version of Excel allows you to read this threaded comment; however, any edits to it will get removed if the file is opened in a newer version of Excel. Learn more: https://go.microsoft.com/fwlink/?linkid=870924
Comment:
    Toko hanya di APK saja for now, but functionality wise, can mimicking</t>
      </text>
    </comment>
    <comment ref="O107" authorId="16" shapeId="0" xr:uid="{05549C7A-BBD9-4E32-93BF-A2422C34982F}">
      <text>
        <t>[Threaded comment]
Your version of Excel allows you to read this threaded comment; however, any edits to it will get removed if the file is opened in a newer version of Excel. Learn more: https://go.microsoft.com/fwlink/?linkid=870924
Comment:
    1. Connection to MY HERO/ISMS
2. Barcode vs stock ID mapping?
3. Return flow?
4. Should we show stock movement, toko has this module, maybe we leverage? need to find out 
5, Check also pembelian</t>
      </text>
    </comment>
    <comment ref="O111" authorId="6" shapeId="0" xr:uid="{15086467-966D-44B4-ADB9-DC75FC216B56}">
      <text>
        <r>
          <rPr>
            <b/>
            <sz val="9"/>
            <color indexed="81"/>
            <rFont val="Tahoma"/>
            <family val="2"/>
          </rPr>
          <t>Rinaldo, Rendy:</t>
        </r>
        <r>
          <rPr>
            <sz val="9"/>
            <color indexed="81"/>
            <rFont val="Tahoma"/>
            <family val="2"/>
          </rPr>
          <t xml:space="preserve">
1. Consider to adopt "delta" load (need to re-assess)
Point need to check:
- Housekeeping (i.e. Inactive data member)
2. Versioning
</t>
        </r>
      </text>
    </comment>
    <comment ref="O113" authorId="17" shapeId="0" xr:uid="{E2D846DC-9AF8-470C-ACBA-89574FF21BFA}">
      <text>
        <t>[Threaded comment]
Your version of Excel allows you to read this threaded comment; however, any edits to it will get removed if the file is opened in a newer version of Excel. Learn more: https://go.microsoft.com/fwlink/?linkid=870924
Comment:
    - no need to reserve stock
- no need to maintain personal data
- limit the visibility to respective creator
- mobile &amp; web should be reflected
- new listing for drafts incl their submission</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tc={DE2EAE2C-24AB-4DF9-B6AA-BEA18F32EF01}</author>
    <author>tc={41C91F6F-E4AD-4625-9D2B-7F2CD2D6476F}</author>
    <author>tc={05C5D669-F682-479F-B28E-5646D780AB6E}</author>
    <author>tc={E25B52E2-FCB5-4C9D-B86D-003A43E68AC2}</author>
    <author>tc={53B61BF0-ED24-47D7-9633-7A6F0F880F48}</author>
    <author>tc={BD9D2328-228A-482E-9196-C1C5F4D3C5E8}</author>
    <author>tc={A22A62BD-7192-440F-AFCD-1BAA130C9EDF}</author>
    <author>tc={FDC60237-73CC-44B2-BAFD-5A1B1D91E20F}</author>
    <author>tc={DA88C4E9-152D-49F7-8E3E-8F904DF01713}</author>
    <author>tc={8EE58859-6599-4871-941C-45D458E3A265}</author>
    <author>tc={0756700F-837E-4CF5-9B62-AD94BE944E20}</author>
    <author>tc={4AA1238D-67D1-4957-994A-C6A9C96D4AD6}</author>
    <author>tc={5AFE368C-CABC-41F7-BF01-AE422D38F4DC}</author>
  </authors>
  <commentList>
    <comment ref="F3" authorId="0" shapeId="0" xr:uid="{DE2EAE2C-24AB-4DF9-B6AA-BEA18F32EF0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@Lieandro, Austin (contracted) , please note that this will require infosec review including access model review as new access and menus are added here</t>
      </text>
    </comment>
    <comment ref="F18" authorId="1" shapeId="0" xr:uid="{41C91F6F-E4AD-4625-9D2B-7F2CD2D6476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@Andrew, Andrew pls confirm whether this has been discussed with RnC</t>
      </text>
    </comment>
    <comment ref="F40" authorId="2" shapeId="0" xr:uid="{05C5D669-F682-479F-B28E-5646D780AB6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@Anastasia, Livi , please note if this requires new API, then will need Infosec Review</t>
      </text>
    </comment>
    <comment ref="O46" authorId="3" shapeId="0" xr:uid="{E25B52E2-FCB5-4C9D-B86D-003A43E68AC2}">
      <text>
        <t>[Threaded comment]
Your version of Excel allows you to read this threaded comment; however, any edits to it will get removed if the file is opened in a newer version of Excel. Learn more: https://go.microsoft.com/fwlink/?linkid=870924
Comment:
    Would need to understand the PBI logic/query.
Purpose: to increase moral and visibility for the team.
Temporarily for granted to access to PBI.</t>
      </text>
    </comment>
    <comment ref="S57" authorId="4" shapeId="0" xr:uid="{53B61BF0-ED24-47D7-9633-7A6F0F880F48}">
      <text>
        <t>[Threaded comment]
Your version of Excel allows you to read this threaded comment; however, any edits to it will get removed if the file is opened in a newer version of Excel. Learn more: https://go.microsoft.com/fwlink/?linkid=870924
Comment:
    need to update for Jira ticket Phase 2 &amp; 3</t>
      </text>
    </comment>
    <comment ref="F72" authorId="5" shapeId="0" xr:uid="{BD9D2328-228A-482E-9196-C1C5F4D3C5E8}">
      <text>
        <t>[Threaded comment]
Your version of Excel allows you to read this threaded comment; however, any edits to it will get removed if the file is opened in a newer version of Excel. Learn more: https://go.microsoft.com/fwlink/?linkid=870924
Comment:
    @Setyawati, Dila  sama dengan AK.03.26.001?
Reply:
    @Kartakusuma, Marcha Nurliana  confirm duplicate, please use this ticket only. thankyou</t>
      </text>
    </comment>
    <comment ref="F81" authorId="6" shapeId="0" xr:uid="{A22A62BD-7192-440F-AFCD-1BAA130C9ED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@Gunawan, Felicia to confirm with @Wijaya, Kelvin 
Reply:
    Hi Rum, SoW is covered in Kelvin's bundle voucher ticket</t>
      </text>
    </comment>
    <comment ref="AA84" authorId="7" shapeId="0" xr:uid="{FDC60237-73CC-44B2-BAFD-5A1B1D91E20F}">
      <text>
        <t>[Threaded comment]
Your version of Excel allows you to read this threaded comment; however, any edits to it will get removed if the file is opened in a newer version of Excel. Learn more: https://go.microsoft.com/fwlink/?linkid=870924
Comment:
    Confirm from SE: Without WMS DN &amp; Sales</t>
      </text>
    </comment>
    <comment ref="F105" authorId="8" shapeId="0" xr:uid="{DA88C4E9-152D-49F7-8E3E-8F904DF0171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Pasti pake bot --&gt; pake system apa? Pastiin. Mekanisme SLA gimana? @Kamala, Arum </t>
      </text>
    </comment>
    <comment ref="O106" authorId="9" shapeId="0" xr:uid="{8EE58859-6599-4871-941C-45D458E3A265}">
      <text>
        <t>[Threaded comment]
Your version of Excel allows you to read this threaded comment; however, any edits to it will get removed if the file is opened in a newer version of Excel. Learn more: https://go.microsoft.com/fwlink/?linkid=870924
Comment:
    Combined with coach</t>
      </text>
    </comment>
    <comment ref="O114" authorId="10" shapeId="0" xr:uid="{0756700F-837E-4CF5-9B62-AD94BE944E2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Please kindly help with the estimation weight @Susanto, Dastyn (contracted) @Gunawan, Diana Yudiarti </t>
      </text>
    </comment>
    <comment ref="O132" authorId="11" shapeId="0" xr:uid="{4AA1238D-67D1-4957-994A-C6A9C96D4AD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Please kindly help with the estimation weight @Susanto, Dastyn (contracted) @Gunawan, Diana Yudiarti </t>
      </text>
    </comment>
    <comment ref="O135" authorId="12" shapeId="0" xr:uid="{5AFE368C-CABC-41F7-BF01-AE422D38F4DC}">
      <text>
        <t>[Threaded comment]
Your version of Excel allows you to read this threaded comment; however, any edits to it will get removed if the file is opened in a newer version of Excel. Learn more: https://go.microsoft.com/fwlink/?linkid=870924
Comment:
    Effort for AYO Toko testing only. The development is not in scope, as it is in iSMS</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tc={B6D7E493-BE0C-4E8F-A81E-C94ED2216179}</author>
    <author>tc={82D854D5-2D8C-42F8-8C0B-CB1B5BFCFF3E}</author>
    <author>tc={BFA6A673-606A-46FC-94BB-F0DE5B3C35F1}</author>
    <author>tc={0D3057C9-2A79-4CC5-BB32-4C0B682F0E4F}</author>
    <author>tc={8785452D-448F-4A0C-B484-16606AC5F9D2}</author>
    <author>tc={754E3E84-718C-4F91-AAB6-BAE69F4CDC69}</author>
    <author>tc={8C3338FA-182F-406E-875D-982528591D01}</author>
    <author>tc={87F4EC23-4D0D-4381-95A7-04EF9727AEB1}</author>
  </authors>
  <commentList>
    <comment ref="O9" authorId="0" shapeId="0" xr:uid="{B6D7E493-BE0C-4E8F-A81E-C94ED2216179}">
      <text>
        <t>[Threaded comment]
Your version of Excel allows you to read this threaded comment; however, any edits to it will get removed if the file is opened in a newer version of Excel. Learn more: https://go.microsoft.com/fwlink/?linkid=870924
Comment:
    Done development  sprint 2</t>
      </text>
    </comment>
    <comment ref="O12" authorId="1" shapeId="0" xr:uid="{82D854D5-2D8C-42F8-8C0B-CB1B5BFCFF3E}">
      <text>
        <t>[Threaded comment]
Your version of Excel allows you to read this threaded comment; however, any edits to it will get removed if the file is opened in a newer version of Excel. Learn more: https://go.microsoft.com/fwlink/?linkid=870924
Comment:
    exploration</t>
      </text>
    </comment>
    <comment ref="O21" authorId="2" shapeId="0" xr:uid="{BFA6A673-606A-46FC-94BB-F0DE5B3C35F1}">
      <text>
        <t>[Threaded comment]
Your version of Excel allows you to read this threaded comment; however, any edits to it will get removed if the file is opened in a newer version of Excel. Learn more: https://go.microsoft.com/fwlink/?linkid=870924
Comment:
    Combined with coach</t>
      </text>
    </comment>
    <comment ref="O22" authorId="3" shapeId="0" xr:uid="{0D3057C9-2A79-4CC5-BB32-4C0B682F0E4F}">
      <text>
        <t>[Threaded comment]
Your version of Excel allows you to read this threaded comment; however, any edits to it will get removed if the file is opened in a newer version of Excel. Learn more: https://go.microsoft.com/fwlink/?linkid=870924
Comment:
    Combined with coach</t>
      </text>
    </comment>
    <comment ref="F89" authorId="4" shapeId="0" xr:uid="{8785452D-448F-4A0C-B484-16606AC5F9D2}">
      <text>
        <t>[Threaded comment]
Your version of Excel allows you to read this threaded comment; however, any edits to it will get removed if the file is opened in a newer version of Excel. Learn more: https://go.microsoft.com/fwlink/?linkid=870924
Comment:
    @Setyawati, Dila  sama dengan AK.03.26.001?
Reply:
    @Kartakusuma, Marcha Nurliana  confirm duplicate, please use this ticket only. thankyou</t>
      </text>
    </comment>
    <comment ref="S124" authorId="5" shapeId="0" xr:uid="{754E3E84-718C-4F91-AAB6-BAE69F4CDC69}">
      <text>
        <t>[Threaded comment]
Your version of Excel allows you to read this threaded comment; however, any edits to it will get removed if the file is opened in a newer version of Excel. Learn more: https://go.microsoft.com/fwlink/?linkid=870924
Comment:
    need to update for Jira ticket Phase 2 &amp; 3</t>
      </text>
    </comment>
    <comment ref="O133" authorId="6" shapeId="0" xr:uid="{8C3338FA-182F-406E-875D-982528591D0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Please kindly help with the estimation weight @Susanto, Dastyn (contracted) @Gunawan, Diana Yudiarti </t>
      </text>
    </comment>
    <comment ref="O135" authorId="7" shapeId="0" xr:uid="{87F4EC23-4D0D-4381-95A7-04EF9727AEB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Please kindly help with the estimation weight @Susanto, Dastyn (contracted) @Gunawan, Diana Yudiarti </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tc={0BB5CD31-FDC9-4AAD-9BAD-7297EEC0353B}</author>
    <author>tc={6302E0BF-A752-4189-9C7E-B119A7422E48}</author>
  </authors>
  <commentList>
    <comment ref="S27" authorId="0" shapeId="0" xr:uid="{0BB5CD31-FDC9-4AAD-9BAD-7297EEC0353B}">
      <text>
        <t>[Threaded comment]
Your version of Excel allows you to read this threaded comment; however, any edits to it will get removed if the file is opened in a newer version of Excel. Learn more: https://go.microsoft.com/fwlink/?linkid=870924
Comment:
    need to update for Jira ticket Phase 2 &amp; 3</t>
      </text>
    </comment>
    <comment ref="O131" authorId="1" shapeId="0" xr:uid="{6302E0BF-A752-4189-9C7E-B119A7422E4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Please kindly help with the estimation weight @Susanto, Dastyn (contracted) @Gunawan, Diana Yudiarti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tc={077FDF12-4CFA-4E36-A996-9010F51CAD86}</author>
    <author>tc={AE63B64B-B46C-400C-94EA-595F4336B2D9}</author>
    <author>tc={A1116B43-7309-4836-BD78-4199E87C8963}</author>
  </authors>
  <commentList>
    <comment ref="N114" authorId="0" shapeId="0" xr:uid="{077FDF12-4CFA-4E36-A996-9010F51CAD86}">
      <text>
        <t>[Threaded comment]
Your version of Excel allows you to read this threaded comment; however, any edits to it will get removed if the file is opened in a newer version of Excel. Learn more: https://go.microsoft.com/fwlink/?linkid=870924
Comment:
    Whatsapp for OTP still waiting from Legal</t>
      </text>
    </comment>
    <comment ref="N115" authorId="1" shapeId="0" xr:uid="{AE63B64B-B46C-400C-94EA-595F4336B2D9}">
      <text>
        <t>[Threaded comment]
Your version of Excel allows you to read this threaded comment; however, any edits to it will get removed if the file is opened in a newer version of Excel. Learn more: https://go.microsoft.com/fwlink/?linkid=870924
Comment:
    Unable to assess description is not clear</t>
      </text>
    </comment>
    <comment ref="N126" authorId="2" shapeId="0" xr:uid="{A1116B43-7309-4836-BD78-4199E87C8963}">
      <text>
        <t>[Threaded comment]
Your version of Excel allows you to read this threaded comment; however, any edits to it will get removed if the file is opened in a newer version of Excel. Learn more: https://go.microsoft.com/fwlink/?linkid=870924
Comment:
    Unable to assess description is not clear</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tc={ED085EC8-38B6-4803-A475-65BEFEB607C0}</author>
    <author>tc={4BA09B27-8713-4B3C-9217-8467EB9ED6F9}</author>
    <author>tc={A53BDB3F-7D1D-4825-ADD9-F7F4874BF0AB}</author>
    <author>tc={CF986D63-CE37-4716-AA0A-5D654FACC61D}</author>
    <author>tc={D37091B9-A0EA-4EE3-AC3D-DB42CD3F4F44}</author>
    <author>tc={27129E8D-2754-4684-92A5-533E0A4E0C4B}</author>
    <author>tc={0B752FF4-1BAA-4F1A-A33F-0F952892AC6F}</author>
    <author>tc={DE7F12E2-0217-4B4B-B1DA-1597701826C0}</author>
    <author>tc={3A3A6839-D935-4624-A96D-95B16FC86386}</author>
    <author>tc={7C9D0234-A2A4-4E3A-807E-697116E9677E}</author>
    <author>Kartakusuma, Marcha Nurliana</author>
  </authors>
  <commentList>
    <comment ref="P18" authorId="0" shapeId="0" xr:uid="{ED085EC8-38B6-4803-A475-65BEFEB607C0}">
      <text>
        <t>[Threaded comment]
Your version of Excel allows you to read this threaded comment; however, any edits to it will get removed if the file is opened in a newer version of Excel. Learn more: https://go.microsoft.com/fwlink/?linkid=870924
Comment:
    Already started in sprint 10. Lintas Sprint</t>
      </text>
    </comment>
    <comment ref="P19" authorId="1" shapeId="0" xr:uid="{4BA09B27-8713-4B3C-9217-8467EB9ED6F9}">
      <text>
        <t xml:space="preserve">[Threaded comment]
Your version of Excel allows you to read this threaded comment; however, any edits to it will get removed if the file is opened in a newer version of Excel. Learn more: https://go.microsoft.com/fwlink/?linkid=870924
Comment:
    Already started in sprint 10. Lintas Sprint
</t>
      </text>
    </comment>
    <comment ref="M23" authorId="2" shapeId="0" xr:uid="{A53BDB3F-7D1D-4825-ADD9-F7F4874BF0A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Hi @Hadiasali, Stephanie Yuanita   please help on this column
Reply:
    Hi @Twindito, Muhammad (contracted) can you help to coordinate with ci Ste for this? Need to consolidate the data soon for GB preread
Reply:
    Got feedback from @Wijaya, Nicholas (contracted)  roughly medium</t>
      </text>
    </comment>
    <comment ref="M24" authorId="3" shapeId="0" xr:uid="{CF986D63-CE37-4716-AA0A-5D654FACC61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Hi @Hadiasali, Stephanie Yuanita   please help on this column
Reply:
    Hi @Twindito, Muhammad (contracted)  can you help to coordinate with ci Ste for this? Need to consolidate the data soon for GB preread
Reply:
    Apologize this is something that currently don’t have the action item, until the Audit Result announced</t>
      </text>
    </comment>
    <comment ref="M35" authorId="4" shapeId="0" xr:uid="{D37091B9-A0EA-4EE3-AC3D-DB42CD3F4F4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Please kindly help with the estimation weight @Susanto, Dastyn (contracted) @Gunawan, Diana Yudiarti </t>
      </text>
    </comment>
    <comment ref="M36" authorId="5" shapeId="0" xr:uid="{27129E8D-2754-4684-92A5-533E0A4E0C4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Please kindly help with the estimation weight @Susanto, Dastyn (contracted) @Gunawan, Diana Yudiarti </t>
      </text>
    </comment>
    <comment ref="M37" authorId="6" shapeId="0" xr:uid="{0B752FF4-1BAA-4F1A-A33F-0F952892AC6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Please kindly help with the estimation weight @Susanto, Dastyn (contracted) @Gunawan, Diana Yudiarti </t>
      </text>
    </comment>
    <comment ref="M124" authorId="7" shapeId="0" xr:uid="{DE7F12E2-0217-4B4B-B1DA-1597701826C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Please kindly help with the estimation weight @Susanto, Dastyn (contracted)  @Gunawan, Diana Yudiarti </t>
      </text>
    </comment>
    <comment ref="AC125" authorId="8" shapeId="0" xr:uid="{3A3A6839-D935-4624-A96D-95B16FC86386}">
      <text>
        <t xml:space="preserve">[Threaded comment]
Your version of Excel allows you to read this threaded comment; however, any edits to it will get removed if the file is opened in a newer version of Excel. Learn more: https://go.microsoft.com/fwlink/?linkid=870924
Comment:
    FYI @Kamala, Arum , @Susanto, Dastyn (contracted) , @Gunawan, Diana Yudiarti </t>
      </text>
    </comment>
    <comment ref="O180" authorId="9" shapeId="0" xr:uid="{7C9D0234-A2A4-4E3A-807E-697116E9677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Ini deprio atau kenapa? @Luwandri, Gerry 
Reply:
    belum ada BRD dari Mike, gapapa ke Sprint 2 Rum</t>
      </text>
    </comment>
    <comment ref="P180" authorId="10" shapeId="0" xr:uid="{84D1423C-66E5-4B59-9415-55CC19858478}">
      <text>
        <r>
          <rPr>
            <b/>
            <sz val="9"/>
            <color indexed="81"/>
            <rFont val="Tahoma"/>
            <family val="2"/>
          </rPr>
          <t>Kartakusuma, Marcha Nurliana:</t>
        </r>
        <r>
          <rPr>
            <sz val="9"/>
            <color indexed="81"/>
            <rFont val="Tahoma"/>
            <family val="2"/>
          </rPr>
          <t xml:space="preserve">
No BRD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tc={A6A5AB4B-0F35-434E-BE9F-1B93DD3E5A79}</author>
    <author>tc={A59FA60A-2FB2-48CA-A9EE-AB2C6DED3E19}</author>
  </authors>
  <commentList>
    <comment ref="M167" authorId="0" shapeId="0" xr:uid="{A6A5AB4B-0F35-434E-BE9F-1B93DD3E5A79}">
      <text>
        <t xml:space="preserve">[Threaded comment]
Your version of Excel allows you to read this threaded comment; however, any edits to it will get removed if the file is opened in a newer version of Excel. Learn more: https://go.microsoft.com/fwlink/?linkid=870924
Comment:
    discuss dengan business owner, tidak ada kebutuhan dalam waktu dekat untuk deploy feature ini
Reply:
    sip, kita deprio ya
Reply:
    Bo ini buat base instant reward bukan DTE CITA Mission
</t>
      </text>
    </comment>
    <comment ref="E181" authorId="1" shapeId="0" xr:uid="{A59FA60A-2FB2-48CA-A9EE-AB2C6DED3E19}">
      <text>
        <t>[Threaded comment]
Your version of Excel allows you to read this threaded comment; however, any edits to it will get removed if the file is opened in a newer version of Excel. Learn more: https://go.microsoft.com/fwlink/?linkid=870924
Comment:
    Ini belum bisa mulai karena ada dependency ke initaitive CN Reward Instant yang mesti deploy dulu</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tc={AC08B21D-8347-48A0-979E-22050D2777C4}</author>
    <author>tc={760587FF-2499-435D-960E-D73E28E4AADD}</author>
  </authors>
  <commentList>
    <comment ref="AA29" authorId="0" shapeId="0" xr:uid="{AC08B21D-8347-48A0-979E-22050D2777C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@Kamala, Arum @Twindito, Muhammad (contracted) </t>
      </text>
    </comment>
    <comment ref="AA30" authorId="1" shapeId="0" xr:uid="{760587FF-2499-435D-960E-D73E28E4AAD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@Kamala, Arum @Twindito, Muhammad (contracted)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13AA8E-D8B5-4F90-90A3-02E9350AC98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8CB57CC-FDFF-4A94-ABF9-5519E634FA9D}" name="WorksheetConnection_Sprint 8!$A$2:$AE$158" type="102" refreshedVersion="8" minRefreshableVersion="5">
    <extLst>
      <ext xmlns:x15="http://schemas.microsoft.com/office/spreadsheetml/2010/11/main" uri="{DE250136-89BD-433C-8126-D09CA5730AF9}">
        <x15:connection id="Range" autoDelete="1">
          <x15:rangePr sourceName="_xlcn.WorksheetConnection_Sprint8A2AE1581"/>
        </x15:connection>
      </ext>
    </extLst>
  </connection>
</connections>
</file>

<file path=xl/sharedStrings.xml><?xml version="1.0" encoding="utf-8"?>
<sst xmlns="http://schemas.openxmlformats.org/spreadsheetml/2006/main" count="43066" uniqueCount="7068">
  <si>
    <t>Sprint List</t>
  </si>
  <si>
    <t>Objective : File ini digunakan oleh CI dan Deployment untuk mentracking List Sprint sepanjang tahun 2025</t>
  </si>
  <si>
    <t>User yang memiliki akses untuk edit adalah : Tim Deployment &amp; CI</t>
  </si>
  <si>
    <t>Sprint 7, need tobe check by tim CI</t>
  </si>
  <si>
    <t>SPRINT 8</t>
  </si>
  <si>
    <t>CI Team</t>
  </si>
  <si>
    <t>No</t>
  </si>
  <si>
    <t>Platform (Aplikasi)</t>
  </si>
  <si>
    <t>Dependency</t>
  </si>
  <si>
    <t xml:space="preserve"> Background</t>
  </si>
  <si>
    <t>Objective</t>
  </si>
  <si>
    <t>Description</t>
  </si>
  <si>
    <t>Product Manager</t>
  </si>
  <si>
    <t>Requestor</t>
  </si>
  <si>
    <t>Chanel</t>
  </si>
  <si>
    <t>Expected Deployed</t>
  </si>
  <si>
    <t>Sprint</t>
  </si>
  <si>
    <t>Sprint Carry Over</t>
  </si>
  <si>
    <t>Story Point (if available)</t>
  </si>
  <si>
    <t>Update 08/28</t>
  </si>
  <si>
    <t>Update 1</t>
  </si>
  <si>
    <t>Update 2</t>
  </si>
  <si>
    <t>Update 3</t>
  </si>
  <si>
    <t>Update 4</t>
  </si>
  <si>
    <t>Update 5</t>
  </si>
  <si>
    <t>Update 6</t>
  </si>
  <si>
    <t>Update 7</t>
  </si>
  <si>
    <t>PRD</t>
  </si>
  <si>
    <t>JIRA Ticket</t>
  </si>
  <si>
    <t>Picked Up</t>
  </si>
  <si>
    <t>AMO</t>
  </si>
  <si>
    <t xml:space="preserve">QR code phase 2 (adding button to top up canvassing during pengiriman CITA di AMO offline) </t>
  </si>
  <si>
    <t>Marcha</t>
  </si>
  <si>
    <t>Duta</t>
  </si>
  <si>
    <t>Sprint 6</t>
  </si>
  <si>
    <t>Done</t>
  </si>
  <si>
    <t>Canvassing = Product assortment / carousel untuk focused product</t>
  </si>
  <si>
    <t>Canvassing = Product assortment / carousel untuk focused product follow B2B</t>
  </si>
  <si>
    <t xml:space="preserve">SKU reminder untuk focused product sebelum dilakukan payment </t>
  </si>
  <si>
    <t>SKU reminder untuk focused product sebelum dilakukan payment (Re-offering)</t>
  </si>
  <si>
    <t>Mendapatkan progress achievement PG  (Unique Call, Volume canvass &amp; CITA) dari PBI Reporting AMO</t>
  </si>
  <si>
    <t>Add tab "Laporan" untuk menunjukan progress achievement PG  (Unique Call, Volume canvass &amp; CITA)</t>
  </si>
  <si>
    <t>AYO Principal</t>
  </si>
  <si>
    <t>Elevate Automation</t>
  </si>
  <si>
    <t xml:space="preserve">Elevate - Data Entry </t>
  </si>
  <si>
    <t>Capability untuk user bisa melakukan WO atau guideline submission</t>
  </si>
  <si>
    <t>Ariph</t>
  </si>
  <si>
    <t>Nika</t>
  </si>
  <si>
    <t>Elevate - Email generator</t>
  </si>
  <si>
    <t>Capability elevate untuk generate email ke zone sehubungan dengan WO/guideline yang diinputkan di Elevate</t>
  </si>
  <si>
    <t>Sprint 8</t>
  </si>
  <si>
    <t>Elevate - Cycle calendar</t>
  </si>
  <si>
    <t>Capability untuk show dan filter WO atau guideline yang impact ke waktu week tertentu</t>
  </si>
  <si>
    <t>Control Tower</t>
  </si>
  <si>
    <t>Seamless data upload</t>
  </si>
  <si>
    <t>CT Update Schedulling and rework data entry template</t>
  </si>
  <si>
    <t>Flexybility update data in CT by add feature schedule</t>
  </si>
  <si>
    <t>Sri P</t>
  </si>
  <si>
    <t>Sprint 7</t>
  </si>
  <si>
    <t>carry over to the next sprint</t>
  </si>
  <si>
    <t>Canvassing</t>
  </si>
  <si>
    <t>Fitur Scan QR pada mode Canvassing</t>
  </si>
  <si>
    <t>Edit text Kunjungan Non Downline menjadi "Mulai Kunjungan", direct page to fitur Scan QR dan akan ter-mapping ke customer registered HMS as map to RE</t>
  </si>
  <si>
    <t xml:space="preserve">covered in sprint 7 </t>
  </si>
  <si>
    <t>AMO plus</t>
  </si>
  <si>
    <t>Filter type outlet di maps</t>
  </si>
  <si>
    <t>Selecting toko yang tampil di peta pada AMO</t>
  </si>
  <si>
    <t>Maulana</t>
  </si>
  <si>
    <t>AMO Plus</t>
  </si>
  <si>
    <t>Search downline PG</t>
  </si>
  <si>
    <t>Fitur search downline salesman/mitra di AMO+ (seperti di AMO Existing)</t>
  </si>
  <si>
    <t>Remaining stock product PG</t>
  </si>
  <si>
    <t>Info sisa stok yang dibawa PG di page transaksi</t>
  </si>
  <si>
    <t>Price product di page transaksi</t>
  </si>
  <si>
    <t>Info price product / SKU di halaman transaksi</t>
  </si>
  <si>
    <t>Reconciliation report</t>
  </si>
  <si>
    <t>Menggabungkan LPU dan BPPB pada AMO</t>
  </si>
  <si>
    <t>AYO Mitra Plus</t>
  </si>
  <si>
    <t xml:space="preserve">Manual assign by PG khususnya jika ada PG yg tidak masuk </t>
  </si>
  <si>
    <t>Grouping order by PG di hari H-1</t>
  </si>
  <si>
    <t>Grouping order by PG di hari H</t>
  </si>
  <si>
    <t>Mitra tetap dapat melakukan cluster, meskipun masih ada pesanan dalam pengiriman</t>
  </si>
  <si>
    <t>Mitra tetap dapat melakukan proses pesanan, ketika ada pesanan baru</t>
  </si>
  <si>
    <t>Fixing miss cluster</t>
  </si>
  <si>
    <t>Simply Initial load reccomendation</t>
  </si>
  <si>
    <t>MyHero</t>
  </si>
  <si>
    <t>Hygiene document</t>
  </si>
  <si>
    <t>LPU</t>
  </si>
  <si>
    <t>Saat ini yang muncul ketika cetak LPU hanyalah tanggal cetak, bukan tanggal journeynya
Add 1 field for tanggal journey</t>
  </si>
  <si>
    <t>Melissa Tio</t>
  </si>
  <si>
    <t>Multicategory document</t>
  </si>
  <si>
    <t>BPPB, Add load</t>
  </si>
  <si>
    <t>On top of kode barang, penambahan Prod name (masking) di BPPB untuk FMCG</t>
  </si>
  <si>
    <t>Printed doc DN after jourgen dan input initial load by back end</t>
  </si>
  <si>
    <t>CITA</t>
  </si>
  <si>
    <t>Detect distinct SKU and pack quantity inside paket produk</t>
  </si>
  <si>
    <t>To be able to detect quantity of packs inside Paket Produk</t>
  </si>
  <si>
    <t>Nessia</t>
  </si>
  <si>
    <t>Sri/CI</t>
  </si>
  <si>
    <t>Category Standardization</t>
  </si>
  <si>
    <t>To standardize category chip shown on CITA to refer to category on Product Principal instead of referring on "subfamily" column on produk supplier menu on Control Tower</t>
  </si>
  <si>
    <t>AYO Kasir</t>
  </si>
  <si>
    <t>Eliminate double transaction happened in AYO due unresponsive Payment gateway</t>
  </si>
  <si>
    <t>[CDE-25950] AYO Kasir - Limit transaction when FF spam selesaikan pesanan button more than 1x</t>
  </si>
  <si>
    <t>Ida/Adnan</t>
  </si>
  <si>
    <t>deployed, 13 aug</t>
  </si>
  <si>
    <t>Integrate ORF request &amp; process in AYO Kasir</t>
  </si>
  <si>
    <t>ORF</t>
  </si>
  <si>
    <t>ORF submission form &amp; process in AYO Kasir to eliminate manual form &amp; manual tracking</t>
  </si>
  <si>
    <t>covered in sprint 7  ( tp butuh lintas sprint)</t>
  </si>
  <si>
    <t>Provide inventory data access to AYO Kasir Admin</t>
  </si>
  <si>
    <t>Stock Count &amp; Stock Adjusment</t>
  </si>
  <si>
    <t>Laporan inventory harian per toko, per staff, per SKU untuk membantu daily stock take process</t>
  </si>
  <si>
    <t>Support perpindahan stock antar toko (pemerataan Limited stock &amp; LOGD)</t>
  </si>
  <si>
    <t>Stock Transfer Store to Store</t>
  </si>
  <si>
    <t>Stock dapat dipindahkan antar toko (dan antar SLOC) melalui fitur stock movement (beserta history nya) yang dapat di tracking, termasuk dengan penyesuaian di SAP nya</t>
  </si>
  <si>
    <t>Support loyalty/miles program di IQOS Partne dan allow customization</t>
  </si>
  <si>
    <t>IP Miles, VAP, Delivery Partner Program</t>
  </si>
  <si>
    <t>IP memiliki beberapa loyalty toolbox option yang bisa dipilih oleh masing-masing mereka, menyesuaikan dengan kebutuhan bisnis</t>
  </si>
  <si>
    <t>Provide inventory management &amp; tracking untuk AYO Kasir admin dalam memindahkan stock ke setiap staff</t>
  </si>
  <si>
    <t>Stock Transfer Admin to Staff</t>
  </si>
  <si>
    <t>AYO Kasir Admin memerlukan control terhadap inventory management &amp; movement di setiap staff nya, termasuk visibility terkait stock on hand dan movement history yang bisa di track setiap saat untuk monitoring &amp; stock audit</t>
  </si>
  <si>
    <t>Provide codentify form box for each device purchased --&gt; link device</t>
  </si>
  <si>
    <t>Device Codentify Input for every device purchased in same order id</t>
  </si>
  <si>
    <t>Setiap device yang terdapat di dalam suatu transaksi, memerlukan input informasi ke dalam system untuk codentify untuk setiap device. Saat ini, AYO Kasir hanya</t>
  </si>
  <si>
    <t>Voucher enhancement</t>
  </si>
  <si>
    <t>Voucher Product Limitation Adjustment</t>
  </si>
  <si>
    <t>Improve product demo experience for better trial &amp; acceptance</t>
  </si>
  <si>
    <t>Taste Advisory</t>
  </si>
  <si>
    <t>Taste Advisory feature yang saat ini tersedia di Qoncierge untuk bisa di integrate ke AYO Kasir untuk seamless journey &amp; data connection (konsumen &amp; transaksi)</t>
  </si>
  <si>
    <t>Enable AYO Kasir Web Version to be fully operated in IOS based device (All Pages)</t>
  </si>
  <si>
    <t>AYO Kasir responsive (phase 2) - Compatibility in mobile version (web)</t>
  </si>
  <si>
    <t xml:space="preserve">Enable AYO Kasir web to be accessed in mobile browser
</t>
  </si>
  <si>
    <t>Sprint 8 (prio1)</t>
  </si>
  <si>
    <t>Enable AYO Kasir Web Version to be fully operated in IOS based device (Catalog Pages)</t>
  </si>
  <si>
    <t>AYO Kasir responsive (phase 3) - Compatibility in mobile version (catalog)</t>
  </si>
  <si>
    <t>Enable AYO Kasir web to be accessed in mobile browser</t>
  </si>
  <si>
    <t>Data Security - Global Requirement</t>
  </si>
  <si>
    <t>Pentest Finding: Show generic error message to omit info if phone number exists in database</t>
  </si>
  <si>
    <t>As a part of security finding, we need to create 1 login page for user to insert phone number and passcode, and show a generic error message to users. 
The deadline to fix the finding is in October 2025.</t>
  </si>
  <si>
    <t>Ida/CI</t>
  </si>
  <si>
    <t>Improve ORF accuracy by each touchpoint to ensure sufficient inventory management &amp; security</t>
  </si>
  <si>
    <t>AYO Kasir - ORF Warehouse Replenishment - Jira (Phase 3) - PKM ORF</t>
  </si>
  <si>
    <t>AYO Kasir to be automatically provide ORF Qty recommendation for each touchpoints/coach based on Sales historical &amp; current stock</t>
  </si>
  <si>
    <t>Sean</t>
  </si>
  <si>
    <t>Provide proper replacement service with proper process in terms of inventory &amp; finance management, similar to DCE configuration</t>
  </si>
  <si>
    <t>phase 1: input replacement transaction
phase 2: QURE in AYO Kasir</t>
  </si>
  <si>
    <t>Feature to enable SFP device replacement in AYO Kasir by inputting replacement transaction and having DCE API to check device eligibility &amp; record the replacement.</t>
  </si>
  <si>
    <t>Offline mode AYO Kasir &amp; data synchronization (to SAP &amp; DCE) ability</t>
  </si>
  <si>
    <t>Allow AYO Kasir to go with offline mode during network limitation and allow data synchronization when back to online</t>
  </si>
  <si>
    <t>Feature to enable AYO Kasir to be used in offline mode. Usually applicable for events, where there's no signal</t>
  </si>
  <si>
    <t>Access Management differentiation for each role</t>
  </si>
  <si>
    <t>a. SDR to assign TL to selected touchpoint
b. TL to login AYO Kasir for few touchpoint using 1 account
c. TL to assign runner to selected touchpoint
d. Runner to login AYO Kasir for few touchpoint using 1 account</t>
  </si>
  <si>
    <t>Feature for Team Leader and runner to access several booth/kiosk accounts</t>
  </si>
  <si>
    <t xml:space="preserve">AYO Kasir </t>
  </si>
  <si>
    <t>AYO Principal - Payment gateway configuration for each customer type in AYO Principal</t>
  </si>
  <si>
    <t>Feature in AYO Principle to set accurate TID, MID and customer  type for payment gatewaty configuration</t>
  </si>
  <si>
    <t>Add shopping bag as sellable item, with proper configuration in finance &amp; transaction record</t>
  </si>
  <si>
    <t>a. Enable shopping bag transaction to be recognized by SAP
b. Enable stock count of shopping bag in AYO Kasir</t>
  </si>
  <si>
    <t xml:space="preserve">Shopping Bag IQOS akan menjadi sellable item dan menjadi berbayar. </t>
  </si>
  <si>
    <t>Aligning coin reward from new leads/member registration with DSD purchase history</t>
  </si>
  <si>
    <t>Automatic coin rewards for leads/member registration - SRC IQOS Point</t>
  </si>
  <si>
    <t>Currently, there is matching process between the amount of leads/member registration with DSD purchase by SRC/SRC IQOS Point.
This will result in discrepency and potential for fraud.</t>
  </si>
  <si>
    <t>Jess/Ragib</t>
  </si>
  <si>
    <t>Store-to-store transfer movement between SAP &amp; AYO Kasir relies on Material Code. But, currently, these movement can't be fully captured, creating a gap between stock movement in AYO Kasir vs SAP</t>
  </si>
  <si>
    <t>Replacing material code with barcode for store-to-store movement between AYO Kasir &amp; SAP</t>
  </si>
  <si>
    <t>Material code will be replaced by barcode to communicate between SAP &amp; AYO Kasir for store-to-store.</t>
  </si>
  <si>
    <t>Every new product launch requires publishing description and barcode to both AYO Principal and SAP. However, the process depends on the global PMI team to push the master material code, creating delays before AYO Kasir can recognize the product.</t>
  </si>
  <si>
    <t>Enable SAP to send Master Material Code directly for new product launches, so AYO Kasir can recognize it through inbound / outbound</t>
  </si>
  <si>
    <t>The system will be enhanced so SAP automatically pushes Master Material Code along with product details (description, barcode) to AYO Kasir, reducing dependency on the global PMI team.</t>
  </si>
  <si>
    <t>Codentify is a code used to activate warranty for IQOS devices, stored in the global DCE database (not directly accessible). Currently, a bot gathers codes nationally and activates them, but it often fails and cannot detect duplicate or invalid codes, leaving them stuck in a loop.</t>
  </si>
  <si>
    <t>Implement a codentify checking mechanism to validate codes upfront before activation.</t>
  </si>
  <si>
    <t>The system will check codentify codes against a validation logic before processing. If a code is already used or invalid, it will be rejected upfront, preventing duplicate or invalid activations.</t>
  </si>
  <si>
    <t>Touchpoints are inconsistently classified across regions. For example, a key account in Bandung can sell both SFP &amp; Non-SFP products, but a similar key account in Jakarta cannot. This inconsistency creates confusion and inefficiency</t>
  </si>
  <si>
    <t>Standardize and differentiate touchpoint types to ensure consistent SFP vs Non-SFP capabilities.</t>
  </si>
  <si>
    <t>The system will classify and unify touchpoints based on capability, ensuring key accounts have consistent rights to sell SFP and/or Non-SFP products regardless of region.</t>
  </si>
  <si>
    <t>Sean/Jodis</t>
  </si>
  <si>
    <t>Currently, IQOS products (SFP) are mixed with other products (e.g., BONDS) in reporting dashboards, causing confusion and lack of clarity. PowerBI dashboards cannot differentiate between SFP and Non-SFP product performance.</t>
  </si>
  <si>
    <t>Separate SFP vs Non-SFP products for clearer reporting and tracking.</t>
  </si>
  <si>
    <t>The system will tag and differentiate SFP vs Non-SFP products as distinct entities, enabling PowerBI dashboards to generate separate, accurate reports for each product type.</t>
  </si>
  <si>
    <t>DTE</t>
  </si>
  <si>
    <t>Principal</t>
  </si>
  <si>
    <t>Streamlining coin approval process to become more efficient</t>
  </si>
  <si>
    <t>Change Process Flow - Coins Approval</t>
  </si>
  <si>
    <t>Currently, when user conduct RFT or Transfer to Pojok Bayar the process is very lengthy. Through this initiative, we propose a way on how to ensure this process can be conducted in more efficient manner.
Approval from related Departments have already been secured.</t>
  </si>
  <si>
    <t>Michael</t>
  </si>
  <si>
    <t>Hanif/Jess</t>
  </si>
  <si>
    <t>PBI</t>
  </si>
  <si>
    <t>FMCG performance</t>
  </si>
  <si>
    <t>Add multiple SKU selection PNM in KSI panamas</t>
  </si>
  <si>
    <t>Delimit AYO Kasir Stock at SRC IQOS Point to enable higher stock input</t>
  </si>
  <si>
    <t>Delimit AYO Kasir Stock - SFP</t>
  </si>
  <si>
    <t>SRC IQOS Point have limitation in adding product due to stock number restriction. This limitation needs to be removed.</t>
  </si>
  <si>
    <t>Provide "Order Cart" / "Order Draft" Feature before continue to payment</t>
  </si>
  <si>
    <t>Draft order and reload after doing other activities</t>
  </si>
  <si>
    <t>Memungkinkan Frontliners untuk menyimpan dulu draft order (seperti cart di e-commerce) sebelum melanjutkan ke payment/complete transaksi, sering digunakan pada saat traffic lagi ramai, &gt;1 konsumen yang perlu dilayani dan diantara mereka masih mungkin untuk merubah item pembelanjaan</t>
  </si>
  <si>
    <t>Sprint 8 (prio2)</t>
  </si>
  <si>
    <t>Separate product stock for each inventory type (similar to DCE)</t>
  </si>
  <si>
    <t>Stock categories - sellable &amp; non-sellable
- Guided Trial
- Replacement
- Display Stock
- Trade in</t>
  </si>
  <si>
    <t>Replicate DCE (CEGID &amp; CeApp), dimana stock untuk product sellable dan non-sellable (product demo stock, display, broken device from replacement, trade in) tidak tercampur menjadi satu, memastikan proses disposal &amp; return ke WH termasuk financial record nya bisa tepat &amp; akurat</t>
  </si>
  <si>
    <t>Add Visual Overlay Guide</t>
  </si>
  <si>
    <t>Visual Overlay Guides for In-App Camera</t>
  </si>
  <si>
    <t>Currently, there are no guidelines for users taking photos, which may result in pictures being taken under various conditions, not follow to the specified guidance.
To improve the quality and reliability of photo submissions during DTE missions in the AYO Toko mobile app, we are introducing key enhancements that address both user experience and submission integrity.
Visual Overlay Guides for In-App Camera
Users often struggle to align their photos with brand-specific display requirements (e.g., Coca-Cola planogram, Aqua Danone layout, cigarette display standards). This leads to frequent submission errors, rework, and delays in mission validation. To address this, we will implement visual overlay guides directly on the in-app camera. These semi-transparent templates will help users align their camera shots with the expected visual standards, reducing human error and ensuring compliance with planogram expectations. This feature enhances clarity and guidance during submission, resulting in higher-quality, brand-compliant data capture.</t>
  </si>
  <si>
    <t>To understand user behaviour and provide analytics in DTE platform in AYO Toko</t>
  </si>
  <si>
    <t>GA AYO Toko Tracking</t>
  </si>
  <si>
    <t>Implement Google Analytics for DTE features in Ayo Toko to understand user behavior.</t>
  </si>
  <si>
    <t>Send reminder to budget owner if it's below a pre-defined threshold to ensure the sustainability of the program</t>
  </si>
  <si>
    <t>Trade Program Budget Reminder</t>
  </si>
  <si>
    <t>Send reminder to budget owner if it's below a pre-defined threshold. Reminder will be sent regularly until certain actions are taken (program expired, additional budget, manual close/delete)</t>
  </si>
  <si>
    <t>DTE Avatar Entry Point</t>
  </si>
  <si>
    <t>New entry point for Mission Performance and Mission Guidance video</t>
  </si>
  <si>
    <t>Principal, CITA</t>
  </si>
  <si>
    <t>DTE CITA Missions</t>
  </si>
  <si>
    <t>Reactivate inactive CITA users and increase the pool size of active CITA users</t>
  </si>
  <si>
    <t>Introduce Missions on CITA</t>
  </si>
  <si>
    <t>Recaptured Image Detection using Moire Pattern</t>
  </si>
  <si>
    <t>Detect and flag Moiré patterns in submitted images to identify potential manipulation and prevent fraudulent execution verification.</t>
  </si>
  <si>
    <t>Andrew</t>
  </si>
  <si>
    <t>Ahmad/Jeffry</t>
  </si>
  <si>
    <t>AYO Mitra Plus Hybrid Mode</t>
  </si>
  <si>
    <t xml:space="preserve"> AMO Existing bisa digunakan dengan AYO Mitra yang baru</t>
  </si>
  <si>
    <t>Jimmy Hernomo / Yusron</t>
  </si>
  <si>
    <t>AYO Mitra</t>
  </si>
  <si>
    <t>Cluster mapping</t>
  </si>
  <si>
    <t>Capability AYO Mitra Plus untuk export dan import hasil clutering agar memudahkan proses revisi cluster.  (akan dihandle dari principal dan internal HMS bisa suggest cluster via principal)
Untuk new customer akan ikut ditarik datanya dan ada flagging "new" (tersedia di mid aug)
Jika PIC melakukan update 
Skenario : jika zone melakukan update panel di CT, maka data panel yang baru akan ikut ditarik</t>
  </si>
  <si>
    <t>Capability AYO Mitra Plus untuk export dan import hasil clutering agar memudahkan proses revisi cluster. 
Untuk new customer akan ikut ditarik datanya dan ada flagging "new".
Skenario : jika zone melakukan update panel di CT, maka data panel yang baru akan ikut ditarik</t>
  </si>
  <si>
    <t>- Jika ada update panel di CT, maka panel baru tersebut akan secara otomatis terassign ke PG di AYO Mitra.
'- Panel baru akan diassignkan ke PG terdekat.
Hasil clustering bisa dilihat CT (misal di Retailer Mapping ada PG ID nya), sehingga bisa dijadikan bahan review</t>
  </si>
  <si>
    <t>- Jika ada update panel CITA di CT, maka panel baru tersebut akan secara otomatis terassign ke PG di AYO Mitra.
- panel baru akan diassignkan ke PG terdekat.
                                                                                                                                                                                                                                                                Hasil clustering bisa dilihat CT (misal di Retailer Mapping ada PG ID nya), sehingga bisa dijadikan bahan review</t>
  </si>
  <si>
    <t>Ayo Qoncierge Coach</t>
  </si>
  <si>
    <t>Test Advisory Revamp</t>
  </si>
  <si>
    <t>Create website builder for Taste Advisory Page</t>
  </si>
  <si>
    <t>Business can set up for catalog matrix &amp; page design for Taste Advisory</t>
  </si>
  <si>
    <t>Wildan &amp; Michel</t>
  </si>
  <si>
    <t>Mustika Nagari</t>
  </si>
  <si>
    <t>Sprint 8 (prio 0)</t>
  </si>
  <si>
    <t xml:space="preserve">AYO Principal </t>
  </si>
  <si>
    <t>Duplication Number in Retailer Mapping</t>
  </si>
  <si>
    <t>Currently there are duplicated phone number between CT and iSMS</t>
  </si>
  <si>
    <t>to avoid possible bugs happening we need to ensure that CT has a unique phone number between each retailer. Still on discussion to fix this</t>
  </si>
  <si>
    <t>Validation Retailer Mapping</t>
  </si>
  <si>
    <t xml:space="preserve">If user principal updating a duplicated value for phone number, it will rejected by the system. </t>
  </si>
  <si>
    <t xml:space="preserve">if user uploading duplicated phone number, then it will be rejected for that specific row, and shown to the user. </t>
  </si>
  <si>
    <t>Principal, OSEM, TSM, My Hero, AMO</t>
  </si>
  <si>
    <t>[CITA Loyalty] dormant users keep increasing despite the rapid increase of DAU from dijamin1klik.</t>
  </si>
  <si>
    <t>retain users and increase regular purchasers through loyalty program, learning from AYO DTE</t>
  </si>
  <si>
    <t>Jere, Michael</t>
  </si>
  <si>
    <t>CI/Commstrat</t>
  </si>
  <si>
    <t>Principal, OSEM, TSM</t>
  </si>
  <si>
    <t>[CITA Coachmark] no guidance exists on CITA to help users navigate important activities by themselves</t>
  </si>
  <si>
    <t>user can learn to operate the platform by themselves and reduce dependency to FF</t>
  </si>
  <si>
    <t>enable coachmark for every user, at the right time, tailored for each user type-- dormant, regular, etc. In the context of D1K, the coachmark is adaptive. By adaptivemeans the coachmark is tailored based on FF’s stock recommendations.​</t>
  </si>
  <si>
    <t>Jere</t>
  </si>
  <si>
    <t>CI</t>
  </si>
  <si>
    <t>Principal, DTE, MyHero</t>
  </si>
  <si>
    <t xml:space="preserve">[Instant CN Rewards] Currently, CN Rewards are only applied to Direct Selling activities, and the reward distribution is not immediate—it can only be redeemed during the next visit by the salesman, which typically occurs every two weeks.
</t>
  </si>
  <si>
    <t>Enabling instant reward distribution to digital platform</t>
  </si>
  <si>
    <t>Instant CN Rewards,
 we would like to allocate a portion of the coins to CITA, allowing users to redeem digital vouchers or use them to offset the total order value when purchasing through CITA</t>
  </si>
  <si>
    <t>Trade Team</t>
  </si>
  <si>
    <t>[CITA PN Integration to OSEM&amp;TSM] Currently, CITA relies on manual audience selection for sending push notifications, which results in significant administrative effort and static targeting.</t>
  </si>
  <si>
    <t xml:space="preserve"> To improve efficiency and relevance when sending push notification to users</t>
  </si>
  <si>
    <t>Push Notification Integration with TSM and OSEM
This integration will enable trigger- and condition-based notifications, as well as dynamic audience segmentation. As a result, notifications will reach the right users at the right time, while also reducing manual workload for our admins.</t>
  </si>
  <si>
    <t>CI/Deployment</t>
  </si>
  <si>
    <t>MyAyo Web</t>
  </si>
  <si>
    <t>AYO Toko</t>
  </si>
  <si>
    <t>Metahuman for PD Support at SRC</t>
  </si>
  <si>
    <t>SRC Customer have an access for product knowledge, especially for IQOS BONDS</t>
  </si>
  <si>
    <t>Metahuman support by Global Vendor Synthesia. Consumer can access through QR scanning after registration at SRC as Leads</t>
  </si>
  <si>
    <t>Wildan</t>
  </si>
  <si>
    <t>SSR</t>
  </si>
  <si>
    <t>LAS/LANU Registration for KA (IDM)</t>
  </si>
  <si>
    <t>Facilitate LAS LANU for self registration &amp; Device Link</t>
  </si>
  <si>
    <t>Website that LAS/LANU can access for registration process &amp; device link</t>
  </si>
  <si>
    <t>Ivan Orlando</t>
  </si>
  <si>
    <t>September (IT Region)</t>
  </si>
  <si>
    <t>Principal SFP</t>
  </si>
  <si>
    <t>AYO Toko, My Hero, iSMS, SAP</t>
  </si>
  <si>
    <t>Customer registration for IQOS Partner (Phase I)</t>
  </si>
  <si>
    <t>Create seamless system integration for IQOS Partner Registration</t>
  </si>
  <si>
    <t>Create seamless system integration for IQOS Partner Registration, &amp; initial support invoice automatitation</t>
  </si>
  <si>
    <t>Tania</t>
  </si>
  <si>
    <t>Tania for SFP</t>
  </si>
  <si>
    <t>Interactive AI to support frontliner incentive</t>
  </si>
  <si>
    <t>Tanai will giving information &amp; recommendation of the frontliner achievement status</t>
  </si>
  <si>
    <t>CMS For Tania</t>
  </si>
  <si>
    <t xml:space="preserve">To create CMS for Tania in AYO Principal </t>
  </si>
  <si>
    <t xml:space="preserve">for this phase it will be simple editor and add edit delete content in AYO Principal. </t>
  </si>
  <si>
    <t>Arum</t>
  </si>
  <si>
    <t>Sprint 7 (Sept)</t>
  </si>
  <si>
    <t>AYO PRINCIPAL</t>
  </si>
  <si>
    <t>Database Push Notification</t>
  </si>
  <si>
    <t>Improve logging database for push notification CITA on ayo_master</t>
  </si>
  <si>
    <t>Enhancement include:
1) Adding pnrl_id column
2) Remove execution_count
3) Make every PN execution recorded as 1 row (not updated).
https://wiki.app.pconnect.biz/x/t4BzTg
https://jira.app.pconnect.biz/browse/CDE-27312</t>
  </si>
  <si>
    <t>Livi / Jere</t>
  </si>
  <si>
    <t>Livi</t>
  </si>
  <si>
    <t>Create New Service for SMS Request to Infobip</t>
  </si>
  <si>
    <t>Prevent SMS request queueing system in the future to be challenging</t>
  </si>
  <si>
    <t>Create new service dedicated for SMS request to Infobip
https://jira.app.pconnect.biz/browse/CDE-27686</t>
  </si>
  <si>
    <t>Diana/Zhafran/Livi</t>
  </si>
  <si>
    <t>MITA x OSEM, New Audience Paneling for MITA</t>
  </si>
  <si>
    <t>Improve current way to generate panel MITA to be more seamless and flexible. Currently relying heavily on pipeline &amp; logic from IT DATA.</t>
  </si>
  <si>
    <t>Enhancement include:
1) Adding new golden records related to MITA
2) Create new S3 AYO for Wiz to consume the panel
3) Create new MITA Config menu on AYO PRINCIPAL (select audience osem, retrieve phone number, export to S3 AYO, split by panel category, config logic for salesman last visit, etc)
https://wiki.app.pconnect.biz/x/0AK0Sg</t>
  </si>
  <si>
    <t>Livi / Zhafran</t>
  </si>
  <si>
    <t>Shinta/Livi</t>
  </si>
  <si>
    <t>My Hero Backend - CDM Payment Gateway</t>
  </si>
  <si>
    <t>Cater Business Plan to Go with TA for PANAMAS PRE-ORDER Cash Collection</t>
  </si>
  <si>
    <t>Exclude Receipt PANAMAS PRE-ORDER Data Ingestion to Payment Gateway Flow</t>
  </si>
  <si>
    <t>Exclude booking_code "TARE...." from receipt data ingestion payment gateway (my hero ipad setoran page, my hero backend CDM menu, including receipt report, settlement report, disbursement report, etc)</t>
  </si>
  <si>
    <t>Livi / Melissa Tio</t>
  </si>
  <si>
    <t>Rangga</t>
  </si>
  <si>
    <t>My Hero Backend - TA Cash Collection</t>
  </si>
  <si>
    <t>Create New Menu for TA Cash Collection</t>
  </si>
  <si>
    <t>Facilitate CPO / HO to identify how much amount of delivered order is collected by cash vs QRIS</t>
  </si>
  <si>
    <t>There will be a new menu on MHBE dedicated for TA Cash Collection, contain table with columns:
Area, Salespoint, TA Code, TA Name, Total SO, Delivery Date, Total Delivered Amount, Uang Tunai, E-Payment
[CDE-27276] TA Delivery Report</t>
  </si>
  <si>
    <t>Bu Vivi (Commercial) / Mas Pram</t>
  </si>
  <si>
    <t>Create New Menu for TA Delivery Status Report</t>
  </si>
  <si>
    <t>Facilitate CPO / HO to identify how many orders has been delivered or cancelled from TA (TMS app)</t>
  </si>
  <si>
    <t>There will be a new menu on MHBE dedicated for TA Cash Collection, contain table with columns:
TA Journey Code, TA Name, SO Order Date, Delivery Date, Status, Invoice Amount, Invoice Code, Invoice Legal Number, Territory Code, Customer Code, Customer Name, FF Name, Entity
[CDE-27347] Delivery Status (Report)</t>
  </si>
  <si>
    <t>Sometimes PG completing delivery more than 6 p.m. when admin has gone home so they cannot help PG to carry over incomplete order to next day</t>
  </si>
  <si>
    <t>To avoid incomplete order to auto-cancelled when admin has finished their shift</t>
  </si>
  <si>
    <t>Carry over pengiriman CITA yang belum bisa diantarkan ke besok hari dari AMO PG</t>
  </si>
  <si>
    <t>Jimmy H./ M. Yusron</t>
  </si>
  <si>
    <t>AMO Existing &amp; Plus</t>
  </si>
  <si>
    <t>Needed to help prepare the product D-1 prior to delivery</t>
  </si>
  <si>
    <t>To effectively categorized packaged product by the PG name</t>
  </si>
  <si>
    <t>Invoice pada transaksi selain memunculkan nama PG, juga no HP PG</t>
  </si>
  <si>
    <t>To avoid calculation error when the visit is retrieved via PBI (or any other reporting mechanism)</t>
  </si>
  <si>
    <t>Update visit status when Selesaikan Pesanan (currently in DWH visit status is 0, even the delivery has been completed)</t>
  </si>
  <si>
    <t xml:space="preserve">Adanya kemungkinan duplikasi atau double counting pada Data PG Performance Tracker </t>
  </si>
  <si>
    <t>Fixing the calculation of Data PG Performance Tracker</t>
  </si>
  <si>
    <t>Calculation PG Performance Tracker yang dikirimkan melalui reverse ETL diharapkan bisa disummary tiap periode performance sehingga perlu enhancement juga dari sisi AMO</t>
  </si>
  <si>
    <t>Jimmy H.</t>
  </si>
  <si>
    <t>AMO Existing &amp; AMO Plus</t>
  </si>
  <si>
    <t>The logic can cause processing inefficiency and high server load in a long run</t>
  </si>
  <si>
    <t>More effective process (if still needed)</t>
  </si>
  <si>
    <t>Change the logic from actively query-ing the data from data order table and whitelisting table in database upon completion of delivery order to using flagging on file download.</t>
  </si>
  <si>
    <t>To monitor PG activity and calculate a more accurate SLA</t>
  </si>
  <si>
    <t>Upon completion of CITA Delivery Order it is required to record the Longitude and Latitude</t>
  </si>
  <si>
    <t>Home Page Revamp</t>
  </si>
  <si>
    <t>More engaging content in homepage will be led to more active user </t>
  </si>
  <si>
    <t>-Publish new configuration at anytime without deployment
-Section menu can be arranged in principal
-Tile menu can be arrange &amp; hide from principal</t>
  </si>
  <si>
    <t>M. Yusron</t>
  </si>
  <si>
    <t>Belanja Page Revamp</t>
  </si>
  <si>
    <t>Tidier and attaractive Belanja poge will attract to more good experience in Belanja</t>
  </si>
  <si>
    <t>-Collect all history order in one page
-Merged cart page and checkout page into 1 pasge only</t>
  </si>
  <si>
    <t>Non Login experience</t>
  </si>
  <si>
    <t>Dummy homepage with B2B &amp; DTE menu end to end</t>
  </si>
  <si>
    <t>-Create real order that will be proceed when retailer log-in/registered
-Answer real DTE mission with all type of question detail</t>
  </si>
  <si>
    <t>Pinang Raya performa - Bank Raya -Pojok Modal</t>
  </si>
  <si>
    <t>SRC Partnership X Bank Raya</t>
  </si>
  <si>
    <t>-connection to Pojok Modal AYO Toko with pinang performan bank raya
-Configure panel in principal
-user can apply for a loan at Bank Raya</t>
  </si>
  <si>
    <t>Dhea Rizka</t>
  </si>
  <si>
    <t>Shopping Bag - AYO Toko SFP</t>
  </si>
  <si>
    <t>The sale of SFP shopping bags provides PMI with additional income categorized as other revenue</t>
  </si>
  <si>
    <t>-Create a new 'Others' category in AYO Toko
-Partners can purchase SFP shopping bags directly through the platform</t>
  </si>
  <si>
    <t>Reza Aryo</t>
  </si>
  <si>
    <t>Use Metahuman in AYO Toko for lead generation and to enhance user engagement</t>
  </si>
  <si>
    <t>Display a QR code in AYO Toko to support lead generation and strengthen SRC’s business operations by enabling seamless and accurate knowledge transfer</t>
  </si>
  <si>
    <t>-Display a QR code and link on Ayo Toko to show the Metahuman video experience
-Enable video metahuman from both retailer and consumer devices to ensure broader engagement</t>
  </si>
  <si>
    <t>OSEM</t>
  </si>
  <si>
    <t>OSEM x TSM x Push Notification CITA</t>
  </si>
  <si>
    <t>To be able to connect with PN CITA to create digital journey Through TSM</t>
  </si>
  <si>
    <t>- New Event trigger in TSM UI
- Connecting TSM with PN CITA Table</t>
  </si>
  <si>
    <t>Zhafran</t>
  </si>
  <si>
    <t>Sprint 8 (Prio 1)</t>
  </si>
  <si>
    <t>NEW TSM LOOP Flow Control</t>
  </si>
  <si>
    <t>To be able to loop the journey of TSM</t>
  </si>
  <si>
    <t>- Flow control logic that adds New UI in TSM journey</t>
  </si>
  <si>
    <t>OSEM x TSM x Coachmark CITA</t>
  </si>
  <si>
    <t>Sprint 8 (Prio 2)</t>
  </si>
  <si>
    <t>TSM UI Enhancement - Button "Batal" Flow Control</t>
  </si>
  <si>
    <t>flow control - wait by activity button "Batal"</t>
  </si>
  <si>
    <t>CT data is frequently updated. When a new downline is added under a WS (Wholesaler), the WS is required to manually assign the new downline to a cluster. However, if the WS has previously adjusted the cluster using Gemini, any new update may reset those adjustments.
To address this, the auto-clustering feature ensures that any new downline is automatically assigned to the nearest cluster. This helps maintain consistent cluster segmentation and reduces the need for repeated manual adjustments</t>
  </si>
  <si>
    <t>auto cluster untuk downline baru pada Mitra yang sudah memiliki cluster</t>
  </si>
  <si>
    <t>Auto Cluster</t>
  </si>
  <si>
    <t>Varhan/Junaidi</t>
  </si>
  <si>
    <t>Project Area (Bandung 2 &amp; Jogja)</t>
  </si>
  <si>
    <t>This feature allows area users to propose cluster recommendations for AYO Mitra Plus. It is integrated with GEMINI and includes an option to import clusters based on the Field Force (FF) route plan, ensuring alignment with operational execution on the ground.</t>
  </si>
  <si>
    <t>Recommendation Cluster for AYO Mitra Plus</t>
  </si>
  <si>
    <t>Recommendation Cluster</t>
  </si>
  <si>
    <t>Varhan (AYO Principal), Junaidi (AYO Mitra</t>
  </si>
  <si>
    <t>Deployment &amp; RTM</t>
  </si>
  <si>
    <t>Currently, image banners or product package visuals must be uploaded to Yellow, and the link must be manually copied and pasted into AYO. This process will be improved by enabling direct uploads via the principal, with the files stored and accessible directly within AYO.</t>
  </si>
  <si>
    <t>Image Uploader for CITA</t>
  </si>
  <si>
    <t>Image Uploader</t>
  </si>
  <si>
    <t>Varhan</t>
  </si>
  <si>
    <t>A new feature will enable users to set FAQs directly within CITA, including the ability to link relevant coachmarks to each FAQ. This integration will help guide users more effectively by providing contextual assistance aligned with frequently asked questions</t>
  </si>
  <si>
    <t>FAQ for CITA</t>
  </si>
  <si>
    <t>AMO Plus &amp; AYO Mitra Plus</t>
  </si>
  <si>
    <t>Heavy queries in AMO: When AMO (AYO Mitra Order / AMO Plus for Pasgar Sinergi) opens BPPB and/or processes CITA orders, the app runs heavy queries to recompute initial stock recommendation and then another query to check stock. This is inefficient and prone to service spikes at higher concurrency. Stok/BPPB checks should only reference the post-“Proses” snapshot table (initial load result), not re-calculate on each screen/process.</t>
  </si>
  <si>
    <t>Improve Query BPPB &amp; Stock Checking when processing CITA Order</t>
  </si>
  <si>
    <t>- Eliminate heavy queries in AMO for BPPB and CITA processing
- Guarantee stock deduction for all CITA orders that enter BPPB even if the SKU is not listed by the Mitra
- Align BPPB across AYO Mitra &amp; AMO (single source of truth).
- AMO Plus operates smoothly for ≥5,000 Pasgar concurrently, with ≥35 CITA store orders per Pasgar per day</t>
  </si>
  <si>
    <t>Varhan/Jun/Jimmy</t>
  </si>
  <si>
    <t>Today, AYO Mitra uses conditions that (on average) rely on updated_at and created_at in table orders_cita when users click “Proses” or when fetching data in Pengaturan Pesanan Hari Ini for whitelisted Instant Delivery / Pasgar Synergy. As a side effect, orders placed on Thursday but configured to ship/deliver on Saturday may fail to appear in AYO Mitra on Saturday, because the logic expects an Friday updated_at value to be in-range. This also interacts poorly with “tunda ke esok hari”, which does not update delivery_date and shipping_date, increasing query complexity and causing visibility inconsistencies</t>
  </si>
  <si>
    <t>Pengaturan Pesanan Hari ini &amp; "Proses" logic enhancement</t>
  </si>
  <si>
    <t>- Make “today” visibility deterministic by delivery/ship date
- Normalize deferral (“tunda ke esok hari”)
- Unify date logic across clients &amp; endpoints</t>
  </si>
  <si>
    <t>Varhan/Jun</t>
  </si>
  <si>
    <t>AYO Mitra Existing &amp; Plus</t>
  </si>
  <si>
    <t>To create better user journey to adopt Digital from CITA and then AYO Toko, DTE team are creating Loyalty point mechanism where retailer can use for payment to their order in CITA.</t>
  </si>
  <si>
    <t>To enable point redemption in CITA and the subsequent delivery using AYO Mitra and AMO.</t>
  </si>
  <si>
    <t>Specific for AMO and AMO Plus, there will be order from CITA with detailed of SKU, Qty, and nominal Payment per SKU, plus point redemption / utilization. Upon Delivery:
1. When retailer reduce the number of purchase until below the number of point redeemed, then number of point redeemed must be set the same as the purchase. This must be informed back to CITA and AYO Mitra.
2. When retailer add the number of purchase, the number of point redeemed will be the same and cannot be increased though retailer still have some loyalty points left in CITA.</t>
  </si>
  <si>
    <t>Mike &amp; Jere</t>
  </si>
  <si>
    <t>MITA configurator in principal</t>
  </si>
  <si>
    <t>This feature enables area-level users to configure the following settings within MITA:
'- Whitelist Management: Set and manage whitelisted users or entities at the area level.
- Copywriting Configurator: Customize and manage copywriting content as needed.
- Call Delay Settings: Adjust call delay parameters to suit operational needs.
- Weekend Availability: Define whether specific features or operations are available during weekends.</t>
  </si>
  <si>
    <t>Search in Dropdown</t>
  </si>
  <si>
    <t>Make dropdown simpler by adding search feature in dropdown single / multiple selection
- Control Tower
- Field Force
- Data Management</t>
  </si>
  <si>
    <t xml:space="preserve">Currently in every dropdown in AYO Principal, user currently has a pain point when accessing it. If there is a lot of list in that dropdown, user will need to go through the list to select the item. </t>
  </si>
  <si>
    <t>MyHero Coach</t>
  </si>
  <si>
    <t>MyHero Coach Phase 1</t>
  </si>
  <si>
    <t>Launch initial MyHero Coach features to enhance frontline coaching, performance tracking, and execution quality.</t>
  </si>
  <si>
    <t>Project</t>
  </si>
  <si>
    <t>MyHero FF</t>
  </si>
  <si>
    <t>Implement Offline IR Model in MyHero FF</t>
  </si>
  <si>
    <t>Integrate YOLOv8-based offline SKU detection to enable faster, cost-efficient execution verification</t>
  </si>
  <si>
    <t>Exploration</t>
  </si>
  <si>
    <t>Sensus Pelanggan / Customer Registration for SFP</t>
  </si>
  <si>
    <t>Digitize and streamline customer census in MyHero FF by enabling in-app data entry and document uploads in a single compliant flow.</t>
  </si>
  <si>
    <t>SFP Team</t>
  </si>
  <si>
    <t>MyHero BV1</t>
  </si>
  <si>
    <t>Add addition rule for WS Delivery movement to SCL without waiting for Invoice and receipt.</t>
  </si>
  <si>
    <t>BV1 - Transfer SO-PO-Rcpt to SCL Rules (WSD)</t>
  </si>
  <si>
    <t>Faishol</t>
  </si>
  <si>
    <t>SCL / 7Soft</t>
  </si>
  <si>
    <t>https://jira.app.pconnect.biz/browse/CDE-26826</t>
  </si>
  <si>
    <t>Handling issue for EZD invoice, when Inoice amount = CN, Total payment becomes zero</t>
  </si>
  <si>
    <t>BV1 - Re-Fixing Total Pembayaran di Sales Order</t>
  </si>
  <si>
    <t>https://jira.app.pconnect.biz/browse/CDE-26827</t>
  </si>
  <si>
    <t>handling old version of myhero to download invalid version of SQLLite</t>
  </si>
  <si>
    <t>add configurable setting for ipad's minimum version to sync</t>
  </si>
  <si>
    <t>https://jira.app.pconnect.biz/browse/CDE-24261</t>
  </si>
  <si>
    <t>Transfer data invoice with maximum outstanding amount</t>
  </si>
  <si>
    <t>AYO Principal BV1 - Transfer Receipt with outstanding amount</t>
  </si>
  <si>
    <t>https://jira.app.pconnect.biz/browse/CDE-17031</t>
  </si>
  <si>
    <t>handling issue related BV1 and Panamas when having multiple file download version on the same week by adding some configuration on isms bo</t>
  </si>
  <si>
    <t>Multiple file download on the same postion</t>
  </si>
  <si>
    <t>Creating notifiation for duplicate legal number on several invoce before causing another issue during finance recon</t>
  </si>
  <si>
    <t>Notification for Multiple Invoice with the same legalnumber</t>
  </si>
  <si>
    <t>handling multiple recon on the same week for different file download that can cause certain BPPB has only one Unload movement on SCL</t>
  </si>
  <si>
    <t>Multiple reconcile on the same week</t>
  </si>
  <si>
    <t>Stock Reconciliation during V2V process for BV1 category</t>
  </si>
  <si>
    <t>V2V improvement</t>
  </si>
  <si>
    <t>Ignore vout, only process Van IN to remediate v2v from invalid journey</t>
  </si>
  <si>
    <t>changing V2V process from Vout to Vin with journey Vout to handling cancelled journey (Uplaod Van In Only)</t>
  </si>
  <si>
    <t>V2V Notification for FF</t>
  </si>
  <si>
    <t>add weekly notification for SPVs when FF doing V2V</t>
  </si>
  <si>
    <t>avoid creatind duplicate CN for PreOrder transaction when uploaded multiple times</t>
  </si>
  <si>
    <t>Duplicate Legal Number for CN</t>
  </si>
  <si>
    <t>https://wiki.app.pconnect.biz/display/IP/PMID-+Prevention+of+Duplicate+Legal+Number+from+IPAD</t>
  </si>
  <si>
    <t>Update Mechanism in MyHero</t>
  </si>
  <si>
    <t>Update ReceiptDate for iSMS</t>
  </si>
  <si>
    <t>BO admin can select receipt date for any date from past, current and future.</t>
  </si>
  <si>
    <t>https://wiki.app.pconnect.biz/pages/viewpage.action?spaceKey=IP&amp;title=PMID+-+Receipt+Date</t>
  </si>
  <si>
    <t>Improve finish goods movement process</t>
  </si>
  <si>
    <t>Adding barcode on Invoice printout</t>
  </si>
  <si>
    <t>adding SalesOrder barcode and Movement barcode on DN printout</t>
  </si>
  <si>
    <t>https://wiki.app.pconnect.biz/pages/viewpage.action?spaceKey=IP&amp;title=PMID+-+Invoice+Print+Out</t>
  </si>
  <si>
    <t>Eliminate manual process by CPO to cancel journey without movement &amp; transaction</t>
  </si>
  <si>
    <t>Journey tanpa BPPBNumber, movement, dan penjualan. Bisa auto reconcile</t>
  </si>
  <si>
    <t>ability to recon journey without movement and transaction</t>
  </si>
  <si>
    <t>https://jira.app.pconnect.biz/browse/CDE-27211</t>
  </si>
  <si>
    <t>Eliminate differenciate journey between pilot and BAU apps.</t>
  </si>
  <si>
    <t>If SQLite V1, data cannot be inserted to MHBE</t>
  </si>
  <si>
    <t>diffrenciate journey between pilot and not pilot area by filtering ipa version on MBE</t>
  </si>
  <si>
    <t>https://jira.app.pconnect.biz/browse/CDE-27212</t>
  </si>
  <si>
    <t>Manual recon without full upload</t>
  </si>
  <si>
    <t>ability to recon journey if journey ended and stoped within the week</t>
  </si>
  <si>
    <t>https://jira.app.pconnect.biz/browse/CDE-27213</t>
  </si>
  <si>
    <t>giving an UI for user to monitor status of each upload file whether its success or failed</t>
  </si>
  <si>
    <t>UI Interface for journey Upload status</t>
  </si>
  <si>
    <t>code change on sp_autorecon to create different unload movement eliminate issue related to BV1</t>
  </si>
  <si>
    <t>Diffrenciate V1 and BV1 movement unload</t>
  </si>
  <si>
    <t>Others</t>
  </si>
  <si>
    <t>Sales Volume weekly report for management</t>
  </si>
  <si>
    <t>Sales Volume weekly report for management, adjust &amp; create new report for Head of SKT</t>
  </si>
  <si>
    <t>Commstrat &amp; Volume Planning</t>
  </si>
  <si>
    <t>Payment Collection Initial Invoice for SFP</t>
  </si>
  <si>
    <t>Enables digital invoice generation and payment to speed up SFP touchpoint activation.</t>
  </si>
  <si>
    <t>Ensures MyHero FF always runs on the right version through force updates for critical releases and soft notifications for minor ones</t>
  </si>
  <si>
    <t>FMCG Historical KSI in MyHero FF</t>
  </si>
  <si>
    <t>Provides last 3-visit FMCG KSI (visit, availability, sales order) directly in MyHero FF order pages.</t>
  </si>
  <si>
    <t>provice information when retailer redeem loyalty from CITA/MITA.</t>
  </si>
  <si>
    <t xml:space="preserve">memudahkan controling / reinbursment adminstratitve AYO Mitra </t>
  </si>
  <si>
    <t>adding information "pesan malalui" and update filter</t>
  </si>
  <si>
    <t>Junaidi</t>
  </si>
  <si>
    <t>AYO Principal - TRS Back Office</t>
  </si>
  <si>
    <t>TRS System Variable - Add Multi Company Setting Limitation</t>
  </si>
  <si>
    <t>Adding fitur Configuraable TRS Operational limit Transaction</t>
  </si>
  <si>
    <t>Adnan</t>
  </si>
  <si>
    <t>BV1 Project &amp; Compliance</t>
  </si>
  <si>
    <t>CDE-14276 B2B ID - AYO Principal TRS - Update BV1 Proccess and TRS Mechanism</t>
  </si>
  <si>
    <t>TRS Setup Proposal - Add Split Multi Company Activity</t>
  </si>
  <si>
    <t>Split Proposal for Sampoerna &amp; Partner Items.</t>
  </si>
  <si>
    <t>BV1 Project</t>
  </si>
  <si>
    <t>TRS Reconcilliation Report</t>
  </si>
  <si>
    <t>Adding Fitur to View Sparate Transaction / Group by Sampoerna Or Partner</t>
  </si>
  <si>
    <t>My Hero - TRS Selling</t>
  </si>
  <si>
    <t>My Hero Split Transaction Limit by Company</t>
  </si>
  <si>
    <t>Adding Fitur to enable Selling Modul Limit transaction pervisit group by Company</t>
  </si>
  <si>
    <t>iSMS BE</t>
  </si>
  <si>
    <t>Credit Note Reward - Review Process</t>
  </si>
  <si>
    <t>Standarize process propose CN Reward HQ and Area Office. adding people Assignment.</t>
  </si>
  <si>
    <t>SOX Audit</t>
  </si>
  <si>
    <t>EZD SFA - Front Office</t>
  </si>
  <si>
    <t>Printing Invoice Document</t>
  </si>
  <si>
    <t>Adding new information to support customers and field force in accurately identifying and being aware of the information provided.</t>
  </si>
  <si>
    <t>EZD &amp; RTM Team</t>
  </si>
  <si>
    <t>Multiple Journey Synconize Stuck 20%</t>
  </si>
  <si>
    <t>Intermitent for Upload From EZD SFA to Cloud, sometime Stuck at 20% for selected journey.</t>
  </si>
  <si>
    <t>Call Card Stock Count - Product Shown</t>
  </si>
  <si>
    <t>Number of SKU every Day is increase in 2025, and Need to Modify UI to ensure user easy to entry Call Card stock count.</t>
  </si>
  <si>
    <t>EZD SFA - Back Office</t>
  </si>
  <si>
    <t>Call Card Stock Count - Entry Simplification</t>
  </si>
  <si>
    <t>Proses input Callcard GT &amp; Lamp membutuhkan informasi Stock (before Call) dan Visibility (Before Call), saat ini ada perbedaan perlakuan sehingga perlu untuk distandartkan agar stock count dan visibility selalu sesuai dengan penambahan event dimana stock count dan visibility akan saling berkaitan.</t>
  </si>
  <si>
    <t>Enable Survey Stock for GT+Lamp/HOP</t>
  </si>
  <si>
    <t>Currently Stock Count from GT&amp; Lampi+HOP is not available at EZD Report, this parameter will added into EZD Report.</t>
  </si>
  <si>
    <t>KSI EZD Distribution - Logic Change For Performance Parameter</t>
  </si>
  <si>
    <t>Logic Change: Outlet performance data will refer to the most recent visit record until a new visit occurs, replacing the previous rule that classified outlets as loss handling after four weeks without a visit.</t>
  </si>
  <si>
    <t>Field Force User Access Automation</t>
  </si>
  <si>
    <t>Integration IMDL User Account Registration for Field Force by Access Request Application, from currently CPO Need manual registration access using iSMS Back Office.</t>
  </si>
  <si>
    <t>Server Process Locked/Down</t>
  </si>
  <si>
    <t>Due to frequent Monday processing issues on the EZD server caused by high data download activity from the Back Office, a technology upgrade costing IDR 49.7 million is being considered, although concerns have been raised that the plan may be rushed given the server's limited usage window, prompting the need for alternative solutions.</t>
  </si>
  <si>
    <t>Daily data Performance</t>
  </si>
  <si>
    <t>EZD can getting data actual ondemand, format to be shared by Zone.</t>
  </si>
  <si>
    <t>EZD SFA - Integration</t>
  </si>
  <si>
    <t>Open API / Interface to sync data between EZD SFA to Other ERP EZD.</t>
  </si>
  <si>
    <t>EZD SFA - Adding Partial Upload Mechanism</t>
  </si>
  <si>
    <t>Enable EZD SFA Mobile can Partial Upload Data to EZD Back Office. And Performance Will Calculated</t>
  </si>
  <si>
    <t>My Hero Backend</t>
  </si>
  <si>
    <t>Additonal rounddown (0) is required for current calculation of sales summary tax by order</t>
  </si>
  <si>
    <t>Reconciliation &amp; EFaktur process using macros as expected</t>
  </si>
  <si>
    <t>Rounddown formula (sum up tax, 0) failed to be applied in production because the entity code in QA is PANAMAS while in production is PNM. Solution :  generalize the roundwound formula for all entities.</t>
  </si>
  <si>
    <t>Lely</t>
  </si>
  <si>
    <t>Comm. Finance</t>
  </si>
  <si>
    <t>CDE-26647</t>
  </si>
  <si>
    <t>A business need to create journal reports (JERF) of SRCIS products from MyHero BE, replicing the existing report in PBI</t>
  </si>
  <si>
    <t>JERF MyHero BE is match with JERF PBI</t>
  </si>
  <si>
    <t>Developing JERF report as a transition when SRCIS is merged in Panamas module.
Currently, JERF reports are accommodated using PBI</t>
  </si>
  <si>
    <t>CDE-25558</t>
  </si>
  <si>
    <t>Tax calculations need to be revised due to new features related to discounts</t>
  </si>
  <si>
    <t>Tax calculation for e-Invoice reporting must includes discounts</t>
  </si>
  <si>
    <t>Need column revision of Report by product di report tax :  Tax after disc, Order Value w/ Tax after disc (IDR), Disc, Order Value after disc (IDR)</t>
  </si>
  <si>
    <t>CDE-27266</t>
  </si>
  <si>
    <t>CPT</t>
  </si>
  <si>
    <t>CPT issue : CI Parent's actual budget is greater than the allocated budget</t>
  </si>
  <si>
    <t>CI Parent's actual budget can’t greater than the allocated budget</t>
  </si>
  <si>
    <t>When several CPT users create CI Child at the same time, it will cause an issue in CI parent budget utilization. Where the actual budget of CI Parent will be greater than the allocated budget.</t>
  </si>
  <si>
    <t>CHG20330087 | Change Request | ServiceNow</t>
  </si>
  <si>
    <t>Manual master data update : user must send updated master data by email to service desk</t>
  </si>
  <si>
    <t>CPT master data automation</t>
  </si>
  <si>
    <t>Developed an upload feature to update CPT master data, as currently users have to send an email to the IBM team (GL Acc, BEXCC, catalog data, reroute approval)</t>
  </si>
  <si>
    <t>CHG20339842 | Change Request | ServiceNow</t>
  </si>
  <si>
    <t>Due to global alignment so there’s a needs for migration IMDL CPT to SIGA</t>
  </si>
  <si>
    <t>Migration IMDL CPT to SIGA</t>
  </si>
  <si>
    <t>As a global requirement, there's a need for migration of CPT imdl to SIGA</t>
  </si>
  <si>
    <t>Notes from Principal Revamp</t>
  </si>
  <si>
    <t>Enable to create personalize and mass upload notes in My Hero to help area discreation</t>
  </si>
  <si>
    <t>Adit</t>
  </si>
  <si>
    <t>[CDE-27195] Notes From Principal Revamp - Jira</t>
  </si>
  <si>
    <t>Overdue Invoice Enhancemnet</t>
  </si>
  <si>
    <t>FF can input pre order but If there an overdue invoice ff can still submit for picking up list but bloked by system to generate invoice</t>
  </si>
  <si>
    <t>[CDE-25959] MYHERO - Instant Rewards - Jira</t>
  </si>
  <si>
    <t>Cash Transaction Journey Enhancement</t>
  </si>
  <si>
    <t>there's an overdue invoice during the</t>
  </si>
  <si>
    <t>Dijamin1Klik mismatch MoQ</t>
  </si>
  <si>
    <t>we need to solve the issues within d1k MoQ, which mismatch with the real SKU of SKU's owing to harcoded development on sku's for instances :
DSB16: 1 slof isi 8 pack = in d1k receipt is 10 pack 1 sloph</t>
  </si>
  <si>
    <t>[CDE-27121] Dijamin1Klik mismatch MoQ - Jira</t>
  </si>
  <si>
    <t>DEEP - Migration Prod Validation</t>
  </si>
  <si>
    <t>Run test case fro MyHero FF  (CC v1, bv1, SFP, cricket &amp; FMCG)</t>
  </si>
  <si>
    <t>Payment Collection FMCG (Nota Putih)</t>
  </si>
  <si>
    <t>Enable payment collection nota putih for FMCG Product</t>
  </si>
  <si>
    <t>[CDE-27348] Panamas: Payment Collection - Jira</t>
  </si>
  <si>
    <t>(3)</t>
  </si>
  <si>
    <t xml:space="preserve">MyHero </t>
  </si>
  <si>
    <t>(1)</t>
  </si>
  <si>
    <t>(2)</t>
  </si>
  <si>
    <t>allocate to AYO Kasir</t>
  </si>
  <si>
    <t>assume 1 sprint = 10 mandays</t>
  </si>
  <si>
    <t>Rank Prio</t>
  </si>
  <si>
    <t>Update 0 8/28</t>
  </si>
  <si>
    <t>JIRA</t>
  </si>
  <si>
    <t>Mandays</t>
  </si>
  <si>
    <t>Hadi Pram</t>
  </si>
  <si>
    <t>Currently, there are no guidelines for users taking photos, which may result in pictures being taken under various conditions, not follow to the specified guidance.
To improve the quality and reliability of photo submissions during DTE missions in the AYO Toko mobile app, we are introducing key enhancements that address both user experience and submission integrity.
Visual Overlay Guides for In-App Camera
Users often struggle to align their photos with brand-specific display requirements (e.g., Coca-Cola planogram, Aqua Danone layout, cigarette display standards). This leads to frequent submission errors, rework, and delays in mission validation. To address this, we will implement visual overlay guides directly on the in-app camera. These semi-transparent templates will help users align their camera shots with the expected visual standards, reducing human error and ensuring compliance with planogram expectations. This feature enhances clarity and guidance during submission, resulting in higher-quality, brand-compliant data capture.</t>
  </si>
  <si>
    <t>Sprint 9</t>
  </si>
  <si>
    <t>Deprio</t>
  </si>
  <si>
    <t>v</t>
  </si>
  <si>
    <t>Sprint7</t>
  </si>
  <si>
    <t>Livi/Nessia</t>
  </si>
  <si>
    <t>ITPD</t>
  </si>
  <si>
    <t>Update from 1st backlog</t>
  </si>
  <si>
    <t>Sprint 7 --&gt; ongoing development</t>
  </si>
  <si>
    <t>https://jira.app.pconnect.biz/browse/CDE-26740</t>
  </si>
  <si>
    <t>[PRD] AYO Kasir - Material Master Configuration for NPL in SAP - Commercial Digital Ecosystem - Confluence</t>
  </si>
  <si>
    <t>[CDE-29946] AYO Kasir - Material Master Configuration for NPL in SAP - Jira</t>
  </si>
  <si>
    <t>Currently, there're several cancellations of outbound / inbound doc which requires a backend deletion due to  no capability in AYO Kasir to cancel it. The deletion via backend needs CHT which takes quite a long way to process and run. If the outbound is not cancelled, it'll be prone to be submitted by user and leads to stock discrepancy.</t>
  </si>
  <si>
    <t>[PRD] Stock Replenishment with SAP Integration - Commercial Digital Ecosystem - Confluence</t>
  </si>
  <si>
    <t>[CDE-29748] AYO Kasir - Cancel inbound / outbound docs and reflect it in SAP - Jira</t>
  </si>
  <si>
    <t>Export xlsx for replenishment inbound &amp; outbound doc</t>
  </si>
  <si>
    <t>https://jira.app.pconnect.biz/browse/CDE-29750</t>
  </si>
  <si>
    <t xml:space="preserve">Enhance downline management: bulk upload </t>
  </si>
  <si>
    <t>PRD CDE-19423 Downline Management (Transfer Stock: Admin to Staff) - Commercial Digital Ecosystem - Confluence</t>
  </si>
  <si>
    <t>[CDE-29945] AYO Kasir - Bulk upload for "Transfer Stock Admin to Staff" feature - Jira</t>
  </si>
  <si>
    <t>Enhance downline management: show staffs' stock in export Produk file</t>
  </si>
  <si>
    <t>[CDE-29944] AYO Kasir - Show staffs' stock by exporting file in Produk menu - Jira</t>
  </si>
  <si>
    <t>AYO Mitra PH</t>
  </si>
  <si>
    <t>Existing setup mechanism takes too much time on Mitra since it needs to be inputed via UI</t>
  </si>
  <si>
    <t>Upgrade setup mechanism of Rider Routing by using Excel upload</t>
  </si>
  <si>
    <t>https://jira.app.pconnect.biz/browse/CDE-24667</t>
  </si>
  <si>
    <t>Robert</t>
  </si>
  <si>
    <t>Commercial PH</t>
  </si>
  <si>
    <t>PO has been created by PMFTC (Capex)</t>
  </si>
  <si>
    <t>Current inventory management feature rarely used because WS does not have inventory data for longtail SKU</t>
  </si>
  <si>
    <t>To allow WS apply inventory management to SKUs that are fast-moving</t>
  </si>
  <si>
    <t>https://jira.app.pconnect.biz/browse/CDE-23348</t>
  </si>
  <si>
    <t>To solve existing Bug found during regression on Deep migration</t>
  </si>
  <si>
    <t>https://jira.app.pconnect.biz/browse/CDE-29024</t>
  </si>
  <si>
    <t>Opex - BAU</t>
  </si>
  <si>
    <t>&gt;40% product on databank &amp; Mitra's product does not have pictures</t>
  </si>
  <si>
    <t>To enable bulk upload of pictures on Principal to be used on AYO Mitra</t>
  </si>
  <si>
    <t>https://jira.app.pconnect.biz/browse/CDE-25303</t>
  </si>
  <si>
    <t>https://jira.app.pconnect.biz/browse/CDE-26737</t>
  </si>
  <si>
    <t>https://jira.app.pconnect.biz/browse/CDE-26738</t>
  </si>
  <si>
    <t>Currently, editing qty on initial load page for each brand need 3 steps, click icon edit, fill in the qty, and click save.</t>
  </si>
  <si>
    <t>reducing step for creating initial load for pasgar</t>
  </si>
  <si>
    <t xml:space="preserve"> This enhancement will make user only need to fill the qty wihtout clicking edit and save button, and make user can move to another column by clicking tab on the keyboard that will make editing initial load faster (replacing ticket 93 &amp; 98 --&gt; duplicate)</t>
  </si>
  <si>
    <t>https://jira.app.pconnect.biz/browse/CDE-29902</t>
  </si>
  <si>
    <t>https://wiki.app.pconnect.biz/x/t4BzTg</t>
  </si>
  <si>
    <t>https://jira.app.pconnect.biz/browse/CDE-27312</t>
  </si>
  <si>
    <t>https://wiki.app.pconnect.biz/pages/viewpage.action?spaceKey=CDE&amp;title=Phase+3.2+-+SMS+Blast</t>
  </si>
  <si>
    <t>https://jira.app.pconnect.biz/projects/CDE/issues/CDE-24537?filter=allissues</t>
  </si>
  <si>
    <t>https://jira.app.pconnect.biz/browse/CDE-27416</t>
  </si>
  <si>
    <t>https://jira.app.pconnect.biz/browse/CDE-29323</t>
  </si>
  <si>
    <t>Enable Admin to Seamlessly Whitelist MITA Inbound</t>
  </si>
  <si>
    <r>
      <rPr>
        <sz val="9"/>
        <color rgb="FF000000"/>
        <rFont val="Aptos Narrow"/>
        <family val="2"/>
        <scheme val="minor"/>
      </rPr>
      <t xml:space="preserve">This feature enables area-level users to configure the following settings within MITA:
'- Whitelist Management: Set and manage whitelisted users or entities at the area level.
</t>
    </r>
    <r>
      <rPr>
        <strike/>
        <sz val="9"/>
        <color rgb="FF000000"/>
        <rFont val="Aptos Narrow"/>
        <family val="2"/>
        <scheme val="minor"/>
      </rPr>
      <t>- Copywriting Configurator: Customize and manage copywriting content as needed.
- Call Delay Settings: Adjust call delay parameters to suit operational needs.
- Weekend Availability: Define whether specific features or operations are available during weekends.</t>
    </r>
  </si>
  <si>
    <t>https://jira.app.pconnect.biz/browse/CDE-30278</t>
  </si>
  <si>
    <t>Currently have a pain point to select dropdown when there is a lot of list</t>
  </si>
  <si>
    <t>To fasten up user experience when selecting filter in ayo principal</t>
  </si>
  <si>
    <t>https://jira.app.pconnect.biz/browse/CDE-29361</t>
  </si>
  <si>
    <t>Gemini improvement
After user uploading the file in gemini, user need to cross check the data. User experiencing pain point when they need to change pinpoint location. They need to define long lat manually</t>
  </si>
  <si>
    <t>To simplify and ease user experience, we would like to make drag and drop so user can change the pinpoint easily</t>
  </si>
  <si>
    <t>We would like to track user behaviour when accessing AYO Principal</t>
  </si>
  <si>
    <t>Sprint 7 (deployment 30 sept 2025)</t>
  </si>
  <si>
    <t>-Publish new configuration at anytime without deployment
-Section menu can be arranged in principal
-Tile menu can be arrange &amp; hide from principal
- [OK TO SWAP]</t>
  </si>
  <si>
    <t>M. Yusron / Gerry</t>
  </si>
  <si>
    <t>[Low Prio] Ok to swap</t>
  </si>
  <si>
    <t>CDE-19158</t>
  </si>
  <si>
    <t>-Collect all history order in one page
-Merged cart page and checkout page into 1 pasge only
- [OK TO SWAP]</t>
  </si>
  <si>
    <t>CDE-19301</t>
  </si>
  <si>
    <t>-Create real order that will be proceed when retailer log-in/registered
-Answer real DTE mission with all type of question detail
- [OK TO SWAP]</t>
  </si>
  <si>
    <t>CDE-19015</t>
  </si>
  <si>
    <t>-connection to Pojok Modal AYO Toko with pinang performan bank raya
-Configure panel in principal
-user can apply for a loan at Bank Raya
- [Higher prio. due to biz request]</t>
  </si>
  <si>
    <t>[High Prio] Business Req</t>
  </si>
  <si>
    <t>CDE-24268</t>
  </si>
  <si>
    <t>[Next Sprint] Business requirement TBC</t>
  </si>
  <si>
    <t>-</t>
  </si>
  <si>
    <t>-Display a QR code and link on Ayo Toko to show the Metahuman video experience
-Enable video metahuman from both retailer and consumer devices to ensure broader engagement
- [Higher prio. due to biz request]</t>
  </si>
  <si>
    <t>CDE-29055</t>
  </si>
  <si>
    <t>Bug: CDE-27425 Payment is overdue but can still order with cash</t>
  </si>
  <si>
    <t>When partner has an outstanding invoice, partner is still able to place order via cash</t>
  </si>
  <si>
    <t>- To prevent partner from placing order with any payment method when there is ongoing outstanding invoice
- [High prio as it is an order-related loophole]</t>
  </si>
  <si>
    <t>Adhoc</t>
  </si>
  <si>
    <t>[High Prio] Bug</t>
  </si>
  <si>
    <t>PRD/Deck</t>
  </si>
  <si>
    <t>CDE-27425</t>
  </si>
  <si>
    <t>Bug: CDE-27426 Max order review - Reviewer can't open detail order if CL not available</t>
  </si>
  <si>
    <t>If whitelisted partner place an order when CL is not available, reviewer is blocked from access order details entirely</t>
  </si>
  <si>
    <t>- Allow reviewer to open order details (despite not being able to approve order)
- Allow reviewer to edit and adjust order quantity based on available partner CL</t>
  </si>
  <si>
    <t>CDE-27426</t>
  </si>
  <si>
    <t>Bug: CDE-24454 Override AR Prevention</t>
  </si>
  <si>
    <t>AR override prevention to make sure there's no order from AYO Toko SFP that delivered to partner during overdue period</t>
  </si>
  <si>
    <t>- Check if partner has overdue invoices, if so prevent order from being delivered</t>
  </si>
  <si>
    <t>CDE-24454</t>
  </si>
  <si>
    <t>PN re-architecturing to improve send time and reduce delay</t>
  </si>
  <si>
    <t>To support DTE team in notifying users for ongoing and upcoming missions</t>
  </si>
  <si>
    <t>- Implement new PN structure for DTE and pop up PN sending</t>
  </si>
  <si>
    <t>Mike</t>
  </si>
  <si>
    <t>[High Prio]</t>
  </si>
  <si>
    <t>CDE-29904</t>
  </si>
  <si>
    <t>Bug: CDE-29925 SFP to update SKU price on cart</t>
  </si>
  <si>
    <t>Bug recently found where during price update, items added to cart will not reflect the new price post update</t>
  </si>
  <si>
    <t>- Ensure when SKU price is updated, SKU in cart to reflect new price
- [High prio due to price-related issue]</t>
  </si>
  <si>
    <t>CDE-29925</t>
  </si>
  <si>
    <t>Available Credit Limit syncing</t>
  </si>
  <si>
    <t>Currently ACL has 2 different syncing source at 2 different time schedule, which confuses partner and at the same time resulted in CL over limit and into the negative</t>
  </si>
  <si>
    <t>- To stop receiving CL calculations from SAP
- AYO Toko to calculate CL independently based on partner payment</t>
  </si>
  <si>
    <t>Principal, MyHero</t>
  </si>
  <si>
    <t>TBC</t>
  </si>
  <si>
    <t>Principle</t>
  </si>
  <si>
    <t>Call Card Stock Count - Entry Simplification. Delisting Stock Count for Product Prefix IDM</t>
  </si>
  <si>
    <t>sprint 8</t>
  </si>
  <si>
    <t>To restore the accuracy and visibility of outlet stock data within the Modern Trade and General Trade reporting channels, enabling the EZD Supervisor team to effectively identify product availability in real-time. This initiative aims to ensure that stock data reflects actual field conditions, supports data-driven operational decisions, and mitigates the risk of lost sales opportunities due to stock visibility gaps.</t>
  </si>
  <si>
    <t>The volume of data within the EZD SFA system has been growing significantly week over week. For example, in Week 36 of 2025, the system recorded approximately 42 million rows, while in Week 37, it reached 39 million rows. This rapid data accumulation has placed a substantial load on the system, particularly during data retrieval processes, resulting in performance degradation and increasing the risk of application downtime during critical usage periods.</t>
  </si>
  <si>
    <t>Postponed (Waiting Migration To AWS EC2)</t>
  </si>
  <si>
    <t>IT Infrstructure Assessment</t>
  </si>
  <si>
    <t>To enhance the reliability and performance of the EZD SFA application, particularly during critical operational hours, by addressing system slowdowns caused by concurrent historical data extraction activities. This initiative aims to ensure uninterrupted access for field teams, optimize system resource allocation, and safeguard business continuity during peak usage periods.</t>
  </si>
  <si>
    <t>IT</t>
  </si>
  <si>
    <t>Waiting data format confirmation from East Indonesia Zone</t>
  </si>
  <si>
    <t>Zone East Indonesia</t>
  </si>
  <si>
    <t>Postponed (Waiting detail requirement from Requestor)</t>
  </si>
  <si>
    <t>Postponed (due to changes of approval flow)</t>
  </si>
  <si>
    <t>Postponed (Waiting IMDL Access migrate to Siga)</t>
  </si>
  <si>
    <t>MITA</t>
  </si>
  <si>
    <t>MITA Inbound currently connected to PRD environment Wiz, as a result when we test, the data dummy from MITA inbound QA/DEV is also recorded on PRD env. Other than that, if there is a new feature or logic related to MITA inbound, it would be difficult for us to test.</t>
  </si>
  <si>
    <t>Change Endpoint MITA Inbound QA &amp; DEV from Connected to PRD environment Wiz into testing environment Wiz</t>
  </si>
  <si>
    <t>https://jira.app.pconnect.biz/browse/CDE-28274</t>
  </si>
  <si>
    <t>My AYO</t>
  </si>
  <si>
    <t>To add a new login method using Apple ID</t>
  </si>
  <si>
    <t>Comply with CIAM Policy</t>
  </si>
  <si>
    <t>Enabling user to setup login method to My AYO with Apple ID</t>
  </si>
  <si>
    <t>Jeremy A</t>
  </si>
  <si>
    <t>Develop in Sprint 8</t>
  </si>
  <si>
    <t>https://jira.app.pconnect.biz/browse/CDE-28548</t>
  </si>
  <si>
    <t>Ready in Sprint 8</t>
  </si>
  <si>
    <t>t</t>
  </si>
  <si>
    <t>OSEM x DTE : AYO Golden Records for tracking DTE Avatar viewer</t>
  </si>
  <si>
    <t>connect tsm OSEM with DTE Avatar Viewer</t>
  </si>
  <si>
    <t>DTE Avatar viewer will be added in TSM engagement channel so user can select DTE Avatar as an options to engage with user</t>
  </si>
  <si>
    <t>Done (13 sept 2025)</t>
  </si>
  <si>
    <t>OSEM x TSM x DTE Avatar</t>
  </si>
  <si>
    <t>My Hero - BAU</t>
  </si>
  <si>
    <t>Verrel</t>
  </si>
  <si>
    <t>sprint 7</t>
  </si>
  <si>
    <t>CDE-28227</t>
  </si>
  <si>
    <t>My Hero - Panamas</t>
  </si>
  <si>
    <t>Xuchin</t>
  </si>
  <si>
    <t>Sprint 7 (deployment 23 Sept 2025)</t>
  </si>
  <si>
    <t>CDE-26457</t>
  </si>
  <si>
    <t>CDE-26655</t>
  </si>
  <si>
    <t>My Hero Backend - Panamas</t>
  </si>
  <si>
    <t>Exclude booking_code "TARE...." from receipt data ingestion payment gateway (my hero ipad setoran page, my hero backend CDM menu, including receipt report, settlement report, disbursement report, etc)
https://wiki.app.pconnect.biz/x/DwIrUQ</t>
  </si>
  <si>
    <t>CDE-27395</t>
  </si>
  <si>
    <t>Journey tanpa BPPBNumber, movement, dan penjualan. Bisa auto Cancel</t>
  </si>
  <si>
    <t>Potentially Sprint 8
Belum melakukan assessment karena ada load test</t>
  </si>
  <si>
    <t>CDE-27211</t>
  </si>
  <si>
    <t>Create Report "Delivery Report" for TA Cash Collection</t>
  </si>
  <si>
    <t>CDE-27276</t>
  </si>
  <si>
    <t>Create Report "Delivery Status" for TA Delivery Status Report</t>
  </si>
  <si>
    <t>CDE-27347</t>
  </si>
  <si>
    <t>My Hero Backend - BV1</t>
  </si>
  <si>
    <t>Deployment in Sprint 7 (23 September)</t>
  </si>
  <si>
    <t>CDE-26826</t>
  </si>
  <si>
    <t>CDE-17031</t>
  </si>
  <si>
    <t>Reasses (will posponed if number 118 deployed)</t>
  </si>
  <si>
    <t>CDE-27212</t>
  </si>
  <si>
    <t>My Hero - BV1</t>
  </si>
  <si>
    <t>Sprint 7 (deployment 30 Sept 2025)</t>
  </si>
  <si>
    <t>CDE-27213</t>
  </si>
  <si>
    <t>Postponed</t>
  </si>
  <si>
    <t>FMCG Historical KSI &amp; Daily Sales Summary</t>
  </si>
  <si>
    <t>Strategic Partnership</t>
  </si>
  <si>
    <t>CDE-29381</t>
  </si>
  <si>
    <t>My Hero - TRS</t>
  </si>
  <si>
    <t>CDE-14276</t>
  </si>
  <si>
    <t>Rian</t>
  </si>
  <si>
    <t>My Hero Backend - BAU</t>
  </si>
  <si>
    <t>Dijamin1Klik mismatch UoM</t>
  </si>
  <si>
    <t>we need to solve the issues within d1k UoM, which mismatch with the real SKU of SKU's owing to harcoded development on sku's for instances :
DSB16: 1 slof isi 8 pack = in d1k receipt is 10 pack 1 sloph</t>
  </si>
  <si>
    <t>Deployment in Sprint 7 (30 September)</t>
  </si>
  <si>
    <t>CDE-27121</t>
  </si>
  <si>
    <t>CDE-27348</t>
  </si>
  <si>
    <r>
      <rPr>
        <b/>
        <sz val="9"/>
        <color rgb="FF000000"/>
        <rFont val="Aptos Narrow"/>
        <family val="2"/>
        <scheme val="minor"/>
      </rPr>
      <t xml:space="preserve">Enhance DSD Revision &amp; Payment Collection on MHBE &amp; AYO PRINCIPAL
</t>
    </r>
    <r>
      <rPr>
        <sz val="9"/>
        <color rgb="FF000000"/>
        <rFont val="Aptos Narrow"/>
        <family val="2"/>
        <scheme val="minor"/>
      </rPr>
      <t xml:space="preserve">
Currently, when a "supervisor" role is collecting cash from retailers (perbantuan) and need to revise order panamas by CPO cancelling the current order and creating a new order, there is no way for CPO to flag those 2 orders under the same superviso. Similar to payment collection, currently no way to map the revision.</t>
    </r>
  </si>
  <si>
    <t>Enhance new order page on MY HERO BACKEND, so that CPO can flag new order for revision as "DSD revision" and can select user type (supervisor or salesman), and can select specific user, so that the data will be included in payment gateway settlement report on MY HERO BACKEND.
Also enhance payment collection page on MY HERO BACKEND &amp; AYO PRINCIPAL.</t>
  </si>
  <si>
    <t>Enhance new order page on MY HERO BACKEND, so that CPO can flag new order for revision as "DSD revision" and can select user type (supervisor or salesman), and can select specific user, so that the data will be included in payment gateway settlement report on MY HERO BACKEND</t>
  </si>
  <si>
    <t>Ray</t>
  </si>
  <si>
    <t>https://wiki.app.pconnect.biz/x/yACHUQ</t>
  </si>
  <si>
    <t>CDE-30895
CDE-30896</t>
  </si>
  <si>
    <r>
      <rPr>
        <b/>
        <sz val="9"/>
        <color rgb="FF000000"/>
        <rFont val="Aptos Narrow"/>
        <family val="2"/>
        <scheme val="minor"/>
      </rPr>
      <t xml:space="preserve">Show Settlement Data from User w/o Territory
</t>
    </r>
    <r>
      <rPr>
        <sz val="9"/>
        <color rgb="FF000000"/>
        <rFont val="Aptos Narrow"/>
        <family val="2"/>
        <scheme val="minor"/>
      </rPr>
      <t xml:space="preserve">
Currently, when a user has role other than salesman, e.g. supervisor, they don't have territory, so whenever they deposit cash via payment gateway, the data will not be reflected on Settlement Report on MY HERO BACKEND.</t>
    </r>
  </si>
  <si>
    <t>Add territory for roles that don't have any territories currently, so that whenever they deposit cash via payment gateway will be reflected on Settlement Report on MY HERO BACKEND.</t>
  </si>
  <si>
    <t>https://wiki.app.pconnect.biz/x/egOHUQ</t>
  </si>
  <si>
    <t>CDE-30724</t>
  </si>
  <si>
    <t>Stock Van - Stock Van</t>
  </si>
  <si>
    <t>Aditya</t>
  </si>
  <si>
    <t xml:space="preserve">CDE-24852 </t>
  </si>
  <si>
    <t>Master MyHero BE - master principal cluster</t>
  </si>
  <si>
    <t xml:space="preserve">CDE-24742 </t>
  </si>
  <si>
    <t>Master MyHero BE - customer_principal_cluster_mapping</t>
  </si>
  <si>
    <t xml:space="preserve">CDE-24744 </t>
  </si>
  <si>
    <t>Master MyHero BE - master principal_cluster_mapping</t>
  </si>
  <si>
    <t xml:space="preserve">CDE-24743 </t>
  </si>
  <si>
    <t>MY Hero Report - Cricket perlu dimasukkan ke existing Report</t>
  </si>
  <si>
    <t xml:space="preserve">CDE-24857 </t>
  </si>
  <si>
    <t>Master MyHero BE - price_category_mapping</t>
  </si>
  <si>
    <t xml:space="preserve">CDE-24745 </t>
  </si>
  <si>
    <t>Exclude SRCIS from Data Pre Order to Aladdin</t>
  </si>
  <si>
    <t xml:space="preserve">CDE-29523 </t>
  </si>
  <si>
    <t>Master MyHero BE - Sales Price List Setup</t>
  </si>
  <si>
    <t xml:space="preserve">CDE-24746 </t>
  </si>
  <si>
    <t>Master Product for TMS (frontend)</t>
  </si>
  <si>
    <t xml:space="preserve">CDE-27275 </t>
  </si>
  <si>
    <t>Integration TPM/Aladdin</t>
  </si>
  <si>
    <t>CDE-29523</t>
  </si>
  <si>
    <t>Hawkeye: DN &amp; sales Data to WMS for Cricket and Panamas RE</t>
  </si>
  <si>
    <t xml:space="preserve">CDE-27300 </t>
  </si>
  <si>
    <t>Panamas RE: Auto Mapping Price Category</t>
  </si>
  <si>
    <t xml:space="preserve">CDE-28346 </t>
  </si>
  <si>
    <t>CDM - Salesman PG (exclude receipt TARE)</t>
  </si>
  <si>
    <t xml:space="preserve">CDE-27395 </t>
  </si>
  <si>
    <t>Tax Integration - Report JERF - Jira</t>
  </si>
  <si>
    <t xml:space="preserve">CDE-25558 </t>
  </si>
  <si>
    <t>Different Movement for Cricket</t>
  </si>
  <si>
    <t xml:space="preserve">CDE-28007 </t>
  </si>
  <si>
    <t>TA Delivery Report</t>
  </si>
  <si>
    <t xml:space="preserve">CDE-27276 </t>
  </si>
  <si>
    <t>Auto cancel</t>
  </si>
  <si>
    <t xml:space="preserve">CDE-27301 </t>
  </si>
  <si>
    <t>Panamas RE: Auto Mapping Customer Principal Cluster</t>
  </si>
  <si>
    <t xml:space="preserve">CDE-28347 </t>
  </si>
  <si>
    <t>GR Report Enhancement</t>
  </si>
  <si>
    <t xml:space="preserve">CDE-27274 </t>
  </si>
  <si>
    <t>Impact New Pricelist</t>
  </si>
  <si>
    <t xml:space="preserve">CDE-29000 </t>
  </si>
  <si>
    <t>WMS Check Stock Book Stock from MYHERO</t>
  </si>
  <si>
    <t xml:space="preserve">CDE-24773 </t>
  </si>
  <si>
    <t>Delivery Status (Report)</t>
  </si>
  <si>
    <t xml:space="preserve">CDE-27347 </t>
  </si>
  <si>
    <t>Master Customer for TMS (Integration job add new phone code)</t>
  </si>
  <si>
    <t xml:space="preserve">CDE-27297 </t>
  </si>
  <si>
    <t>WMS check stock booking stock from MYHERO Backend</t>
  </si>
  <si>
    <t xml:space="preserve">CDE-27285 </t>
  </si>
  <si>
    <t>Delivery Submission for TMS (Integration)</t>
  </si>
  <si>
    <t xml:space="preserve">CDE-27310 </t>
  </si>
  <si>
    <t>Delivery Status Update</t>
  </si>
  <si>
    <t xml:space="preserve">CDE-27311 </t>
  </si>
  <si>
    <t>Master Product for TMS (Integration)</t>
  </si>
  <si>
    <t xml:space="preserve">CDE-27296 </t>
  </si>
  <si>
    <t>Configuration - Business Model Setting - Allowed Payment Form for Sales Order</t>
  </si>
  <si>
    <t xml:space="preserve">CDE-24861 </t>
  </si>
  <si>
    <t xml:space="preserve">Hawkeye: WMS Sales Data Double Row </t>
  </si>
  <si>
    <t xml:space="preserve">CDE-24349 </t>
  </si>
  <si>
    <t>Hawkeye: Incomplete Product Interface from 1 BPPB Number</t>
  </si>
  <si>
    <t xml:space="preserve">CDE-30239 </t>
  </si>
  <si>
    <t>MYHERO BE - left Menu reordering</t>
  </si>
  <si>
    <t>CDE-29734</t>
  </si>
  <si>
    <t>Employee tanpa territory harus bisa ditampilkan di settlement report juga. Contohnya employee dengan type 'spv' dan 'asm' yang tidak punya territory tetapi ikut jualan di lapangan apabila ada perbantuan.</t>
  </si>
  <si>
    <t>MYHERO - Sorting for SalesOrder and Invoice for Preorder upload from iPad</t>
  </si>
  <si>
    <t xml:space="preserve">CDE-29321 </t>
  </si>
  <si>
    <t>Chunk query get data Customer for Tax Report (fix stopper issue)</t>
  </si>
  <si>
    <t>CDE-30841</t>
  </si>
  <si>
    <t>Background</t>
  </si>
  <si>
    <t>Saat ini yang muncul ketika cetak LPU hanyalah tanggal cetak, bukan tanggal journeynya</t>
  </si>
  <si>
    <t>Add 1 field for tanggal journey</t>
  </si>
  <si>
    <t>Feli/Sean</t>
  </si>
  <si>
    <t>As a part of security finding, we need to create 1 login page for user to insert phone number and passcode, and show a generic error message to users.</t>
  </si>
  <si>
    <t>Sprint 8
Waiting mandays assessment</t>
  </si>
  <si>
    <t>The deadline to fix the finding is in October 2025.</t>
  </si>
  <si>
    <t>Need more info for max threshold number of stock from pak Indra</t>
  </si>
  <si>
    <t>phase 1: input replacement transaction</t>
  </si>
  <si>
    <t>Need clarity from business for:
1. WH: auto STO (final, tanpa perlu edit)
2. OTC: Sync transaksi ke SAP, SLOC replacement</t>
  </si>
  <si>
    <t>phase 2: QURE in AYO Kasir</t>
  </si>
  <si>
    <t>Need BRD</t>
  </si>
  <si>
    <t>a. SDR to assign TL to selected touchpoint</t>
  </si>
  <si>
    <t>b. TL to login AYO Kasir for few touchpoint using 1 account</t>
  </si>
  <si>
    <t>c. TL to assign runner to selected touchpoint</t>
  </si>
  <si>
    <t>d. Runner to login AYO Kasir for few touchpoint using 1 account</t>
  </si>
  <si>
    <t>a. Enable shopping bag transaction to be recognized by SAP</t>
  </si>
  <si>
    <t>b. Enable stock count of shopping bag in AYO Kasir</t>
  </si>
  <si>
    <t>Currently, there is matching process between the amount of leads/member registration with DSD purchase by SRC/SRC IQOS Point.</t>
  </si>
  <si>
    <t>This will result in discrepency and potential for fraud.</t>
  </si>
  <si>
    <t>Currently, when user conduct RFT or Transfer to Pojok Bayar the process is very lengthy. Through this initiative, we propose a way on how to ensure this process can be conducted in more efficient manner.</t>
  </si>
  <si>
    <t>Michael Stephen</t>
  </si>
  <si>
    <t>Approval from related Departments have already been secured.</t>
  </si>
  <si>
    <t>Stock categories - sellable &amp; non-sellable</t>
  </si>
  <si>
    <t>- Guided Trial</t>
  </si>
  <si>
    <t>- Replacement</t>
  </si>
  <si>
    <t>- Display Stock</t>
  </si>
  <si>
    <t>- Trade in</t>
  </si>
  <si>
    <t>Currently, there are no guidelines for users taking photos, which may result in pictures being taken under various conditions, not follow to the specified guidance.</t>
  </si>
  <si>
    <t>To improve the quality and reliability of photo submissions during DTE missions in the AYO Toko mobile app, we are introducing key enhancements that address both user experience and submission integrity.</t>
  </si>
  <si>
    <t>Users often struggle to align their photos with brand-specific display requirements (e.g., Coca-Cola planogram, Aqua Danone layout, cigarette display standards). This leads to frequent submission errors, rework, and delays in mission validation. To address this, we will implement visual overlay guides directly on the in-app camera. These semi-transparent templates will help users align their camera shots with the expected visual standards, reducing human error and ensuring compliance with planogram expectations. This feature enhances clarity and guidance during submission, resulting in higher-quality, brand-compliant data capture.</t>
  </si>
  <si>
    <t>AMO Existing bisa digunakan dengan AYO Mitra yang baru</t>
  </si>
  <si>
    <t>Capability AYO Mitra Plus untuk export dan import hasil clutering agar memudahkan proses revisi cluster.  (akan dihandle dari principal dan internal HMS bisa suggest cluster via principal)</t>
  </si>
  <si>
    <t>Capability AYO Mitra Plus untuk export dan import hasil clutering agar memudahkan proses revisi cluster.</t>
  </si>
  <si>
    <t>Untuk new customer akan ikut ditarik datanya dan ada flagging "new" (tersedia di mid aug)</t>
  </si>
  <si>
    <t>Untuk new customer akan ikut ditarik datanya dan ada flagging "new".</t>
  </si>
  <si>
    <t>Jika PIC melakukan update</t>
  </si>
  <si>
    <t>Skenario : jika zone melakukan update panel di CT, maka data panel yang baru akan ikut ditarik</t>
  </si>
  <si>
    <t>- Jika ada update panel di CT, maka panel baru tersebut akan secara otomatis terassign ke PG di AYO Mitra.</t>
  </si>
  <si>
    <t>- Jika ada update panel CITA di CT, maka panel baru tersebut akan secara otomatis terassign ke PG di AYO Mitra.</t>
  </si>
  <si>
    <t>Deployment proposed</t>
  </si>
  <si>
    <t>'- Panel baru akan diassignkan ke PG terdekat.</t>
  </si>
  <si>
    <t>- panel baru akan diassignkan ke PG terdekat.</t>
  </si>
  <si>
    <t>Hasil clustering bisa dilihat CT (misal di Retailer Mapping ada PG ID nya), sehingga bisa dijadikan bahan review</t>
  </si>
  <si>
    <t xml:space="preserve">                                                                                                                                                                                                                                                                Hasil clustering bisa dilihat CT (misal di Retailer Mapping ada PG ID nya), sehingga bisa dijadikan bahan review</t>
  </si>
  <si>
    <t>[Instant CN Rewards] Currently, CN Rewards are only applied to Direct Selling activities, and the reward distribution is not immediate—it can only be redeemed during the next visit by the salesman, which typically occurs every two weeks.</t>
  </si>
  <si>
    <t>Instant CN Rewards,</t>
  </si>
  <si>
    <t xml:space="preserve"> we would like to allocate a portion of the coins to CITA, allowing users to redeem digital vouchers or use them to offset the total order value when purchasing through CITA</t>
  </si>
  <si>
    <t>To improve efficiency and relevance when sending push notification to users</t>
  </si>
  <si>
    <t>Push Notification Integration with TSM and OSEM</t>
  </si>
  <si>
    <t>This integration will enable trigger- and condition-based notifications, as well as dynamic audience segmentation. As a result, notifications will reach the right users at the right time, while also reducing manual workload for our admins.</t>
  </si>
  <si>
    <t>TANIA</t>
  </si>
  <si>
    <t>Enhancement include:</t>
  </si>
  <si>
    <t>1) Adding pnrl_id column</t>
  </si>
  <si>
    <t>2) Remove execution_count</t>
  </si>
  <si>
    <t>3) Make every PN execution recorded as 1 row (not updated).</t>
  </si>
  <si>
    <t>Create new service dedicated for SMS request to Infobip</t>
  </si>
  <si>
    <t>https://jira.app.pconnect.biz/browse/CDE-27686</t>
  </si>
  <si>
    <t>1) Adding new golden records related to MITA</t>
  </si>
  <si>
    <t>2) Create new S3 AYO for Wiz to consume the panel</t>
  </si>
  <si>
    <t>3) Create new MITA Config menu on AYO PRINCIPAL (select audience osem, retrieve phone number, export to S3 AYO, split by panel category, config logic for salesman last visit, etc)</t>
  </si>
  <si>
    <t>https://wiki.app.pconnect.biz/x/0AK0Sg</t>
  </si>
  <si>
    <t>There will be a new menu on MHBE dedicated for TA Cash Collection, contain table with columns:</t>
  </si>
  <si>
    <t>Area, Salespoint, TA Code, TA Name, Total SO, Delivery Date, Total Delivered Amount, Uang Tunai, E-Payment</t>
  </si>
  <si>
    <t>[CDE-27276] TA Delivery Report</t>
  </si>
  <si>
    <t>TA Journey Code, TA Name, SO Order Date, Delivery Date, Status, Invoice Amount, Invoice Code, Invoice Legal Number, Territory Code, Customer Code, Customer Name, FF Name, Entity</t>
  </si>
  <si>
    <t>[CDE-27347] Delivery Status (Report)</t>
  </si>
  <si>
    <t>-Publish new configuration at anytime without deployment</t>
  </si>
  <si>
    <t>-Section menu can be arranged in principal</t>
  </si>
  <si>
    <t>-Tile menu can be arrange &amp; hide from principal</t>
  </si>
  <si>
    <t>-Collect all history order in one page</t>
  </si>
  <si>
    <t>-Merged cart page and checkout page into 1 pasge only</t>
  </si>
  <si>
    <t>-Create real order that will be proceed when retailer log-in/registered</t>
  </si>
  <si>
    <t>-Answer real DTE mission with all type of question detail</t>
  </si>
  <si>
    <t>-connection to Pojok Modal AYO Toko with pinang performan bank raya</t>
  </si>
  <si>
    <t>-Configure panel in principal</t>
  </si>
  <si>
    <t>-user can apply for a loan at Bank Raya</t>
  </si>
  <si>
    <t>-Create a new 'Others' category in AYO Toko</t>
  </si>
  <si>
    <t>-Partners can purchase SFP shopping bags directly through the platform</t>
  </si>
  <si>
    <t>-Display a QR code and link on Ayo Toko to show the Metahuman video experience</t>
  </si>
  <si>
    <t>-Enable video metahuman from both retailer and consumer devices to ensure broader engagement</t>
  </si>
  <si>
    <t>- New Event trigger in TSM UI</t>
  </si>
  <si>
    <t>- Connecting TSM with PN CITA Table</t>
  </si>
  <si>
    <t>CT data is frequently updated. When a new downline is added under a WS (Wholesaler), the WS is required to manually assign the new downline to a cluster. However, if the WS has previously adjusted the cluster using Gemini, any new update may reset those adjustments.</t>
  </si>
  <si>
    <t>To address this, the auto-clustering feature ensures that any new downline is automatically assigned to the nearest cluster. This helps maintain consistent cluster segmentation and reduces the need for repeated manual adjustments</t>
  </si>
  <si>
    <t>- Eliminate heavy queries in AMO for BPPB and CITA processing</t>
  </si>
  <si>
    <t>- Guarantee stock deduction for all CITA orders that enter BPPB even if the SKU is not listed by the Mitra</t>
  </si>
  <si>
    <t>- Align BPPB across AYO Mitra &amp; AMO (single source of truth).</t>
  </si>
  <si>
    <t>- AMO Plus operates smoothly for ≥5,000 Pasgar concurrently, with ≥35 CITA store orders per Pasgar per day</t>
  </si>
  <si>
    <t>- Make “today” visibility deterministic by delivery/ship date</t>
  </si>
  <si>
    <t>- Normalize deferral (“tunda ke esok hari”)</t>
  </si>
  <si>
    <t>- Unify date logic across clients &amp; endpoints</t>
  </si>
  <si>
    <t>Specific for AMO and AMO Plus, there will be order from CITA with detailed of SKU, Qty, and nominal Payment per SKU, plus point redemption / utilization. Upon Delivery:</t>
  </si>
  <si>
    <t>1. When retailer reduce the number of purchase until below the number of point redeemed, then number of point redeemed must be set the same as the purchase. This must be informed back to CITA and AYO Mitra.</t>
  </si>
  <si>
    <t>2. When retailer add the number of purchase, the number of point redeemed will be the same and cannot be increased though retailer still have some loyalty points left in CITA.</t>
  </si>
  <si>
    <t>This feature enables area-level users to configure the following settings within MITA:</t>
  </si>
  <si>
    <t>'- Whitelist Management: Set and manage whitelisted users or entities at the area level.</t>
  </si>
  <si>
    <t>- Copywriting Configurator: Customize and manage copywriting content as needed.</t>
  </si>
  <si>
    <t>- Call Delay Settings: Adjust call delay parameters to suit operational needs.</t>
  </si>
  <si>
    <t>- Weekend Availability: Define whether specific features or operations are available during weekends.</t>
  </si>
  <si>
    <t>Make dropdown simpler by adding search feature in dropdown single / multiple selection</t>
  </si>
  <si>
    <t>- Control Tower</t>
  </si>
  <si>
    <t>- Field Force</t>
  </si>
  <si>
    <t>- Data Management</t>
  </si>
  <si>
    <t>[CDE-19924] MyHero Coach - Core Feature Development - Jira</t>
  </si>
  <si>
    <t>[CDE-26205] IR - Implement Offline IR Model (YOLOv8 - On-Device iOS) - Jira</t>
  </si>
  <si>
    <t>[CDE-29385] Customer Registration for SFP - Jira</t>
  </si>
  <si>
    <t>MyHero FF &amp; MyHero BE</t>
  </si>
  <si>
    <t>[CDE-29379] MyHero - Update Mechanism - Jira</t>
  </si>
  <si>
    <t>FMCG Historical KSI &amp; Sales Summary</t>
  </si>
  <si>
    <t>[CDE-29381] MyHero - FMCG KSI Improvement (Historical KSI &amp; Daily Sales Summary) - Jira</t>
  </si>
  <si>
    <t>Developing JERF report as a transition when SRCIS is merged in Panamas module.</t>
  </si>
  <si>
    <t>Currently, JERF reports are accommodated using PBI</t>
  </si>
  <si>
    <t>we need to solve the issues within d1k MoQ, which mismatch with the real SKU of SKU's owing to harcoded development on sku's for instances :</t>
  </si>
  <si>
    <t>DSB16: 1 slof isi 8 pack = in d1k receipt is 10 pack 1 sloph</t>
  </si>
  <si>
    <t>Sprint 8
1. Blocker during logistic process
2. Waiting for mandays assessment</t>
  </si>
  <si>
    <t>new insert by CI after prio/rank</t>
  </si>
  <si>
    <t>Sprint 8 
1. Mandays only from SAP side
2. From AYO side only for UAT</t>
  </si>
  <si>
    <t>1. Reduce expenses up to ~30mio/month (to pay igooana)</t>
  </si>
  <si>
    <t>1. user management for direct retail</t>
  </si>
  <si>
    <t>Build features for coach to ensure operational excellence in touchpoint direct retail, and for DR Ops to process and analyze the data related to manpower</t>
  </si>
  <si>
    <t>Kelvin</t>
  </si>
  <si>
    <t>2. Ensure daily operational task in TP running well (from attendance, overtime, training, etc.)</t>
  </si>
  <si>
    <t>2. touchpoint database</t>
  </si>
  <si>
    <t>3. Manage and own the data for seamless integration and analysis related to the manpower</t>
  </si>
  <si>
    <t>3. shift management, assignment &amp; attendance</t>
  </si>
  <si>
    <t>survey/quiz</t>
  </si>
  <si>
    <t>4. OPEX assessment</t>
  </si>
  <si>
    <t>5. notifikasi/reminder</t>
  </si>
  <si>
    <t>6. training module</t>
  </si>
  <si>
    <t>1. Enable user to cancel inbound &amp; outbound document</t>
  </si>
  <si>
    <t>In replenishment menu, there'll be a feature for user to cancel document and it'll be reflected to SAP</t>
  </si>
  <si>
    <t>Additional ticket  to reduce CHT &amp; cancel irrelevant docs</t>
  </si>
  <si>
    <t>AYO Mitra --&gt; from AYO Principle</t>
  </si>
  <si>
    <t>Business requirement TBD</t>
  </si>
  <si>
    <t>SFP to update SKU price on cart</t>
  </si>
  <si>
    <r>
      <rPr>
        <sz val="9"/>
        <color rgb="FF000000"/>
        <rFont val="Aptos Narrow"/>
        <family val="2"/>
        <scheme val="minor"/>
      </rPr>
      <t xml:space="preserve">This feature enables area-level users to configure the following settings within MITA:
'- Whitelist Management: Set and manage whitelisted users or entities at the area level.
- Copywriting Configurator: Customize and manage copywriting content as needed.
</t>
    </r>
    <r>
      <rPr>
        <strike/>
        <sz val="9"/>
        <color rgb="FF000000"/>
        <rFont val="Aptos Narrow"/>
        <family val="2"/>
        <scheme val="minor"/>
      </rPr>
      <t>- Call Delay Settings: Adjust call delay parameters to suit operational needs.
- Weekend Availability: Define whether specific features or operations are available during weekends.</t>
    </r>
  </si>
  <si>
    <t>[CDE-27689] Overdue Invoice Enhancemnet - Jira t</t>
  </si>
  <si>
    <t>MY HERO Backend</t>
  </si>
  <si>
    <t>Currently, the way we revise carryover for PG is that stakeholders need to reach out to L1, and they will help update carryover on the backend manually</t>
  </si>
  <si>
    <t>Make it seamless for business stakeholders to update carryover for PG on MHBE</t>
  </si>
  <si>
    <t>Create a new submenu on MHBE under "CDM" menu, where a certain role can access and request for adjustment settlement, and then there will be approval and data carryover on settlement report will be updated
https://jira.app.pconnect.biz/browse/CDE-26481?src=confmacro</t>
  </si>
  <si>
    <t>Livi/Melissa</t>
  </si>
  <si>
    <t>Comm. Finance &amp; OTC</t>
  </si>
  <si>
    <t>SCL as a company is asking for settlement, disbursement, and cancellation report for them to compare between the money available on their bank account, and the data recorded on our database. This is for them to perform the reconciliation process. However, currently we ask help from OTC team to export the table and filter SCL data only, and then provide it to SCL via email.</t>
  </si>
  <si>
    <t>Enable SCL to access MHBE and look at their settlement, disbursement &amp; cancellation report on their own.</t>
  </si>
  <si>
    <t>Create a new submenu on MHBE under "CDM" menu, where SCL can access, view, and export settlement SCL report, disbursement SCL report, and cancellation SCL report.</t>
  </si>
  <si>
    <t xml:space="preserve">We would like to track user behaviour when accessing </t>
  </si>
  <si>
    <t>My Hero</t>
  </si>
  <si>
    <t>Configuration Instant Trade Program in Principal is needed to boost productivity, merchandize reward dependency and give more attractive rewarding mechanism based on what consumer want and in my Hero</t>
  </si>
  <si>
    <t>1. Increase outlet enthusiasm as CNR can be received on transaction
2. Potential improving program strike rate
3. More flexivile set value than merch rewards
4. Connected to RTM Digital</t>
  </si>
  <si>
    <t>Q1 2025</t>
  </si>
  <si>
    <t>Di isi yang warna biru</t>
  </si>
  <si>
    <t>New Sprint 9</t>
  </si>
  <si>
    <t>Deprio Sprint 8</t>
  </si>
  <si>
    <t>Lintas sprint from previous sprint (8)</t>
  </si>
  <si>
    <t>CI Sprint Proposed</t>
  </si>
  <si>
    <t>lintas sprint dan harus masuk</t>
  </si>
  <si>
    <t>SPRINT 9</t>
  </si>
  <si>
    <t>Re-Prio
CI &amp; Depl</t>
  </si>
  <si>
    <t>Status</t>
  </si>
  <si>
    <t>Update 0 9/20</t>
  </si>
  <si>
    <t>Remark</t>
  </si>
  <si>
    <t>AMO Existing</t>
  </si>
  <si>
    <t>At this moment, there is no reference document available to confirm that the delivery of the CITA order via PG has indeed occurred, nor that it was delivered to the correct store.</t>
  </si>
  <si>
    <t>To provide a reliable mechanism for confirming and documenting the successful delivery of orders, ensuring accuracy, traceability, and accountability in the delivery process</t>
  </si>
  <si>
    <t>Proof of Delivery Feature: 
Unique code/ Taking photo</t>
  </si>
  <si>
    <t>Nastasya</t>
  </si>
  <si>
    <t>Currently, the barcode scanning process does not yield any tangible benefits in terms of productivity for PG. Despite completing the scan, PGs still manually enter the relevant store visit information.</t>
  </si>
  <si>
    <t>Enhance operational efficiency by reducing manual input tasks for PG.
Improve data accuracy by minimizing human error in store information entry.
Accelerate visit preparation and allow PG to focus more on execution rather than administrative tasks.
Ensure consistency in store data across all visits and reporting systems.</t>
  </si>
  <si>
    <t>This feature enables PGs to instantly retrieve store information upon scanning a barcode, eliminating the need for manual data entry. Once the barcode is scanned, relevant store details are automatically populated in the system interface.</t>
  </si>
  <si>
    <t>AYO KASIR</t>
  </si>
  <si>
    <t>Frontliners have inconsistent understanding of the complete product knowledge, talking points, and current programs or promotions. There are also limitations in accessing all supporting materials."</t>
  </si>
  <si>
    <t>Provide access for all frontliners to read and learn every working outlines, cue card and important initiatives</t>
  </si>
  <si>
    <t>Dedicated menu in AYO Kasir for WO/Program/Product Info/etc. library. Updateable through AYO Principle.</t>
  </si>
  <si>
    <t>IDA/Adnan</t>
  </si>
  <si>
    <t>SFP</t>
  </si>
  <si>
    <t>Sprint 10</t>
  </si>
  <si>
    <t>deprio</t>
  </si>
  <si>
    <t>Saat ini QRIS Dinamis BRI masih belum terintegrasi dengan AYO Kasir, sehingga transaksi melalui EDC BRI masih dilakukan terpisah dengan penginputan SO di AYO Kasir. Hal ini menyebabkan diperlukannya manual input approval code di AYO Kasir oleh frontliner dimana potensi human error sangat mungkin terjadi. Selain itu, missing input order juga dapat terjadi dikarenakan tidak adanya integrasi.</t>
  </si>
  <si>
    <r>
      <t xml:space="preserve">1. Mempermudah frontliner untuk melakukan transaksi dimana tidak perlu lagi penginputan approval code secara manual
2. Proses </t>
    </r>
    <r>
      <rPr>
        <i/>
        <sz val="9"/>
        <color theme="1"/>
        <rFont val="Aptos Narrow"/>
        <family val="2"/>
        <scheme val="minor"/>
      </rPr>
      <t>back-end reconciliation</t>
    </r>
    <r>
      <rPr>
        <sz val="9"/>
        <color theme="1"/>
        <rFont val="Aptos Narrow"/>
        <family val="2"/>
        <scheme val="minor"/>
      </rPr>
      <t xml:space="preserve"> yang lebih efisien di tim OTC dikarenakan order tidak akan ter-create tanpa adanya payment
3. Meningkatkan jumlah transaksi menggunakan QRIS Dinamis BRI, dimana BRI menawarkan </t>
    </r>
    <r>
      <rPr>
        <i/>
        <sz val="9"/>
        <color theme="1"/>
        <rFont val="Aptos Narrow"/>
        <family val="2"/>
        <scheme val="minor"/>
      </rPr>
      <t>cashback rate</t>
    </r>
    <r>
      <rPr>
        <sz val="9"/>
        <color theme="1"/>
        <rFont val="Aptos Narrow"/>
        <family val="2"/>
        <scheme val="minor"/>
      </rPr>
      <t xml:space="preserve"> yang tinggi untuk transaksi QRIS</t>
    </r>
  </si>
  <si>
    <t>QRIS Dinamis BRI terintegrasi dengan AYO Kasir, sehingga order tidak akan ter-create tanpa adanya payment</t>
  </si>
  <si>
    <t>Linggajaya, Melissa/Ida</t>
  </si>
  <si>
    <t>In progress finalization</t>
  </si>
  <si>
    <t>1. Beberapa foto Toko (store outlook) di AYO Profile yang kurang menggambarkan situasi sebenarnya
2. Belum ada guide / standar yang tepat untuk memandu pemiliki Toko dalam pengisian Foto Toko di AYO Profile</t>
  </si>
  <si>
    <t>Untuk memvalidasi SRC Quality dan menggambarkan store outlook</t>
  </si>
  <si>
    <t>1. Fitur image recognition
2. Fitur Video
3. Guide</t>
  </si>
  <si>
    <t>Dody</t>
  </si>
  <si>
    <t>Q1 2026</t>
  </si>
  <si>
    <t>Prio New Feature</t>
  </si>
  <si>
    <t>1. Belum ada pembeda antara SRC Quality dan SRC Regular didalam aplikasi AYO</t>
  </si>
  <si>
    <t>1. Toko mengetahui statusnya sebagai SRC Quality
2. Toko mengetahui progress untuk menjadi SRC Quality</t>
  </si>
  <si>
    <t>SRC Quality Badge di AYO Toko</t>
  </si>
  <si>
    <t>1. Belum ada menu untuk edukasi SFP di aplikasi AYO TOKO</t>
  </si>
  <si>
    <t>1. Edukasi Toko SRC mengenai produk dan program SFP</t>
  </si>
  <si>
    <t>Edukasi SFP pada menu bebas Asap</t>
  </si>
  <si>
    <t>Kemal</t>
  </si>
  <si>
    <t>injecting video/tutorial edukasi SFP di menu bebas asap</t>
  </si>
  <si>
    <t xml:space="preserve">Support Perfect Territory for AYO User, so AYO user can also benefit from D1K </t>
  </si>
  <si>
    <t>enable D1K for AYO User</t>
  </si>
  <si>
    <t>D1K in AYO</t>
  </si>
  <si>
    <t>Hans</t>
  </si>
  <si>
    <t>CC</t>
  </si>
  <si>
    <t>Sprint 1-2026</t>
  </si>
  <si>
    <t>BOT - AYO KASIR</t>
  </si>
  <si>
    <t>1. Warranty rule set for P1 devices are based on purchase date and device type of customer :
- ILUMA 4.0 : 12 Months after purchase date
- ILUMA 4.1 : 12 Month + 12 Months if it is linked within 30 days from purchase date
If the purchase date (based on proof of purchase) is not available the warranty eligibility will be refering to production date, the eligibility is : 12 months from production date + 3 months
2. BOT is currently recording new member device link date only, NOT recording the purchase date. 
3. The impact is customer will not receive the eligible warranty period and might potentially generate complaints as the warranty periode have been expired during the day of the purchase.</t>
  </si>
  <si>
    <t>1. Provide the correct warranty eligibility period for customer based on purchase date. 
2. Minimize potential complaint due to the warranty eligibility period &lt;12 months after purchase date.</t>
  </si>
  <si>
    <t>Enhanching current BOT capabilities for not only to link the device but to also capture the purchase date to DCE 2 / DCX</t>
  </si>
  <si>
    <t>IDA/Ade, Artha - CSC ID</t>
  </si>
  <si>
    <t>September 2025 (as customer care has received complaints for warranty period eligibility)</t>
  </si>
  <si>
    <t>No validation once outlet login or made transaction</t>
  </si>
  <si>
    <t>OTP only applies once retailer receives coin/ redeem coin</t>
  </si>
  <si>
    <t>OTP for Coin Redemption</t>
  </si>
  <si>
    <t>No avenue for retailer complain the order</t>
  </si>
  <si>
    <t xml:space="preserve">Complain button only appear at 3-5 days after order status done </t>
  </si>
  <si>
    <t>Complain button</t>
  </si>
  <si>
    <t>Saat ini pemberian reward kepada outlet bersifat non-instant sehingga mengurangi attractiveness dari reward tersebut. Di sisi lain, untuk saat ini reward hanya applicable pada transaksi DSD, belum mengakomodir pembelian melalui RTM Digital.</t>
  </si>
  <si>
    <t>Memberikan rewards kepada outlet secara instant dan memberikan fleksibilitas penggunaan rewards, baik melalui DSD maupun RTM Digital</t>
  </si>
  <si>
    <t>Receive instant reward (Scan + Push notif) ability</t>
  </si>
  <si>
    <t>some customer retailers shown unusual sales that exceed normal transaction value</t>
  </si>
  <si>
    <t>set the limit at IDR 30 mio per day for CITA</t>
  </si>
  <si>
    <t>pls double check with no.44</t>
  </si>
  <si>
    <t>lanjutan sprint 8</t>
  </si>
  <si>
    <t>With CITA enable of loyalty coin, we need to consolidate both coin in AYO &amp; CITA</t>
  </si>
  <si>
    <t>Consolidate Coin in AYO &amp; CITA</t>
  </si>
  <si>
    <t>One currency of coin AYO &amp; CITA</t>
  </si>
  <si>
    <t>Indah &amp; Dody</t>
  </si>
  <si>
    <t>similar with sprint 8 proposed &amp; deprio to sprint 9</t>
  </si>
  <si>
    <t>1. SLA time untuk melakukan taking Order saat ff visit
2. Banyak nya page order dalam MyHero (pre order, DSD, D1K)
3. Informasi dalam page order terlalu scattered</t>
  </si>
  <si>
    <t>1. Menyatukan 1 page order untuk semua product
2. mengurangi jumlah step yg dibutuhkan dalam taking order
3. menampilkan informasi yg relevant saat taking order
4. Mengurangi waktu yg dibutuhkan FF untuk taking order</t>
  </si>
  <si>
    <t>Create order page untuk seluruh product:
Phase 1: Change UI with more compact UI
Phase 2: 1. Unify DSD for all category
                   2. Select Order Method in 1 page (DSD, D1K, Preorder)</t>
  </si>
  <si>
    <t>Multicategory</t>
  </si>
  <si>
    <t>Phase 1: Nov 25
Phase 2: Q1 26</t>
  </si>
  <si>
    <t>1. Multiple invoice untuk pembelian DSD
2. Setiap invoice perlu di tanda tangan</t>
  </si>
  <si>
    <t>1. Mempermudah retailer dan FF dalam proses transaksi</t>
  </si>
  <si>
    <t>Create digital sign untuk semua invoice di MyHero</t>
  </si>
  <si>
    <t>1. Jumlah SKU saat stock count sudah mencapai ratusan
2. Perbedaan list brand focus setiap area</t>
  </si>
  <si>
    <t>1. Mempermudah proses stock count
2. Mempercepat proses stock count</t>
  </si>
  <si>
    <t>Set up stock count via AYO Principal untuk kebutuhan brand focus dan frequency daari Stock Count</t>
  </si>
  <si>
    <t>1. SLA dari field force saat melakukan proses pembayaran di mesin CDM
2. Banyak Retail yg sudah menggunakan pembayaran QRIS</t>
  </si>
  <si>
    <t>1. Mempercepat proses pembayaran di mesin CDM
2. Mempercepat proses pembayaran dari retail ke field force</t>
  </si>
  <si>
    <t>Payment Gateway pada My Hero
Phase 1: mesin CDM
Phase 2: QRIS Retail</t>
  </si>
  <si>
    <t>Phase 1: Q1 2026
Phase 2: Q2 2026</t>
  </si>
  <si>
    <t>1. Banyak callcard yg obsolete
2. Callcard yg kebutuhan one time</t>
  </si>
  <si>
    <t>1. Mengurangi jumlah agreement yg muncul pada MyHero</t>
  </si>
  <si>
    <t>Simplifikasi dari Agreement</t>
  </si>
  <si>
    <t>Phase 1 - Rewards dapat diinject melalui CITA sehingga existing CITA user dapat menggunakan CITA dan menikmati eligible rewards berdasarkan Trade Program yang telah diikuti.
Phase 2 - CITA dan AYO Toko dapat membaca QR Code generated dari MY Hero sehingga memudahkan adopsi penerimaan reward (tanpa perlu inject). Sebagai tambahan, jika outlet merupakan user keduanya, rewards (coin) bersifat interchangeable (dapat digunakan dikeduanya)</t>
  </si>
  <si>
    <t>Indah</t>
  </si>
  <si>
    <t>makesure gak double dengan CITA put in sprint 8</t>
  </si>
  <si>
    <t>Belum ada akumulasi penjualan between CC, FMCG dan Cricket:
- LPU HMS,Panamas, SCL dan SRCIS tetap ada 
- Ada LPU gabungan yang dibutuhkan FF untuk setoran keseluruhan V1,BV1, FMCG dan Cricket
- Ada kebutuhan list preview gabungan V1,BV1,FMCG dan Cricket</t>
  </si>
  <si>
    <t>- terdapat fitur pilihan print total LPU Gabungan
- terdapat fitur print total barang gabungan per toko</t>
  </si>
  <si>
    <t>MyHero Backend</t>
  </si>
  <si>
    <t>CPO masih harus upload 2 file untuk initial load:
1. MyHero Back end: FMCG &amp; Cricket
2. ISMS: CC &amp; SFP</t>
  </si>
  <si>
    <t>Menyatukan file upload dalam 1 system</t>
  </si>
  <si>
    <t>Create menu baru dalam MyHero Backend untuk capability upload 1 file dalam MyHero Backend</t>
  </si>
  <si>
    <t>Saat ini tidak ada page tersedia di AYO Mitra untuk bisa lihat potongan belanja yang dipotong (Instant reward)</t>
  </si>
  <si>
    <t>View WS for redemption instant reward</t>
  </si>
  <si>
    <t>Page di AYO Mitra untuk bisa lihat list toko dan value yang sudah redemption instant reward</t>
  </si>
  <si>
    <t>Untuk kebutuhan instant reward melalui CITA, dibutuhkan keterangan jumlah potongan belanja dalam invoice yang diterima oleh TOKO</t>
  </si>
  <si>
    <t>Improvement invoice CITA melalui AMO untuk potongan belanja (Instant reward)</t>
  </si>
  <si>
    <t>Saat ini jika ada error, belum ada informasi trouble shooting dan pembeda root cause of issue.</t>
  </si>
  <si>
    <t>Memberikan informasi yang cukup ke user (PG) agar lebih mudah follow up berikutnya</t>
  </si>
  <si>
    <t>Dibuatkan error message/wording yang unik dan spesifik include trouble shooting.</t>
  </si>
  <si>
    <t>Dila</t>
  </si>
  <si>
    <t>Belum ada T&amp;C di AYO Mitra</t>
  </si>
  <si>
    <t>rewrite T&amp;C for PG employment purpose</t>
  </si>
  <si>
    <t>Compliance Issue</t>
  </si>
  <si>
    <t>New insert</t>
  </si>
  <si>
    <t>Belum ada T&amp;C di AMO</t>
  </si>
  <si>
    <t>My Hero Back End dan My Hero</t>
  </si>
  <si>
    <t>Variasi produk semakin banyak dan range harga yang sangat beragam. Membutuhkan banyak waktu menjelaskan dan menawarkan masing-masing product</t>
  </si>
  <si>
    <t>Mempermudah proses menawarkan ke toko dan proses penjualan dengan pilihan product bundling</t>
  </si>
  <si>
    <t>- My Hero Back End - bisa mendaftarkan product bundling per area per type, berupa paket berisi beberapa product dengan qty tertentu. User dapat mengatur jadwal aktif bundling
- My Hero - FF dapat melihat product bunlding beserta detailnya, dan dapat melakukan penjualan dengan memilih product bundling tersebut otomatis ter breakdown ke product-product komponennya</t>
  </si>
  <si>
    <t>Adityo Gunawan</t>
  </si>
  <si>
    <t>Currently, every time inbound / outbound document is edited or canceled in SAP by warehouse team, AYO Kasir users don't have the ability to delete the document. The document needs to be deleted from backend by IT (i.e. raise CHT).</t>
  </si>
  <si>
    <t>Enable AYO Kasir admin to perform rejection/deletion to any wrong stock movement request</t>
  </si>
  <si>
    <t>Ability to reject inbound &amp; outbound docs from WH in AYO Kasir</t>
  </si>
  <si>
    <t>Sprint 8
Make sure doesn't carry over to Sprint 9</t>
  </si>
  <si>
    <t>New insert by 6 Oct 2025</t>
  </si>
  <si>
    <t>Staff memiliki visibility jumlah stock/inventory di setiap store (termasuk store nya sendiri) untuk semua product. Case: Bila ada SKU tertentu yang OOS di store tersebut, dan konsumen bisa diarahkan untuk mencari SKU tersebut di store lain yang sudah pasti memiliki stock (dengan dibantu pengecekan oleh staff), termasuk bila HMS team memerlukan pengecekan availability SKU tertentu tersedia di store mana saja (secara real time) untuk kemudian bila diperlukan pemerataan/pemindahan stock antar toko</t>
  </si>
  <si>
    <t>Coach/Staff  Visbility on Every Store Inventory Status</t>
  </si>
  <si>
    <t>Check stock in other stores feature
Enable feature for inventory visibility in every store</t>
  </si>
  <si>
    <t>Enable field forces / internal employees to have single sign on to AYO Kasir using work email</t>
  </si>
  <si>
    <t>Single Sign On for Field Forces</t>
  </si>
  <si>
    <t>Background : Selama periode price increase, jika partner telah menambahkan SKU ke "Cart" di AYO Toko sebelum harga terupdate, maka price tidak akan otomatis terupdate saat order diklik. Akibatnya, harga lama tetap digunakan. Hal ini menyebabkan order stuck di AYO dan tidak dapat diteruskan ke iLogic untuk proses Logistik. Order tersebut harus dicancel secara manual melalui back-end, dan partner perlu melakukan order ulang.
Proposal : Melakukan force update terhadap price pada SKU yang sudah masuk ke "Cart".</t>
  </si>
  <si>
    <t>Minimize Invalid Price (order stuck in iLogic for Partner during price increase period)</t>
  </si>
  <si>
    <t>Force updated pricing in order cart in period of price update</t>
  </si>
  <si>
    <t>AYO Qoncierge Coach</t>
  </si>
  <si>
    <t>In alignment with management team decision to ensure effectiveness and to follow PMI regulation regarding leads data management</t>
  </si>
  <si>
    <t xml:space="preserve">Hide feature leads database &amp; registration, consumer 360, handholding &amp; mission </t>
  </si>
  <si>
    <t>In progress technical requirement</t>
  </si>
  <si>
    <t>Include in no. 61</t>
  </si>
  <si>
    <t>Please rank between Ida,Jess &amp; Mas Tyo</t>
  </si>
  <si>
    <t>DTE CITA Loyalty</t>
  </si>
  <si>
    <t>Introduce and prepare Instant reward and loyalty in CITA</t>
  </si>
  <si>
    <t>hold</t>
  </si>
  <si>
    <t>AMO existing belum memiliki feature yang sama dengan AMO Plus</t>
  </si>
  <si>
    <t>AMO existing dengan feature yang sama dengan AMO Plus, sehingga tidak harus online ketika digunakan</t>
  </si>
  <si>
    <t xml:space="preserve"> AMO Existing bisa digunakan dengan AYO Mitra yang baru.
Fitur yang ada di AMO Plus dapat digunakan pada AMO Existing</t>
  </si>
  <si>
    <t>Lintas Sprint 8</t>
  </si>
  <si>
    <t>In progress sharing requirement</t>
  </si>
  <si>
    <t>Done sharing requirement</t>
  </si>
  <si>
    <t>1. Reduce expenses up to ~30mio/month (to pay igooana)
2. Ensure daily operational task in TP running well (from attendance, overtime, training, etc.)
3. Manage and own the data for seamless integration and analysis related to the manpower</t>
  </si>
  <si>
    <t>1. user management for direct retail
2. touchpoint database
3. shift management, assignment &amp; attendance
survey/quiz
4. OPEX assessment
5. notifikasi/reminder
6. training module</t>
  </si>
  <si>
    <t xml:space="preserve">Sprint 9 </t>
  </si>
  <si>
    <t>N/A</t>
  </si>
  <si>
    <t>Logging for Principal, Maximum Order SFP Config and Review</t>
  </si>
  <si>
    <t>To have logging for principal if someone changes the config / update the table</t>
  </si>
  <si>
    <t xml:space="preserve">Currently there is no logging when user updating the maximum SFP order for user </t>
  </si>
  <si>
    <t>pls double check with no. 72</t>
  </si>
  <si>
    <t>Currently we are improving export import and enabling scheduling update for: 
- Retailer Mapping
- Product Supplier
We seek to implement this to more modules in AYO Principal</t>
  </si>
  <si>
    <t>-Revamp Export Import
- Enable Scheduling Update for other module</t>
  </si>
  <si>
    <t xml:space="preserve">Enabling it in:
- Pengaturan Supplier
- Pengaturan Tanggal Pengiriman 
</t>
  </si>
  <si>
    <t>Search in Dropdown and Export based on Filter</t>
  </si>
  <si>
    <t>Revamp and Governing Role of AYO Principal</t>
  </si>
  <si>
    <t xml:space="preserve">To revisit the role in AYO Principal as part of governing access in AYO Principal </t>
  </si>
  <si>
    <t>CITA / AYO Principal</t>
  </si>
  <si>
    <t>AYO Principal/Control Tower</t>
  </si>
  <si>
    <t>Revisit the logic for CITA Login whether using Phone Number or Retailer Code
Control Tower Retailer Mapping</t>
  </si>
  <si>
    <t>As we want to improve data credibility, we want to ensure everyone can login to CITA with the right account intended for them. We will need to revisit the improvement needed on CT and CITA</t>
  </si>
  <si>
    <t>- When user Import duplicated number, we should be able to notify the user that this number is duplicated. (still on discussion on how)
- Separately, CI will work with Deployment team on reducing duplicating number on existing data</t>
  </si>
  <si>
    <t>Ariph/Jeremia</t>
  </si>
  <si>
    <t>pls double check with no.8</t>
  </si>
  <si>
    <t>Prio Fixing Bug</t>
  </si>
  <si>
    <t>Validation Duplicated Phone Number in Retailer Mapping</t>
  </si>
  <si>
    <t>MITA / AYO Principal</t>
  </si>
  <si>
    <t>This feature enables area-level users to configure the following settings within MITA:
'- Whitelist Management: Set and manage whitelisted users or entities at the area level.</t>
  </si>
  <si>
    <t>Request from Partnership</t>
  </si>
  <si>
    <t>To support Pojok Bayar webview (with Digimax)  within AYO Toko app</t>
  </si>
  <si>
    <t>Current flow for Pojok Bayar is to be redirected externally, which might break users flow. For this improvement, we want to support webview within AYO Toko to improve UX</t>
  </si>
  <si>
    <t>Gerry</t>
  </si>
  <si>
    <t>Vallent</t>
  </si>
  <si>
    <t>To support Pojok Untung integration with Telkomsel</t>
  </si>
  <si>
    <t>To support in-app webview of Indiehome customer registration form, allowing retailers to register their customers. Support needed is to only allow links to be open in-app, and the rest of the process will be handled by Telkomsel</t>
  </si>
  <si>
    <t xml:space="preserve">To revamp Pojok Untung integration </t>
  </si>
  <si>
    <t>To support self-configuration of partners link and landing page via Principal for all future new partners</t>
  </si>
  <si>
    <t>To integrate with Bank Raya for merchant financing</t>
  </si>
  <si>
    <t>AYO Toko Partnership with EKF is ending soon, and for all merchants financing needs will be handled by Bank Raya. Another integration is needed</t>
  </si>
  <si>
    <t>Dhea</t>
  </si>
  <si>
    <t>AYO Toko Revamp &amp; Experiment</t>
  </si>
  <si>
    <t>To start integration with Kameleoon and trial experiments with Revamp</t>
  </si>
  <si>
    <t>To introduce experiment/A/B Testing workflow and process into AYO Toko development, with Revamp as the trial project</t>
  </si>
  <si>
    <t>AYO Toko Loading Time improvement</t>
  </si>
  <si>
    <t>To improve AYO Toko technical performance</t>
  </si>
  <si>
    <t>AYO Toko has slow loading time and technical improvement is needed, either via refactoring, code optimisations, or API improvements</t>
  </si>
  <si>
    <t>New Relic integration</t>
  </si>
  <si>
    <t>To improve visibility towards AYO Toko technical and business performance</t>
  </si>
  <si>
    <t>To integrate with New Relic allowing monitoring of key techincal and business metrics and uptime, as well as real-time notifications for issues</t>
  </si>
  <si>
    <t>AYO Toko KSA</t>
  </si>
  <si>
    <t>Capex approval to SRCIS</t>
  </si>
  <si>
    <t>AYO expansion to KSA</t>
  </si>
  <si>
    <t>AYO Toko arabic vanilla version</t>
  </si>
  <si>
    <t>Vanilla version + calculation VAT 15% for B2B transaction</t>
  </si>
  <si>
    <t>Comm Strat KSA</t>
  </si>
  <si>
    <t>AYO Mitra KSA</t>
  </si>
  <si>
    <t>AYO Mitra arabic vanilla version</t>
  </si>
  <si>
    <t>AYO Principal KSA</t>
  </si>
  <si>
    <t>AYO Principal arabic vanilla version</t>
  </si>
  <si>
    <t>Vanilla version</t>
  </si>
  <si>
    <t>AYO Mitra Order KSA</t>
  </si>
  <si>
    <t>AYO Mitra Order english vanilla version (same as PH phase 1)</t>
  </si>
  <si>
    <t>There is a possibility of duplication or double counting in the PG Performance Tracker data</t>
  </si>
  <si>
    <t>PG Performance Tracker calculation, previously calculation in the DWH, will be migrated to the RDS with the same output</t>
  </si>
  <si>
    <t>Yusron/Varhan</t>
  </si>
  <si>
    <t>Sri P/ Dila / Caca</t>
  </si>
  <si>
    <t>Jeremia</t>
  </si>
  <si>
    <t>[CITA x MITA inbound]
Currently MITA inbound can be set through data management menu by whitelist method per retailer level. but usually the strategy for MITA inbound is to open not by retailer level but per zone/region/area level</t>
  </si>
  <si>
    <t>To reduce manual whitelisting process per retailer</t>
  </si>
  <si>
    <t>CITA To be able to read the settings on the principal either per zone/region/area level</t>
  </si>
  <si>
    <t>Currently we already have an integration with AB Testing platform called AB Tasty, but as per IT Global suggestion we will migrate to Kameleoon as the global solution</t>
  </si>
  <si>
    <t>Integration between CITA, Mixpanel and Kameleoon to be able to do AB Testing experimentation</t>
  </si>
  <si>
    <t>Currently on CITA Inhouse, we do not have any validation regarding max daily order value. while after discussing with commstrat, we should be able to limit it</t>
  </si>
  <si>
    <t>To prevent fraud and overstocking</t>
  </si>
  <si>
    <t>Enable Cap Limit daily order per retailer</t>
  </si>
  <si>
    <t>PBI/Snowflake</t>
  </si>
  <si>
    <t>To enable automatic coin rewards for leads/member registration - SRC IQOS Point</t>
  </si>
  <si>
    <t>Felicia</t>
  </si>
  <si>
    <t>pls double check with no. 33</t>
  </si>
  <si>
    <t>Qoncierge</t>
  </si>
  <si>
    <t>Currently Taste Advisory feature has not recognized if a lead has done the survey. Then the lead needs to do the survey again once he/she is registered as new member in AYO Kasir.</t>
  </si>
  <si>
    <t>To recognize leads that have done Taste Advisory survey 
 and enable them to register as new member without filling in the survey again.</t>
  </si>
  <si>
    <t>Enhancement Taste Advisory feature</t>
  </si>
  <si>
    <t>Direct Retail</t>
  </si>
  <si>
    <t>Carry over Sprint 7</t>
  </si>
  <si>
    <t>Principle, AYO Toko</t>
  </si>
  <si>
    <t>Extending coin approval improvement to SFP Leads Generation Mission</t>
  </si>
  <si>
    <t>- Create TSM Flow to setup SFP Leads Generation Mission
- Ensure budget approval is up front
- Modify SFP Member Generate Landing Page on AYO Toko
- Ensure synchronize with AYO Kasir development as well</t>
  </si>
  <si>
    <t>New Relic AYO Toko DTE</t>
  </si>
  <si>
    <t>For internal team to have visibility of our Service Level Objective so that we can act on it an improve our platform</t>
  </si>
  <si>
    <t>CI, IT, and Software Eng would be alerted immediately if our service doesn't meet our standard requirement (for example takes 10 seconds to submit a mission)</t>
  </si>
  <si>
    <t>Mix Panel Tracking Requirement</t>
  </si>
  <si>
    <t>Michael, Jere</t>
  </si>
  <si>
    <t>The synchronization process with AMO is currently taking quite a long time on average more than 75 seconds compared to around 40 seconds last year</t>
  </si>
  <si>
    <t>Improve Sync Time</t>
  </si>
  <si>
    <t>Identified Issues:
One of the main reasons for the delay is the system's validation process, which checks:
- Whether the products listed in the Mitra  system are still available, even though the canvassing has already taken place.
- The latest product prices from the Mitra , which can lead to discrepancies between the prices shown on the invoice and those in the report.
These checks not only slow down the sync process but also increase the risk of data mismatches.
Planned Improvements:
To speed up the sync and reduce inconsistencies, we plan to:
- Remove the product availability validation.
- Remove the validation that requires stores with a retailer ID to be a downline of the Mitra (as this conflicts with the "Scan to Start Visit" feature).
Objective:
These changes aim to:
- Significantly improve sync speed. (target &lt;60s)
- Prevent data mismatches between pre-sync and post-sync stages.</t>
  </si>
  <si>
    <t>Remove Product Validation</t>
  </si>
  <si>
    <t>backend optimizations to improve sync performance in AMO</t>
  </si>
  <si>
    <t>Ongoing Technical Improvements to Speed Up AMO Sync:
We’re exploring several backend optimizations to improve sync performance in AMO:
Parallel Processing: Replacing sequential for loops with Promise.allSettled or similar methods to allow multiple operations to run at the same time.
Reducing Serial DB Connections: Avoiding repeated database calls inside loops to minimize delays.
Faster Data Insertion: Using native SQL for bulk insert operations, which is significantly faster than inserting rows one by one.
Efficient Duplicate Handling: Replacing IF EXISTS checks with INSERT IGNORE using native SQL. This reduces one extra query per row and helps prevent duplicate data without slowing down the process.</t>
  </si>
  <si>
    <t>provide information when retailer redeem loyalty from CITA/MITA.</t>
  </si>
  <si>
    <t>Yusron/Jun</t>
  </si>
  <si>
    <t>MyHero Backend-BV1</t>
  </si>
  <si>
    <t>PM confirm can Deprio
&amp; replace w/ new one</t>
  </si>
  <si>
    <t xml:space="preserve">PM confirm can Deprio
</t>
  </si>
  <si>
    <t>Force Update in MyHero</t>
  </si>
  <si>
    <t>Overdue Invoice Enhancement</t>
  </si>
  <si>
    <t>MyHero Backend - Payment Gateway Cash</t>
  </si>
  <si>
    <t>Menu Settlement Adjustment MY HERO BACKEND
Currently, the way we revise carryover for PG is that stakeholders need to reach out to L1, and they will help update carryover on the backend manually</t>
  </si>
  <si>
    <t>Create a new submenu on MHBE under "CDM" menu, where a certain role can access and request for adjustment settlement, and then there will be approval and data carryover on settlement report will be updated
https://jira.app.pconnect.biz/browse/CDE-26481?src=confmacro
https://wiki.app.pconnect.biz/x/lxMcPg</t>
  </si>
  <si>
    <t>Create Dedicated SCL Reports on MY HERO BACKEND for PG Cash
SCL as a company is asking for settlement, disbursement, and cancellation report for them to compare between the money available on their bank account, and the data recorded on our database. This is for them to perform the reconciliation process. However, currently we ask help from OTC team to export the table and filter SCL data only, and then provide it to SCL via email.</t>
  </si>
  <si>
    <t>Create a new submenu on MHBE under "CDM" menu, where SCL can access, view, and export settlement SCL report, disbursement SCL report, and cancellation SCL report.
https://wiki.app.pconnect.biz/x/lxMcPg
https://jira.app.pconnect.biz/browse/CDE-26486?src=confmacro
https://jira.app.pconnect.biz/browse/CDE-26487?src=confmacro
https://jira.app.pconnect.biz/browse/CDE-26488?src=confmacro</t>
  </si>
  <si>
    <t>Master Configuration My Hero Back End</t>
  </si>
  <si>
    <t>speed up trade program reward</t>
  </si>
  <si>
    <t>Configuration Instant Trade Program in Principal is needed to boost productivity, merchandize reward dependency and give more attractive rewarding mechanism based on what consumer want</t>
  </si>
  <si>
    <t>Commercial Trade</t>
  </si>
  <si>
    <t>Monthly Trx Report (VA Fee &amp; Disbursement Fee)
OTC needs to have visibility on the total number of transactions and disbursement attempts that happen on a monthly basis. Currently we have IT team to create job to provide those data on a monthly basis, but in the long term we want it to be available on MY HERO BACKEND as well, so that OTC can cross-check the validity of transactions and disbursement compared with PO or quotation from vendor.</t>
  </si>
  <si>
    <t>Help OTC to validate the number of transactions and disbursement on a monthly basis</t>
  </si>
  <si>
    <t>Help OTC to validate the number of transactions and disbursement on a monthly basis
https://wiki.app.pconnect.biz/x/lxMcPg
https://jira.app.pconnect.biz/browse/CDE-30272</t>
  </si>
  <si>
    <t>OTC</t>
  </si>
  <si>
    <t>Add "Area Name" on QR Report, Receipt Report, and Settlement Report
Currently, there is no area name on payment gateway reports on MY HERO BACKEND, only area code, which makes it kinda difficult for area team CPO, SPIA, and OTC team to understand.</t>
  </si>
  <si>
    <t>Make it easier for area team and OTC to read and map payment gateway reports on MY HERO BACKEND.</t>
  </si>
  <si>
    <t>QR report --&gt; Add new column Area Name
Receipt report --&gt; "Area" change into "Area Code", add new column "Area Name" (e.g. Surabaya)
Settlement report --&gt; "Area" change into "Area Code", add new column "Area Name" (e.g. Surabaya)
Also enable filter and search for Area Name</t>
  </si>
  <si>
    <t>OTC &amp; Comm. Fin.</t>
  </si>
  <si>
    <t>My Hero Backend - Payment Gateway Cash</t>
  </si>
  <si>
    <t>Add Failed Reason on Disbursement Report
Currently, whenever there is disbursement attempt that "failed", we only show status "failed" on disbursement report, without further explanation on what cause the disbursement to be failed. As a result, area team (CPO) will never know the failure reason.</t>
  </si>
  <si>
    <t>Add new column "failed reason" beside the "status" column on disbursement report MY HERO BACKEND.</t>
  </si>
  <si>
    <t>Deployment</t>
  </si>
  <si>
    <t xml:space="preserve">Current error message is not self explanatory </t>
  </si>
  <si>
    <t>To provide relevant and self explanatory error message</t>
  </si>
  <si>
    <t>Feature to show relevant error message to users with actionable action item (i.e try again, etc)</t>
  </si>
  <si>
    <t>DCE</t>
  </si>
  <si>
    <t>AYO Kasir currently send SAV to DCE and not HAV. Global request is to send HAV to DCE for every member in AYO Kasir. This is a pre-requisite for AYO Kasir transactions to be sent to DCE. We'll use API to send the HAV.</t>
  </si>
  <si>
    <t>To send IQOS member's HAV to DCE</t>
  </si>
  <si>
    <t>Adjustment to send HAV to DCE</t>
  </si>
  <si>
    <t>SAP</t>
  </si>
  <si>
    <t xml:space="preserve">Additional enhancement for stock count count/opname is needed to ensure all feedback from RnC and business operational needs are covered. </t>
  </si>
  <si>
    <t>To enhance "stock count/opname" feature</t>
  </si>
  <si>
    <t>Additional enhancement for stock count/opname feature (in booth &amp; kiosk).
(TBC for the details)</t>
  </si>
  <si>
    <t xml:space="preserve">Additional enhancement for transfer stock between stores is needed to ensure all feedback from RnC and business operational needs are covered. </t>
  </si>
  <si>
    <t>To enhance "stock transfer between stores" feature</t>
  </si>
  <si>
    <t>Additional enhancement for transfer stock between stores feature (in booth &amp; kiosk).
(TBC for the details)</t>
  </si>
  <si>
    <t>AYO Principal - SFP</t>
  </si>
  <si>
    <t>Order Recommendation on Owned Touchpoint</t>
  </si>
  <si>
    <t>Auto ordering, following initial stock that already setup</t>
  </si>
  <si>
    <t>Order will be triggered following delivery schedule of the store, and when product hit the minimum treshold</t>
  </si>
  <si>
    <t>Ida</t>
  </si>
  <si>
    <t>Payment Gateway Setup</t>
  </si>
  <si>
    <t>Setup Payment Gateway QRIS/EDC on Owned Touchpoint</t>
  </si>
  <si>
    <t>API connection with 3rd party, to make seamless process payment gateway activation QRIS/EDC</t>
  </si>
  <si>
    <t>Qoncierge Coach</t>
  </si>
  <si>
    <t>Frontliner Attendance Management</t>
  </si>
  <si>
    <t>Monitoring &amp; Controling forntliner attendance and working hours</t>
  </si>
  <si>
    <t>master_users table adjustment</t>
  </si>
  <si>
    <t>To comply with Global DI&amp;A First Line of Defense regarding data sensitivity</t>
  </si>
  <si>
    <t>master_users table has gender column (filled with male/female) used by business teams to track users verification rate. Global DI&amp;A First Line of Defense assessed this as legally sensitive and high risk and we have to change data in this column from gender to 0 = not filled and 1 = filled</t>
  </si>
  <si>
    <t>Currently, the recommendation shown to user is grouped per recom_type. user has to see all the re-order product first before moving on to see trending product and so on</t>
  </si>
  <si>
    <t>To be able to choose whether we want to show based on recom_type level, or per SKU level that not grouped per recom_type</t>
  </si>
  <si>
    <t>We will add capability on the product slotting menu so admin can configure per product slotting ID level the configuration of product recommendation</t>
  </si>
  <si>
    <t>Jeremia,Arum</t>
  </si>
  <si>
    <t>take out header logo PT SRCIS di invoice HKS AYO kasir, kita mau jual merch di event soundre pakai POS AYO kasir</t>
  </si>
  <si>
    <t>Need to juggle ticket from Sprint 8</t>
  </si>
  <si>
    <t>For store operations, daily settlement process in system is needed to perform proper &amp; accurate inventory-finance settlement (Buka Tutup Toko)</t>
  </si>
  <si>
    <t>a. input daily stock recon
b. input daily payment recon
c. no transaction in the day after closing</t>
  </si>
  <si>
    <t>Similar with CEGID, to follow R&amp;C requirement, daily settlement (tutup toko) untuk dilakukan via system, memungkinan frontliners untuk melakukan daily stock opname dan sales recon di end of business day</t>
  </si>
  <si>
    <t>Voucher configuration in AYO Kasir</t>
  </si>
  <si>
    <t>Ability to configure certain voucher/promo code based on consumer segmentation or specific program for specific store type (direct &amp; indirect)</t>
  </si>
  <si>
    <t>a. enable quota per code
b. enable to input voucher without transaction</t>
  </si>
  <si>
    <t xml:space="preserve">Pada saat ada update aplikasi, perlu dilakukan re-login di aplikasi untuk memastikan pembaruan berjalan lancar. </t>
  </si>
  <si>
    <t>Make sure all AYO Kasir user to do re-login to their account after certain App Update</t>
  </si>
  <si>
    <t>AYO Principal - Force logout for touchpoints when the menu configuration for AYO Kasir is updated</t>
  </si>
  <si>
    <t>Monitoring Tools for Mobile Coaches</t>
  </si>
  <si>
    <t>Activity tracking in Coaches, including routing &amp; activation performance</t>
  </si>
  <si>
    <t>Feature di AYO Kasir untuk record coach activities, meliputi absensi harian (check in check out, activation &amp; performance tracking (AU, Event, Comm. Activation, Open Session, etc.) sebagai monitoring tools untuk spv</t>
  </si>
  <si>
    <t>Insert basic feature (customer data information, member-GF status, taste advisor, mission/handholding, leads form) in AYO Kasir with seamless journey</t>
  </si>
  <si>
    <t>Integrate Qoncierge Coach fundamental feature to AYO Kasir</t>
  </si>
  <si>
    <t>Merge multiple system into 1 single system to be used by frontliners</t>
  </si>
  <si>
    <t>Saat ini untuk melihat jumlah voucher yang diredeemed harus request ke Service Desk/IT untuk database voucher yang sudah di gunakan, tidak ada visibility untuk sisa voucher yang tersedia untuk masing-masing jenis voucher
Proposal : Menambahkan informasi terkait sisa Voucher untuk masing-masing voucher yang ada. Dan menambahkan menu export untuk All Database Voucher redeemed : Jenis Voucher, IQOS Partner's name, Member's name,Member's email, and Time redeemed</t>
  </si>
  <si>
    <t>Analize Voucher IP Miles - in IP Miles Fitur</t>
  </si>
  <si>
    <t>- Enhance menu Voucher Set Up : Visibility Sisa Voucher untuk masing- masing Voucher.
- Add Menu : Export Database Voucher Redeemed</t>
  </si>
  <si>
    <t>Yes</t>
  </si>
  <si>
    <t>Downline Management - Partially pulling stock from staff to admin</t>
  </si>
  <si>
    <t>Staff able to pulling selected SKU/item.</t>
  </si>
  <si>
    <t>Staff able to pulling selected SKU/Item (BUBD, stock management). Last UAT result was pulling mechanism from staff to Admin should be all SKU/item. Lanjutan from sprint 7</t>
  </si>
  <si>
    <t>Lintas Sprint 7/9</t>
  </si>
  <si>
    <t>Downline Management - Option to select product transfer only for admin to staff or vice versa</t>
  </si>
  <si>
    <t xml:space="preserve">Admin/Store only able transfer stock to staff or vice versa.Blocking option transfer to another store/admin  </t>
  </si>
  <si>
    <t>Admin/Store only able transfer stock to staff or vice versa.To avoid human error that impacted to SAP. Lanjutan from sprint 7</t>
  </si>
  <si>
    <t>Max Order Feature
Illicit Trade Prevention (pengapliasian Max Order Feature terhadap Partner yang terindetifikasi / dicurigai Illicit)</t>
  </si>
  <si>
    <t>Melakukan kontrol atas setiap perubahan set up di Max Order Feature :
1. Approval to Manager for every set up configuration logic Max Order
2. Back Log for every activities in setting (add or delete) Whitelist Partners and set/change max order configuration logic</t>
  </si>
  <si>
    <t>Untuk aktivitas berikut yang dilakukan oleh SPV Area (Role : SFP_OrdLgc) :
- Menambahkan / mengurangi / mendelete whitelist partner
- Merubah (menambahkan max quantity order, mengurangi max quantity order), mendelete max order
Perlu ditambahkan feature :
1. Approval ke Manager Area (Role : SFP_OrdRvw)
2. Back Log / Audit Trail detail terhadap perubahan apa yang dilakukan (including berapa quantity yang ditambahan/dikurangi, before after changes)</t>
  </si>
  <si>
    <t>Update SDK</t>
  </si>
  <si>
    <t>CDE-27234</t>
  </si>
  <si>
    <t>AYO Mitra Mobile</t>
  </si>
  <si>
    <t>AYO Qoncierge</t>
  </si>
  <si>
    <t>Bug</t>
  </si>
  <si>
    <t>CDE-29301</t>
  </si>
  <si>
    <t>CDE-29305</t>
  </si>
  <si>
    <t>CDE-29308</t>
  </si>
  <si>
    <t>CDE-29310</t>
  </si>
  <si>
    <t>PD Tool</t>
  </si>
  <si>
    <t>CDE-28004</t>
  </si>
  <si>
    <t>Penetration Test Findings</t>
  </si>
  <si>
    <t>CDE-29054</t>
  </si>
  <si>
    <t>CDE-29735</t>
  </si>
  <si>
    <t>CDE-29737</t>
  </si>
  <si>
    <t>CDE-29742</t>
  </si>
  <si>
    <t>CDE-28006</t>
  </si>
  <si>
    <t>CDE-29044</t>
  </si>
  <si>
    <t>CDE-29738</t>
  </si>
  <si>
    <t>CDE-29740</t>
  </si>
  <si>
    <t>Ilham</t>
  </si>
  <si>
    <t>Develop in Sprint 8
Lintas Sprint 9</t>
  </si>
  <si>
    <t>Sprint 8: 43.375
Sprint 9:
6</t>
  </si>
  <si>
    <t>Rendy</t>
  </si>
  <si>
    <t>Lintas Sprint 9
The scope needs to be confirmed by IT</t>
  </si>
  <si>
    <t>[PRD] AYO Kasir Responsive - Commercial Digital Ecosystem - Confluence</t>
  </si>
  <si>
    <t>need to confirm</t>
  </si>
  <si>
    <t>Catalog page is done</t>
  </si>
  <si>
    <t>Tito to update the deployment date: yang di deploy itu domain yang berbeda</t>
  </si>
  <si>
    <r>
      <rPr>
        <sz val="9"/>
        <color rgb="FF000000"/>
        <rFont val="Aptos Narrow"/>
        <family val="2"/>
        <scheme val="minor"/>
      </rPr>
      <t>Ready in Sprint 8</t>
    </r>
    <r>
      <rPr>
        <strike/>
        <sz val="9"/>
        <color rgb="FF000000"/>
        <rFont val="Aptos Narrow"/>
        <family val="2"/>
        <scheme val="minor"/>
      </rPr>
      <t xml:space="preserve">
</t>
    </r>
    <r>
      <rPr>
        <sz val="9"/>
        <color rgb="FF000000"/>
        <rFont val="Aptos Narrow"/>
        <family val="2"/>
        <scheme val="minor"/>
      </rPr>
      <t xml:space="preserve">
22/09/25:
Done sharing requirement to SE</t>
    </r>
  </si>
  <si>
    <t>CDE-28865
CDE-29982</t>
  </si>
  <si>
    <t>CDE-28865: 9.875
CDE-29982: 20.875</t>
  </si>
  <si>
    <t>Deprio to Sprint 9
Not ready
preferred logic from ML -&gt; Leo's team (team DNA)
- next action: ngobrol sama Kelvin
Turned out the exploration is till not done</t>
  </si>
  <si>
    <t>Deprio to Sprint 9
Technology and development aproach are still in the exploration</t>
  </si>
  <si>
    <t>Ready in Sprint 8
In progress sharing requirement from ITPD to SoftEng on Monday</t>
  </si>
  <si>
    <t>[CDE-28726] AYO Kasir - Shopping Bag Project - Commercial Digital Ecosystem - Confluence</t>
  </si>
  <si>
    <t>[PRD] AYO Kasir Login Page Enhancement - Pentest Finding - Commercial Digital Ecosystem - Confluence</t>
  </si>
  <si>
    <t>Lintas Sprint.
1. Sprint 8 includes data requirement
2. Sprint 9 starts Kasir dev
Deprio to Sprint 9</t>
  </si>
  <si>
    <t>[Draft] AYO Kasir - Auto ORF Warehouse Replenishment [Phase 3] - Commercial Digital Ecosystem - Confluence</t>
  </si>
  <si>
    <t>Most likely lintas sprint
&gt; Assessing with weekend - we have this feature before
Deprio to Sprint 9</t>
  </si>
  <si>
    <t>Lintas Sprint - Sprint 8 and Sprint 9</t>
  </si>
  <si>
    <t>Deprio to Sprint 9
Not ready</t>
  </si>
  <si>
    <t>Deprio to Sprint 9 - Requirement is complex and not ready yet</t>
  </si>
  <si>
    <t>expectation: ready by end of year</t>
  </si>
  <si>
    <t>Deprio to Sprint 9
Potentially deprio- not enough mandays</t>
  </si>
  <si>
    <t>Deprio to Sprint 9 - not enough mandays</t>
  </si>
  <si>
    <t>Lintas Sprint.
1. Sprint 8 includes data requirement
2. Sprint 9 starts Kasir dev</t>
  </si>
  <si>
    <t>Ready in Sprint 8
In progress sharing requirement from ITPD to SoftEng on Monday
(22/09/25): Ready in Sprint 8</t>
  </si>
  <si>
    <t>Deprio to Sprint 9</t>
  </si>
  <si>
    <t>[PRD] Enhancement SRC Leads Gen - Exclude VEEV Device &amp; Give Reward Based on DSD Purchase - Commercial Digital Ecosystem - Confluence</t>
  </si>
  <si>
    <t>need to confirm
mandays too big: 64</t>
  </si>
  <si>
    <t>[CDE-28842] AYO Kasir - Remove weekly device stock limit in SRC - Jira</t>
  </si>
  <si>
    <t>[CDE-27448] AYO Kasir - Store-to-store movement enhancement - Commercial Digital Ecosystem - Confluence</t>
  </si>
  <si>
    <t>Deprio - Not requested by business</t>
  </si>
  <si>
    <t xml:space="preserve">Sprint 8 can only pick up user management for direct retail (addressing the 1st point on the BG) </t>
  </si>
  <si>
    <t>Lintas Sprint (sprint 8 dan sprint 9)
In progress sharing requirement from ITPD to SoftEng
Requirement belum detail, 50%
Deprio to Sprint 9</t>
  </si>
  <si>
    <t>Lintas Sprint 7</t>
  </si>
  <si>
    <t>Ready in Sprint 8
Lintas dari Sprint 7</t>
  </si>
  <si>
    <t>CDE-26966</t>
  </si>
  <si>
    <t>Stephanie</t>
  </si>
  <si>
    <t>Ready in Sprint 8
Sharing requirement from CI ke ITPD baru di Senin
(19/09/25): Belum sharing requirement
(22/09/25):
Tiket ini sudah disharing dari Sprint 7 dari CI ke PD dan PD ke SoftEng
Ready in Sprint 8</t>
  </si>
  <si>
    <t>Develop in Sprint 8
On Hold - Assessment is issued on 29 September
Lintas ke Sprint 10</t>
  </si>
  <si>
    <t>CDE-22442</t>
  </si>
  <si>
    <t>Ichsan</t>
  </si>
  <si>
    <t>[CDE-27312] CITA - DB Enhancement for Push Notif - Jira</t>
  </si>
  <si>
    <t>https://jira.app.pconnect.biz/browse/CDE-27686
https://jira.app.pconnect.biz/browse/CDE-26660</t>
  </si>
  <si>
    <t>Stephanie/Nabil</t>
  </si>
  <si>
    <t>[CDE-24537] AYO Principal &amp; AYO Mitra - Provide recommendation cluster for AYO Mitra - Jira</t>
  </si>
  <si>
    <t>Livi/Varhan/Jere</t>
  </si>
  <si>
    <t>Sprint 8 - ;ick up only whitelist management and copywriting config</t>
  </si>
  <si>
    <t>Rensis</t>
  </si>
  <si>
    <t>Sprint 8 - OK TO SWAP</t>
  </si>
  <si>
    <t>[CDE-29055] AYO Toko - QR Metahuman for Lead Generation - Jira</t>
  </si>
  <si>
    <t>Dany</t>
  </si>
  <si>
    <t>Develop in Sprint 8
On Hold - Ticket is already developed and ready to be deployed on Adhoc Sprint 8. But the tickets need penetration test.
Pentest readiness from 3 Oct
Pentest bisa di tgl 3 atau 7 Oct</t>
  </si>
  <si>
    <t>[CDE-27425] AYO Toko - Customer RRP - payment is overdue but can still order with cash - Jira</t>
  </si>
  <si>
    <t>[CDE-27426] AYO Principle SFP - Max order review - Reviewer can't open detail order if CL not available - Jira</t>
  </si>
  <si>
    <t>Potentially https://jira.app.pconnect.biz/browse/CDE-29904</t>
  </si>
  <si>
    <t>[CDE-29925] AYO TOKO SFP - PRODUCT PRICE CAN NOT REFRESH - Jira</t>
  </si>
  <si>
    <t>Develop in Sprint 8
Lintas ke Sprint 10</t>
  </si>
  <si>
    <t>Develop in Sprint 8
Lintas ke Sprint 9</t>
  </si>
  <si>
    <t>[CDE-21938] CITA - Coachmark on CITA - Jira</t>
  </si>
  <si>
    <t>Sprint 8:
41.5
Sprint 9:
10</t>
  </si>
  <si>
    <t>Deprio to Sprint 9
In progress PRD finalization</t>
  </si>
  <si>
    <t>Nabil/Stephanie</t>
  </si>
  <si>
    <t>Develop in Sprint 8
On Hold - The ticket will likely develop in Sprint 8
Lintas Sprint 9
The assessment need more time due to ticket conflicted with CITA and development may affecting the perfomance in Retailer Mapping in Control Tower. Therefore, it needs discussion with SolAr team</t>
  </si>
  <si>
    <t>[CDE-26737] AYO Mitra - Auto Assign new downline to nearest cluster - Jira</t>
  </si>
  <si>
    <t>Deprio to Sprint 9
need CITA to be developed first</t>
  </si>
  <si>
    <t>CDE-29812 - AMO &amp; AMO Plus - Loyalty point at CITA and AYO can be used in Delivery Order in AMO </t>
  </si>
  <si>
    <t>Rofi/Stephanie</t>
  </si>
  <si>
    <t>Ready in Sprint 8
To be checked with Arum
Senin akan didiskusikan kembali
22/09/25:
Will develop in Sprint 8, but not deployed in Sprint 9</t>
  </si>
  <si>
    <t>Develop in Sprint 8
On Hold - Assessment baru akan keluar di tanggal 6 Oktober
Lintas Sprint 8 dan 9</t>
  </si>
  <si>
    <t>[CDE-24683] AYO Mitra Order &amp; AMO Plus - Enables PG at Offline Territory to Adopt Clustering Ap…</t>
  </si>
  <si>
    <t>CDE-29756 - AMO Plus - Carry over order CITA via PG</t>
  </si>
  <si>
    <t>CDE-29806 - AMO &amp; AMO Plus - Update Visit Data &amp; Record Longitude and Latitude upon Delivering CITA Order </t>
  </si>
  <si>
    <t>CDE-29811 - AMO &amp; AMO Plus - Update Logic Embedding QR Code on Invoice</t>
  </si>
  <si>
    <t>Deprio to Sprint 9
Requirement not complete due to query CI Data</t>
  </si>
  <si>
    <t>CDE-29807 - AMO Plus - Update Calculation PG Performance Data Tracker </t>
  </si>
  <si>
    <t>CDE-29757 - AMO &amp; AMO Plus - Display PG phone numbers in the invoice</t>
  </si>
  <si>
    <t>Diana</t>
  </si>
  <si>
    <t>Develop in Sprint 8 for:
CDE-29376
Develop lintas sprint:
CDE-29369
CDE-29372
CDE-26579
CDE-29375
CDE-29373</t>
  </si>
  <si>
    <t>Lintas Sprint. 
Sprint 8 to Sprint 9 = Development for CDE-29376</t>
  </si>
  <si>
    <t>Pecahan tiket:
CDE-29369
CDE-29372
CDE-26579
CDE-29375
CDE-29373
CDE-29376</t>
  </si>
  <si>
    <t>Develop in Sprint 8:
CDE-29369: 3.375
CDE-29372: 2.275
CDE-26579: 20.625
CDE-29375: 4.5
CDE-29373: 2.125
CDE-29376: 2.375</t>
  </si>
  <si>
    <t>Ready in Sprint 8
Sudah beberapa ready di local tinggal menunggu AYO Toko Revamp</t>
  </si>
  <si>
    <t>[CDE-24378] DTE - Add Visual Overlay Guide - Jira</t>
  </si>
  <si>
    <t>[CDE-24632] DTE - GA Ayo Toko Tracking - Jira</t>
  </si>
  <si>
    <t>[CDE-16139] DTE - Trade Program Budget Reminder - Jira</t>
  </si>
  <si>
    <t>Pecahan tiket:
CDE-30252
CDE-30253
CDE-30254
CDE-30256
CDE-30257
CDE-30259
CDE-28668</t>
  </si>
  <si>
    <t>CDE-30252: 9.25
CDE-30253: 8.125
CDE-30254: 7.625
CDE-30256: 6.375
CDE-30257: 6.125
CDE-30259: 7.125
CDE-28668: 3.25</t>
  </si>
  <si>
    <t>Develop in Sprint 8:
CDE-29386
CDE-29387
CDE-29391
CDE-29392
CDE-28666
CDE-29394
Develop in Sprint 9:
CDE-30727</t>
  </si>
  <si>
    <t>Pecahan tiket:
CDE-29386
CDE-29387
CDE-29391
CDE-29392
CDE-28666
CDE-29394
CDE-30727</t>
  </si>
  <si>
    <t>Develop secara parallel in Sprint 8:
CDE-29386: 10
CDE-29387: 10
CDE-29391: 10
CDE-29392: 10
CDE-28666: 10
CDE-29394: 10
Develop in Sprint 9:
CDE-30727: 20</t>
  </si>
  <si>
    <t>[CDE-26969] OSEM Personalized Audience Ph 3 - New Event TSM Push Notif CITA - Jira</t>
  </si>
  <si>
    <t>[CDE-26967] OSEM Personalized Audience Ph 3 - New TSM Loop Flow Control - Jira</t>
  </si>
  <si>
    <t>Develop in Sprint 8
On Hold - Assessment baru akan keluar di hari Selasa 29 September</t>
  </si>
  <si>
    <t>[CDE-29395] OSEM x DTE : AYO Golden Records for tracking DTE Avatar viewer - Jira</t>
  </si>
  <si>
    <t>Implement Multiple Template IR (Planogram and Stock Check)</t>
  </si>
  <si>
    <t>Improvement experience of submit mission</t>
  </si>
  <si>
    <t>Currently there is only one source of AWS model can be use for each
image submission. We need multiple AWS model of IR verification
Mission for multiple propose, example: counting Total Facing SKU
included competitors and SKU HMS also at same mission submission.</t>
  </si>
  <si>
    <t> </t>
  </si>
  <si>
    <t>https://wiki.app.pconnect.biz/pages/viewpage.action?pageId=1061842540</t>
  </si>
  <si>
    <t>Pecahan tiket:
CDE-16014
CDE-16347
CDE-16348
CDE-16349
CDE-7310
CDE-16357
CDE-16359
CDE-16362
CDE-16364
CDE-7422</t>
  </si>
  <si>
    <t>Develop secara parellel:
CDE-16014: 20 Mandays
CDE-16347: 20 Mandays
CDE-16348: 25 Mandays
CDE-16349: 25 Mandays
CDE-7310: 20 Mandays
CDE-16357: 20 Mandays
CDE-16359: 20 Mandays
CDE-16362: 15 Mandays
CDE-16364: 15 Mandays
CDE-7422: 15 Mandays</t>
  </si>
  <si>
    <t>CDE-30895
CDE-30896
https://wiki.app.pconnect.biz/x/yACHUQ</t>
  </si>
  <si>
    <t>CDE-30724
https://wiki.app.pconnect.biz/x/egOHUQ</t>
  </si>
  <si>
    <t>Hawkeye: Incomplete Product Interface from 1 BPPB Number - Jira</t>
  </si>
  <si>
    <t>Manager</t>
  </si>
  <si>
    <t>CI &amp; Deployment</t>
  </si>
  <si>
    <t xml:space="preserve">Priority </t>
  </si>
  <si>
    <t>Rank Prio (overall)</t>
  </si>
  <si>
    <t>Update 0</t>
  </si>
  <si>
    <t xml:space="preserve">-Revamp Export Import
- Enable Scheduling Update for other module </t>
  </si>
  <si>
    <t>Eduard</t>
  </si>
  <si>
    <t>From Sprint 8 backlog</t>
  </si>
  <si>
    <t>- When user import duplicated number, we should be able to notify the user that this number is duplicated. (still on discussion on how)
- Separately, CI will work with Deployment team on reducing duplicating number on existing data</t>
  </si>
  <si>
    <t>To be included in another ticket 'Revisit the logic for CITA login whether using phone number or retailer code'</t>
  </si>
  <si>
    <t>From Sprint 8 priority</t>
  </si>
  <si>
    <t>Scan QR for start visit canvassing</t>
  </si>
  <si>
    <t>QR Scan feature in Canvassing mode, used to start a visit at an outlet by scanning the QR code available at the outlet</t>
  </si>
  <si>
    <t>When scanning a registered outlet within a surrounding area, the system will retrive outlet data based on the current database</t>
  </si>
  <si>
    <t>From Sprint 8</t>
  </si>
  <si>
    <t>Need further discuss --&gt; considering sync performance</t>
  </si>
  <si>
    <t>AMO Hybrid</t>
  </si>
  <si>
    <t>AMO Existing can be used in both PG offline and online modes</t>
  </si>
  <si>
    <t>Reclustering, currently only available in AMO Plus, is now also supported in AMO Existing</t>
  </si>
  <si>
    <t>Lintas dari sprint 8</t>
  </si>
  <si>
    <t>[PRD] CITA - Loyalty Phase 1 - Commercial Digital Ecosystem - Confluence</t>
  </si>
  <si>
    <t>[PRD] CITA - Coachmark - Commercial Digital Ecosystem - Confluence</t>
  </si>
  <si>
    <t>[PRD] CITA - Mita Inbound Whitelist - Commercial Digital Ecosystem - Confluence</t>
  </si>
  <si>
    <t>[PRD] CITA - Apply Daily Order Value Validation - Commercial Digital Ecosystem - Confluence</t>
  </si>
  <si>
    <t>Bot, CEGID</t>
  </si>
  <si>
    <t>To create auto ORF with SKU quantity recommendation</t>
  </si>
  <si>
    <t>Feature in AYO Kasir to automatically provide ORF Qty recommendation for each touchpoint/coach based on Sales historical &amp; current stock</t>
  </si>
  <si>
    <t>To allow AYO Kasir to go with offline mode during network limitation and allow data synchronization when back to online</t>
  </si>
  <si>
    <t>Espay, Principal</t>
  </si>
  <si>
    <t>AYO Kasir has been integrated with Espay for payment gateway, one of the payment methods is BRI EDC. Currently the payment using BRI EDC can only accommodate payment with cards and not QRIS. Meanwhile, a lot of consumers pay using QRIS in BRI EDC.</t>
  </si>
  <si>
    <t>To enable QRIS dynamic in EDC BRI</t>
  </si>
  <si>
    <t>Feature to enable payment using QRIS dynamic in EDC BRI</t>
  </si>
  <si>
    <t xml:space="preserve">Enable Frontliners to save order draft (like cart in e-commerce) before continuing to payment/complete transaction. The feature is often used during crowded traffic, &gt;1 consumers needs to be served and some of them are still changing the SKU items </t>
  </si>
  <si>
    <t>Currently AYO Kasir Web Version is not compatible to be operated in IOS mobile device. Also, with the initiative to iframe AYO Kasir in AYO Toko and allowing more retailers to access the POS in one app, we need to have the responsive version.</t>
  </si>
  <si>
    <t>AYO Kasir responsive - Compatibility in mobile version (web)</t>
  </si>
  <si>
    <r>
      <t xml:space="preserve">Streamlining coin approval process to become more efficient </t>
    </r>
    <r>
      <rPr>
        <b/>
        <sz val="9"/>
        <color rgb="FF000000"/>
        <rFont val="Aptos Narrow"/>
        <family val="2"/>
        <scheme val="minor"/>
      </rPr>
      <t>(Continuation from Sprint 8)</t>
    </r>
  </si>
  <si>
    <r>
      <t xml:space="preserve">DTE Avatar Entry Point - Homepage </t>
    </r>
    <r>
      <rPr>
        <b/>
        <sz val="9"/>
        <color rgb="FF000000"/>
        <rFont val="Aptos Narrow"/>
        <family val="2"/>
        <scheme val="minor"/>
      </rPr>
      <t>(Continuation from Sprint 8)</t>
    </r>
  </si>
  <si>
    <t>Edo/Diana</t>
  </si>
  <si>
    <r>
      <rPr>
        <b/>
        <sz val="9"/>
        <color theme="1"/>
        <rFont val="Aptos Narrow"/>
        <family val="2"/>
        <scheme val="minor"/>
      </rPr>
      <t>Identified Issues:</t>
    </r>
    <r>
      <rPr>
        <sz val="9"/>
        <color theme="1"/>
        <rFont val="Aptos Narrow"/>
        <family val="2"/>
        <scheme val="minor"/>
      </rPr>
      <t xml:space="preserve">
One of the main reasons for the delay is the system's validation process, which checks:
- Whether the products listed in the Mitra  system are still available, even though the canvassing has already taken place.
- The latest product prices from the Mitra , which can lead to discrepancies between the prices shown on the invoice and those in the report.
These checks not only slow down the sync process but also increase the risk of data mismatches.
</t>
    </r>
    <r>
      <rPr>
        <b/>
        <sz val="9"/>
        <color theme="1"/>
        <rFont val="Aptos Narrow"/>
        <family val="2"/>
        <scheme val="minor"/>
      </rPr>
      <t>Planned Improvements:</t>
    </r>
    <r>
      <rPr>
        <sz val="9"/>
        <color theme="1"/>
        <rFont val="Aptos Narrow"/>
        <family val="2"/>
        <scheme val="minor"/>
      </rPr>
      <t xml:space="preserve">
To speed up the sync and reduce inconsistencies, we plan to:
- Remove the product availability validation.
- Remove the validation that requires stores with a retailer ID to be a downline of the Mitra (as this conflicts with the "Scan to Start Visit" feature).
</t>
    </r>
    <r>
      <rPr>
        <b/>
        <sz val="9"/>
        <color theme="1"/>
        <rFont val="Aptos Narrow"/>
        <family val="2"/>
        <scheme val="minor"/>
      </rPr>
      <t>Objective:</t>
    </r>
    <r>
      <rPr>
        <sz val="9"/>
        <color theme="1"/>
        <rFont val="Aptos Narrow"/>
        <family val="2"/>
        <scheme val="minor"/>
      </rPr>
      <t xml:space="preserve">
These changes aim to:
- Significantly improve sync speed. (target &lt;60s)
- Prevent data mismatches between pre-sync and post-sync stages.</t>
    </r>
  </si>
  <si>
    <t>Need approval to be P0</t>
  </si>
  <si>
    <r>
      <t xml:space="preserve">Ongoing Technical Improvements to Speed Up AMO Sync:
We’re exploring several backend optimizations to improve sync performance in AMO:
</t>
    </r>
    <r>
      <rPr>
        <b/>
        <sz val="9"/>
        <color theme="1"/>
        <rFont val="Aptos Narrow"/>
        <family val="2"/>
        <scheme val="minor"/>
      </rPr>
      <t>Parallel Processing</t>
    </r>
    <r>
      <rPr>
        <sz val="9"/>
        <color theme="1"/>
        <rFont val="Aptos Narrow"/>
        <family val="2"/>
        <scheme val="minor"/>
      </rPr>
      <t xml:space="preserve">: Replacing sequential for loops with Promise.allSettled or similar methods to allow multiple operations to run at the same time.
</t>
    </r>
    <r>
      <rPr>
        <b/>
        <sz val="9"/>
        <color theme="1"/>
        <rFont val="Aptos Narrow"/>
        <family val="2"/>
        <scheme val="minor"/>
      </rPr>
      <t>Reducing Serial DB Connections</t>
    </r>
    <r>
      <rPr>
        <sz val="9"/>
        <color theme="1"/>
        <rFont val="Aptos Narrow"/>
        <family val="2"/>
        <scheme val="minor"/>
      </rPr>
      <t xml:space="preserve">: Avoiding repeated database calls inside loops to minimize delays.
</t>
    </r>
    <r>
      <rPr>
        <b/>
        <sz val="9"/>
        <color theme="1"/>
        <rFont val="Aptos Narrow"/>
        <family val="2"/>
        <scheme val="minor"/>
      </rPr>
      <t>Faster Data Insertion</t>
    </r>
    <r>
      <rPr>
        <sz val="9"/>
        <color theme="1"/>
        <rFont val="Aptos Narrow"/>
        <family val="2"/>
        <scheme val="minor"/>
      </rPr>
      <t xml:space="preserve">: Using native SQL for bulk insert operations, which is significantly faster than inserting rows one by one.
</t>
    </r>
    <r>
      <rPr>
        <b/>
        <sz val="9"/>
        <color theme="1"/>
        <rFont val="Aptos Narrow"/>
        <family val="2"/>
        <scheme val="minor"/>
      </rPr>
      <t>Efficient Duplicate Handling</t>
    </r>
    <r>
      <rPr>
        <sz val="9"/>
        <color theme="1"/>
        <rFont val="Aptos Narrow"/>
        <family val="2"/>
        <scheme val="minor"/>
      </rPr>
      <t>: Replacing IF EXISTS checks with INSERT IGNORE using native SQL. This reduces one extra query per row and helps prevent duplicate data without slowing down the process.</t>
    </r>
  </si>
  <si>
    <t>7 Oct, Deprio sprint 10</t>
  </si>
  <si>
    <t>CDE-32554</t>
  </si>
  <si>
    <t>Deprio to Sprint 9
(26/09/25): Baru akan disharing requirement</t>
  </si>
  <si>
    <t>Update 7 Oct:
Pak Maul confirm di hold dulu karena butuh diskusi lebih lanjut</t>
  </si>
  <si>
    <t>CDE-29385</t>
  </si>
  <si>
    <t>Hold</t>
  </si>
  <si>
    <t>Postponed (Contradictive with MBE/Panamas ticket)/Reasses</t>
  </si>
  <si>
    <t>CDE-26827</t>
  </si>
  <si>
    <t>CDE-33528</t>
  </si>
  <si>
    <t>Postponed (workarround applied)</t>
  </si>
  <si>
    <t>Sprint 8
Postpone</t>
  </si>
  <si>
    <t>Deprio to Sprint 9
(26/09/25): Baru akan disharing requirement
7 Oct, Deprio ke sprint 10</t>
  </si>
  <si>
    <t>CDE-29379</t>
  </si>
  <si>
    <t>CDE-27689</t>
  </si>
  <si>
    <r>
      <rPr>
        <b/>
        <sz val="9"/>
        <color rgb="FF000000"/>
        <rFont val="Aptos Narrow"/>
        <family val="2"/>
        <scheme val="minor"/>
      </rPr>
      <t xml:space="preserve">Menu Carryover Adjustment MY HERO BACKEND
</t>
    </r>
    <r>
      <rPr>
        <sz val="9"/>
        <color rgb="FF000000"/>
        <rFont val="Aptos Narrow"/>
        <family val="2"/>
        <scheme val="minor"/>
      </rPr>
      <t xml:space="preserve">
Currently, the way we revise carryover for PG is that stakeholders need to reach out to L1, and they will help update carryover on the backend manually</t>
    </r>
  </si>
  <si>
    <t>Create a new submenu on MHBE under "CDM" menu, where a certain role can access and request for adjustment settlement, and then there will be approval and data carryover on settlement report will be updated
Impact jika tidak dilakukan sprint 9: proses carryover adjustment dilakukan melalui request manual via email, jika banyak kejadian maka akan menyebabkan manual work terus menerus, dan harus ada yang standby di hari weekend jika ada transaksi yang salah hari Sabtu</t>
  </si>
  <si>
    <t>https://wiki.app.pconnect.biz/x/qwlxUg</t>
  </si>
  <si>
    <t>CDE-26481</t>
  </si>
  <si>
    <r>
      <rPr>
        <b/>
        <sz val="9"/>
        <color rgb="FF000000"/>
        <rFont val="Aptos Narrow"/>
        <family val="2"/>
        <scheme val="minor"/>
      </rPr>
      <t xml:space="preserve">Create Dedicated SCL Reports on MY HERO BACKEND for PG Cash
</t>
    </r>
    <r>
      <rPr>
        <sz val="9"/>
        <color rgb="FF000000"/>
        <rFont val="Aptos Narrow"/>
        <family val="2"/>
        <scheme val="minor"/>
      </rPr>
      <t xml:space="preserve">
SCL as a company is asking for settlement, disbursement, and cancellation report for them to compare between the money available on their bank account, and the data recorded on our database. This is for them to perform the reconciliation process. However, currently we ask help from OTC team to export the table and filter SCL data only, and then provide it to SCL via email.</t>
    </r>
  </si>
  <si>
    <t>Create a new submenu on MHBE under "CDM" menu, where SCL can access, view, and export settlement SCL report, disbursement SCL report, and cancellation SCL report.
Impact jika tidak dilakukan sprint 9: OTC harus tarik data setiap hari dan filter data SCL only, lalu diberikan ke SCL melalui email secara manual setiap hari</t>
  </si>
  <si>
    <t>https://wiki.app.pconnect.biz/x/KE6BUg</t>
  </si>
  <si>
    <t>CDE-26486
CDE-26487
CDE-26488</t>
  </si>
  <si>
    <t>Instant Reward - My Hero (ekspetasi tahun depan, namun butuh assesment lebih awal untuk mengetahui expected deliverable nya)</t>
  </si>
  <si>
    <t>Enable My Hero to perform instan reward through connecting agreement, taking order and setup in principal</t>
  </si>
  <si>
    <t>CDE-25959</t>
  </si>
  <si>
    <t>MyHero BE</t>
  </si>
  <si>
    <t>Instant Reward - Master Configuration My Hero Back End  (ekspetasi tahun depan, namun butuh assesment lebih awal untuk mengetahui expected deliverable nya)</t>
  </si>
  <si>
    <t>CDE-25957</t>
  </si>
  <si>
    <r>
      <rPr>
        <b/>
        <sz val="9"/>
        <color rgb="FF000000"/>
        <rFont val="Aptos Narrow"/>
        <family val="2"/>
        <scheme val="minor"/>
      </rPr>
      <t xml:space="preserve">Monthly Trx Report (VA Fee &amp; Disbursement Fee)
</t>
    </r>
    <r>
      <rPr>
        <sz val="9"/>
        <color rgb="FF000000"/>
        <rFont val="Aptos Narrow"/>
        <family val="2"/>
        <scheme val="minor"/>
      </rPr>
      <t xml:space="preserve">
OTC needs to have visibility on the total number of transactions and disbursement attempts that happen on a monthly basis. Currently we have IT team to create job to provide those data on a monthly basis, but in the long term we want it to be available on MY HERO BACKEND as well, so that OTC can cross-check the validity of transactions and disbursement compared with PO or quotation from vendor.</t>
    </r>
  </si>
  <si>
    <t>https://wiki.app.pconnect.biz/x/Z5JtUg</t>
  </si>
  <si>
    <t>CDE-30272</t>
  </si>
  <si>
    <r>
      <rPr>
        <b/>
        <sz val="9"/>
        <color rgb="FF000000"/>
        <rFont val="Aptos Narrow"/>
        <family val="2"/>
        <scheme val="minor"/>
      </rPr>
      <t xml:space="preserve">Add "Area Name" on QR Report, Receipt Report, and Settlement Report
</t>
    </r>
    <r>
      <rPr>
        <sz val="9"/>
        <color rgb="FF000000"/>
        <rFont val="Aptos Narrow"/>
        <family val="2"/>
        <scheme val="minor"/>
      </rPr>
      <t xml:space="preserve">
Currently, there is no area name on payment gateway reports on MY HERO BACKEND, only area code, which makes it kinda difficult for area team CPO, SPIA, and OTC team to understand.</t>
    </r>
  </si>
  <si>
    <t>https://wiki.app.pconnect.biz/x/vyqHUQ</t>
  </si>
  <si>
    <t>CDE-31208</t>
  </si>
  <si>
    <r>
      <rPr>
        <b/>
        <sz val="9"/>
        <color rgb="FF000000"/>
        <rFont val="Aptos Narrow"/>
        <family val="2"/>
        <scheme val="minor"/>
      </rPr>
      <t xml:space="preserve">Add Failed Reason on Disbursement Report
</t>
    </r>
    <r>
      <rPr>
        <sz val="9"/>
        <color rgb="FF000000"/>
        <rFont val="Aptos Narrow"/>
        <family val="2"/>
        <scheme val="minor"/>
      </rPr>
      <t xml:space="preserve">
Currently, whenever there is disbursement attempt that "failed", we only show status "failed" on disbursement report, without further explanation on what cause the disbursement to be failed. As a result, area team (CPO) will never know the failure reason.</t>
    </r>
  </si>
  <si>
    <t>https://wiki.app.pconnect.biz/x/wCmHUQ</t>
  </si>
  <si>
    <t>CDE-31206</t>
  </si>
  <si>
    <t>CDE-27195</t>
  </si>
  <si>
    <t>Sprint 10 (depend on prioritization)</t>
  </si>
  <si>
    <t>replace and enhance feature from igooana so can be used not only for Indolima frontliners, but also for another vendor
ensure payment is correct based on service we receive
ensure process and data all controlled by HMS</t>
  </si>
  <si>
    <t>build feature for all 3rd party related team to ensure manpower data is valid and owned by HMS</t>
  </si>
  <si>
    <t>1. touchpoint database
2. user management
3. shift management
4. attendance record
5. overtime request &amp; calculation
6. survey/quiz</t>
  </si>
  <si>
    <t>DR Ops</t>
  </si>
  <si>
    <t>Need more details from business team</t>
  </si>
  <si>
    <t>Principal - SFP</t>
  </si>
  <si>
    <t>https://jira.app.pconnect.biz/browse/CDE-32916</t>
  </si>
  <si>
    <t>https://jira.app.pconnect.biz/browse/CDE-30248?src=confmacro</t>
  </si>
  <si>
    <t>FMCG Product Bundling</t>
  </si>
  <si>
    <t xml:space="preserve">To accommodate sales order fmcg product bundling
</t>
  </si>
  <si>
    <t>Set up product bundling, time period, area etc at myhero backend.
Provide New UI at Myhero to perform sales order fmcg bundling product</t>
  </si>
  <si>
    <t>Melissa</t>
  </si>
  <si>
    <t>CDE-31271
CDE-31272</t>
  </si>
  <si>
    <t>[PRD] CITA - Product Slotting Recom Logic Enhancement - Commercial Digital Ecosystem - Confluence</t>
  </si>
  <si>
    <t>Created date dari settlement report yang jalan kalau receipt belum terbayar</t>
  </si>
  <si>
    <t>To be a able to show the correct created date based on when the settlement is completed</t>
  </si>
  <si>
    <t>Make sure the created date does not keep updating; it should reflect when the settlement was executed. Currently, if there is no cash-in but there is a receipt, the date keeps changing.
Impact jika tidak dilakukan di sprint 9: CPO dan orang area akan bingung melihat settlement report yang tanggalnya bergerak dan berubah</t>
  </si>
  <si>
    <t>Comm</t>
  </si>
  <si>
    <t>https://wiki.app.pconnect.biz/x/6IBtUg</t>
  </si>
  <si>
    <t>CDE-31927</t>
  </si>
  <si>
    <t>Kalau ada receipt cancel dan issued di hari yang sama territorynya jadi double di receipt report</t>
  </si>
  <si>
    <t>To only show one territory if there are cancelled and issued receipt in one date</t>
  </si>
  <si>
    <t>https://wiki.app.pconnect.biz/x/9IBtUg</t>
  </si>
  <si>
    <t>CDE-31928</t>
  </si>
  <si>
    <t>Change Area in QR Report MHBE to be Area Employee (from iSMS)</t>
  </si>
  <si>
    <t>So CPO can view ther area's field force QR code when there is a salesman area change</t>
  </si>
  <si>
    <t>Area di QR report masih mengikuti area QR, bukan area salesman di iSMS, jadi ketika ada perpindahan salesman ke area baru, CPO di tempat baru tidak bisa lihat QR untuk salesman perpindahan tersebut
Impact jika tidak dilakukan di sprint 9: CPO tidak bisa melihat sama sekali QR untuk salesman yang baru pindah dari area lain ke dalam area dia</t>
  </si>
  <si>
    <t>https://wiki.app.pconnect.biz/x/D4FtUg</t>
  </si>
  <si>
    <t>CDE-31929</t>
  </si>
  <si>
    <t>Integrate disbursement with BRI</t>
  </si>
  <si>
    <t>To coordinate the disbursement process with BRI directly instead of through ESPAY</t>
  </si>
  <si>
    <t>We’re currently working with BRI to use a Trustee account instead of an Escrow account (although it’s still under ESPAY as the owner). This means we can also work with BRI to directly disburse the cash, instead of going through ESPAY as the “middleman.”
Impact jika tidak dilakukan di sprint 9: BRI tidak akan bisa memvalidasi amount end-to-end dari settlement sampai disbursement, yang berisiko menyebabkan vendor bisa melakukan fraud terhadap uang tersebut</t>
  </si>
  <si>
    <t>https://wiki.app.pconnect.biz/x/OJZtUg</t>
  </si>
  <si>
    <t>CDE29951</t>
  </si>
  <si>
    <t>GR Report add sales point column</t>
  </si>
  <si>
    <t>To filter GR report consolidation with different sales point but the same plant code</t>
  </si>
  <si>
    <t>Add a sales point column and consolidate.</t>
  </si>
  <si>
    <t>https://wiki.app.pconnect.biz/x/5I-mUQ</t>
  </si>
  <si>
    <t>CDE-31574</t>
  </si>
  <si>
    <t>Data report for OTC enhancements</t>
  </si>
  <si>
    <t>Due to SAP interface schedule moved from H+0 to H+1 00.10, query for OTC report needs to be changed.</t>
  </si>
  <si>
    <t>Jessica, Melissa</t>
  </si>
  <si>
    <t>OTC, Comm</t>
  </si>
  <si>
    <t>https://wiki.app.pconnect.biz/x/4zAZUg</t>
  </si>
  <si>
    <t>CDE-31839</t>
  </si>
  <si>
    <t>Customer Detail Enhancement</t>
  </si>
  <si>
    <t>Only several columns can be updated on iSMS update. There is a possibility of differences in customer types between iSMS and MY HERO BACKEND. Such discrepancies occur due to customers who only conduct large-volume transactions for FMCG (e.g., Gudang Garam Partner, Coca-Cola partners who may receive lower prices than Sampoerna, etc.). If a customer has never conducted large-volume transactions, then in iSMS they would likely only be classified as a GT customer. However, since FMCG transactions are in large volumes, the customer needs to be set as WS in MHBE. The number of such customers may not be large, but they will exist in every Zone.</t>
  </si>
  <si>
    <t>Austin</t>
  </si>
  <si>
    <t>https://wiki.app.pconnect.biz/x/Xg0ZUg</t>
  </si>
  <si>
    <t>CDE-31750</t>
  </si>
  <si>
    <t>[CDE-31865] [ID][MYHERO-WEB] - Exclude Customer From Taking Order Panamas - Jira</t>
  </si>
  <si>
    <t>The data from Customer Detail consists of those that can be updated, those that cannot be updated, and those that have been completely excluded.</t>
  </si>
  <si>
    <t>CDE-31865</t>
  </si>
  <si>
    <t>[CDE-31866] [ID][MYHERO-IOS] - Exclude Customer Order Panamas - Jira</t>
  </si>
  <si>
    <t>Mapping Customer to Exclude when taking order</t>
  </si>
  <si>
    <t>CDE-31866</t>
  </si>
  <si>
    <t>[CDE-31256] [ID][MYHERO-WEB] - Panamas RE: Enhancement MOQ Group Detail Add Product Validation - Jira</t>
  </si>
  <si>
    <t>Customers included in the 'exclude taking order' mapping are unable to place orders as per the assigned mapping and notify Salesman that customer cannot taking order that included in the 'exclude taking order'</t>
  </si>
  <si>
    <t>CDE-31256</t>
  </si>
  <si>
    <t>Dynamic Config for PG Cash</t>
  </si>
  <si>
    <t>To facilitate sudden changes or adjustment in the future related to PG cash MHBE and My Hero iPad, so that we don't have to wait for development to implement those changes</t>
  </si>
  <si>
    <t>Implement config to include/exclude PG by:
- job settlement
- user type
- territory / area / region / zone
- entity (srcis, pnm, scl, hms)
- delivery method (dsd / po)</t>
  </si>
  <si>
    <t>https://wiki.app.pconnect.biz/x/UByBUg</t>
  </si>
  <si>
    <t>CDE-32001</t>
  </si>
  <si>
    <t>[CDE-31959] [ID][MYHERO-BE] - Import Initial Stock Plan By CPO Access</t>
  </si>
  <si>
    <t>Currently CPO can import regardless the territory</t>
  </si>
  <si>
    <t>CDE-31959</t>
  </si>
  <si>
    <t>Allocated Cash-in Report</t>
  </si>
  <si>
    <t>Enable CPO and area team to see the breakdown of allocated cash-in by channel deposit on a separate submenu on MHBE</t>
  </si>
  <si>
    <t>Show allocated cash-in report that is broken down by channel deposit</t>
  </si>
  <si>
    <t>https://wiki.app.pconnect.biz/x/6Zi1Ug</t>
  </si>
  <si>
    <t>CDE-26482</t>
  </si>
  <si>
    <t>Receipt Cancellation Report</t>
  </si>
  <si>
    <t>Enable CPO and area team to see the cancellation report on a separate submenu on MHBE</t>
  </si>
  <si>
    <t>Show receipt cancellation report on a new submenu under CDM</t>
  </si>
  <si>
    <t>https://wiki.app.pconnect.biz/x/8pm1Ug</t>
  </si>
  <si>
    <t>CDE-26484</t>
  </si>
  <si>
    <r>
      <rPr>
        <b/>
        <sz val="9"/>
        <color rgb="FF000000"/>
        <rFont val="Aptos Narrow"/>
        <family val="2"/>
        <scheme val="minor"/>
      </rPr>
      <t xml:space="preserve">Monthly Pending Cash-in Report
</t>
    </r>
    <r>
      <rPr>
        <sz val="9"/>
        <color rgb="FF000000"/>
        <rFont val="Aptos Narrow"/>
        <family val="2"/>
        <scheme val="minor"/>
      </rPr>
      <t xml:space="preserve">
"Settlement Report" is only showing the receipt and cash-in per salesman. CPO can trace back if there is any cash-in that is still pending (deposited above 9PM WIB) for each salesman, by looking at Pending Cash-in Report generated on sharefolder (provided by IT team via Python). This creates hassle for CPO to maintain both My Hero Backend and sharefolder. 
</t>
    </r>
  </si>
  <si>
    <t>Enable CPO and area team to see the pending cash-in report (cash-in that is deposited above 9PM) on a separate submenu on MHBE</t>
  </si>
  <si>
    <t>Solution:
Create a new submenu on MY HERO BACKEND under CDM menu, called "Pending Allocated Cash-In Report"</t>
  </si>
  <si>
    <t>Comm, OTC</t>
  </si>
  <si>
    <t>https://wiki.app.pconnect.biz/x/b4ILUw</t>
  </si>
  <si>
    <t>CDE-26485</t>
  </si>
  <si>
    <t>SMS x TSM Integration</t>
  </si>
  <si>
    <t>To be able to connect with SMS to create digital journey Through TSM</t>
  </si>
  <si>
    <t>- New Event in TSM UI
- Connecting TSM with Infobip API</t>
  </si>
  <si>
    <t>[CDE-27688] OSEM Personalized Audience Ph 4 - New Event TSM SMS - Jira</t>
  </si>
  <si>
    <t>CDE-27688</t>
  </si>
  <si>
    <t>CITA Coachmark x TSM Integration</t>
  </si>
  <si>
    <t>To be able to connect with CITA Coachmark to create digital journey Through TSM</t>
  </si>
  <si>
    <t>- Connect CITA Coachmark as new event in TSM
- Modular API to create new trigger in TSM</t>
  </si>
  <si>
    <t>[CDE-31494] OSEM - CITA Coachmark Integrate API Function Trigger - Jira</t>
  </si>
  <si>
    <t>CDE-31494</t>
  </si>
  <si>
    <t>- Add new table as AYO Golden records for DTE Avatar Mission Performance Audience
- Add process to insert and update the new table based on specific events
- Add new batch job for insert and update the new table's records</t>
  </si>
  <si>
    <t>CDE-29395</t>
  </si>
  <si>
    <t>[CDE-31617] MY HERO BACKEND - Set default value for Invoice Issued Date, Invoice Due Date, Receipt Due Date</t>
  </si>
  <si>
    <t>7 Oct, sudah on assessment by SE</t>
  </si>
  <si>
    <t>CDE-31617</t>
  </si>
  <si>
    <t>[CDE-31657] My AYO - Apply reCAPTCHA for user registration</t>
  </si>
  <si>
    <t>To protect self service registration by ensuring the relevant user is human and not a bot</t>
  </si>
  <si>
    <t>Recaptcha will be triggered right before user can submit registration</t>
  </si>
  <si>
    <t>Jeje</t>
  </si>
  <si>
    <t>https://jira.app.pconnect.biz/browse/CDE-31657</t>
  </si>
  <si>
    <t xml:space="preserve">
Dedicated menu in AYO Kasir for WO/Program/Product Info/etc. library. Updateable through AYO Principle.</t>
  </si>
  <si>
    <t>pls double check with no.2</t>
  </si>
  <si>
    <t>pls double check with no.36</t>
  </si>
  <si>
    <t>double</t>
  </si>
  <si>
    <t>pls double check with no 28</t>
  </si>
  <si>
    <t>pls double check with no 36</t>
  </si>
  <si>
    <t>pls double check with no 37</t>
  </si>
  <si>
    <t>pls double check with no 4</t>
  </si>
  <si>
    <t>pls double check with no 31</t>
  </si>
  <si>
    <t>pls double check with no 38</t>
  </si>
  <si>
    <t>pls double check with no.35</t>
  </si>
  <si>
    <t>Streamlining coin approval process to become more efficient (Continuation from Sprint 8)</t>
  </si>
  <si>
    <t>DTE Avatar Entry Point - Coachmark (Continuation from Sprint 8)</t>
  </si>
  <si>
    <t>pls double check with no.45</t>
  </si>
  <si>
    <t>pls double check with no.34</t>
  </si>
  <si>
    <t>PM confirm can Deprio
replace w/ new one</t>
  </si>
  <si>
    <t>Instant Reward My Hero</t>
  </si>
  <si>
    <t>pls double check with no.22</t>
  </si>
  <si>
    <t>pls double check with no 39</t>
  </si>
  <si>
    <t>pls double check with no 40</t>
  </si>
  <si>
    <t>pls double check with no 34</t>
  </si>
  <si>
    <t>pls double check with no 41</t>
  </si>
  <si>
    <t>pls double check with no.38</t>
  </si>
  <si>
    <t>pls double check with no.14 and 45</t>
  </si>
  <si>
    <t>pls double check with no.46</t>
  </si>
  <si>
    <t>pls double check with no.37</t>
  </si>
  <si>
    <t>Include in CITA Loyalty</t>
  </si>
  <si>
    <t>Include in CITA CN Rewards</t>
  </si>
  <si>
    <t>Duplicate from Rank Prio 1</t>
  </si>
  <si>
    <t>Include in Rank Point 1</t>
  </si>
  <si>
    <t>IT PIC</t>
  </si>
  <si>
    <t>Develop in Sprint 9</t>
  </si>
  <si>
    <t>CDE-24683</t>
  </si>
  <si>
    <t>Lintas</t>
  </si>
  <si>
    <t>,22,0)</t>
  </si>
  <si>
    <t>Done sharing to ITPD</t>
  </si>
  <si>
    <t>Develop in Sprint 9
Assessment is within this week</t>
  </si>
  <si>
    <t>CDE-31985</t>
  </si>
  <si>
    <t>dikerjain dari sprint 8</t>
  </si>
  <si>
    <t>Develop in Sprint 9
Need to follow to Harry for mandays</t>
  </si>
  <si>
    <t>One User Story has been briefed/shared</t>
  </si>
  <si>
    <t>Deprio
The requirement is not ready from Business team</t>
  </si>
  <si>
    <t>Deprio Sprint 10</t>
  </si>
  <si>
    <t>Deprio
Expected to Deploy in Jan 2026</t>
  </si>
  <si>
    <t xml:space="preserve">Backlog 2026 </t>
  </si>
  <si>
    <t>di pakai di january - sprint 10</t>
  </si>
  <si>
    <t>Deprio
Expected to Deploy in Q1 2026</t>
  </si>
  <si>
    <t>[CDE-37315]
AYO Toko CC - My Profile Photo Guidelines</t>
  </si>
  <si>
    <t>Backlog 2026</t>
  </si>
  <si>
    <t>Develop in Sprint 10</t>
  </si>
  <si>
    <t>[CDE-37316]
AYO Toko CC - Badge for SRC Quality Retailers</t>
  </si>
  <si>
    <t>In progress finalization
Within this week</t>
  </si>
  <si>
    <t>Done sharing requirement
14/10/2025:
In progress sharing requirement</t>
  </si>
  <si>
    <t>CDE-33019</t>
  </si>
  <si>
    <t>Lintas Sprint 9-10</t>
  </si>
  <si>
    <t>CDE-27120</t>
  </si>
  <si>
    <t>CDE-29369
CDE-29372
CDE-26579
CDE-29375
CDE-29373</t>
  </si>
  <si>
    <t>CDE-29369: 3.375
CDE-29372: 2.375
CDE-26579: 20.625
CDE-29375: 4.5
CDE-29373: 2.125</t>
  </si>
  <si>
    <t>CDE-30727</t>
  </si>
  <si>
    <t>CDE-25959
CDE-25957</t>
  </si>
  <si>
    <t>CDE-25959: 52
CDE-25957: 58</t>
  </si>
  <si>
    <t>makesure gak double dengan CITA put in sprint 8
Use Case belum ada</t>
  </si>
  <si>
    <t>Verrel/Eldon</t>
  </si>
  <si>
    <t>In assessment</t>
  </si>
  <si>
    <t>On Development</t>
  </si>
  <si>
    <t>Use Case belum ada</t>
  </si>
  <si>
    <t>CDE-26638</t>
  </si>
  <si>
    <t>Ticket belum ada</t>
  </si>
  <si>
    <t>CDE-31272
CDE-31271</t>
  </si>
  <si>
    <t>CDE-31272: 27
CDE-31271: 21</t>
  </si>
  <si>
    <t>Brief Soft Eng - 7 Oct</t>
  </si>
  <si>
    <t>Update T&amp;C di AYO Mitra</t>
  </si>
  <si>
    <t>Yusron</t>
  </si>
  <si>
    <t>Changes or updates to the T&amp;C can be made through the principle</t>
  </si>
  <si>
    <t>Cancel</t>
  </si>
  <si>
    <t>cancel</t>
  </si>
  <si>
    <t>CDE-31986</t>
  </si>
  <si>
    <t>CDE-24447</t>
  </si>
  <si>
    <t>It is expected once line 50 has been deployed</t>
  </si>
  <si>
    <t>Expected to deploy in Sprint 8</t>
  </si>
  <si>
    <t>Lintas Sprint 9</t>
  </si>
  <si>
    <t>Deprio
Discussion between Varhan &amp; Caca
Posibbly in Sprint 10</t>
  </si>
  <si>
    <t>CDE-31271: 21
CDE-31272: 27</t>
  </si>
  <si>
    <t>Use Case belum di brief</t>
  </si>
  <si>
    <t>URGENT</t>
  </si>
  <si>
    <t>In progress sharing requirement
Within this week</t>
  </si>
  <si>
    <t>In assessment
For Sprint 9 focusing on Kasir menu flow
Design still need to be updated</t>
  </si>
  <si>
    <t>Develop in Sprint 9
In assessment
For Sprint 9 focusing on Kasir menu flow
Design still need to be updated</t>
  </si>
  <si>
    <t>Assessment in next week
Only for calculation logic</t>
  </si>
  <si>
    <t>Deprio Sprint 10
Business Requirement Change</t>
  </si>
  <si>
    <t>Deprio
Develop in Sprint 10
14/10/2025:
In progress sharing requirement
Within this week</t>
  </si>
  <si>
    <t>CDE-30252
CDE-30253
CDE-30254
CDE-30256
CDE-30257
CDE-30259
CDE-28668</t>
  </si>
  <si>
    <t>Develop in Sprint 9
Assessment is within next week (Wednesday)</t>
  </si>
  <si>
    <t>Deprio to Sprint 10</t>
  </si>
  <si>
    <t>CDE-35033</t>
  </si>
  <si>
    <t>Assessment in next week</t>
  </si>
  <si>
    <t>Deprio Sprint 10
Need Internal Alignment</t>
  </si>
  <si>
    <t>Deprio
Story is not ready (BRD)</t>
  </si>
  <si>
    <t>In progress for finalization technical requirement</t>
  </si>
  <si>
    <t>Done sharing requirement
14/10/2025:
In progress finalization</t>
  </si>
  <si>
    <t>Develop in Sprint 9
In assessment</t>
  </si>
  <si>
    <t>[CDE-26737] AYO Mitra - Auto Assign new downline to nearest cluster</t>
  </si>
  <si>
    <t>Update view pada sub menu potongan belanja, saat ini view based on nomor invoice belum ada untuk view nama toko, source pesanan melalui dan belum ada filter tanggal &amp; source pesanan melalui</t>
  </si>
  <si>
    <t xml:space="preserve">Page di AYO Mitra untuk bisa lihat list toko dan value yang sudah redemption instant reward.
Add coloumn in sub menu koin potongan belanja
-Nama Toko
-Kelurahan/desa
-Filter Tanggal
</t>
  </si>
  <si>
    <t>[CDE-29382] AYO Mitra - Koin potongan belanja enhance - Jira</t>
  </si>
  <si>
    <t>Deprio by Business team
Avir &amp; Indra</t>
  </si>
  <si>
    <t>CANCEL</t>
  </si>
  <si>
    <t>WS users not ready with Retailers geolocation data &amp; does not have time to setup Load Sheet for Pasgar/Rider</t>
  </si>
  <si>
    <t>To remove/scale back some newly developed feature : OSRM &amp; Load Sheet to enable user onboarding process into AMO system flow</t>
  </si>
  <si>
    <t>Bypass Load Sheet on AMO
Bypass OSRM on Mitra</t>
  </si>
  <si>
    <t>LINK</t>
  </si>
  <si>
    <t>CDE-33548
CDE-33550</t>
  </si>
  <si>
    <t>Deprio
Depedency to CITA</t>
  </si>
  <si>
    <t>No PRD yet, will have training session with Kameleoon first</t>
  </si>
  <si>
    <t>[CDE-32933] AYO Toko CC - Homepage Revamp with Kameleoon Integration</t>
  </si>
  <si>
    <t>Done sharing to SoftEng, but still need requirement finalization
14/10/2025:
In progress finalization
Within this week</t>
  </si>
  <si>
    <t>Deprio
Develop in Sprint 10</t>
  </si>
  <si>
    <t>CDE-30248</t>
  </si>
  <si>
    <t>CDE-32916</t>
  </si>
  <si>
    <t>Frontliner Attendance Management New Staff Management Setup)</t>
  </si>
  <si>
    <t>Deprio
By legal team</t>
  </si>
  <si>
    <t>CDE-34014</t>
  </si>
  <si>
    <t>Logging for Principal (akses karyawan), Maximum Order SFP Config and Review</t>
  </si>
  <si>
    <t>Currently there is no logging when user updating AYO Principal Akses Karyawan and Admin Principal config in Principal the maximum SFP order for user</t>
  </si>
  <si>
    <t>Link</t>
  </si>
  <si>
    <t>Done sharing requirement
14/10/2025:
In progress checking from ITPD</t>
  </si>
  <si>
    <t>https://jira.app.pconnect.biz/browse/CDE-33937</t>
  </si>
  <si>
    <t>Develop in Sprint 9
Lintas to Sprint 10</t>
  </si>
  <si>
    <t>This should be in Sprint 9</t>
  </si>
  <si>
    <t>Done sharing requirement
14/10/2025:
In progress finalization
Within this week</t>
  </si>
  <si>
    <t>Lintas Sprint 10
Develop in Sprint 9</t>
  </si>
  <si>
    <t>[CDE-32934] AYO Toko CC - Performance Improvement and New Relic Integration</t>
  </si>
  <si>
    <t>No PRD yet, will integrate with New Relic first</t>
  </si>
  <si>
    <t>Done sharing requirement
14/10/2025:
In progress sharing requirement to SoftEng</t>
  </si>
  <si>
    <t>[CDE-32938] AYO Toko - masters_users Table Adjustment</t>
  </si>
  <si>
    <t>Deprio
No agreement document yet
Develop in Sprint 10</t>
  </si>
  <si>
    <t>[CDE-32930]
AYO Toko CC - Pojok Modal Kasbon from EKF to Bank Raya</t>
  </si>
  <si>
    <t>Done sharing requirement
14/10/2025:
In progress sharing requirement
Within this week</t>
  </si>
  <si>
    <t>[CDE-32929] AYO Toko CC - Pojok Untung (Telkomsel + Soundbox) Integration</t>
  </si>
  <si>
    <t>Will be combined as 1 ticket with [CDE-32929] AYO Toko CC - Pojok Untung (Telkomsel + Soundbox) Integration</t>
  </si>
  <si>
    <t>[CDE-32928] AYO Toko CC - Pojok Bayar iFrame/Webview</t>
  </si>
  <si>
    <t>In progress development</t>
  </si>
  <si>
    <t>Deployment Date on Sprint 10 (16 Dec 2025)</t>
  </si>
  <si>
    <t>CDE-31205</t>
  </si>
  <si>
    <t>business decide to deprio (pending long lat cleansing)</t>
  </si>
  <si>
    <t>Deprio
Develop to improve the sync process ticket first to make it more realiable.</t>
  </si>
  <si>
    <t>pastiin picture sekarang udah di compress, dan cek possibility ini di sync terpisah</t>
  </si>
  <si>
    <t>Deprio
Need to CITA to develop first</t>
  </si>
  <si>
    <t>deprio, tunggu loyalty start development</t>
  </si>
  <si>
    <t>Deprio
Due to Resolution Center in CITA develop first
14/10/25: In progress finalization
Within this week</t>
  </si>
  <si>
    <t>Ready in Sprint9</t>
  </si>
  <si>
    <t>Include in requirement CITA Loyalty
14/10/2025:
 In progress for finalization technical requirement
Sharing requirement in next week</t>
  </si>
  <si>
    <t>Develop in Sprint 9
Assessment is within this week
Placeholder for the complain button</t>
  </si>
  <si>
    <t>CDE-31030</t>
  </si>
  <si>
    <t>CDE-33343</t>
  </si>
  <si>
    <t>Assessment in next week
Technical requirement is just ready on 23/10/2025</t>
  </si>
  <si>
    <t>Develop in Sprint 9
Assessment in next week
Technical requirement is just ready on 23/10/2025</t>
  </si>
  <si>
    <t>Deprio
Confirmed from Andrew</t>
  </si>
  <si>
    <t>Deprio
Expected to develop in Sprint 10</t>
  </si>
  <si>
    <t>waiting confirmation --&gt; harusnya ini tinggal ganti iframe kan? Karena TnC udah ada tapi masih ambil punya mitra</t>
  </si>
  <si>
    <t>AYO Mitra All</t>
  </si>
  <si>
    <t>Replace ilegitimate legacy font</t>
  </si>
  <si>
    <t>Replace font Proxima Nova with Open Sans due to legal reason</t>
  </si>
  <si>
    <t>https://jira.app.pconnect.biz/browse/CDE-35036</t>
  </si>
  <si>
    <t>Internal CI x IT</t>
  </si>
  <si>
    <t>CDE-35036</t>
  </si>
  <si>
    <t>[CDE-29385] MyHero FF - Customer Registration for SFP - Commercial Digital Ecosystem - Confluence</t>
  </si>
  <si>
    <t>Done sharing requirement
14/09/2025:
In progress sharing requirement</t>
  </si>
  <si>
    <t>Continue assessment in Sprint 9</t>
  </si>
  <si>
    <t>Develop in Sprint 9
Lintas 9-10</t>
  </si>
  <si>
    <t>Brief Soft Eng - 14 Oct</t>
  </si>
  <si>
    <t>Requirement belum di brief ke IT
Ticket belum lengkap</t>
  </si>
  <si>
    <t>[CDE-29379] MyHero - Force Update - Commercial Digital Ecosystem - Confluence</t>
  </si>
  <si>
    <t>Customer that excluded from brand panamas cannot taking order for that brand</t>
  </si>
  <si>
    <t>Brief Soft Eng - 13 Oct</t>
  </si>
  <si>
    <t>Xuchin/Steven</t>
  </si>
  <si>
    <t>Brief Soft Eng - 9 Oct</t>
  </si>
  <si>
    <t>Xuchin/Ray</t>
  </si>
  <si>
    <t>Reviewed Ray</t>
  </si>
  <si>
    <t>CDE-26486: 12
CDE-26487: 12
CDE-26488: 12</t>
  </si>
  <si>
    <t>Setup customer must be exclude from taking order brand panamas</t>
  </si>
  <si>
    <t>Implement IR Model in MyHero FF for Stock Count</t>
  </si>
  <si>
    <t>Deprio
Develop to Sprint 10</t>
  </si>
  <si>
    <t>CDE-26205 IR - Implement IR Model in MyHero FF (YOLOv8) - Commercial Digital Ecosystem - Confluence</t>
  </si>
  <si>
    <t>CDE-26205</t>
  </si>
  <si>
    <t>Panamas RE - Aladdin_Accrual - [ID][MYHERO-BE] - Hawkeye: MYHERO Integration - Exclude SRCIS from Aladdin Accrual Report</t>
  </si>
  <si>
    <t>CDE-31948</t>
  </si>
  <si>
    <t>Rian/Sidi</t>
  </si>
  <si>
    <t>Deprio
Story is not ready</t>
  </si>
  <si>
    <t>UPDATE ABOUT TECHNOLOGY</t>
  </si>
  <si>
    <t>Expected to deploy in Sprint 8
Make sure doesn't carry over to Sprint 9</t>
  </si>
  <si>
    <t>Deprio
Propose to be moved to next iteration</t>
  </si>
  <si>
    <t xml:space="preserve">on going requirement building </t>
  </si>
  <si>
    <t>CDE-33053</t>
  </si>
  <si>
    <t>AYO Toko All</t>
  </si>
  <si>
    <t>https://jira.app.pconnect.biz/browse/CDE-35038</t>
  </si>
  <si>
    <t>CDE-35038</t>
  </si>
  <si>
    <t>CDE-33526</t>
  </si>
  <si>
    <t>no prio number</t>
  </si>
  <si>
    <t>Panamas RE - AR SAP - [ID][MYHERO-BE] - Hawkeye: MYHERO Integration - SAP AR Delivery Status for Panamas RE</t>
  </si>
  <si>
    <t>CDE-32002</t>
  </si>
  <si>
    <t>Expected to Deploy in Sprint 8</t>
  </si>
  <si>
    <t>CDE-29951</t>
  </si>
  <si>
    <t>Brief Soft Eng - 8 Oct</t>
  </si>
  <si>
    <t>Panamas RE - Payment SAP - [ID][MYHERO-BE] - Hawkeye: MYHERO Integration - SAP Payment Delivery Status for Panamas…</t>
  </si>
  <si>
    <t>CDE-32220</t>
  </si>
  <si>
    <t>Briefed Ray</t>
  </si>
  <si>
    <t>Panamas - MY HERO BACKEND - Set default value for Invoice Issued Date, Invoice Due Date, Receipt Due Date</t>
  </si>
  <si>
    <t>Brief Soft Eng - 1 Oct
Ini ada di unlocked tidak masuk di with Prio</t>
  </si>
  <si>
    <t>Panamas RE - [ID][MYHERO-BE] - Hawkeye: MYHERO Integration - Create Table for Area-Timezone Mapping</t>
  </si>
  <si>
    <t>CDE-31950</t>
  </si>
  <si>
    <t>Sadino</t>
  </si>
  <si>
    <t>Panamas RE - [ID][MYHERO-BE] - Hawkeye: MYHERO Integration - Add Customer Contact Phone Column from iSMS to ayo_hero_customer</t>
  </si>
  <si>
    <t>CDE-32553</t>
  </si>
  <si>
    <t>Brief Soft Eng 8 Oct</t>
  </si>
  <si>
    <t>[CDE-19924] My Hero Coach - Phase 1 - Commercial Digital Ecosystem - Confluence</t>
  </si>
  <si>
    <t>CDE-19924</t>
  </si>
  <si>
    <t>Expected to deploy in Adhoc Sprint 9</t>
  </si>
  <si>
    <t>FU Ariph</t>
  </si>
  <si>
    <t>business decide to deprio (can be done via Data Management)</t>
  </si>
  <si>
    <t>on going requirement building. Dependency from CITA team</t>
  </si>
  <si>
    <t>AYO PH</t>
  </si>
  <si>
    <t>Insert Country Column for tables in AYO PH</t>
  </si>
  <si>
    <t>To ensure every tables used on AYO PH are ready for ingestion to DWH</t>
  </si>
  <si>
    <t>Insert country column on the tables and for every respective row to have 'PH" value</t>
  </si>
  <si>
    <t>Lintas Sprint 8
Continue Develop in Sprint 9</t>
  </si>
  <si>
    <t>CDE-30274</t>
  </si>
  <si>
    <t>hide:
- mission
- leads registration
- follow up leads
- laporan &amp; insentif (laporan misi)</t>
  </si>
  <si>
    <t>Done sharing requirement
14/10/2025:
In progress sharing requirement
Within this Friday</t>
  </si>
  <si>
    <t>https://jira.app.pconnect.biz/browse/CDE-29288</t>
  </si>
  <si>
    <t>Done sharing requirement
14/10/2025:
In progress sharing requirement to SoftEng
Within this week</t>
  </si>
  <si>
    <t>My Hero &amp; AYO Kasir</t>
  </si>
  <si>
    <t>B2B2C Stock transfer</t>
  </si>
  <si>
    <t>To have seamless FF operations while doing initial load as B2B and selling the product as B2C, including the stock &amp; finance recon process</t>
  </si>
  <si>
    <t>Ability to 1) SSO My Hero &amp; AYO Kasir, 2) initial load in my hero as HMS, 3) sell the product as B2C through AYO Kasir, 4) finance reconciliation as PM1</t>
  </si>
  <si>
    <t>Melissa Tio &amp; Inna</t>
  </si>
  <si>
    <t>MYHERO</t>
  </si>
  <si>
    <t>[CDE-32888] [ID][MYHERO-IOS] - D1K Quantity Retention &amp; Detail Order - Jira</t>
  </si>
  <si>
    <t>When the salesman navigates to another page, the quantity previously inputted will no longer be reset. Additionally, the salesman will be able to view the D1K Order Details.</t>
  </si>
  <si>
    <t>Currently, when a salesman attempts to place an order through the D1K menu and then returns to the main page, the quantity inputted by the salesman will be reset. Additionally, after placing a D1K order, the salesman is unable to view the order details from the corresponding invoice.</t>
  </si>
  <si>
    <t>Deprio
Swapped ticket with CDE-26670</t>
  </si>
  <si>
    <t>CDE-32888</t>
  </si>
  <si>
    <t>Mitra using the AYO Mitra app are experiencing significant delays—exceeding 3 seconds, when accessing the product menu to add or edit products. Investigation reveals that the current backend query performs inefficient looping for each product associated with the partner, leading to performance bottlenecks</t>
  </si>
  <si>
    <r>
      <rPr>
        <sz val="9"/>
        <color rgb="FF172B4D"/>
        <rFont val="Segoe UI"/>
        <family val="2"/>
      </rPr>
      <t>To optimize the "Manajemen Barang (SKU) - Produk" menu access in AYO Mitra by redesigning the backend query to support bulk data retrieval, reducing load time to </t>
    </r>
    <r>
      <rPr>
        <b/>
        <sz val="9"/>
        <color rgb="FF172B4D"/>
        <rFont val="Segoe UI"/>
        <family val="2"/>
      </rPr>
      <t>under 3 seconds</t>
    </r>
    <r>
      <rPr>
        <sz val="9"/>
        <color rgb="FF172B4D"/>
        <rFont val="Segoe UI"/>
        <family val="2"/>
      </rPr>
      <t> and improving user experience.</t>
    </r>
  </si>
  <si>
    <r>
      <t>Current Issue</t>
    </r>
    <r>
      <rPr>
        <sz val="9"/>
        <color rgb="FF172B4D"/>
        <rFont val="Segoe UI"/>
        <family val="2"/>
      </rPr>
      <t>: Inefficient looping queries per product, causing delays.</t>
    </r>
    <r>
      <rPr>
        <b/>
        <sz val="9"/>
        <color rgb="FF172B4D"/>
        <rFont val="Segoe UI"/>
        <family val="2"/>
      </rPr>
      <t xml:space="preserve">
Proposed Change: </t>
    </r>
    <r>
      <rPr>
        <sz val="9"/>
        <color rgb="FF172B4D"/>
        <rFont val="Segoe UI"/>
        <family val="2"/>
      </rPr>
      <t>Replace per-product queries with a single bulk query to retrieve all products at once.</t>
    </r>
  </si>
  <si>
    <t>[PRD] AYO Mitra - Optimized "Manajemen Barang (SKU) - Produk" Menu Access in AYO Mitra</t>
  </si>
  <si>
    <t>CDE-33345 - AYO Mitra - Optimized "Manajemen Barang (SKU) - Produk" Menu Access in AYO Mitra </t>
  </si>
  <si>
    <t>Alter OSRM Logic to make it similar to Gemini</t>
  </si>
  <si>
    <t xml:space="preserve">The current routing system using OSRM has been evaluated to optimize delivery routes across clusters. The goal is to enhance delivery efficiency by grouping locations more tightly within cluster boundaries and ensuring faster route generation. </t>
  </si>
  <si>
    <t>-Routing is more clustered and non-overlapping.
-Routing distribution across pasgar is even, with a tolerance of ±1 route.
-Improved user experience for delivery due to faster and more efficient routing.</t>
  </si>
  <si>
    <t>Develop in Sprint 9
Within next week (Wednesday)</t>
  </si>
  <si>
    <t>[PRD] AYO Mitra - Alter OSRM Logic to make it similar to Gemini</t>
  </si>
  <si>
    <t>[CDE-19324] AYO Mitra [ID] - Alter OSRM Logic to make it similar to Gemini</t>
  </si>
  <si>
    <t>MYHERO BE</t>
  </si>
  <si>
    <t>[CDE-32931] [ID][MYHERO-BE] - Invoice Including Bank Account Details - Jira</t>
  </si>
  <si>
    <t>Display the bank account number on the A4 printout, A4 PDF, and 3-inch format.</t>
  </si>
  <si>
    <t>Currently, when printing an invoice on A4 paper, the bank account number is displayed. However, the data shown needs to be enhanced because the account number belongs to a different name. Additionally, the bank account information should be displayed not only on the A4 printout but also on the A4 PDF and the 3-inch format.</t>
  </si>
  <si>
    <t>Rohmatuloh, Uwoh</t>
  </si>
  <si>
    <t>CDE-32931</t>
  </si>
  <si>
    <t>[CDE-32932] [ID][MYHERO-IOS] - Invoice including bank account details - Jira</t>
  </si>
  <si>
    <t>Display the bank account number on the 3-inch format.</t>
  </si>
  <si>
    <t>CDE-32932</t>
  </si>
  <si>
    <t>[CDE-33330] [ID][MYHERO-BE] - PDF 3inch Show Bank Account - Jira</t>
  </si>
  <si>
    <t>Deployed in Sprint 8</t>
  </si>
  <si>
    <t>CDE-33330</t>
  </si>
  <si>
    <t>Pending Cash-in Report</t>
  </si>
  <si>
    <t>Show pending cash-in report on a new submenu under CDM</t>
  </si>
  <si>
    <t>PG Cash Setoran Revamp</t>
  </si>
  <si>
    <t>Revamp the whole setoran page to be more user friendly</t>
  </si>
  <si>
    <t>Current setoran page on my hero ipad provides user experience that still far from ideal. For example, salesman won't be able to know the details of carryover for each entity, also the UX is not user friendly and somehow ambiguous.</t>
  </si>
  <si>
    <t>https://wiki.app.pconnect.biz/x/UYvQUg</t>
  </si>
  <si>
    <t>CDE-26670</t>
  </si>
  <si>
    <t>On development</t>
  </si>
  <si>
    <t>CDE-24667</t>
  </si>
  <si>
    <t>AYO Toko SFP, KASIR, Qoncierge, Principal SFP</t>
  </si>
  <si>
    <t>one UI (special page) for add,edit,delete staff</t>
  </si>
  <si>
    <t>Streamline Proses for Staff Management (SFP)</t>
  </si>
  <si>
    <t>- Add staff
- edit  
- move staff
- Delete staff 
(For move &amp; deletion - for Prevent dead stock , need validation stock available di staff)</t>
  </si>
  <si>
    <t>Junaidi/Gerry/Kelvin/Felicia</t>
  </si>
  <si>
    <r>
      <rPr>
        <b/>
        <sz val="9"/>
        <color rgb="FF000000"/>
        <rFont val="Aptos Narrow"/>
        <family val="2"/>
        <scheme val="minor"/>
      </rPr>
      <t xml:space="preserve">PG Cash Setoran Revamp
</t>
    </r>
    <r>
      <rPr>
        <sz val="9"/>
        <color rgb="FF000000"/>
        <rFont val="Aptos Narrow"/>
        <family val="2"/>
        <scheme val="minor"/>
      </rPr>
      <t xml:space="preserve">
Current setoran page on my hero ipad provides user experience that still far from ideal. For example, salesman won't be able to know the details of carryover for each entity, also the UX is not user friendly and somehow ambiguous.
</t>
    </r>
  </si>
  <si>
    <t>Revamp the whole setoran page to be more user friendly and clear for salesman to understand quickly</t>
  </si>
  <si>
    <t>Revamp the whole setoran page to be more user friendly and clear for salesman to understand quickly and reduce time when salesman going deposit</t>
  </si>
  <si>
    <t>Commercial Infrastructure</t>
  </si>
  <si>
    <t>Currently, when the CPO performs an export on the MYHERO Backend, it requires a considerable amount of time due to the presence of a system queue and the absence of parallel export functionality. Consequently, if the CPO continues to perform exports repeatedly, the queue will become increasingly longer.</t>
  </si>
  <si>
    <t>Preventif to restrict the CPO from performing more than one export if an export process is still in progress.</t>
  </si>
  <si>
    <t>https://wiki.app.pconnect.biz/x/SybsV</t>
  </si>
  <si>
    <t>CDE-38101</t>
  </si>
  <si>
    <t>AYO Kasir/HKS Project</t>
  </si>
  <si>
    <t>Fix Pentest SQL Injection Vulnerabilities</t>
  </si>
  <si>
    <t>CDE-34683</t>
  </si>
  <si>
    <t>CDE-30730</t>
  </si>
  <si>
    <t>[CDE-36431] - Fix finding pentest (low)</t>
  </si>
  <si>
    <t>[CDE-37550] Pentest 2</t>
  </si>
  <si>
    <t>HKS Project</t>
  </si>
  <si>
    <t xml:space="preserve">To support HKS project for Soundrenaline event </t>
  </si>
  <si>
    <t xml:space="preserve">Scope: 
1. Remove header logo in invoice 
2. Add PPN in SRC type store </t>
  </si>
  <si>
    <t>Disa &amp;  Nadya</t>
  </si>
  <si>
    <t>AYO Toko SFP, KASIR, Qoncierge</t>
  </si>
  <si>
    <t>Junaidi/Gery/Kelvin/Felicia</t>
  </si>
  <si>
    <t>https://wiki.app.pconnect.biz/x/2AKcUg
https://wiki.app.pconnect.biz/x/5KYZUw</t>
  </si>
  <si>
    <t>- Add new table as for DTE Avatar Mission Performance Audience
- Add process to insert and update the new table based on specific events
- Add new batch job for insert and update the new table's records</t>
  </si>
  <si>
    <t>Currently, Mitra reassign outlets using a static list. However, Mitra struggle to identify the location of downlines based solely on the list</t>
  </si>
  <si>
    <t>reassignment feature by introducing a map-based view that allows Mitra to visually locate and reassign outlets</t>
  </si>
  <si>
    <t>-View outlet locations on a map.
-Reassign outlets individually via map view.
-Continue bulk reassignment via list view.
-Ensure both views (list and map) remain synchronized.</t>
  </si>
  <si>
    <t>[PRD] AYO Mitra [ID] - Reassign Orders via Map View</t>
  </si>
  <si>
    <t>CDE-37756 - [PRD] AYO Mitra [ID] - Reassign Orders via Map View </t>
  </si>
  <si>
    <t>Channel</t>
  </si>
  <si>
    <r>
      <rPr>
        <b/>
        <sz val="9"/>
        <color rgb="FF000000"/>
        <rFont val="Aptos Narrow"/>
        <family val="2"/>
        <scheme val="minor"/>
      </rPr>
      <t xml:space="preserve">Allocated Cash-in Report
</t>
    </r>
    <r>
      <rPr>
        <sz val="9"/>
        <color rgb="FF000000"/>
        <rFont val="Aptos Narrow"/>
        <family val="2"/>
        <scheme val="minor"/>
      </rPr>
      <t xml:space="preserve">
Currently "Settlement Report" is only showing the receipt and cash-in data per salesman from all deposit channel consolidated. Actually, CPO can trace back how much cash deposited via CDM, or Transfer, or DropBox for each salesman, by looking at Allocated Cash-In Report generated on sharefolder (provided by IT team via Python). This creates hassle for CPO to maintain both My Hero Backend and sharefolder.
</t>
    </r>
  </si>
  <si>
    <r>
      <rPr>
        <b/>
        <sz val="9"/>
        <color rgb="FF000000"/>
        <rFont val="Aptos Narrow"/>
        <family val="2"/>
        <scheme val="minor"/>
      </rPr>
      <t xml:space="preserve">Solution:
</t>
    </r>
    <r>
      <rPr>
        <sz val="9"/>
        <color rgb="FF000000"/>
        <rFont val="Aptos Narrow"/>
        <family val="2"/>
        <scheme val="minor"/>
      </rPr>
      <t xml:space="preserve">
Create a new submenu on MY HERO BACKEND under CDM menu, called "Allocated Cash-In Report"
</t>
    </r>
    <r>
      <rPr>
        <b/>
        <sz val="9"/>
        <color rgb="FF000000"/>
        <rFont val="Aptos Narrow"/>
        <family val="2"/>
        <scheme val="minor"/>
      </rPr>
      <t xml:space="preserve">Benefit:
</t>
    </r>
    <r>
      <rPr>
        <sz val="9"/>
        <color rgb="FF000000"/>
        <rFont val="Aptos Narrow"/>
        <family val="2"/>
        <scheme val="minor"/>
      </rPr>
      <t>1) Time efficiency
2) Help CPO to complete process reconcile</t>
    </r>
  </si>
  <si>
    <t>IT Ray</t>
  </si>
  <si>
    <r>
      <rPr>
        <b/>
        <sz val="9"/>
        <color rgb="FF000000"/>
        <rFont val="Aptos Narrow"/>
        <family val="2"/>
        <scheme val="minor"/>
      </rPr>
      <t xml:space="preserve">Receipt Cancellation Report
</t>
    </r>
    <r>
      <rPr>
        <sz val="9"/>
        <color rgb="FF000000"/>
        <rFont val="Aptos Narrow"/>
        <family val="2"/>
        <scheme val="minor"/>
      </rPr>
      <t xml:space="preserve">
"Settlement Report" is only showing the receipt and cash-in data per salesman. CPO can trace back if there is any receipt cancellation for each salesman, by looking at Receipt Cancellation Report generated on sharefolder (provided by IT team via Python). This creates hassle for CPO to maintain both My Hero Backend and sharefolder.
</t>
    </r>
  </si>
  <si>
    <r>
      <rPr>
        <b/>
        <sz val="9"/>
        <color rgb="FF000000"/>
        <rFont val="Aptos Narrow"/>
        <family val="2"/>
        <scheme val="minor"/>
      </rPr>
      <t xml:space="preserve">Solution:
</t>
    </r>
    <r>
      <rPr>
        <sz val="9"/>
        <color rgb="FF000000"/>
        <rFont val="Aptos Narrow"/>
        <family val="2"/>
        <scheme val="minor"/>
      </rPr>
      <t xml:space="preserve">
Create a new submenu on MY HERO BACKEND under CDM menu, called "Receipt Cancellation Report"
</t>
    </r>
    <r>
      <rPr>
        <b/>
        <sz val="9"/>
        <color rgb="FF000000"/>
        <rFont val="Aptos Narrow"/>
        <family val="2"/>
        <scheme val="minor"/>
      </rPr>
      <t xml:space="preserve">Benefit:
</t>
    </r>
    <r>
      <rPr>
        <sz val="9"/>
        <color rgb="FF000000"/>
        <rFont val="Aptos Narrow"/>
        <family val="2"/>
        <scheme val="minor"/>
      </rPr>
      <t>1) Time efficiency
2) Help CPO to complete process reconcile</t>
    </r>
  </si>
  <si>
    <t>My Hero FF</t>
  </si>
  <si>
    <t>GR report enhancement (v2)</t>
  </si>
  <si>
    <t>- Show GR report from invoice product level.
- The following fields should be added to the dataset: BPPB Number, Movement Code, Order Code, Invoice Code, UOM, Sales Price, Total Sales, Discount, Total Discount, Aggregation Number (reference to SAP), Consolidation Date (Aladdin Interface), Customer Type (WS/Retail), and Customer Code.
- Rename Distribution Price to Buying Price
- Rename Total Distribution Amount to Total Buying Amount
- Add filter information at the top of the exported file to provide clearer context for the user.</t>
  </si>
  <si>
    <t>Fields to be added:
•	Sales Point
•	SO Delivery Status
•	BPPB Number
•	Movement Code
•	Order Code
•	Invoice Code
•	UOM
•	Panamas' sales price
•	Total Sales
•	Discount
•	Total Discount
•	Aggregation number (reference to SAP)
•	Consolidation date (reference to Aladdin)
•	Customer Type (WS/Retail)
•	Customer ID (as per iSMS)
Fields to be renamed:
•	Distribution Price -&gt; Buying Price
•	Total Distribution Amount -&gt; Total Buying Amount
Add information on top of report
•	Issued Date
•	Created Date
•	Finance Recon Date
•	Updated Date
•	Report executed on DD-MM-YYYY HH:MM</t>
  </si>
  <si>
    <t>Finance</t>
  </si>
  <si>
    <r>
      <rPr>
        <b/>
        <sz val="9"/>
        <color rgb="FF000000"/>
        <rFont val="Aptos Narrow"/>
        <family val="2"/>
        <scheme val="minor"/>
      </rPr>
      <t xml:space="preserve">Add "Area Name" on QR Report, Receipt Report, and Settlement Report
</t>
    </r>
    <r>
      <rPr>
        <sz val="9"/>
        <color rgb="FF000000"/>
        <rFont val="Aptos Narrow"/>
        <family val="2"/>
        <scheme val="minor"/>
      </rPr>
      <t xml:space="preserve">
Currently, there is no area name on payment gateway reports on MY HERO BACKEND, only area code (the value is number), which makes it kinda difficult for area team CPO, SPIA, and OTC team to understand.</t>
    </r>
  </si>
  <si>
    <t>Make it easier for area team and OTC to read and mapping payment gateway reports on MY HERO BACKEND.</t>
  </si>
  <si>
    <t>Solution:
1) QR report --&gt; Add new column Area Name
2) Receipt report --&gt; "Area" change into "Area Code", add new column "Area Name" (e.g. Surabaya)
3) Settlement report --&gt; "Area" change into "Area Code", add new column "Area Name" (e.g. Surabaya)
4) Also enable filter and search for Area Name on each report menu</t>
  </si>
  <si>
    <r>
      <rPr>
        <b/>
        <sz val="9"/>
        <color rgb="FF000000"/>
        <rFont val="Aptos Narrow"/>
        <family val="2"/>
        <scheme val="minor"/>
      </rPr>
      <t xml:space="preserve">Monthly Trx Report (VA Fee &amp; Disbursement Fee)
</t>
    </r>
    <r>
      <rPr>
        <sz val="9"/>
        <color rgb="FF000000"/>
        <rFont val="Aptos Narrow"/>
        <family val="2"/>
        <scheme val="minor"/>
      </rPr>
      <t xml:space="preserve">
OTC needs to have visibility on the total number of transactions and disbursement attempts that happen on a monthly basis. Currently we have IT team to create job to provide those data on a monthly basis, but in the long term we want it to be available on MY HERO BACKEND as well, so that OTC can cross-check the validity of transactions and disbursement compared with PO or quotation from vendor.
</t>
    </r>
  </si>
  <si>
    <t>Solution:
Create a new submenu on MY HERO BACKEND under CDM menu, called "Monthly Transaction Report"</t>
  </si>
  <si>
    <r>
      <rPr>
        <b/>
        <sz val="9"/>
        <color rgb="FF000000"/>
        <rFont val="Aptos Narrow"/>
        <family val="2"/>
        <scheme val="minor"/>
      </rPr>
      <t xml:space="preserve">Manual BCP
</t>
    </r>
    <r>
      <rPr>
        <sz val="9"/>
        <color rgb="FF000000"/>
        <rFont val="Aptos Narrow"/>
        <family val="2"/>
        <scheme val="minor"/>
      </rPr>
      <t xml:space="preserve">
If there is anything to be fixed from the backend, business stakeholders need to request to L1 and CHG. However, in the long term this way of working is not ideal, as we need approval from IT and everyone related, it would take a long time to execute the changes.
</t>
    </r>
  </si>
  <si>
    <t>Make it easier for business stakeholders to do manual BCP, especially when it's urgent</t>
  </si>
  <si>
    <r>
      <rPr>
        <sz val="9"/>
        <color rgb="FF000000"/>
        <rFont val="Aptos Narrow"/>
        <family val="2"/>
        <scheme val="minor"/>
      </rPr>
      <t xml:space="preserve">Create new menu on MHBE "Manual BCP" which can be accessed by certain roles
</t>
    </r>
    <r>
      <rPr>
        <b/>
        <sz val="9"/>
        <color rgb="FF000000"/>
        <rFont val="Aptos Narrow"/>
        <family val="2"/>
        <scheme val="minor"/>
      </rPr>
      <t>Benefit:</t>
    </r>
    <r>
      <rPr>
        <sz val="9"/>
        <color rgb="FF000000"/>
        <rFont val="Aptos Narrow"/>
        <family val="2"/>
        <scheme val="minor"/>
      </rPr>
      <t xml:space="preserve"> speed up BCP process, compliance related</t>
    </r>
  </si>
  <si>
    <t>DevOps, IT, CI</t>
  </si>
  <si>
    <t>P0</t>
  </si>
  <si>
    <t>https://wiki.app.pconnect.biz/x/JoULUw</t>
  </si>
  <si>
    <t>CDE-26495</t>
  </si>
  <si>
    <t>Wholesaler need to know each product qty in a Karton. Currently any transaction in My Hero FF is shown by smallest UOM and selling UOM</t>
  </si>
  <si>
    <t>Wholesaler know how many karton they buy</t>
  </si>
  <si>
    <t>Change invoice print out to show UOM conversion. Include both A4 and 3 inch invoice</t>
  </si>
  <si>
    <t>CDE-36439, CDE-37299</t>
  </si>
  <si>
    <r>
      <rPr>
        <b/>
        <sz val="9"/>
        <color rgb="FF000000"/>
        <rFont val="Aptos Narrow"/>
        <family val="2"/>
        <scheme val="minor"/>
      </rPr>
      <t xml:space="preserve">Combine Create &amp;  Update QR Within 1 Email
</t>
    </r>
    <r>
      <rPr>
        <sz val="9"/>
        <color rgb="FF000000"/>
        <rFont val="Aptos Narrow"/>
        <family val="2"/>
        <scheme val="minor"/>
      </rPr>
      <t xml:space="preserve">
Currently when there is a data for new salesman that needs to create QR, and there is data for salesman that needs to be updated, MHBE sends 2 separate emails to DEPOS, which might lead to confusion and they might missed one of the emails.
</t>
    </r>
  </si>
  <si>
    <t>Make sure MHBE send 1 email for all kinds of changes related to QR code</t>
  </si>
  <si>
    <r>
      <rPr>
        <b/>
        <sz val="9"/>
        <color rgb="FF000000"/>
        <rFont val="Aptos Narrow"/>
        <family val="2"/>
        <scheme val="minor"/>
      </rPr>
      <t xml:space="preserve">Solution:
</t>
    </r>
    <r>
      <rPr>
        <sz val="9"/>
        <color rgb="FF000000"/>
        <rFont val="Aptos Narrow"/>
        <family val="2"/>
        <scheme val="minor"/>
      </rPr>
      <t xml:space="preserve">Compile job for updating &amp; creating QR code, send 1 file only to DEPOS containing both QR that needs to be updated and QR needs to be created new
</t>
    </r>
    <r>
      <rPr>
        <b/>
        <sz val="9"/>
        <color rgb="FF000000"/>
        <rFont val="Aptos Narrow"/>
        <family val="2"/>
        <scheme val="minor"/>
      </rPr>
      <t xml:space="preserve">Benefit:
</t>
    </r>
    <r>
      <rPr>
        <sz val="9"/>
        <color rgb="FF000000"/>
        <rFont val="Aptos Narrow"/>
        <family val="2"/>
        <scheme val="minor"/>
      </rPr>
      <t xml:space="preserve">Avoid DEPOS missing request from MHBE
</t>
    </r>
  </si>
  <si>
    <t>https://wiki.app.pconnect.biz/x/yaS5Uw</t>
  </si>
  <si>
    <t>CDE-35228</t>
  </si>
  <si>
    <r>
      <rPr>
        <b/>
        <sz val="9"/>
        <color rgb="FF000000"/>
        <rFont val="Aptos Narrow"/>
        <family val="2"/>
        <scheme val="minor"/>
      </rPr>
      <t xml:space="preserve">Email for Successful Disbursement
</t>
    </r>
    <r>
      <rPr>
        <sz val="9"/>
        <color rgb="FF000000"/>
        <rFont val="Aptos Narrow"/>
        <family val="2"/>
        <scheme val="minor"/>
      </rPr>
      <t xml:space="preserve">
Currently when disbursement is successful, MHBE not sending any email to stakeholders, although stakeholders can actually look at disbursement attempt status at MHBE.
</t>
    </r>
  </si>
  <si>
    <t>Inform stakeholders about successful disbursement attempt</t>
  </si>
  <si>
    <r>
      <rPr>
        <b/>
        <sz val="9"/>
        <color rgb="FF000000"/>
        <rFont val="Aptos Narrow"/>
        <family val="2"/>
        <scheme val="minor"/>
      </rPr>
      <t xml:space="preserve">Solution:
</t>
    </r>
    <r>
      <rPr>
        <sz val="9"/>
        <color rgb="FF000000"/>
        <rFont val="Aptos Narrow"/>
        <family val="2"/>
        <scheme val="minor"/>
      </rPr>
      <t xml:space="preserve">Create a new job to send email to stakeholders everytime there is successful disbursement attempt on that day
</t>
    </r>
    <r>
      <rPr>
        <b/>
        <sz val="9"/>
        <color rgb="FF000000"/>
        <rFont val="Aptos Narrow"/>
        <family val="2"/>
        <scheme val="minor"/>
      </rPr>
      <t xml:space="preserve">Benefit:
</t>
    </r>
    <r>
      <rPr>
        <sz val="9"/>
        <color rgb="FF000000"/>
        <rFont val="Aptos Narrow"/>
        <family val="2"/>
        <scheme val="minor"/>
      </rPr>
      <t xml:space="preserve">Inform stakeholders for job run success
</t>
    </r>
  </si>
  <si>
    <t>Andry (IT)</t>
  </si>
  <si>
    <t>https://wiki.app.pconnect.biz/x/P5LlUw</t>
  </si>
  <si>
    <t>CDE-35777</t>
  </si>
  <si>
    <r>
      <rPr>
        <b/>
        <sz val="9"/>
        <color rgb="FF000000"/>
        <rFont val="Aptos Narrow"/>
        <family val="2"/>
        <scheme val="minor"/>
      </rPr>
      <t xml:space="preserve">PG Log
</t>
    </r>
    <r>
      <rPr>
        <sz val="9"/>
        <color rgb="FF000000"/>
        <rFont val="Aptos Narrow"/>
        <family val="2"/>
        <scheme val="minor"/>
      </rPr>
      <t xml:space="preserve">
If we want to track whether checksum file is uploaded successfully or not, and track the status of every job or attempt related to PG Cash, we need to check on each separate database table, which is a hassle for business stakeholders to monitor settlement and disbursement process.
</t>
    </r>
  </si>
  <si>
    <t>Provide logging for business stakeholders about settlement and disbursement execution</t>
  </si>
  <si>
    <r>
      <rPr>
        <b/>
        <sz val="9"/>
        <color rgb="FF000000"/>
        <rFont val="Aptos Narrow"/>
        <family val="2"/>
        <scheme val="minor"/>
      </rPr>
      <t xml:space="preserve">Solution:
</t>
    </r>
    <r>
      <rPr>
        <sz val="9"/>
        <color rgb="FF000000"/>
        <rFont val="Aptos Narrow"/>
        <family val="2"/>
        <scheme val="minor"/>
      </rPr>
      <t xml:space="preserve">Create a new PG Log menu on MHBE to track:
- upload file checksum (success/failed)
- get checksum
- request inquiry
- transfer
</t>
    </r>
    <r>
      <rPr>
        <b/>
        <sz val="9"/>
        <color rgb="FF000000"/>
        <rFont val="Aptos Narrow"/>
        <family val="2"/>
        <scheme val="minor"/>
      </rPr>
      <t xml:space="preserve">Benefit:
</t>
    </r>
    <r>
      <rPr>
        <sz val="9"/>
        <color rgb="FF000000"/>
        <rFont val="Aptos Narrow"/>
        <family val="2"/>
        <scheme val="minor"/>
      </rPr>
      <t>Inform stakeholders for job run success or failed, faster to recognize error</t>
    </r>
  </si>
  <si>
    <t>https://wiki.app.pconnect.biz/x/dZLlUw</t>
  </si>
  <si>
    <t>CDE-26490</t>
  </si>
  <si>
    <r>
      <rPr>
        <b/>
        <sz val="9"/>
        <color rgb="FF000000"/>
        <rFont val="Aptos Narrow"/>
        <family val="2"/>
        <scheme val="minor"/>
      </rPr>
      <t xml:space="preserve">VA Log
</t>
    </r>
    <r>
      <rPr>
        <sz val="9"/>
        <color rgb="FF000000"/>
        <rFont val="Aptos Narrow"/>
        <family val="2"/>
        <scheme val="minor"/>
      </rPr>
      <t xml:space="preserve">
If we want to track whether VA creation and update are successfully or not, we need to check on database, which is a hassle for business stakeholders to monitor VA-related process.
</t>
    </r>
  </si>
  <si>
    <t>Provide logging for business stakeholders about VA execution\</t>
  </si>
  <si>
    <r>
      <rPr>
        <b/>
        <sz val="9"/>
        <color rgb="FF000000"/>
        <rFont val="Aptos Narrow"/>
        <family val="2"/>
        <scheme val="minor"/>
      </rPr>
      <t xml:space="preserve">Solution:
</t>
    </r>
    <r>
      <rPr>
        <sz val="9"/>
        <color rgb="FF000000"/>
        <rFont val="Aptos Narrow"/>
        <family val="2"/>
        <scheme val="minor"/>
      </rPr>
      <t xml:space="preserve">Create a new VA Log menu on MHBE to track:
- VA creation (success/failed)
</t>
    </r>
    <r>
      <rPr>
        <b/>
        <sz val="9"/>
        <color rgb="FF000000"/>
        <rFont val="Aptos Narrow"/>
        <family val="2"/>
        <scheme val="minor"/>
      </rPr>
      <t xml:space="preserve">Benefit:
</t>
    </r>
    <r>
      <rPr>
        <sz val="9"/>
        <color rgb="FF000000"/>
        <rFont val="Aptos Narrow"/>
        <family val="2"/>
        <scheme val="minor"/>
      </rPr>
      <t xml:space="preserve">Inform stakeholders for job run success or failed, faster to recognize error
</t>
    </r>
  </si>
  <si>
    <t>https://wiki.app.pconnect.biz/x/65TlUw</t>
  </si>
  <si>
    <t>CDE-26491</t>
  </si>
  <si>
    <r>
      <rPr>
        <b/>
        <sz val="9"/>
        <color rgb="FF000000"/>
        <rFont val="Aptos Narrow"/>
        <family val="2"/>
        <scheme val="minor"/>
      </rPr>
      <t xml:space="preserve">Double Territory on Receipt Report
</t>
    </r>
    <r>
      <rPr>
        <sz val="9"/>
        <color rgb="FF000000"/>
        <rFont val="Aptos Narrow"/>
        <family val="2"/>
        <scheme val="minor"/>
      </rPr>
      <t xml:space="preserve">
When there is a receipt "issued" and receipt being "cancelled" within 1 exact same date, currently MHBE show it as 2 territories although the territory for both are similar
e.g. TJOG001, TJOG001
This may create confusion for area team or CPO to interpret settlement report.
</t>
    </r>
  </si>
  <si>
    <t>Make sure area team or CPO not confuse when tracking settlement report</t>
  </si>
  <si>
    <r>
      <rPr>
        <b/>
        <sz val="9"/>
        <color rgb="FF000000"/>
        <rFont val="Aptos Narrow"/>
        <family val="2"/>
        <scheme val="minor"/>
      </rPr>
      <t xml:space="preserve">Solution:
</t>
    </r>
    <r>
      <rPr>
        <sz val="9"/>
        <color rgb="FF000000"/>
        <rFont val="Aptos Narrow"/>
        <family val="2"/>
        <scheme val="minor"/>
      </rPr>
      <t xml:space="preserve">Show only 1 territory when there are receipt issued and receipt cancelled within 1 same date
</t>
    </r>
    <r>
      <rPr>
        <b/>
        <sz val="9"/>
        <color rgb="FF000000"/>
        <rFont val="Aptos Narrow"/>
        <family val="2"/>
        <scheme val="minor"/>
      </rPr>
      <t xml:space="preserve">Benefit:
</t>
    </r>
    <r>
      <rPr>
        <sz val="9"/>
        <color rgb="FF000000"/>
        <rFont val="Aptos Narrow"/>
        <family val="2"/>
        <scheme val="minor"/>
      </rPr>
      <t>Avoid confusion for CPO to see settlement &amp; receipt report</t>
    </r>
  </si>
  <si>
    <t>Jimmy</t>
  </si>
  <si>
    <t>IT Xuchin</t>
  </si>
  <si>
    <r>
      <rPr>
        <b/>
        <sz val="9"/>
        <color rgb="FF000000"/>
        <rFont val="Aptos Narrow"/>
        <family val="2"/>
        <scheme val="minor"/>
      </rPr>
      <t xml:space="preserve">Show Sum Amount on PG Reports
</t>
    </r>
    <r>
      <rPr>
        <sz val="9"/>
        <color rgb="FF000000"/>
        <rFont val="Aptos Narrow"/>
        <family val="2"/>
        <scheme val="minor"/>
      </rPr>
      <t xml:space="preserve">
There is no way for CPO to know the total amount of each column in settlement report. Although CPO can export the report, they will need to sum manually. It would be more seamless if CPO can directly see the sum amount of each column on settlement report.
</t>
    </r>
  </si>
  <si>
    <t>Make it seamless for CPO or stakeholders to get insights of sum amount for each reports on MHBE</t>
  </si>
  <si>
    <r>
      <rPr>
        <b/>
        <sz val="9"/>
        <color rgb="FF000000"/>
        <rFont val="Aptos Narrow"/>
        <family val="2"/>
        <scheme val="minor"/>
      </rPr>
      <t xml:space="preserve">Solution:
</t>
    </r>
    <r>
      <rPr>
        <sz val="9"/>
        <color rgb="FF000000"/>
        <rFont val="Aptos Narrow"/>
        <family val="2"/>
        <scheme val="minor"/>
      </rPr>
      <t xml:space="preserve">Show sum amount dynamic on each column (based on what filtered)
</t>
    </r>
    <r>
      <rPr>
        <b/>
        <sz val="9"/>
        <color rgb="FF000000"/>
        <rFont val="Aptos Narrow"/>
        <family val="2"/>
        <scheme val="minor"/>
      </rPr>
      <t xml:space="preserve">Benefit:
</t>
    </r>
    <r>
      <rPr>
        <sz val="9"/>
        <color rgb="FF000000"/>
        <rFont val="Aptos Narrow"/>
        <family val="2"/>
        <scheme val="minor"/>
      </rPr>
      <t>1) Make CPO easier to get sum insights</t>
    </r>
  </si>
  <si>
    <t>https://wiki.app.pconnect.biz/x/h2NXV</t>
  </si>
  <si>
    <t>CDE-26489</t>
  </si>
  <si>
    <r>
      <rPr>
        <b/>
        <sz val="9"/>
        <color rgb="FF000000"/>
        <rFont val="Aptos Narrow"/>
        <family val="2"/>
        <scheme val="minor"/>
      </rPr>
      <t xml:space="preserve">SMS Config Enhancement Phase 2: Integrate with OSEM
</t>
    </r>
    <r>
      <rPr>
        <sz val="9"/>
        <color rgb="FF000000"/>
        <rFont val="Aptos Narrow"/>
        <family val="2"/>
        <scheme val="minor"/>
      </rPr>
      <t xml:space="preserve">
Currently, the way we send SMS, push notif, etc to customers is from various platforms. For SMS, we have Infobip dashboard to send OTP, Telkomsel MyAds to send SMS to retailers with Telkomsel numbers, etc. All these platforms are scattered, and database is not unified. There's no way for us to know and maintain how many SMS sent to retailers every week. Therefore, we would need to orchestrate SMS on AYO PRINCIPAL, and integrate it with Infobip (who has partnership with all providers in Indonesia), so that admin can send SMS one-time or reguler via AYO PRINCIPAL seamlessly.
</t>
    </r>
  </si>
  <si>
    <t>We want to orchestrate SMS configuration to make admin more seamless, and that we can track the SMS performance and also govern the SMS.
In this case, we want to integrate SMS Config with OSEM Audience</t>
  </si>
  <si>
    <t>Enable admin to send SMS to OSEM audience, set schedule and frequency to blast SMS</t>
  </si>
  <si>
    <t>https://wiki.app.pconnect.biz/x/S4AwTg</t>
  </si>
  <si>
    <t>CDE-26661</t>
  </si>
  <si>
    <r>
      <rPr>
        <b/>
        <sz val="9"/>
        <color rgb="FF000000"/>
        <rFont val="Aptos Narrow"/>
        <family val="2"/>
        <scheme val="minor"/>
      </rPr>
      <t xml:space="preserve">Add campaign_id param to track CITA login from SMS on Mixpanel
</t>
    </r>
    <r>
      <rPr>
        <sz val="9"/>
        <color rgb="FF000000"/>
        <rFont val="Aptos Narrow"/>
        <family val="2"/>
        <scheme val="minor"/>
      </rPr>
      <t xml:space="preserve">
When we blast SMS to retailers CITA, currently we can only get insights of where users came from (push notif or sms), and we haven't been able to identify further on where specifically user came from (sms campaign_id 1, sms campaign_id 2, etc). This would be useful to track the performance and insights of SMS blast that we will do in the future, so that we can calculate the ROI and create a better strategy to engage with customers.
</t>
    </r>
  </si>
  <si>
    <t>Empower stakeholders to track the performance and impact of sending push notif, email, in-app popup, banner, SMS, etc, so that they can optimize ROI in the long run.</t>
  </si>
  <si>
    <r>
      <rPr>
        <sz val="9"/>
        <color rgb="FF000000"/>
        <rFont val="Aptos Narrow"/>
        <family val="2"/>
        <scheme val="minor"/>
      </rPr>
      <t>Add campaign_id param
https://order.src.id?utm_source=sms</t>
    </r>
    <r>
      <rPr>
        <b/>
        <sz val="9"/>
        <color rgb="FF000000"/>
        <rFont val="Aptos Narrow"/>
        <family val="2"/>
        <scheme val="minor"/>
      </rPr>
      <t>&amp;campaign_id=1</t>
    </r>
  </si>
  <si>
    <t>https://wiki.app.pconnect.biz/x/kfxFV</t>
  </si>
  <si>
    <t>CDE-36884</t>
  </si>
  <si>
    <t>MY Hero Backend</t>
  </si>
  <si>
    <t>As of today, if a CPO intends to perform a cancellation, undo a journey, or start a journey from iSMS, the data will not be reflected in the MYHERO Backend. Therefore, the CPO is required to perform these actions twice—once in iSMS and again in the MYHERO Backend.</t>
  </si>
  <si>
    <t>When CPO Cancel, Undo Journey, or Start journey from iSMS will be reflected to MYHERO BE</t>
  </si>
  <si>
    <t>https://wiki.app.pconnect.biz/x/pQFUV</t>
  </si>
  <si>
    <t>CDE-36918</t>
  </si>
  <si>
    <t>Currently, if a CPO wishes to perform a manual reconciliation for the Journey WS, they will not be able to proceed unless there is a corresponding movement.</t>
  </si>
  <si>
    <t>If a CPO wishes to perform a reconciliation on a journey without any movement, manual reconciliation can still be carried out.</t>
  </si>
  <si>
    <t>https://wiki.app.pconnect.biz/x/Ig5UV</t>
  </si>
  <si>
    <t>CDE-37135</t>
  </si>
  <si>
    <t>Currently, the proportion of CITA users that allow push notification on their device is 35% allow 65% not allow</t>
  </si>
  <si>
    <t>Nudging Customers to Increase Push Notif Allowance Rate on CITA</t>
  </si>
  <si>
    <t>providing entry point on CITA for users to allow notification. if clicked will be redirected to browser settings to allow push notification</t>
  </si>
  <si>
    <t>https://wiki.app.pconnect.biz/display/CDE/%5BPRD%5D+CITA+-+Allow+Notification+Entry+Point+on+CITA</t>
  </si>
  <si>
    <t>We have not implemented monitoring tools to track API performance in CITA.
- Issues in these flows can lead to poor user experience, lost revenue, and delayed troubleshooting.
- Without real-time performance insights, identifying bottlenecks or failures is reactive and time-consuming.</t>
  </si>
  <si>
    <t>Real time monitoring to enhance faster troubleshooting</t>
  </si>
  <si>
    <t>New Relic Implementation on CITA especially on critical flow but not limited to:
1. login
2. catalog loading
3. add to cart
4. checkout
5. d1k inside and outside call cycle
6. CITA DTE (mission, coin redemption, etc)</t>
  </si>
  <si>
    <t>https://wiki.app.pconnect.biz/display/CDE/%5BPRD%5D+CITA+-+New+Relic+Implementation</t>
  </si>
  <si>
    <t xml:space="preserve">We already notify user regarding the status of their order, also we have sent the notification for dijamin1klik outside call cycle. 
but there is no CTA button to reorder in this notifcation page. making the journey to stop
</t>
  </si>
  <si>
    <t xml:space="preserve"> to experiment to apply reorder button on notification page. so users can have a shortcut to reorder from notification page</t>
  </si>
  <si>
    <t>Reorder button on notification page</t>
  </si>
  <si>
    <t>https://wiki.app.pconnect.biz/display/CDE/%5BPRD%5D+CITA+-+Reorder+Button+on+Notification+Page</t>
  </si>
  <si>
    <r>
      <rPr>
        <b/>
        <sz val="9"/>
        <color rgb="FF000000"/>
        <rFont val="Aptos Narrow"/>
        <family val="2"/>
        <scheme val="minor"/>
      </rPr>
      <t xml:space="preserve">Change Naming
</t>
    </r>
    <r>
      <rPr>
        <b/>
        <u/>
        <sz val="9"/>
        <color rgb="FF000000"/>
        <rFont val="Aptos Narrow"/>
        <family val="2"/>
        <scheme val="minor"/>
      </rPr>
      <t xml:space="preserve">Change File Name Export for Receipt and Settlement Report
</t>
    </r>
    <r>
      <rPr>
        <sz val="9"/>
        <color rgb="FF000000"/>
        <rFont val="Aptos Narrow"/>
        <family val="2"/>
        <scheme val="minor"/>
      </rPr>
      <t xml:space="preserve">
Saat ini jika export file Receipt Report yang muncul nama filenya presettlement_report, sedangkan jika export file Settlement Report yang muncul nama filenya deposit_report, jadi membingungkan CPO
</t>
    </r>
    <r>
      <rPr>
        <b/>
        <u/>
        <sz val="9"/>
        <color rgb="FF000000"/>
        <rFont val="Aptos Narrow"/>
        <family val="2"/>
        <scheme val="minor"/>
      </rPr>
      <t xml:space="preserve">Change Term "CDM" Menu on My Hero Backend into "Payment Gateway" Menu
</t>
    </r>
    <r>
      <rPr>
        <sz val="9"/>
        <color rgb="FF000000"/>
        <rFont val="Aptos Narrow"/>
        <family val="2"/>
        <scheme val="minor"/>
      </rPr>
      <t xml:space="preserve">
This menu actually contains all cash from CDM, DropBox, Transfer. So it's not appropriate to call it "CDM" menu. This may confuse area team.
</t>
    </r>
  </si>
  <si>
    <t>Change file name export:
1) Receipt Report --&gt; from "presettlement_report" into "receipt_report"
2) Settlement Report --&gt; from "deposit_report" into "settlement_report"
Change "CDM" menu into "Payment Gateway" menu</t>
  </si>
  <si>
    <t>CPO</t>
  </si>
  <si>
    <t>https://wiki.app.pconnect.biz/x/ddGBV</t>
  </si>
  <si>
    <t>CDE-37536</t>
  </si>
  <si>
    <r>
      <rPr>
        <b/>
        <sz val="9"/>
        <color rgb="FF000000"/>
        <rFont val="Aptos Narrow"/>
        <family val="2"/>
        <scheme val="minor"/>
      </rPr>
      <t xml:space="preserve">Add Failed Reason on Disbursement Report
</t>
    </r>
    <r>
      <rPr>
        <sz val="9"/>
        <color rgb="FF000000"/>
        <rFont val="Aptos Narrow"/>
        <family val="2"/>
        <scheme val="minor"/>
      </rPr>
      <t xml:space="preserve">
Currently, whenever there is disbursement attempt that "failed", we only show status "failed" on disbursement report, without further explanation on what cause the disbursement to be failed. As a result, area team (CPO) will never know the failure reason.
</t>
    </r>
  </si>
  <si>
    <t>Currently, the A4 invoice printout and PDF do not include a conversion rule, which requires Salesmen or TAs to manually map these 500 pieces into the corresponding number of boxes</t>
  </si>
  <si>
    <t>Austin/Melissa</t>
  </si>
  <si>
    <t>CDE-37299</t>
  </si>
  <si>
    <t>AWS Rekognition Integration for MyHero FF Stock Check</t>
  </si>
  <si>
    <t>Integrate AWS-Rekog online SKU detection to enable faster, cost-efficient execution verification</t>
  </si>
  <si>
    <t>My Hero Coach</t>
  </si>
  <si>
    <t>To continue with New Relic integration</t>
  </si>
  <si>
    <t>Partnership</t>
  </si>
  <si>
    <t>To support Instant Reward initiative where AYO Toko users can scan My Hero QR to receive coins</t>
  </si>
  <si>
    <t>To support Instant Reward iniatitive</t>
  </si>
  <si>
    <t>1. Support Instant Reward QR Scanning from My Hero
2. Allow coins rewarding to be earned from scanning
3. Provide retailer &amp; coins details when scanning QR</t>
  </si>
  <si>
    <t>Swapped ticket</t>
  </si>
  <si>
    <t>IT Verrel</t>
  </si>
  <si>
    <t>Currently, to analyse the performance of multicategory order in CITA, we still need to raise the request to data team which needs 1 sprint (1week) to be delivered.</t>
  </si>
  <si>
    <t>we propose to implement the property to mixpanel so we can directly do analysis quickly on mixpanel without need to raise ticket to data team</t>
  </si>
  <si>
    <t>Multicategory Analysis on Mixpanel</t>
  </si>
  <si>
    <t>https://wiki.app.pconnect.biz/display/CDE/%5BPRD%5D+CITA+-+Mixpanel+Tracker+for+FMCG+Products</t>
  </si>
  <si>
    <t>AYO Mitra ID</t>
  </si>
  <si>
    <t>Order status handling</t>
  </si>
  <si>
    <t>Order Changes Status</t>
  </si>
  <si>
    <t>Process button &amp; Reassigning order "Pengaturan pesanan hari ini" will update order status to "Dalam Pengiriman" , unless the order is "Pesanan Selesai"  and "Pesanan Dibatalkan"</t>
  </si>
  <si>
    <t>Cluster creation logic</t>
  </si>
  <si>
    <t>Downline Does Not Trigger Cluster</t>
  </si>
  <si>
    <t>-Business ID with status inactive will not trigger reclustering
-Downline salesman will not trigger reclustering.
-Downline salesman will be removed from the map pinpoint clustering.
-Downline salesman can appear in all PGs within the same WS (radius 2km &amp; visited in L4W).</t>
  </si>
  <si>
    <t>Delivery scheduling</t>
  </si>
  <si>
    <t>Apply 'Send Today' for Tomorrow’s Orders</t>
  </si>
  <si>
    <t>Apply button "Kirim hari ini" for menu "lihat pesanan besok"</t>
  </si>
  <si>
    <t>Speed up business process PG pre journey</t>
  </si>
  <si>
    <t>Print Button in Stock Recommendation</t>
  </si>
  <si>
    <t>Add a print button in the stock recommendation menu to help Mitra speed up the stock preparation process before PG arrives</t>
  </si>
  <si>
    <t>Order handling for invalid coordinates</t>
  </si>
  <si>
    <t>Process Orders with LatLong = 0</t>
  </si>
  <si>
    <t>System should support order processing for downlines with LatLong = 0, and allow Mitra to reassign those orders.</t>
  </si>
  <si>
    <t>Currently, the CITA order process can only be done by Mitra Pusat. However, there is potential for Mitra Cabang to handle orders, especially for downlines located far from Mitra Pusat.</t>
  </si>
  <si>
    <t>CITA Order Process by Mitra Cabang</t>
  </si>
  <si>
    <t>Enable Mitra Cabang to initiate and complete the CITA order process independently through the system.</t>
  </si>
  <si>
    <t>Order reassignment optimization</t>
  </si>
  <si>
    <t>Reassign Order via Map</t>
  </si>
  <si>
    <t>Allow Mitra to reassign orders directly from the map interface.</t>
  </si>
  <si>
    <t>Routing creation using OSRM</t>
  </si>
  <si>
    <t>Display Map on Create Routing</t>
  </si>
  <si>
    <t>Automatically display a map when creating a routing using OSRM.</t>
  </si>
  <si>
    <t>Order selection efficiency</t>
  </si>
  <si>
    <t>Tick All Orders</t>
  </si>
  <si>
    <t>Add a 'Tick All' feature to select all available orders for processing in one action.</t>
  </si>
  <si>
    <t>Stock recommendation</t>
  </si>
  <si>
    <t>Search Brand in "rekomendasi stock hari ini"</t>
  </si>
  <si>
    <t>Add brand search functionality in the stock recommendation menu.</t>
  </si>
  <si>
    <t>If CN Return V1 non taxable used in Invoice V1 Taxable, there will be error in interfacing the data to SAP</t>
  </si>
  <si>
    <t>Block CN return to be only used for the same category</t>
  </si>
  <si>
    <t>CN Return V1 non taxable can only used for invoice V1 non taxable. V1 Taxable invoice can only use CN Return V1 taxable (if any)</t>
  </si>
  <si>
    <t>Faishol/Melissa</t>
  </si>
  <si>
    <t>CDE-38238</t>
  </si>
  <si>
    <t>Currently, when a salesman prints the LPU from the report menu, the LPU summary is not displayed. As a result, the salesman has to calculate the totals manually, which consumes time when preparing to make a deposit, since they need to reconcile the LPU with the amount to be deposited.</t>
  </si>
  <si>
    <t>For checking LPU vs total Setoran and Salesman can see summary LPU at Setoran Page</t>
  </si>
  <si>
    <t>Need to view LPU Summary and print LPU Summary, total accumulation all entity</t>
  </si>
  <si>
    <t>https://wiki.app.pconnect.biz/x/OEUAVQ</t>
  </si>
  <si>
    <t>CDE-38474</t>
  </si>
  <si>
    <t>Sales order export cannot view payment method</t>
  </si>
  <si>
    <t>Export receipt</t>
  </si>
  <si>
    <t>MyHero Principal</t>
  </si>
  <si>
    <t>Currently, if a CPO wants to display BV1 transaction data on AYO Principal, it takes approximately average 15–30 seconds just to show a single data entry. This delay can disrupt the CPO’s workflow when reviewing transactions, making revisions, and performing other related tasks</t>
  </si>
  <si>
    <t>Improvement AYO Principal to showing data</t>
  </si>
  <si>
    <t>https://wiki.app.pconnect.biz/x/3CjsV</t>
  </si>
  <si>
    <t>CDE-38161</t>
  </si>
  <si>
    <t>AYO &amp; iSMS Tax integration with Coretax</t>
  </si>
  <si>
    <t>Current tax reporting still upload manual by CPO using eFaktur</t>
  </si>
  <si>
    <t>There is a business need to accelerate the process of creating tax invoices due to the increasing number of product variants that are subject to tax, especially with the existence of PANAMAS.</t>
  </si>
  <si>
    <t>Automation faktur pajak creation using API between AYO/iSMS and Coretax
Story : CDE-14281
Confluence : https://wiki.app.pconnect.biz/pages/viewpage.action?pageId=1112988587</t>
  </si>
  <si>
    <t>Lelyana</t>
  </si>
  <si>
    <t>Ensure that the export process runs on a separate service, independent from other services, and is capable of executing in parallel.</t>
  </si>
  <si>
    <t>https://wiki.app.pconnect.biz/x/uybsV</t>
  </si>
  <si>
    <t>CDE-38108</t>
  </si>
  <si>
    <t>Customer Tiering on AYO Mitra is not needed by PH Commercial.</t>
  </si>
  <si>
    <t>Remove/hide unused menu to lessen learning curve from Mitra on using the app</t>
  </si>
  <si>
    <t>Hide menu Price per Tier on Product Mitra</t>
  </si>
  <si>
    <t>https://jira.app.pconnect.biz/browse/CDE-35959</t>
  </si>
  <si>
    <t>Challenge creation is a repetitive process every week with 70% same configurations</t>
  </si>
  <si>
    <t>Create a copy for existing Challenge mechanics with capability to change dates.</t>
  </si>
  <si>
    <t>Duplicate challenge feature to carry over recurring configurations, only change the important parameter</t>
  </si>
  <si>
    <t>https://wiki.app.pconnect.biz/x/wtoZUw</t>
  </si>
  <si>
    <t>https://jira.app.pconnect.biz/browse/CDE-35171</t>
  </si>
  <si>
    <t>More utilize push notifications to increase active user on using new features</t>
  </si>
  <si>
    <t xml:space="preserve">Send push notifications to retailer’s mobile phones and to WS Mitra for all new promotions/challenges, vouchers, discounts, bundles, announcements and reminders </t>
  </si>
  <si>
    <t>Additional automatic notification sending on several rewards/tasks given to Retailer &amp; WS</t>
  </si>
  <si>
    <t>https://wiki.app.pconnect.biz/x/KdwZUw</t>
  </si>
  <si>
    <t>https://jira.app.pconnect.biz/browse/CDE-36237</t>
  </si>
  <si>
    <t>Movement on Journey cancel is still being calculated in the reconciliation process.</t>
  </si>
  <si>
    <t>Adjusting the reconciliation process to ensure accurate stock calculations in the WMS system</t>
  </si>
  <si>
    <t>#Manual reconciliation cannot be performed if the journey lacks both movement and a BPPBnumber
#Movement on Journey cancel is still being calculated in the reconciliation process.</t>
  </si>
  <si>
    <t>CDE-38241</t>
  </si>
  <si>
    <r>
      <rPr>
        <b/>
        <sz val="9"/>
        <color rgb="FF000000"/>
        <rFont val="Aptos Narrow"/>
        <family val="2"/>
        <scheme val="minor"/>
      </rPr>
      <t xml:space="preserve">Lock Salesman Territory on Settlement Report for 1 KPS
</t>
    </r>
    <r>
      <rPr>
        <sz val="9"/>
        <color rgb="FF000000"/>
        <rFont val="Aptos Narrow"/>
        <family val="2"/>
        <scheme val="minor"/>
      </rPr>
      <t xml:space="preserve">
Saat ini jika ada salesman yang dipindahkan territory-nya oleh CPO di hari Sabtu/Minggu, nilai carryover nya terbawa ke territory baru juga, padahal seharusnya tetap tercatat di territory sebelumnya.</t>
    </r>
  </si>
  <si>
    <t>Settlement report di hari tanpa receipt untuk salesman yang berubah area akan ter-reflect di settlement report hari-hari sebelumnya.
Fix ini akan mencatat secara historical salesman tersebut dari territory mana di settlement hari itu dan apabila ada perubahan territory, maka akan ter-reflect di settlement report mulai KPS berikutnya.</t>
  </si>
  <si>
    <t>Historical settlement report untuk tampilan territory salesman yang pindah area di baris tanpa receipt
+ Lock territory salesman untuk 1 KPS. Apabila ada perubahan territory salesman di hari Sabtu/Minggu, maka baru tereflect mulai next KPS.</t>
  </si>
  <si>
    <t>https://wiki.app.pconnect.biz/x/uEsAVQ</t>
  </si>
  <si>
    <t>CDE-38594</t>
  </si>
  <si>
    <t>Whitelisted retailer should open taste advisor V2.
currently, when they open V2, sometimes can jump to V1 and cannot go back to V2 unless edit the URL directly</t>
  </si>
  <si>
    <t>Improve UX for whitelisted retailer, so when open taste advisor V2, all the links inside is redirected to V2 (not jump to V1)</t>
  </si>
  <si>
    <t>- from find your flavor result, when click proceed to buy, redirect it to new page to iframe AYO Kasir with the header of V2
- from find your flavor result, when click all variant, redirect it to catalog V2
- create login page for V2</t>
  </si>
  <si>
    <t>Customer without CL can still use credit payment and didn't trigger confirmation number if the order value is small</t>
  </si>
  <si>
    <t>Block credit payment for customer without CL</t>
  </si>
  <si>
    <t>Filter payment form, if customer didn't have CL, don't show credit payment in payment option</t>
  </si>
  <si>
    <t>CDE-38819</t>
  </si>
  <si>
    <t>Staff Management following stock downline features</t>
  </si>
  <si>
    <t>Gemini AI Improvement</t>
  </si>
  <si>
    <t>placeholder for improvement in Gemini AI, still on discussion within business</t>
  </si>
  <si>
    <t>Sprint 11</t>
  </si>
  <si>
    <t xml:space="preserve">Deprio to sprint 1 </t>
  </si>
  <si>
    <t>Platform/Apps</t>
  </si>
  <si>
    <t>Sum of Weight (Estimated Mandays: ANGKA)</t>
  </si>
  <si>
    <t>Epic</t>
  </si>
  <si>
    <t>Impact (if not develop)</t>
  </si>
  <si>
    <t>Proposal Prio Rank</t>
  </si>
  <si>
    <t>Total</t>
  </si>
  <si>
    <t>CITA Loyalty</t>
  </si>
  <si>
    <t>Adjust CITA loyalty color theme</t>
  </si>
  <si>
    <t>To give similarity to AYO ecosystem</t>
  </si>
  <si>
    <t xml:space="preserve">To increase CITA loyal users 
Currently :
Dormant : &gt; 48% (440K CSU)
</t>
  </si>
  <si>
    <t>Experimentation</t>
  </si>
  <si>
    <t>Kameleoon Integration</t>
  </si>
  <si>
    <t>To be able to do experimentation on CITA</t>
  </si>
  <si>
    <t>experimentation on CITA cannot proceed, halting A/B testing and optimization efforts, which limits data-driven improvements and delays innovation. A lot of feature developments depend on this</t>
  </si>
  <si>
    <t>Instant Reward</t>
  </si>
  <si>
    <t>Transaction ID row on coin history page</t>
  </si>
  <si>
    <t>To be able to identify the coins that retailer are referring to when complain</t>
  </si>
  <si>
    <t xml:space="preserve">Miscommunication between retailers and agent. </t>
  </si>
  <si>
    <t>Performance Improvement</t>
  </si>
  <si>
    <t>MITA Inbound whitelist</t>
  </si>
  <si>
    <t>Time efficiency</t>
  </si>
  <si>
    <t>Recipient email alerting</t>
  </si>
  <si>
    <t>To notify the PIC when there's an issue on API integration between UV and CITA</t>
  </si>
  <si>
    <t>Issue go unnoticed (kasih rate issuenya berapa)</t>
  </si>
  <si>
    <t>Grand Total</t>
  </si>
  <si>
    <t>AYO Mitra Order</t>
  </si>
  <si>
    <t>Backend Data</t>
  </si>
  <si>
    <t>Pasgar Performance Data | Implement unified logic for incentive calculation directly in PASGAR Visit and ensure consistent data mapping for retailer ID, business code, and downline salesman identifiers.</t>
  </si>
  <si>
    <t>•	Standardize incentive calculation logic across all systems.
•	Improve transparency and accuracy of visit performance data.
•	Reduce manual intervention and eliminate discrepancies between DWH and RDS.
•	Enable clear differentiation of visit types (proxy, scan, approach, extract from downline).</t>
  </si>
  <si>
    <t>Risk of inconsistent incentive payouts, manual reconciliation, and reduced trust in system accuracy.</t>
  </si>
  <si>
    <t>Saat ini fitur "add selling" di AMO akan memaksa AMO untuk membuat "downline salesman" baru</t>
  </si>
  <si>
    <t>fitur add selling tidak akan menambah downline salesman dan akan menggunakan retailer id sesuai data order CITA</t>
  </si>
  <si>
    <t xml:space="preserve">Data duplicacy </t>
  </si>
  <si>
    <t>Increased fraud risk, low consumer confidence, missed loyalty KPIs and potential financial loss</t>
  </si>
  <si>
    <t>Instant Reward - POD</t>
  </si>
  <si>
    <t>Proof of Delivery | Introduce photo submission as proof of delivery for orders partially paid with coins, ensuring transparency and reducing fraud risk.</t>
  </si>
  <si>
    <t>•	Ensure 100% proof of delivery for coin-based orders without disrupting delivery flow.
•	Maintain smooth offline operations with background sync capability.
•	Improve trust and accountability in PASGAR and CITA delivery processes.</t>
  </si>
  <si>
    <t>Increased risk of delivery disputes, operational inefficiency, and potential financial loss.</t>
  </si>
  <si>
    <t>- UI inconsistency between AMO Online and Offline
- Offline version requires heavy sync for reports and history, slowing performance
- Current sync downloads large volumes of unused data for day-to-day canvassing, consuming server resources and slowing performance</t>
  </si>
  <si>
    <t>- UI Consistency: Ensure identical interface between AMO Online and Offline to reduce training complexity and improve usability.
- Sync Optimization:
    - Phase 1: Achieve sync time &lt;15 seconds by reducing unnecessary data payload and optimizing sync logic.
    - Phase 2: Further optimize to &lt;10 seconds with auto-sync implementation.
- Reduce Server Load: Eliminate download of non-essential data for canvassing to save bandwidth and improve performance.
- Improve Operational Efficiency:
    - Provide sync reminders after canvassing or order delivery in Phase 1.
    - Auto-sync in Phase 2 only after data reduction strategy is implemented to avoid increasing sync time.
- Future Flexibility: Enable PASGAR to choose Online/Offline mode in Phase 3</t>
  </si>
  <si>
    <t>- inconsistency experience between AMO online and offline
- Slow sync performance
- unable to develop auto sync due to large volume of sync data</t>
  </si>
  <si>
    <t>CTA</t>
  </si>
  <si>
    <t>(blank)</t>
  </si>
  <si>
    <t>Panamas Project</t>
  </si>
  <si>
    <t>Limit CPO acces for import to another area</t>
  </si>
  <si>
    <t>Request fitur print movement di My Hero Back End. Untuk additional load yang di lapangan, barang diantarkan ke FF nya. FF posisi nggak di gudang shg nggak bisa pakai print out additional yg dr ipad</t>
  </si>
  <si>
    <t>Bisa melakukan print out movement additional pada MYHERO Backend</t>
  </si>
  <si>
    <t>Payment Gateway</t>
  </si>
  <si>
    <t xml:space="preserve">Bank Account Config
In the future, if there is any requests from business stakeholders to change an entity bank account number, we will need to request CHT and involve DevOps. This is not an ideal approach, as we will be relying on DevOps for any changes related to bank account.
</t>
  </si>
  <si>
    <t>Enable CI to change entity bank account number from My Hero BE independently with approval to business stakeholders.</t>
  </si>
  <si>
    <t>Commercial users currently experience confusion when reviewing the deposit printout, particularly because the “Nominal Setoran” value displayed does not always reflect the actual deposit amount when there is a delay in the calculation results from the previous transaction. Additionally, users often misunderstand the “Nomor VA,” assuming it represents the Virtual Account number used for CDM deposits, which further contributes to misinterpretation of the printed information. To address these issues, the deposit printout needs to be updated to present information more clearly and communicate proper context to users. Without this improvement, users may continue to misread or misunderstand the printed sheet, potentially leading to operational errors and repeated inquiries.</t>
  </si>
  <si>
    <t>Enhancement for print out setoran menu to showing "Nominal", "Koreksi", "Total Setoran"</t>
  </si>
  <si>
    <t>Double Territory
When there is a receipt "issued" and receipt being "cancelled" within 1 exact same date, currently MHBE show it as 2 territories although the territory for both are similar
e.g. TJOG001, TJOG001
This may create confusion for area team or CPO to interpret settlement report.</t>
  </si>
  <si>
    <t xml:space="preserve">Master Config for Carryover Adjustment Reasons
In the future, there might be cases in the field that require carryover adjustment but the reasons haven't been available in the current reasons list. When business stakeholders want to add new reasons, we need to request CHT, which is not an ideal approach in the long-term.
</t>
  </si>
  <si>
    <t>Enable CPO or business stakeholders to add and remove carryover adjustment reasons list.</t>
  </si>
  <si>
    <t>QR Code Inactivation Logic Enhancement
When CPO assign a salesman to different territory (via iSMS), MHBE job automatically de-activate existing QR code. At the same time, it also creates a new QR code with a new CCG code inside, then it will send the request to DEPOS to finalized. As a result, salesman won't be able to deposit physical cash to CDM. They can only use other methods (bank agent transfer or DropBox) while waiting for the QR code to be registered on CDM (~ 2-3 days). On top of that, if the salesman assigned again to previous territory, they will need to wait for another few days for system to activate QR. Overall, the process is a hassle.</t>
  </si>
  <si>
    <t xml:space="preserve">
Create a new seamless QR code activation/inactivation flow for salesman, as following:
1) CPO assigns salesman to different territory (via iSMS)
2) MHBE job WILL NOT de-activate existing QR
3) MHBE job will create a new QR with a new CCG
4) Once registered, new QR will be shown to My Hero iPad
So basically 1 salesman can have multiple QR codes, it's just My Hero iPad that will determine which QR code is shown
</t>
  </si>
  <si>
    <t>oRetailers are not engaged with the popup</t>
  </si>
  <si>
    <t xml:space="preserve">Search VA Number on VA Menu MHBE
Currently, business users cannot search for VA number on VA menu at MHBE. This could be a hassle as they need to use other parameters to look at specific salesman VA number, particularly when it comes to carryover adjustment where the cash is wrongly transferred to other VA.
</t>
  </si>
  <si>
    <t>Enable business users to search for VA number on VA menu.</t>
  </si>
  <si>
    <t>Backdated sales order / invoice / receipt to previous month cannot enter to SAP after month-end
closing​</t>
  </si>
  <si>
    <t>Align posting date, use modified date for backdated transaction</t>
  </si>
  <si>
    <t>IMPACT</t>
  </si>
  <si>
    <t>Tech Debt</t>
  </si>
  <si>
    <t>There was a case that MHBE record the receipt data for salesman that
has an lowercase id (e.g. PMI\afian1), but record the allocated cash-in data for that salesman after being
revised into uppercase id by CPO (e.g. PMI\AFIAN1). As a result, stakeholders see on settlement report that
there are 2 different lines, each with its own carryover.</t>
  </si>
  <si>
    <t>To enhance how AYO system receive and recognize employee data from iSMS and process it into settlement and disbursement by making employee user account to be case insensitive.</t>
  </si>
  <si>
    <t>Compliance</t>
  </si>
  <si>
    <t>Deletion of deprecated menu:
1. Katalog SRC
2. Remote Call Agent</t>
  </si>
  <si>
    <t>Compliance and To remove deprecated menu in AYO Principal</t>
  </si>
  <si>
    <t>non-compliance and spending cost on unproductive features</t>
  </si>
  <si>
    <t>Aligning Users between SIGA, Azure, and AYO Principal.
Currently for PMI users, if user deleted in SIGA, it will not delete user in AYO Principal. Hence user still can access AYO Principal. We need to improve this so users data is accurate between AYO Principaland SIGA</t>
  </si>
  <si>
    <t>Compliance and Security of AYO Principal</t>
  </si>
  <si>
    <t>unauthorized access for deleted users, creating serious security and compliance risks, inaccurate identity records, and potential audit failures.</t>
  </si>
  <si>
    <t>Enable a Comprehensive SSO Login in AYO Principal</t>
  </si>
  <si>
    <t>Enhance security and user convenience by enabling Single Sign-On (SSO) for AYO Principal, ensuring seamless authentication through existing enterprise identity providers.</t>
  </si>
  <si>
    <t>users will continue to rely on separate credentials for AYO Principal, increasing the risk of weak passwords, credential sharing, and unauthorized access. This creates security vulnerabilities, compliance risks, and a poor user experience due to multiple login steps.</t>
  </si>
  <si>
    <t>Instant Reward - Resolution Center</t>
  </si>
  <si>
    <t>update phone number is the most frequent question from retailer. when we deploy resolution center on CITA, agent must be able to update retailer's phone number</t>
  </si>
  <si>
    <t>agent to be able to update phone number</t>
  </si>
  <si>
    <t>AYO Kasir has an integrated feature for payment with Espay payment gateway.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Currently, we do the changes via backend (BE) which requires CHT. To minimize the hassle and changes via BE, we will enable inserting and updating the data via front end (in AYO Principal).</t>
  </si>
  <si>
    <t>To insert and map new retailer codes with the needed payment gateway data
To edit and update the retailer codes with the payment gateway data</t>
  </si>
  <si>
    <t>changes will continue to require backend intervention, causing delays, increased operational overhead, and potential disruptions in online payment processing</t>
  </si>
  <si>
    <t>Currently, user is unable to export rejection reason for certain mission</t>
  </si>
  <si>
    <t>Add rejection reason column in exported TSM excel file</t>
  </si>
  <si>
    <t>A lot of time needed to export and analyze data. Copy CC DTE Mechanism</t>
  </si>
  <si>
    <t>Staff Management</t>
  </si>
  <si>
    <t>no validation when delete staff causing an issue if there is stock on the staff account</t>
  </si>
  <si>
    <t>ensure all staff that is deleted doesn't have stock anymore</t>
  </si>
  <si>
    <t>causing inventory discrepancies, financial inaccuracies, and operational issues that can disrupt reporting and stock management.</t>
  </si>
  <si>
    <t xml:space="preserve">DTE Automation
To automate and have instant result on verification process for DTE mission with SMP mechanics. This will free up time for DTE admins to verify other missions and SRC will have earlier verification result. Currently, only available for AYO B2B transaction only. Next enhancement to include all RTM assets transaction
</t>
  </si>
  <si>
    <t>- Simplify the process required to verify DTE mission with SMP mechanic
- Eliminate time needed for DTE admins to verify DTE mission with SMP mechanic
- Improve SRC experience when doing DTE missions with SMP mechanic</t>
  </si>
  <si>
    <t>1) Time efficiency
2) Freeing up resources (DTE admins can be assigned to verify other missions)</t>
  </si>
  <si>
    <t>If user want to set up recommendation only for few retailers, user must do it one by one</t>
  </si>
  <si>
    <t>Simplify process to set up recommendation for selected retailer</t>
  </si>
  <si>
    <t>consuming considerably high time</t>
  </si>
  <si>
    <t>Resolution Center</t>
  </si>
  <si>
    <t>when we deploy resolution center on CITA, agent must be able to view order created and its status so the agent can follow up accordingly</t>
  </si>
  <si>
    <t>create dashboard order for CITA</t>
  </si>
  <si>
    <t>delaying follow-ups, reducing resolution efficiency, and negatively impacting customer satisfaction.</t>
  </si>
  <si>
    <t>Dependencies on CITA Loyalty, enhancement needed so Mitra has potongan values view on AYO Mitra</t>
  </si>
  <si>
    <t>Ensure Mitra can view total CITA coin deductions and reimbursement details</t>
  </si>
  <si>
    <t>Enhance Mitra experience the reimbursement flow</t>
  </si>
  <si>
    <t>improving visibility of loyalty coins and ensuring accurate and timely payments to Mitra</t>
  </si>
  <si>
    <t>To ensure retailer and mitra know their total invoice value deduction after potongan koin belanja</t>
  </si>
  <si>
    <t>Provide clear visibility of invoice deductions due to loyalty coins for retailers and Mitra</t>
  </si>
  <si>
    <t>Satisfy ITD-318 Standard</t>
  </si>
  <si>
    <t>improve governance and ensure Mitra acknowledges their downline</t>
  </si>
  <si>
    <t>Ensure compliance with ITD-318 by requiring Mitra to acknowledge downline</t>
  </si>
  <si>
    <t>Audit related on Mitra downline acknowledgement</t>
  </si>
  <si>
    <t>UI Improvement</t>
  </si>
  <si>
    <t>Enable Mitra to process orders more efficiently by allowing selection of all orders at once.</t>
  </si>
  <si>
    <t>WS can view the historical CITA orders previously placed</t>
  </si>
  <si>
    <t>Provide WS with access to historical CITA order data for reference</t>
  </si>
  <si>
    <t>Order reassignment optimization
Reassign Order via Map</t>
  </si>
  <si>
    <t>Optimize order reassignment by allowing Mitra to reassign orders directly from the map interface</t>
  </si>
  <si>
    <t>Mitra takes it longer time to order assignment to Pasgar</t>
  </si>
  <si>
    <t>Speed up business process PG pre journey in Stock Preparation</t>
  </si>
  <si>
    <t>Accelerate Mitra’s stock preparation process by enabling printing, searching, and sorting in stock recommendations.</t>
  </si>
  <si>
    <t>a lot of time spend for PG preparation processes before routing</t>
  </si>
  <si>
    <t>AYO Kasir Daily Settlement</t>
  </si>
  <si>
    <t>This feature will greatly assist in reviewing historical daily closings to identify stock discrepancies and alignments within specific timeframes.</t>
  </si>
  <si>
    <t>To perform proper &amp; accurate inventory-finance settlement</t>
  </si>
  <si>
    <t>AYO Kasir Miles Loyalty</t>
  </si>
  <si>
    <t>Current mechanism : number of survey question equals to number of miles
Future mechanism : make a categories/group of questions (inside each categories, there will be questions bank) to define number of miles / VAP reward.
Expectation : 1-2 survey question for different miles, but with different weighted, i.e. : 
- For 1 mile : 1 survey question (Rating format)
- For 2-3 miles : 1 survey question (Yes/No Question)
- For 4-6 miles : 1 survey question (Multiple choice)
- For 7 miles : 1 survey question (Open Question):
(based on BRD review, this request includes development forexapnding  XP collection to all IQOS touch points, loyalty report, visit reward (non existent).</t>
  </si>
  <si>
    <t>After 1 month learning, it is suggested to simplify the survey mechanism of VAP</t>
  </si>
  <si>
    <t xml:space="preserve">inconsistencies in messaging will persist, leading to poor customer experience and reduced effectiveness </t>
  </si>
  <si>
    <t>Referring to CX Retention program, each member will received QR code as their personal tools for instant reward. Upon their visit to Booth/kioskPartner, they need to scan the QR code in dedicated scanner for reward redemption. Need enchancement in AYO Kasir, to allow AYO Kasir utilize this scanning journey and retrieve the consumer data to be followed up with IP Miles program</t>
  </si>
  <si>
    <t>Optimize IP Miles journey by leveraging QR Code Scanning</t>
  </si>
  <si>
    <t>limiting personalization, and potentially impacting sales performance</t>
  </si>
  <si>
    <t>AYO Kasir Offline Mode</t>
  </si>
  <si>
    <t>AYO Kasir Order Cart</t>
  </si>
  <si>
    <t>Miss input and discrepancies of stock and payment reconciliation</t>
  </si>
  <si>
    <t>AYO Kasir Stock Count</t>
  </si>
  <si>
    <t>frontliners will lack essential customer data and guidance tools, resulting in fragmented journeys, missed personalization opportunities, and reduced effectiveness in customer engagement.</t>
  </si>
  <si>
    <t>Customer Information</t>
  </si>
  <si>
    <t>Loyal IQOS Member retention</t>
  </si>
  <si>
    <t>Frontliner Education</t>
  </si>
  <si>
    <t>Product misslead understanding</t>
  </si>
  <si>
    <t>Manage LOGD
Manage or to reduce OOS by Touchpoint
Manage the efficiency of available storage at the touchpoint</t>
  </si>
  <si>
    <t>SFP Bundling</t>
  </si>
  <si>
    <t>Bonds Exclusive Offer: Bundling Pack
Exposure of Blends LOGD 60 mio sticks and we need to increase quality acquisition from 1 pack to 5 packs
Purpose: Create special offer consist of 1 device + 5 blends with special code not referral codes for seasonal promotion
Impact: LOGD Blends 60 Mio Sticks with Current Rate</t>
  </si>
  <si>
    <t>Increase participation rate of acquisition using this bundling scheme at 30%
Avoid LOGD by 240K Stick per week with total 2 Mio stick contribute from this scheme</t>
  </si>
  <si>
    <t>new IQOS members will face extra steps to join the loyalty program, leading to lower enrollment rates</t>
  </si>
  <si>
    <t>SFP Loyalty</t>
  </si>
  <si>
    <t>Auto Enrollment Loyalty for new member by merging Consent of loyalty with Privacy Notice checkbox</t>
  </si>
  <si>
    <t>Increasing numbers of Loyalty unlocked and making seamless journey for LAU, if they become IQOS member they will automatically enrolled in Loyalty Program</t>
  </si>
  <si>
    <t>Increase number of loyalty IQOS Member</t>
  </si>
  <si>
    <t>SMB Next Level 2026</t>
  </si>
  <si>
    <t>Simplify login mechanism for internal employees</t>
  </si>
  <si>
    <t>Tech Improvement</t>
  </si>
  <si>
    <t>We have tech debt that will due in 31 May 2026. IT has assessed the best approach to meet Google requirement is to upgrade our React Native version to 0.77 (right now is 0.59). Google will automatically reject any submissions that do not meet the requirement after May 31, 2026.
And because upgrading the version is a major change. From IT rough assessment, it will need 2 sprints, so we need to start in Sprint 2.</t>
  </si>
  <si>
    <t>To meet Google requirement is to upgrade our React Native version to 0.77</t>
  </si>
  <si>
    <t>Google will automatically reject any app submissions that do not meet the requirement after May 31, 2026.</t>
  </si>
  <si>
    <t>AYO Principal- Force logout for touchpoints when the menu configuration for AYO Kasir is updated</t>
  </si>
  <si>
    <t>Efficiency business process/eliminated administrative load
Make sure no invalid price when submitted the order</t>
  </si>
  <si>
    <t>Veev Refferal Program</t>
  </si>
  <si>
    <t>CX Acquisition Veev Refferal Program
Pain Point / Problem: VEEV acquisition remains low, indicating a need to accelerate user growth through an effective referral program
Purpose: Introduce a special offer: VEEV One device for IDR 10K when purchased using a referral code for new users only
Impact: Leverage existing networks to drive organic growth, increase adoption of VEEV, and strengthen engagement through an attractive special offer</t>
  </si>
  <si>
    <t>Increase VEEV device adoption by leveraging existing customer networks and incentivizing only new user to drive purchases</t>
  </si>
  <si>
    <t>inconsistent product knowledge access, poor customer experience, and missed opportunities to promote programs and offers</t>
  </si>
  <si>
    <t>Voucher Configuration</t>
  </si>
  <si>
    <t>Differentiate voucher allocation for both types direct/indirect</t>
  </si>
  <si>
    <t xml:space="preserve">SRC IQOS Point  </t>
  </si>
  <si>
    <t>Automatic coin rewarding &amp; stock update in AYO Kasir for SRC IQOS Point 
(Scope sprint 1 ; auto coin rewarding 
sprint 2 : stock update &amp; push notif )</t>
  </si>
  <si>
    <t>Faster &amp; more precise coin rewarding &amp; stock recording</t>
  </si>
  <si>
    <t>Currently, user is unable to access historical coin obtained specifically from leads generation</t>
  </si>
  <si>
    <t>More informative &amp; clear historical coin obtained from leads generation program</t>
  </si>
  <si>
    <t>Misinformation &amp; misunderstanding of coin rewarding history will still happen, which leads to SRCC needs to keep explaining to SRC that impacts to their time spent</t>
  </si>
  <si>
    <t>Replacement</t>
  </si>
  <si>
    <t>This feature helps staff to process replacement transaction in AYO Kasir
Ensure consumers right/benefit keeps delivered</t>
  </si>
  <si>
    <t>Lending</t>
  </si>
  <si>
    <t>Implementation of additional Lending flagging in AYO Kasir</t>
  </si>
  <si>
    <t>Streamline field operations by eliminating Qualtrics dependency, reducing complexity and saving time for
frontliners.​
Enable quick and accurate identification of lending customers directly in AYO, improving follow-up
efficiency and customer experience.​</t>
  </si>
  <si>
    <t>Lending data cannot be tracked in Ayo Kasir and DCE.
Customers who borrowed devices cannot be followed up via eCRM or reminded through CSC calls, leading to operational inefficiencies and potential device loss.</t>
  </si>
  <si>
    <t>(Multiple Items)</t>
  </si>
  <si>
    <t>Bank Raya</t>
  </si>
  <si>
    <t>To support integration with Bank Raya for Kasbon payment</t>
  </si>
  <si>
    <t>Pojok modal will be disable</t>
  </si>
  <si>
    <t>Block order&amp;Notif block order</t>
  </si>
  <si>
    <t>Block order when payment due date dan add notif jika ada order yg berisisan/masuk bertepatan or stlh paymentdudate(overdue)</t>
  </si>
  <si>
    <t>Untuk menghindari Override due to overdue AR pada IQOS Partner</t>
  </si>
  <si>
    <t xml:space="preserve">Override &amp; Overdue </t>
  </si>
  <si>
    <t>Bude</t>
  </si>
  <si>
    <t xml:space="preserve">BUDE – Customer Service Center
Omnichannel (interaction management) system migration for Customer Care </t>
  </si>
  <si>
    <t xml:space="preserve">- Unplug API from current vendor (Infomedia) and integrate to Mitracomm System
- Appoint 1 vendor to govern both manpower and system to allow effective process in troubleshooting both in solvability timing and quality. 
- Current omnichannel flow. Entry point of SRC to contact BUDE.
</t>
  </si>
  <si>
    <t>Budget strain</t>
  </si>
  <si>
    <t>Class A and Class B are confidential data that has been dropped to be ingested from DWH, but is still needed by finance team. To cater this, will need to set automation task to prepare requested data and automate its sending. Task will generate email as an output with link that does not expire</t>
  </si>
  <si>
    <t>Katalog SRC will be fully deprecated (including removal of access in Principal) and will need to remove this on FE in AYO Toko</t>
  </si>
  <si>
    <t>- To remove unused feature</t>
  </si>
  <si>
    <t>OTP</t>
  </si>
  <si>
    <t>To support OTP sending via WhatsApp</t>
  </si>
  <si>
    <t>To offer alternative for users to receive OTP via WhatsApp</t>
  </si>
  <si>
    <t>login failure</t>
  </si>
  <si>
    <t>[1/3] Landing Page
Improve Bebas Asap menu to enable SRC IQOS Point access to SFP educational content</t>
  </si>
  <si>
    <t>Increase product knowledge &amp; awareness about SFP for SRC IQOS Point</t>
  </si>
  <si>
    <t>[2/3] Knowledge Centre + Target Market
Improve Bebas Asap menu to enable SRC IQOS Point access to SFP educational content</t>
  </si>
  <si>
    <t>[3/3] News + Testimony
Improve Bebas Asap menu to enable SRC IQOS Point access to SFP educational content</t>
  </si>
  <si>
    <t>Create job untuk mengconsume external file provide by Finance team (AR) untuk terkait payment status dari partner yg di lakukan di luar PG</t>
  </si>
  <si>
    <t>-Minimize manual update backed (CHT) ​
-Optimize delay time order from Partner​</t>
  </si>
  <si>
    <t>Pojok Bayar</t>
  </si>
  <si>
    <t>Currently Pojok Bayar webview is only possible when PB landing page is on, as webview is triggered from next button inside landing page. When landing page is turned off, webview will not work. Need to improve this so that when landing page is both ON or OFF, webview will still work</t>
  </si>
  <si>
    <t>To allow Pojok Bayar to work with or without landing page turned on. If landing page turned off, webview will be triggered from AYO Toko homepage</t>
  </si>
  <si>
    <t>To have new Loyalty system for AYO Toko</t>
  </si>
  <si>
    <t>To have a loyalty system to support AYO Toko long-term retention</t>
  </si>
  <si>
    <t>Change in-app logo due to holdings company change from SRC to SRCIS</t>
  </si>
  <si>
    <t>To comply with latest holdings company change</t>
  </si>
  <si>
    <t>non-compliance, audit failure</t>
  </si>
  <si>
    <t xml:space="preserve">Revamp Pop Up Notif for AYO TOKO
Current UI and setting for popup in AYO TOKO is not intuitive and enticing enough for users to engage. From ~58.000 active retailers AYO TOKO that receive the popup, only ~21.000 clicked the popup (~37%). </t>
  </si>
  <si>
    <t>Increase the click-through rate (CTR) of the popup itself. In the case of DTE, for example, retailers will watch the mission-related video once they click the
popup. We knew that retailers will be more likely to submit and comply missions once they engage with the video.</t>
  </si>
  <si>
    <t>Popup CTR remain low
Retailers are not engaged with the popup</t>
  </si>
  <si>
    <t>To have new New User Experience for new users</t>
  </si>
  <si>
    <t>To assist new users to be onboarded to AYO Toko</t>
  </si>
  <si>
    <t>2026 Sprint Cyce (S1-S4)</t>
  </si>
  <si>
    <t>Submission (Due Date)</t>
  </si>
  <si>
    <t>BRD Assesment Result + IT</t>
  </si>
  <si>
    <t>Backlog Grooming</t>
  </si>
  <si>
    <t>Local Review</t>
  </si>
  <si>
    <t>PRD Creation (Start Date)</t>
  </si>
  <si>
    <t>PRD  Last Submission (Due Date)</t>
  </si>
  <si>
    <t>IT Assesment Result</t>
  </si>
  <si>
    <t>Sprint Planninng</t>
  </si>
  <si>
    <t>Development (Start)</t>
  </si>
  <si>
    <t>Development (End)</t>
  </si>
  <si>
    <t>Release Note</t>
  </si>
  <si>
    <t>Output</t>
  </si>
  <si>
    <t>BRD</t>
  </si>
  <si>
    <t>High Level Velocity for each BRD</t>
  </si>
  <si>
    <t>Prio Proposal</t>
  </si>
  <si>
    <t>Final Prio</t>
  </si>
  <si>
    <t>Jira Ticket</t>
  </si>
  <si>
    <t>Final Jira Ticket</t>
  </si>
  <si>
    <t>Mandays Velocity + Velocity Next Print + CPT for PO</t>
  </si>
  <si>
    <t>Final Ticket to Develop</t>
  </si>
  <si>
    <t>Feature Go Live</t>
  </si>
  <si>
    <t>Release Note Docs &amp; Communication Blast</t>
  </si>
  <si>
    <t>Proposal Sprint Sched by Pak Yuda</t>
  </si>
  <si>
    <t>PIC</t>
  </si>
  <si>
    <t>&lt;Business Owner&gt;</t>
  </si>
  <si>
    <t>&lt;CI + IT&gt;</t>
  </si>
  <si>
    <t>&lt;CI &amp; Comm. Deployment&gt;</t>
  </si>
  <si>
    <t>Sprint Gov Team + GB</t>
  </si>
  <si>
    <t>IT &amp; CI</t>
  </si>
  <si>
    <t>IT to lead &amp; announce to all stakeholders</t>
  </si>
  <si>
    <t>CI-IT-Business Owner (UAT)</t>
  </si>
  <si>
    <t>Comm-Deployment</t>
  </si>
  <si>
    <t>Working Days</t>
  </si>
  <si>
    <t>Timeline</t>
  </si>
  <si>
    <t>Deployment Date</t>
  </si>
  <si>
    <t>&lt;on going&gt;</t>
  </si>
  <si>
    <t>Sprint 1</t>
  </si>
  <si>
    <t>Sprint 2</t>
  </si>
  <si>
    <t>29 Jan – 25 Feb</t>
  </si>
  <si>
    <t>&lt;not yet started&gt;</t>
  </si>
  <si>
    <t>Sprint 3</t>
  </si>
  <si>
    <t>26 Feb – 31 Mar</t>
  </si>
  <si>
    <t>Sprint 4</t>
  </si>
  <si>
    <t>1 Apr – 28 Apr</t>
  </si>
  <si>
    <t>Sprint 5</t>
  </si>
  <si>
    <t>29 Apr – 2 Jun</t>
  </si>
  <si>
    <t>3 Jun – 30 Jun</t>
  </si>
  <si>
    <t>* No processes will be carried out on March 12-27, due to festive leave</t>
  </si>
  <si>
    <t>What to Do</t>
  </si>
  <si>
    <t>Business Owner</t>
  </si>
  <si>
    <t>Maximum submission of BRD complete format, via email (with Manager approved &amp; legal/compliance/RnC checeked). No more changes is allowed. Output : BRD</t>
  </si>
  <si>
    <t>CI &amp; Business User (incl. Comm Dep.) will involve at UAT</t>
  </si>
  <si>
    <t>Comm Dep</t>
  </si>
  <si>
    <t>All prioritized ticket will be presented to Sprint govt. GB for approval
Output :  Final Prio</t>
  </si>
  <si>
    <t>CI  and Deployment align on priorities and feasibility looking at mandays velocity
Output : Initiative Prioritization</t>
  </si>
  <si>
    <t>Final ticket list is locked before development starts to all stakeholders: CI &amp; IT &amp; Deployment
Output : Final Sprint Ticket</t>
  </si>
  <si>
    <t>Create Release Note document to be shared to all stakeholders</t>
  </si>
  <si>
    <t>CI Govt  and Deployment align on priorities and feasibility looking at mandays velocity
Output : Initiative Prioritization Proposal</t>
  </si>
  <si>
    <t>CI-PM Asses the weight of each submitted BRD (high = require aprx. Longer mandays &gt;= 25, medium &gt;= 15,
low = &lt; 15</t>
  </si>
  <si>
    <t>CI-PM Assess technical requirement &amp; integration.
Output : PRD – Product Requirement Docs
H-2 before PRD submission due date, PRD will be shared to business for approval</t>
  </si>
  <si>
    <t>Maximum date of submitted PRD  by CI-PM to IT. IT can start to assess efforts needed.
Output : Final PRD submitted.</t>
  </si>
  <si>
    <t>CI to submit CPT</t>
  </si>
  <si>
    <t>IT Assessment result is shared, ensuring no surprise overcommitments. CI &amp; CD might have add. session for re-prio
Output : Mandays &amp; Timeline &amp; Deprio List</t>
  </si>
  <si>
    <t xml:space="preserve"> Development, testing, and regression happen
Output : features ready for testing
</t>
  </si>
  <si>
    <t>We close the sprint with UAT &amp; deployment
Output : Feature go-live</t>
  </si>
  <si>
    <t>Category</t>
  </si>
  <si>
    <t>(All)</t>
  </si>
  <si>
    <t>Row Labels</t>
  </si>
  <si>
    <t>Count of Background</t>
  </si>
  <si>
    <t>Est. Mandays</t>
  </si>
  <si>
    <t>Velocity</t>
  </si>
  <si>
    <t>AYO Toko PH</t>
  </si>
  <si>
    <t>Sprint 1 - 2026</t>
  </si>
  <si>
    <t>Last update 2 -12-2025 1:33pm</t>
  </si>
  <si>
    <t>Application</t>
  </si>
  <si>
    <t xml:space="preserve">Carry over mandays last sprint </t>
  </si>
  <si>
    <t xml:space="preserve"> Remaining Velocity </t>
  </si>
  <si>
    <t>Squad</t>
  </si>
  <si>
    <t>Toko, Mitra (ZA)</t>
  </si>
  <si>
    <t>Toko, Mitra, AMO (ID)</t>
  </si>
  <si>
    <t>Toko, Mitra, AMO (KSA)</t>
  </si>
  <si>
    <t>Toko, Mitra, AMO (PH)</t>
  </si>
  <si>
    <t>Brian + Gemini + NEMO</t>
  </si>
  <si>
    <t>HERO BAU</t>
  </si>
  <si>
    <t>HERO Panamas Project</t>
  </si>
  <si>
    <t>MyAYO Metahuman</t>
  </si>
  <si>
    <t>MYAYO Mobile</t>
  </si>
  <si>
    <t>Tech related</t>
  </si>
  <si>
    <t>Sprint 2 - 2026</t>
  </si>
  <si>
    <t>Last update 8-Jan-2026 1:38pm</t>
  </si>
  <si>
    <t xml:space="preserve"> Carry over mandays last sprint </t>
  </si>
  <si>
    <t>MyAYO</t>
  </si>
  <si>
    <t>MYAYO Web</t>
  </si>
  <si>
    <t>AYO Toko ID</t>
  </si>
  <si>
    <t>AMO ID</t>
  </si>
  <si>
    <t>AYO PrincipalID</t>
  </si>
  <si>
    <t>Ticket</t>
  </si>
  <si>
    <t>AYO Toko, Mitra &amp; AMO, Qoncierge, AYO Principal</t>
  </si>
  <si>
    <t>AYO Kasir, CITA, DTE</t>
  </si>
  <si>
    <t>MY HERO</t>
  </si>
  <si>
    <t>MY AYO, OSEM, Tech Related</t>
  </si>
  <si>
    <t>Sprint 3 - 2026</t>
  </si>
  <si>
    <t>My AYO Web</t>
  </si>
  <si>
    <t>Sprint 4 - 2026</t>
  </si>
  <si>
    <t>Full capacity</t>
  </si>
  <si>
    <t>Coverage (velo vs. backlog)</t>
  </si>
  <si>
    <t>Adjustment Velocity -20%</t>
  </si>
  <si>
    <t>20% of full</t>
  </si>
  <si>
    <t>all</t>
  </si>
  <si>
    <t>TBC (due tore-prioritization)</t>
  </si>
  <si>
    <t>Sprint 5 - 2026</t>
  </si>
  <si>
    <t>Base Capacity</t>
  </si>
  <si>
    <t>Mandays AI Finding (20%)</t>
  </si>
  <si>
    <t>Carry Over Sprint 5</t>
  </si>
  <si>
    <t>Capacity Sprint 5</t>
  </si>
  <si>
    <t>carryover 10 for AR</t>
  </si>
  <si>
    <t>to transfer mandays to Kasir and deprio MyAYO backlogs</t>
  </si>
  <si>
    <t>Sprint 6 - 2026</t>
  </si>
  <si>
    <t>Stream</t>
  </si>
  <si>
    <t>Applications</t>
  </si>
  <si>
    <t>Soft. Eng.</t>
  </si>
  <si>
    <t>Default Mandays</t>
  </si>
  <si>
    <t>Planned Mandays</t>
  </si>
  <si>
    <t>Remaining Mandays</t>
  </si>
  <si>
    <t>B2B</t>
  </si>
  <si>
    <t>Mochamad Taufiqul Hafizh</t>
  </si>
  <si>
    <t>Jovan Hermawan</t>
  </si>
  <si>
    <t>Busyairi Ramadhan; Ivan Susanto</t>
  </si>
  <si>
    <t>Nathanael Steven</t>
  </si>
  <si>
    <t>Ivan Susanto; Amelia Syatriadi</t>
  </si>
  <si>
    <t>Andreas Iskandar</t>
  </si>
  <si>
    <t>B2C</t>
  </si>
  <si>
    <t>AYO Kasir/PD Tool</t>
  </si>
  <si>
    <t>Alexander Kenrick Duanto; Stefanus William Sudargo</t>
  </si>
  <si>
    <t>General</t>
  </si>
  <si>
    <t>Andreas Jaya Kusuma</t>
  </si>
  <si>
    <t>Tech</t>
  </si>
  <si>
    <t>Effel Zefanya Shuban;Ahmad Mu'min Faisal; Alvin Kamal Nasich</t>
  </si>
  <si>
    <t>Amelia Syatriadi;Alfan Lukeyan Rizki;Ignatius Steven;Rinda Yemima</t>
  </si>
  <si>
    <t>Sprint 7 - 2026</t>
  </si>
  <si>
    <t>Jovan Hermawan​</t>
  </si>
  <si>
    <t>Busyairi</t>
  </si>
  <si>
    <t>Ivan Susanto</t>
  </si>
  <si>
    <t>Jovan Hermawan, Ivan Susanto​</t>
  </si>
  <si>
    <t>Total B2B</t>
  </si>
  <si>
    <t>Kenrick</t>
  </si>
  <si>
    <t>TOTAL B2C</t>
  </si>
  <si>
    <t>AYO Principal ID</t>
  </si>
  <si>
    <t>Andreas Jaya Kusuma​</t>
  </si>
  <si>
    <t>Alfan; Ignatius Steven; Rinda Yemima​</t>
  </si>
  <si>
    <t>Sprint 8 - 2026</t>
  </si>
  <si>
    <t>Product</t>
  </si>
  <si>
    <t>Soft. Eng</t>
  </si>
  <si>
    <t>Default Capacity</t>
  </si>
  <si>
    <t>Carry Over</t>
  </si>
  <si>
    <t>Sprint 8 Capacity</t>
  </si>
  <si>
    <t>Mochamad Taufiqul </t>
  </si>
  <si>
    <t>Busyairi; Amelia ​</t>
  </si>
  <si>
    <t>OSEM + Paguyuban</t>
  </si>
  <si>
    <t>Jovan, Ivan Susanto​</t>
  </si>
  <si>
    <t>​Kenrick; Stefanus William ​</t>
  </si>
  <si>
    <t>Total B2C</t>
  </si>
  <si>
    <t>Alfan; Ignatius Steven; Rinda ​</t>
  </si>
  <si>
    <t>Sprint 9 - 2026</t>
  </si>
  <si>
    <t>Sprint 9 Capacity</t>
  </si>
  <si>
    <t>Gabung jadi 1</t>
  </si>
  <si>
    <t>OSEM --&gt; Initiative Studio: expectation: 120 mandays per Q1 2027</t>
  </si>
  <si>
    <t>masuk initiative studio &amp; shared feature di principal (Databank)</t>
  </si>
  <si>
    <t>New</t>
  </si>
  <si>
    <t>Sum of Proposal Prio Rank</t>
  </si>
  <si>
    <t>Serbu Rabu</t>
  </si>
  <si>
    <t>Store Visual Mission</t>
  </si>
  <si>
    <t>Definition</t>
  </si>
  <si>
    <t>Carry Over to Sprint 4</t>
  </si>
  <si>
    <r>
      <t>Ticket yang</t>
    </r>
    <r>
      <rPr>
        <b/>
        <sz val="11"/>
        <color theme="1"/>
        <rFont val="Aptos Narrow"/>
        <family val="2"/>
        <scheme val="minor"/>
      </rPr>
      <t xml:space="preserve"> tidak selesai development dalam sprint berjalan</t>
    </r>
    <r>
      <rPr>
        <sz val="11"/>
        <color theme="1"/>
        <rFont val="Aptos Narrow"/>
        <family val="2"/>
        <scheme val="minor"/>
      </rPr>
      <t xml:space="preserve"> , sehingga harus berlanjut ke jadwal sprint selanjutnya</t>
    </r>
  </si>
  <si>
    <t>Ticket Cancel</t>
  </si>
  <si>
    <r>
      <t>Ticket dicancel ,</t>
    </r>
    <r>
      <rPr>
        <b/>
        <sz val="11"/>
        <color theme="1"/>
        <rFont val="Aptos Narrow"/>
        <family val="2"/>
        <scheme val="minor"/>
      </rPr>
      <t xml:space="preserve"> cancellation ini harus menyertakan remarks yang jelas kenapa dicancel</t>
    </r>
  </si>
  <si>
    <r>
      <t>Ticket yang</t>
    </r>
    <r>
      <rPr>
        <b/>
        <sz val="11"/>
        <color theme="1"/>
        <rFont val="Aptos Narrow"/>
        <family val="2"/>
        <scheme val="minor"/>
      </rPr>
      <t xml:space="preserve"> tidak ter pick up pada sprint berjalan</t>
    </r>
  </si>
  <si>
    <t>Deployed</t>
  </si>
  <si>
    <r>
      <t xml:space="preserve">Ticket yang sudah melalui semua proses UAT, mendapat approval dari business owner/requestor dan </t>
    </r>
    <r>
      <rPr>
        <b/>
        <sz val="11"/>
        <color theme="1"/>
        <rFont val="Aptos Narrow"/>
        <family val="2"/>
        <scheme val="minor"/>
      </rPr>
      <t>sudah ter-deploy</t>
    </r>
  </si>
  <si>
    <t>Ready to Deploy</t>
  </si>
  <si>
    <r>
      <t>Ticket yang</t>
    </r>
    <r>
      <rPr>
        <b/>
        <sz val="11"/>
        <color theme="1"/>
        <rFont val="Aptos Narrow"/>
        <family val="2"/>
        <scheme val="minor"/>
      </rPr>
      <t xml:space="preserve"> sudah melalui proses UAT production</t>
    </r>
    <r>
      <rPr>
        <sz val="11"/>
        <color theme="1"/>
        <rFont val="Aptos Narrow"/>
        <family val="2"/>
        <scheme val="minor"/>
      </rPr>
      <t xml:space="preserve"> dan </t>
    </r>
    <r>
      <rPr>
        <b/>
        <sz val="11"/>
        <color theme="1"/>
        <rFont val="Aptos Narrow"/>
        <family val="2"/>
        <scheme val="minor"/>
      </rPr>
      <t xml:space="preserve">sudah mendapat approval UAT dari business owner / requestor </t>
    </r>
    <r>
      <rPr>
        <sz val="11"/>
        <color theme="1"/>
        <rFont val="Aptos Narrow"/>
        <family val="2"/>
        <scheme val="minor"/>
      </rPr>
      <t>dan siap untuk deploy</t>
    </r>
  </si>
  <si>
    <t>Ready to Test</t>
  </si>
  <si>
    <r>
      <t xml:space="preserve">Ticket yang </t>
    </r>
    <r>
      <rPr>
        <b/>
        <sz val="11"/>
        <color theme="1"/>
        <rFont val="Aptos Narrow"/>
        <family val="2"/>
        <scheme val="minor"/>
      </rPr>
      <t xml:space="preserve">sudah ditest pada versi QA dan siap untuk ditest/UAT ke business owner/requestor pada versi production </t>
    </r>
  </si>
  <si>
    <t>V</t>
  </si>
  <si>
    <t>Wed</t>
  </si>
  <si>
    <t>Fri</t>
  </si>
  <si>
    <t>Thu</t>
  </si>
  <si>
    <t>Mon</t>
  </si>
  <si>
    <t>Tue</t>
  </si>
  <si>
    <t>complete</t>
  </si>
  <si>
    <t>Sun</t>
  </si>
  <si>
    <t>Platform</t>
  </si>
  <si>
    <t>Impact
(must be in number)</t>
  </si>
  <si>
    <t>Agnostic Missions - Phase1: Enhancement</t>
  </si>
  <si>
    <t xml:space="preserve">Agnostic Missions: Phase 1 Enhancement
Before we bring PVP and XP to CITA, we will enhance existing missions logic and systems, including new relic and the databases. To support seamless B2B Touchless initiative, we want to make sure the infrastructure </t>
  </si>
  <si>
    <t>1) Increase engagement in CITA and AYO TOKO
2) Reduce time-to-market to execute mission without waiting development</t>
  </si>
  <si>
    <t>Phase 1:
1) Enhance query stamp missions, add new relic --&gt; 20 mandays
2) Add rating parameter --&gt; to be discussed with CITA team
3) Revamp the frontend/backend structure --&gt; 80 mandays
4) Enhance TSM frontend (tanggal batas order selesai) --&gt; 10 mandays</t>
  </si>
  <si>
    <t>DTE Gamification: Setup Config</t>
  </si>
  <si>
    <t>DTE Gamification: Setup Config
Overall engagement in AYO TOKO and CITA are decreasing compared to last year, proven by the increase of dormant retailers overtime. In AYO TOKO, we also saw 25% decrease in active users and only 1 in 10 new retailers is still active within 30 days after acquired, meaning the others are churn within the first day of going into AYO TOKO. Interestingly, retailers with oldest or cheapest devices have churned the most.​</t>
  </si>
  <si>
    <t>1) Increase overall engagement in CITA and AYO TOKO
2) Reduce the chance for retailers to be dormant</t>
  </si>
  <si>
    <t>1) Add flagging for gamification platform
2) Add mission type gamification in Template Tugas
3) Add field to input link iFrame</t>
  </si>
  <si>
    <t>DTE Mission Verification Challenge</t>
  </si>
  <si>
    <t>DTE Mission Verification Challenge
CSC agents cannot take necessary actions to resolve issues raised by SRC regarding DTE mission complaints. CSC agents need to escalate to many other parties that takes longer time and process.</t>
  </si>
  <si>
    <t>1) Simplify the process required to verify DTE mission complained by SRC to CSC agents​
2) Empower authority for CSC agents to override DTE mission result within certain parameters​
3) Improve SRC experience when raising complaints to CSC agents​
4) Free</t>
  </si>
  <si>
    <t>Enabling CSC agents to request status revision to the budget owner</t>
  </si>
  <si>
    <t>Edit button in Coin Disbursement</t>
  </si>
  <si>
    <t>Ongoing Program Penukaran cannot edit list of GTP to be removed/added from the list, resulting in business owner (SRC Platform) needs to create new Program Penukaran that results in 2 program penukaran visible in retailer’s UI which might confuse them.</t>
  </si>
  <si>
    <t>To enable edit (remove/add) new GTP to existing Program Penukaran for smoother UI/UX for retailer</t>
  </si>
  <si>
    <t>Ability to edit GTP in list on Program Penukaran Koin</t>
  </si>
  <si>
    <t>There are &gt;1 program penukaran coin visible in retailer’s UI when requesting for coin disbursement</t>
  </si>
  <si>
    <t>Show Historical Coins from Leads Gen AYO KASIR</t>
  </si>
  <si>
    <t>Show Historical Coins from Leads Gen on AYO KASIR
Currently there is no dedicated details of historical coin obtained through leads generation program. All coin historical is located in One coin menu that consists of all coin historical from all activations (DTE missions, leads generation program, etc).</t>
  </si>
  <si>
    <t>Reduce the inquiries to deployment team from retailers</t>
  </si>
  <si>
    <t>Sub-Platform</t>
  </si>
  <si>
    <t>Est Mandays</t>
  </si>
  <si>
    <t>Mandays SE</t>
  </si>
  <si>
    <t>Mandays ITPD</t>
  </si>
  <si>
    <t>Deploy</t>
  </si>
  <si>
    <t>Reason</t>
  </si>
  <si>
    <t>PRINCIPAL</t>
  </si>
  <si>
    <t>[CDE-67620] Annual Pentest B2B - Jira</t>
  </si>
  <si>
    <t xml:space="preserve">Annual Pentest was performed as a part of security review to our regular enhancement in Sprint </t>
  </si>
  <si>
    <t>Remediate all security vulnerabilities identified during the 2026 Annual Penetration Testing for B2B applications to improve security posture, prevent unauthorized access, and ensure compliance with corporate security requirements</t>
  </si>
  <si>
    <t>6 tickets</t>
  </si>
  <si>
    <t>PH</t>
  </si>
  <si>
    <t>Kasosyo PH</t>
  </si>
  <si>
    <t>5 tickets</t>
  </si>
  <si>
    <t>Waiting From SE Friday</t>
  </si>
  <si>
    <t>KSA</t>
  </si>
  <si>
    <t>W2R Retailer KSA</t>
  </si>
  <si>
    <t>2 tickets</t>
  </si>
  <si>
    <t>Waiting Assesment</t>
  </si>
  <si>
    <t>3 tickets</t>
  </si>
  <si>
    <t>CDE-57317 Retailer Review - ITPF-318</t>
  </si>
  <si>
    <t>IT-318 clause 2.6.1</t>
  </si>
  <si>
    <t>Addressing IT-318 requirement by developing feature to Review Retailer by PMI Employee</t>
  </si>
  <si>
    <t>AYO TOKO</t>
  </si>
  <si>
    <t>[CDE-57312] [PH][ADR][AYO Toko] Account Changes Email/Text Notification</t>
  </si>
  <si>
    <t>RIAM Assesment and must be completed in Sept</t>
  </si>
  <si>
    <t>Comply with security requriement</t>
  </si>
  <si>
    <t>1 ticket</t>
  </si>
  <si>
    <t>[CDE-57315] [PH][ADR][AYO Toko] Annual Retailer Review</t>
  </si>
  <si>
    <t>[CDE-68941] [ID][MYHERO] - Lambda Credential Validation Enhancement</t>
  </si>
  <si>
    <t>DB lockout policy</t>
  </si>
  <si>
    <t>[CDE-51830] [ID][MYHERO] Credential Storage to Vault - Jira</t>
  </si>
  <si>
    <t>[CDE-56850] [ID][MYHERO] - Fixing AI Scan Findings - Jira</t>
  </si>
  <si>
    <t>AYO MITRA</t>
  </si>
  <si>
    <t>[CDE-75459] Tech Debt - Data Type - Jira</t>
  </si>
  <si>
    <t>The Data Team identified a data type inconsistency where a numeric value is stored as a non-numeric data type. This may create risks for downstream consumers who expect the field to contain a numeric data type.</t>
  </si>
  <si>
    <t>Changing columns in three table to numerical data type</t>
  </si>
  <si>
    <t>3 Ticket</t>
  </si>
  <si>
    <t>[CDE-28835] AYO Kasir - Pentest Findings - Jira</t>
  </si>
  <si>
    <t>Some manual pentest findings from last year hasn't been finished</t>
  </si>
  <si>
    <t>Close pentest findings from last year by end of December</t>
  </si>
  <si>
    <t>3 ticket</t>
  </si>
  <si>
    <t>(still on going assessment with bussiness team for impact)</t>
  </si>
  <si>
    <t>PIN in AYO Kasir does not fully comply with ITPF 301S.10</t>
  </si>
  <si>
    <t>(Not Valid anymore since development is done from DevOps side. So no SE  resource is taken.)</t>
  </si>
  <si>
    <t>For AWS RDS, the DB master account stored in vault, however the lockout threshold and minimum duration requirement does not meet.</t>
  </si>
  <si>
    <t>Adjust the DB Master account based on the given requirement</t>
  </si>
  <si>
    <t>[CDE-73864] [ID][AYO Kasir][ADR] Upgrade Android Target SDK to Android 16 (API Level 36) for Google Play Compliance - Jira</t>
  </si>
  <si>
    <t>Need to update API Level from API Level 35 to API Level 36, otherwise we can't update our app from Play Store.</t>
  </si>
  <si>
    <t>Update AYO Kasir APK's API Level to API Level 36</t>
  </si>
  <si>
    <t>[CDE-68866] AYO B2B - AI Findings - Jira</t>
  </si>
  <si>
    <t xml:space="preserve">Sprint 7 AI Finding </t>
  </si>
  <si>
    <t>Close Sprint 6 AI Findings in Sprint 7</t>
  </si>
  <si>
    <t>deployed sprint 8</t>
  </si>
  <si>
    <t>[CDE-74182] OneGRC 2025-Issue-DD-92545 Remediation - Jira</t>
  </si>
  <si>
    <t>Sprint 8 Export Control Download</t>
  </si>
  <si>
    <t>Enhance Export Functionality to Presigned-url</t>
  </si>
  <si>
    <t>10 tickets</t>
  </si>
  <si>
    <t>Mitra Order</t>
  </si>
  <si>
    <t>Brinqa</t>
  </si>
  <si>
    <t>[CDE-72276] RIAM Activity B2B - Jira</t>
  </si>
  <si>
    <t>RIAM Assesment</t>
  </si>
  <si>
    <t>Comply with IT STD 318 Requirement for External Business Partners</t>
  </si>
  <si>
    <t>4 tickets</t>
  </si>
  <si>
    <t>[CDE-75611] [ID][WEB][AYO Mitra] 2.3.7 Notify Retailers in case of abnormal logins - Jira</t>
  </si>
  <si>
    <t>Comply with security requriement Notify Retailers in case of abnormal logins</t>
  </si>
  <si>
    <t>KASOSYO PH</t>
  </si>
  <si>
    <t>https://jira.app.pconnect.biz/browse/CDE-77504</t>
  </si>
  <si>
    <t>Outdated API level to upload APK in Playstore</t>
  </si>
  <si>
    <t>Align with compatible version in Playstore</t>
  </si>
  <si>
    <t>KASOSYO RIDER PH</t>
  </si>
  <si>
    <t>https://jira.app.pconnect.biz/browse/CDE-77505</t>
  </si>
  <si>
    <t>https://jira.app.pconnect.biz/browse/CDE-57312</t>
  </si>
  <si>
    <t>Comply with security requriement Notify Adult Consumers or Retailers in case of changes to their accounts</t>
  </si>
  <si>
    <t>All</t>
  </si>
  <si>
    <t>Encryption Data in Motion</t>
  </si>
  <si>
    <t xml:space="preserve">Findings from OneGRC with target SLA on Oct </t>
  </si>
  <si>
    <t>Close the findings as soon as possible before due date</t>
  </si>
  <si>
    <t>xx tickets</t>
  </si>
  <si>
    <t>ZA</t>
  </si>
  <si>
    <t>WOZA Open Order</t>
  </si>
  <si>
    <t>https://jira.app.pconnect.biz/browse/CDE-77684</t>
  </si>
  <si>
    <t>https://jira.app.pconnect.biz/browse/CDE-77685</t>
  </si>
  <si>
    <t>Deploy in Sprint 7</t>
  </si>
  <si>
    <t>Paguyuban</t>
  </si>
  <si>
    <t>https://jira.app.pconnect.biz/browse/CDE-81750</t>
  </si>
  <si>
    <t>Paguyuban RIAM - Implement OTP Mechanism</t>
  </si>
  <si>
    <t>Comply with RIAM</t>
  </si>
  <si>
    <t>Waiting From SE</t>
  </si>
  <si>
    <t>[CDE-76903] [ID][API][DTE] - Tech Debt - Remediate SCA Critical &amp; High findings on ayo-lambda-all - Jira</t>
  </si>
  <si>
    <t>Brinqa Finding</t>
  </si>
  <si>
    <t>Fix brinqa finding</t>
  </si>
  <si>
    <t>[CDE-73536] [AI Finding][8274][AYO Paguyuban] Outdated htmLawed Library — Known Vulnerabilities - Jira</t>
  </si>
  <si>
    <t>Paguyuban AI finding</t>
  </si>
  <si>
    <t>Fix Paguyuban AI finding</t>
  </si>
  <si>
    <t>[CDE-73535] [AI Finding][8271][AYO Paguyuban] Unrestricted Data Access via getRaffleGroup() - Jira</t>
  </si>
  <si>
    <t>[CDE-73534] [AI Finding][8268][AYO Paguyuban] Denial of Service via Unbounded File Import - Jira</t>
  </si>
  <si>
    <t>[CDE-73512] [AI Finding][7419][Paguyuban] Hardcoded OAuth Client Secret - Jira</t>
  </si>
  <si>
    <t>[CDE-72256] [ID][PAGUYUBAN] Sprint 8 OneGRC 2025-Issue-DD-92545 Remediation - Jira</t>
  </si>
  <si>
    <t>Paguyuban OneGRC Issue</t>
  </si>
  <si>
    <t>OneGRC Remediation</t>
  </si>
  <si>
    <t>[CDE-72260] [ID][OSEM] Sprint 8 OneGRC 2025-Issue-DD-92545 Remediation - Jira</t>
  </si>
  <si>
    <t>[CDE-72249] [ID][PAGUYUBAN] Sprint 8 OneGRC 2025-Issue-DD-92545 Remediation - Jira</t>
  </si>
  <si>
    <t>[CDE-80962] [AI FINDING][7427][ID][PAGUYUBAN] - Add token expiration and refresh handling for the Paguyuban logiin - Jira</t>
  </si>
  <si>
    <t>MY AYO</t>
  </si>
  <si>
    <t xml:space="preserve">CDE-72507  [ID][MY AYO][Payment] - Migrate from espay API non-snap to espay API snap </t>
  </si>
  <si>
    <t>Payment backend migration</t>
  </si>
  <si>
    <t>To ensure compliance with Bank Indonesia's regulatory requirements for SNAP API</t>
  </si>
  <si>
    <t>AYO Kasir (SRC)</t>
  </si>
  <si>
    <t>[WEB][AYO Kasir - SRC][Product] Failed to Add New Product with Barcode</t>
  </si>
  <si>
    <t>Failed to add a new product when barcode information is provided.</t>
  </si>
  <si>
    <t>Fix product creation flow for barcode-enabled products.</t>
  </si>
  <si>
    <t xml:space="preserve">MY AYO </t>
  </si>
  <si>
    <t>[CDE-83669] [iOS] [QA MY AYO] Insecure Storage of PII and Session State in Plaintext AsyncStorage - Jira</t>
  </si>
  <si>
    <t>During dynamic testing and local sandbox container analysis of the QA MY AYO iOS application (`com.pmi.limited.pmiappm05726.qa`), sensitive user Personally Identifiable Information (PII) and active Single Sign-On (SSO) authentication bridge tokens were identified being written to disk in unencrypted plaintext.</t>
  </si>
  <si>
    <t>Remediate all security vulnerabilities identified during the 2026 Annual Penetration Testing for B2C applications to improve security posture, prevent unauthorized access, and ensure compliance with corporate security requirements</t>
  </si>
  <si>
    <t>2026 Annual Pen Test – High-Priority Remediation</t>
  </si>
  <si>
    <t>The 2026 Annual Pen Test identified one high-priority weaknesses in AYO Kasir: mobile libraries that accept untrusted TLS certificates, increasing the risk of token misuse and man-in-the-middle attacks. While the other ticket is a pen test from 2025 about overly long JWT session validity</t>
  </si>
  <si>
    <t>Protect AYO Kasir users and business data by reducing the risk that stolen sessions or intercepted connections could be used to access accounts. This remediation lowers the likelihood of account misuse, sensitive-data exposure, loss of customer trust, and security non-compliance.</t>
  </si>
  <si>
    <t>Priority High. Global deadlines: 28 Dec 2026 for session management and 3 Jan 2027 for TLS certificate validation.</t>
  </si>
  <si>
    <t>2026 Annual Pen Test – Medium-Priority Remediation</t>
  </si>
  <si>
    <t>The 2026 Annual Pen Test identified eight medium-priority weaknesses in AYO Kasir involving exposed client-side secrets, permitted cleartext traffic, insecure XML parsing, unrestricted Android components, production debugging tools, insufficient SSO authorization, and extractable API credentials. Together, these issues increase the risk of data exposure, impersonation, reverse engineering, and unauthorized application or service access.</t>
  </si>
  <si>
    <t>Reduce the risk of customer and business data exposure, account impersonation, unauthorized access to connected services, and operational disruption. Addressing these findings strengthens customer trust, protects the company’s reputation, and supports security compliance.</t>
  </si>
  <si>
    <t>8 tickets</t>
  </si>
  <si>
    <t>Priority Medium. Global deadline: 3 Jan 2027.</t>
  </si>
  <si>
    <t>Excessive Android Permissions Requested</t>
  </si>
  <si>
    <t>The application requests permissions that may exceed its business and operational requirements.</t>
  </si>
  <si>
    <t>Apply the principle of least privilege by reviewing and removing unnecessary permissions.</t>
  </si>
  <si>
    <t>Primarily a privacy and attack surface concern. The permissions themselves do not provide immediate compromise but increase risk if the application or device is later compromised.</t>
  </si>
  <si>
    <t>Hardcoded Internal API Endpoints in JavaScript Bundle</t>
  </si>
  <si>
    <t>Internal service endpoints are exposed within application code, increasing visibility of internal implementation details.</t>
  </si>
  <si>
    <t>Minimize exposure of internal endpoints and ensure sensitive service details are not unnecessarily disclosed.</t>
  </si>
  <si>
    <t>Internal endpoint visibility may assist reconnaissance but does not by itself provide unauthorized access. Proper backend authentication and authorization remain the primary security controls.</t>
  </si>
  <si>
    <t>Client-Side Root Detection Easily Bypassed (RootBeer)</t>
  </si>
  <si>
    <t>Existing root detection controls rely primarily on client-side validation and can be circumvented.</t>
  </si>
  <si>
    <t>Strengthen device integrity validation and implement layered controls to reduce reliance on client-side checks.</t>
  </si>
  <si>
    <t>Root detection is a defense-in-depth control. Bypassing it does not automatically compromise the application if backend authorization, authentication, and server-side validations remain effective.</t>
  </si>
  <si>
    <t>Use of Weak Blowfish Encryption Algorithm in Application</t>
  </si>
  <si>
    <t>The application utilizes a cryptographic algorithm that is no longer considered strong by modern security standards.</t>
  </si>
  <si>
    <t>Replace deprecated encryption algorithms with industry-standard cryptographic controls.</t>
  </si>
  <si>
    <t>The algorithm is outdated but exploitation depends on how and where it is used. There is no immediate attack path without additional weaknesses or access to encrypted data.</t>
  </si>
  <si>
    <t>Use of android:requestLegacyExternalStorage Bypasses Android Scoped Storage Protection</t>
  </si>
  <si>
    <t>Legacy Android storage configuration weakens security protections introduced by modern Android versions.</t>
  </si>
  <si>
    <t>Migrate to Android scoped storage and remove legacy storage configurations where possible.</t>
  </si>
  <si>
    <t>Weakens Android storage isolation protections but generally requires local device access or another application abuse scenario to become exploitable.</t>
  </si>
  <si>
    <t>SQL Injection in Firebase SDK Local Cache (String Concatenation)</t>
  </si>
  <si>
    <t>Application logic performs query construction through string concatenation, potentially introducing injection risks.</t>
  </si>
  <si>
    <t>Use secure query construction techniques and parameterized inputs where applicable.</t>
  </si>
  <si>
    <t>The finding only affects the local cache/database rather than server-side systems. Impact is typically limited to local application data manipulation.</t>
  </si>
  <si>
    <t>SIEM Adjustment in Ayo Kasir</t>
  </si>
  <si>
    <t>AYO Kasir needs to have an integration with SIEM due to Global Tech Compliance</t>
  </si>
  <si>
    <t>AYO Kasir integrates with SIEM and suspicious activities is addressed through logs sending from Kasir to SIEM. This will create an alert system for the team.</t>
  </si>
  <si>
    <t>2 Ticket</t>
  </si>
  <si>
    <t>Integration with Global to address compliance and improve Ayo Kasir alert system.</t>
  </si>
  <si>
    <t>[AYO MITRA] Account Changes Email/Text Notification</t>
  </si>
  <si>
    <t>RIAM Assesment and must be completed in November</t>
  </si>
  <si>
    <t>[CDE-75437] [ID][AYO Toko][SFP] Recalculate ACL Trigger Logic Adjustment - Jira</t>
  </si>
  <si>
    <t>Recalculate ACL not working properly</t>
  </si>
  <si>
    <t>Recheck trigger for ACL recalculation</t>
  </si>
  <si>
    <t>[CDE-67343] [ID][AYO Toko] Payment Outside PG Data Retention - Jira</t>
  </si>
  <si>
    <t>Data retention for new table</t>
  </si>
  <si>
    <t>Define data retention for payment outside PG table</t>
  </si>
  <si>
    <t>[CDE-84826] [ID][AYO Toko][SFP] Remove Consumable Product Disabling for Products with Stock Quantity Below 10 - Jira</t>
  </si>
  <si>
    <t>Consumable product with stock less than 10 in warehouse is disabled in AYO Toko when partner tries to order.</t>
  </si>
  <si>
    <t>Remove validation so that user can still order when warehouse stock is below 10</t>
  </si>
  <si>
    <t>Values</t>
  </si>
  <si>
    <t>Business Owner PIC</t>
  </si>
  <si>
    <t>Count of No</t>
  </si>
  <si>
    <t>Master Touchpoint Eligibility</t>
  </si>
  <si>
    <t>Currently, the toggle setting for Price Change and Stock Change is combined into a single toggle. However, based on business requirements and internal control considerations, separate settings are required for Price Management and Stock Management.</t>
  </si>
  <si>
    <t>Separate the Price Change and Stock Change permissions into two independent toggle</t>
  </si>
  <si>
    <t>- Fraud risk due to users having combined access to both price and stock adjustments without proper segregation of duties.
- Operational inefficiencies caused by the need to grant broader access than necessary, rather than applying the principle of least privilege.</t>
  </si>
  <si>
    <t>Laia, Kristin</t>
  </si>
  <si>
    <t>Matrix Touchpoint Eligibility</t>
  </si>
  <si>
    <t>Currently, the configuration for changing price &amp; stock is setup in one parameter. This creates a hassle when we want to turn on only either one of the parameters (e.g. Partner can edit the price but the stock cannot be edited)</t>
  </si>
  <si>
    <t>To separate configuration of editing the price and stock</t>
  </si>
  <si>
    <t>Create 2 separate configuration for editing the price and stock in AYO Kasir and AYO Principal.</t>
  </si>
  <si>
    <t>Kristin Laia</t>
  </si>
  <si>
    <r>
      <t>provide the GBS Supply Chain team with visibility andreporting access to the following inventory data:</t>
    </r>
    <r>
      <rPr>
        <sz val="16"/>
        <color rgb="FF000000"/>
        <rFont val="Poppins"/>
        <charset val="1"/>
      </rPr>
      <t>​</t>
    </r>
  </si>
  <si>
    <t>Sprinter</t>
  </si>
  <si>
    <t>Business Owner &amp; PM</t>
  </si>
  <si>
    <t>PM</t>
  </si>
  <si>
    <t>PM &amp; IT</t>
  </si>
  <si>
    <t>Bisnis/CI Manager</t>
  </si>
  <si>
    <t>Gov. Team</t>
  </si>
  <si>
    <t>Ticket Code</t>
  </si>
  <si>
    <t xml:space="preserve"> </t>
  </si>
  <si>
    <t xml:space="preserve">Changes in Principal Role / Require New Menu In Principal </t>
  </si>
  <si>
    <t>BRD Submission Date</t>
  </si>
  <si>
    <t>PM Name</t>
  </si>
  <si>
    <t>Weight (Estimated Mandays: ANGKA)</t>
  </si>
  <si>
    <t>Final Prio Rank</t>
  </si>
  <si>
    <t>PRD Creation Date</t>
  </si>
  <si>
    <t>Jira Ticket Number</t>
  </si>
  <si>
    <t xml:space="preserve">#Total Ticket(s) Generated </t>
  </si>
  <si>
    <t>UAT Date</t>
  </si>
  <si>
    <t>Date of Sharing Requirement to SE</t>
  </si>
  <si>
    <t>Final Development Status</t>
  </si>
  <si>
    <t>Develop in Sprint?</t>
  </si>
  <si>
    <t>Cross Sprint?</t>
  </si>
  <si>
    <t>Cross Sprint to?</t>
  </si>
  <si>
    <t>Mandays Consumption (Software Engineer)</t>
  </si>
  <si>
    <t>Mandays Consumption ITPD (Review Test Case &amp; Pre-UAT)</t>
  </si>
  <si>
    <t>Reason if Cancel / Deprio</t>
  </si>
  <si>
    <t>Ticket 1st shown in Sprint</t>
  </si>
  <si>
    <t>Start Development in Sprint</t>
  </si>
  <si>
    <t>Final Remarks</t>
  </si>
  <si>
    <t>Shared to Product Team
(By Kath)</t>
  </si>
  <si>
    <t>Prev Prio</t>
  </si>
  <si>
    <t>Test</t>
  </si>
  <si>
    <t>Request Outbound (2)</t>
  </si>
  <si>
    <t>Currently, the outbound process is still handled manually. As a result, discrepancies sometimes occur between the outbound requests submitted by frontliners and the Goods Issue (GI) process executed by the Warehouse team. This is mainly caused by sales transactions that occur using the same stock allocated for the outbound process.</t>
  </si>
  <si>
    <t>Create Outbound Feature in AYO Kasir</t>
  </si>
  <si>
    <t>-update xml
-set logic material code to be deducted
-link outbound with STO
-reserve stock (include to differentiatie flow from request outbound in Kasir and direct STO in SAP)</t>
  </si>
  <si>
    <t>0% stock discrepancy between AYO Kasir and SAP in the outbound process, with 100% of the process executed through the system</t>
  </si>
  <si>
    <t>Compliance (CAD)</t>
  </si>
  <si>
    <t>User HO saat ini dapat mengubah status pesanan milik supplier di menu Order Dari Mitra (AYO Principal) tanpa persetujuan terdokumentasi. Berdasarkan prinsip compliance, kepemilikan pesanan seharusnya tetap di supplier, namun intervensi HO masih dibutuhkan saat sinkronisasi supplier gagal. Kondisi ini menciptakan control gap tanpa bukti, pencatatan, dan sepengetahuan supplier.</t>
  </si>
  <si>
    <t>Menerapkan governance berbasis compliance: kepemilikan status tetap di supplier; intervensi HO wajib disertai bukti persetujuan (email approval); setiap perubahan tercatat dalam audit trail; dan supplier mendapat notifikasi otomatis atas setiap perubahan.</t>
  </si>
  <si>
    <t xml:space="preserve">	Memisahkan permission menjadi EDIT (Supplier) dan EDIT (Non Supplier). Untuk Non Supplier: wajib upload bukti persetujuan sebelum ubah status, bukti tampil di UI, setiap perubahan dicatat ke tabel audit khusus, dan email notifikasi dikirim ke seluruh user perusahaan supplier terkait. Tidak ada fitur sanggahan baru — supplier dapat mengubah status sendiri via akses existing.</t>
  </si>
  <si>
    <t>Berpotensi menjadi temuan audit dan pelanggaran tata kelola (perubahan data supplier tanpa otorisasi &amp; bukti); tidak ada akuntabilitas/jejak audit; kurang transparansi ke supplier sehingga berisiko sengketa; pengendalian bergantung pada komunikasi informal yang tidak dapat diterima Risk &amp; Compliance; serta risiko integritas data status yang menghadap ke retailer.</t>
  </si>
  <si>
    <t>Ariph Satyanagara</t>
  </si>
  <si>
    <t>DCX API for Codentify</t>
  </si>
  <si>
    <t>Currently AYO Kasir doesn't have any checking of codentify input. This can create a hassle when there's a wrong or duplicate codentify input. With the new capability of checking codentify via API to DCE, it will help to ensure user input the right codentify</t>
  </si>
  <si>
    <t>connect codentify device search with API to DCX</t>
  </si>
  <si>
    <t>To search device codentify with DCX API in the following menus:
1. Kasir
2. Laporan
3. Replacement
4. Device registration</t>
  </si>
  <si>
    <t>Reduce invalid or duplicate codentify submissions by up to 100% at the point of entry by validating codentify numbers against DCX/DCE in real time</t>
  </si>
  <si>
    <t>Material Code Level Stock Management - ORF/POP</t>
  </si>
  <si>
    <t>currently, ilogics send the stock information in barcode level</t>
  </si>
  <si>
    <t>enhance warehouse visibility to be per material code, and send the request to SAP in material code level that has available stock from ilogics</t>
  </si>
  <si>
    <t>-warehouse visibility to be per material code
-group and display it on front end per barcode
-send to SAP with the material code available from ilogics</t>
  </si>
  <si>
    <t>Auto Distribute Stock Replenishment to Staff</t>
  </si>
  <si>
    <t>Currently, after the admin gathers staff needs, requests stock from the warehouse, and performs GR in AYO Kasir, they must manually distribute stock to each staff one-by-one, with every staff then performing their own GR to receive it. For admins managing large teams (20+ staff), this per-staff distribution and confirmation step is time-consuming, error-prone, and creates a major operational bottleneck that delays stock availability at the point of sale.</t>
  </si>
  <si>
    <t>Streamline replenishment by eliminating the manual per-staff distribution and staff-side GR steps.</t>
  </si>
  <si>
    <t>-admin upload the request from each staff and Kasir will auto recap it
-send to WH as 1 store and WH will send the product as usual
-admin GR this
- AYO Kasir automatically distribute the stock to the staff based on their request
-staff must accept this</t>
  </si>
  <si>
    <t>significantly reduced admin workload and processing time (especially for large teams), faster stock availability at each staff/touchpoint,</t>
  </si>
  <si>
    <t>Satrijo T, Alexander Adnan</t>
  </si>
  <si>
    <t>c</t>
  </si>
  <si>
    <t>AYO Principal, AYO Kasir</t>
  </si>
  <si>
    <t>Retailer Management</t>
  </si>
  <si>
    <t>Currently, we need to whitelist HKS accounts to get its suitable invoice format and enable selling merchandise SKUs. The whitelist process needs a CHT process. And with the increase users (for each brand), the request comes frequently, especially during the period of many events. Therefore, to reduce the CHT, we want to enable the whitelist process via frontend.</t>
  </si>
  <si>
    <t>To enable users to whitelist HKS accounts</t>
  </si>
  <si>
    <t>1. To create a new retailer classification for HKS
2. To create a new master touchpoint eligibility to activate HKS invoice format &amp; merchandise sales for relevant accounts</t>
  </si>
  <si>
    <t>Remove the CHT process of whitelisting HKS accounts before events</t>
  </si>
  <si>
    <t>Replenishment / ORF</t>
  </si>
  <si>
    <t>ORF Enhancement - TL Approval, Notification to Area &amp; HQ</t>
  </si>
  <si>
    <t>Currently, ORF requests can be submitted by SC/BA through AYO Kasir without a formal review and approval step from the Team Leader. Manager Area/SDR/DRC and Admin SFP at HQ also do not receive system notifications regarding the submitted request and the resulting inbound document. This limits supervisory control, reduces end-to-end visibility, and may cause inaccurate or unverified replenishment requests to be processed by the warehouse. The business needs an enhanced, traceable workflow that introduces Team Leader approval and provides timely notifications to relevant Area and HQ stakeholders.</t>
  </si>
  <si>
    <t>Strengthen control and visibility of the ORF process in AYO Kasir by requiring Team Leader review and approval before warehouse processing, while automatically notifying Manager Area/SDR/DRC and Admin SFP at HQ of relevant request and inbound-document activities.</t>
  </si>
  <si>
    <t xml:space="preserve">Enhance the existing ORF workflow in AYO Kasir so that SC/BA submits a replenishment request for Team Leader review. The Team Leader may approve the request or adjust and resubmit it before approval. Only approved requests are forwarded to the Warehouse Team for inventory processing and inbound-document creation. Manager Area/SDR/DRC receives notification of the submitted and approved request, while Admin SFP at HQ receives notification containing details of the inbound document submitted through AYO Kasir. </t>
  </si>
  <si>
    <t>100% of ORF requests reviewed and approved by the Team Leader before warehouse processing; 100% of approved requests notified to the relevant Manager Area/SDR/DRC; and 100% of submitted inbound documents notified to Admin SFP at HQ.</t>
  </si>
  <si>
    <t>Natasha, Ria</t>
  </si>
  <si>
    <t>Enhancement</t>
  </si>
  <si>
    <t>Google Analytics</t>
  </si>
  <si>
    <t>Currently, only several AYO Kasir features have Google Analytics tracker. Therefore, we want to enhance and complete Google Analytics implementation across AYO Kasir features and integrate Crashlytics to improve user behavior tracking and application stability monitoring.</t>
  </si>
  <si>
    <t>update google analytics for AYO Kasir features</t>
  </si>
  <si>
    <t>Update and complete Google Analytics tracking for AYO Kasir features. Furthermore it will be used for Crashlytics.</t>
  </si>
  <si>
    <t>Achieve 100% analytics tracking coverage for supported features and 100% crash monitoring visibility, enabling better product insights, faster troubleshooting, and data-driven decision making.</t>
  </si>
  <si>
    <t>MyHero &amp; MyHero Backend</t>
  </si>
  <si>
    <t>Cashless Payment Implementation
Estimation: 50/60 Mandays</t>
  </si>
  <si>
    <t>The current payment and collection process is still largely dependent on hard cash, requiring manual activities from cash collection and deposit through settlement. To provide customers with a more convenient payment alternative and improve Field Force operational efficiency, QRIS will be introduced as a cashless payment option within the MyHero Taking Order process, without replacing the existing cash payment method.</t>
  </si>
  <si>
    <t>- Provide customers with a convenient and flexible cashless payment option.
- Reduce dependency on cash and eliminate the need for customers to prepare an exact payment amount.
- Streamline the collection, settlement, and disbursement processes across entities.
- Improve Field Force productivity through a more efficient payment and settlement process.
- Enhance transaction transparency and traceability through payment-status monitoring and detailed settlement reporting.</t>
  </si>
  <si>
    <t>QRIS will be introduced as an additional payment method within the MyHero Taking Order process. Once selected by the salesman, the system will generate and display a QRIS code based on the transaction amount for the customer to complete the payment. The payment status will be updated based on the payment vendor’s response, while the transaction data will be processed through MyHero Backend for settlement and disbursement.
The solution will also include real-time QRIS status checking, payment-status recording, detailed cashless transaction information in the Settlement Report, and payment disbursement to the respective entities. A single QRIS payment can support a transaction involving multiple entities, with the payment allocation and disbursement managed through the backend. QRIS will serve as an additional payment option and will not replace hard cash.</t>
  </si>
  <si>
    <t>Saving time field force 15%</t>
  </si>
  <si>
    <t>Austin Lieandro</t>
  </si>
  <si>
    <t>Unify AYO &amp; CITA Order Processing, Status, and Routing</t>
  </si>
  <si>
    <r>
      <rPr>
        <b/>
        <sz val="12"/>
        <color rgb="FF000000"/>
        <rFont val="Aptos Narrow"/>
        <scheme val="minor"/>
      </rPr>
      <t xml:space="preserve">AYO B2B Order Sync to AMO
</t>
    </r>
    <r>
      <rPr>
        <sz val="11"/>
        <color rgb="FF000000"/>
        <rFont val="Aptos Narrow"/>
        <scheme val="minor"/>
      </rPr>
      <t>AYO and CITA orders run on two different processing mechanisms today: different fulfillment status sets, different process flows, and clustering/routing logic that only recognizes CITA orders. AYO B2B orders therefore never reach AMO through the standard pipeline.</t>
    </r>
  </si>
  <si>
    <t>1. Align AYO and CITA into one order processing mechanism and one status model
2. Extend clustering and routing so AYO orders are assigned before being pushed to AMO
3. Produce comparable SLA and fulfillment data across both channels</t>
  </si>
  <si>
    <t>Rework AYO Mitra's order processing to treat AYO and CITA as one flow: map and standardize the fulfillment status set, remove the CITA-only scoping in order handling and the routing/clustering engine, and make AYO orders eligible for cluster assignment, PPHI visibility, and the existing process guardrails before dispatch to AMO.</t>
  </si>
  <si>
    <t>1. If shipped: one order lifecycle across all digital channels; AYO fulfillment becomes routable and measurable
2. If not: AYO orders stay outside routing and cannot be pushed to AMO and no visibility about whats going on in the field</t>
  </si>
  <si>
    <t xml:space="preserve">https://pmicloud.sharepoint.com/:p:/r/teams/Comm.Deployment-Deployment-ID/Shared%20Documents/00.%20COMM_DEPLOYMENT/06.%20SPRINT/1.%20Sprint%202026/BRD%202026/Sprint%209%20-%20BRD%20-%20Compile/Sprint%209%202026%20-%20AYO%20MITRA/BRD%20-%20GENESIS.pptx?d=w1b181dba1bc54e45a148b5732b9c9e87&amp;csf=1&amp;web=1&amp;e=l0WylX </t>
  </si>
  <si>
    <r>
      <rPr>
        <b/>
        <sz val="11"/>
        <color rgb="FF000000"/>
        <rFont val="Aptos Narrow"/>
        <family val="2"/>
        <scheme val="minor"/>
      </rPr>
      <t xml:space="preserve">DTE Mission Verification Challenge
</t>
    </r>
    <r>
      <rPr>
        <sz val="11"/>
        <color rgb="FF000000"/>
        <rFont val="Aptos Narrow"/>
        <family val="2"/>
        <scheme val="minor"/>
      </rPr>
      <t xml:space="preserve">
CSC agents cannot take necessary actions to resolve issues raised by SRC regarding DTE mission complaints. CSC agents need to escalate to many other parties that takes longer time and process.</t>
    </r>
  </si>
  <si>
    <t>1) Simplify the process required to verify DTE mission complained by SRC to CSC agents​
2) Empower authority for CSC agents to override DTE mission result within certain parameters​
3) Improve SRC experience when raising complaints to CSC agents​
4) Free up time for Program Owners, CSC Executives, Commercial Deployment Executives, and DTE admins in HQ</t>
  </si>
  <si>
    <t>Reduce time spent to resolve DTE mission with wrong verif status (days or weeks)</t>
  </si>
  <si>
    <t>CommDep - Bobo Devara</t>
  </si>
  <si>
    <t>Livi Anastasia</t>
  </si>
  <si>
    <t>CDE-64438</t>
  </si>
  <si>
    <t>BRD Mission Verif Challenge</t>
  </si>
  <si>
    <t>Login Enhancement</t>
  </si>
  <si>
    <r>
      <rPr>
        <b/>
        <sz val="11"/>
        <color rgb="FF000000"/>
        <rFont val="Aptos Narrow"/>
        <scheme val="minor"/>
      </rPr>
      <t xml:space="preserve">Login Enhancement
</t>
    </r>
    <r>
      <rPr>
        <sz val="11"/>
        <color rgb="FF000000"/>
        <rFont val="Aptos Narrow"/>
        <scheme val="minor"/>
      </rPr>
      <t>Login is one of the most critical journeys in AYO Toko. Authentication friction and OTP issues may impact access and user retention.</t>
    </r>
  </si>
  <si>
    <t>Improve login success rate while reducing authentication friction.</t>
  </si>
  <si>
    <t>• Session timeout configuration
• PIN/OTP lockout configuration
• Login page refactoring
• OTP fix for phone number prefix "0"
• OTP autocomplete
• OTP resend cooldown (1 minute)
• Silent Authentication integration
• Device ID recognition to bypass PIN on trusted devices</t>
  </si>
  <si>
    <t>• Higher login success rate
• Reduced login abandonment
• Reduced OTP-related support tickets
• Faster login experience</t>
  </si>
  <si>
    <t>BRD AYO TOKO CC - Login Enhancement.pptx</t>
  </si>
  <si>
    <t>Refactor AYO Toko</t>
  </si>
  <si>
    <r>
      <rPr>
        <b/>
        <sz val="11"/>
        <color rgb="FF000000"/>
        <rFont val="Aptos Narrow"/>
        <scheme val="minor"/>
      </rPr>
      <t xml:space="preserve">Refactor AYO Toko
</t>
    </r>
    <r>
      <rPr>
        <sz val="11"/>
        <color rgb="FF000000"/>
        <rFont val="Aptos Narrow"/>
        <scheme val="minor"/>
      </rPr>
      <t>Technical debt across core AYO Toko modules impacts maintainability, scalability, and development speed.</t>
    </r>
  </si>
  <si>
    <t>Build a scalable and maintainable foundation for future growth.</t>
  </si>
  <si>
    <t>• Refactor Login &amp; Authentication modules
• Refactor B2B Transaction flows (Product Discovery, Cart, Checkout, Order Submission)
• Standardize architecture and code structure
• Improve performance and maintainability</t>
  </si>
  <si>
    <t>• Faster future development cycles
• Reduced technical debt
• Improved system stability
• Lower maintenance effort</t>
  </si>
  <si>
    <t>https://jira.app.pconnect.biz/browse/CDE-87797</t>
  </si>
  <si>
    <t>BRD AYO TOKO CC - Refactor AYO Toko.pptx</t>
  </si>
  <si>
    <t>AYO Toko SFP &amp; AYO Principal</t>
  </si>
  <si>
    <t>Block New order for Partner Whitelist</t>
  </si>
  <si>
    <t>Currently, when multiple orders are submitted concurrently, orders that are reviewed first are not included in the baseline 
for subsequent limit calculations, which may result in inaccurate limit assessments.</t>
  </si>
  <si>
    <t>Ensure accurate limit calculations by blocking new order if there is still order with status Review, so that approval decisions are based on the 
latest exposure and approved limits are consistently enforced.</t>
  </si>
  <si>
    <t>There will be an enhancement in AYO Principal to configure and whitelist specific IQOS Partners for order blocking. IQOS Partners will be prevented from submitting new orders if they still have an order with 'Pesanan Baru' or 'Review' status.
This enhancement ensures that weekly Max Order calculations are based on the latest order exposure and prevents inaccurate limit calculations caused by concurrent order submissions.</t>
  </si>
  <si>
    <t>Minimize limit calculation errors and support more accurate order approval decisions.</t>
  </si>
  <si>
    <t>Dastyn</t>
  </si>
  <si>
    <t>BRD AYO TOKO to serve recomendation order verse2.pdf</t>
  </si>
  <si>
    <t>Dijamin1Klik</t>
  </si>
  <si>
    <r>
      <rPr>
        <b/>
        <sz val="11"/>
        <color rgb="FF000000"/>
        <rFont val="Aptos Narrow"/>
        <scheme val="minor"/>
      </rPr>
      <t xml:space="preserve">Dijamin1Klik
</t>
    </r>
    <r>
      <rPr>
        <sz val="11"/>
        <color rgb="FF000000"/>
        <rFont val="Aptos Narrow"/>
        <scheme val="minor"/>
      </rPr>
      <t>Many retailers still rely on Field Force assistance and have not yet developed the habit of ordering independently through AYO Toko.</t>
    </r>
  </si>
  <si>
    <t>Increase digitally active retailers and encourage self-ordering behavior.</t>
  </si>
  <si>
    <t>• Integrate recommendations from MY HERO into AYO Toko
• Display personalized recommendations to retailers
• Add "Tambah Semua ke Keranjang" capability
• Enable seamless transition from recommendation to checkout
• Track recommendation-to-order conversion</t>
  </si>
  <si>
    <t>• Increase DAU and ordering frequency
• Improve recommendation-to-order conversion
• Reduce ordering friction for newly activated retailers
• Reduce Field Force assistance effort</t>
  </si>
  <si>
    <t>CommStrat - Rachel</t>
  </si>
  <si>
    <t>Dependencies with MYHERO &amp; CT</t>
  </si>
  <si>
    <t>BRD AYO TOKO CC - Dijamin1Klik in AYO Toko.pptx</t>
  </si>
  <si>
    <t>AYO Toko Integration to AMO</t>
  </si>
  <si>
    <t>AYO Mitra &amp; AMO mulai dev dulu di Sprint 9, baru nanti AYO Toko nyusul di Sprint 10</t>
  </si>
  <si>
    <t>Quantity Recommendation based on Maks Order</t>
  </si>
  <si>
    <t>Retailer can order the product as much they can order, but there will be order review from area manager.</t>
  </si>
  <si>
    <t>Give quantity recommendation when IQOS Partner open the order catalog and disable the add to cart for product that already reached the limit order.</t>
  </si>
  <si>
    <t>Provide quantity recommendations when retailers browse the product catalog and disable Add to Cart once the product reaches its maximum allowed quantity.
This enhancement helps prevent over-ordering, improves order compliance, and reduces manual review effort by Area Managers.</t>
  </si>
  <si>
    <t>Reduce area manager work to review the order and IQOS Partner can order based on our recommendation.</t>
  </si>
  <si>
    <t>- Config in AYO Principal
- AYO Toko implementation</t>
  </si>
  <si>
    <t>Need to wait weekly max order</t>
  </si>
  <si>
    <t>- Block tambahkan quantity barang di level AYO Toko (masukin produk ke cart). Punya menu config sendiri di AYO Principal untuk max quantity ordernya yang bukan review (langsung batasi di AYO Toko).
- Quantity langsung keinput sesuai dengan max config. Please consider dia dibatasi maxnya saja, jangan buat user bingung angkanya dari max config/cart dan apa barangnya sudah ada di dalam cart.</t>
  </si>
  <si>
    <t>New Matchmaking Scheme</t>
  </si>
  <si>
    <r>
      <rPr>
        <b/>
        <sz val="11"/>
        <color rgb="FF000000"/>
        <rFont val="Aptos Narrow"/>
        <scheme val="minor"/>
      </rPr>
      <t xml:space="preserve">New Matchmaking Scheme
</t>
    </r>
    <r>
      <rPr>
        <sz val="11"/>
        <color rgb="FF000000"/>
        <rFont val="Aptos Narrow"/>
        <scheme val="minor"/>
      </rPr>
      <t>Retailers have different priorities. Some prefer reliable delivery and product availability, while others prefer ordering from a trusted Mitra they already know</t>
    </r>
  </si>
  <si>
    <t>Give retailers fulfillment flexibility while improving order conversion and satisfaction.</t>
  </si>
  <si>
    <t>• Introduce Pasti Diantar option selected by Control Tower
• Allow retailers to choose preferred fulfillment path
• Display assortment based on selected option</t>
  </si>
  <si>
    <t>• Improve retailer satisfaction
• Increase order conversion
• Increase utilization of high-performing Mitra
• Reduce fulfillment complaints and stock availability issues</t>
  </si>
  <si>
    <t>No brief</t>
  </si>
  <si>
    <t>BRD AYO TOKO CC - New B2B Matchmaking Scheme.pptx</t>
  </si>
  <si>
    <t>AYO Toko SFP</t>
  </si>
  <si>
    <t>Update Order Status Into Pesanan-Dibatalkan</t>
  </si>
  <si>
    <t>In certain situations, an order in AYO Toko SFP may need to be cancelled after it has been processed, for example when delivered products do not match the original order or when operational issues are identified after shipment. However, once the order reaches the "Dalam Pengiriman" or "Pesanan Diterima" status, business users are unable to update the order status through the system.</t>
  </si>
  <si>
    <t>- Enable authorized business users to update eligible order statuses directly from AYO Principal without requiring backend intervention.
- Reduce dependency on RITM requests for order status correction.
-Improve operational efficiency by eliminating repetitive approval and manual update processes.</t>
  </si>
  <si>
    <t>There will be enhancement in AYO Principal to cancel the RRP order.</t>
  </si>
  <si>
    <t>- Reduced number of RITM tickets related to order status correction.
- Faster resolution of order-related issues and customer complaints.
- Reduced dependency on support and technical teams for routine operational activities.</t>
  </si>
  <si>
    <t>- Dalam pengiriman
- Pesanan diterima
- Pesanan selesai</t>
  </si>
  <si>
    <t>BRD AYO TOKO SFP - Update Order Status.pptx</t>
  </si>
  <si>
    <t xml:space="preserve">AYO Toko </t>
  </si>
  <si>
    <t>Pojok Untung - QRIS BRI Registration</t>
  </si>
  <si>
    <t xml:space="preserve">Current process takes around 4 weeks or more  to create QRIS BRI, process are very manual from registration to QRIS distribution. </t>
  </si>
  <si>
    <t>To create a seamless process with minimum involvement of Field Forces. This integration aim to improve number of toko registered and improve QRIS BRI usage, hence it could improve revenue from BRI.
Currently there are 25k QRIS BRI that already acquired, however only ~3k QRIS is active due to scattered distribution and high SLA from partner to disburse QRIS softcopy.</t>
  </si>
  <si>
    <t>SRC can push button as an entry point to register QRIS BRI through BRImo application and BRI Merchant application.</t>
  </si>
  <si>
    <t>Current process could take up ~4 weeks, with this integration SLA will be reduced to 3-5 working days and potentially improve users.
Currently there are 25k QRIS SRC acquired from our partnership, however only ~3k QRIS are active. 
With this integration, this could help to improve QRIS usage active into 8x which could impact revenue improvement.</t>
  </si>
  <si>
    <t xml:space="preserve">Duplicate with no 3 </t>
  </si>
  <si>
    <t>Not Ready From EI</t>
  </si>
  <si>
    <t>Pojok Untung - QRIS BRI Binding</t>
  </si>
  <si>
    <t>SRC can  bind QRIS BRI through Pojok Untung, get real time update and access QRIS BRI file directly.</t>
  </si>
  <si>
    <t>Currently there are 25k QRIS SRC acquired from our partnership, however only ~3k QRIS are active. 
With this integration, this could help to improve QRIS usage active into 8x which could impact revenue improvement.</t>
  </si>
  <si>
    <t>Hold until Q1 2027</t>
  </si>
  <si>
    <t>Scan to Visit</t>
  </si>
  <si>
    <r>
      <rPr>
        <b/>
        <sz val="11"/>
        <color rgb="FF000000"/>
        <rFont val="Aptos Narrow"/>
        <scheme val="minor"/>
      </rPr>
      <t xml:space="preserve">Scan to Visit
</t>
    </r>
    <r>
      <rPr>
        <sz val="11"/>
        <color rgb="FF000000"/>
        <rFont val="Aptos Narrow"/>
        <scheme val="minor"/>
      </rPr>
      <t>Retailer activities may be linked to duplicate or incorrect store identities, leading to inaccurate coverage and retailer profiling.</t>
    </r>
  </si>
  <si>
    <t>Ensure every retailer interaction is linked to a verified store identity.</t>
  </si>
  <si>
    <t>• Introduce QR-based retailer verification
• Require Scan to Visit before selected activities
• Verify retailer identity before recording activities
• Capture retailer, timestamp, location, and visit information
• Support duplicate-store identification and resolution</t>
  </si>
  <si>
    <t>• Improve retailer identity accuracy
• Reduce duplicate retailer records
• Improve coverage quality and segmentation accuracy
• Create a trusted retailer database for analytics and future initiatives</t>
  </si>
  <si>
    <t>BRD AYO TOKO CC - Scan to Visit.pptx</t>
  </si>
  <si>
    <t>Full Consume Mandays</t>
  </si>
  <si>
    <t>CITA Loyalty - Mission Mirroring &amp; Spin the Wheel</t>
  </si>
  <si>
    <t>•Logic connection between DTE Mission (AYO Toko) &amp; CITA Mission also additional feature spin wheel / gosok voucher as part of increase number of DAU and easy entry for retailers to do digitilazation</t>
  </si>
  <si>
    <t>To activate CITA dormant and increase digital active users</t>
  </si>
  <si>
    <t>Seamless logic automation and coin injection after check in and product explore</t>
  </si>
  <si>
    <t>Reactivate 30% of dormant users &amp; gain 325k digital users. 
To support cita loyalty business process and comply with legal and compliance feedback</t>
  </si>
  <si>
    <t>CommDep - Dila Setyawati
RTM Comstrat - Tania Febrianti</t>
  </si>
  <si>
    <t>VK Varhan
Jeremia Dharmawan
Livi Anastasi</t>
  </si>
  <si>
    <t>https://pmicloud-my.sharepoint.com/:p:/g/personal/jdharmaw_pmintl_net/IQAzNSqXi94MR6JZCl1zU8vUAVH_MxIDtIqg7pFF059rzio?e=L4rMVc</t>
  </si>
  <si>
    <t>Auto Cancel - Mitra Offline (Routing)</t>
  </si>
  <si>
    <t>Orders past the delivery threshold are never closed automatically in Routing mode, so they sit in the open list indefinitely and are cancelled by hand. The same order to a Clustering-mode Mitra closes itself.</t>
  </si>
  <si>
    <t>1. Reduce stale open orders in Routing mode by ≥95% within 30 days
2. Eliminate manual stale-order cancellation by Mitra admins and CS
3. One shared configuration governing both operating modes</t>
  </si>
  <si>
    <t>Extend the existing nightly auto-cancel job to Mitra operating in Routing mode, using the same auto_cancel toggle and threshold-in-days already applied in Clustering mode. Threshold and on/off remain configurable from AYO Principal with audit logging. Cancellation releases reserved stock, returns retailer coin and notifies both sides with an explicit reason.</t>
  </si>
  <si>
    <t>BRD - AYO Mitra Enhancement.pptx</t>
  </si>
  <si>
    <t>FMCG in CITA</t>
  </si>
  <si>
    <t>B2B Touchless</t>
  </si>
  <si>
    <t>AYO Principal PH</t>
  </si>
  <si>
    <t>Control Tower PH</t>
  </si>
  <si>
    <t>Matchmaking Logic</t>
  </si>
  <si>
    <t>Current growth is driven primarily by retailers directly influenced by the field sales force. However, sales force capacity and geographic coverage remain limited, leaving a significant number of retailers untapped. In addition, our commercial platforms operate independently, resulting in fragmented customer data, limited visibility into order fulfillment, and disconnected insights across channels. This fragmented data landscape hinders our ability to automate decisions, identify growth opportunities, and respond effectively to market demand.</t>
  </si>
  <si>
    <t>The Control Tower aims to connect every retailer, channel, and purchase moment into a unified commercial growth engine, accelerating our journey toward our North Star of reaching 1 million retailers. By creating a connected ecosystem, we can extend our influence beyond direct coverage, unlock new opportunities among untapped retailers, and generate more purchase moments across all channels. Through centralized visibility and actionable insights, the Control Tower will transform data into decisions and demand into action, enabling smarter execution, scalable growth, and improved customer engagement.</t>
  </si>
  <si>
    <t>Phase1 development items related to Smart Order Assignment and inclusion of our Miguel DTE easy access on Appwards Kasosyo Homepage.</t>
  </si>
  <si>
    <t>Increase number of active retailers</t>
  </si>
  <si>
    <t>Sintor, Marjorie (CI PH)</t>
  </si>
  <si>
    <t>https://jira.app.pconnect.biz/browse/CDE-78657</t>
  </si>
  <si>
    <t>Develop</t>
  </si>
  <si>
    <t>Waiting From SE on Tuesday</t>
  </si>
  <si>
    <t>BRD_PH_PH Control Tower Phase 1.pptx</t>
  </si>
  <si>
    <t>To ensure no class A data is stored</t>
  </si>
  <si>
    <t xml:space="preserve">Deprio </t>
  </si>
  <si>
    <t>MyHero MHBE</t>
  </si>
  <si>
    <t>MyHero Security Log</t>
  </si>
  <si>
    <t>Fulfill ITPF Requirement, Based on Infosec Security Assessment, they found that Infrastructure logs have already been onboarded into Microsoft Sentinel. However, there are currently no Sentinel use cases specifically focused on MYHERO front-end threats.</t>
  </si>
  <si>
    <t>Export MyHero Security Log for Sentinel Threat Report</t>
  </si>
  <si>
    <t xml:space="preserve">Based on Infosec Security Assessment, they found that Infrastructure logs have already been onboarded into Microsoft Sentinel. However, there are currently no Sentinel use cases specifically focused on MYHERO front-end threats. Implementation of front-end threat monitoring is required to comply with ITPF security monitoring requirements. This finding has been registered to OneGRC and expected to fulfill this enhancement in October 2026 and Sentinel Implementation in November 2026.
</t>
  </si>
  <si>
    <t>Reynaldo</t>
  </si>
  <si>
    <t>TBA</t>
  </si>
  <si>
    <t>UI UX Improvement</t>
  </si>
  <si>
    <t>CommSFP - Adnan
CommDep - Harya</t>
  </si>
  <si>
    <t>Deprioritized from previous sprint</t>
  </si>
  <si>
    <t>Deprio from Prev Sprint</t>
  </si>
  <si>
    <t>Frontliner Guideline</t>
  </si>
  <si>
    <t>Deprioritized from previous sprint 9</t>
  </si>
  <si>
    <r>
      <rPr>
        <sz val="11"/>
        <color rgb="FF000000"/>
        <rFont val="Aptos Narrow"/>
        <family val="2"/>
        <scheme val="minor"/>
      </rPr>
      <t xml:space="preserve">In accordance with the regulator's directive regarding the implementation of the SNAP API in compliance with Bank Indonesia regulations, all partners currently using Non-SNAP integrations are required to migrate to the Bank Indonesia SNAP specification at the earliest opportunity.
The migration deadline is </t>
    </r>
    <r>
      <rPr>
        <sz val="11"/>
        <color rgb="FFFF0000"/>
        <rFont val="Aptos Narrow"/>
        <family val="2"/>
        <scheme val="minor"/>
      </rPr>
      <t>30 September 2026</t>
    </r>
    <r>
      <rPr>
        <sz val="11"/>
        <color rgb="FF000000"/>
        <rFont val="Aptos Narrow"/>
        <family val="2"/>
        <scheme val="minor"/>
      </rPr>
      <t>. After this date, Non-SNAP services will be discontinued and access to the existing Non-SNAP integration will be deactivated.</t>
    </r>
  </si>
  <si>
    <t>Note: The control applies to devices that have not been recorded or registered in AYO Kasir.</t>
  </si>
  <si>
    <t>OSEM has grown from a simple data consumer into a critical operational platform. Its current
Reverse ETL architecture moves data across regions (Ireland → Singapore → OSEM), which — as data volume grows —
drives: rising inter-region transfer, replication, and storage costs; higher processing and synchronization latency; high
operational complexity (incidents require the Application, Data Engineering, and Infrastructure teams to troubleshoot
jointly); and heavy dependency on the Data Engineering team, since every data change must queue in their delivery
backlog.​</t>
  </si>
  <si>
    <t>Move OSEM to a more sustainable, scalable architecture that lowers cost and latency, simplifies support, and
lets OSEM teams respond to business needs faster — supporting future growth without adding complexity.​</t>
  </si>
  <si>
    <t>Infrastructure and data-transfer costs keep rising year over year with data growth;
latency worsens and degrades user experience; troubleshooting stays slow and cross-team dependent; and delivery
remains bottlenecked by Data Engineering capacity.</t>
  </si>
  <si>
    <t>Inggrid, Jore</t>
  </si>
  <si>
    <t>Marvel</t>
  </si>
  <si>
    <t>CDE-72412 OSEM - Migrating RDS Golden Records to AWS Iceberg Tables</t>
  </si>
  <si>
    <t>Waiting Confirmation From EI</t>
  </si>
  <si>
    <t>https://pmicloud.sharepoint.com/:p:/t/DIA-DataInsightAnalytics-Sampoerna-ID2/IQAwEUj5nNsoQ7QJKSJ6GgS2AXWNMoCfTz4VVa7A7SY8_44?e=IZljWc</t>
  </si>
  <si>
    <t>CITA Chatbot</t>
  </si>
  <si>
    <t>The current CITA chat feature is limited to product search by alias and does not support conversational or repeat‑order use cases. This limitation reduces the perceived value of the chat feature and has resulted in low adoption among retailers, particularly those with frequent repeat‑ordering behavior. A full AI/LLM solution is part of the long‑term roadmap but requires additional time and global alignment.</t>
  </si>
  <si>
    <t>Enable additional, high‑impact use cases on CITA Chat by allowing the system to recognize repeat‑order intent (e.g. last order), in order to reduce ordering friction, improve chat adoption, and validate conversational behavior ahead of the future AI/LLM implementation.</t>
  </si>
  <si>
    <t>This initiative introduces a temporary, intent‑based enhancement to CITA Chat where predefined conversational phrases related to repeat ordering trigger a last‑order summary flow. Retailers can review, edit, and proceed to checkout using existing order functionality. The solution is modular and designed to complement, not replace, future AI‑driven chatbot capabilities.</t>
  </si>
  <si>
    <t>Low Chatbot usage, around 6%</t>
  </si>
  <si>
    <t>Jeremia Dharmawan</t>
  </si>
  <si>
    <t>https://pmicloud-my.sharepoint.com/:p:/r/personal/jdharmaw_pmintl_net/Documents/CITA%20Chatbot%20Enhancement%20%E2%80%93%20Intent-Based%20Order%20Assistance%20(Phase%201%20%E2%80%93%20Temporary%20Solution).pptx?d=w607ad470f6a84bf4afc28d72f6c86667&amp;csf=1&amp;web=1&amp;e=GaDrTl</t>
  </si>
  <si>
    <t>To secure download control in AYO Principal data</t>
  </si>
  <si>
    <t xml:space="preserve">To secure 26 menus accros sprint 8 and 9 </t>
  </si>
  <si>
    <t>Breaching Compliance in ITPF as raised by CAD Team if we're not doing it</t>
  </si>
  <si>
    <t>Maks Order Configuration - Enhancement</t>
  </si>
  <si>
    <t>Konfigurasi Maks Order for AYO Toko SFP use exact quantity product that need to be review. But, the business team need to recalculate from the excel and update the quantity every week manually.</t>
  </si>
  <si>
    <t>Enhance the Konfigurasi Maks Order into percetage based on cashier off take, so the business team doesn't need to manually calculate and update the max quantity for each product.</t>
  </si>
  <si>
    <t>Enhance the configuration to support percentage-based Max Order, allowing the system to automatically calculate the maximum allowed quantity based on the configured percentage of cashier off-take. This will eliminate manual recalculation, reduce maintenance effort, and ensure the configuration is always aligned with the latest off-take performance.</t>
  </si>
  <si>
    <t>Reduce manual recalculation from business team every week.</t>
  </si>
  <si>
    <t>Assuming only add the historical offtake without tiering and approval by iSMS list of value</t>
  </si>
  <si>
    <t>Mission widget on homepage</t>
  </si>
  <si>
    <t>Experiment Entry Point on CITA</t>
  </si>
  <si>
    <t>Shortcut entry point to mission, enabling easier journey for users to complete and explore available missions</t>
  </si>
  <si>
    <t>https://pmicloud-my.sharepoint.com/:p:/r/personal/jdharmaw_pmintl_net/Documents/Microsoft%20Teams%20Chat%20Files/BRD%20-%20CITA%20-%20Action%20Widget%20Exp.pptx?d=wdccb3eb24d084d74bff8489408beb4e8&amp;csf=1&amp;web=1&amp;e=del7nE</t>
  </si>
  <si>
    <t>Full Mandays</t>
  </si>
  <si>
    <r>
      <rPr>
        <b/>
        <sz val="11"/>
        <color rgb="FF000000"/>
        <rFont val="Aptos Narrow"/>
        <family val="2"/>
        <scheme val="minor"/>
      </rPr>
      <t xml:space="preserve">Agnostic Missions: Phase 1 Enhancement
</t>
    </r>
    <r>
      <rPr>
        <sz val="11"/>
        <color rgb="FF000000"/>
        <rFont val="Aptos Narrow"/>
        <family val="2"/>
        <scheme val="minor"/>
      </rPr>
      <t xml:space="preserve">
Before we bring PVP and XP to CITA, we will enhance existing missions logic and systems, including new relic and the databases. To support seamless B2B Touchless initiative, we want to make sure the infrastructure and performance is good, then proceed to develop XP and PVP in CITA.</t>
    </r>
  </si>
  <si>
    <t>Phase 1:
1) Enhance query stamp missions, add new relic --&gt; 20 mandays
2) Add rating parameter --&gt; to be discussed with CITA team
3) Revamp the frontend/backend structure --&gt; 80 mandays
4) Enhance TSM frontend (tanggal batas order selesai) --&gt; 10 mandays
5) Add "source" column in database for submission data (override column app version) --&gt; 30 mandays
Phase 2:
1) Flagging for each mission type and engagement feature: enable in CITA, or AYO TOKO, or both
2) Add column "platform" containing cita or ayo toko in task verification table
3) Share verification result to CITA and give rewards if verified
4) Revamp overall selection mission type STAMP between AYO TOKO and CITA</t>
  </si>
  <si>
    <t>BRD Agnostic Mission</t>
  </si>
  <si>
    <t>DTE, CITA, AYO TOKO</t>
  </si>
  <si>
    <r>
      <rPr>
        <b/>
        <sz val="11"/>
        <color rgb="FF000000"/>
        <rFont val="Aptos Narrow"/>
        <family val="2"/>
        <scheme val="minor"/>
      </rPr>
      <t xml:space="preserve">DTE Gamification: Setup Config
</t>
    </r>
    <r>
      <rPr>
        <sz val="11"/>
        <color rgb="FF000000"/>
        <rFont val="Aptos Narrow"/>
        <family val="2"/>
        <scheme val="minor"/>
      </rPr>
      <t xml:space="preserve">
Overall engagement in AYO TOKO and CITA are decreasing compared to last year, proven by the increase of dormant retailers overtime. In AYO TOKO, we also saw 25% decrease in active users and only 1 in 10 new retailers is still active within 30 days after acquired, meaning the others are churn within the first day of going into AYO TOKO. Interestingly, retailers with oldest or cheapest devices have churned the most.​</t>
    </r>
  </si>
  <si>
    <t>Enterprise Innovation - Nessia Marthalia</t>
  </si>
  <si>
    <t xml:space="preserve">Full Consume Mandasys And Requirement Details </t>
  </si>
  <si>
    <t>CITA Loyalty - Min. Purchase For Coin Redemption</t>
  </si>
  <si>
    <t>For requirement to upcoming CITA Loyalty program , current mechanism, outlet can redeem coin without any min. transaction requirement ,  next outlet need to do some purchase or trx criteria to redeemed their collected coin</t>
  </si>
  <si>
    <t>Jeremia Dharmawan
Livi Anastasi</t>
  </si>
  <si>
    <t>BRD CITA Loyalty Sprint 7.pptx</t>
  </si>
  <si>
    <t>IT Compliance</t>
  </si>
  <si>
    <t>RIAM Assesment, as a part of CAD findings as well</t>
  </si>
  <si>
    <t>IT Team</t>
  </si>
  <si>
    <t>Produk Manajemen Barang</t>
  </si>
  <si>
    <t>Currently Harga Jual B2C and Tanggal Launching B2C is always mandatory for any cases, including if the status (Listing Product for B2C) is turned off</t>
  </si>
  <si>
    <t>fixing mandatory validation for harga jual B2C and tanggal launching B2C</t>
  </si>
  <si>
    <t>Harga Jual B2C and Tanggal Launching B2C is mandatory only if status (Listing Product for B2C) is on (when create new) or if there is update price (for edit)</t>
  </si>
  <si>
    <t>eliminate confusion, ensure data reliability and admin efficiency when creating/editing product</t>
  </si>
  <si>
    <t xml:space="preserve">Kelvin </t>
  </si>
  <si>
    <t>Not Prioritized From EI</t>
  </si>
  <si>
    <t>DTE, AYO KASIR</t>
  </si>
  <si>
    <r>
      <rPr>
        <b/>
        <sz val="11"/>
        <color rgb="FF000000"/>
        <rFont val="Aptos Narrow"/>
        <scheme val="minor"/>
      </rPr>
      <t xml:space="preserve">Show Historical Coins from Leads Gen on AYO KASIR
</t>
    </r>
    <r>
      <rPr>
        <sz val="11"/>
        <color rgb="FF000000"/>
        <rFont val="Aptos Narrow"/>
        <scheme val="minor"/>
      </rPr>
      <t xml:space="preserve">
Currently there is no dedicated details of historical coin obtained through leads generation program. All coin historical is located in One coin menu that consists of all coin historical from all activations (DTE missions, leads generation program, etc).</t>
    </r>
  </si>
  <si>
    <t>Felicia Gunawan</t>
  </si>
  <si>
    <t xml:space="preserve">Full Consume Mandasys And Kasirs Requirement Details Not Readys </t>
  </si>
  <si>
    <t>BRD Historical Leads Gen Coin</t>
  </si>
  <si>
    <t>DTE, AYO PRINCIPAL</t>
  </si>
  <si>
    <t>Jessica Cassandra</t>
  </si>
  <si>
    <t>Requirement Not Ready From EI</t>
  </si>
  <si>
    <t>Weekly Maximum Order for AYO Toko SFP</t>
  </si>
  <si>
    <t>Currently, retailers can purchase products without a weekly purchase limit, which may lead to excessive stock accumulation and over-capacity at the store level.</t>
  </si>
  <si>
    <t>Control retailer purchase volume by applying a weekly purchase limit based on actual sales performance from AYO Kasir.</t>
  </si>
  <si>
    <t>Develop a configuration in AYO Principal to define the maximum weekly purchase percentage for each SKU based on retailer sales recorded in AYO Kasir. The system will validate accumulated purchases and block orders that exceed the configured limit.</t>
  </si>
  <si>
    <t>- Minimize overstock risk at retailer stores.
- Improve inventory efficiency through sell-out based purchase limits.
- Ensure purchase quantity is aligned with actual retailer sales.</t>
  </si>
  <si>
    <t>Tiering Approval - SFP Pelanggan Max Order Review</t>
  </si>
  <si>
    <t>Orders exceeding the maximum threshold are 
not eligible yet for tiered approval (e.g., orders that exceed the threshold by more than 1,000%). This measure is important to implemented to 
balance business objectives while minimizing the risk of illicit activities.</t>
  </si>
  <si>
    <t>Ensure high-risk transactions receive an appropriate level of review and oversight before approval. Mitigate the risk of illicit activities</t>
  </si>
  <si>
    <t>There will be an enhancement in AYO Principal to configure tiered approval based on how much an order exceeds the maximum threshold. Orders that exceed higher thresholds will require additional approval levels before processing.</t>
  </si>
  <si>
    <t>- Reduce the risk of orders being approved without adequate review and oversight.
- Minimize the likelihood of high-risk transactions bypassing the appropriate level of scrutiny before approval.</t>
  </si>
  <si>
    <t xml:space="preserve">Annual Pentest </t>
  </si>
  <si>
    <t>My Hero WEB</t>
  </si>
  <si>
    <t>Invoice</t>
  </si>
  <si>
    <t>Print layout A4</t>
  </si>
  <si>
    <t>Improve document efficiency for invoice printouts
Enhance system performance and responsiveness
Provide better user control over data retrieval</t>
  </si>
  <si>
    <t>Update invoice print out to be more compact and space-efficient</t>
  </si>
  <si>
    <t>BRD Invoice Adjustment.pptx</t>
  </si>
  <si>
    <t>No PRD shared to ITPD</t>
  </si>
  <si>
    <t>Shared &amp; deprioritised from prev. sprints</t>
  </si>
  <si>
    <t>QRIS BRI Webview</t>
  </si>
  <si>
    <t xml:space="preserve">Current process takes around 4 weeks to create QRIS BRI, process are very manual from registration to QRIS distribution. </t>
  </si>
  <si>
    <t>SRC can register QRIS BRI through Pojok Untung, get real time update and access QRIS BRI file directly.</t>
  </si>
  <si>
    <t>- Button register (redirect) and Google Analytics
- Webview untuk binding (dipanggil di BRI Merchant)
- Unbind QRIS story</t>
  </si>
  <si>
    <t>SFP Master Product Mapping</t>
  </si>
  <si>
    <t>Establish a centralized product mapping repository within the SFP database to serve as the single source of truth. This will improve data consistency, simplify maintenance, reduce manual interventions, and enable better integration across dashboards, reports, and downstream applications.​</t>
  </si>
  <si>
    <t>create new Menu in Principal to upload product attributes</t>
  </si>
  <si>
    <t>Continued reliance on manual and fragmented mapping processes will increase the risk of data inconsistencies, reporting discrepancies, and mapping errors. It will also lead to higher maintenance efforts, slower implementation of product-related changes, reduced operational efficiency, and lower confidence in analytical outputs across the SFP ecosystem.​</t>
  </si>
  <si>
    <t>Dewi Masruroh</t>
  </si>
  <si>
    <t>AYO Toko, AYO Kasir</t>
  </si>
  <si>
    <t>AYO Kasir in AYO Toko</t>
  </si>
  <si>
    <t>Entry Point AYO Kasir in AYO Toko</t>
  </si>
  <si>
    <t>Create entry point for AYO Kasir in AYO Toko, to increase the use of AYO Kasir, without retailer needing to download another app.</t>
  </si>
  <si>
    <t>Create a new menu tile, and implementing iframe for ayo kasir mobile web</t>
  </si>
  <si>
    <t>All IQOS Point retailers will be affected</t>
  </si>
  <si>
    <t>Feli</t>
  </si>
  <si>
    <t xml:space="preserve">Cancelled </t>
  </si>
  <si>
    <t>Hold until further notice</t>
  </si>
  <si>
    <t>Menu tile &gt; iFrame &gt; Langsung login</t>
  </si>
  <si>
    <t>Pricelist</t>
  </si>
  <si>
    <t>Price Management Enhancement</t>
  </si>
  <si>
    <t>Improve visibility, traceability, and workflow efficiency in price management</t>
  </si>
  <si>
    <t>Streamline pricing approval workflow through automated notifications
Enable efficient data extraction and sharing via export functionality
Improve data traceability and audit trail by retaining cancelled records in the UI</t>
  </si>
  <si>
    <t>Tania Febriyanti</t>
  </si>
  <si>
    <t>BRD Price Management Enhancement.pptx</t>
  </si>
  <si>
    <r>
      <rPr>
        <b/>
        <sz val="11"/>
        <color rgb="FF000000"/>
        <rFont val="Aptos Narrow"/>
        <family val="2"/>
        <scheme val="minor"/>
      </rPr>
      <t xml:space="preserve">Product Discovery UI Revamp
</t>
    </r>
    <r>
      <rPr>
        <sz val="11"/>
        <color rgb="FF000000"/>
        <rFont val="Aptos Narrow"/>
        <family val="2"/>
        <scheme val="minor"/>
      </rPr>
      <t>The UI in AYO Toko is long overdue for improvement, as the previous vendor did not properly develop the frontend. With the introduction of a new design and design system, we are gradually enhancing the AYO Toko interface. This update will impact both AYO Toko CC and SFP.</t>
    </r>
  </si>
  <si>
    <t>To improve the overall UI quality and user experience by implementing the new design system on the product discovery page. This aims to ensure visual consistency, better usability, and alignment across AYO Toko.</t>
  </si>
  <si>
    <t>Impacted revamp:
- Product card
- Belanja landing page (SFP &amp; CC)
- Search page
- Product Detail</t>
  </si>
  <si>
    <t>All retailers will be impacted.</t>
  </si>
  <si>
    <t>- Product card
- Belanja landing page (SFP &amp; CC)
- Search page
- Product Detail</t>
  </si>
  <si>
    <t>https://pmicloud-my.sharepoint.com/:p:/g/personal/jalexand4_pmintl_net/IQDQBy274gVaQZWARBSor2C9AevjwU5IcflT442x-y8S6hI?e=vcPIpo</t>
  </si>
  <si>
    <t>Previous sprint</t>
  </si>
  <si>
    <t>My Hero FF &amp; My Hero Backend</t>
  </si>
  <si>
    <t>My Hero Forced Update Config</t>
  </si>
  <si>
    <t>The current deployment mechanism for MyHero application releases applies updates uniformly across all territories without the capability to control rollout scope. This limitation creates operational constraints when implementing incremental releases, pilot testing, or phased rollouts in selected regions. As a result, any new release must be deployed nationally, increasing the risk of widespread impact in case of defects, configuration issues, or unforeseen performance challenges.
To support more controlled and flexible deployment strategies, there is a need to introduce configurable settings that allow distinguishing between mandatory and optional updates at a territory level</t>
  </si>
  <si>
    <t>To enhance the MyHero release management capability by introducing a configurable setting that enables:
Territory-based deployment control, allowing new releases to be applied selectively to specific regions or areas.
Update classification (Mandatory vs. Optional):
Mandatory: Enforces users within selected territories to adopt the new release.
Optional: Allows users to update at their discretion within selected territories.</t>
  </si>
  <si>
    <t>adding Optional and Mandatory setting for myHero new release update by territory, this required when deploying new realase on limited territory or area only</t>
  </si>
  <si>
    <t>CI- Faishol</t>
  </si>
  <si>
    <t>BRD - MyHero Update release mechanism.pptx</t>
  </si>
  <si>
    <t>AYO Principal - Kasir</t>
  </si>
  <si>
    <t>data is not organized properly. partner can have store coach, mobile coach can have partner staff, etc.
this has been developed partially before, but not completely connected</t>
  </si>
  <si>
    <t>limit coach type that can be selected depends on retailer type</t>
  </si>
  <si>
    <t>connect master coach-retailer mapping to AYO Principal &amp; AYO Toko</t>
  </si>
  <si>
    <t>data is clean, reporting is clear and no need to manually mapping</t>
  </si>
  <si>
    <t>Rizal</t>
  </si>
  <si>
    <t>BRD Connect Coach Type with Retailer Type.pptx</t>
  </si>
  <si>
    <t>Digital Transaction Support x MyHero</t>
  </si>
  <si>
    <t>Currently, the operational expense claim process still relies on the PC Pool, which limits access for Field Force and leads to inefficiencies in both time and operational costs. This situation results in prolonged claim processing, an increase in idle funds amounting to IDR 8 billion, and recurring costs of IDR 1.1 billion for PC Pool rent.</t>
  </si>
  <si>
    <t>To migrate operational expense claim submission and processing from PC Pool to MyHero in order to improve efficiency, reduce processing time, and strengthen control through a fully digital and standardized workflow.</t>
  </si>
  <si>
    <t>This initiative enables Field Force to submit expense claims via MyHero with OCR-based invoice reading, standardized master data, digital approval workflow, and automatic integration with SAP after validation by CPO and approval by relevant stakeholders.</t>
  </si>
  <si>
    <t xml:space="preserve">The implementation will reduce manual effort for Field Force and CPO, accelerate claim processing cycle time, minimize cost mapping errors, eliminate idle funds of 8 Bio-IDR, and remove recurring PC Pool costs of 1.1 Bio-IDR while improving transparency and auditability.
</t>
  </si>
  <si>
    <t>CommFin - Nobel Adisyahputra</t>
  </si>
  <si>
    <t>My Hero BE</t>
  </si>
  <si>
    <r>
      <rPr>
        <b/>
        <sz val="11"/>
        <color rgb="FF000000"/>
        <rFont val="Aptos Narrow"/>
        <family val="2"/>
        <scheme val="minor"/>
      </rPr>
      <t xml:space="preserve">Integrate API for QR CDM Status
</t>
    </r>
    <r>
      <rPr>
        <sz val="11"/>
        <color rgb="FF000000"/>
        <rFont val="Aptos Narrow"/>
        <family val="2"/>
        <scheme val="minor"/>
      </rPr>
      <t xml:space="preserve">
Currently the way we enable QR CDM to be registered on DEPOS system is by generating the QR code from our system, and then MHBE job will send list of username that needs to be registered on DEPOS CDM. The file is sent to email, and DEPOS will need to change the "Approved" status into "Finalized". This has created a back-and-forth process between DEPOS and MHBE, and exposes a risk of human error.</t>
    </r>
  </si>
  <si>
    <t>Enable CPO to look for similar area name and area code for the whole menu.</t>
  </si>
  <si>
    <t>Reduce human error</t>
  </si>
  <si>
    <t>CI - Livi Anastasia</t>
  </si>
  <si>
    <r>
      <rPr>
        <b/>
        <sz val="11"/>
        <color rgb="FF000000"/>
        <rFont val="Aptos Narrow"/>
        <family val="2"/>
        <scheme val="minor"/>
      </rPr>
      <t xml:space="preserve">Enhance Area on QR Menu MHBE
</t>
    </r>
    <r>
      <rPr>
        <sz val="11"/>
        <color rgb="FF000000"/>
        <rFont val="Aptos Narrow"/>
        <family val="2"/>
        <scheme val="minor"/>
      </rPr>
      <t xml:space="preserve">
Currently the way we retrieve area code data in QR menu is from salestree, while in other menu, the area code data was obtained from OTC database. This creates a difference when CPO looking for area for QR and area for settlement or receipt.</t>
    </r>
  </si>
  <si>
    <t>Enable CPO to look for similar area name and area code for the whole menu, including QR Menu</t>
  </si>
  <si>
    <r>
      <rPr>
        <b/>
        <sz val="11"/>
        <color rgb="FF000000"/>
        <rFont val="Aptos Narrow"/>
        <family val="2"/>
        <scheme val="minor"/>
      </rPr>
      <t xml:space="preserve">Rename Menu "Allocated Cash-in Report" into "Deposit Report"
</t>
    </r>
    <r>
      <rPr>
        <sz val="11"/>
        <color rgb="FF000000"/>
        <rFont val="Aptos Narrow"/>
        <family val="2"/>
        <scheme val="minor"/>
      </rPr>
      <t xml:space="preserve">
To prevent users from getting mixed up between the “allocated cash-in” the settlement report and the “allocated cash-in” the deposit report</t>
    </r>
  </si>
  <si>
    <t>To prevent users from getting mixed up between the “allocated cash-in” the settlement report and the “allocated cash-in” the deposit report</t>
  </si>
  <si>
    <t>Commercial - Dinda Fardian</t>
  </si>
  <si>
    <r>
      <rPr>
        <b/>
        <sz val="11"/>
        <color rgb="FF000000"/>
        <rFont val="Aptos Narrow"/>
        <family val="2"/>
        <scheme val="minor"/>
      </rPr>
      <t xml:space="preserve">
Enhance Logic for Salesman Territory Lock
</t>
    </r>
    <r>
      <rPr>
        <sz val="11"/>
        <color rgb="FF000000"/>
        <rFont val="Aptos Narrow"/>
        <family val="2"/>
        <scheme val="minor"/>
      </rPr>
      <t xml:space="preserve">
Inactivated Salesman &amp;SPV across different KPS will have blank territory, CCG, salespoint
code, area code, area name field in settlement report &amp; allocated cash-in breakdown report because they have no territory assigned to them which means they also will not have any next sales for the time being (no receipt)
</t>
    </r>
  </si>
  <si>
    <t>To enable viewing of CCG, salespoint code, area code, and area name field in the settlement report &amp; allocated cash-in breakdown report for Salesman &amp; SPV Inactive across different KPS.</t>
  </si>
  <si>
    <t>Report in sales order export and tax report, both SRCIS and Panamas product is flagged as
“Panamas” in Product Category</t>
  </si>
  <si>
    <t> Show Product Category value as Business Model​</t>
  </si>
  <si>
    <t>CI - Melissa Tio</t>
  </si>
  <si>
    <t>My Hero &amp; MyHero Backend</t>
  </si>
  <si>
    <t>Session Timeout Termination</t>
  </si>
  <si>
    <t>Following ITPF Rules on IT-STD-301 Identity &amp; Access Management to reduce the risk of unauthorized access.</t>
  </si>
  <si>
    <t>(Phase 2) Re-login using fingerprint, App installation must be done from Company Portal</t>
  </si>
  <si>
    <t>Support implementation session termination to users who detected as inactive for a configured period of time. Make user easier to re-login using fingerprint. Enhance security on app installation</t>
  </si>
  <si>
    <t>IT - Andry/Reynaldo/Mahazoya</t>
  </si>
  <si>
    <t>CI - Faishol</t>
  </si>
  <si>
    <t>No Prioritization</t>
  </si>
  <si>
    <t>Enhance GR Report to differentiate by partner to align with SAP</t>
  </si>
  <si>
    <t>To ensure revenue &amp; CoS recorded to the right partner
Nambah Kolom GR Report</t>
  </si>
  <si>
    <t>CPI - Adrian Tannudjaja</t>
  </si>
  <si>
    <t>Current filter is by business category. But Panamas transaction can consists of several business
category in one transaction</t>
  </si>
  <si>
    <t>Change Business Category filter to Business Model</t>
  </si>
  <si>
    <t>Panamas</t>
  </si>
  <si>
    <t>Currently printout cricket invoice from My Hero pre order / from MHBE shows Panamas bank account.</t>
  </si>
  <si>
    <t>New configuration bank account per Business Model to show specific bank account in transaction print out</t>
  </si>
  <si>
    <t>Reduce wrong transfer to other entity</t>
  </si>
  <si>
    <t>CI - Melissa</t>
  </si>
  <si>
    <t>PG Cash</t>
  </si>
  <si>
    <t>- Receipt cancellation is registered as current FF
- Cannot make carryover adjustment for inactive FF</t>
  </si>
  <si>
    <t>Update PG cash logic</t>
  </si>
  <si>
    <t>- Receipt cancellation is registered as original FF
- Enable carryover adjustment for inactive FF</t>
  </si>
  <si>
    <t>BRD Optimize PG Cash.pptx</t>
  </si>
  <si>
    <t>If there is issue when sending pre order cancellation to WMS/TMS, Sales Order status is still ended and
booked on WMS/TMS, but cancelled in My Hero Back End.​
In delivery day, this sales order is still included in delivery list​</t>
  </si>
  <si>
    <t>Retry sending cancellation pre order to WMS/TMS​ and release booking​</t>
  </si>
  <si>
    <t>New job to retry send pre order RE cancellation including:​
-Retry release booking​
-Retry sending cancelation pre order to TMS​
-Retry sending cancelation pre order to WMS</t>
  </si>
  <si>
    <t>Pre order TA RE CreatedBy data is not recorded correctly</t>
  </si>
  <si>
    <t>Changes for WMS Sales TA Data</t>
  </si>
  <si>
    <t>-The CreatedBy field should be filled with the Trade Assistance Name.​
-Cancellation before the Assignment/Delivery process: There is no need to send a cancellation to the WMS sales report.​
-Cancellation after the Assignment/Delivery process: Send a cancellation to the WMS sales report, including additional
information with the TA Name.​</t>
  </si>
  <si>
    <t>No cancel feature for pre order RE</t>
  </si>
  <si>
    <t>Add cancel feature for pre order RE</t>
  </si>
  <si>
    <t>ER.ER.CE Taking Order</t>
  </si>
  <si>
    <t>Currently, Cleo orders are created by the Salesman based on communication with the retailer. However, there is no documented digital confirmation from the retailer that can be shared with the Cleo team. As a result, retailers may dispute or deny an order during fulfillment, while the clarification process still relies on manual communication between the retailer, Salesman, Panamas, and Cleo.</t>
  </si>
  <si>
    <t>To establish verifiable proof of retailer approval, reduce order disputes and cancellations, improve order accountability and end-to-end traceability, accelerate dispute resolution, and provide greater confidence to the Cleo team during the fulfillment process.</t>
  </si>
  <si>
    <t>This initiative introduces a digital proof-of-order mechanism within MyHero. The retailer will review the Cleo Order Summary and provide a digital signature as confirmation. The signed Order Summary will then be generated as a PDF containing the relevant order details, retailer information, signature, and confirmation timestamp. The document will be sent to the Cleo team and stored as part of the order history for traceability and dispute resolution</t>
  </si>
  <si>
    <t>Reduce Cleo Team to cancel order because "Toko merasa tidak order"</t>
  </si>
  <si>
    <t>Sekar</t>
  </si>
  <si>
    <t>No prioritization</t>
  </si>
  <si>
    <t>Sales Order</t>
  </si>
  <si>
    <t>WEE choose direct sales cancellation reason manually on every customer visit</t>
  </si>
  <si>
    <t>Auto input DSD Sales Order cancellation reason</t>
  </si>
  <si>
    <t>Done, BRD Shared sprint 7</t>
  </si>
  <si>
    <t>Callcatd TRS</t>
  </si>
  <si>
    <t>the MyHero TRS (Temporary Retail Survey) module has limited survey capabilities for collecting information from unregistered outlets during TRS activities. Due to this limitation, Field Force teams are required to use external tools such as Microsoft Forms to capture survey data.</t>
  </si>
  <si>
    <t>provide a Survey TRS feature within MyHero that allows users to capture survey data for unregistered outlets directly during TRS execution.</t>
  </si>
  <si>
    <t>Atthina, Nielza</t>
  </si>
  <si>
    <t>CI-Austin - Lely</t>
  </si>
  <si>
    <t>CTA Utilization for Bank Account Update Reminder</t>
  </si>
  <si>
    <t>Currently, there are recurring issues where RFT transactions failed to be transferred to SRC due to bank account problems, such as mismatched names (owner name differs from the registered name) and duplicated bank account number across SRC owners. 
The issue results in delays beyond the standardized SLA, with SRC receiving the coins after &gt;14 working days. Additionally, SRC may not be aware that the problem originates from their bank account details.
HQ has regularly shared RFT status reports to Zone, but it usually takes time for the information to be cascaded to area level. Hence, resulted in lengthy SLA.
Out of 1.5K weekly interactions ± 20 – 30% are related to coin issue, while agents lack detailed visibility within the AYO Principle Backend system which issue caused the delay</t>
  </si>
  <si>
    <t>Accelerate cascade of information to solve “invalid” bank account issues in more timely manner
Minimize complaint escalation to CSC &amp; related department due to “unclear” reason of lengthy process of RFT
Clarity of information on RFT issue, both for retailer &amp; SRCC as direct point of contact to retailer</t>
  </si>
  <si>
    <t>Faster process of information cascading to SRCC on RFT issues which leads to faster follow-up by retailers</t>
  </si>
  <si>
    <t xml:space="preserve">Based on the available data, there are 1.507 retailers have been identified with bank issues that results in payment holds, and rejections. </t>
  </si>
  <si>
    <t>Iqbal Pamungkas, Jessica Cassandra</t>
  </si>
  <si>
    <t>Menu Config</t>
  </si>
  <si>
    <r>
      <rPr>
        <b/>
        <sz val="11"/>
        <color rgb="FF000000"/>
        <rFont val="Aptos Narrow"/>
        <family val="2"/>
        <scheme val="minor"/>
      </rPr>
      <t xml:space="preserve">Menu Tile Config
</t>
    </r>
    <r>
      <rPr>
        <sz val="11"/>
        <color rgb="FF000000"/>
        <rFont val="Aptos Narrow"/>
        <family val="2"/>
        <scheme val="minor"/>
      </rPr>
      <t>Build a configuration in Principal to manage the menu tile in AYO Toko Homepage. Admin can setup menus that will show up, change icon, change the name, without deployment needed.</t>
    </r>
  </si>
  <si>
    <t>To be able to configure the menu tiles without sprint/deployment.</t>
  </si>
  <si>
    <t>Admin can change:
- icon
- name
- active/inactive
- remove/add new menu</t>
  </si>
  <si>
    <t>AYO Toko Admin will be impacted.</t>
  </si>
  <si>
    <t>- AYO Principal config
- AYO Toko</t>
  </si>
  <si>
    <t>Integration</t>
  </si>
  <si>
    <t>Currently, invoice and receipt transactions from SRCIS Cricket are not automatically interfaced to SAP. As a result, users are required to manually prepare and post journal entries in SAP to reflect the financial impact of these transactions</t>
  </si>
  <si>
    <t>Enable automatic posting of SRCIS (Cricket) invoice and receipt transactions into SAP</t>
  </si>
  <si>
    <t>Replicate Sending Invoice and Receipt to SAP from Panamas FMCG to SRCIS Cricket</t>
  </si>
  <si>
    <t>- Eliminate manual journal creation for invoice and receipt transactions so we can minimize the risk of incorrect posting, missing entries, or duplicate entries.
- Ensure SAP financial records are updated accurately and on time.</t>
  </si>
  <si>
    <t>Ivan Ganiadi</t>
  </si>
  <si>
    <t>Currently, customer master data is maintained and updated in ISMS as the source system for customer information. However, any updates or changes made are not automatically reflected in SAP for Panamas</t>
  </si>
  <si>
    <t>Any changes to customer master data in Panamas/ISMS should be sent to SAP through an agreed interface or integration mechanism</t>
  </si>
  <si>
    <t xml:space="preserve">Sending Customer data change from my hero backend to SAP for Panamas </t>
  </si>
  <si>
    <t>- Ensure customer master data consistency between Panamas/ISMS and SAP.
- Reduce manual effort for maintaining customer master data in SAP.
- Minimize risk of incorrect customer information during order processing and billing.
- Improve data accuracy for OTC operations.
- Support better governance and traceability of customer master data changes.
- Enable SAP to use updated customer data aligned with the source system.</t>
  </si>
  <si>
    <t>Susanti</t>
  </si>
  <si>
    <t>CSV Data Removal of Same-day Cancelled Order</t>
  </si>
  <si>
    <t>Both forward (R01) and cancellation (R09) order for same-day cancelled orders are uploaded to SAP, causing existence of return order in SAP while in actual no commercial returns are allowed in IQOS B2C channel</t>
  </si>
  <si>
    <t>1.Proper reporting in SAP, as no cancellation should be recorded in SAP
2.Proper reflection in SAP of daily sales, as cancelled order shouldn’t be regarded as revenue
3.Eliminate potential error of R09 idoc processing (example: if there is existence of zero value dummy material attached in the order, R09 order won’t be able to be posted as accounting document)</t>
  </si>
  <si>
    <t>Same-day cancelled orders should only be recorded in AYO and should not be transferred to the CSV file</t>
  </si>
  <si>
    <t>100% elimination of same-day cancelled orders (R01 &amp; R09) from SAP sales reconciliation reporting, resulting in more accurate daily sales and financial reporting.</t>
  </si>
  <si>
    <t>Melisa Linggajaya</t>
  </si>
  <si>
    <t xml:space="preserve">Felicia </t>
  </si>
  <si>
    <t>Scroll Catalogue Mission in AYO TOKO</t>
  </si>
  <si>
    <t>Provide a new form of mission in AYO Toko: to scroll product recommendation for a certain period of time</t>
  </si>
  <si>
    <t>- AYO Toko ticket to show product slotting
- AYO Toko product slotting config AYO Principal</t>
  </si>
  <si>
    <t>with the scheduler implemented in produk manajemen barang, currently user will only can view the updated data with scheduler set. user cannot view the current setup</t>
  </si>
  <si>
    <t>update the UI to be able to view current setup and the updated setup if the scheduler not running yet</t>
  </si>
  <si>
    <t>Not Prioritized</t>
  </si>
  <si>
    <t>Shared via Meeting</t>
  </si>
  <si>
    <t>Separate Touchpoint/Channel in SAP Sales Reconciliation</t>
  </si>
  <si>
    <t>Sales inputted by B2C Coaches are mapped under RRP Retail instead of RRP Coaches</t>
  </si>
  <si>
    <t>1. Follow SAP standardized distribution channel, this will also make reporting easier and accurate
2. Performance tracking of Coaches can be maintained correctly in SAP</t>
  </si>
  <si>
    <t xml:space="preserve">Change the distribution channel of customer accounts of B2BC, SMB, and ZYN Coach so when csv is dropped, csv send information of distribution channel 06 to these customer accounts </t>
  </si>
  <si>
    <t>Accurate sales channel mapping for B2BC, SMB, and ZYN Coach transactions by assigning Distribution Channel 06, enabling accurate SAP reporting and coach performance tracking</t>
  </si>
  <si>
    <t>Taste Advisor</t>
  </si>
  <si>
    <t>New Recommendation Logic</t>
  </si>
  <si>
    <t>currently, polyuser is not defined correctly, and the recommendation is simply a combination of IQOS and VEEV. Moreover, admin must upload the recommendation manually from AYO Principal every time there is update</t>
  </si>
  <si>
    <t>to give better recommendation for all member</t>
  </si>
  <si>
    <t>-define poly user based on what nicotine product they use and give the recommendation accordingly
-auto update recommendation from DWH</t>
  </si>
  <si>
    <t>Product Package</t>
  </si>
  <si>
    <t>Currently, price category selection in product package is based on price category mapping</t>
  </si>
  <si>
    <t>enable product package for customer with exclusive price category</t>
  </si>
  <si>
    <t>Enable Product Package for customer with exclusive price category</t>
  </si>
  <si>
    <t>Report for OTC</t>
  </si>
  <si>
    <t>AYO Kasir and SAP P1 contain inventory records that are not reconciled by a designated team. As a result, stock balances and stock movements may become inconsistent between the two systems. The absence of a dedicated reconciliation process, supported by appropriate system access and reporting capabilities, limits the organization's ability to detect discrepancies, identify root causes, and execute corrective actions in a timely manner. This creates risks related to inventory accuracy, operational efficiency, compliance, audit readiness, and business reporting.</t>
  </si>
  <si>
    <t>provide the GBS Supply Chain team with visibility and
reporting access to the following inventory data:​</t>
  </si>
  <si>
    <t>-report stock movement
-report stock balance (open &amp; close)</t>
  </si>
  <si>
    <t>-Support GBS Supply Chain to perform the inventory reconciliation​
-Stock discrepancies between AYO Kasir and SAP can be detected at earliest​
-Strengthens inventory governance and audit readiness​
-Improve accuracy of Inventory​
-To prevent potential audit findings due to differences between physical, operational, and system stock records​</t>
  </si>
  <si>
    <t>Force Update Scheduler</t>
  </si>
  <si>
    <t>after deployment, usually we need to do force update for AYO Kasir or AYO Toko apk. currently force update cannot be scheduled</t>
  </si>
  <si>
    <t>create scheduler for force update apps</t>
  </si>
  <si>
    <t>-create scheduler for force update</t>
  </si>
  <si>
    <t>-Improve operational efficiency by allowing force updates to be scheduled in advance
-eliminating the need for administrators to be on standby in scheduled update time</t>
  </si>
  <si>
    <t>AYO Kasir SRC IQOS Point</t>
  </si>
  <si>
    <t>User can access historical coin obtained from leads generation program</t>
  </si>
  <si>
    <t>CommSFP - Ragib Yusup Firdaus
CommDep - Jessica Cassandra</t>
  </si>
  <si>
    <t>BRD - SFP AYO IP Miles Extension.pptx</t>
  </si>
  <si>
    <r>
      <t xml:space="preserve">Automatic  stock update in AYO Kasir for SRC IQOS Point </t>
    </r>
    <r>
      <rPr>
        <b/>
        <sz val="11"/>
        <color theme="1" tint="4.9989318521683403E-2"/>
        <rFont val="Aptos Narrow"/>
        <family val="2"/>
        <scheme val="minor"/>
      </rPr>
      <t xml:space="preserve"> </t>
    </r>
    <r>
      <rPr>
        <sz val="11"/>
        <color theme="1" tint="4.9989318521683403E-2"/>
        <rFont val="Aptos Narrow"/>
        <family val="2"/>
        <scheme val="minor"/>
      </rPr>
      <t xml:space="preserve">&amp; push notif </t>
    </r>
  </si>
  <si>
    <t>1 automated process replaces manual stock update activities, enabling faster reward issuance and more accurate stock tracking.</t>
  </si>
  <si>
    <t>CommSFP - Alifa Safitri
CommDep - Jessica Cassandra</t>
  </si>
  <si>
    <t>Barcode and Material Code Revamp</t>
  </si>
  <si>
    <t xml:space="preserve">With the current workflow of sending barcode from AYO Kasir to SAP, there are several issues of material code mismatch and manual adjustment that needs to be done by OCS team. Therefore to reduce the issue, we want to enhance the product data stored in AYO Kasir to include the material code. </t>
  </si>
  <si>
    <t>To align the stock movement of AYO Kasir and SAP on material code level for each SLOC</t>
  </si>
  <si>
    <t xml:space="preserve">To insert the material code of each RRP SKU in AYO Kasir for each SLOC
1st prio : 
transaction offline, online , replenishment, transfer admin to staff </t>
  </si>
  <si>
    <t>Reduce the mismatch of stock reduction based on material code level</t>
  </si>
  <si>
    <t>Inna, Kelvin, Felicia</t>
  </si>
  <si>
    <t>Kelvin, Felicia</t>
  </si>
  <si>
    <t>replenishment IBD OBD : 80 (2)
transaction offline : 80 (3)
transaction online : 80 (4)
transfer admin to staff : 80 (5)
note : principal master &amp;  table has been separated into material code &amp; barcode sections 40 (1)</t>
  </si>
  <si>
    <t>BRD - Update Barcode to Material Code</t>
  </si>
  <si>
    <t>Automate Recommendation Result</t>
  </si>
  <si>
    <t>Currently, recommendation results are manually updated through AYO Principal on a quarterly basis. As a result, the recommendations may no longer reflect the latest conditions or deliver the intended outcomes, as they are based on data from previous months. In addition, the manual data cleansing and update process increases the administrative workload and requires effort from the admin team.</t>
  </si>
  <si>
    <t>To automate recommendation updates using reverse ETL data from the Data Warehouse, while maintaining AYO Principal to support manual adjustments by the business team when needed.</t>
  </si>
  <si>
    <t>journey:
- update current niccotine product used by customer to be multiple selection
-update the logic of recommendation, when to recommend P1 or P4
update recommendation result
-get the data from reverse ETL
- display the most updated recommendation result
- keep the table from AYO Principal only if business team need to intercept the result
AYO Kasir:
-cross selling. get data from DWH (different logic for LAU and LAS)</t>
  </si>
  <si>
    <t>-Eliminates recurring manual data uploads through AYO Principal.
-Provides customers with more relevant and timely product recommendations.</t>
  </si>
  <si>
    <t>Natan Kogen</t>
  </si>
  <si>
    <t>Access Management</t>
  </si>
  <si>
    <t>Multi Device Log-in - Staff Account (with Log-in Reason)</t>
  </si>
  <si>
    <t>Currently, a staff account may need to access AYO Kasir from a new or different device when the operational device is damaged, replaced, or unavailable. This condition may increase the risk of unauthorized access, account sharing, multiple-device usage, and limited accountability over login activities. The business needs a controlled and traceable new-device login process that maintains operational continuity while strengthening access governance for Booth and Kiosk operations.</t>
  </si>
  <si>
    <t>Enable staff to securely access AYO Kasir from a new or unrecognized device by providing a login reason and obtaining approval from the designated TL/Admin Store, while ensuring that only one active session is maintained for each staff account.</t>
  </si>
  <si>
    <t xml:space="preserve">Enhance the AYO Kasir staff login flow to verify user credentials and detect whether the device is recognized. If the device is recognized, access is granted through the existing login process. If the device is unrecognized, the system requests the staff member to select a reason for using the new device and captures relevant context, including device model and ID, staff account, store, date and time, location or IP address, and any existing active session. The designated TL/Admin Store reviews the request and approves or rejects access through AYO Kasir. For an approved request, the TL/Admin Store performs re-authentication using device biometrics, the previous active session is terminated, and the new session is authorized. For a rejected request, access is denied and the staff member receives a notification. The system records the complete request, decision, and session activity for monitoring and audit purposes. </t>
  </si>
  <si>
    <t>100% of login attempts from unrecognized devices require a login reason and TL/Admin Store decision; 100% of approved new-device logins terminate the previous active session; and 100% of approval or rejection activities are recorded in the system.</t>
  </si>
  <si>
    <t>AYO Kasir &amp; Principal</t>
  </si>
  <si>
    <t>Replenishment</t>
  </si>
  <si>
    <t>Currently, historical ORF data in AYO Kasir can be viewed through the POP menu; however, it cannot be exported in Excel format.
HQ requires ORF data from AYO Principal in Excel format to monitor the effectiveness of stock control by touchpoint</t>
  </si>
  <si>
    <t>Enable Excel download feature for historical ORF data in AYO Kasir, as well as Excel export feature for historical ORF data across all touchpoints in AYO Principal</t>
  </si>
  <si>
    <t>Touchpoints should be able :
1. Effective management of stock cover weeks through the availability of historical data downloads in Excel format, enabling a faster and more accurate forecasting process
HQ should be able :
1. Control the effectiveness of stock allocation by touchpoint to prevent BUBD</t>
  </si>
  <si>
    <t>Effective stock cover week management, limited to a maximum of 2 weeks of offtake requirements, to support the reduction of BUBD in 2026 onwards.</t>
  </si>
  <si>
    <t>Firmansyah, Adi</t>
  </si>
  <si>
    <t>BRD - SFP Direct Channel Sprint 7 2026 - AYO Kasir.pptx</t>
  </si>
  <si>
    <t>Hypercare Consumer</t>
  </si>
  <si>
    <t>Currently most of frontliners focus on acquisition and generate offtake by meet up directly with repurchaser. They have a limitation to recontact their referrals/New Member or to meet up directly.</t>
  </si>
  <si>
    <t>Coaches has a lot of opportunity to broaden their network through their last 14 days New Members/Referrals such as becoming a potential Godfather, and increase offtake by generating effective call/repurchaser without meet up with consumers directly.</t>
  </si>
  <si>
    <t>Make sure consumer journey New Member being Quality User by repurchasing within 14 days. Generate more offtake/effective call without meet up directly with consumers (order on behalf)</t>
  </si>
  <si>
    <t>Rizal Fadilah</t>
  </si>
  <si>
    <t>When WEE creates Pre-Order and change or update the delivery date, the previouslyentered order quantity are cleared. As s result, WEE must re-enter the quantity for each brand.​</t>
  </si>
  <si>
    <t>- To have feature or functionality all the quantity order are not cleared when WEE change the delivery
date.​
- Apply pop up notification. A pop up notification appears to ensure that pricing aligned with the newly
updated delivery date is accurate​
​</t>
  </si>
  <si>
    <t>CommDep - Nika</t>
  </si>
  <si>
    <t>Journey Status Improvement</t>
  </si>
  <si>
    <t>current MyHero operational process suffers from inconsistent journey and movement synchronization across MyHero iPad, MyHero BE, and iSMS, limited flexibility in Initial Load FMCG printing, and insufficient diagnostic support capabilities, resulting in manual interventions, reduced operational efficiency, and prolonged issue investigation and resolution times.</t>
  </si>
  <si>
    <t>Enhance operational efficiency, improve data consistency across systems, and strengthen support capabilities by introducing automated synchronization and diagnostic features.
1. Automatic Movement Cancellation
2. Journey Status Synchronization
3. Flexible Initial Load FMCG Printing
4. Log and Debug Database Submission
5. resorting visit OOR</t>
  </si>
  <si>
    <t xml:space="preserve">As we used AYO Kasir in any SFP event through transactions process, input new member registration with very wide scale of event, AYO Kasir need able to input these activities both online and offline mode, to ensure smooth field force operational and consumer journey </t>
  </si>
  <si>
    <t>Inna</t>
  </si>
  <si>
    <t xml:space="preserve">Replacement </t>
  </si>
  <si>
    <t>Enhance the Riwayat Penjualan export (Excel and PDF) by adding key replacement information to the Penjualan per Customer &amp; Penjualan per Products reports, including Order Type, Replacement Order Number, old and new Codentify, and new product names, to improve visibility and tracking of replacement transactions.</t>
  </si>
  <si>
    <t>To improve visibility and traceability of replacement orders within sales reports by presenting key replacement details in the exported data.</t>
  </si>
  <si>
    <t>Enhance the Riwayat Penjualan export (Excel and PDF) by including essential replacement information in the Penjualan per Customer and Penjualan per Products reports to provide clearer context for replacement transactions.</t>
  </si>
  <si>
    <t>Reduced manual reconciliation between sales and replacement data</t>
  </si>
  <si>
    <t>To insert and map new retailer codes with the needed payment gateway data, and
To edit and update the retailer codes with the payment gateway data</t>
  </si>
  <si>
    <t xml:space="preserve">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t>
  </si>
  <si>
    <t>Digital conset capture for Payment fro unregistered bank account</t>
  </si>
  <si>
    <r>
      <t xml:space="preserve">Currently, when a customer makes a payment using an </t>
    </r>
    <r>
      <rPr>
        <b/>
        <sz val="11"/>
        <color theme="1"/>
        <rFont val="Aptos Narrow"/>
        <family val="2"/>
        <scheme val="minor"/>
      </rPr>
      <t>unregistered bank account</t>
    </r>
    <r>
      <rPr>
        <sz val="11"/>
        <color theme="1"/>
        <rFont val="Aptos Narrow"/>
        <family val="2"/>
        <scheme val="minor"/>
      </rPr>
      <t>, the system is unable to capture customer consent and bank account information at the point of transaction. As a result, the Finance/OTC team must manually coordinate with the Area team to revalidate the payment source and obtain the required customer consent documentation</t>
    </r>
  </si>
  <si>
    <r>
      <t xml:space="preserve">Enhance the mobile application's payment menu by introducing a </t>
    </r>
    <r>
      <rPr>
        <b/>
        <sz val="11"/>
        <color theme="1"/>
        <rFont val="Aptos Narrow"/>
        <family val="2"/>
        <scheme val="minor"/>
      </rPr>
      <t>Digital Consent Capture</t>
    </r>
    <r>
      <rPr>
        <sz val="11"/>
        <color theme="1"/>
        <rFont val="Aptos Narrow"/>
        <family val="2"/>
        <scheme val="minor"/>
      </rPr>
      <t xml:space="preserve"> feature for payments made from unregistered bank account</t>
    </r>
  </si>
  <si>
    <t>This enhancement introduces Sellable and Non‑Sellable inventory classification as a core capability to ensure accurate inventory movement tracking and audit readiness. The implementation impacts multiple features across the system, including Cashier Menu, Product Menu, Purchasing, Replenishment, Stock Count, Daily Settlement, and Reporting, where inventory movements will be consistently recorded based on the Sellable and Non‑Sellable classification.</t>
  </si>
  <si>
    <t>To standardize inventory movement recording by applying consistent Sellable and Non‑Sellable classification across all related modules, including Cashier, Product, Purchasing, Replenishment, Stock Count, Daily Settlement, and Reporting.</t>
  </si>
  <si>
    <t>This enhancement introduces Sellable and Non‑Sellable inventory classification to ensure accurate tracking of inventory movements and support audit readiness across the system.</t>
  </si>
  <si>
    <t>1. Clear distinction between Sellable and Non‑Sellable stock movements
2. Improved inventory accuracy and traceability</t>
  </si>
  <si>
    <t>AYO Kasir Responsive</t>
  </si>
  <si>
    <t>AYO Kasir responsive (phase 3) - Compatibility in mobile version (web)</t>
  </si>
  <si>
    <t>AYO Principal - Coin Disbursement</t>
  </si>
  <si>
    <t>AYO Principal - Bank Account &amp; CTA Status</t>
  </si>
  <si>
    <t>Retailer’s Bank Account Status &amp; Auto CTA Status</t>
  </si>
  <si>
    <t>Area team has no visibility on validity of bank account status of their retailers, while invalid bank account is often the cause of failed/rejected RFT process
Current process is Area team needs to escalate this issue to BUDE which leads to lengthy SLA as BUDE also needs to escalate this complaint to related stakeholders</t>
  </si>
  <si>
    <t>To provide and enhance visibility of field team on validity of their retailers’ bank account for faster follow-up action</t>
  </si>
  <si>
    <t>Provide Area team on bank account status of their retailers that they can easily access without having to escalate/request via BUDE/HQ team</t>
  </si>
  <si>
    <t>Current pain point will stay exist leading to hard complaints and continue to rely on manual back-and-forth process for bank account checking which takes &gt;2 weeks</t>
  </si>
  <si>
    <t>Ariph Kelvin</t>
  </si>
  <si>
    <t>Still waiting from CSC and Finance on the requirement of where Bank Account Status extracted from. Waiting for clear requirement</t>
  </si>
  <si>
    <t>Currently, AYO Kasir cannot  recognize customer with leads status in DCE. Kasir will recognize leads in DCE as existing member, resulting in the limitation of new member voucher usage and other benefits. Therefore, we want to enable the system to recognize leads in DCE as new member in AYO Kasir.</t>
  </si>
  <si>
    <t>To recognize IQOS leads in DCE as new members in AYO Kasir</t>
  </si>
  <si>
    <t>Enable AYO Kasir to recognize IQOS leads in DCE as new members in AYO Kasir, so that they are elligble for new member vouchers and benefits</t>
  </si>
  <si>
    <t>Need Confirmation</t>
  </si>
  <si>
    <t>MktSFP</t>
  </si>
  <si>
    <t>AYO Kasir &amp; AYO Principal</t>
  </si>
  <si>
    <t>POP Setup</t>
  </si>
  <si>
    <t>currently, the logic in POP setup reads category = 72 which is TEREA. with the initiatives from SMB to create new subcategory for blends, POP setup need to be fixed to reads the category of TEREA and BLENDS</t>
  </si>
  <si>
    <t>read not only TEREA, but also BLENDS to be rounded up</t>
  </si>
  <si>
    <t>POP Setup round up hardcoded - impact from new subcategory</t>
  </si>
  <si>
    <t>BLENDS is not auto rounded up. It increase the load from WH to adjust the request manually</t>
  </si>
  <si>
    <t>Stock Count Approval</t>
  </si>
  <si>
    <t>Currently the experience to add/upload stock count approval is not standard. There is no template available, and after upload, there is no validation displayed for user. After upload, user must find the data on the table manually to find it successfully upload. If the data is not displayed, it means that upload failed</t>
  </si>
  <si>
    <t>Standardize upload journey</t>
  </si>
  <si>
    <t>-download template
-display upload result and all error message/success message
-reupload another file
-download error data</t>
  </si>
  <si>
    <t xml:space="preserve">standardize journey to upload data
increase productivity, reduce workload for admin
</t>
  </si>
  <si>
    <t>SMB Next Level</t>
  </si>
  <si>
    <t>Power BI or data sent from DWH is not completely valid. currently CCCD need manual inject to count valid SMB Point. There is still no permanent solution to fix query Power BI</t>
  </si>
  <si>
    <t>create feature for CCCD admin to view and validate data. If data need to be adjusted, admin can upload adjustment data for each employee</t>
  </si>
  <si>
    <t>create new menu in principal to manual inject data</t>
  </si>
  <si>
    <t>SMB point calculated by system is not 100% valid, there will be discrepancies with the real point employee should have</t>
  </si>
  <si>
    <t>Ivan Satriatama</t>
  </si>
  <si>
    <t>confirm ke DI&amp;A apakah bisa kirim data transaksi DCE ke AYO?
Confirm ke CCCD apakah bisa pakai data DI&amp;A?</t>
  </si>
  <si>
    <t xml:space="preserve">AYO Principal - Kasir </t>
  </si>
  <si>
    <t>Pengaturan Khusus</t>
  </si>
  <si>
    <t>Whitelist product when the product is planned to be launched</t>
  </si>
  <si>
    <t>able to select product which is not launched yet</t>
  </si>
  <si>
    <t>double workload for PIC SFP since they can list the product before (with scheduler) but must whitelist product on D-Day product launched</t>
  </si>
  <si>
    <t>There is an intermittent failure in syncing AYO Kasir with EDC, resulting in:
Transaction successfully completed on EDC (consumer already paid)
System shows error: “network closed abnormally”
No successful transaction confirmation pop-up
Journey is abnormally closed</t>
  </si>
  <si>
    <t>Enable a fallback mechanism to:
Trigger survey manually via Update Status button on Transaction Detail page
Ensure consumer journey recovery
Reduce manual intervention (XP/voucher injection)
Maintain consumer satisfaction</t>
  </si>
  <si>
    <t xml:space="preserve">Introduce survey trigger mechanism from:
1. Detail Page Laporan Penjualan → Update Status button → successful transaction pup-up (as is) showing survey entry point
2. Migrate from Angular to React </t>
  </si>
  <si>
    <t>1. reduce 100% of survey question broken journey</t>
  </si>
  <si>
    <t>Kevin Anggana</t>
  </si>
  <si>
    <t>nEW</t>
  </si>
  <si>
    <t>25/06/2026</t>
  </si>
  <si>
    <t>[AYO Kasir][IQOS XP] Trigger Survey from Payment Status Update - Commercial Digital Ecosystem - Confluence</t>
  </si>
  <si>
    <t>Myhero MHBE</t>
  </si>
  <si>
    <t>Master_NPWP_VAT Transaction Mapping</t>
  </si>
  <si>
    <t xml:space="preserve">VAT transaction classification depends on whether the customer should be treated as NPWP or non NPWP. Without a standard master, reporting can be inconsistent.
Without NPWP master data, all transactions from customers with a valid NPWP status would be reported as NPWP transactions;
</t>
  </si>
  <si>
    <t>Introduce Master NPWP in My Hero BE as the source of reference for VAT upload classification and reporting.
Master NPWP will act as a controlled mapping reference between customer data and VAT transaction reporting category.
Business users need a mass upload feature to maintain the master NPWP data efficiently in My Hero BE.
During VAT transaction upload, the system must check customer code against Master NPWP and apply the correct reporting category automatically.</t>
  </si>
  <si>
    <t>CPI - Endah</t>
  </si>
  <si>
    <t>Laporan Pengiriman Barang</t>
  </si>
  <si>
    <t>FF must request shipment report manually to SPVNo direct access to shipment status in MyHeroDelay in partner follow-up due to slow info flowHigh dependency on SPV for operational activit</t>
  </si>
  <si>
    <t>Improve FF operational efficiency &amp; accelerate mitra service level</t>
  </si>
  <si>
    <t>Integrate to CITA/AYO Delivery Shipment</t>
  </si>
  <si>
    <t xml:space="preserve">
Increase Active User by +15% and Improve SLA follow-up &amp; processing by +30%Enable self-service shipment tracking for FFReduce manual request to SPVImprove service quality to partners</t>
  </si>
  <si>
    <t>CI - Aditya Hidayat</t>
  </si>
  <si>
    <t>Aditya Hidayat</t>
  </si>
  <si>
    <t>Update 19 Aug: No BRD Shared to ITPD</t>
  </si>
  <si>
    <t>No BRD shared to ITPD</t>
  </si>
  <si>
    <t>Update 10 Jul: No BRD Shared to ITPD</t>
  </si>
  <si>
    <t>Logo Configuration</t>
  </si>
  <si>
    <t>Logo updates across AYO platforms are currently fragmented and require development effort, limiting speed and consistency in brand updates.</t>
  </si>
  <si>
    <t>To build a connection to AYO Principalto retrieve platform-specific logo configurations for each AYO platform.</t>
  </si>
  <si>
    <t>Currently, user can search member through scanning member's QR. However, it's quite difficult for members to look for their QR in the email from CRM. Therefore we want to enable user to send the QR to member's email in AYO Kasir. This ticket is an enhancement of the previous member search ticket.</t>
  </si>
  <si>
    <t>To send QR email to member's email, where the QR can be scanned for member search.</t>
  </si>
  <si>
    <t>Creating an easier way for consumers to get their QR for member search by sending it via AYO Kasir.</t>
  </si>
  <si>
    <t>Enables members to retrieve their QR code without searching through previous CRM emails</t>
  </si>
  <si>
    <t>Hardware connection</t>
  </si>
  <si>
    <t>AYO Kasir users can connect their device to gun scanner for adding product to cart and input codentify by scanning the barcode. However, when user tries to scan the barcode of UID QR, the gun scanner cannot detect the QR and user needs to use the device's camera on laptop or tab. Therefore to ease the scanning process we want to enable the gun scanner to identify the QR UID for member search.</t>
  </si>
  <si>
    <t>To enable the gun scanner to identify the QR UID for easier and faster member search</t>
  </si>
  <si>
    <t>Enable user to use the gun scanner to scan the QR UID, creating an easier and faster member search</t>
  </si>
  <si>
    <t>100% support for QR UID scanning via gun scanner, creating a faster and more seamless member search process</t>
  </si>
  <si>
    <t>AYO Kasir has connected with Espay for the payment using EDC BRI via websocket. However, there are several cases caused by the instability of websocket connection, the payment and survey after transction activities are disturbed. Therefore, to fix the issues, we want to change the connection from webhook to API. Due to this change, AYO Kasir needs to update the SDK and adjust the input from IP to TID number.</t>
  </si>
  <si>
    <t>To reduce the issue of lost connection between EDC BRI payment gateway with AYO Kasir</t>
  </si>
  <si>
    <t>Due to the change of websocket to API connection between EDC BRI with ESPAY and AYO Kasir, we need to
1) Update AYO Kasir SDK 
2) Adjust the input from IP to TID number</t>
  </si>
  <si>
    <t>Reduce 90% of lost connection issues caused by webhook during transaction using EDC BRI Espay.</t>
  </si>
  <si>
    <t>BRD - AYO Kasir Sprint 8 2026.pptx</t>
  </si>
  <si>
    <t>Reward feature for FMCG</t>
  </si>
  <si>
    <t>Currently, 3PL WH face pain points:
a) Manual input brand, qty, and WBS for reward processing
b) Risk of inventory discrepancy of WMS-SAP due to reward expense</t>
  </si>
  <si>
    <t>Reduce pain point by 3PL warehouse team to do manual input for reward processing.</t>
  </si>
  <si>
    <t>a) Reward transactions recorded in AYO
b) Integration of reward expense with WMS and SAP</t>
  </si>
  <si>
    <t>- Achieve OCS Q2 2026 productivity target (~$0.1 mio/yr)*.
- Eliminate time-spent by 3PL warehouse admin due to reward manual input.</t>
  </si>
  <si>
    <t>OCS - Biani Himawan</t>
  </si>
  <si>
    <t>No BRD</t>
  </si>
  <si>
    <t>A Mild Microsite</t>
  </si>
  <si>
    <t>Currently, there is no platform to educate retailers about Sampoerna A products. A Mild Brand Team is building an interactive game based website to be iframed via AYO Toko Banner.</t>
  </si>
  <si>
    <t>To provide an infrastructure in AYO to can host A Mild Website that will be used by all retailers.</t>
  </si>
  <si>
    <t>Provide infra for hosting website</t>
  </si>
  <si>
    <t>Retailers will need to search for information on their own, which most of them do not know how or where to find. This could lead to weaker product advocacy, suboptimal customer influence at point of sale, and missed sales opportunities</t>
  </si>
  <si>
    <t>Paula Kohar</t>
  </si>
  <si>
    <t>Change of plan</t>
  </si>
  <si>
    <t>My Hero FF &amp; Backend</t>
  </si>
  <si>
    <t>Automated Overdue Control Enhancement – Receipt Penjualan Tunai</t>
  </si>
  <si>
    <t xml:space="preserve">- Saat ini transaksi tunai tidak men-trigger input pelunasan; receipt otomatis terbentuk full sesuai nilai invoice.
- Akibatnya pembayaran tunai yang terdapat over/under payment harus melalui cancel receipt dan input manual di iSMS back office, sehingga clearing mundur dan berpotensi terdeteksi overdue secara sistem.
- CPE juga belum dapat melihat bukti pelunasan penjualan tunai di MHBE.
- Dibutuhkan input pelunasan untuk transaksi tunai guna mempercepat clearing, mengakomodasi revisi over/under payment, dan memitigasi risiko transaksi tunai fiktif yang membuat Credit Limit ter-over.
</t>
  </si>
  <si>
    <t>Mengaktifkan input pelunasan (receipt) pada transaksi penjualan tunai di My Hero (iPad) untuk mempercepat clearing, mengakomodasi revisi over/under payment, dan memitigasi risiko transaksi tunai fiktif.</t>
  </si>
  <si>
    <t>Menu input pelunasan diaktifkan untuk payment form tunai, mencakup upload bukti bayar, OCR nominal, serta auto-crop dan auto-align gambar receipt dengan preview dan opsi koreksi manual. Nominal divalidasi terhadap invoice yang di-generate, dan input pelunasan dapat dilakukan saat pembuatan receipt di SO untuk transaksi tunai. Hasilnya: pembayaran yang terdapat over/under payment tercatat akurat, aktivitas cancel receipt berkurang, dan visibilitas bukti pelunasan bagi CPE di MHBE meningkat.</t>
  </si>
  <si>
    <t>Nobel Adisyahputra</t>
  </si>
  <si>
    <t>Update 21 Sep: No BRD shared to ITPD</t>
  </si>
  <si>
    <t>BRD Automated Overdue Control Enhancement – Receipt Penjualan Tunai.pptx</t>
  </si>
  <si>
    <t>Scan to Visit Dynamic QR and Update Phone Number CITA/AYO</t>
  </si>
  <si>
    <t>Scan to Visit
Retailer activities may be linked to duplicate or incorrect store identities, leading to inaccurate coverage and retailer profiling.</t>
  </si>
  <si>
    <t>Tracking Fitur (GA) - Product Recom</t>
  </si>
  <si>
    <t>Saat ini, tim belum memiliki visibilitas end-to-end terkait performa fitur ini, khususnya:
Berapa banyak user yang melihat dan klik product recommendation
Seberapa banyak yang melanjutkan ke add to cart
Seberapa banyak yang berhasil checkout</t>
  </si>
  <si>
    <t>Menyediakan tracking end-to-end pada fitur Product Recommendation menggunakan Google Analytics untuk mengukur:
User interaction (view &amp; click)
Conversion funnel dari recommendation hingga checkout
Performance per placement / menu / algoritma recommendation</t>
  </si>
  <si>
    <t>Mengetahui berapa % klik, checkout, dan revenue yang berasal dari Product Recommendation.
Menjawab apakah Product Recommendation benar‑benar digunakan dan berdampak ke conversion</t>
  </si>
  <si>
    <t>Data ingestion Credit Note &amp; Utilization CN</t>
  </si>
  <si>
    <t>Tidak adanya single source of truth di DWH untuk CN yang masuk dari iSMS ke AYO.
Sulit melakukan validasi CN yang sudah diterbitkan di iSMS namun belum masuk ke AYO.
Tidak ada visibilitas terhadap CN yang sudah lama tidak digunakan oleh partner</t>
  </si>
  <si>
    <t>Menyediakan data CN yang lengkap, akurat, dan up-to-date di DWH.
Memungkinkan rekonsiliasi CN antara iSMS dan AYO.
Mengidentifikasi CN yang belum digunakan atau sudah lama idle oleh partner</t>
  </si>
  <si>
    <t>Mengurangi risiko kehilangan CN atau mismatch data.
Mendukung keputusan komersial dan follow-up ke partner.
Menjadi dasar reporting dan dashboard CN utilization.</t>
  </si>
  <si>
    <t>BRD AYO TOKO to Provide CN Reward fix update.pdf</t>
  </si>
  <si>
    <r>
      <rPr>
        <b/>
        <sz val="11"/>
        <color rgb="FF000000"/>
        <rFont val="Aptos Narrow"/>
        <family val="2"/>
        <scheme val="minor"/>
      </rPr>
      <t xml:space="preserve">Integration with Kameleoon for AB Testing
</t>
    </r>
    <r>
      <rPr>
        <sz val="11"/>
        <color rgb="FF000000"/>
        <rFont val="Aptos Narrow"/>
        <family val="2"/>
        <scheme val="minor"/>
      </rPr>
      <t>Currently, AYO Toko lacks a structured experimentation tool to validate product changes and optimize user experience. As a result, decisions are often based on assumptions rather than data. Integrating Kameleoon enables A/B testing capabilities, allowing teams to test variations, measure impact, and make more informed, data-driven decisions.</t>
    </r>
  </si>
  <si>
    <t>To integrate Kameleoon into AYO Toko to enable seamless A/B testing, including experiment setup, user targeting, and performance tracking, so teams can continuously optimize features and improve key metrics.</t>
  </si>
  <si>
    <t>Use case: Need to test 2 randomized audience panel, with DTE submission rate above 70%. Remove the "Potensi Koin" section in Mission Page. Check if it affects user's submission rate or not.</t>
  </si>
  <si>
    <t>Impact on efficient data tracking and randomizing test audience.</t>
  </si>
  <si>
    <t>bu</t>
  </si>
  <si>
    <t>Leads Gen</t>
  </si>
  <si>
    <t>with the initiatives from SMB to create new subcategory for BONDS and ILUMA I, Leads Gen need to fixed to reads those new categories</t>
  </si>
  <si>
    <t>add new subcategory to be whitelisted for retailer to get auto reward</t>
  </si>
  <si>
    <t>Leads Gen feature to read subcategory - impact from new subcategory</t>
  </si>
  <si>
    <t>transaction which include BONDS and ILUMA I will not be counted for auto reward. Need manual process to reward it</t>
  </si>
  <si>
    <t>Decouple Notification Table</t>
  </si>
  <si>
    <t>Current user notif table is full and in used by multiple platforms</t>
  </si>
  <si>
    <t>To start decouple Non ID tables for easier maintenance</t>
  </si>
  <si>
    <t>New notification table dedicated for AYO PH</t>
  </si>
  <si>
    <t>On assessment</t>
  </si>
  <si>
    <t>AMO PH</t>
  </si>
  <si>
    <t>Dedicated retry sync job for AMO PH</t>
  </si>
  <si>
    <t>Current retry sync job follow what was built for AMO ID and does not fully fit with the PH condition (country code fixed to ID)</t>
  </si>
  <si>
    <t>To start decouple Non ID logic for easier maintenance &amp; debug</t>
  </si>
  <si>
    <t>Dedicated retry sync job specific for AMO PH and remove dependency to job on AMO ID</t>
  </si>
  <si>
    <t>Master_Customer_NPWP (VAT) is need efaktur Flagging</t>
  </si>
  <si>
    <t>There is currently no standardized customer master data to identify which customers require an e-Faktur.
The VAT reporting process still involves preparation, validation, correction, and follow-up activities outside the company’s integrated systems.
A valid NPWP status alone is not sufficient because not every customer with a valid NPWP requires an e-Faktur.</t>
  </si>
  <si>
    <t>Establish a single Customer Tax Master in MyHero BE as the reference for VAT reporting classification.
Separate customer confirmation of e-Faktur requirements from NPWP status so that classification decisions are based on explicit customer data.
Enable accurate, consistent, and traceable VAT classification.</t>
  </si>
  <si>
    <t>Customer tax data and e-Faktur requirement confirmations are maintained in one master record using the Customer Code as the unique reference.
During VAT transaction processing, a customer is classified as an NPWP Customer when the customer is registered in the master, has a valid NPWP status, and has confirmed that an e-Faktur is required.
Customers who do not meet any of these conditions are classified as Non-NPWP Customers and presented for review before tax reporting.
Data changes and classification results are recorded to ensure that the basis of each decision can be traced.</t>
  </si>
  <si>
    <t>Reduces manual validation, correction, and follow-up activities in the VAT reporting process.
Improves the consistency of NPWP and Non-NPWP transaction classification.
Reduces the risk of incorrectly classifying customers solely because they have a valid NPWP.
Supports timely e-Faktur issuance and protects customers’ input VAT claim requirements.
Improves compliance readiness by providing auditable data and decision histories.</t>
  </si>
  <si>
    <t>Gemini AI</t>
  </si>
  <si>
    <t>Bugs Fixing</t>
  </si>
  <si>
    <t xml:space="preserve">Gemini AI Front End currently pointing to Gmaps API. Pointing should be fixed to pointing Data Model </t>
  </si>
  <si>
    <t>Routing and Clustering should be pointing to data model provided by IT Team.</t>
  </si>
  <si>
    <t>Data Team</t>
  </si>
  <si>
    <t>Bugs</t>
  </si>
  <si>
    <t>Not Priority From Business</t>
  </si>
  <si>
    <t>AI Findings</t>
  </si>
  <si>
    <t>To fix all the tech debts from AI Scan</t>
  </si>
  <si>
    <t>AYO Kasir, AYO Toko</t>
  </si>
  <si>
    <t>Currently most of SRC use AYO Toko daily to shop B2B products and register leads. To access AYO Kasir, SRC retailers need to download AYO Kasir app, which is a hassle. Therefore, to increase active user of AYO Kasir and leads conversion to member, an entry point and SSO of AYO Kasir in AYO Toko are needed.</t>
  </si>
  <si>
    <t>Enable SSO of AYO Kasir in AYO Toko to increase AYO Kasir usage to register leads as members</t>
  </si>
  <si>
    <r>
      <rPr>
        <sz val="11"/>
        <color rgb="FF000000"/>
        <rFont val="Aptos Narrow"/>
        <family val="2"/>
        <scheme val="minor"/>
      </rPr>
      <t xml:space="preserve">To create SSO of AYO Kasir in AYO Toko
</t>
    </r>
    <r>
      <rPr>
        <i/>
        <sz val="11"/>
        <color rgb="FF000000"/>
        <rFont val="Aptos Narrow"/>
        <family val="2"/>
        <scheme val="minor"/>
      </rPr>
      <t>Dependency with AYO Toko.</t>
    </r>
  </si>
  <si>
    <t>To increase 20% of SFP acquisition in SRC by enabling them to access AYO Kasir in AYO Toko</t>
  </si>
  <si>
    <t>To create a seamless and same login experience in AYO Toko and AYO Kasir, we want to enable user to login only with OTP instead of PIN. And allow user to "Tarik Saldo" using OTP also. System will have a configurable setup to allow login with/without PIN.</t>
  </si>
  <si>
    <t>1. To create a seamless and same login experience in AYO Toko and AYO Kasir using OTP only
2. To adjust "Tarik Saldo" using OTP instead of PIN</t>
  </si>
  <si>
    <t>1. Enable user to login via OTP instead of PIN
2. Enable user to transfer money from wallet to bank account using OTP
3. Create configurable setup in AYO Principal</t>
  </si>
  <si>
    <t>Voucher Enhancement</t>
  </si>
  <si>
    <t>Currently, EGM codes are inserted via CHT and merged with MGM codes in backend. To remove the CHT process, we want to enable users to upload EGM codes via front end.</t>
  </si>
  <si>
    <t>To enable users to upload EGM codes</t>
  </si>
  <si>
    <t>Feature for user to upload the EGM codes in front end (e.g. AYO Principal).</t>
  </si>
  <si>
    <t>Remove the CHT process ~2x a month to insert EGM codes.</t>
  </si>
  <si>
    <t>AMO Delta Sync</t>
  </si>
  <si>
    <t>AMO relies solely on time-scheduled sync, so orders completed in the morning and mid-day product changes from the Wholesaler do not reach their destination on the same day. Every sync also re-downloads full product and downline master data even when nothing has changed, making sync slow and wasting mobile data.</t>
  </si>
  <si>
    <t>1. Push canvassing and CITA delivery transactions to the server as soon as the device is online, without PG action.
2. Deliver WS product changes to the field within the same working day.
3. Download master data only when it has actually changed on the server.</t>
  </si>
  <si>
    <t>Enhancement of the AMO sync mechanism to trigger automatically after each canvassing or CITA delivery completion, combined with delta sync for master data. Each master data set (downline master and products) has its own SQLite file and its own version signal, checked through a single lightweight request per sync, so an unchanged data set is never re-downloaded. Product changes on the AYO Mitra side raise a version increment, including on removal with a configurable debounce (default 5 minutes) to group bursts of edits into one rebuild.</t>
  </si>
  <si>
    <r>
      <rPr>
        <b/>
        <sz val="11"/>
        <color rgb="FF000000"/>
        <rFont val="Aptos Narrow"/>
        <family val="2"/>
        <scheme val="minor"/>
      </rPr>
      <t>1. PG:</t>
    </r>
    <r>
      <rPr>
        <sz val="11"/>
        <color rgb="FF000000"/>
        <rFont val="Aptos Narrow"/>
        <family val="2"/>
        <scheme val="minor"/>
      </rPr>
      <t xml:space="preserve"> faster syncs and an always-accurate product and downline list; no new screen, action, or error banner.
</t>
    </r>
    <r>
      <rPr>
        <b/>
        <sz val="11"/>
        <color rgb="FF000000"/>
        <rFont val="Aptos Narrow"/>
        <family val="2"/>
        <scheme val="minor"/>
      </rPr>
      <t>2. Mitra / WS:</t>
    </r>
    <r>
      <rPr>
        <sz val="11"/>
        <color rgb="FF000000"/>
        <rFont val="Aptos Narrow"/>
        <family val="2"/>
        <scheme val="minor"/>
      </rPr>
      <t xml:space="preserve"> existing product management actions automatically become the signal that pushes changes to the field</t>
    </r>
  </si>
  <si>
    <t>CDE-58907</t>
  </si>
  <si>
    <t>Enable Receiving and Processing AYO Orders</t>
  </si>
  <si>
    <r>
      <rPr>
        <b/>
        <sz val="12"/>
        <color rgb="FF000000"/>
        <rFont val="Aptos Narrow"/>
        <scheme val="minor"/>
      </rPr>
      <t xml:space="preserve">AYO B2B Order Sync to AMO
</t>
    </r>
    <r>
      <rPr>
        <sz val="11"/>
        <color rgb="FF000000"/>
        <rFont val="Aptos Narrow"/>
        <scheme val="minor"/>
      </rPr>
      <t>AMO currently only accepts orders originating from CITA. It has no handling for AYO B2B orders, so Pasgar cannot see or fulfill them.</t>
    </r>
  </si>
  <si>
    <t>1. Enable AMO to receive AYO orders from AYO Mitra
2. Surface them in PG so Pasgar processes them with the same flow as CITA orders</t>
  </si>
  <si>
    <t>Adjust AMO to accept the AYO order source end to end: intake from AYO Mitra, order-source handling, PG display, and status write-back so fulfillment progress flows back to AYO Mitra and AYO Toko.</t>
  </si>
  <si>
    <t>1. If shipped: Pasgar fulfills AYO orders in the existing AMO flow; delivery progress becomes visible to the retailer
2. If not: AYO orders reach routing but dead-end before fulfillment</t>
  </si>
  <si>
    <t xml:space="preserve">Tech debt </t>
  </si>
  <si>
    <t>RNFetchBlob and ReactNativeBlobUtil Accept Any TLS Certificate (TrustManager Bypass)</t>
  </si>
  <si>
    <t>Mobile application libraries are configured to accept untrusted TLS certificates, potentially enabling man-in-the-middle attacks.</t>
  </si>
  <si>
    <t>Enforce proper certificate validation and reject invalid or untrusted certificates in all network communications.</t>
  </si>
  <si>
    <t>This directly weakens TLS certificate validation and can enable Man-in-the-Middle attacks. Attackers may intercept credentials, session tokens, and sensitive business data while users are connected to untrusted networks. Deadline from global at 3 January 2027.  Priority High</t>
  </si>
  <si>
    <t>Weak Session Management: Long JWT Expiration</t>
  </si>
  <si>
    <t>JWT session expiration is configured with a long validity period, increasing the window in which a compromised token could be misused before expiration.</t>
  </si>
  <si>
    <t>Reduce JWT expiration time and align session management with SSO implementation. Review applicability for external-facing platforms and AYO Toko as part of the remediation effort.</t>
  </si>
  <si>
    <t>Current impact is limited to prolonged session validity rather than direct unauthorized access or privilege escalation. Deadline from global at 28 Dec. Priority High</t>
  </si>
  <si>
    <t>Mitra Loyalty</t>
  </si>
  <si>
    <r>
      <rPr>
        <b/>
        <sz val="11"/>
        <color rgb="FF000000"/>
        <rFont val="Aptos Narrow"/>
        <scheme val="minor"/>
      </rPr>
      <t xml:space="preserve">Mitra Loyalty
</t>
    </r>
    <r>
      <rPr>
        <sz val="11"/>
        <color rgb="FF000000"/>
        <rFont val="Aptos Narrow"/>
        <scheme val="minor"/>
      </rPr>
      <t xml:space="preserve">
Support B2B Touchless initiative by enabling budget allocation to mitra, mark b2b voucher as a reward, all to encourage mitra to engage with retailers downline. In first phase, we will focus on reconciliation to mitra via CNR. Next, we will focus on B2B voucher.</t>
    </r>
  </si>
  <si>
    <t>1) Make reconciliation process to be seamless
2) Implement B2B voucher as mission reward
3) Whitelist mitra and budget per mitra
4) Enable coin and voucher to be used within 1 order
5) Show info mission and b2b voucher budget to AYO MITRA</t>
  </si>
  <si>
    <t>1) Add button approve/reject in Coin Redemption Approval menu DTE AYO Principal
2) Send data to finance and ayo mitra
3) Send data to iSMS once it is approved --&gt; not in Sprint 9
4) Create fallback mechanism for approver
5) Create config to whitelist mitra on zone level, regional level, area level, and mitra level for CN Reward Flow --&gt; not in Sprint 9</t>
  </si>
  <si>
    <t>Reduce time to process reconciliation to mitra</t>
  </si>
  <si>
    <t>BRD - MITRA Loyalty.pptx</t>
  </si>
  <si>
    <t>MITRA Loyalty</t>
  </si>
  <si>
    <r>
      <rPr>
        <b/>
        <sz val="12"/>
        <color rgb="FF000000"/>
        <rFont val="Aptos Narrow"/>
        <scheme val="minor"/>
      </rPr>
      <t xml:space="preserve">Mitra-Issued Vouchers for Downline Activation
</t>
    </r>
    <r>
      <rPr>
        <sz val="11"/>
        <color rgb="FF000000"/>
        <rFont val="Aptos Narrow"/>
        <scheme val="minor"/>
      </rPr>
      <t>Only 0.9k of 6.1k MITRA retailers currently join a downline program, even though downline-engaged retailers show 3x wider reach, 4.6x higher transaction value, and 5.7x higher purchase frequency. Today's Mitra Poin has no tooling for Mitra to run their own retailer activation.</t>
    </r>
  </si>
  <si>
    <t>1. Give MITRA a self-serve loyalty dashboard in AYO Mitra to activate their downline
2. Increase digital downline coverage and DAU
3. Increase retailer stickiness to AYO Toko through richer rewards</t>
  </si>
  <si>
    <t>Upgrade Mitra Poin into MITRA Loyalty: HMS disburses digital coin to MITRA, who converts it into vouchers for their selected retailer panel. AYO Mitra gets a loyalty dashboard (coin balance, voucher disbursed, redemption, revenue) plus a voucher generator (max 5k value, mission, period, HMS-retailer panel selection). AYO Toko gets voucher as a new purchase deductor alongside coin, with expiry.</t>
  </si>
  <si>
    <t>1. If shipped: MITRA can independently activate downline; growth in digital downline, basket size, and purchase frequency
2. If not: MITRA has no activation lever; digital downline stays flat at ~0.9k
3. Risk: coin vs. voucher balance mismatch — mitigate via UAT and data-team calculation logic review</t>
  </si>
  <si>
    <t>AMO ROKOK Sub-Category Display</t>
  </si>
  <si>
    <t>AMO's transaction page suppresses everything below category_id = 1, so SKT, SPM and SKM products are invisible. Rokok SKUs are force-mapped back to category_id = 1 just to stay sellable, flattening the portfolio and blocking sub-category reporting.</t>
  </si>
  <si>
    <t>Render all active ROKOK sub-categories, driven by the category master</t>
  </si>
  <si>
    <t>Remove the exclusion so the ROKOK branch renders like every other parent category, reusing the de-restriction already applied to AMO BPPB (CDE-26740). Release is a hard gate for the product re-mapping: both mapping states render correctly during the transition, and batches stay reversible.</t>
  </si>
  <si>
    <t>1. Rokok revenue reportable by SKT / SPM / SKM, no manual mapping table
2. Product master no longer distorted by a display workaround</t>
  </si>
  <si>
    <t>Consent Update Profile</t>
  </si>
  <si>
    <t>Consent in Update Profile menu is hardcoded</t>
  </si>
  <si>
    <t>Needs to separate consent directional text between HMS and SCL</t>
  </si>
  <si>
    <t>Add New Config for Consent in Update Profile, similar with config consent in new customer registration</t>
  </si>
  <si>
    <t>https://pmicloud.sharepoint.com/:p:/r/teams/Comm.Deployment-Deployment-ID/Shared%20Documents/00.%20COMM_DEPLOYMENT/06.%20SPRINT/1.%20Sprint%202026/BRD%202026/Sprint%209%20-%20BRD%20-%20Compile/Sprint%209%202026%20-%20MyHero/BRD%20Config%20Consent%20Update%20Profile.pptx?d=wce5970757d6b4644a08b668b295cbbb9&amp;csf=1&amp;web=1&amp;e=yUdDSZ</t>
  </si>
  <si>
    <t>Kita Code Access from AK</t>
  </si>
  <si>
    <t>The Kita Kode program aims to rewards retailers on their purchases by scanning a QR from their order list. These list of enhancements are important to improve overall user experience with the program and to increase program participation</t>
  </si>
  <si>
    <t xml:space="preserve"> This is essential to enable retailers to earn rewards seamlessly from their purchases in AK whether in AMO or in TOKO</t>
  </si>
  <si>
    <t>Integration with DTE Salesforce to enable direct access of AK Toko users into Kita Code page</t>
  </si>
  <si>
    <t xml:space="preserve"> Target to reach 50% adoption rate currently at 13%</t>
  </si>
  <si>
    <t>BRD_PH_Kita_Code_Enhancement.pptx</t>
  </si>
  <si>
    <t>Depends on remaining capex budget</t>
  </si>
  <si>
    <t>AK.03.26.008</t>
  </si>
  <si>
    <t>AYO Kasir SFP</t>
  </si>
  <si>
    <t xml:space="preserve">Adjust codentify device - in menu edit transaction
 </t>
  </si>
  <si>
    <t>Currently frontliners couldn't adjust codentify when doing edit transaction and changes device variant</t>
  </si>
  <si>
    <t>Adjust codentify device - in menu edit transaction. Changes of transaction device will follow new codentify it as well</t>
  </si>
  <si>
    <t>We cannot track end to end flow for CITA loyalty directly. resulting false decision making</t>
  </si>
  <si>
    <t>CommSFP - Rizal</t>
  </si>
  <si>
    <t>AK.10.25.010</t>
  </si>
  <si>
    <t>AYO Kasir Transaction By Location</t>
  </si>
  <si>
    <t>Track Transaction by providing longtitude &amp; latitude on each transation made, this is to segmentize transaciton within staionary (direct retail) or non-stationary (canvassing) , Monitoring Tools for Mobile Coaches</t>
  </si>
  <si>
    <t xml:space="preserve">Track Transaction by providing longtitude &amp; latitude on each transation made, this is to segmentize transaciton within staionary (direct retail) or non-stationary (canvassing). Activity tracking in Coaches, including routing &amp; activation performance </t>
  </si>
  <si>
    <t xml:space="preserve">Track Transaction by providing longtitude &amp; latitude on each transation made, this is to segmentize transaciton within staionary (direct retail) or non-stationary (canvassing) </t>
  </si>
  <si>
    <t>By tracking sales performance by location, we can effectively monitor and encourage frontliners to drive more aggressive sales activities outside the store through canvassing. This initiative is estimated to deliver up to 40% incremental impact compared to BAU.</t>
  </si>
  <si>
    <t>SFP Harya-Adnan</t>
  </si>
  <si>
    <t>24/7/2026</t>
  </si>
  <si>
    <t>not comply</t>
  </si>
  <si>
    <t>DPIA team advised that capturing and storing precise transaction location/address is not permitted under the current proposal.</t>
  </si>
  <si>
    <t>MyHero Back End</t>
  </si>
  <si>
    <t>My Hero Back End</t>
  </si>
  <si>
    <t>AAI</t>
  </si>
  <si>
    <t>SPIA need to finalize manually the AAI CNR Allocated, impacting delay processes of Jourgen and CN Creation</t>
  </si>
  <si>
    <t>Automate CNR Approval from SPIA due to already approved by stakeholders in advanced based on ASM Matrix</t>
  </si>
  <si>
    <t>Gamification</t>
  </si>
  <si>
    <r>
      <rPr>
        <b/>
        <sz val="11"/>
        <color rgb="FF000000"/>
        <rFont val="Aptos Narrow"/>
        <family val="2"/>
        <scheme val="minor"/>
      </rPr>
      <t xml:space="preserve">DTE Gamification
</t>
    </r>
    <r>
      <rPr>
        <sz val="11"/>
        <color rgb="FF000000"/>
        <rFont val="Aptos Narrow"/>
        <family val="2"/>
        <scheme val="minor"/>
      </rPr>
      <t xml:space="preserve">
Overall engagement in AYO TOKO and CITA are decreasing compared to last year, proven by the increase of dormant retailers overtime. In AYO TOKO, we also saw 25% decrease in active users and only 1 in 10 new retailers is still active within 30 days after acquired, meaning the others are churn within the first day of going into AYO TOKO. Interestingly, retailers with oldest or cheapest devices have churned the most.​</t>
    </r>
  </si>
  <si>
    <t>1) Increase overall engagement in AYO TOKO
2) Reduce the chance for retailers to be dormant</t>
  </si>
  <si>
    <t xml:space="preserve">1) Add entry point for games in AYO TOKO (for multiple/single game)
2) Redirect to iFrame when game clicked
3) Track events in GA4 </t>
  </si>
  <si>
    <t>- Game menu
- New entry point to game
- Config AYO Principal display/hide game button</t>
  </si>
  <si>
    <t>Bulk Price Tiering Update Capability</t>
  </si>
  <si>
    <t>Bulk import is already proven on AYO Mitra, roughly 1,975 products a month or 360 products average in one week are updated this way Price tiering is the one attribute it doesn't cover, so tiers are still edited one product at a time against monthly edit volumes</t>
  </si>
  <si>
    <t>Cut Mitra maintenance effort</t>
  </si>
  <si>
    <t>Add price tiering to the existing Import Product framework: download current tiers as an Excel template, edit offline, upload once. Same entry point, permissions and file handling Mitra already run ~382 products a week through. Every row is validated before commit (ownership, continuous non-overlapping qty ranges, price monotonicity, duplicates, 5,000-row cap), with an all-or-nothing commit, a downloadable error report and a retained the succeed upload snapshot.</t>
  </si>
  <si>
    <t>1. Enhance experience for Mitra to edit product price tiering in bulk
2. Closes the last gap in a bulk workflow Mitra have already adopted — low change-management cost</t>
  </si>
  <si>
    <t>Marvel Subekti</t>
  </si>
  <si>
    <t>Product Category Enhancement</t>
  </si>
  <si>
    <t>The Product Category filter in AYO Mitra currently applies inconsistent logic. A category with no child is displayed at the parent level, while a category that has children displays only the child categories and omits the parent. As a result, the filter shows a mix of parent and child levels. This bunch of filter category make the MITRA's user confused since the category is very much. In addition, the filter displays every product category, including those in which the Mitra has no listed products.</t>
  </si>
  <si>
    <t>To simplify the Product Category filter so that it is consistent at the parent level and shows only the categories relevant to each Mitra's product listing.</t>
  </si>
  <si>
    <t>The filter will display categories based on the parent category ID only, and child categories will no longer appear as filter options. Selecting a parent category will return all products under it, including those registered under its child categories. A category will appear only if the Mitra has at least one listed product within it; categories without any listing will be hidden.</t>
  </si>
  <si>
    <t>Mitra will have a shorter, more consistent filter that makes products faster to find and no longer leads to empty results. From a product standpoint, a single category level is easier to understand and maintain. The technical change is limited to the category retrieval logic for the filter, with no change to the master category structure.</t>
  </si>
  <si>
    <t>D1K ORDER in AYO TOKO</t>
  </si>
  <si>
    <t>D1K orders currently originate only from CITA, and AYO Mitra is able to receive and process them. D1K ordering is now being extended to the AYO Toko app, so Mitra will begin receiving D1K orders from a second channel. AYO Mitra does not yet have a designated place to receive and process D1K orders coming from AYO Toko.</t>
  </si>
  <si>
    <t>To enable Mitra to receive and process D1K orders from AYO Toko within AYO Mitra, alongside the existing CITA D1K orders.</t>
  </si>
  <si>
    <t>AYO Mitra will provide a placeholder for D1K orders that accommodates both order sources. D1K orders placed through AYO Toko will appear in this placeholder together with CITA D1K orders, and Mitra will be able to receive and process them in the same place. Each order will indicate its source channel so that Mitra can distinguish AYO Toko orders from CITA orders.</t>
  </si>
  <si>
    <t>1. Mitra can receive and process D1K orders from both CITA and AYO Toko in a single place, without a separate workflow per channel.
2. Retailers on AYO Toko gain access to D1K ordering, extending D1K beyond CITA.
3. Consistent handling across channels reduces the risk of missed or delayed D1K orders.
4. The existing CITA D1K flow in AYO Mitra remains unchanged; the change adds AYO Toko as a new order source.</t>
  </si>
  <si>
    <t>Column Labels</t>
  </si>
  <si>
    <t>AYO MITRA ORDER</t>
  </si>
  <si>
    <t>Sprint 8 Update</t>
  </si>
  <si>
    <t>#Tickets</t>
  </si>
  <si>
    <t>CI - Austin</t>
  </si>
  <si>
    <t>CPI - Nobel</t>
  </si>
  <si>
    <t>Bobo Devara</t>
  </si>
  <si>
    <t>Setyawati, Dila</t>
  </si>
  <si>
    <t>Indah Amalia</t>
  </si>
  <si>
    <t>Arum Kamala, Felicia Gunawan</t>
  </si>
  <si>
    <t>Ariph Satayanagara</t>
  </si>
  <si>
    <t>Over The Air Update Exploration</t>
  </si>
  <si>
    <r>
      <rPr>
        <sz val="11"/>
        <color rgb="FF000000"/>
        <rFont val="Aptos Narrow"/>
        <family val="2"/>
        <scheme val="minor"/>
      </rPr>
      <t xml:space="preserve">The update process for the </t>
    </r>
    <r>
      <rPr>
        <b/>
        <sz val="11"/>
        <color rgb="FF000000"/>
        <rFont val="Segoe UI"/>
        <family val="2"/>
      </rPr>
      <t>MyHero</t>
    </r>
    <r>
      <rPr>
        <sz val="11"/>
        <color rgb="FF000000"/>
        <rFont val="Segoe UI"/>
        <family val="2"/>
      </rPr>
      <t xml:space="preserve"> application still relies heavily on traditional methods through the </t>
    </r>
    <r>
      <rPr>
        <b/>
        <sz val="11"/>
        <color rgb="FF000000"/>
        <rFont val="Segoe UI"/>
        <family val="2"/>
      </rPr>
      <t>Company Portal</t>
    </r>
    <r>
      <rPr>
        <sz val="11"/>
        <color rgb="FF000000"/>
        <rFont val="Segoe UI"/>
        <family val="2"/>
      </rPr>
      <t>, which require manual processes, longer waiting times, and user‑initiated actions. This approach often results in inconsistent version adoption across the field, causing delays in distributing bug fixes and new features to all sales users simultaneously.</t>
    </r>
  </si>
  <si>
    <t>- Accelerate application update distribution without dependency on the Company Portal
- Ensure 100% version consistency across all users
- Eliminate reliance on manual user actions for application updates
- Enable rapid bug fixes and business logic updates to minimize disruption to sales activities
- Improve operational efficiency while reducing manual distribution overhead on the IT side</t>
  </si>
  <si>
    <t>Over‑the‑Air (OTA) Update is a mechanism that allows MyHero application updates to be deployed directly from the server to users’ iPad applications, without requiring distribution through the App Store or Company Portal.
Through OTA, the development team can:
- Deploy updates to JavaScript, business logic, UI/UX, and configuration within minutes
- Perform silent updates without user interaction
- Maintain a consistent application version across all active users</t>
  </si>
  <si>
    <t>- Deploy in minutes
- Auto update all devices on next app launch
- 66.7% Reduction in app update install time</t>
  </si>
  <si>
    <t>Carry over</t>
  </si>
  <si>
    <t>19 Aug: currently waiting for PRD (PoC done)</t>
  </si>
  <si>
    <t>i0</t>
  </si>
  <si>
    <t>Automate Collectra Report</t>
  </si>
  <si>
    <t>Currently, the cash reconciliation process for salesmen’s deposits conducted by the CPO is performed manually. The required data must be gathered from multiple, fragmented data sources, which are not centrally integrated. As a result, the reconciliation process is time-consuming, inefficient, and prone to operational delays.</t>
  </si>
  <si>
    <t>Automate process Manual Reconcile for CPO Collection</t>
  </si>
  <si>
    <t>Before Collectra: 54 FTE
After Collectra: 1.6 FTE
Automate Collectra: 0.36 FTE</t>
  </si>
  <si>
    <t>CDE-67123</t>
  </si>
  <si>
    <r>
      <rPr>
        <b/>
        <sz val="11"/>
        <color rgb="FF000000"/>
        <rFont val="Aptos Narrow"/>
        <family val="2"/>
        <scheme val="minor"/>
      </rPr>
      <t xml:space="preserve">2.3.1 Use approved methods for identification and authentication of Adult Consumers or Retailers
CA.318S.20 Adult Consumer and Retailer authentication and session management
</t>
    </r>
    <r>
      <rPr>
        <sz val="11"/>
        <color rgb="FF000000"/>
        <rFont val="Aptos Narrow"/>
        <family val="2"/>
        <scheme val="minor"/>
      </rPr>
      <t xml:space="preserve">
As part of AYO Toko's ongoing commitment to security, compliance, and user protection, policy enhancements are periodically introduced to strengthen platform controls, reduce risks, and align with business and regulatory requirements.</t>
    </r>
  </si>
  <si>
    <t>To implement and enforce a compliance-driven policy enhancement that improves security, governance, and user experience within the Ayo Toko platform.</t>
  </si>
  <si>
    <r>
      <rPr>
        <sz val="11"/>
        <color rgb="FF000000"/>
        <rFont val="Aptos Narrow"/>
        <family val="2"/>
        <scheme val="minor"/>
      </rPr>
      <t xml:space="preserve">Send push notification to retailers about abnormal logins to their account such as </t>
    </r>
    <r>
      <rPr>
        <b/>
        <sz val="11"/>
        <color rgb="FF000000"/>
        <rFont val="Aptos Narrow"/>
        <family val="2"/>
        <scheme val="minor"/>
      </rPr>
      <t>login coming from outside of Indonesia</t>
    </r>
  </si>
  <si>
    <t>As part of AYO Toko's ongoing commitment to security, compliance, and user protection, policy enhancements are periodically introduced to strengthen platform controls, reduce risks, and align with business and regulatory requirements.</t>
  </si>
  <si>
    <r>
      <rPr>
        <sz val="11"/>
        <color rgb="FF000000"/>
        <rFont val="Aptos Narrow"/>
        <family val="2"/>
        <scheme val="minor"/>
      </rPr>
      <t xml:space="preserve">Send push notification to retailers about abnormal logins to their account such as </t>
    </r>
    <r>
      <rPr>
        <b/>
        <sz val="11"/>
        <color rgb="FF000000"/>
        <rFont val="Aptos Narrow"/>
        <family val="2"/>
        <scheme val="minor"/>
      </rPr>
      <t>multiple failed login attempts</t>
    </r>
  </si>
  <si>
    <t>CITA Unreg</t>
  </si>
  <si>
    <t>CITA currently lacks a proper in-app registration and profile page for unregistered (unreg) retailers. The existing onboarding process is highly fragmented and manual — Pasgar must register unreg retailers via AMO, inject data into the Control Tower using Python scripts, and share one-click links/QR codes externally. Pilot observations in Bandung 2 revealed critical data issues: multiple retailers sharing phone numbers across business IDs, duplicate retailer mappings, and absence of OTP-based ownership validation. Without a native registration flow inside CITA, onboarding scalability is severely limited,</t>
  </si>
  <si>
    <t>Build a native profile page and registration page within CITA that enables seamless, field-driven onboarding of unregistered retailers — triggered by Pasgar during store visits — with proper OTP validation, phone number ownership verification, and accurate data mapping to CITA, AYO Principal, and AMO ecosystems; eliminating dependency on external tools and manual data injection</t>
  </si>
  <si>
    <t>Unlock acquisition of untapped unreg retailer base and increase DAU and platform penetration</t>
  </si>
  <si>
    <t>https://jira.app.pconnect.biz/browse/CDE-65750
https://jira.app.pconnect.biz/browse/CDE-67064
https://jira.app.pconnect.biz/browse/CDE-77272</t>
  </si>
  <si>
    <t>#3</t>
  </si>
  <si>
    <t>https://pmicloud-my.sharepoint.com/:p:/r/personal/jdharmaw_pmintl_net/_layouts/15/Doc.aspx?sourcedoc=%7B8839C935-DD55-4F3A-9E63-46EB57162946%7D&amp;file=BRD%20-%20CITA%20Profile%20Page.pptx&amp;action=edit&amp;mobileredirect=true</t>
  </si>
  <si>
    <t>Lintas dari Sprint 6</t>
  </si>
  <si>
    <t xml:space="preserve"> Koin Potongan Belanja (Reimbursement Tracking)</t>
  </si>
  <si>
    <t>The Koin Potongan Belanja page has a date filter that applies only to the table. The two aggregate metrics above it, "Total Koin Retailer" and "Koin Retailer Yang Telah Direimburse"  remain lifetime values regardless of the selected period. Mitra therefore see header figures that do not reconcile and confused with the rows shown below them.</t>
  </si>
  <si>
    <t>Make the aggregate metrics consistent with the table by scoping them to the same date filter, so Mitra can verify reimbursement figures for any selected period.</t>
  </si>
  <si>
    <t>Bind Total Koin Retailer and Koin Retailer Yang Telah Direimburse to the active date filter. Both metrics must be recalculated from the same filtered dataset that produces the table, using the same date field, and refresh whenever the filter changes or is reset. Default state on page load remains unchanged.</t>
  </si>
  <si>
    <t>Restores trust and remove confussion in a money-related page by making header figures match the table, and enables period-based reimbursement reconciliation.</t>
  </si>
  <si>
    <t>[CDE-82139] [ID][AYO MITRA] - Query Performance Koin Potongan Belanja - Jira</t>
  </si>
  <si>
    <t>OS.04.26.003</t>
  </si>
  <si>
    <t>OSEM, DTE</t>
  </si>
  <si>
    <t>Mission Parameters OSEM</t>
  </si>
  <si>
    <r>
      <rPr>
        <b/>
        <sz val="11"/>
        <color rgb="FF000000"/>
        <rFont val="Aptos Narrow"/>
        <family val="2"/>
        <scheme val="minor"/>
      </rPr>
      <t xml:space="preserve">Add Mission-Related Parameters to OSEM
</t>
    </r>
    <r>
      <rPr>
        <sz val="11"/>
        <color rgb="FF000000"/>
        <rFont val="Aptos Narrow"/>
        <family val="2"/>
        <scheme val="minor"/>
      </rPr>
      <t xml:space="preserve">
Currently deployment team need to upload audience list via OSEM to blast mission to target retailers. This considered as a hassle in the process, as deploymentt will  need to update the csv file uploaded. There is no way for them to currently look at mission submission and mission compliance, or consider using any parameters related to mission attributes to select target audience.</t>
    </r>
  </si>
  <si>
    <t>To better targeting mission blast, optimizing ROI and mission submission compliance</t>
  </si>
  <si>
    <t>1) Optimize ROI mission
2) Increase mission submission and compliance</t>
  </si>
  <si>
    <t>Related to DTE ticket</t>
  </si>
  <si>
    <t>we can't update our app from Play Store.</t>
  </si>
  <si>
    <t>The current menu and data inventory review identified several MyHero Backend and AYO Principal screens/reports that contain sensitive data elements, including customer bank account numbers, identification numbers, customer tax numbers / NPWP, phone numbers, bank transfer account details, customer address, and geographical coordinates. Some of these fields are available in UI View, Export, or both</t>
  </si>
  <si>
    <t>1.Identify and classify sensitive data elements across MyHero Backend and AYO Principal menus.
2.Apply masking, removal, restriction, or exception-based access according to data sensitivity.
3.Reduce sensitive data exposure in UI View and Export functions.</t>
  </si>
  <si>
    <t>Critical &amp; High</t>
  </si>
  <si>
    <t>Phase 1: 7</t>
  </si>
  <si>
    <t>117 + 6,5</t>
  </si>
  <si>
    <t>DTE Progress Bar Enhancement</t>
  </si>
  <si>
    <r>
      <rPr>
        <b/>
        <sz val="11"/>
        <color rgb="FF000000"/>
        <rFont val="Aptos Narrow"/>
        <family val="2"/>
        <scheme val="minor"/>
      </rPr>
      <t xml:space="preserve">DTE Progress Bar Enhancement
</t>
    </r>
    <r>
      <rPr>
        <sz val="11"/>
        <color rgb="FF000000"/>
        <rFont val="Aptos Narrow"/>
        <family val="2"/>
        <scheme val="minor"/>
      </rPr>
      <t xml:space="preserve">
Upon DTE progress bar feature testing and deployment in Sprint 6, we have gathered several feedback from business users to create better experience for customers and also less complaints for CSC.​</t>
    </r>
  </si>
  <si>
    <t>Enhance the current DTE progress bar feature to satisfy business needs and customers experience</t>
  </si>
  <si>
    <t>1) Add config order status and timestamp in TSM - deprio, later next sprint
2) All mission submission id to be searchable and available in Misi Submission Detail AYO PRINCIPAL
3) Add config for every wording in DTE progress bar frontend, and push notif
4) Sort Riwayat Belanja from newest trx</t>
  </si>
  <si>
    <t>1) Increase volume or sales when DTE progress bar launched
2) Reduce back and forth process for development</t>
  </si>
  <si>
    <t>DTE, AYO TOKO, AYO PRINCIPAL</t>
  </si>
  <si>
    <t>WS Transaction Notification</t>
  </si>
  <si>
    <t>WS Outlets receive transaction notifications via SMS, however, there is no platform available for them to verify the transaction status in near real time.</t>
  </si>
  <si>
    <t>Provide a feature in AYO Mitra to display and allow viewing of transaction summary PDFs generated from MyHero, enabling Mitra Owners to verify transaction details conveniently.</t>
  </si>
  <si>
    <t>Enhance AYO Mitra by providing visibility of transaction summary PDFs created in MyHero, enabling Mitra Owners to independently validate transaction status and details without relying solely on SMS notifications.</t>
  </si>
  <si>
    <t>[CDE-82138] [ID][AYO MITRA] - Order Principal History - Jira</t>
  </si>
  <si>
    <t>Need further assessment with checking the transaction on MYHERO</t>
  </si>
  <si>
    <t>Access Role</t>
  </si>
  <si>
    <t>- Currently, usercan access MHBE even if the SIGA access is removed
- Several data in My Hero iPad considered sensitive data</t>
  </si>
  <si>
    <t>Auto revoke MHBE role based on SIGA, masking configurable via role</t>
  </si>
  <si>
    <t>Frontliners bisa melakukan proses outbond langsung di AYO Kasir dan langsung mengurangi stok AYO Kasir dan bisa terkirim langung ke SAP (Tim Warehouse), sehingga tidak ada lagi selisih antara pengajuan outbond fronliners dengan proses GI tim Warehouse yang selama ini terjadi di proses manual outbond.</t>
  </si>
  <si>
    <t>Currently, there is condition to make barcode to be not a mandatory field. However, once a product is created without a barcode, the value cannot be updated later. This forces admins to raise a manual request to IT to perform a CHT at the database level just to add or fix a barcode—creating unnecessary dependency, delays, and manual workload.</t>
  </si>
  <si>
    <t>Ensure barcode is set correctly in every product launched</t>
  </si>
  <si>
    <t>1. ensure in import flow, barcode is mandatory to be filled
2. when edit product, barcode is editable and mandatory</t>
  </si>
  <si>
    <t>eliminate request CHT just to edit barcode</t>
  </si>
  <si>
    <t>Agnostic Missions: Enable PVP in CITA, Scroll Catalogue in AYO TOKO</t>
  </si>
  <si>
    <r>
      <rPr>
        <b/>
        <sz val="11"/>
        <color rgb="FF000000"/>
        <rFont val="Aptos Narrow"/>
        <family val="2"/>
        <scheme val="minor"/>
      </rPr>
      <t xml:space="preserve">Agnostic Missions: Enable PVP in CITA, Scroll Catalogue in AYO TOKO
</t>
    </r>
    <r>
      <rPr>
        <sz val="11"/>
        <color rgb="FF000000"/>
        <rFont val="Aptos Narrow"/>
        <family val="2"/>
        <scheme val="minor"/>
      </rPr>
      <t xml:space="preserve">
Currently not all missions enabled in both platforms (only order mission, login mission, and survey mission). While we want to convert GT retailers into SRC retailers with certain criteria, DTE will be one of the engagement features to help them convert, but business stakeholders cannot engage retailers seamlessly in both platforms as there's a limited mission and engagement features.</t>
    </r>
  </si>
  <si>
    <t>DTE development:
1) Flagging for each mission type and engagement feature: enable in CITA, or AYO TOKO, or both
2) Add column "platform" containing cita or ayo toko in task verification table
3) Share verification result to CITA and give rewards if verified
4) Revamp overall selection mission type STAMP between AYO TOKO and CITA</t>
  </si>
  <si>
    <t>CDE-83423</t>
  </si>
  <si>
    <t>Stock Replenishment</t>
  </si>
  <si>
    <t xml:space="preserve">currently there are issues when Kasir send replenishment request to SAP since not all material code available. this creates admin </t>
  </si>
  <si>
    <t>ensure stock replenishment process run smoothly</t>
  </si>
  <si>
    <t>1. email
2. read stock from ilogics per material code 
3. fixing SAP to map barcode to available material code</t>
  </si>
  <si>
    <t xml:space="preserve">we can't use POP </t>
  </si>
  <si>
    <t>Currently, Harga Beli B2B and B2C is populated from the latest effective date for each product, but this logic alone sometime creates confusion when the product prices are different between channel</t>
  </si>
  <si>
    <t>To eliminate confusion when setup product, set the Harga Beli B2B and B2C to follow price for affiliator</t>
  </si>
  <si>
    <t>set Harga Beli B2B and B2C to follow price for affiliator</t>
  </si>
  <si>
    <t>eliminate confusion, ensure data reliability and admin efficiency when creating product</t>
  </si>
  <si>
    <t>Development blocker</t>
  </si>
  <si>
    <t>https://jira.app.pconnect.biz/browse/CDE-72558
https://jira.app.pconnect.biz/browse/CDE-72562</t>
  </si>
  <si>
    <t xml:space="preserve">AYO Toko &amp; AYO Principal </t>
  </si>
  <si>
    <t>Paguyuban Enhancement</t>
  </si>
  <si>
    <t xml:space="preserve">Currently, paguyuban menu is not configurable without deployment. Business team cannot update paguyuban members, paguyuban mission and points directly. 
</t>
  </si>
  <si>
    <t>Increase flexibility of paguyuban menu for further enhancements</t>
  </si>
  <si>
    <t xml:space="preserve">Create Paguyuban Configuration in Principal to support uploading and managing paguyuban menu in AYO Toko
</t>
  </si>
  <si>
    <t>Business team can update paguyuban menu directly without needing EI or IT assistance, reducing the amount of people and time involved</t>
  </si>
  <si>
    <t>[CDE-79552] [ID][AYO Toko] Paguyuban Enhancement - Jira
&amp;
https://jira.app.pconnect.biz/browse/CDE-79612</t>
  </si>
  <si>
    <t>BRD AYO Toko - Sprint 8</t>
  </si>
  <si>
    <t>Currently, store-to-store transfers can only be applied between booths. However, in certain cases, this feature is also needed to enable transfers from kiosk to kiosk or from kiosk to booth, in order to provide greater flexibility in stock management, especially between nearby touchpoints.</t>
  </si>
  <si>
    <t>Store-to-Store Enhancement: Enabling Transfers from Booth to Kiosk and Vice Versa</t>
  </si>
  <si>
    <t>Touchpoints should be able :
1. Managing stock cover weeks effectively
2. Managing overstocked brands that are about to be delisted or classified as BUBD to ensure they are sold out promptly</t>
  </si>
  <si>
    <t>Pasgar Performance - TRACE</t>
  </si>
  <si>
    <t>Daily Pasgar Performance Report</t>
  </si>
  <si>
    <t>- Creating a detailed PASGAR visit report
- Displaying a map of PASGAR visits
- Creating MITRA-friendly descriptive narratives on PASGAR performance related to TRACE</t>
  </si>
  <si>
    <t>- WS can easily monitor PASGAR activities on a daily basis
- The data does not require reverse ETL or manual extraction from internal reports, as it is only available from the AYO Mitra side
- The data is immediately available once PASGAR completes a sync</t>
  </si>
  <si>
    <t>[CDE-61920] [ID][AYO Mitra] - Laporan Kunjungan Salesman (TRACE) - Jira</t>
  </si>
  <si>
    <r>
      <rPr>
        <b/>
        <sz val="11"/>
        <color rgb="FF000000"/>
        <rFont val="Aptos Narrow"/>
        <family val="2"/>
        <scheme val="minor"/>
      </rPr>
      <t xml:space="preserve">Show Historical Coins from Leads Gen on AYO KASIR
</t>
    </r>
    <r>
      <rPr>
        <sz val="11"/>
        <color rgb="FF000000"/>
        <rFont val="Aptos Narrow"/>
        <family val="2"/>
        <scheme val="minor"/>
      </rPr>
      <t xml:space="preserve">
Currently there is no dedicated details of historical coin obtained through leads generation program. All coin historical is located in One coin menu that consists of all coin historical from all activations (DTE missions, leads generation program, etc).
</t>
    </r>
  </si>
  <si>
    <t>Mass Import Whitelist for SRC IQOS Point</t>
  </si>
  <si>
    <t>Currently, whitelisting process for SRC IQOS Point requires admin to manually do it one by one for each store that takes too much time</t>
  </si>
  <si>
    <t>Faster whitelisting process for SRC IQOS Point &amp; Paguyuban Member</t>
  </si>
  <si>
    <t xml:space="preserve">Create bulk import + bulk delete for SRC whitelisted as IQOS Point to reduce lead time </t>
  </si>
  <si>
    <t>- Reduce lead time should there be any mass replacement/additional SRC IQOS Point/Paguyuban Member</t>
  </si>
  <si>
    <t>Pojok Untung Enhancement</t>
  </si>
  <si>
    <t>As part of Ayo Toko's continuous efforts to improve user experience and increase engagement, enhancements are required to simplify navigation and optimize the Pojok Untung experience. The current flow introduces unnecessary steps for users to access partner offerings, which may increase drop-off and reduce feature discoverability.</t>
  </si>
  <si>
    <t>To streamline the Pojok Untung user journey and enhance the user interface by removing unnecessary navigation steps, enabling users to discover and access partners more efficiently.</t>
  </si>
  <si>
    <t>Update the Pojok Untung flow so users can directly view and select available partners without first choosing a partner category. Refresh the partner listing UI to improve discoverability, usability, and overall user experience while maintaining existing functionality.</t>
  </si>
  <si>
    <t>- Remove category from AYO Toko (AYO Principal excluded)
- Improve UI landing page</t>
  </si>
  <si>
    <t>CITA loyalty</t>
  </si>
  <si>
    <t>Currently, the shortcut on homepage sometimes do not appear if users only assigned to survey mission. but will be shown when user assigned to another stamp mission</t>
  </si>
  <si>
    <t>to show all assigned mission to the retailer on the homepage shortcut</t>
  </si>
  <si>
    <t>users that only assigned to survey mission will not be able to see mission shortcut on homepage</t>
  </si>
  <si>
    <t>https://wiki.app.pconnect.biz/spaces/CDE/pages/1895040593/PRD+CITA+-+Mission+Shortcut+on+Homepage+Logic+Enhancement</t>
  </si>
  <si>
    <t>Not sufficient velocity</t>
  </si>
  <si>
    <t>SAP and PI</t>
  </si>
  <si>
    <t>ESPAY QRIS Settlement file Integration to SAP</t>
  </si>
  <si>
    <t>Manual daily upload of ESPAY settlement file to SFTP/PI in order to reflect the incoming payment in SAP</t>
  </si>
  <si>
    <t xml:space="preserve">Seamless and automated payment data upload to PI to reduce daily manual upload activity </t>
  </si>
  <si>
    <t>Explore below possibility for the integration between ESPAY and PI:
1. PI obtain data from ESPAY database in order to upload data to SAP 
2. PI access (username) are granted to 3rd party which act as ESPAY data converter and uploader 
3. Combine ESPAY daily settlement sent through email with Power Automate, convert to the current template and upload to PI by using robotic</t>
  </si>
  <si>
    <t>No need for Software Engiener Effort</t>
  </si>
  <si>
    <t>Enable 2 layers of approver (search by name)</t>
  </si>
  <si>
    <t>Both HQ Centralized/Decentralized program has authorized approver</t>
  </si>
  <si>
    <t>Ensure Trade Program approver is correct based on Program Creator level (area/region/zone level)</t>
  </si>
  <si>
    <t>When area/regional/HQ create trade program with AAI, there will be authorized approver and technical reviewer to avoid compliance issue</t>
  </si>
  <si>
    <t>If not implemented, budget of up to average 300mio  will be under-reviewed</t>
  </si>
  <si>
    <t>Automated Overdue Control Enhancement</t>
  </si>
  <si>
    <t>Following the successful pilot, several enhancement opportunities have been identified to further strengthen credit control, collection effectiveness, and operational governance while reducing manual intervention</t>
  </si>
  <si>
    <t>To enhance automation, visibility, governance, and operational efficiency across the end-to-end overdue control and collection process</t>
  </si>
  <si>
    <t>Enhancement of Automated Overdue Control capabilities within MyHero to improve order governance, payment collection management, ACL calculation, OCR functionality, and user productivity.</t>
  </si>
  <si>
    <t>↑ Productivity: 20–40% reduction in manual operational activities.
↑ Visibility: Real-time insight into collection and outstanding exposure.
↑ Governance: End-to-end auditability and approval transparency.
↑ Operational Efficiency: Faster order processing and issue resolution.
↓ Business Risk: Improved control over overdue exposure and credit management.
↓ Manual Dependency: Increased automation across collection and order governance processes.</t>
  </si>
  <si>
    <r>
      <rPr>
        <b/>
        <sz val="11"/>
        <color rgb="FF000000"/>
        <rFont val="Aptos Narrow"/>
        <family val="2"/>
        <scheme val="minor"/>
      </rPr>
      <t xml:space="preserve">Scope AYO TOKO:
</t>
    </r>
    <r>
      <rPr>
        <sz val="11"/>
        <color rgb="FF000000"/>
        <rFont val="Aptos Narrow"/>
        <family val="2"/>
        <scheme val="minor"/>
      </rPr>
      <t>- Tampilin tipe misi baru
- Klik button start misi show catalogue
- Timer
- Selesai timer -&gt; kirim event ke DTE
- AYO Principal product slotting config</t>
    </r>
  </si>
  <si>
    <t xml:space="preserve">Retailer Wrapped </t>
  </si>
  <si>
    <t>Retailer Wrapped</t>
  </si>
  <si>
    <t xml:space="preserve">Retailer wrapped to enable Video Background and Video Badges </t>
  </si>
  <si>
    <t>To enable better experience in AYO Retailer Wrapped</t>
  </si>
  <si>
    <t>To be used for next enablement for Retailer Wrapped</t>
  </si>
  <si>
    <t>RIAM Tickets</t>
  </si>
  <si>
    <t>MH.03.26.009</t>
  </si>
  <si>
    <t>MH.03.26.008</t>
  </si>
  <si>
    <t>Taking Order ES.ER.CE</t>
  </si>
  <si>
    <t>Ensuring operational delivery and communication of statuses and business process is clear thru Proof Delivery &amp; Depo Mapping</t>
  </si>
  <si>
    <t>Enhance operational visibility and reduce business-process inquiries by enabling users to independently retrieve and review Cleo mappings</t>
  </si>
  <si>
    <t>- Taking order app interface frontend to include log of changes of delivery status (From Submitted - Approved - Delivered - Cancelled)
- Taking order app interface frontend to be able to view proof of delivery (picture format)
- Taking Order app interface frontend to be able to search order by customer code in Laporan Pengiriman Barang
- Taking Order app interface frontend Laporan Pengiriman Barang column title change from Tanggal Pengiriman Barang to Estimasi Tanggal Pengiriman Barang</t>
  </si>
  <si>
    <t>Overlap with Sprint7 - 116</t>
  </si>
  <si>
    <t>My Hero iPad</t>
  </si>
  <si>
    <t>- '- Taking order app interface frontend to include log of changes of delivery status (From Submitted - Approved - Delivered - Cancelled)
- Taking order app interface frontend to be able to view proof of delivery (picture format)
- Taking Order app interface frontend to be able to search order by customer code in Laporan Pengiriman Barang
- Taking Order app interface frontend Laporan Pengiriman Barang column title change from Tanggal Pengiriman Barang to Estimasi Tanggal Pengiriman Barang
- Taking Order Summary printed to be noted "Pembayaran Dilakukan ke Pihak Pengantar"</t>
  </si>
  <si>
    <t>Last Priority</t>
  </si>
  <si>
    <t>MH.03.26.013</t>
  </si>
  <si>
    <t>Soft Eng Capacity is full</t>
  </si>
  <si>
    <t>50 (cancel)</t>
  </si>
  <si>
    <t xml:space="preserve">no BRD </t>
  </si>
  <si>
    <t>New Relic Implementation</t>
  </si>
  <si>
    <t>Currently, monitoring across the MyHero ecosystem is not yet centralized, covering critical components such as APIs, Lambda, batch jobs, SQS, cache, EventBridge, application pages, and integration services. This limited and fragmented visibility may delay production issue detection, complicate root cause analysis, and increase the risk of disruption to critical business processes such as ordering, synchronization, inventory, payment, reward, reporting, and system integration.</t>
  </si>
  <si>
    <t>To improve end-to-end visibility of production services, enable proactive incident detection, accelerate root cause analysis, protect critical business transactions, reduce operational disruption, standardize monitoring and alerting, and provide measurable performance data to support continuous service reliability improvements.</t>
  </si>
  <si>
    <t>This initiative will implement centralized monitoring through New Relic for MyHero, MyHero Backend, AYO Backend, Principal, WMS, SAP interfaces, and supporting services within the defined scope. The solution will provide dashboards and KPI-based alerts for service health, availability, response time, success rate, error rate, uptime, and transaction status, while correlating application, infrastructure, batch execution, and integration information to support faster issue identification</t>
  </si>
  <si>
    <t>The implementation of New Relic monitoring will provide earlier visibility into service degradation and production failures, enabling relevant teams to respond before the impact expands across business operations. It will support faster troubleshooting, reduce disruption to critical processes such as ordering, synchronization, inventory, payment, reward, reporting, and system integration, while improving service reliability, monitoring consistency, and accountability across the MyHero ecosystem.</t>
  </si>
  <si>
    <t>AP.04.26.008</t>
  </si>
  <si>
    <t>AYO Principle - Whitelist Leads Gen</t>
  </si>
  <si>
    <t>Duplicate with No 42</t>
  </si>
  <si>
    <t>Still need more discussion and details with the business team</t>
  </si>
  <si>
    <t>SAP Dummy Material Usage for Voucher</t>
  </si>
  <si>
    <t>Voucher inputted on front-end is translated to obsolete SAP material instead of dummy material, causing inconsistency in recording as voucher shouldn’t be categorized as inventory</t>
  </si>
  <si>
    <t xml:space="preserve">1. Proper reporting in SAP for voucher as it’s not considered as inventory/sellable stock
2. Proper tracking for voucher usage  </t>
  </si>
  <si>
    <t>Any listed voucher should be maintained in database and mapped as SAP dummy material</t>
  </si>
  <si>
    <t>Drop due to feature already available in AYO Kasir</t>
  </si>
  <si>
    <t xml:space="preserve">Drop due to feature already available in AYO Kasir </t>
  </si>
  <si>
    <t>PRD has not been shared</t>
  </si>
  <si>
    <t>AK.02.26.005</t>
  </si>
  <si>
    <t>Velocity not sufficient</t>
  </si>
  <si>
    <t>AK.01.26.006</t>
  </si>
  <si>
    <t>Dependant on DTE</t>
  </si>
  <si>
    <t>AK.04.26.007</t>
  </si>
  <si>
    <t>AP.09.25.003</t>
  </si>
  <si>
    <t>MH.03.26.006</t>
  </si>
  <si>
    <t>MH.10.25.021</t>
  </si>
  <si>
    <t>AK.04.26.010</t>
  </si>
  <si>
    <t>AK.03.26.004</t>
  </si>
  <si>
    <t>AK.10.25.002</t>
  </si>
  <si>
    <t>duplicate with row 6</t>
  </si>
  <si>
    <t>- Add new Pojok Untung template page config
- AYO Toko Pojok Untung new template</t>
  </si>
  <si>
    <t>Pojok Modal</t>
  </si>
  <si>
    <r>
      <rPr>
        <b/>
        <sz val="11"/>
        <color rgb="FF000000"/>
        <rFont val="Aptos Narrow"/>
        <family val="2"/>
        <scheme val="minor"/>
      </rPr>
      <t xml:space="preserve">DOB Bank Account
</t>
    </r>
    <r>
      <rPr>
        <sz val="11"/>
        <color rgb="FF000000"/>
        <rFont val="Aptos Narrow"/>
        <family val="2"/>
        <scheme val="minor"/>
      </rPr>
      <t>- Since the previous prevention enhancement was implemented, no new underage customer records have been generated.
- However, historical records with customers below 21 years old are still being sent to iSMS. This occurred because older DOB values were auto-populated and were not updated by users when modifying their bank account information.
- When a user updates only their DOB, the data is currently not sent to iSMS, resulting in no new contact being created or updated on the iSMS side.</t>
    </r>
  </si>
  <si>
    <t>When a user updates only their DOB, send the update to iSMS</t>
  </si>
  <si>
    <t>All retailers that has been whitelisted to Pojok Modal will be affected</t>
  </si>
  <si>
    <t>Order Notification</t>
  </si>
  <si>
    <t>No single platform to provide realtime transcation monitorin for SWE</t>
  </si>
  <si>
    <t>Consolidate realtime actual transaction for V1/BV1 and provide notification to outlet</t>
  </si>
  <si>
    <t>TBA, on assessment, PRD sharing delayed</t>
  </si>
  <si>
    <t>Digital Signature &amp; Digital Document / My Hero Revamp (Enhancement)</t>
  </si>
  <si>
    <t>1. Replace wet sign in all document in REE channel
2. Reduce paper utilization with Digitalize all documents related
3. Prepare Repository management relate to Audit trail
4. Provide Visit activity Report to Spv in My Hero Coach 
5. Capture effective Retailer location 
And new 6 requirement</t>
  </si>
  <si>
    <t xml:space="preserve">1. Reduce Print time to Free Up FF Time spent
2. Reduce RIM &amp; Thermal paper cost
</t>
  </si>
  <si>
    <t>Details regarding the process flow related to digital signatures and digital documents on RNRF and V2V are different pages on my hero.</t>
  </si>
  <si>
    <t>19 Aug: BRD not shared to ITPD</t>
  </si>
  <si>
    <t>BRD - Digital Signature - Enhancement.pptx</t>
  </si>
  <si>
    <t>Adhoc BRD Sprint 8</t>
  </si>
  <si>
    <t>Coach</t>
  </si>
  <si>
    <t>Notes from supervisor after WW/WR activities</t>
  </si>
  <si>
    <t>to inform FF related to Coaching result</t>
  </si>
  <si>
    <t>People Development</t>
  </si>
  <si>
    <t xml:space="preserve">My Hero Back End </t>
  </si>
  <si>
    <t>GEMINI</t>
  </si>
  <si>
    <t>Allowing GEMINI to incorporate must visit and business validation</t>
  </si>
  <si>
    <t>For Territory Aligment and Route Maintenance</t>
  </si>
  <si>
    <t>1-2 Hours ARA time saving</t>
  </si>
  <si>
    <t>Assuming the game itself is out of scope and we only need to open iframe and send business id as parameter</t>
  </si>
  <si>
    <t>MHBE and My Hero</t>
  </si>
  <si>
    <t>AAI Enhancement Sprint 8</t>
  </si>
  <si>
    <t>Implement Hybrid Offline and Online and Enriched Program Flexibility to support more mechanism (devices and tiering)</t>
  </si>
  <si>
    <t>Faster Penetration and More Attractive Trade Program Scheme for Retailer to boost volume performances</t>
  </si>
  <si>
    <t>Dependant on AYO Toko, PRD has not been shared yet</t>
  </si>
  <si>
    <t>AYO Wrapped Enhancement</t>
  </si>
  <si>
    <r>
      <rPr>
        <b/>
        <sz val="11"/>
        <color rgb="FF000000"/>
        <rFont val="Aptos Narrow"/>
        <family val="2"/>
        <scheme val="minor"/>
      </rPr>
      <t xml:space="preserve">Pop-Up AYO Wrapped
</t>
    </r>
    <r>
      <rPr>
        <sz val="11"/>
        <color rgb="FF000000"/>
        <rFont val="Aptos Narrow"/>
        <family val="2"/>
        <scheme val="minor"/>
      </rPr>
      <t>Currently AYO Wrapped is not connected to pop-up configuration in Principal.</t>
    </r>
  </si>
  <si>
    <t>Establish a connection between pop-up notification and ayo wrapped feature to directly lead user to the ayo wrapped page</t>
  </si>
  <si>
    <t>Add ayo wrapped as a content type option when configuring pop-up</t>
  </si>
  <si>
    <r>
      <rPr>
        <b/>
        <sz val="11"/>
        <color rgb="FF000000"/>
        <rFont val="Aptos Narrow"/>
        <family val="2"/>
        <scheme val="minor"/>
      </rPr>
      <t xml:space="preserve">In-App Banner AYO Wrapped
</t>
    </r>
    <r>
      <rPr>
        <sz val="11"/>
        <color rgb="FF000000"/>
        <rFont val="Aptos Narrow"/>
        <family val="2"/>
        <scheme val="minor"/>
      </rPr>
      <t>Currently AYO Wrapped is not connected to in-app banner configuration in Principal.</t>
    </r>
  </si>
  <si>
    <t>Establish a connection between in-app banner and ayo wrapped feature to directly lead user to the ayo wrapped page</t>
  </si>
  <si>
    <t>Add ayo wrapped as a content type option when configuring in-app banner</t>
  </si>
  <si>
    <t>AYO Toko &amp; My Hero</t>
  </si>
  <si>
    <t xml:space="preserve">Credit Note Reward utilization in AYO TOKO SFP </t>
  </si>
  <si>
    <t>AYO TOKO is our primary digital ordering platform for IQOS Partner, but for now we 
used vendor to disbursed our rewards for SMP Programs without AYO TOKO, which it takes more times and 
long business process</t>
  </si>
  <si>
    <t>Simplify business process by creating AYO Toko as tools to inform and distributes our rewards for 
any trade program as credit note reward for deduct the invoice amount</t>
  </si>
  <si>
    <t>Simplify business process for distributes reward</t>
  </si>
  <si>
    <t>effective business process
cost efficiency distribute Reward</t>
  </si>
  <si>
    <t>fungsi sama kayak CN return, hanya bisa dipakai di consumable
harus bisa bedain CN reward (ditampilkan di halaman credit note)
1 kolom tambahan dari iSMS untuk flag mana yang reward
CN reward punya PDF dan bisa didownload di detail transaksi
technical:
- jangan tuntut iSMS kirim 7 kolom. kalau mereka kirim cuma 6 kolom terima aja.
- IT standard download from non-PMI device</t>
  </si>
  <si>
    <t>Communicate AYO Order Status to iLogics</t>
  </si>
  <si>
    <t>Saat ini, order yang sudah checkout di AYO akan masuk ke iLogic dengan status Available._x000B_Namun, warehouse tidak memiliki visibilitas penyebab kenapa order belum berubah menjadi Received, karena:
Status booking di iLogic hanya berubah menjadi Received jika status AYO = Diproses
Banyak kondisi valid di AYO yang menyebabkan order belum diproses, misalnya: 
masih menunggu Payment
Review order belum selesai
Belum adamya Konfirmasi perubahan dari partner
Kondisi ini tidak tercapture di iLogic
Akibatnya:
Warehouse tidak bisa membedakan apakah: 
Order memang belum memenuhi business process
Atau ada issue teknis (contoh: iSMS belum mengirim invoice PDF)</t>
  </si>
  <si>
    <t>Menambahkan detail status order AYO melalui API ke iLogic, sehingga warehouse dapat:
Mendeteksi hambatan order lebih dini
Mengurangi waktu investigasi manual
Menghindari salah asumsi error sistem</t>
  </si>
  <si>
    <t xml:space="preserve">Provide API for ilogic for detail order status </t>
  </si>
  <si>
    <t>Mendeteksi hambatan order lebih dini
Mengurangi waktu investigasi manual
Menghindari salah asumsi error sistem</t>
  </si>
  <si>
    <t>BRD Communicate ayo order status to iLogic.pptx</t>
  </si>
  <si>
    <t>Tech Debt Export Function</t>
  </si>
  <si>
    <t>Revamping Export Function in AYO Principal</t>
  </si>
  <si>
    <t>Carry over sprint 7</t>
  </si>
  <si>
    <t>Add Mission-Related Parameters to OSEM</t>
  </si>
  <si>
    <t>Sama dengan tiket AYO Principal</t>
  </si>
  <si>
    <t>https://jira.app.pconnect.biz/browse/CDE-80670</t>
  </si>
  <si>
    <t>New story ticket as a permanent solution for bug found</t>
  </si>
  <si>
    <t>https://jira.app.pconnect.biz/browse/CDE-79967</t>
  </si>
  <si>
    <t>[CDE-74181] [ID][WEB][AMO] - Tech Debt - Modernize AYO Pasgar API third-party libraries - Jira</t>
  </si>
  <si>
    <t>AI Finding</t>
  </si>
  <si>
    <t>SCA (Software Composition Analysis) scan has identified vulnerabilities with Critical and High severity in the ayo-pasgar project dependencies. These findings need to be remediated by upgrading affected packages.</t>
  </si>
  <si>
    <t>Deployed in Sprint 7</t>
  </si>
  <si>
    <t>9 tickets</t>
  </si>
  <si>
    <t>[CDE-75589] [ID][ADR][AMO] 2.3.7 Notify Retailers in case of abnormal logins - Jira</t>
  </si>
  <si>
    <t>My Ayo</t>
  </si>
  <si>
    <t>https://jira.app.pconnect.biz/browse/CDE-77523</t>
  </si>
  <si>
    <t>[CDE-68909] [ID][AYO Toko] Hardcoded OAuth 2.0 Client Secret in Mobile Application Bundle - Jira</t>
  </si>
  <si>
    <t>Carry over from sprint 7</t>
  </si>
  <si>
    <t>Recalculate ACL not triggered</t>
  </si>
  <si>
    <t>Trigger ACL recalculation if there is payment between 00.00 to run job</t>
  </si>
  <si>
    <t>Not Ready Details Requirement</t>
  </si>
  <si>
    <t>[CDE-75041] [ID][AYO Toko][SFP] Refresh Stock after Cart Quantity Adjustment - Jira</t>
  </si>
  <si>
    <t>Refresh stock is not run after quantity adjustment based on stock and user is navigated to the product catalogue page</t>
  </si>
  <si>
    <t>Fetch stock from iLogics after quantity adjustment</t>
  </si>
  <si>
    <t>[CDE-75994] [ID][AYO Toko][SFP] Deduct Credit Note Amount from Transaction Detail Page - Jira</t>
  </si>
  <si>
    <t>Transaction detail page has full invoice amount and no deduction from credit note used</t>
  </si>
  <si>
    <t>Show credit note usage in transaction detail page</t>
  </si>
  <si>
    <t>[CDE-77686] [ID][AYO Toko] Update Target SDK Version 36 from 35 - Jira</t>
  </si>
  <si>
    <t>Google Play requires all apps to meet target API level requirements, which is version 36. Our API version is only 35.</t>
  </si>
  <si>
    <t>Change target API version to 36</t>
  </si>
  <si>
    <t>[CDE-82989] [ID][ADR][AYO Mitra Order][Android] - Upgrade Android Target API Level from 35 to 36 - Jira</t>
  </si>
  <si>
    <t>Update API Level</t>
  </si>
  <si>
    <t>Comply with Playstore</t>
  </si>
  <si>
    <t>[CDE-78292] [ID][AYO Toko][SFP] Job is not Automatically Cancelled After 24 hours when Review has not been Completed - Jira</t>
  </si>
  <si>
    <t>Description
The auto-cancellation process for jobs that remain in "Pending Review" status for more than 24 hours is not functioning as expected. Jobs remain active beyond the configured 24-hour review period instead of being automatically cancelled.
Actual Result
The job remains active and is not automatically cancelled even after exceeding the 24-hour review period.</t>
  </si>
  <si>
    <t>Expected Result
The job should be automatically cancelled once it has remained unreviewed for more than 24 hours.</t>
  </si>
  <si>
    <t>[CDE-80682] [ID][AYO Toko][SFP] Prevent Delivery Date Creation in Order Review - Jira</t>
  </si>
  <si>
    <t>Background:
Partner order delivery date is created when an order enters the review process. If the review is completed on a different day, the warehouse loses part of the fulfillment time because the delivery timeline has already started.</t>
  </si>
  <si>
    <t>Goals:
For orders that require review, the delivery date should be created only after the review process is fully approved:
When the reviewer approves the order.
When the partner approves the requested review changes.
To ensure warehouse receives the full delivery window after the order is finalized.</t>
  </si>
  <si>
    <t>6 ticket</t>
  </si>
  <si>
    <t>[CDE-82950] [ID][AYO Toko][SFP] Cancel CN for Order Cancelled from New VA Creation - Jira</t>
  </si>
  <si>
    <t>Fail to trigger cancel CN from new cash order creation (create VA &amp; cancel old order)</t>
  </si>
  <si>
    <t>Trigger cancel CN</t>
  </si>
  <si>
    <t>Retailer Analytics Enhancement</t>
  </si>
  <si>
    <t xml:space="preserve">
Retailer Analytics Enhancement
Currently, retailer analytics only supports a fixed number of recommended products (2 product slots). If business teams want to experiment with different product quantities for A/B testing, additional development effort is required from both AYO TOKO and AYO PRINCIPAL teams. This slows down experimentation and limits the business's ability to optimize recommendation performance.
</t>
  </si>
  <si>
    <t>Enable business users to configure the number of recommended products displayed in retailer analytics content from AYO PRINCIPAL DTE Config menu.</t>
  </si>
  <si>
    <t>Faster time-to-market for A/B test product reco
Increase order conversion
Increase engagement AYO TOKO (retailers exposed to more relevant products)</t>
  </si>
  <si>
    <t>Popup to Validate Bank Account for RFT Purposes</t>
  </si>
  <si>
    <t xml:space="preserve">
Popup to Validate Bank Account for RFT Purposes
Currently, there are recurring issues where RFT transactions failed to be transferred to SRC due to bank account problems, such as mismatched names (owner name differs from the registered name) and duplicated bank account number across SRC owners. The issue results in delays beyond the standardized SLA, with SRC receiving the coins after &gt;14 working days. Additionally, SRC may not be aware that the problem originates from their bank account details. Out of 1.5K weekly interactions ± 20 – 30% are related to coin issue, while agents lack detailed visibility within the AYO Principle Backend system which issue caused the delay. 
</t>
  </si>
  <si>
    <t xml:space="preserve">To provide notification for SRC ensuring their bank account details comply with all T&amp;C requirement before  proceeding with coin transfers, there by preventing potential issue. </t>
  </si>
  <si>
    <t>Improve SLA to exchange coins (reduce delay time)
Reduce the occurrence of retailers request exchange coins with different account number and account name</t>
  </si>
  <si>
    <t xml:space="preserve">Show Historical Coins from Leads Gen on AYO KASIR
Currently there is no dedicated details of historical coin obtained through leads generation program. All coin historical is located in One coin menu that consists of all coin historical from all activations (DTE missions, leads generation program, etc).
</t>
  </si>
  <si>
    <t>2 (pecah tiket dengan mengutamakan voucher gosok dan spin the wheel)</t>
  </si>
  <si>
    <t>CITA Loyalty Enhancement (Daily Checkin, Explore Products, Voucher Gosok)</t>
  </si>
  <si>
    <t>CITA Loyalty Enhancement
Logic connection between DTE Mission (AYO Toko) &amp; CITA Mission also additional feature spin wheel / gosok voucher as part of increase number of DAU and easy entry for retailers to do digitilazation</t>
  </si>
  <si>
    <t>Add Mission-Related Parameters to OSEM
Currently deployment team need to upload audience list via OSEM to blast mission to target retailers. This considered as a hassle in the process, as deploymentt will  need to update the csv file uploaded. There is no way for them to currently look at mission submission and mission compliance, or consider using any parameters related to mission attributes to select target audience.</t>
  </si>
  <si>
    <t>Sprint Proposal</t>
  </si>
  <si>
    <t>Security Review ?</t>
  </si>
  <si>
    <t>Security Review</t>
  </si>
  <si>
    <r>
      <rPr>
        <b/>
        <sz val="11"/>
        <color rgb="FF000000"/>
        <rFont val="Aptos Narrow"/>
        <family val="2"/>
        <scheme val="minor"/>
      </rPr>
      <t xml:space="preserve">CITA Loyalty Enhancement
</t>
    </r>
    <r>
      <rPr>
        <sz val="11"/>
        <color rgb="FF000000"/>
        <rFont val="Aptos Narrow"/>
        <family val="2"/>
        <scheme val="minor"/>
      </rPr>
      <t xml:space="preserve">
Logic connection between DTE Mission (AYO Toko) &amp; CITA Mission also additional feature spin wheel / gosok voucher as part of increase number of DAU and easy entry for retailers to do digitilazation</t>
    </r>
  </si>
  <si>
    <t>1) Make login between CITA &amp; AYO TOKO connected (enhance user action TSM) = 15 mandays
2) Make explore products mission between CITA &amp; AYO TOKO connected --&gt; AYO TOKO nambah scroll catalogue --&gt; bikin katalognya di AYO TOKO, DTE cuma ngambil catalog AYO TOKO = 40 mandays (kalo pake deeplink 25 mandays)
3) Create rewarding voucher gosok (tentative) mechanism after create order with minimum amount 150.000, logic using spin the wheel probability --&gt; coba testing spin the wheel = 20 mandays
4) Only use koin potongan belanja when reach min basket value (changes on menu koin potongan belanja, add setting "minimum order and flagging cita/ayotoko") = 20 mandays</t>
  </si>
  <si>
    <t>Deployment: Dila</t>
  </si>
  <si>
    <t>CDE-71301: 15,5 MD
CDE-72670: 16,5 MD
CDE-72675: 4,75 MD
CDE-73591: 11 MD</t>
  </si>
  <si>
    <t>Password Protection during Export file for BV1 and DTE and Payment</t>
  </si>
  <si>
    <t>To comply with infosec</t>
  </si>
  <si>
    <t>To comply with system security as preparation before BV1 audit coming in Sept</t>
  </si>
  <si>
    <t>Deployed In Sprint 6</t>
  </si>
  <si>
    <t xml:space="preserve">Supplier Login (External) Revamp to AYO Principal </t>
  </si>
  <si>
    <t>Not Valid Requierement and will be replaced with other compliance (Control Download)</t>
  </si>
  <si>
    <t>Control Tower , CITA</t>
  </si>
  <si>
    <t>Enabling CITA registration via Pasukan Garuda (to ensure the store receives the correct cluster and pairing)</t>
  </si>
  <si>
    <t>Registration can be done during a visit, or after a transaction is completed by scanning the barcode on the receipt, which will redirect the user to the registration page</t>
  </si>
  <si>
    <r>
      <rPr>
        <b/>
        <sz val="11"/>
        <color rgb="FF000000"/>
        <rFont val="Aptos Narrow"/>
        <family val="2"/>
        <scheme val="minor"/>
      </rPr>
      <t xml:space="preserve">
Retailer Analytics Enhancement
</t>
    </r>
    <r>
      <rPr>
        <sz val="11"/>
        <color rgb="FF000000"/>
        <rFont val="Aptos Narrow"/>
        <family val="2"/>
        <scheme val="minor"/>
      </rPr>
      <t xml:space="preserve">
Currently, retailer analytics only supports a fixed number of recommended products (2 product slots). If business teams want to experiment with different product quantities for A/B testing, additional development effort is required from both AYO TOKO and AYO PRINCIPAL teams. This slows down experimentation and limits the business's ability to optimize recommendation performance.
</t>
    </r>
  </si>
  <si>
    <t>1) Config different product cards layout for more than 2 SKU (for both static and video), including the product reco selection logic --&gt; 10 mandays
2) Enhance logic for rolling next product automatically for several conditions of retailer analytics video (e.g. when product price null but product status active) --&gt; 30 mandays</t>
  </si>
  <si>
    <t>CDE-71224</t>
  </si>
  <si>
    <t>BRD AYO TOKO &amp; DTE - Retailer Analytics Enhancement 1.pptx</t>
  </si>
  <si>
    <t>Since the product must be registered in isms first, currently we cannot register product if the product is not sold in B2B channel</t>
  </si>
  <si>
    <t>if family code is not found in isms, then B2B price is set to be 0, and B2C price must be inputted manually
also if status product B2B is inactive, launching date is not mandatory</t>
  </si>
  <si>
    <t>without this, we cannot register product to be sold in B2C channel only</t>
  </si>
  <si>
    <t>6 adhoc (end of July)</t>
  </si>
  <si>
    <t>1. CDE 7153 | 11
2. CDE 71555 | Mandays 11</t>
  </si>
  <si>
    <t>Done shared</t>
  </si>
  <si>
    <t>Daily Closing &amp; Settlement</t>
  </si>
  <si>
    <t>Currently fronliners can edited daily closing more than 2 times in the same day and need to add others features in Daily Closing &amp; Settlement</t>
  </si>
  <si>
    <t>Ensure there are no frauds loop hole do by the frontliners</t>
  </si>
  <si>
    <t>1.  Limit edit access for the Daily Closing Report to a maximum of 2 times.
2. Change exported Excel files from AYO to read-only format for TLs, Admins, Staff, and Others.
3. Stock take documentation feature → currently not available.</t>
  </si>
  <si>
    <t>Touchpoints created more than 2 times daily closing &amp; settlement revision since the feature was launched. To prevent the same situation and leading to fraud in others touchpoint, the feature need to be enhance ASAP.</t>
  </si>
  <si>
    <t>m</t>
  </si>
  <si>
    <t>27/7/2026</t>
  </si>
  <si>
    <r>
      <rPr>
        <b/>
        <sz val="11"/>
        <color rgb="FF000000"/>
        <rFont val="Aptos Narrow"/>
        <family val="2"/>
        <scheme val="minor"/>
      </rPr>
      <t xml:space="preserve">
Popup to Validate Bank Account for RFT Purposes
</t>
    </r>
    <r>
      <rPr>
        <sz val="11"/>
        <color rgb="FF000000"/>
        <rFont val="Aptos Narrow"/>
        <family val="2"/>
        <scheme val="minor"/>
      </rPr>
      <t xml:space="preserve">Currently, there are recurring issues where RFT transactions failed to be transferred to SRC due to bank account problems, such as mismatched names (owner name differs from the registered name) and duplicated bank account number across SRC owners. The issue results in delays beyond the standardized SLA, with SRC receiving the coins after &gt;14 working days. Additionally, SRC may not be aware that the problem originates from their bank account details. Out of 1.5K weekly interactions ± 20 – 30% are related to coin issue, while agents lack detailed visibility within the AYO Principle Backend system which issue caused the delay. 
</t>
    </r>
  </si>
  <si>
    <t xml:space="preserve">
Add wording in when retailers want to exchange coins to RFT:
1. Show minimum amount of coin exchange on the RFT page
2. Show disclaimer wording "Pastikan nomor rekening dan nama rekening sudah sesuai, dan hanya digunakan oleh 1 toko" something like that
3. Show similar disclaimer again on the next page before proceed to transfer
Automatically send push notif to retailers that have different account number and account name (manual)
Create config for each wording on each page
</t>
  </si>
  <si>
    <t>CSC - Iqbal Pamungkas
CSC - Ade Artha</t>
  </si>
  <si>
    <t>CDE-71301</t>
  </si>
  <si>
    <t>Journey Upload</t>
  </si>
  <si>
    <t>In the current MyHero iPad process, field force users are required to manually trigger synchronization to upload activity data to the back-office system, even after the journey has already been completed. 
As a result, back-office systems may not receive timely and accurate data, impacting monitoring, reporting, and downstream processes that rely on near real-time information.
and each time the field force triggers the sync function, the system immediately generates and uploads a data file to the back-office. However, repeated clicks on the sync button result in multiple file creations and uploads, even when there are no changes in the underlying data.
This behavior causes duplicate data submissions with different filenames, leading to multiple concurrent processing attempts in the back-office. As a result, it increases system load, introduces processing inefficiencies, and may cause system delays or failures when handling redundant data uploads.</t>
  </si>
  <si>
    <t>To improve data timeliness and operational efficiency, enhance the MyHero system by introducing automated data synchronization with the following capabilities:
Automatic data upload upon journey completion, eliminating the need for manual sync by field force.
Real-time or near real-time data availability in back-office systems to support monitoring and reporting.
Prevents file creation and upload when there is no data change on the iPad.
Avoids duplicate uploads for data that has already been successfully synchronized.</t>
  </si>
  <si>
    <t>Automate MyHero data upload upon journey completion to eliminate manual sync and prevent delays in back-office reporting and prevent unneccessary multiple upload</t>
  </si>
  <si>
    <t>CDE-65771</t>
  </si>
  <si>
    <t>1. Registration Module | 28.5
2. Validation Phone Number | 16.75
3. QR Validasi | 12.25
4. Logging | 10</t>
  </si>
  <si>
    <t>The CITA Unreg requirement is complex and related to other applications (Control Tower, AMO &amp; CITA), therefore the requirement still on sharing requirement &amp; assessment</t>
  </si>
  <si>
    <t>Not Priority</t>
  </si>
  <si>
    <t>BRD - Show Historical Coins Leads Gen</t>
  </si>
  <si>
    <t>Bad experience on listing product
Double workload for PIC to ensure NPL is setup correctly
Scheduler not properly useful
Data is not aligned between B2B and B2C</t>
  </si>
  <si>
    <t>Fix/Enhance Produk Manajemen Barang to ensure everything is developed correctly</t>
  </si>
  <si>
    <t>fixing/enhance current operational issue</t>
  </si>
  <si>
    <t>- double workload for PIC to register NPL
- unsynced data between isms, b2b, b2c</t>
  </si>
  <si>
    <t>CDE 71556 | Mandays 13</t>
  </si>
  <si>
    <t xml:space="preserve">Multiple Country Access / Country Selection for AYO Principal </t>
  </si>
  <si>
    <t>to have a better handling to access AYO Principal that comply with IT requirement</t>
  </si>
  <si>
    <t>To comply with CAD that needs to be closed before Sept 2026</t>
  </si>
  <si>
    <t>waiting for IT confirmation</t>
  </si>
  <si>
    <t>Need confirmation from CI</t>
  </si>
  <si>
    <t>But need to discuss first with SM and Principal PD</t>
  </si>
  <si>
    <t>AK.10.25.001</t>
  </si>
  <si>
    <t>stock count newly developed adjustment cashier
stock count principal
stock count adjustment  cashier</t>
  </si>
  <si>
    <t>Data Sync Revamp</t>
  </si>
  <si>
    <t>Currently, the synchronization (sync) process performed by salesman in the field continues to face significant challenges in terms of user experience and operational visibility. When a salesman initiates a sync — whether it involves transactional data, master data, or downloading the latest content — the system presents an overwhelmingly large volume of information within a single view, without any mechanism for prioritization or highlighting of items that have failed to sync. As a result, salesman frequently fail to notice that certain items have encountered sync failures or download errors, as these critical issues are buried among the vast amount of information displayed simultaneously. This lack of visibility into failed items creates a significant blind spot, where unresolved sync failures go undetected and may only surface when they have already impacted field operations — such as outdated pricelists, missing promotions, or inaccurate outlet data — ultimately leading to inefficiencies, data inconsistencies, and lost productivity across the sales force.</t>
  </si>
  <si>
    <t>The primary objective of this initiative is to revamp the visual layout and presentation of the sync screen, transforming it from a dense, information-overloaded display into a clean, intuitive, and easily digestible interface that enables salesman to quickly and accurately read, understand, and act upon their sync status — ensuring no failed items go unnoticed.</t>
  </si>
  <si>
    <t>To enhance the usability and readability of the synchronization (sync) screen by delivering a visually revamped interface that enables salesman to quickly identify, understand, and act upon sync results — particularly failed items — thereby improving data accuracy, field readiness, and overall sales force productivity.</t>
  </si>
  <si>
    <t>CDE-65903</t>
  </si>
  <si>
    <t>Information Security Assessment (ISA) last year results that Ayo Kasir not comply with ITPF 301-Authentication &amp; Session Management about PIN complexity requirement.</t>
  </si>
  <si>
    <t>For internal, we add SSO. For external we add OTP.</t>
  </si>
  <si>
    <t>Full Consume Mandays and Waiting DTE Development</t>
  </si>
  <si>
    <t>Download Control in AYO Principal</t>
  </si>
  <si>
    <t>Annual Pentest</t>
  </si>
  <si>
    <t>New Relic Monitoring on Control Tower V2 error. Need to do development to fix this</t>
  </si>
  <si>
    <t>To fix monitoring on New Relic CT so clear visibilitiy can be achieved</t>
  </si>
  <si>
    <t>Gemini AI Routing and Clustering will not use the intended data model and will continue to rely on the current Google Maps API configuration, resulting in inaccurate mapping outcomes.
Existing routing logic contains data setup issues that cause several retailers to be skipped, leading to incomplete route recommendations and retailer coverage.</t>
  </si>
  <si>
    <t xml:space="preserve">Payment </t>
  </si>
  <si>
    <t>Seamless payment process with BRIVA</t>
  </si>
  <si>
    <t>To comply with updated BI (Bank Indonesia) regulation that all API related to payment need to be upgraded into API SNAP</t>
  </si>
  <si>
    <t>Business flow will be the same. The only thing that should be updated is API SNAP</t>
  </si>
  <si>
    <t>to comply with BI regulation, if end of Aug still use the old API, BI will shut down the old API and Toko SRC cannot do transaction with BRIVA</t>
  </si>
  <si>
    <t>CDE-69921</t>
  </si>
  <si>
    <t>AK.04.26.009</t>
  </si>
  <si>
    <t>Voucher: MGM data is currently sent from DWH global to AYO and used as one of the parameters in SFP voucher configuration. Lately, there's an occuring issue where data sent to AYO is missing (e.g. significant reduce of data from 1,2 mio to 400k). Therefore, to minimize the impact and avoid further impact, we want to enhance the process, by enabling data back up of MGM voucher and adjust of inserting data type from replacement to append.</t>
  </si>
  <si>
    <t>To minimize the impact of missing MGM  to AYO Kasir operational usage</t>
  </si>
  <si>
    <t>Enhance MGM voucher flow by:
1. Enabling data back up of MGM voucher in AYO (Lifecycle rule: 7 days) 
2. Option 1: Adjusting data type insertion from replacement to append or 
3. Option 2: Add validation of data treshold (i.e. when the latest data contains data less than ~5% from the previous one, then system will use the previous data instead)</t>
  </si>
  <si>
    <t>System credibility</t>
  </si>
  <si>
    <t>CI - Felicia</t>
  </si>
  <si>
    <t>Requirement Not Ready Yet</t>
  </si>
  <si>
    <t>AK.04.26.012</t>
  </si>
  <si>
    <t>AYO Kasir, AYO Principal</t>
  </si>
  <si>
    <t>Currently IQOS XP Program still in developmen in point collection &amp; visit mechanism, but only applicable in 1 rules per touchpoints</t>
  </si>
  <si>
    <t xml:space="preserve">Create limited time activation by leveraging limited-period XP initiatives that stimulate momentum and drive additional footfall into stores.
Strengthen value perception and deepen collaboration with partners by offering special benefits to selected LAU segments.
</t>
  </si>
  <si>
    <t>This initiative improve our current program capabilities, to adjust program to give extra benefits in certain period of time, selected LAU or selected outlets</t>
  </si>
  <si>
    <t>Improve Basket Size +3 Pack / Transactions
and double down traffic</t>
  </si>
  <si>
    <t>MktSFP - Kevin Anggana</t>
  </si>
  <si>
    <t>Taking order without visit</t>
  </si>
  <si>
    <t>- Payment collection without visit</t>
  </si>
  <si>
    <t>Salesman can taking order without visit and without KSI calculation</t>
  </si>
  <si>
    <t>Salesman can taking order without visit and disturb KSI Calcullation</t>
  </si>
  <si>
    <t>CDE-66039</t>
  </si>
  <si>
    <t>Lintas from Sprint 6</t>
  </si>
  <si>
    <t xml:space="preserve">ORF Enhancement </t>
  </si>
  <si>
    <t>Currently, POP threshold breach notification emails are sent to recipients based on the IMDL role mapping (ho_backend_sfp).
To simplify recipient management and align with the existing Stock Count Approval mapping process, notification recipients will be maintained directly through the Email HO SFP Admin field in Stock Count Approval - Manager and Retailer Mapping.</t>
  </si>
  <si>
    <t>Allow business users to manage POP threshold notification recipients directly through retailer mapping configuration without relying on IMDL role assignments.</t>
  </si>
  <si>
    <t>1. Enhance the POP Threshold Notification mechanism to retrieve email recipients from the Email HO SFP Admin field configured under Management Barang → Stock Count Approval → Manager and Retailer Mapping.
2. When a Frontliner creates or updates POP quantity and the final quantity is outside the configured threshold limits (Upper or Lower Limit), the system will send an informational email notification to all configured email recipients.</t>
  </si>
  <si>
    <t>1. Reduce additional role maintenance screens from 1 to 0.
2. Enable recipient configuration through 1 existing mapping screen without requiring IMDL updates.</t>
  </si>
  <si>
    <t>Shared to ITPD on 13 July</t>
  </si>
  <si>
    <t>Coach Monitoring Tools</t>
  </si>
  <si>
    <t>as we have many supporting working toolbox such as Activation Unit which can be used very flexible based on area opportunity or business needs, currently we don’t have any standardize tools to monitor the utilizations of that toolbox, while Activation unit is one of supporting toolbox that contributed 40% acquisition External Coaches. Activation unit it self designed to support awareness and ensuring product availability in any short term or medium term SFP activities. Additionally, we need tools to accomodate monitoring tools in specific activities/special occasion such as open session, event. Hence all these activities currently using manual tracking, or it simply claimed as canvassing activities.</t>
  </si>
  <si>
    <t xml:space="preserve">AYO Principal - Kasir &amp; Toko </t>
  </si>
  <si>
    <t xml:space="preserve">Force Logout </t>
  </si>
  <si>
    <t>AYO Principal currently lacks a mechanism to remotely and systematically terminate active user sessions across its connected applications. As the platform scales across multiple retail touchpoints, administrators need centralized control to enforce security policies, manage compliance deadlines, or respond to operational events without relying on individual users to log out manually. The absence of this capability creates gaps in access governance, particularly during user review cycles, access revocations, and scheduled maintenance windows.</t>
  </si>
  <si>
    <t>Enable administrators to schedule or trigger a force logout for active sessions, configurable at the level of individual applications and touchpoint types, with the ability to set a specific date and time for the logout to take effect — ensuring precise, controlled session termination aligned with operational and compliance needs.</t>
  </si>
  <si>
    <t>The Force Logout feature in AYO Principal will allow administrators to define session termination rules with the following configuration parameters:
1. Select target app score : AYO Toko or AYO Kasir 
2. Touchpoint type : Filter by channel or outlet category
3. Scheduled Date &amp; Time
Set when the logout takes effect
Admins can set a future date and time for the force logout to execute automatically, or trigger it immediately. Sessions active at the defined time will be terminated and users will be prompted to re-authenticate upon next action.</t>
  </si>
  <si>
    <t>Today, force logout requires a CHT request to IT with an approval process that takes 3–5 business days — meaning unauthorized sessions can stay active long after they should be terminated. With NPL running monthly across 5,000+ users, this adds up to at least 12 IT tickets per year and up to 60 cumulative days of unresolved session exposure annually.
With this feature, admins can schedule force logout directly in AYO Principal — no tickets, no waiting. Execution is immediate, full coverage across all users and touchpoints in one action.</t>
  </si>
  <si>
    <t xml:space="preserve">cancel </t>
  </si>
  <si>
    <t>covered in the same developmenbt as product listing by kelv</t>
  </si>
  <si>
    <t>To create SSO of AYO Kasir in AYO Toko</t>
  </si>
  <si>
    <t>Sprint 6 PoC, Sprint 7 start dev</t>
  </si>
  <si>
    <t>Sprint 6 PoC, Sprint 7 Start dev</t>
  </si>
  <si>
    <t>MH.03.26.005</t>
  </si>
  <si>
    <t>Improvement Invoice</t>
  </si>
  <si>
    <t>Currently, when a salesman processes transactions for HMS products that are subjectto tax and those that are non-taxable, the transactions must be handled separately. As a result, thesalesman is required to perform duplicate data entry, and the payment recap is generated separately. Thiscauses the salesman and/or the customer to manually calculate the total amount payable in order todetermine the final payment amount.</t>
  </si>
  <si>
    <t>Implement an improvement whereby, during the order-taking process, salesmen can place orderssimultaneously for HMS products that are subject to tax and those that are non-taxable, and process thepayment in a single transaction, while ensuring that the invoices remain separated between taxable andnon-taxable products.​</t>
  </si>
  <si>
    <t>To improve field sales efficiency and accuracy by enabling salesmen to place orders for taxable and non-taxable HMS products in a single transaction flow, while maintaining proper invoice separation to ensure taxcompliance.</t>
  </si>
  <si>
    <t>CI - Austin Lieandro</t>
  </si>
  <si>
    <t>CDE-68232</t>
  </si>
  <si>
    <t>Need Confirmation from Compliance Team</t>
  </si>
  <si>
    <t>S1 Deprio</t>
  </si>
  <si>
    <t>Inna / Felicia</t>
  </si>
  <si>
    <t>Duplicate requirement as 'Information Security Assessment (ISA) last year results that Ayo Kasir not comply with ITPF 301-Authentication &amp; Session Management about PIN' complexity requirement.</t>
  </si>
  <si>
    <t>BRD Manual Upload SMB Point.pptx</t>
  </si>
  <si>
    <t>MyHERO BackEnd</t>
  </si>
  <si>
    <t>credit limit update enhancement</t>
  </si>
  <si>
    <t>Time-spent waiting confirmation number/journey generation  before creating invoice when
limit is not available or needs update​</t>
  </si>
  <si>
    <t>a. Achieve Q2 2026 productivity target ($152k/yr). This initiative contributes to $12k/yr.​
b. Eliminate eliminating idle time due to waiting confirmation number to create invoice ​
(1,011 mins of manhours/day).</t>
  </si>
  <si>
    <t>Eliminating waiting time to do journey generation or create confirmation number after credit limit is updated.</t>
  </si>
  <si>
    <t>Idle time due to waiting invoice creation ​
Risk of late delivery to customer due to waiting/idle time​
Warehouse admin, helper, FF, and CPO overtime</t>
  </si>
  <si>
    <t>- Taking order app backend and reporting to include capability retrieving Cleo mapping of Customer Code to Depo Cleo</t>
  </si>
  <si>
    <t>SP-Sekar</t>
  </si>
  <si>
    <t>CITA Loyalty (Resolution Center)</t>
  </si>
  <si>
    <t>as the loyalty program will be opened to more retailer, resolution center must be ready to respond to every question from the retailer. The issue is if we must hire more manpower to respond this</t>
  </si>
  <si>
    <t>implement AI chatbot to answer repetitive question or simple question that the answer can be generated from data/knowledge sources, without any action from the chatbot</t>
  </si>
  <si>
    <t>Iqbal</t>
  </si>
  <si>
    <t>End-to-End DTE Automation</t>
  </si>
  <si>
    <t>CSC agents cannot take necessary actions to resolve issues raised by SRC regarding DTE mission complaints. CSC agents need to escalate to many other parties that takes longer time and process.</t>
  </si>
  <si>
    <t>- Simplify the process required to verify DTE mission complained by SRC to CSC agents</t>
  </si>
  <si>
    <t>SRC can challenge DTE verification result and CSC Agents (Bude Agents) can override verification result, given certain parameters met</t>
  </si>
  <si>
    <t>Reduce solving period up to 5 days/mission</t>
  </si>
  <si>
    <t>0 (double dengan tiket DTE)</t>
  </si>
  <si>
    <t>Duplicate to row 40</t>
  </si>
  <si>
    <t>Waiting From EI</t>
  </si>
  <si>
    <t>0 (masuk sprint 8)</t>
  </si>
  <si>
    <t>Retailer Analytics</t>
  </si>
  <si>
    <t>- Show different product cards layout for more than 2 SKU (including bottom sheet, GA tracking, etc etc)
- Show product reco qty when user add to cart from retailer analytics
- Show new product cards placement for retailer analytics video (in homepage, so that retailers don't have to play the video for add to cart) --&gt; include GA
- Show product recommendations section on cart screen (including config, GA tracking, etc)
- Show profit estimation
- Show RSP on product card</t>
  </si>
  <si>
    <t>All retailers that will get Retailer Analytics will be affected.</t>
  </si>
  <si>
    <t>BRD AYO TOKO &amp; DTE - Retailer Analytics Enhancement.pptx</t>
  </si>
  <si>
    <t>Previous sprint (excluding profit estimation &amp; RSP)</t>
  </si>
  <si>
    <t>Blacklist/Whitelist CSU</t>
  </si>
  <si>
    <t>- The Auto Blacklist Job currently blacklists all customer types, while it should only blacklist WE customers.
- During import, if a CSU is blacklisted under multiple Partners and one of them is whitelisted, all related business partners are removed.
- The current CSU blacklist import process requires a significantly long processing time.</t>
  </si>
  <si>
    <t>- Provide the ability to configure which customer types should be blacklisted for each Partner.
- When updating imported data, the system should validate against both the customer code and business partner to ensure that other business partners are not impacted.
- Optimize the current import process to reduce processing time.</t>
  </si>
  <si>
    <t>To ensure the CSU blacklist process is more accurate, configurable, and efficient by applying blacklist rules only to the intended customer type and partner, preventing unintended impact to other business partners, and reducing import processing time.</t>
  </si>
  <si>
    <t>41,55</t>
  </si>
  <si>
    <t>CDE-72639</t>
  </si>
  <si>
    <r>
      <rPr>
        <b/>
        <sz val="11"/>
        <color rgb="FF000000"/>
        <rFont val="Aptos Narrow"/>
        <family val="2"/>
        <scheme val="minor"/>
      </rPr>
      <t xml:space="preserve">CA.318S.05 Consumer identity registration
</t>
    </r>
    <r>
      <rPr>
        <sz val="11"/>
        <color rgb="FF000000"/>
        <rFont val="Aptos Narrow"/>
        <family val="2"/>
        <scheme val="minor"/>
      </rPr>
      <t xml:space="preserve">User registration and profile update events are written on application audit tables. However, retention and integrity controls require improvement to fully align with IT‑STD‑303.
</t>
    </r>
    <r>
      <rPr>
        <b/>
        <sz val="11"/>
        <color rgb="FF000000"/>
        <rFont val="Aptos Narrow"/>
        <family val="2"/>
        <scheme val="minor"/>
      </rPr>
      <t>Due: 19 Oct 2026</t>
    </r>
  </si>
  <si>
    <t>Security logs of Enterprise Critical, Business Critical and Essential Information Systems must
be retained for 18 months.</t>
  </si>
  <si>
    <t>Compliance related. No Business Impact</t>
  </si>
  <si>
    <t>IT - Jessica Nathania/Rendy Rinaldo</t>
  </si>
  <si>
    <t>done</t>
  </si>
  <si>
    <t>Taste Advisor Configuration</t>
  </si>
  <si>
    <t>currently, content in taste advisor is static and need development even for the smallest changes, e.g. wording. also the recommendation result is locked only for 3 or 6 recommendations</t>
  </si>
  <si>
    <t>create new menu in principal to configure taste advisor, from wording to recommendation result</t>
  </si>
  <si>
    <t>-change wording to be consumer POV
- update UI choose your nicotine (remove polyuser, allow multiple answer)
- recommendation result can be flexible (3 or 4 or ...)</t>
  </si>
  <si>
    <t>1. 30
2. 15
3. 30</t>
  </si>
  <si>
    <t>there is ambiguity when selecting previous nicotine product</t>
  </si>
  <si>
    <t>make it clear when selecting previous nicotine product
it can be used to give better recommendation too</t>
  </si>
  <si>
    <t>- remove poly user
- able to select multiple answer</t>
  </si>
  <si>
    <t>Stock Count</t>
  </si>
  <si>
    <t>manual process on stock count setting</t>
  </si>
  <si>
    <t>Automate Stock Count Product Listing</t>
  </si>
  <si>
    <t>risk KSI not calculated if new product not registered in stock count</t>
  </si>
  <si>
    <t>Deactivate retailer status change from Mitra</t>
  </si>
  <si>
    <t xml:space="preserve">While the release of AYO - DTE Status Sync empowers wholesalers to independently update retailer status, it introduces a risk of KPI manipulation specific to scale and active rates. Moreover, it also allows them to bypass the OTP validation by directly changing status to Active causing login failures. </t>
  </si>
  <si>
    <t xml:space="preserve">To mitigate KPI manipulation and reduce registration errors. </t>
  </si>
  <si>
    <t>Remove WS capability to change Retailer status manually</t>
  </si>
  <si>
    <t>Remove invalid Retailer onboarding to 0</t>
  </si>
  <si>
    <t>CI PH (Sintor, Marjorie)</t>
  </si>
  <si>
    <t>BRD_PH_Deactivate Retailer Status Change from Mitra.pptx</t>
  </si>
  <si>
    <t>Shared to ITPD on 6 July</t>
  </si>
  <si>
    <t>Change Wholesaler Status via Principal</t>
  </si>
  <si>
    <t xml:space="preserve">Wholesaler status updates require manual intervention or system support resulting to inefficient management of wholesaler data. Furthermore, the absence of a reactivation feature prevents business from recovering previously inactive accounts. </t>
  </si>
  <si>
    <t>To streamline wholesaler data management by enabling status changes via Principal, reducing manual intervention and improving data integrity across systems.</t>
  </si>
  <si>
    <t>Create singular &amp; bulk re-activation of WS account while retaining the old setup</t>
  </si>
  <si>
    <t xml:space="preserve">Speed up reactivation dormant Mitra by approx. 30% </t>
  </si>
  <si>
    <t>Insufficient Capex</t>
  </si>
  <si>
    <t>BRD_PH_Change Wholesaler Status in Principal.pptx</t>
  </si>
  <si>
    <t>Shared to ITPD on 8 July</t>
  </si>
  <si>
    <t>AYO MItra Manajemen Order page (/orders/from-retailer) scores 34/100 (Poor) on Lighthouse with ~35–40s load time due to 3× duplicate /order calls, unpaginated COUNT(*) + SELECT id overhead, 65% payload waste from SELECT * pattern, and unused endpoint calls. &amp; ensuring all logic to process CITA orders in placed</t>
  </si>
  <si>
    <t>Achieve Lighthouse score ≥ 70 and reduce page load to ≤ 5s by replicating the proven AYO Principal simple pagination refactor (200× improvement) with slim payload endpoint — zero UI change, zero breaking change. &amp; improving smooth transition when migrating MItra from routing to cluster mode</t>
  </si>
  <si>
    <t>Add slim /order/list endpoint, fix duplicate calls, and optimize font/cache — no UI change.</t>
  </si>
  <si>
    <t>~90% load-time reduction, ~95% backend response improvement, and significant productivity + infrastructure savings.</t>
  </si>
  <si>
    <t>CDE-74458
CDE-74457
CDE-74455
CDE-74454</t>
  </si>
  <si>
    <t>Focus on cita order (p0)</t>
  </si>
  <si>
    <t>Where technically feasible, Information Systems must be configured to send security notifications to the relevant Retailers in case of abnormal logins (e.g. access from unusual endpoint devices). Notifications must be sent to the verified e-mail address or phone number associated with Retailer accounts and must include clear instructions on how to secure access in case of need.</t>
  </si>
  <si>
    <t>Provide notifications system for Retailers on how to secure accounts.</t>
  </si>
  <si>
    <t>Create a notification via SMS and WA for clear instruction on how to secure account, registration, and OTP validation.</t>
  </si>
  <si>
    <t>1) Provide notification waypoint.
2) Proide safe &amp; secure user accounts.</t>
  </si>
  <si>
    <t>CDE-58281 Paguyuban - Notify Retailers on Account Changes OR abnormal login (RIAM)</t>
  </si>
  <si>
    <t>All Information Systems must be configured to require at least authentication method defined in IT-STD-318 for Retailers. Any methods not explicitly mentioned are subject to approval by the Information Security 
Team</t>
  </si>
  <si>
    <t>Improve authentication method that abides and follows InfoSec security policies.</t>
  </si>
  <si>
    <t>Improve authentication method for Paguyuban users on both register and login features.</t>
  </si>
  <si>
    <t>1) New changes on registeration and reset password mechanism via Principal.
2) Update on how user Paguyuban login.</t>
  </si>
  <si>
    <t>CDE-58279 Paguyuban - Implements Approved Identification &amp; Authentication (RIAM)</t>
  </si>
  <si>
    <t>My Hero Backend BV1</t>
  </si>
  <si>
    <t>Bulk Print Order for BV1 </t>
  </si>
  <si>
    <t>Currently, users must open each Sales Order individually before printing. This process is time-consuming, especially for back-office staff who need to print multiple approved orders at once. The existing process increases operational effort and reduces productivity when handling a high volume of orders (NKA/WS preorder).
Also The absence of the Salespoint Code on invoice printouts results in additional time and effort to identify, sort, and organize documents for receipt collection, especially where multiple Salespoints exist within the same Area.</t>
  </si>
  <si>
    <t>Provide a bulk printing feature that enables users to print multiple Sales Orders directly from the Sales Order list page without opening individual order details.
Adding Sales Point Code on invoice print out</t>
  </si>
  <si>
    <t>CI - Faishol - Dinda Fardian</t>
  </si>
  <si>
    <t>Phase 1: No</t>
  </si>
  <si>
    <t>Phase 1: 40.5
Phase 2: TBA</t>
  </si>
  <si>
    <t>Not prioritize to be developed</t>
  </si>
  <si>
    <t>Move to Sprint 8</t>
  </si>
  <si>
    <t>- Taking order app interface frontend to include log of changes of delivery status (From Submitted - Approved - Delivered - Cancelled)</t>
  </si>
  <si>
    <t>- Taking order app interface frontend to be able to view proof of delivery (picture format)</t>
  </si>
  <si>
    <t xml:space="preserve">Duplicated </t>
  </si>
  <si>
    <t>- Taking Order Summary printed to be noted "Pembayaran Dilakukan ke Pihak Pengantar"</t>
  </si>
  <si>
    <r>
      <t xml:space="preserve">- Taking Order app interface frontend to be able to search order by customer code in </t>
    </r>
    <r>
      <rPr>
        <i/>
        <sz val="11"/>
        <color rgb="FF000000"/>
        <rFont val="Aptos Narrow"/>
        <family val="2"/>
        <scheme val="minor"/>
      </rPr>
      <t>Laporan Pengiriman Barang</t>
    </r>
  </si>
  <si>
    <r>
      <t xml:space="preserve">- </t>
    </r>
    <r>
      <rPr>
        <sz val="11"/>
        <color rgb="FF000000"/>
        <rFont val="Aptos Narrow"/>
        <family val="2"/>
        <scheme val="minor"/>
      </rPr>
      <t xml:space="preserve">Taking Order app interface frontend </t>
    </r>
    <r>
      <rPr>
        <i/>
        <sz val="11"/>
        <color rgb="FF000000"/>
        <rFont val="Aptos Narrow"/>
        <family val="2"/>
        <scheme val="minor"/>
      </rPr>
      <t xml:space="preserve">Laporan Pengiriman Barang </t>
    </r>
    <r>
      <rPr>
        <sz val="11"/>
        <color rgb="FF000000"/>
        <rFont val="Aptos Narrow"/>
        <family val="2"/>
        <scheme val="minor"/>
      </rPr>
      <t>column title change from Tanggal Pengiriman Barang to Estimasi Tanggal Pengiriman Barang</t>
    </r>
  </si>
  <si>
    <t>Hold. Requirement not ready.</t>
  </si>
  <si>
    <t>DEPRIO</t>
  </si>
  <si>
    <t>AYO Wrapped</t>
  </si>
  <si>
    <r>
      <rPr>
        <b/>
        <sz val="11"/>
        <color rgb="FF000000"/>
        <rFont val="Aptos Narrow"/>
        <family val="2"/>
        <scheme val="minor"/>
      </rPr>
      <t xml:space="preserve">Deeplink to Carousel Homepage AYO Toko
</t>
    </r>
    <r>
      <rPr>
        <sz val="11"/>
        <color rgb="FF000000"/>
        <rFont val="Aptos Narrow"/>
        <family val="2"/>
        <scheme val="minor"/>
      </rPr>
      <t>Create a deeplink for CTA button that redirect user to carousel in AYO Toko homepage.</t>
    </r>
  </si>
  <si>
    <t>All retailers that will get AYO Wrapped will be affected.</t>
  </si>
  <si>
    <t>Deployed in Sprint 6</t>
  </si>
  <si>
    <t>Develop in sprint 6. Switch priority with yearly retailer review.</t>
  </si>
  <si>
    <t>AYO Principal - CSC</t>
  </si>
  <si>
    <t>Customer Care  DTE Mission end-to-end visibility on AYO Principle</t>
  </si>
  <si>
    <t>With variety of mission deployed on SRC with different periods, when the mission verification does not meet expectations, SRC will contact BUDE and file complaints. In many cases, SRC raises multiple missions issue at once for example : rejected mission, did not receive mission, what is this mission. However, the visibility of CSC agent / BUDE is only limited to the submission ID provided by SRC. When several missions are involved, it takes additional time to wait for the backend system to load the required information.
Additionally, CSC agents (BUDE) do not have the visibility of the on going mission on SRC. They have the limited capability to check which programs that are actively running.</t>
  </si>
  <si>
    <t>Allow agent to have visibility and enhance the view for DTE mission validation and on going DTE. 
Enable agents to have full visibility, allowing them to also remind SRC related to not submitted DTE missions. 
Reduce waiting time for SRC and back-to-back manual checking of DTE for Customer Care agents.</t>
  </si>
  <si>
    <t>Allow Customer Care agent (BUDE) to have full visibility of on going DTE mission in SRC</t>
  </si>
  <si>
    <t>If not implemented, SLA might stll be high (&gt;2 weeks)</t>
  </si>
  <si>
    <t>AAI Enhancement Sprint 6</t>
  </si>
  <si>
    <t>CDE-67630</t>
  </si>
  <si>
    <t>MyHero iPad</t>
  </si>
  <si>
    <t>Check in Visit</t>
  </si>
  <si>
    <t>Checking location salesman when visit to Customer</t>
  </si>
  <si>
    <t>Clustering</t>
  </si>
  <si>
    <t>Load testing activities for AYO Mitra's Clustering and Order Processing features have commenced in Sprint 6 to assess system readiness as usage expands across more wholesalers.</t>
  </si>
  <si>
    <t>To identify performance risks and define prioritized improvement initiatives that will support scalability, reliability, and user experience growth.</t>
  </si>
  <si>
    <t>Leverage the Sprint 6 load test findings to develop and execute targeted performance improvements in Sprint 7, with the final scope to be refined based on assessment results.</t>
  </si>
  <si>
    <t>Increased platform readiness and reliability for future expansion, minimizing potential disruptions during periods of higher usage.</t>
  </si>
  <si>
    <t>CDE-72360</t>
  </si>
  <si>
    <t>Waiting assesment</t>
  </si>
  <si>
    <t>Sync</t>
  </si>
  <si>
    <t>Currently, AMO auto sync is only triggered based on a time interval, causing transaction data (canvassing/delivery) to be delayed in reaching the server and the sync payload to always re-download the entire master data (products &amp; downline) even when there are no changes.</t>
  </si>
  <si>
    <t>To shift the auto sync mechanism to event-based (triggered after each canvassing or CITA delivery when the device is online) and to implement delta sync on master data so that the SQLite file is only re-downloaded when updates are available.</t>
  </si>
  <si>
    <t>Auto sync will be automatically triggered whenever a canvassing or CITA delivery process is completed and the device is connected to the internet, focusing on transaction upload; meanwhile, master data downloads (products &amp; downline) will use versioning/checksum so that a new SQLite is only pulled when there are changes on the server.</t>
  </si>
  <si>
    <t>Sync becomes faster and more bandwidth-efficient, and same-day orders from canvassing or CITA delivery can be reflected in the system immediately without waiting for the next scheduled sync.</t>
  </si>
  <si>
    <t>BRI API Integration</t>
  </si>
  <si>
    <r>
      <rPr>
        <b/>
        <sz val="11"/>
        <color rgb="FF000000"/>
        <rFont val="Aptos Narrow"/>
        <family val="2"/>
        <scheme val="minor"/>
      </rPr>
      <t xml:space="preserve">Update BRIVA to SNAP
</t>
    </r>
    <r>
      <rPr>
        <sz val="11"/>
        <color rgb="FF000000"/>
        <rFont val="Aptos Narrow"/>
        <family val="2"/>
        <scheme val="minor"/>
      </rPr>
      <t xml:space="preserve">Bank Indonesia require all API related to purchase using SNAP API by the end of August. If not, will be shut down by BI. </t>
    </r>
  </si>
  <si>
    <t>To comply with BI Standards, we need to update all API calls to SNAP</t>
  </si>
  <si>
    <t xml:space="preserve">Update API </t>
  </si>
  <si>
    <t>If not implemented, VA cannot be used by retailers, impacting B2B sales</t>
  </si>
  <si>
    <t>The ticket still on the progress of technical requirement finalization including with BRIVA team and sharing requirement</t>
  </si>
  <si>
    <t>https://pmicloud-my.sharepoint.com/:p:/g/personal/jalexand4_pmintl_net/IQDu6e7iOxpTQZp-Dn7NdP5mAZZ-ktBeDujJkUIjfwQsQgo?e=XkQI4g</t>
  </si>
  <si>
    <r>
      <rPr>
        <b/>
        <sz val="11"/>
        <color rgb="FF000000"/>
        <rFont val="Aptos Narrow"/>
        <family val="2"/>
        <scheme val="minor"/>
      </rPr>
      <t xml:space="preserve">Yearly Retailer Review
</t>
    </r>
    <r>
      <rPr>
        <sz val="11"/>
        <color rgb="FF000000"/>
        <rFont val="Aptos Narrow"/>
        <family val="2"/>
        <scheme val="minor"/>
      </rPr>
      <t>HO review retailer downline validity every 1 year</t>
    </r>
  </si>
  <si>
    <t>Requirement Cancelled</t>
  </si>
  <si>
    <t>Unable to use online payment method.
Need to disable payment method besides COD via principal.</t>
  </si>
  <si>
    <t>AYO Toko ZA</t>
  </si>
  <si>
    <t>Toko Web &amp; PWA</t>
  </si>
  <si>
    <t>Woza is currently deployed as an Android-only APK, which excludes the ~30% of retailers on iPhone and Huawei devices who cannot be onboarded today. This caps reachable scale, suppresses true adoption, and makes distributors reluctant to push a platform they must run alongside a workaround. The APK's manual-update model also leaves multiple versions live in market, contributing to recurring registration and duplicate-order issues</t>
  </si>
  <si>
    <t>The PWA delivers a single, web-based Woza experience across all devices (mobile and desktop), transferring all existing features and third-party integrations (e.g. DTE, Azure). This gives instant access to previously excluded iPhone and Huawei users and removes the friction of APK-based deployment. The PWA model is already proven in our market, our OPEN Mobile (DTE) application runs as a PWA and operates at greater market scale</t>
  </si>
  <si>
    <t>Develop complete copy of WOZA App into Web &amp; PWA patform version</t>
  </si>
  <si>
    <t>Deliver a seamless Woza experience across all devices, extending access to the ~30% of users who are currently unable to use the platform.</t>
  </si>
  <si>
    <t>Justin Finlay (ZA)</t>
  </si>
  <si>
    <t>Not approved yet by VP IT R2
SE : Postponed</t>
  </si>
  <si>
    <t>BRD_ZA_Toko Web &amp; PWA South Africa.pptx</t>
  </si>
  <si>
    <r>
      <rPr>
        <b/>
        <sz val="11"/>
        <color rgb="FF000000"/>
        <rFont val="Aptos Narrow"/>
        <family val="2"/>
        <scheme val="minor"/>
      </rPr>
      <t xml:space="preserve">Retailer Analytics - AYO TOKO Product Quantity
</t>
    </r>
    <r>
      <rPr>
        <sz val="11"/>
        <color rgb="FF000000"/>
        <rFont val="Aptos Narrow"/>
        <family val="2"/>
        <scheme val="minor"/>
      </rPr>
      <t>Currently, users can add products from Retailer Analytics content. The enhancement is to automatically add products with their recommended quantity based on the product_recommendation_panel table.</t>
    </r>
  </si>
  <si>
    <t>Performancee Improvement</t>
  </si>
  <si>
    <t>-Minimize manual update backed (CHT) 
-Optimize delay time order from Partner​</t>
  </si>
  <si>
    <t>Create menu for manual update payment status for OTC team</t>
  </si>
  <si>
    <t>CI - Junaidi</t>
  </si>
  <si>
    <t>Sisa 10</t>
  </si>
  <si>
    <t>[CDE-48503] AYO Toko SFP Automation Payment Status update (for payment without PG) - Jira</t>
  </si>
  <si>
    <t>Carry over from sprint 6</t>
  </si>
  <si>
    <t>Search Suggestion</t>
  </si>
  <si>
    <r>
      <rPr>
        <b/>
        <sz val="11"/>
        <color rgb="FF000000"/>
        <rFont val="Aptos Narrow"/>
        <family val="2"/>
        <scheme val="minor"/>
      </rPr>
      <t xml:space="preserve">Search Suggestion
</t>
    </r>
    <r>
      <rPr>
        <sz val="11"/>
        <color rgb="FF000000"/>
        <rFont val="Aptos Narrow"/>
        <family val="2"/>
        <scheme val="minor"/>
      </rPr>
      <t>Currently, AYO TOKO have banner, popup, push notif, and homepage section that can
be utilized by business users to increase campaign awareness and other purposes. However, in case of DTE mission, we've seen a significant gap between users that login to AYO TOKO and users who watch video, which is only ~10% of them although we've been utilizing existing marketing channels. This indicates that we need to add another channel to increase more traffic to the video. One of them is by utilizing search suggestion, right before retailers typing product name. According to GA, search suggestion is the second page that mostly visited by retailers when they go to AYO TOKO.</t>
    </r>
  </si>
  <si>
    <t xml:space="preserve">By nudging mission in search suggestion, we believe that this will increase traffic to mission videos, and help increase performance of other campaigns as well. </t>
  </si>
  <si>
    <t xml:space="preserve">The OTPs (one time passcode) used for authentiaction by adult consumers in my ayo are valid for 30 minutes, and account lockout is enforced after 5 invalid attempts. While the ITPF regulations need the OTPs valid for maximum of 15 minutes and enforce account lockout after 3 invalid OTP entry attempts </t>
  </si>
  <si>
    <t>To comply with the ITPF, OTP duration need to be changed to 15 minutes and user will be lockout after only 3 invalid OTP entry attempts.</t>
  </si>
  <si>
    <t xml:space="preserve">Jeje </t>
  </si>
  <si>
    <t>Sprint 7 Ticket Update</t>
  </si>
  <si>
    <t>#of Ticket</t>
  </si>
  <si>
    <t>Column1</t>
  </si>
  <si>
    <t>Column2</t>
  </si>
  <si>
    <t>Data retention for AYO Toko SFP enhancement in sprint 6</t>
  </si>
  <si>
    <t>Data retention for new table in SFP orders payment outside PG feature</t>
  </si>
  <si>
    <t>[CDE-68675] [ID][AYO Toko] Bank Raya Kasbon Store Client Secret in Vault - Jira</t>
  </si>
  <si>
    <t>IADM integration review for Bank Raya Kasbon</t>
  </si>
  <si>
    <t>Remediate vulnerabilities identified during integration review. Fix by 18th January 2027.</t>
  </si>
  <si>
    <t>[CDE-69864] [ID][AYO Toko] Redirect User with No PIN to Create PIN - Jira</t>
  </si>
  <si>
    <t>New staff user can't create new PIN because of a recent security change that involves endpoint response when user input phone number.</t>
  </si>
  <si>
    <t>Allow staff users to create PIN through inputting phone number.</t>
  </si>
  <si>
    <t>[CDE-70235] [ID][AYO Toko][SFP] Cancel iLogics Stock Book if Order Group is Cancelled - Jira</t>
  </si>
  <si>
    <t>Currently, when receiving order declined response from iLogics, AYO Toko only cancels the transaction in AYO, but not in iLogics</t>
  </si>
  <si>
    <t>Cancel the order in iLogics as well</t>
  </si>
  <si>
    <t>[CDE-70236] [ID][AYO Toko][SFP] iLogics Endpoint Response Logging - Jira</t>
  </si>
  <si>
    <t>Missing response in iLogics endpoint hit log</t>
  </si>
  <si>
    <t>Show response in iLogics endpoint hit log</t>
  </si>
  <si>
    <t>[CDE-73809] [ID][AYO Toko] Search Product Conflict with Product Recommendation - Jira</t>
  </si>
  <si>
    <t>Search system error because of product recommendation feature</t>
  </si>
  <si>
    <t>Fix error</t>
  </si>
  <si>
    <t>[CDE-73728] [ID][AYO Toko][SFP] Alter Table for CN Code Column to Unique - Jira</t>
  </si>
  <si>
    <t>Duplicate CN code found</t>
  </si>
  <si>
    <t>Prevent duplicate code by adding constraint in DB level</t>
  </si>
  <si>
    <t>[CDE-69733] [ID][AYO Toko][SFP] AYO Toko ZOG Improvement Part 2 - Jira</t>
  </si>
  <si>
    <t>Phase 2 of ZOG improvement</t>
  </si>
  <si>
    <t>Improve loading time in AYO Toko for login, CC transaction and SFP transaction.</t>
  </si>
  <si>
    <t>KTP needs to be validated in Ayo Kasir. Currently on Check whether this is also stored in AYO Kasir or not</t>
  </si>
  <si>
    <t>Closing the input for KTP in My Ayo</t>
  </si>
  <si>
    <t xml:space="preserve">23 ticket </t>
  </si>
  <si>
    <t>Sprint 7 Export Control Download</t>
  </si>
  <si>
    <t>10 ticket</t>
  </si>
  <si>
    <t>https://jira.app.pconnect.biz/browse/CDE-68866</t>
  </si>
  <si>
    <t>Closing AI findings technically</t>
  </si>
  <si>
    <t>Mandays Consumption</t>
  </si>
  <si>
    <t>In Assessment</t>
  </si>
  <si>
    <t>on hold</t>
  </si>
  <si>
    <t>Refactor Mandays &amp; Cost</t>
  </si>
  <si>
    <t>Cost optimization by refactoring requirements</t>
  </si>
  <si>
    <t>CDE-57315 Retailer Review - ITPF-318</t>
  </si>
  <si>
    <t>AYO Principal ZA</t>
  </si>
  <si>
    <t>CDE-57316 Retailer Review - ITPF-318</t>
  </si>
  <si>
    <t>CDE-67055 - Fix Export Audience OSEM</t>
  </si>
  <si>
    <t>6</t>
  </si>
  <si>
    <t>[CDE-67350] [ID][AYO Toko] Remove from Cart if Warehouse Quantity is 0 - Jira</t>
  </si>
  <si>
    <t>[CDE-66669] [ID][AYO Toko] Checkout – ‘Bayar’ Button Not Triggering Payment Sheet - Jira</t>
  </si>
  <si>
    <t>[CDE-67584] [ID][AYO Toko][SFP] Logic Coretax Update on Notif Overdue - Jira</t>
  </si>
  <si>
    <t xml:space="preserve">DTE </t>
  </si>
  <si>
    <t>[CDE-69241] DTE - Unrestricted file upload via task-template upload zip leads to stored XS - Jira</t>
  </si>
  <si>
    <t>AAI (Instant Reward) Enhancement</t>
  </si>
  <si>
    <t>Current CNR implementation doesn’t fully enforce program-level validation, may cause mismatch/use across different TP. 
Current CNR also doestn support mandatory multiple brand program, and cumulative reward mechanics using AAI</t>
  </si>
  <si>
    <t xml:space="preserve">Allow CNR implementation doesn’t fully enforce program-level validation, may cause mismatch/use across different TP. 
Support mandatory multiple brand program, and cumulative reward mechanics using AAI
Configuration Budget Cao in area level
</t>
  </si>
  <si>
    <t>The current CNR AAI heavily support on one-time mechanics and is focusing on selected brand (not mandatory brand). Whilst business needs may vary such as mandatory
 multiple-brand, accumulative reward calc etc</t>
  </si>
  <si>
    <t>- Taking order app interface</t>
  </si>
  <si>
    <t xml:space="preserve">Ensuring operational delivery and communication of statuses and business process is clear </t>
  </si>
  <si>
    <t>Product Bundling can only consist of FMCG product</t>
  </si>
  <si>
    <t>Enable product bundling for CC &amp; FMCG</t>
  </si>
  <si>
    <t xml:space="preserve">Stock Booking on Myhero iPAD </t>
  </si>
  <si>
    <t>Check and book stock feature and its connection to WMS is an already available feature. However, it is underutilized due to:
a) The feature activates for all product category (including BV1 &amp; SFP). WMS ASSA only have V1 &amp; FMCG and there is no existing API integration with 7Soft (BV1).
b) FF cannot create order if ipad is offline/lose connection.
c) FF must deactivate the feature when they need to order GIT (goods in-transit) to warehouse for delivery D+1.</t>
  </si>
  <si>
    <t>a) Reduce pain point by field force to coordinate stock availability manually (through Whatsapp or Teams).
b) Reduce pain point of creating DN and invoice revisions due to stock availability miscoordination.
c) Deliver Q2 2026 productivity target by eliminating time-spent for stock coordination and DN revisions.</t>
  </si>
  <si>
    <t>a) MyHero BE can connect with different WMS according to product category, including 7Soft WMS
b) Field force can create sales order when ipad is offline/lost connection without deactivating check-book stock feature
c) Field force can book stock from “Available Qty” and “Plan Inbound Qty” in WMS
d) Notification with reason if sales order failed to be created (e.g. stock is not available, etc)</t>
  </si>
  <si>
    <t>Data Sync Visual Revamp</t>
  </si>
  <si>
    <t>The primary objective of this initiative is to revamp the visual layout and presentation of the sync screen, transforming it from a dense, information-overloaded display into a clean, intuitive, and easily digestible interface that enables salesman to qu</t>
  </si>
  <si>
    <t>Support Serbu Rabu Campaign
Business stakeholders will create a campaign to boost active users. Those who create orders the fastest during certain period will get rewarded, but it does have a threshold (e.g. first 100 users get 100 coins, next 50 users get 20 coins).</t>
  </si>
  <si>
    <t>Support business stakeholders need by adding tiering reward on template tugas with priority mechanisms and TSM automatically create new flow every week
1) Create tiering reward and max
2) Cutoff time per mission on TSM
3) TSM automation to support weekly campaign</t>
  </si>
  <si>
    <t>Initiative to Pursue Digital Active user with:
1. Combining CITA &amp; AYO Toko TSM
2. TSM Automation
3. Max &amp; Leveling Reward
4. Auto Applied mission in CITA</t>
  </si>
  <si>
    <t>Emergency Access</t>
  </si>
  <si>
    <t>Based on system criticality, MYHERO is classified as a business‑critical system. In accordance with IT Security requirements under ITPF IT‑STD‑301 Identity &amp; Access Management, business‑critical systems are required to have emergency access in place.</t>
  </si>
  <si>
    <t>Implement emergency access for both MYHERO backend &amp; Field Force</t>
  </si>
  <si>
    <t>Integrate Retailer Analytics Data to DTA Global</t>
  </si>
  <si>
    <t>Integrate Retailer Analytics Data to DTA Global
When TSM containing retailer analytics created, we will need to aggregate the product reco data, product name, and product price. We need to also change into JSON format in S3 AYO, so that DTA global can c</t>
  </si>
  <si>
    <t>Enable price data and personalized reco data integration to DTA global</t>
  </si>
  <si>
    <t>To build a connection to AYO Principalto retrieve platform-specific logo configurations for each AYO platform.2</t>
  </si>
  <si>
    <t>The update process for the MyHero application still relies heavily on traditional methods through the Company Portal, which require manual processes, longer waiting times, and user‑initiated actions. This approach often results in inconsistent version adoption across the field, causing delays in distributing bug fixes and new features to all sales users simultaneously.</t>
  </si>
  <si>
    <t>Over‑the‑Air (OTA) Update is a mechanism that allows MyHero application updates to be deployed directly from the server to users’ iPad applications, without requiring distribution through the App Store or Company Portal.
Through OTA, the development tea</t>
  </si>
  <si>
    <t>Share folder untuk BV1 Pre Order disamakan dengan V1 (perlu check juga ke DN/Invoice PNMS)</t>
  </si>
  <si>
    <t>Cancelled</t>
  </si>
  <si>
    <t xml:space="preserve">
Enhance Logic for Salesman Territory Lock
Inactivated Salesman &amp;SPV across different KPS will have blank territory, CCG, salespoint
code, area code, area name field in settlement report &amp; allocated cash-in breakdown report because they have no territory assigned to them which means they also will not have any next sales for the time being (no receipt)
</t>
  </si>
  <si>
    <t>Enhance Area on QR Menu MHBE
Currently the way we retrieve area code data in QR menu is from salestree, while in other menu, the area code data was obtained from OTC database. This creates a difference when CPO looking for area for QR and area for settlement or receipt.</t>
  </si>
  <si>
    <t>Integrate API for QR CDM Status
Currently the way we enable QR CDM to be registered on DEPOS system is by generating the QR code from our system, and then MHBE job will send list of username that needs to be registered on DEPOS CDM. The file is sent to email, and DEPOS will need to change the "Approved" status into "Finalized". This has created a back-and-forth process between DEPOS and MHBE, and exposes a risk of human error.</t>
  </si>
  <si>
    <t>Rename Menu "Allocated Cash-in Report" into "Deposit Report"
To prevent users from getting mixed up between the “allocated cash-in” the settlement report and the “allocated cash-in” the deposit report</t>
  </si>
  <si>
    <t>SOX</t>
  </si>
  <si>
    <t>Audit Review preparation</t>
  </si>
  <si>
    <t>Strengthen audit readiness, data governance, and compliance posture</t>
  </si>
  <si>
    <t>- add log
- hide sensitive personal data
- align mismatch role</t>
  </si>
  <si>
    <t>Backoffice - Download Daya Sync</t>
  </si>
  <si>
    <t>In the current process, the CPO (Back-office Admin) does not have visibility into the readiness status of files required for field force download. As a result, the CPO must frequently contact support teams to confirm whether files are ready, successfully downloaded, or already downloaded by other users.
This lack of transparency leads to unnecessary coordination effort, time delays, and operational inefficiencies in managing file distribution to the field force.</t>
  </si>
  <si>
    <t>Efficiency by introducing a visibility mechanism that enables CPO users to:
Monitor the readiness status of files for field force download.
Identify whether files are available, not yet ready, or already downloaded.
Reduce dependency on support teams for status confirmation.
Minimize unnecessary time spent on manual follow-ups and coordination.</t>
  </si>
  <si>
    <t>Provide file status visibility to eliminate dependency on support and reduce operational delays.</t>
  </si>
  <si>
    <t>BV1 Data Interface</t>
  </si>
  <si>
    <t>Repetitive unnecessary API calls has resulted in threshold limit breaches, driven by repeated retry attempts. This issue is primarily caused by inadequate validation of payload data before initiating API requests for Order approval.</t>
  </si>
  <si>
    <t>To reduce excessive API calls during order creation and prevent threshold limit breaches by implementing enhanced payload validation prior to submission, thereby minimizing unnecessary retry processes.</t>
  </si>
  <si>
    <t>- Taking order without visit
- Payment collection without visit
- D1K without visit</t>
  </si>
  <si>
    <t xml:space="preserve">Update Customer Data Profile and Bank account </t>
  </si>
  <si>
    <t>When updating customer data, FF need to input data from strach. System not showing current value.</t>
  </si>
  <si>
    <t>Link Question to Customer field to simplify customer data update process by showing current value</t>
  </si>
  <si>
    <t>System Compliance</t>
  </si>
  <si>
    <t>Update the latest system version of AWS (lambda), google react native</t>
  </si>
  <si>
    <t>Maintain access to Appstore</t>
  </si>
  <si>
    <t>AYO Principal, DTE</t>
  </si>
  <si>
    <r>
      <rPr>
        <b/>
        <sz val="11"/>
        <color rgb="FF000000"/>
        <rFont val="Aptos Narrow"/>
        <family val="2"/>
        <scheme val="minor"/>
      </rPr>
      <t xml:space="preserve">Support Serbu Rabu Campaign
</t>
    </r>
    <r>
      <rPr>
        <sz val="11"/>
        <color rgb="FF000000"/>
        <rFont val="Aptos Narrow"/>
        <family val="2"/>
        <scheme val="minor"/>
      </rPr>
      <t xml:space="preserve">
Business stakeholders will create a campaign to boost active users. Those who create orders the fastest during certain period will get rewarded, but it does have a threshold (e.g. first 100 users get 100 coins, next 50 users get 20 coins).</t>
    </r>
  </si>
  <si>
    <t>1) DAU
2) Volume and order conversion</t>
  </si>
  <si>
    <t>CommRTM - Hans Steven
CommDep - Dila Setyawati
CommDep - Jessica Cassandra</t>
  </si>
  <si>
    <t>CDE-54388 = tiering reward = 20 mandays
CDE-58896 = automatic recurring = 15-20 mandays
CDE-58897 = cutoff reward time = 15-20 mandays</t>
  </si>
  <si>
    <t>BRD - Serbu Rabu</t>
  </si>
  <si>
    <t>BRD - DTE Mission Verif Challenge</t>
  </si>
  <si>
    <t>CDE-58894</t>
  </si>
  <si>
    <t>Adjustments raised from Infosec assessment for logging in on AYO Kasir app / web: Auto logout if within 15 mins there's no activity on AYO Kasir</t>
  </si>
  <si>
    <t>To comply with Infosec by adjusting the login workflow in AYO Kasir</t>
  </si>
  <si>
    <t>Adjustments raised from Infosec assessment for logging in on AYO Kasir app / web:
1. Auto logout if within 15 mins there's no activity on AYO Kasir</t>
  </si>
  <si>
    <t>The IQOS XP program is designed to reward legitimate consumer transactions and incentivize genuine member engagement. However, recent analysis has indicated potential fraud patterns, particularly involving fictive member creation and suspicious XP transactions, which may compromise program integrity, data quality, and incentive fairness. The fraud is also possible because in order to redeem the voucher, the OTP is currently sent via email that can be received by dummy email</t>
  </si>
  <si>
    <t>for XP program, instead of email, we'll use WA since phone number has validation and that if a person use invalid number, the person can't receive the OTP hence reducing fraud</t>
  </si>
  <si>
    <t>sending OTP via WA using AYO SRC sender (approved by DRG)</t>
  </si>
  <si>
    <t>reduce fraud in IQOS XP by 90%
avoid potential lost up to ~50 mio per month (suspect, can be more)</t>
  </si>
  <si>
    <t>Outbound Feature in AYO Kasir</t>
  </si>
  <si>
    <t>Currently, when the SKU stock in SAP or the Warehouse is zero, AYO Kasir is still able to process inbound transactions, allowing the inbound process to proceed. This situation requires frontliners to recreate the inbound transaction, resulting in the cancellation of the original inbound (double inbound)</t>
  </si>
  <si>
    <t>Display an SKU‑level information pop‑up when the requested stock in AYO Kasir is unavailable in SAP or the Warehouse.</t>
  </si>
  <si>
    <t>Prevent double inbound at the touchpoint level, even though inbound/outbound cancellation features are already available.</t>
  </si>
  <si>
    <t>Effectiveness and efficiency in the ORF submission process</t>
  </si>
  <si>
    <t>Taste Advisory Configuration</t>
  </si>
  <si>
    <t>Currently, when the Taste Advisory feature is activated in AYO Kasir, it becomes mandatory, and the field force cannot proceed with transactions for new members without completing it.
We need the flexibility to configure this logic—specifically, to determine whether the feature should be mandatory or optional when applied to selected channels</t>
  </si>
  <si>
    <t>To ensure a smooth consumer journey and avoid bottlenecks in the new member registration process, which could cause consumers to take longer to complete their transactions.</t>
  </si>
  <si>
    <t>Configure Taste Advisory options to be either mandatory or optional.</t>
  </si>
  <si>
    <t>To ensure effective and smooth transaction processes, maintain a seamless consumer journey, while still allowing the feature to be mandatory for specific occasions in selected channels.</t>
  </si>
  <si>
    <t>Online Order Fulfillment from Warehouse to Touchpoint</t>
  </si>
  <si>
    <t xml:space="preserve">1. High handling costs due to shared warehouse setup
2. Fixed shipment logic creating unavoidable cost subsidy
3. Highly dependent delivery options to warehouse infrastructure &amp; system
4. -Potential complaint due to centralize product availability, additional cost of split delivery and sentiment management </t>
  </si>
  <si>
    <t>-Reduce Cost Per Transaction and logistic operational cost for online order</t>
  </si>
  <si>
    <t>To connect AYO Kasir as POS system with iLogics (LSP that is already connected to DCE) in order to receive order from IQOS.com and fulfilled at the store level by Frontliners. Also enhance AYO Kasir to have specific menu to complete the task and stock deduction at store level</t>
  </si>
  <si>
    <t>Reduce cost per transaction for order online from UDS 8.4 to USD 4.4  (50%)</t>
  </si>
  <si>
    <t>Veronica Cristina</t>
  </si>
  <si>
    <t>Dependant on AYO Toko</t>
  </si>
  <si>
    <t>Codentify Update</t>
  </si>
  <si>
    <t>Mobile coaches monitoring (AYO Kasir Transaction By Location)</t>
  </si>
  <si>
    <t>Not in GB's top list</t>
  </si>
  <si>
    <t>Stock transfer</t>
  </si>
  <si>
    <t>CDE-57389
CDE-56953</t>
  </si>
  <si>
    <t xml:space="preserve">Automation coin injection after fill in rating </t>
  </si>
  <si>
    <t>To complete mission, retailers must do give rating on CITA.</t>
  </si>
  <si>
    <t xml:space="preserve">Activate CITA Dormant User by 20% </t>
  </si>
  <si>
    <t>Dila Setyawati</t>
  </si>
  <si>
    <t>BRD Template - 2026 (4).pptx</t>
  </si>
  <si>
    <t>Currently, each CITA Loyalty mission can only assign a single fixed coin reward value to all completing users. The business wants to implement a tiered/leveled reward system (e.g., first 1,000 completers earn 100 coins, next 500 earn 80 coins, the rest earn 50 coins) to create urgency and drive faster mission completion. The existing workaround is fully manual: all users receive the lowest coin value upon completion, and the remaining bonus coins are calculated offline, then manually injected into the system — a process that is time-consuming, error-prone, and not scalable as the loyalty program expands to more territories.</t>
  </si>
  <si>
    <t>Enable the Task Sequencing Management (TSM) system to support multi-tier quota-based reward configuration per mission, allowing business users to set differentiated coin rewards by completion rank/quota directly from the admin panel — eliminating the need for manual data extraction and coin injection, and enabling scalable gamified mission mechanics.</t>
  </si>
  <si>
    <t>Eliminate ~2–4 hours of manual effort per mission cycle for data pull and coin injection; reduce human error risk in reward disbursement</t>
  </si>
  <si>
    <t>https://pmicloud.sharepoint.com/:p:/r/teams/Comm.Deployment-Deployment-ID/Shared%20Documents/00.%20COMM_DEPLOYMENT/06.%20SPRINT/1.%20Sprint%202026/BRD%202026/Sprint%206%20-%20BRD%20-%20Compile/Sprint%206%202026%20-%20B2B%20-%20Toko,%20Principal,%20CITA,%20MITA,%20Mitra,%20Mitra%20Order/BRD%20CITA%20%26%20DTE%20-%20Serbu%20Rabu.pptx?d=w6c910648e7e24a29903720db6d6d5f9b&amp;csf=1&amp;web=1&amp;e=XrrUYi</t>
  </si>
  <si>
    <t>Sync Status Retailer-Staff</t>
  </si>
  <si>
    <t>Currently when retailer status is inactive, but staff status is active, the staff still manage to login to AYO apps</t>
  </si>
  <si>
    <t>To sync status between retailer &amp; staff</t>
  </si>
  <si>
    <t>when retailer is updated to be inactive, staff inside that retailer is auto updated to be inactive too</t>
  </si>
  <si>
    <t>eliminate the possibility of ineligible staff to login to apps</t>
  </si>
  <si>
    <r>
      <rPr>
        <b/>
        <sz val="11"/>
        <color rgb="FF000000"/>
        <rFont val="Aptos Narrow"/>
        <family val="2"/>
        <scheme val="minor"/>
      </rPr>
      <t xml:space="preserve">Update BRIVA &amp; QRIS BRI to SNAP
</t>
    </r>
    <r>
      <rPr>
        <sz val="11"/>
        <color rgb="FF000000"/>
        <rFont val="Aptos Narrow"/>
        <family val="2"/>
        <scheme val="minor"/>
      </rPr>
      <t xml:space="preserve">Bank Indonesia require all API related to purchase using SNAP API by the end of August. If not, will be shut down by BI. </t>
    </r>
  </si>
  <si>
    <t>[CDE-65003] [ID][AYO Toko] Update BRIVA &amp; QRIS BRI to SNAP - Jira</t>
  </si>
  <si>
    <r>
      <rPr>
        <b/>
        <sz val="11"/>
        <color rgb="FF000000"/>
        <rFont val="Aptos Narrow"/>
        <family val="2"/>
        <scheme val="minor"/>
      </rPr>
      <t xml:space="preserve">Homepage Revamp
</t>
    </r>
    <r>
      <rPr>
        <sz val="11"/>
        <color rgb="FF000000"/>
        <rFont val="Aptos Narrow"/>
        <family val="2"/>
        <scheme val="minor"/>
      </rPr>
      <t>The UI in AYO Toko is long overdue for improvement, as the previous vendor did not properly develop the frontend. With the introduction of a new design and design system, we are gradually enhancing the AYO Toko interface —specifically homepage. This update will impact both AYO Toko CC and SFP.</t>
    </r>
  </si>
  <si>
    <t>To improve the overall UI quality and user experience by implementing the new design system on the homepage. This aims to ensure visual consistency, better usability, and alignment across AYO Toko.</t>
  </si>
  <si>
    <t>[CDE-60475] [ID][AYO Toko] Homepage UI Revamp - Jira | 15 Mandays
[CDE-65158] [ID][AYO Toko] Homepage UI Revamp GA - Jira | Not Ready</t>
  </si>
  <si>
    <t>Done, shared via call in sprint 5. GA will deprio to sprint 7</t>
  </si>
  <si>
    <r>
      <rPr>
        <b/>
        <sz val="11"/>
        <color rgb="FF000000"/>
        <rFont val="Aptos Narrow"/>
        <family val="2"/>
        <scheme val="minor"/>
      </rPr>
      <t xml:space="preserve">Transaction Detail Revamp
</t>
    </r>
    <r>
      <rPr>
        <sz val="11"/>
        <color rgb="FF000000"/>
        <rFont val="Aptos Narrow"/>
        <family val="2"/>
        <scheme val="minor"/>
      </rPr>
      <t>The UI in AYO Toko is long overdue for improvement, as the previous vendor did not properly develop the frontend. With the introduction of a new design and design system, we are gradually enhancing the AYO Toko interface. This update will impact both AYO Toko CC and SFP.</t>
    </r>
  </si>
  <si>
    <t>To improve the overall UI quality and user experience by implementing the new design system on the transaction detail. This aims to ensure visual consistency, better usability, and alignment across AYO Toko.</t>
  </si>
  <si>
    <t>[CDE-60511] [ID][AYO Toko] Transaction Detail Page UI Revamp - Jira | 38 Mandays
[CDE-65159] [ID][AYO Toko] Transaction Detail Page UI Revamp GA - Jira | Not Ready</t>
  </si>
  <si>
    <t>Done, shared via call in sprint 5. GA will deprio to sprint 7
Lintas, mandays ITPD nambah 2 di sprint 7</t>
  </si>
  <si>
    <t>[CDE-60527] [ID][AYO Toko] Homepage Menu Tile Config - Jira
[CDE-65160] [ID][AYO Toko] Homepage Menu Tile Config GA - Jira</t>
  </si>
  <si>
    <t>Done, shared via call in sprint 5</t>
  </si>
  <si>
    <t>Freddy MH</t>
  </si>
  <si>
    <t>BRD Audit Review Preparation.pptx</t>
  </si>
  <si>
    <t>Nav Bar Icon Enhancement</t>
  </si>
  <si>
    <r>
      <rPr>
        <b/>
        <sz val="11"/>
        <color rgb="FF000000"/>
        <rFont val="Aptos Narrow"/>
        <family val="2"/>
        <scheme val="minor"/>
      </rPr>
      <t xml:space="preserve">Nav Bar Icon Enhancement
</t>
    </r>
    <r>
      <rPr>
        <sz val="11"/>
        <color rgb="FF000000"/>
        <rFont val="Aptos Narrow"/>
        <family val="2"/>
        <scheme val="minor"/>
      </rPr>
      <t>Add the ability to upload active/inactive state icons in existing Nav Bar Config</t>
    </r>
  </si>
  <si>
    <t>To be able to upload new icons in existing nav bar config</t>
  </si>
  <si>
    <t>[CDE-65006] [ID][AYO Toko] Navigation Bar Config Active Icon - Jira
[CDE-65863] [ID][AYO Toko] Navigation Bar FE Active Icon - Jira</t>
  </si>
  <si>
    <t>https://pmicloud-my.sharepoint.com/:p:/r/personal/jalexand4_pmintl_net/Documents/2026/AYO%20Toko%202026/BRD%20AYO%20Toko%20-%20Nav%20Bar%20Icon%20Enhancement.pptx?d=w635651aac32b4849b533825a50149fe2&amp;csf=1&amp;web=1&amp;e=HvPC64</t>
  </si>
  <si>
    <t>[CDE-65007] [ID][AYO Toko] Product Discovery UI Revamp - Jira</t>
  </si>
  <si>
    <t>DTE Automation</t>
  </si>
  <si>
    <r>
      <rPr>
        <b/>
        <sz val="11"/>
        <color rgb="FF000000"/>
        <rFont val="Aptos Narrow"/>
        <family val="2"/>
        <scheme val="minor"/>
      </rPr>
      <t xml:space="preserve">DTE Automation
</t>
    </r>
    <r>
      <rPr>
        <sz val="11"/>
        <color rgb="FF000000"/>
        <rFont val="Aptos Narrow"/>
        <family val="2"/>
        <scheme val="minor"/>
      </rPr>
      <t>AYO TOKO need to provide order status "pesanan diterima" and send it real time to DTE</t>
    </r>
  </si>
  <si>
    <t>[CDE-65008] [ID][AYO Toko] Pesanan Diterima DTE Automation - Jira</t>
  </si>
  <si>
    <t>BRD - DTE Automation (SMP Auto Verification).pptx</t>
  </si>
  <si>
    <t>Currently, there is no information available in AYO Mitra regarding the coin reimbursement process. Mitra can identify which retailers placed orders using coins, but they do not yet know which invoices have completed the reimbursement process</t>
  </si>
  <si>
    <t>Creating a new menu in AYO Principal to allow HQ to upload the coin reimbursement process for Mitra, so Mitra can also track the status of their reimbursement. This makes the reimbursement process clearer, as Mitra can view the reimbursement status directly from AYO Mitra</t>
  </si>
  <si>
    <t>CDE-61921</t>
  </si>
  <si>
    <t>Done deployed in Sprint 5</t>
  </si>
  <si>
    <t>Done
Assuming the ticket is developing in Sprint 5 and do not have any additional enhancement, because the objective of the ticket is same</t>
  </si>
  <si>
    <r>
      <rPr>
        <b/>
        <sz val="11"/>
        <color rgb="FF000000"/>
        <rFont val="Aptos Narrow"/>
        <family val="2"/>
        <scheme val="minor"/>
      </rPr>
      <t xml:space="preserve">Integrate Retailer Analytics Data to DTA Global
</t>
    </r>
    <r>
      <rPr>
        <sz val="11"/>
        <color rgb="FF000000"/>
        <rFont val="Aptos Narrow"/>
        <family val="2"/>
        <scheme val="minor"/>
      </rPr>
      <t xml:space="preserve">
When TSM containing retailer analytics created, we will need to aggregate the product reco data, product name, and product price. We need to also change into JSON format in S3 AYO, so that DTA global can consume the data to generate personalized video</t>
    </r>
  </si>
  <si>
    <t>Increase user engagement in AYO TOKO
Increase order conversion and volume
Reduce salesman time spent in area to educate products</t>
  </si>
  <si>
    <t>CDE-61497</t>
  </si>
  <si>
    <t>Deployed in Sprint 5</t>
  </si>
  <si>
    <t>DTE progress currently updates only from AMO (offline sync) and CITA (invoice-based). Transactions processed through AYO Mitra — both B2B orders from AYO Toko and OTC transactions — are not yet captured. This means retailer DTE progress is incomplete whenever orders go through the Mitra channel.</t>
  </si>
  <si>
    <t>Enable AYO Mitra as an additional source for DTE progress updates, ensuring no transaction is missed regardless of which channel processes the order.</t>
  </si>
  <si>
    <t>Shared via chat</t>
  </si>
  <si>
    <r>
      <rPr>
        <sz val="11"/>
        <color rgb="FF000000"/>
        <rFont val="Aptos Narrow"/>
        <family val="2"/>
        <scheme val="minor"/>
      </rPr>
      <t xml:space="preserve">- Show different product cards layout for more than 2 SKU (including bottom sheet, GA tracking, etc etc) </t>
    </r>
    <r>
      <rPr>
        <b/>
        <sz val="11"/>
        <color rgb="FF000000"/>
        <rFont val="Aptos Narrow"/>
        <family val="2"/>
        <scheme val="minor"/>
      </rPr>
      <t xml:space="preserve">22
</t>
    </r>
    <r>
      <rPr>
        <sz val="11"/>
        <color rgb="FF000000"/>
        <rFont val="Aptos Narrow"/>
        <family val="2"/>
        <scheme val="minor"/>
      </rPr>
      <t xml:space="preserve">- Show product reco qty when user add to cart from retailer analytics </t>
    </r>
    <r>
      <rPr>
        <b/>
        <sz val="11"/>
        <color rgb="FF000000"/>
        <rFont val="Aptos Narrow"/>
        <family val="2"/>
        <scheme val="minor"/>
      </rPr>
      <t xml:space="preserve">14
</t>
    </r>
    <r>
      <rPr>
        <sz val="11"/>
        <color rgb="FF000000"/>
        <rFont val="Aptos Narrow"/>
        <family val="2"/>
        <scheme val="minor"/>
      </rPr>
      <t xml:space="preserve">- Show new product cards placement for retailer analytics video (in homepage, so that retailers don't have to play the video for add to cart) --&gt; include GA </t>
    </r>
    <r>
      <rPr>
        <b/>
        <sz val="11"/>
        <color rgb="FF000000"/>
        <rFont val="Aptos Narrow"/>
        <family val="2"/>
        <scheme val="minor"/>
      </rPr>
      <t xml:space="preserve">14
</t>
    </r>
    <r>
      <rPr>
        <sz val="11"/>
        <color rgb="FF000000"/>
        <rFont val="Aptos Narrow"/>
        <family val="2"/>
        <scheme val="minor"/>
      </rPr>
      <t xml:space="preserve">- Show product recommendations section on cart screen (including config, GA tracking, etc) </t>
    </r>
    <r>
      <rPr>
        <b/>
        <sz val="11"/>
        <color rgb="FF000000"/>
        <rFont val="Aptos Narrow"/>
        <family val="2"/>
        <scheme val="minor"/>
      </rPr>
      <t xml:space="preserve">18
</t>
    </r>
    <r>
      <rPr>
        <sz val="11"/>
        <color rgb="FF000000"/>
        <rFont val="Aptos Narrow"/>
        <family val="2"/>
        <scheme val="minor"/>
      </rPr>
      <t xml:space="preserve">- Show profit estimation </t>
    </r>
    <r>
      <rPr>
        <b/>
        <sz val="11"/>
        <color rgb="FF000000"/>
        <rFont val="Aptos Narrow"/>
        <family val="2"/>
        <scheme val="minor"/>
      </rPr>
      <t>40 (no brief, just BRD)</t>
    </r>
  </si>
  <si>
    <t>[CDE-65009] [ID][AYO Toko] Retailer Analytics &gt;2 Products - Jira
[CDE-65010] [ID][AYO Toko] Product Recommendation Quantity - Jira
[CDE-65011] [ID][AYO Toko] Video Retailer Analytics Show Product Card Outside Video - Jira
[CDE-65012] [ID][AYO Toko] Cart Page Product Recommendation - Jira
Profit Estimation</t>
  </si>
  <si>
    <t>Done, except profit estimation.
Split into 5 tickets.</t>
  </si>
  <si>
    <t>My Hero (ipad &amp; BE)</t>
  </si>
  <si>
    <r>
      <t xml:space="preserve">Allow CNR implementation doesn’t fully enforce program-level validation, may cause mismatch/use across different TP. 
Support mandatory multiple brand program, and cumulative reward mechanics using AAI
</t>
    </r>
    <r>
      <rPr>
        <b/>
        <sz val="11"/>
        <color theme="1"/>
        <rFont val="Aptos Narrow"/>
        <family val="2"/>
        <scheme val="minor"/>
      </rPr>
      <t>Configuration Budget Cao in area level</t>
    </r>
    <r>
      <rPr>
        <sz val="11"/>
        <color theme="1"/>
        <rFont val="Aptos Narrow"/>
        <family val="2"/>
        <scheme val="minor"/>
      </rPr>
      <t xml:space="preserve">
</t>
    </r>
  </si>
  <si>
    <t>Enhance agility of AAI across trade program different mechanics</t>
  </si>
  <si>
    <t>Indah /Sukma Aditya Hidayat</t>
  </si>
  <si>
    <t>Sprint 6 hanya testing</t>
  </si>
  <si>
    <t>Testing</t>
  </si>
  <si>
    <t>BRD - MyHero Journey Upload.pptx</t>
  </si>
  <si>
    <t>MyHero Improve API for BV1 SO Approval</t>
  </si>
  <si>
    <t>BRD - MyHero Improve API for BV1 SO Approval.pptx</t>
  </si>
  <si>
    <t>BRD - MyHero Journey Download status report.pptx</t>
  </si>
  <si>
    <t>No prioritization &amp; PRD</t>
  </si>
  <si>
    <t>Update 5 Jun: No BRD Shared to ITPD</t>
  </si>
  <si>
    <t>If a retailer becomes inactive, former staff can still log in to AYO Kasir—this also applies to employees who have already resigned. Therefore, a faster and more effective process to update staff account status is needed (Active/Inactive). Currently, this process is done one by one, which makes the process time-consuming.</t>
  </si>
  <si>
    <t>To streamline and accelerate the Active/Inactive account management process in AYO Principal, enhancing efficiency while mitigating fraud risks from inactive staff accounts</t>
  </si>
  <si>
    <t>A bulk upload export–import staff account status is needed in AYO Principal under the Staff Management module.</t>
  </si>
  <si>
    <t>Currently, it takes for 1 minute to update/revoke account status manually one by one. So, it will save 1 minute per account revocation</t>
  </si>
  <si>
    <t>Adi Firmansyah</t>
  </si>
  <si>
    <t>Bug Fixing URL Asset</t>
  </si>
  <si>
    <t>Ada finding bug existing yang menyebabkan pesan antar logo dengan banner toko terdekat itu pakai url yang sama</t>
  </si>
  <si>
    <t xml:space="preserve">My AYO only maintain Pentest, AI Finding, Tech debt </t>
  </si>
  <si>
    <t>[CDE-65793] [ID][AYO Mitra Order] - Configure Proximity Radius - Jira | 7 Mandays
[CDE-67108] [ID][AYO Mitra Order] - Merge Downline Salesman &amp; Downline Mitra into Unified Downline List - Jira | 5</t>
  </si>
  <si>
    <t>Done In Meeting</t>
  </si>
  <si>
    <t>Challenge Enhancement
(PART 1)</t>
  </si>
  <si>
    <t xml:space="preserve">HQ manually configures multiple challenges on a weekly / bi-monthly basis requiring at least 2 hours per session. The repetitive nature of these tasks increases operational workload and risk of error. </t>
  </si>
  <si>
    <t>This story aims to automate and streamline the challenge setup process to minimize time spent on manual repetitive tasks.</t>
  </si>
  <si>
    <t>Enhancement several menus on Challenge Setup to decrease time on creating a new challenge</t>
  </si>
  <si>
    <t>- Reduce the overall manual effort required to execute the Challenge program creation
- Eliminate manual data entry errors targeting 100% accuracy"</t>
  </si>
  <si>
    <t>CDE-59205</t>
  </si>
  <si>
    <t>BRD_PH_Challenge Enhancement (Raffle STW Engine).pptx</t>
  </si>
  <si>
    <t>Lintas dari Sprint sebelumnya - Done</t>
  </si>
  <si>
    <t>Challenge Enhancement
(PART 2A &amp; 2B)</t>
  </si>
  <si>
    <t xml:space="preserve">The current basket value challenge lacks the capability to automatically reward consecutive purchases. Consequently, HQ must manually verify consistency criteria and seed points per retailer, preventing real-time point awarding and increasing operational workload. </t>
  </si>
  <si>
    <t xml:space="preserve">To implement automated logic for consistent purchase rewards, eliminating manual HQ intervention and providing users with immediate rewards. </t>
  </si>
  <si>
    <t>Introuduce point cap &amp; new challenge type to make incentivization more effective &amp; accurate</t>
  </si>
  <si>
    <t>CDE-61353 
CDE-61685</t>
  </si>
  <si>
    <t>Challenge Enhancement (Part 3)</t>
  </si>
  <si>
    <t xml:space="preserve">The current, entirely manual execution of the Raffle program poses a significant risk to the program's integrity and compliance. Reliance on manual steps increases the chance for human error and fails to meet comliance requirements for automated, impartial selection process. This also takes up a lot of time to setup manually. </t>
  </si>
  <si>
    <t>Automate the existing manual Raffle program process. This initiative aims to streamline the end-to-end execution of the Raffle program, resulting in a more seamless and efficient operational experience for the business</t>
  </si>
  <si>
    <t xml:space="preserve">Introduce raffle system to grant extra point </t>
  </si>
  <si>
    <t xml:space="preserve">- Reduce the overall manual effort required to execute the raffle program 
- Decrease the cycle time for winner selection and notification to 1 day. 
- Eliminate manual data entry errors targeting 100% accuracy
- Improved Compliance </t>
  </si>
  <si>
    <t>CDE-62963</t>
  </si>
  <si>
    <t xml:space="preserve">AYO Toko PH </t>
  </si>
  <si>
    <t>Camera Permission on AK</t>
  </si>
  <si>
    <t xml:space="preserve">DTE launched a new program called Kita Kode / UIC. This program requires retailers to Scan and Submit their AYO transaction QR codes through the DTE page. One key learning from the ongoing pilot is that retailers are not able to scan and submit their AYO QR's because their AK app does not have camera permissions enabled. </t>
  </si>
  <si>
    <t xml:space="preserve">To improve overall user experience of the Kita Kode program by prompting users to enable camera permissions for the AK app. </t>
  </si>
  <si>
    <t>UI and android permission adjustment to allow camera permission within the webview (iframe)</t>
  </si>
  <si>
    <t>CDE-63776</t>
  </si>
  <si>
    <t>BRD_PH_Camera Permission AK.pptx</t>
  </si>
  <si>
    <t xml:space="preserve">AYO Mitra PH </t>
  </si>
  <si>
    <t>UI Enhancement</t>
  </si>
  <si>
    <t>Currently, many not market-fit menus available on AYO Mitra. Hence, onboarding new WS is pretty hard especially trigger to more unnecessary queation from them.</t>
  </si>
  <si>
    <t>To improve &amp; simplify UI to enable WS easier onboarding</t>
  </si>
  <si>
    <t>Re-arrange menu sequence and streamline menu grouping</t>
  </si>
  <si>
    <t>Requirement still on finalization</t>
  </si>
  <si>
    <t>Deprio to next sprint</t>
  </si>
  <si>
    <t>Saat ini, order yang sudah checkout di AYO akan masuk ke iLogic dengan status Available.Namun, warehouse tidak memiliki visibilitas penyebab kenapa order belum berubah menjadi Received, karena:
Status booking di iLogic hanya berubah menjadi Received jika status AYO = Diproses
Banyak kondisi valid di AYO yang menyebabkan order belum diproses, misalnya: 
masih menunggu Payment
Review order belum selesai
Belum adamya Konfirmasi perubahan dari partner
Kondisi ini tidak tercapture di iLogic
Akibatnya:
Warehouse tidak bisa membedakan apakah: 
Order memang belum memenuhi business process
Atau ada issue teknis (contoh: iSMS belum mengirim invoice PDF)</t>
  </si>
  <si>
    <t>Retailer Mapping - Unreg Enablement</t>
  </si>
  <si>
    <t>To enable unreg for CITA and AMO</t>
  </si>
  <si>
    <t>Several changes in CT, AMO and CITA</t>
  </si>
  <si>
    <t xml:space="preserve">Expansion on new </t>
  </si>
  <si>
    <t>Need confirmation from Ichsan</t>
  </si>
  <si>
    <t>AYO PRINCIPAL - CITA - AMO - BRD Unreg Enablement.pptx</t>
  </si>
  <si>
    <t>Revamp</t>
  </si>
  <si>
    <t>Group the menus used in AYO Mitra to make them more concise and aligned with user needs, while standardizing the look and feel across multiple dashboards</t>
  </si>
  <si>
    <t>Reduce the effort required to find related menus to the one currently being accessed, minimize confusion, and improve the overall user experience</t>
  </si>
  <si>
    <t>no brief. Drop</t>
  </si>
  <si>
    <t>AP.04.26.007</t>
  </si>
  <si>
    <t>AYO Principal 2.0</t>
  </si>
  <si>
    <t>Adjustment Menu based on Role in AYO Principal</t>
  </si>
  <si>
    <t>To categorize menu menu in AYO Principal based on Application and Country</t>
  </si>
  <si>
    <t>Simplification of menu for each role in AYO princippal</t>
  </si>
  <si>
    <t>deprio, use CHT dulu for now</t>
  </si>
  <si>
    <t>Remove Qiscus from AYO Principal</t>
  </si>
  <si>
    <t>07. AYO Principal - BRD Remove Qiscus.pptx</t>
  </si>
  <si>
    <t>AYO Toko &amp; AYO Principal</t>
  </si>
  <si>
    <t>Reduce queries related to business process. Estimated to eliminate 2-15 questions and potentially more</t>
  </si>
  <si>
    <t>https://pmicloud-my.sharepoint.com/:p:/g/personal/jalexand4_pmintl_net/IQDu6e7iOxpTQZp-Dn7NdP5mAZZ-ktBeDujJkUIjfwQsQgo?e=XkQI4g&amp;or=EXCEL-WEB.BODY.NT&amp;ct=1780897540396</t>
  </si>
  <si>
    <t>ITPD &amp; Soft.Eng</t>
  </si>
  <si>
    <t>yes</t>
  </si>
  <si>
    <t>last confirmation from SE: different resource no mandays needed</t>
  </si>
  <si>
    <r>
      <t xml:space="preserve">- Achieve Q2 2026 productivity target (~$0.1 mio/yr)*.
- Eliminate time-spent by wholesale field force to do manual stock coordination.
</t>
    </r>
    <r>
      <rPr>
        <i/>
        <sz val="11"/>
        <color theme="1"/>
        <rFont val="Aptos Narrow"/>
        <family val="2"/>
        <scheme val="minor"/>
      </rPr>
      <t>*Under validation with procurement</t>
    </r>
  </si>
  <si>
    <t>Requirement cancelled</t>
  </si>
  <si>
    <t>MH.10.25.001</t>
  </si>
  <si>
    <t>Deployment - Nika</t>
  </si>
  <si>
    <t>Last confirmation CANCEL</t>
  </si>
  <si>
    <t>Currently we cannot update name/coach type via bulk upload if the staff already registered in the touchpoint</t>
  </si>
  <si>
    <t>To be able to update name/coach type via bulk upload</t>
  </si>
  <si>
    <t xml:space="preserve">standardize journey to be able to edit data
increase productivity, reduce workload for admin
</t>
  </si>
  <si>
    <t>AYO Web 2.0 with Configurable iFrame Landing Page</t>
  </si>
  <si>
    <t>Currently, there is no dedicated web-based transaction platform that can serve as a unified destination for consumers coming from Instant Messaging channels — whether Telegram, WhatsApp, or QR scan activations. Each campaign or category (SFP, HKS, and others) requires a separate development cycle to build its own landing page, making it time-consuming, costly, and difficult to scale. There is also no centralized way for admins to manage and update these entry points without involving IT.</t>
  </si>
  <si>
    <t>Build AYO Web 2.0 as a unified, multi-category web platform that serves as the primary transaction and engagement layer for consumers coming from Instant Messaging channels — with a configurable iFrame capability that allows AYO Principal admins to specify and update landing page URLs directly from Principal, without requiring additional development effort per campaign.</t>
  </si>
  <si>
    <t>AYO Web 2.0 will serve as a single web destination for multiple categories including SFP, HKS, and future activations. The key capability is a configuration field in AYO Principal where admins can input and update a designated landing page URL — which will then be rendered as an iFrame within AYO Web 2.0. This means any campaign landing page, whether branded or unbranded, can be embedded and swapped out directly from Principal without touching the codebase. The platform will support mobile-first display, single sign-on via phone number, and will be accessible from any Instant Messaging-driven entry point including post QR scan and onboarding flows.</t>
  </si>
  <si>
    <t>By centralizing landing page configuration in AYO Principal and eliminating the need to build a new page for every campaign, we estimate saving up to 30 days per cycle and potentially Rp 100–300 juta per campaign — or up to Rp 600 juta annually based on 2–4 campaigns per year. The ability to configure URLs directly in Principal means admins across SFP, HKS, and other categories can go live faster and independently, without IT dependency. As a single scalable build that supports multiple categories and touchpoints, AYO Web 2.0 also enables end-to-end consumer data capture — feeding directly into BRIAN for smarter optimization over time.</t>
  </si>
  <si>
    <t>Adjust validation of family code</t>
  </si>
  <si>
    <t>CN Reward Enhancement</t>
  </si>
  <si>
    <t>Currently, the SMP Starter Kit program mechanism for New Partners uses a vendor and requires a longer process.</t>
  </si>
  <si>
    <t>AYO Toko able to provide CN Rewards that can be applied as a deduction to the billing amount.</t>
  </si>
  <si>
    <t>Effectiveness SLE to distribute rewards program in IQOS Partners</t>
  </si>
  <si>
    <t>No brief
The development target is for Sprint 7</t>
  </si>
  <si>
    <t>The ticket still on the progress of technical requirement finalization including with BRIVA team and sharing requirement &amp; assessment</t>
  </si>
  <si>
    <t>Enhancement (task)</t>
  </si>
  <si>
    <t>The current product recommendation table stores personalized SKU recommendations for all retailers across CSU (~800K panel). The table size is significantly large and requires a full data rewrite (truncate &amp; reload) on a daily basis. This process  needs to be enhanced</t>
  </si>
  <si>
    <t>Optimize the product recommendation data ingestion pipeline to handle large-scale daily refreshes efficiently</t>
  </si>
  <si>
    <t>Prevent potential system downtime caused by OOM errors impacting ~800K retailer panel; reduce daily ingestion processing time and memory usage</t>
  </si>
  <si>
    <t>IT Initiate - done</t>
  </si>
  <si>
    <t>My Hero BE &amp; FF</t>
  </si>
  <si>
    <t>IT - Andry/ Verrel/Xuchin</t>
  </si>
  <si>
    <t>Pram/Austin</t>
  </si>
  <si>
    <t>`</t>
  </si>
  <si>
    <t>- System to System communication</t>
  </si>
  <si>
    <t>(Panamas system to Cleo system)</t>
  </si>
  <si>
    <t>- Operational execution</t>
  </si>
  <si>
    <t>Google Analytics, Firebase &amp; Data Logger Phase 2</t>
  </si>
  <si>
    <t>Currently, AYO Mitra Order uses a data logger that is considered quite heavy for analysis and also adds load to the sync process alongside the existing Google Analytics setup.
We will detail all existing activities to replace the data logger, ensure all activities can be tracked (online-only), and clearly define and properly log all errors in Firebase to ensure the app continues to run efficiently.</t>
  </si>
  <si>
    <t>Lintas Sprint Phase 2</t>
  </si>
  <si>
    <t>SMB</t>
  </si>
  <si>
    <t>to be able to display godson stats and point SMB in TTR and XOXO, we need to calculate the point. raw data is sent from DWH to AYO and AYO need to calculate the point, and send it to TTR and XOXO</t>
  </si>
  <si>
    <t>calculate the SMB point, and send it to TTR and XOXO</t>
  </si>
  <si>
    <t>integration between DWH to AYO (to calculate point) to TTR &amp; XOXO to display point and redeem point</t>
  </si>
  <si>
    <t>cannot display point in XOXO and TTR. CCCD need to manually maintain point in XOXO for each employee to be able to redeem reward</t>
  </si>
  <si>
    <t>Update 9 Jun: No BRD Shared to ITPD</t>
  </si>
  <si>
    <r>
      <rPr>
        <b/>
        <sz val="11"/>
        <color rgb="FF000000"/>
        <rFont val="Aptos Narrow"/>
        <family val="2"/>
        <scheme val="minor"/>
      </rPr>
      <t xml:space="preserve">AYO Toko Monthly Recap (Kilas Balik)
</t>
    </r>
    <r>
      <rPr>
        <sz val="11"/>
        <color rgb="FF000000"/>
        <rFont val="Aptos Narrow"/>
        <family val="2"/>
        <scheme val="minor"/>
      </rPr>
      <t>Retailers in AYO Toko currently lack a simple, engaging way to review and showcase their monthly performance. Ayo Wrapped addresses this by turning key achievements into a personalized, shareable recap that can boost store image and motivate better performance.</t>
    </r>
  </si>
  <si>
    <t>To implement high-visibility entry points (homepage banner, product carousel, pop-up, etc.) that drive awareness and encourage users to access Ayo Wrapped and share their achievements.</t>
  </si>
  <si>
    <t>Add entry points in:
Homepage banner
Product carousel visual (homepage)
Homepage pop-up
Notification (push / in-app)</t>
  </si>
  <si>
    <t>Carry over: 22</t>
  </si>
  <si>
    <t>CDE-60476</t>
  </si>
  <si>
    <r>
      <rPr>
        <b/>
        <sz val="11"/>
        <color rgb="FF000000"/>
        <rFont val="Aptos Narrow"/>
        <family val="2"/>
        <scheme val="minor"/>
      </rPr>
      <t xml:space="preserve">SCOPE
</t>
    </r>
    <r>
      <rPr>
        <sz val="11"/>
        <color rgb="FF000000"/>
        <rFont val="Aptos Narrow"/>
        <family val="2"/>
        <scheme val="minor"/>
      </rPr>
      <t xml:space="preserve">
</t>
    </r>
    <r>
      <rPr>
        <b/>
        <sz val="11"/>
        <color rgb="FF000000"/>
        <rFont val="Aptos Narrow"/>
        <family val="2"/>
        <scheme val="minor"/>
      </rPr>
      <t xml:space="preserve">WRAPPED
entry points w deeplink:
</t>
    </r>
    <r>
      <rPr>
        <sz val="11"/>
        <color rgb="FF000000"/>
        <rFont val="Aptos Narrow"/>
        <family val="2"/>
        <scheme val="minor"/>
      </rPr>
      <t xml:space="preserve">notif
search suggestion (config dari search suggestion)
profile
pop up
home page tampil di atas navbar
carousel home page
banner home page
</t>
    </r>
    <r>
      <rPr>
        <b/>
        <sz val="11"/>
        <color rgb="FF000000"/>
        <rFont val="Aptos Narrow"/>
        <family val="2"/>
        <scheme val="minor"/>
      </rPr>
      <t xml:space="preserve">halaman wrapped:
</t>
    </r>
    <r>
      <rPr>
        <sz val="11"/>
        <color rgb="FF000000"/>
        <rFont val="Aptos Narrow"/>
        <family val="2"/>
        <scheme val="minor"/>
      </rPr>
      <t xml:space="preserve">style story instagram
no animation
link/button
get data from config
</t>
    </r>
    <r>
      <rPr>
        <b/>
        <sz val="11"/>
        <color rgb="FF000000"/>
        <rFont val="Aptos Narrow"/>
        <family val="2"/>
        <scheme val="minor"/>
      </rPr>
      <t>mandays assuming no new web and all development is in AYO Toko app
risk of performance issues</t>
    </r>
  </si>
  <si>
    <t>Done, carry over ticket</t>
  </si>
  <si>
    <t>CITA Loyalty - Rating Logic Rewarding</t>
  </si>
  <si>
    <r>
      <rPr>
        <b/>
        <sz val="11"/>
        <color rgb="FF000000"/>
        <rFont val="Aptos Narrow"/>
        <family val="2"/>
        <scheme val="minor"/>
      </rPr>
      <t xml:space="preserve">CITA Loyalty - Rating Logic Rewarding (Compliance)
</t>
    </r>
    <r>
      <rPr>
        <sz val="11"/>
        <color rgb="FF000000"/>
        <rFont val="Aptos Narrow"/>
        <family val="2"/>
        <scheme val="minor"/>
      </rPr>
      <t xml:space="preserve">
Logic connection between stars rating on CITA after order for coin/reward eligibility, so the process will be , retailers submit order &gt; give stars rating &gt; order delivered &gt; AMO finish order (PG)</t>
    </r>
  </si>
  <si>
    <t>Need to add config in template tugas DTE &gt; stamp &gt; do cita &gt; order &gt; rating toggle</t>
  </si>
  <si>
    <t>Comply with legal and compliance requirement</t>
  </si>
  <si>
    <t>CDE-64437</t>
  </si>
  <si>
    <t>UX &amp; Navigation Improvement</t>
  </si>
  <si>
    <t>1.Login:
1.1. A user with an AMO-only account enters their phone number and password on AYO Mitra Web → system accepts and proceeds to the OTP step.
1.2. The user receives and inputs the OTP → system returns "Tidak Ada Otorisasi" (Unauthorized).
This creates confusion because the user believes their credentials are valid (since they passed step 1), yet receives a vague rejection after OTP, wasting time, OTP resources, and generating unnecessary support tickets
2. Navigation
2.1. When accessed via dashboard quick access, the URL includes query parameters:
/orders/from-retailer?from=2026-06-11&amp;to=2026-06-11&amp;status=pesanan-baru&amp;channel=b2b
2.2. After arriving via this URL, clicking a different tab (e.g., "Siap Diambil") reverts back to the original tab ("Pesanan Baru") because the status parameter in the URL is not updated and keeps overriding the user's selection.</t>
  </si>
  <si>
    <t>1. Account/role validation must occur at the phone number + password step — before OTP is sent
2. When the user clicks any tab, the status query parameter in the URL must update to reflect the selected tab.</t>
  </si>
  <si>
    <t>https://wiki.app.pconnect.biz/spaces/CDE/pages/1761746254/SPRINT+6+-+AYO+Mitra+UX+Navigation+Improvements</t>
  </si>
  <si>
    <t>AT.02.26.003</t>
  </si>
  <si>
    <t>Past Sprint</t>
  </si>
  <si>
    <r>
      <rPr>
        <b/>
        <sz val="11"/>
        <color rgb="FF000000"/>
        <rFont val="Aptos Narrow"/>
        <family val="2"/>
        <scheme val="minor"/>
      </rPr>
      <t xml:space="preserve">Transaction List Page UI Revamp
</t>
    </r>
    <r>
      <rPr>
        <sz val="11"/>
        <color rgb="FF000000"/>
        <rFont val="Aptos Narrow"/>
        <family val="2"/>
        <scheme val="minor"/>
      </rPr>
      <t>The UI in AYO Toko is long overdue for improvement, as the previous vendor did not properly develop the frontend. With the introduction of a new design and design system, we are gradually enhancing the AYO Toko interface. This update will impact both AYO Toko CC and SFP.</t>
    </r>
  </si>
  <si>
    <t>To improve the overall UI quality and user experience by implementing the new design system on the transaction list. This aims to ensure visual consistency, better usability, and alignment across AYO Toko.</t>
  </si>
  <si>
    <t>CDE-65838</t>
  </si>
  <si>
    <t>Lintas, mandays ITPD nambah 2 di sprint 7</t>
  </si>
  <si>
    <t>CDE-32933</t>
  </si>
  <si>
    <t>?</t>
  </si>
  <si>
    <t>AT.04.26.005</t>
  </si>
  <si>
    <t>AYO Toko DTE</t>
  </si>
  <si>
    <t>1) Volume, order conversion
2) Mission submission and compliance rate</t>
  </si>
  <si>
    <t>https://jira.app.pconnect.biz/browse/CDE-53658</t>
  </si>
  <si>
    <t>BRD AYO TOKO &amp; AYO Principal- Search Suggestion.pptx</t>
  </si>
  <si>
    <t>https://jira.app.pconnect.biz/browse/CDE-56640</t>
  </si>
  <si>
    <t>https://jira.app.pconnect.biz/browse/CDE-67518</t>
  </si>
  <si>
    <t>Installment Based Credit Payment Collection</t>
  </si>
  <si>
    <t>On BAU practice almost all Retailers get Credit Payment facility from the WS. As AYO is targeted to be the WS main POS system, then AYO also need to support Credit Payment Collection</t>
  </si>
  <si>
    <t>Digitize credit collection activities on AYO</t>
  </si>
  <si>
    <t>Enable end-to-end credit repayment management, improve credit collection visibility, and support installment-based payment collections across wholesalers, riders, and retailers.</t>
  </si>
  <si>
    <t>Support AYO Mitra as all KSA's WS primary POS</t>
  </si>
  <si>
    <t>BRD_KSA_Installment Based Credit Payment Collection.pptx</t>
  </si>
  <si>
    <t>KSA Project Phase 3</t>
  </si>
  <si>
    <t>Cash vs Credit Pricing Management</t>
  </si>
  <si>
    <t>On BAU practice almost all Retailers get Credit Payment facility from the WS. As AYO is targeted to be the WS main POS system, then AYO also need to support Credit Pricing capability</t>
  </si>
  <si>
    <t>Enable Credit Pricing for B2B transaction in AYO</t>
  </si>
  <si>
    <t>Support differentiated pricing strategies between cash and credit transactions while improving credit adoption and pricing flexibility for wholesalers</t>
  </si>
  <si>
    <t>BRD_KSA_Cash vs Credit Price Management.pptx</t>
  </si>
  <si>
    <t xml:space="preserve">volume </t>
  </si>
  <si>
    <t>HLE OTA Flow.pptx</t>
  </si>
  <si>
    <t>Data Ingestion</t>
  </si>
  <si>
    <t>Ingesting Cleo transaction data into the DWH to support Power BI–based reconciliation and business review.</t>
  </si>
  <si>
    <t>Enabling the business team to conduct reconciliation and business reviews more efficiently.</t>
  </si>
  <si>
    <t>SP - Sekar</t>
  </si>
  <si>
    <t>No need BRD</t>
  </si>
  <si>
    <t>Mandays 0 karena tidak termasuk capacity sprint myhero</t>
  </si>
  <si>
    <t>Data Ingestion for PBI Cleo Reconcile.pptx</t>
  </si>
  <si>
    <t>AYO PrincipalCMS for AYO Retailer Wrapped
Retailers in AYO Toko currently lack a simple, engaging way to review and showcase their monthly performance. Ayo Wrapped addresses this by turning key achievements into a personalized, shareable recap that can boost store image and motivate better performance.
Hence AYO Principalas the main orchestrator should</t>
  </si>
  <si>
    <t>[CDE-59328] [AYO Principal] Retailer Wrapped - Jira</t>
  </si>
  <si>
    <r>
      <rPr>
        <b/>
        <sz val="11"/>
        <color rgb="FF000000"/>
        <rFont val="Aptos Narrow"/>
        <family val="2"/>
        <scheme val="minor"/>
      </rPr>
      <t xml:space="preserve">SCOPE
</t>
    </r>
    <r>
      <rPr>
        <sz val="11"/>
        <color rgb="FF000000"/>
        <rFont val="Aptos Narrow"/>
        <family val="2"/>
        <scheme val="minor"/>
      </rPr>
      <t xml:space="preserve">
</t>
    </r>
    <r>
      <rPr>
        <b/>
        <sz val="11"/>
        <color rgb="FF000000"/>
        <rFont val="Aptos Narrow"/>
        <family val="2"/>
        <scheme val="minor"/>
      </rPr>
      <t xml:space="preserve">WRAPPED
entry points w deeplink:
</t>
    </r>
    <r>
      <rPr>
        <sz val="11"/>
        <color rgb="FF000000"/>
        <rFont val="Aptos Narrow"/>
        <family val="2"/>
        <scheme val="minor"/>
      </rPr>
      <t xml:space="preserve">notif
search suggestion (config dari search suggestion)
profile
pop up
home page tampil di atas navbar
carousel home page
banner home page
</t>
    </r>
    <r>
      <rPr>
        <b/>
        <sz val="11"/>
        <color rgb="FF000000"/>
        <rFont val="Aptos Narrow"/>
        <family val="2"/>
        <scheme val="minor"/>
      </rPr>
      <t xml:space="preserve">halaman wrapped:
</t>
    </r>
    <r>
      <rPr>
        <sz val="11"/>
        <color rgb="FF000000"/>
        <rFont val="Aptos Narrow"/>
        <family val="2"/>
        <scheme val="minor"/>
      </rPr>
      <t>style story instagram
no animation
link/button
get data from config</t>
    </r>
  </si>
  <si>
    <r>
      <rPr>
        <b/>
        <sz val="11"/>
        <color rgb="FF000000"/>
        <rFont val="Aptos Narrow"/>
        <family val="2"/>
        <scheme val="minor"/>
      </rPr>
      <t xml:space="preserve">config (Principal)
</t>
    </r>
    <r>
      <rPr>
        <sz val="11"/>
        <color rgb="FF000000"/>
        <rFont val="Aptos Narrow"/>
        <family val="2"/>
        <scheme val="minor"/>
      </rPr>
      <t xml:space="preserve">- text &amp; parameter
- image
- link/button
- parameter kurang lebih ada 20-30 (ada data yang dapet dari tim data seperti classification toko bertumbuh atau toko aktif)
- aktif non aktif wrapped
- audience
- berapa page
- ada gambar dinamis ngikutin data yang dikirim oleh tim data (parameter gambar)
- ada 30 kombinasi template untuk posisi text &amp; image
</t>
    </r>
    <r>
      <rPr>
        <b/>
        <sz val="11"/>
        <color rgb="FF000000"/>
        <rFont val="Aptos Narrow"/>
        <family val="2"/>
        <scheme val="minor"/>
      </rPr>
      <t>mandays assuming ini tidak pakai web terpisah. web terpisah maka mandays lebih besar + project.
PRD requirement is still changing between apps
The assessment on 26 May</t>
    </r>
  </si>
  <si>
    <t>CI - Jere</t>
  </si>
  <si>
    <t>UI Revamp</t>
  </si>
  <si>
    <r>
      <rPr>
        <b/>
        <sz val="11"/>
        <color rgb="FF000000"/>
        <rFont val="Aptos Narrow"/>
        <family val="2"/>
        <scheme val="minor"/>
      </rPr>
      <t xml:space="preserve">UI Revamp - Homepage
</t>
    </r>
    <r>
      <rPr>
        <sz val="11"/>
        <color rgb="FF000000"/>
        <rFont val="Aptos Narrow"/>
        <family val="2"/>
        <scheme val="minor"/>
      </rPr>
      <t>The current AYO Toko homepage is not fully optimized for clarity, navigation, and engagement. Key information and features are not surfaced effectively, making it harder for users to quickly understand and take action.</t>
    </r>
  </si>
  <si>
    <t>To redesign the homepage with a more intuitive layout, clearer information hierarchy, and improved visual design to enhance usability, feature discoverability, and overall user engagement.</t>
  </si>
  <si>
    <t>CI - Jeje</t>
  </si>
  <si>
    <t>CDE-60475</t>
  </si>
  <si>
    <t>Due to maxed mandays and low prio</t>
  </si>
  <si>
    <t>Menu Tile Config</t>
  </si>
  <si>
    <r>
      <rPr>
        <b/>
        <sz val="11"/>
        <color rgb="FF000000"/>
        <rFont val="Aptos Narrow"/>
        <family val="2"/>
        <scheme val="minor"/>
      </rPr>
      <t xml:space="preserve">AYO Toko Homepage Menu Tile Config
</t>
    </r>
    <r>
      <rPr>
        <sz val="11"/>
        <color rgb="FF000000"/>
        <rFont val="Aptos Narrow"/>
        <family val="2"/>
        <scheme val="minor"/>
      </rPr>
      <t>Build a Principal config to manage Ayo TOKO homepage menu tiles, allowing ordering of menus.
- Image, Text, Deeplink edit</t>
    </r>
  </si>
  <si>
    <t>To enable flexible, non-development control of homepage menu prioritization so business can quickly adjust layout based on user needs and priorities.</t>
  </si>
  <si>
    <t>[CDE-60527] [ID][AYO Toko] Homepage Menu Tile Config - Jira</t>
  </si>
  <si>
    <r>
      <rPr>
        <b/>
        <sz val="11"/>
        <color rgb="FF000000"/>
        <rFont val="Aptos Narrow"/>
        <family val="2"/>
        <scheme val="minor"/>
      </rPr>
      <t xml:space="preserve">UI Revamp - Transaction Detail Page
</t>
    </r>
    <r>
      <rPr>
        <sz val="11"/>
        <color rgb="FF000000"/>
        <rFont val="Aptos Narrow"/>
        <family val="2"/>
        <scheme val="minor"/>
      </rPr>
      <t>The current transaction detail page lacks clarity in presenting important information, making it less intuitive for users to review transaction details efficiently.</t>
    </r>
  </si>
  <si>
    <t>To revamp the transaction detail page with a clearer structure and improved visual hierarchy, enabling users to easily understand transaction information and take necessary actions.</t>
  </si>
  <si>
    <t>[CDE-60511] [ID][AYO Toko] Transaction Detail Page UI Revamp - Jira</t>
  </si>
  <si>
    <t>AYO Hygiene (data analytic)</t>
  </si>
  <si>
    <t>A failed hygiene job caused the SQLite also fail to create. 
Then impact is the analytics data cannot be displayed in My Heroe (specially for CTA data)</t>
  </si>
  <si>
    <t>Screening which data is still needed and disable pages that are no longer relevant.</t>
  </si>
  <si>
    <t>CDE-57828</t>
  </si>
  <si>
    <t>Not prioritized</t>
  </si>
  <si>
    <t>BRD Automate Collectra Report.pptx</t>
  </si>
  <si>
    <t>On every sales order, WEE calculate and input due date manually</t>
  </si>
  <si>
    <t>Add default due date when input Credit payment method</t>
  </si>
  <si>
    <t>CPI - Dinda</t>
  </si>
  <si>
    <t>CDE-61221</t>
  </si>
  <si>
    <t>CDE-61228</t>
  </si>
  <si>
    <t>Cross sprint only for testing (PRE-UAT &amp; UAT)</t>
  </si>
  <si>
    <t>When updating customer data, FF need to input data from strach. System not showing current value. also aim to get consent letter for Bank Account BV1 Customer</t>
  </si>
  <si>
    <t>Link Question to Customer field to simplify customer data update process by showing current value
and Consent Letter for BV1 Bank Account</t>
  </si>
  <si>
    <t>BRD not Shared</t>
  </si>
  <si>
    <t>MH.01.26.003</t>
  </si>
  <si>
    <t>Cleo Project</t>
  </si>
  <si>
    <t>- Taking order app interface
- System to System communication 
(Panamas system to Cleo system)
- Operational execution</t>
  </si>
  <si>
    <t>Solving RTM complexity by collaborating Panamas strength &amp; Cleo distribution infrastructure</t>
  </si>
  <si>
    <t>CDE-43812</t>
  </si>
  <si>
    <t>23-26 Jan</t>
  </si>
  <si>
    <t>MH.03.26.003</t>
  </si>
  <si>
    <t>Digital Signature &amp; Digital Document / My Hero Revamp (V2V&amp;RNRF Process)</t>
  </si>
  <si>
    <t xml:space="preserve">1. Replace wet sign in all document in REE channel
2. Reduce paper utilization with Digitalize all documents related
3. Prepare Repository management relate to Audit trail
4. Provide Visit activity Report to Spv in My Hero Coach 
5. Capture effective Retailer location 
</t>
  </si>
  <si>
    <t>CommFin - Hasan</t>
  </si>
  <si>
    <t>One Click Payment</t>
  </si>
  <si>
    <t>MH.03.26.017</t>
  </si>
  <si>
    <t>Preparation Audit</t>
  </si>
  <si>
    <t>Move module related MyHero iPad from Principal to MYHERO Backend</t>
  </si>
  <si>
    <t>MH.10.25.015</t>
  </si>
  <si>
    <t>My Hero Backend, My Hero FF</t>
  </si>
  <si>
    <t>PNMS V2V module</t>
  </si>
  <si>
    <t>Enable Van to Van for FMCG products</t>
  </si>
  <si>
    <t>Excel finding no 105</t>
  </si>
  <si>
    <t>Di sprint 5 hanya testing (PRE-UAT dan UAT)</t>
  </si>
  <si>
    <t>MH.10.25.019</t>
  </si>
  <si>
    <t>ARA/SPV sering membuat manual dashboard takes time &gt;3 Hours at weekend
Intelligent Objective Planning &amp; Execution</t>
  </si>
  <si>
    <t>Dashboard Creation to integrate my hero back end and my hero CTA</t>
  </si>
  <si>
    <t xml:space="preserve">Adit </t>
  </si>
  <si>
    <t>PROJECT</t>
  </si>
  <si>
    <t>CDE-42186</t>
  </si>
  <si>
    <t>CT.04.26.002</t>
  </si>
  <si>
    <t>To support campagin serbu rabu, where user can get reward when they place order on specific day of the week</t>
  </si>
  <si>
    <t>This project aim to increase DAU and Transacted User to support OGSM</t>
  </si>
  <si>
    <t>To support campagin serbu rabu, where user can get reward when they place order on specific day of the week
need some enhancement on CITA to:
1. Display upcoming mission on CITA (currently CITA only display available mission, completed mission, and expired mission)
2. auto complete detection for purchase mission</t>
  </si>
  <si>
    <t>Steven Hans</t>
  </si>
  <si>
    <t>https://wiki.app.pconnect.biz/spaces/CDE/pages/1652131609/PRD+CITA+-+Loyalty+Enhancement+for+Serbu+Rabu</t>
  </si>
  <si>
    <t>CDE-58303</t>
  </si>
  <si>
    <t>https://pmicloud.sharepoint.com/:p:/r/teams/Comm.Deployment-Deployment-ID/Shared%20Documents/00.%20COMM_DEPLOYMENT/06.%20SPRINT/1.%20Sprint%202026/BRD%202026/Sprint%204%20-%20BRD%20-%20Compile/Sprint%204%202026%20-%20B2B%20-%20Toko,%20Principal,%20CITA,%20MITA,%20Mitra,%20Mitra%20Order/BRD%20-%20Serbu%20Rabu.pptx?d=w2a0545887200499f810d4ccfca2a3768&amp;csf=1&amp;web=1&amp;e=TVSRSd</t>
  </si>
  <si>
    <t>The ticket can be shared on 22 April</t>
  </si>
  <si>
    <t>MH.10.25.020</t>
  </si>
  <si>
    <t>FFs rely on printed lists → slow, fragmented work
No clear objective summary or priority = poor time-management &amp; uneven call quality
FF should be able to receive clear, up-to-date summaries, helping them know which outlets and objectives to prioritize at the start of each day.</t>
  </si>
  <si>
    <t>Territory View Revamp and CTA Revamp in My Hero</t>
  </si>
  <si>
    <t>MH.03.26.004</t>
  </si>
  <si>
    <t>CDE-56851</t>
  </si>
  <si>
    <t>Waiting confirmation from Soft. Eng.
55 --&gt; mandays QA yang akan consume capacity sprint</t>
  </si>
  <si>
    <t>No BRD Shared to ITPD</t>
  </si>
  <si>
    <t>BRD not Shared to ITPD</t>
  </si>
  <si>
    <t>CDE-50210</t>
  </si>
  <si>
    <t>CDE-50225</t>
  </si>
  <si>
    <t>Not prioritize</t>
  </si>
  <si>
    <t>CDE-49741</t>
  </si>
  <si>
    <t>CDE-49737</t>
  </si>
  <si>
    <t>CDE-49736</t>
  </si>
  <si>
    <t>CDE-49739</t>
  </si>
  <si>
    <t>MH.10.25.018</t>
  </si>
  <si>
    <t>My Hero Revamp</t>
  </si>
  <si>
    <t>Check journey status saat full upload</t>
  </si>
  <si>
    <t>Excel finding no 106</t>
  </si>
  <si>
    <t>Hidayat Aditya</t>
  </si>
  <si>
    <t>Excel finding no 61, CDE-27195</t>
  </si>
  <si>
    <t>CDE-51367</t>
  </si>
  <si>
    <t>Excel Finding no 107</t>
  </si>
  <si>
    <t>CANCEL, no enhancement in AYO/HERO</t>
  </si>
  <si>
    <t>CT.04.26.005</t>
  </si>
  <si>
    <t>General Enhancement</t>
  </si>
  <si>
    <t>Remove intermediary Flow to Yellow</t>
  </si>
  <si>
    <t>Seamless login flow to CITA inhouse without jumping to yellow website first</t>
  </si>
  <si>
    <t>Currently, login flow from order.src.id will be directed to yellow page first. initially the flow used so user do not need to re-login to cita inhouse if they have ever login to CITA yellow. but since now majority of our users already onboarded to CITA inhouse, it would be better if we remove the flow to yellow page so the experience would be more seamless</t>
  </si>
  <si>
    <t>10% yellow users (23k) will need to re-input their phone number when they want to login to CITA inhouse</t>
  </si>
  <si>
    <t>CDE-58304</t>
  </si>
  <si>
    <t>TRS Proposal Simplification for Bv1</t>
  </si>
  <si>
    <t>TRS PICs (Supervisors and Area Retail Executives) are required to enter the same data twice into AYO Principaland MS Forms. This creates duplicated work, increases the risk of data inconsistencies, and slows down the verification process conducted by the TRS Controller.</t>
  </si>
  <si>
    <t>Strengthen TRS governance and compliance while streamlining and standardizing proposal submissions through an integrated platform that accelerates execution, improves accuracy, and minimizes manual workload across the organization.</t>
  </si>
  <si>
    <t>This initiative is expected to deliver substantial operational improvements by eliminating duplicate submit‑detail‑proposal activities and streamlining the interaction between AYO Principaland MS Forms, thereby enhancing overall productivity for PIC TRS. Integrated data flows and enriched TRS List Export details will significantly strengthen data accuracy and reduce the likelihood of human error across platforms. Furthermore, the verification process will become more efficient as TRS Controllers gain the ability to validate and reconcile information through automated alignment, supporting faster achievement of TRS approval SLAs. Collectively, these enhancements reinforce compliance by ensuring consistent, reliable data and minimizing the recurrence of revisions caused by platform discrepancies.</t>
  </si>
  <si>
    <r>
      <rPr>
        <b/>
        <sz val="11"/>
        <color theme="1"/>
        <rFont val="Aptos Narrow"/>
        <family val="2"/>
        <scheme val="minor"/>
      </rPr>
      <t>The policy strengthening and compliance initiatives will create significant impact by ensuring 100% alignment between the AYO Principle, Flowingly, and SPK</t>
    </r>
    <r>
      <rPr>
        <sz val="11"/>
        <color theme="1"/>
        <rFont val="Aptos Narrow"/>
        <family val="2"/>
        <scheme val="minor"/>
      </rPr>
      <t xml:space="preserve">, eliminating process inconsistencies that previously caused delays. This integration is projected to reduce 30–40% of miscommunication across regions and increase process compliance to more than 95%.
</t>
    </r>
    <r>
      <rPr>
        <b/>
        <sz val="11"/>
        <color theme="1"/>
        <rFont val="Aptos Narrow"/>
        <family val="2"/>
        <scheme val="minor"/>
      </rPr>
      <t>Optimizing TRS workflows for BV1 distribution will reduce 50–60% of manual work for area teams through automated routing, pre-validation, and streamlined flows</t>
    </r>
    <r>
      <rPr>
        <sz val="11"/>
        <color theme="1"/>
        <rFont val="Aptos Narrow"/>
        <family val="2"/>
        <scheme val="minor"/>
      </rPr>
      <t xml:space="preserve">. By cutting revision cycles from 2–3 times down to 0–1, approval speed increases by up to 40%. This efficiency translates into a time saving of 1–2 hours per proposal, or a total of 500–1,600 working hours per year based on an estimated 500–800 proposals.
</t>
    </r>
    <r>
      <rPr>
        <b/>
        <sz val="11"/>
        <color theme="1"/>
        <rFont val="Aptos Narrow"/>
        <family val="2"/>
        <scheme val="minor"/>
      </rPr>
      <t xml:space="preserve">Process simplification through a unified platform eliminates the need for duplicate data entry and reduces administrative burdens for users by 40–50%. </t>
    </r>
    <r>
      <rPr>
        <sz val="11"/>
        <color theme="1"/>
        <rFont val="Aptos Narrow"/>
        <family val="2"/>
        <scheme val="minor"/>
      </rPr>
      <t>With standardized forms and automated validations, the likelihood of human error can be decreased by 60–70%, resulting in a faster, more consistent, and far more user-friendly TRS proposal submission experience.</t>
    </r>
  </si>
  <si>
    <t>CommDep - Nielza Atthina</t>
  </si>
  <si>
    <t>Adnan / Austin / Lely</t>
  </si>
  <si>
    <t>CDE-61297</t>
  </si>
  <si>
    <r>
      <rPr>
        <b/>
        <sz val="11"/>
        <color rgb="FF000000"/>
        <rFont val="Aptos Narrow"/>
        <family val="2"/>
        <scheme val="minor"/>
      </rPr>
      <t xml:space="preserve">DTE Automation
</t>
    </r>
    <r>
      <rPr>
        <sz val="11"/>
        <color rgb="FF000000"/>
        <rFont val="Aptos Narrow"/>
        <family val="2"/>
        <scheme val="minor"/>
      </rPr>
      <t>To automate and have instant result on verification process for DTE mission with SMP mechanics. This will free up time for DTE admins to verify other missions and SRC will have earlier verification result. Currently, only available for AYO B2B transaction only. Next enhancement to include all RTM assets transaction</t>
    </r>
  </si>
  <si>
    <t>1) Time efficiency from 10 working days to 1 day
2) Freeing up 2 DTE admins to check SMP compliance from various RTM assets</t>
  </si>
  <si>
    <t>CommDep - Ahmad Azhari
Pak Bobo</t>
  </si>
  <si>
    <t>CDE-48585 --&gt; Sprint 5
CDE-54083 --&gt; Sprint 5
CDE-62328 --&gt; Sprint 5
CDE-48488 --&gt; done in Sprint 4
CDE-43857 --&gt; done in Sprint 4</t>
  </si>
  <si>
    <t>BRD - DTE Automation</t>
  </si>
  <si>
    <r>
      <rPr>
        <b/>
        <sz val="11"/>
        <color rgb="FF000000"/>
        <rFont val="Aptos Narrow"/>
        <family val="2"/>
        <scheme val="minor"/>
      </rPr>
      <t xml:space="preserve">Support Store Visual Mission
</t>
    </r>
    <r>
      <rPr>
        <sz val="11"/>
        <color rgb="FF000000"/>
        <rFont val="Aptos Narrow"/>
        <family val="2"/>
        <scheme val="minor"/>
      </rPr>
      <t xml:space="preserve">
Deployment wants to create a mission where retailers redirected to profile page to upload store visuals. After submitted and "approved" by deployment admin team, DTE will automatically rewarded the retailers from "Verifikasi Foto Toko". To reward XP from DTE.
</t>
    </r>
  </si>
  <si>
    <t>Development for XP rewarding from DTE module</t>
  </si>
  <si>
    <t>CommRTM - Angela
CommDep - Jessica Cassandra</t>
  </si>
  <si>
    <t>CDE-54402 --&gt; done in Sprint 4
CDE-58193 --&gt; Sprint 5 (tentative)
CDE-58194 --&gt; Sprint 5 (tentative)</t>
  </si>
  <si>
    <t>Done Develop in Sprint 4</t>
  </si>
  <si>
    <t>All of the tickets has been developed in Sprint 4</t>
  </si>
  <si>
    <t>BRD - Support Store Visual Mission</t>
  </si>
  <si>
    <r>
      <rPr>
        <sz val="11"/>
        <color rgb="FF000000"/>
        <rFont val="Aptos Narrow"/>
        <family val="2"/>
        <scheme val="minor"/>
      </rPr>
      <t xml:space="preserve">CDE-54388 = tiering reward = 20 mandays --&gt; </t>
    </r>
    <r>
      <rPr>
        <b/>
        <sz val="11"/>
        <color rgb="FF000000"/>
        <rFont val="Aptos Narrow"/>
        <family val="2"/>
        <scheme val="minor"/>
      </rPr>
      <t xml:space="preserve">pickup sprint 5
</t>
    </r>
    <r>
      <rPr>
        <sz val="11"/>
        <color rgb="FF000000"/>
        <rFont val="Aptos Narrow"/>
        <family val="2"/>
        <scheme val="minor"/>
      </rPr>
      <t>CDE-58896 = automatic recurring = 15-20 mandays
CDE-58897 = cutoff reward time = 15-20 mandays</t>
    </r>
  </si>
  <si>
    <t>Due to low prio</t>
  </si>
  <si>
    <t>loading time to search retailer ~10min</t>
  </si>
  <si>
    <t>reduce loading time to few seconds</t>
  </si>
  <si>
    <t>reduce handling time for CSC agent up to 10minutes for every case</t>
  </si>
  <si>
    <t>CDE ticket?</t>
  </si>
  <si>
    <t>in order to reply retailer question more accurately, csc agent must have visibility related to order &amp; coin data. currently they have to search in manually in each page to find the data</t>
  </si>
  <si>
    <t>add data on the table and additional feature such as search &amp; filter</t>
  </si>
  <si>
    <t>reduce handling time for CSC agent by up to 2-3 minutes for every case</t>
  </si>
  <si>
    <t>1 barcode multiple brand family code &amp; material code. material code can be retreived from isms, but brand family code is retreived from ayo principal. currently we cannot register &gt;1 products with same barcode</t>
  </si>
  <si>
    <t>able to input multiple product with same barcode, as long as the brand family code is different</t>
  </si>
  <si>
    <t>to cater the needs of 1 barcode with multiple material code</t>
  </si>
  <si>
    <t>No longer required</t>
  </si>
  <si>
    <t>Punya B2C</t>
  </si>
  <si>
    <t>AK.04.26.003</t>
  </si>
  <si>
    <t>Ayo Kasir</t>
  </si>
  <si>
    <t>Device Registration</t>
  </si>
  <si>
    <t>AYO Kasir able to device registration only , without input transaction</t>
  </si>
  <si>
    <t>In Development</t>
  </si>
  <si>
    <t>Due to unclear requirement</t>
  </si>
  <si>
    <t>currently we cannot track who complete taste advisor</t>
  </si>
  <si>
    <t>to give incentive based on taste advisor completion, we must know how much taste advisor each coach complete</t>
  </si>
  <si>
    <t>store coach information on pd tools answer</t>
  </si>
  <si>
    <t>AYO Principal- Kasir</t>
  </si>
  <si>
    <t>Velocity no sufficient</t>
  </si>
  <si>
    <t>Staff management</t>
  </si>
  <si>
    <t>staff management can be accessed from Principal &amp; Qoncierge. Currently we don't have log to trace if there is changes on staff data.</t>
  </si>
  <si>
    <t>build log table to record changes and the person who make the change</t>
  </si>
  <si>
    <t>Technical assumpsion: perlu menambahkan flagging product recommendation
Dengan asumsi scope:
1. ketika klik tombol plus atau lihat semua
2. ketika product recommended dicheckout dari flow recommended product (lihat semua atau tombol plus)
3. plus, minus atau remove quantity product recommended dari flow recommended product (lihat semua atau tombol plus)</t>
  </si>
  <si>
    <t>SE infokan ke DWH kalau ada enhancement ini.
Points:
1. DWH sudah punya data dari iSMS
2. Fungsi utamanya untuk analisis CN utilization di AYO Toko
Scope:
1. Sampai upload ke S3
2. Tidak termasuk development di sisi DWH, sehingga belum tentu fungsional setelah deploy</t>
  </si>
  <si>
    <t>AT.04.26.003</t>
  </si>
  <si>
    <t>CONFIGURABLE POP UP AYO TOKO</t>
  </si>
  <si>
    <r>
      <rPr>
        <b/>
        <sz val="11"/>
        <color rgb="FF000000"/>
        <rFont val="Aptos Narrow"/>
        <family val="2"/>
      </rPr>
      <t xml:space="preserve">Pop Up Revamp
</t>
    </r>
    <r>
      <rPr>
        <sz val="11"/>
        <color rgb="FF000000"/>
        <rFont val="Aptos Narrow"/>
        <family val="2"/>
      </rPr>
      <t>Current UI and setting for popup in AYO TOKO is not intuitive and enticing enough for users to engage. From ~58.000 active retailers AYO TOKO that receive the popup, only ~21.000 clicked the popup (~37%).</t>
    </r>
  </si>
  <si>
    <t xml:space="preserve">
Revamp popup frontend behavior to: ​
- Display close (“X”) button on top-left of the popup ​
- Remove button components from the popup UI​
- Support non-rectangular visual shapes based on uploaded PNG (transparent background)​
</t>
  </si>
  <si>
    <t>1) CTR popup
2) Mission submission and compliance rate</t>
  </si>
  <si>
    <t>CI - Livi</t>
  </si>
  <si>
    <t>CDE-50194</t>
  </si>
  <si>
    <t>BRD AYO TOKO - Pop Up Revamp.pptx</t>
  </si>
  <si>
    <t>AK.04.26.004</t>
  </si>
  <si>
    <t>Cancel &amp; Submit Wording  Enhancement (GR / GI): This enhancement aims to improve clarity, control, and operational visibility for Cancel and Submit actions in both Inbound (GR) and Outbound (GI/Out) processes.</t>
  </si>
  <si>
    <t>To improve user clarity, operational control, and warehouse visibility when performing Cancel and Submit actions in Inbound (GR) and Outbound (GI/Out) processes.</t>
  </si>
  <si>
    <t>This enhancement improves clarity and operational alignment for Cancel and Submit actions across GR and GI/Out processes.</t>
  </si>
  <si>
    <r>
      <rPr>
        <sz val="11"/>
        <color rgb="FF000000"/>
        <rFont val="Aptos Narrow"/>
        <family val="2"/>
        <scheme val="minor"/>
      </rPr>
      <t xml:space="preserve">This ticket requires immediate prioritization due to its </t>
    </r>
    <r>
      <rPr>
        <b/>
        <sz val="11"/>
        <color rgb="FF000000"/>
        <rFont val="Aptos Narrow"/>
        <family val="2"/>
        <scheme val="minor"/>
      </rPr>
      <t xml:space="preserve">sustained operational and financial impact.
</t>
    </r>
    <r>
      <rPr>
        <sz val="11"/>
        <color rgb="FF000000"/>
        <rFont val="Aptos Narrow"/>
        <family val="2"/>
        <scheme val="minor"/>
      </rPr>
      <t xml:space="preserve">
On average, this issue gener</t>
    </r>
    <r>
      <rPr>
        <b/>
        <sz val="11"/>
        <color rgb="FF000000"/>
        <rFont val="Aptos Narrow"/>
        <family val="2"/>
        <scheme val="minor"/>
      </rPr>
      <t>ates ~37 support tickets per mont</t>
    </r>
    <r>
      <rPr>
        <sz val="11"/>
        <color rgb="FF000000"/>
        <rFont val="Aptos Narrow"/>
        <family val="2"/>
        <scheme val="minor"/>
      </rPr>
      <t>h, and each ticket often involves multiple replenishment documents, significantly amplifying the effort required for investigation, correction, and reconciliation.
I</t>
    </r>
    <r>
      <rPr>
        <b/>
        <sz val="11"/>
        <color rgb="FF000000"/>
        <rFont val="Aptos Narrow"/>
        <family val="2"/>
        <scheme val="minor"/>
      </rPr>
      <t xml:space="preserve">n its current state, every single incident:
</t>
    </r>
    <r>
      <rPr>
        <sz val="11"/>
        <color rgb="FF000000"/>
        <rFont val="Aptos Narrow"/>
        <family val="2"/>
        <scheme val="minor"/>
      </rPr>
      <t xml:space="preserve">Requires CHT involvement to analyze and validate the issue
Requires direct data modification at database level, increasing risk and not best practice
Requires formal approvals prior to execution, which are mandatory due to the nature of DB changes
Results in a minimum SLA of min. 2 working days per ticket, driven by approval cycles and the complexity of CHT handling
</t>
    </r>
    <r>
      <rPr>
        <b/>
        <sz val="11"/>
        <color rgb="FF000000"/>
        <rFont val="Aptos Narrow"/>
        <family val="2"/>
        <scheme val="minor"/>
      </rPr>
      <t xml:space="preserve">The absence of a controlled and explicit “Cancellation” action leads to:
</t>
    </r>
    <r>
      <rPr>
        <sz val="11"/>
        <color rgb="FF000000"/>
        <rFont val="Aptos Narrow"/>
        <family val="2"/>
        <scheme val="minor"/>
      </rPr>
      <t>1. Frequent human errors, where users unintentionally process the wrong documents
2. Cascading stock discrepancies, as a single incorrect action can affect multiple documents and inventory records
3. High recurring support load, consuming IT, warehouse, and business capacity every month
Expected Impact Once Implemented
Clearer and more intuitive user actions for GR and GI/Out processes, reducing errors at source
Significant reduction in accidental cancellations or incorrect submissions, especially in high‑volume operations
Improved warehouse awareness and faster follow‑up, enabled through automatic notifications
Reduced dependency on CHT, DB changes, and manual approvals, lowering operational risk and shortening resolution cycles
Stronger governance and flexibility, enabled via touchpoint‑based configuration instead of manual interventions</t>
    </r>
  </si>
  <si>
    <t>SEARCH SUGGESTION</t>
  </si>
  <si>
    <t>Loyalty Enhancement</t>
  </si>
  <si>
    <t>Fixing and enhance items from previous deployment, enhance entry point in resolution center. Receive OTP via whatsapp</t>
  </si>
  <si>
    <t>https://wiki.app.pconnect.biz/spaces/CDE/pages/1696835120/PRD+CITA+-+Loyalty+Enhancement+Sprint+5</t>
  </si>
  <si>
    <t>CDE Number?</t>
  </si>
  <si>
    <t>https://pmicloud-my.sharepoint.com/:p:/g/personal/jdharmaw_pmintl_net/IQClRUCXFSGSSpTP--8kRNaZAVSG2mOiltpHzLVznHItPyo?e=leBEVJ</t>
  </si>
  <si>
    <t>AMO &amp; Principal</t>
  </si>
  <si>
    <t>Master Config for CITA Delivery</t>
  </si>
  <si>
    <t>adding master config, on or off and to configure variable without any additional development for:
- Auto Cancel On / Off &amp; Variable
- max delay variable for displaying cita order data both in AYO Mitra and AYO Mitra Order</t>
  </si>
  <si>
    <t>To ensure that changes from the business side or feedback from users especially related to the experience of the order process and order delivery can be addressed as quickly as possible</t>
  </si>
  <si>
    <t>CDE-61919</t>
  </si>
  <si>
    <t>[SPRINT 5] - Configurable AYO Mitra &amp; AYO Mitra Order Parameters - Commercial Digital Ecosystem - Confluence</t>
  </si>
  <si>
    <t>The PRD is not finalized yet</t>
  </si>
  <si>
    <t>Pasgar Performance</t>
  </si>
  <si>
    <t>Remove deprecated PASGAR performance-data code and keep only user-essential components in AYO Mitra Order to maintain app and sync stability while minimizing resource usage</t>
  </si>
  <si>
    <t>to maintain app and sync stability while minimizing resource usage</t>
  </si>
  <si>
    <t>CDE-60983</t>
  </si>
  <si>
    <t>Self Registration</t>
  </si>
  <si>
    <t>The existing enrollment process requires retailers to be physically present at the wholesaler to complete the OTP verification and registration. This reliance on face-to-face enrollment events severely limits the business's ability to scale enrollment rate for both ISRs and DSRs efficiently and cost-effectively</t>
  </si>
  <si>
    <t>Implement a sel-registration capability for retailers. This will remove the current physical requirement (OTP at WS) and provide retailres with flexibility to register on their own time which is essential to significantly accelerate the onboarding of retailers.</t>
  </si>
  <si>
    <t>Self Registration capability on AYO Toko for both ISR &amp; DSR</t>
  </si>
  <si>
    <t>- Achieve an ISR Scale of 286, 480
'- Achieve a DSR Scale of 66, 704
- Reduce cost of 250 per DSR enrolled</t>
  </si>
  <si>
    <t>26/11/2025</t>
  </si>
  <si>
    <t>CDE-43847</t>
  </si>
  <si>
    <t>BRD_PH_Self Registration.pptx</t>
  </si>
  <si>
    <t>Still waiting PO</t>
  </si>
  <si>
    <t>Lintas from Sprint 4</t>
  </si>
  <si>
    <t>AYO Mitra Order PH</t>
  </si>
  <si>
    <t>Pricing Setup Decimal Value</t>
  </si>
  <si>
    <t xml:space="preserve">The current rider app version does not support decimal values for product pricing. This limitation leads to payment discrepancies and negatively impacts the wholesaler's income. </t>
  </si>
  <si>
    <t>To synchronize product pricing across platforms to ensure precise payment and to eliminate financial discrepancies for wholesalers</t>
  </si>
  <si>
    <t>Enable decimal in product pricing and adjust rounding calculation for DTE challenge calculation</t>
  </si>
  <si>
    <t>CDE-56439</t>
  </si>
  <si>
    <t>BRD_PH_Decimal Values in Rider App.pptx</t>
  </si>
  <si>
    <t>AYO PrincipalPH</t>
  </si>
  <si>
    <t>Menu List</t>
  </si>
  <si>
    <t>Currently, plenty of unused and not market-fit menus available on AYO Principal. Hence, navigate around is pretty hard especially to teams who are new to AYO.</t>
  </si>
  <si>
    <t xml:space="preserve">Enable administrators to configure, manage, and control feature activation sequence based on roles and platforms, ensuring controlled feature rollout and dependency management.
</t>
  </si>
  <si>
    <t>Remove unsused &amp; non-related menu for PH from AYO Mitra &amp; AYO Principal</t>
  </si>
  <si>
    <t>Streamline process within the app and simplify UI for easier user onboarding</t>
  </si>
  <si>
    <t>CDE-56440</t>
  </si>
  <si>
    <t>BRD_PH_Adjust Menu Sequence on Principal.pptx</t>
  </si>
  <si>
    <t>Introduce raffle system to grant extra point while adding point cap per period</t>
  </si>
  <si>
    <t>- Reduce the overall manual effort required to execute the raffle program 
- Eliminate manual data entry errors targeting 100% accuracy"</t>
  </si>
  <si>
    <t>CDE-61353</t>
  </si>
  <si>
    <t>On Assessment</t>
  </si>
  <si>
    <t>The PRD has not been finalized yet</t>
  </si>
  <si>
    <t>Dependency to DTE, feature can't be used by sprint 4 anyway. Velocity not sufficient</t>
  </si>
  <si>
    <t>Google Analytics, Firebase &amp; Data Logger</t>
  </si>
  <si>
    <t>Replacing data logger with exsting google analytics  &amp; firebase</t>
  </si>
  <si>
    <t>The integration of Google Analytics and Firebase enables real-time tracking, allows full visibility into user actions prior to an error, including device details, accelerates issue investigation, and even enables the implementation of an early warning system to proactively detect potential problems</t>
  </si>
  <si>
    <t>CDE-60986</t>
  </si>
  <si>
    <t>AYO Toko SFP - Simplify and faster update invoice status (for manual transfer payment).pptx</t>
  </si>
  <si>
    <t>Pojok Bayar Deeplink</t>
  </si>
  <si>
    <r>
      <rPr>
        <b/>
        <sz val="11"/>
        <color rgb="FF000000"/>
        <rFont val="Aptos Narrow"/>
        <family val="2"/>
        <scheme val="minor"/>
      </rPr>
      <t xml:space="preserve">Pojok Bayar Deeplink
</t>
    </r>
    <r>
      <rPr>
        <sz val="11"/>
        <color rgb="FF000000"/>
        <rFont val="Aptos Narrow"/>
        <family val="2"/>
        <scheme val="minor"/>
      </rPr>
      <t>Currently to access Pojok Bayar Webview in AYO Toko, requires parameters such as retailer data. But to create a deeplink to redirect user from pop up to the PB Webview, we cannot send data. We're currently waiting for Digimax team to follow up regarding the possibility of this issue.</t>
    </r>
  </si>
  <si>
    <t>To create a deeplink that would allow us to redirect user from homepage to the PB Webview, as per the initiative of partnership team.</t>
  </si>
  <si>
    <t>Vivi Novita Nia</t>
  </si>
  <si>
    <t>No PRD shared</t>
  </si>
  <si>
    <t>AK.04.26.006</t>
  </si>
  <si>
    <t xml:space="preserve">EDC BRI Payment </t>
  </si>
  <si>
    <t>During payment processing using BRI EDC (QRIS or Card), Frontliner must wait for the EDC response on the Waiting for Payment screen. However, when the response takes longer than expected, Frontliner often refresh or force close the app to regain control, therefore a Close (X) button is proposed to allow Frontliner to dismiss the screen without refreshing or killing the application.</t>
  </si>
  <si>
    <t>1. Reduce operational disruption caused by refresh/force-close during long EDC response times.
2. Prevent duplicate actions and status inconsistencies triggered by user interruption (e.g., repeated attempts, unclear payment status).</t>
  </si>
  <si>
    <t>Add a Close (X) button on the “Waiting for Payment” screen to allow Frontliners to safely dismiss the waiting screen without refreshing or killing the application, and continue using the app while the system handles the pending payment status appropriately.</t>
  </si>
  <si>
    <t>This change reduces operational disruption during delayed EDC responses by preventing Frontliners from refreshing or force-closing the app. It is expected to save approximately 0.5–5 minutes per affected transaction</t>
  </si>
  <si>
    <t xml:space="preserve">deprio </t>
  </si>
  <si>
    <r>
      <rPr>
        <sz val="11"/>
        <color rgb="FF000000"/>
        <rFont val="Aptos Narrow"/>
        <family val="2"/>
        <scheme val="minor"/>
      </rPr>
      <t xml:space="preserve">Enhance the Riwayat Penjualan export (Excel and PDF) by adding key replacement information to the Penjualan per Customer &amp; Penjualan per Products reports, including Order Type, Replacement Order Number, old and new Codentify, and </t>
    </r>
    <r>
      <rPr>
        <sz val="11"/>
        <color rgb="FFFF0000"/>
        <rFont val="Aptos Narrow"/>
        <family val="2"/>
        <scheme val="minor"/>
      </rPr>
      <t>new product names,</t>
    </r>
    <r>
      <rPr>
        <sz val="11"/>
        <color rgb="FF000000"/>
        <rFont val="Aptos Narrow"/>
        <family val="2"/>
        <scheme val="minor"/>
      </rPr>
      <t xml:space="preserve"> to improve visibility and tracking of replacement transactions.</t>
    </r>
  </si>
  <si>
    <t xml:space="preserve">Adjust codentify device - in menu edit transaction. </t>
  </si>
  <si>
    <t>AK.09.25.004</t>
  </si>
  <si>
    <t>Mobile coaches monitoring</t>
  </si>
  <si>
    <t>Velocity is not sufficient</t>
  </si>
  <si>
    <t xml:space="preserve">AYO Principal2.0 </t>
  </si>
  <si>
    <t>Deprecation of retailer mapping and product supplier V1</t>
  </si>
  <si>
    <t>To shift all user to Control Tower V2 in those two menus</t>
  </si>
  <si>
    <t>User will continue to experiencing slower import in V1</t>
  </si>
  <si>
    <t>[CDE-59332] [AYO Principal][Control Tower] Deprecation Retailer Mapping and Product Supplier V1 - Jira</t>
  </si>
  <si>
    <t>ITPF Compliance</t>
  </si>
  <si>
    <r>
      <rPr>
        <b/>
        <sz val="11"/>
        <color rgb="FF000000"/>
        <rFont val="Aptos Narrow"/>
        <family val="2"/>
        <scheme val="minor"/>
      </rPr>
      <t xml:space="preserve">ITPF Compliance
</t>
    </r>
    <r>
      <rPr>
        <sz val="11"/>
        <color rgb="FF000000"/>
        <rFont val="Aptos Narrow"/>
        <family val="2"/>
        <scheme val="minor"/>
      </rPr>
      <t>To comply with ITPF requirements, several system enhancements are required to improve governance, security, and data integrity. These include enabling Wholesalers (WS) to verify retailer registrations (self-register &gt; matchmaking &gt; first order &gt; WS verification), implementing notifications via email or SMS for any account information changes made outside Sampoerna, reducing session timeout from 15 days to 12 hours to enhance security, and establishing an annual Head Office (HO) review of retailer downline validity to ensure data accuracy and legitimacy.</t>
    </r>
  </si>
  <si>
    <t>2.2.9 - Harus ada yang verify pendaftaran retailer. Tidak mungkin employee Sampoerna yang verify, maka perlu ada enhancement agar WS bisa verify pendaftaran.
Self register &gt; Matchmake &gt; Order pertama &gt; Verify oleh WS
2.3.6 - Apabila ada perubahan informasi account (nama/alamat/phone, etc) yang bukan dilakukan oleh pihak Sampoerna perlu ada notifikasi untuk pemilik akun.
Kirim ke email atau SMS (as stated di ITPF)
2.5.4 - Terminate session from 15 days to 12 hours
2.6.1 - HO review retailer downline validity every 1 year</t>
  </si>
  <si>
    <t>[CDE-56638] [ID][AYO Toko] Account Changes Email/Text Notification - Jira
[CDE-58612] [ID][AYO Toko] PIN Policy Enforcement - Jira
[CDE-56640] [ID][AYO Toko] Yearly Retailer Review - Jira</t>
  </si>
  <si>
    <t>[CDE-56638] [ID][AYO Toko] Account Changes Email/Text Notification: 12
[CDE-58612] [ID][AYO Toko] PIN Policy Enforcement: 10
[CDE-56640] [ID][AYO Toko] Yearly Retailer Review:24</t>
  </si>
  <si>
    <t>[CDE-56638] [ID][AYO Toko] Account Changes Email/Text Notification: 1
[CDE-58612] [ID][AYO Toko] PIN Policy Enforcement: 1
[CDE-56640] [ID][AYO Toko] Yearly Retailer Review: 1</t>
  </si>
  <si>
    <t>AP.04.26.003</t>
  </si>
  <si>
    <t>AYO Principal- Verifikasi AYO Toko</t>
  </si>
  <si>
    <t>Verifikasi AYO Toko</t>
  </si>
  <si>
    <r>
      <rPr>
        <b/>
        <sz val="11"/>
        <color rgb="FF000000"/>
        <rFont val="Aptos Narrow"/>
        <family val="2"/>
        <scheme val="minor"/>
      </rPr>
      <t xml:space="preserve">FILTER VERIFIKASI FOTO TOKO
</t>
    </r>
    <r>
      <rPr>
        <sz val="11"/>
        <color rgb="FF000000"/>
        <rFont val="Aptos Narrow"/>
        <family val="2"/>
        <scheme val="minor"/>
      </rPr>
      <t>Current reporting and operational tools have limited filtering by sales hierarchy, especially at the Zone level, which is:
Time-consuming (multiple exports, VLOOKUPs, manual pivoting).</t>
    </r>
  </si>
  <si>
    <t xml:space="preserve"> enhance a SalesTree-based Zone filter to enable accurate, fast, and standardized</t>
  </si>
  <si>
    <t>SalesTree Filter Controls: Hierarchical filters for Zone with multi-select, search/autocomplete, and clear-all.</t>
  </si>
  <si>
    <r>
      <t>Reduce manual processing time</t>
    </r>
    <r>
      <rPr>
        <sz val="11"/>
        <color theme="1"/>
        <rFont val="Segoe UI"/>
        <family val="2"/>
      </rPr>
      <t xml:space="preserve"> for zone-level analysis by </t>
    </r>
    <r>
      <rPr>
        <b/>
        <sz val="11"/>
        <color theme="1"/>
        <rFont val="Segoe UI"/>
        <family val="2"/>
      </rPr>
      <t>≥60%</t>
    </r>
    <r>
      <rPr>
        <sz val="11"/>
        <color theme="1"/>
        <rFont val="Segoe UI"/>
        <family val="2"/>
      </rPr>
      <t>.</t>
    </r>
  </si>
  <si>
    <t>[CDE-57182] [ID][AYO Principal] Verifikasi Foto Toko Filter, New Column, Bulk Approve. - Jira</t>
  </si>
  <si>
    <r>
      <rPr>
        <b/>
        <sz val="11"/>
        <color rgb="FF000000"/>
        <rFont val="Aptos Narrow"/>
        <family val="2"/>
        <scheme val="minor"/>
      </rPr>
      <t xml:space="preserve">Scope Filter Verifikasi Foto Toko
</t>
    </r>
    <r>
      <rPr>
        <sz val="11"/>
        <color rgb="FF000000"/>
        <rFont val="Aptos Narrow"/>
        <family val="2"/>
        <scheme val="minor"/>
      </rPr>
      <t>1. Tambahkan filter geotree
2. Checkbox select all</t>
    </r>
  </si>
  <si>
    <t>AP.04.26.006</t>
  </si>
  <si>
    <t>Multiple Menus</t>
  </si>
  <si>
    <t>In Akses Karyawan and Admin Principal, currently when user have access to Lihat only, it can only view the data list without edit capability</t>
  </si>
  <si>
    <r>
      <t xml:space="preserve">enable user with access to Viewer to </t>
    </r>
    <r>
      <rPr>
        <b/>
        <sz val="11"/>
        <color theme="1"/>
        <rFont val="Aptos Narrow"/>
        <family val="2"/>
        <scheme val="minor"/>
      </rPr>
      <t>view</t>
    </r>
    <r>
      <rPr>
        <sz val="11"/>
        <color theme="1"/>
        <rFont val="Aptos Narrow"/>
        <family val="2"/>
        <scheme val="minor"/>
      </rPr>
      <t xml:space="preserve"> only in 
- Akses Karyawan 
- Admin Principal
- User Perusahaan
- Setup TRS Proposal</t>
    </r>
  </si>
  <si>
    <t>Fixing current permission in AYO Principalto only enable view the detail without changes capability</t>
  </si>
  <si>
    <t>[CDE-61570] [AYO Principal]- Standardization of “LIHAT” (View-Only) Permission - Jira</t>
  </si>
  <si>
    <t>AYO Principal2.0</t>
  </si>
  <si>
    <t>To categorize menu menu in AYO Principalbased on Application and Country</t>
  </si>
  <si>
    <t>SPRINT 6 TICKET</t>
  </si>
  <si>
    <t>The development is on Sprint 6</t>
  </si>
  <si>
    <t>The priority is put on the low number</t>
  </si>
  <si>
    <t>Need to prioritize higher rank ticket</t>
  </si>
  <si>
    <t>Currently, historical ORF data in AYO Kasir can be viewed through the POP menu; however, it cannot be exported in Excel format.
HQ requires ORF data from AYO Principalin Excel format to monitor the effectiveness of stock control by touchpoint</t>
  </si>
  <si>
    <t xml:space="preserve">Reuse data table dari AYO Toko, AYO Kasir only show in FE and consume BE </t>
  </si>
  <si>
    <t>NO BRD Shared to MYHERO ITPD</t>
  </si>
  <si>
    <t>SMB program mechanism: for every quality referral, employee will get 1 point. Referral can be from AYO and DCE. AYO don't have DCE data, so need to build reverse ETL to get data from DWH</t>
  </si>
  <si>
    <t>Reverse ETL to get DCE data from DWH</t>
  </si>
  <si>
    <t>read parquet file sent by DWH in S3</t>
  </si>
  <si>
    <t>to calculate SMB point. without this, SMB point cannot be calculated automatically and synced to redemption platform</t>
  </si>
  <si>
    <t>OTP by WA</t>
  </si>
  <si>
    <t>Adding option for OTP by Whatsapp inAYO Mitra Order (menu login, and reset password)</t>
  </si>
  <si>
    <t>Currently, there is a possibility that around 20% of OTP SMS messages are delivered with delays, which disrupts the user experience. By adding WhatsApp as an alternative delivery channel, this risk can be reduced to below 5% without compromising security</t>
  </si>
  <si>
    <t>CDE-60985</t>
  </si>
  <si>
    <t>Move to Sprint 6</t>
  </si>
  <si>
    <t>hold ke sprint 6</t>
  </si>
  <si>
    <t>Store Password History</t>
  </si>
  <si>
    <t>As per required by latest IT-STD-318, AYO KSA need to store password history as per required by the respective ITPF.</t>
  </si>
  <si>
    <t>Fulfill requirement by ITPF IT-318</t>
  </si>
  <si>
    <t>Store 1 previous AYO password history into a new table while keeping the active/valid password on existing table</t>
  </si>
  <si>
    <t>CDE-59938</t>
  </si>
  <si>
    <t>AYO Toko side</t>
  </si>
  <si>
    <t>No changes from AYO Kasir. Only from AYO Toko</t>
  </si>
  <si>
    <r>
      <rPr>
        <sz val="11"/>
        <color rgb="FF000000"/>
        <rFont val="Aptos Narrow"/>
        <family val="2"/>
        <scheme val="minor"/>
      </rPr>
      <t xml:space="preserve">Automatic  stock update in AYO Kasir for SRC IQOS Point </t>
    </r>
    <r>
      <rPr>
        <b/>
        <sz val="11"/>
        <color rgb="FF000000"/>
        <rFont val="Aptos Narrow"/>
        <family val="2"/>
        <scheme val="minor"/>
      </rPr>
      <t xml:space="preserve"> </t>
    </r>
    <r>
      <rPr>
        <sz val="11"/>
        <color rgb="FF000000"/>
        <rFont val="Aptos Narrow"/>
        <family val="2"/>
        <scheme val="minor"/>
      </rPr>
      <t xml:space="preserve">&amp; push notif </t>
    </r>
  </si>
  <si>
    <t>Allow CNR implementation doesn’t fully enforce program-level validation, may cause mismatch/use across different TP. 
Support mandatory multiple brand program, and cumulative reward mechanics using AAI</t>
  </si>
  <si>
    <t>The current CNR AAI heavily support on one-time mechanics and is focusing on selected brand (not mandatory brand). Whilst business needs may vary such as mandatory multiple-brand, accumulative reward calc etc</t>
  </si>
  <si>
    <t>Multiple Country Access / Country Selection for AYO Principal</t>
  </si>
  <si>
    <t>to have a better handling to access AYO Principalthat comply with IT requirement</t>
  </si>
  <si>
    <t>[CDE-59249] [AYO Principal] Multiple Country Support for AYO Principal- Jira</t>
  </si>
  <si>
    <t>Need to discuss on the impact and risk of the implementation</t>
  </si>
  <si>
    <r>
      <rPr>
        <b/>
        <sz val="11"/>
        <color rgb="FF000000"/>
        <rFont val="Aptos Narrow"/>
        <family val="2"/>
        <scheme val="minor"/>
      </rPr>
      <t xml:space="preserve">Scope Ticket Country
</t>
    </r>
    <r>
      <rPr>
        <sz val="11"/>
        <color rgb="FF000000"/>
        <rFont val="Aptos Narrow"/>
        <family val="2"/>
        <scheme val="minor"/>
      </rPr>
      <t xml:space="preserve">1. Take out pilih country di login page
2. Cek country based on role
3. Tambahkan country "All" di SIGA (baru ada 1-2 role)
4. Country "All" setelah log in akan muncul pilihan pilih country-nya
5. Akses karyawan ada tambahan field all country
6. Tujuannya agar ada role yang bisa pilih any country setelah dia log in
</t>
    </r>
    <r>
      <rPr>
        <b/>
        <sz val="11"/>
        <color rgb="FF000000"/>
        <rFont val="Aptos Narrow"/>
        <family val="2"/>
        <scheme val="minor"/>
      </rPr>
      <t xml:space="preserve">cannot share BRD assessment:
</t>
    </r>
    <r>
      <rPr>
        <sz val="11"/>
        <color rgb="FF000000"/>
        <rFont val="Aptos Narrow"/>
        <family val="2"/>
        <scheme val="minor"/>
      </rPr>
      <t>1. cara ambil country dari FE (session) tidak disarankan. bisa jadi vulnerability.
2. mandays akan terlalu besar untuk mengganti semua function yang cek country kita supaya cek dari FE
3. risiko untuk error terlalu besar</t>
    </r>
  </si>
  <si>
    <t xml:space="preserve">Barcode NPL </t>
  </si>
  <si>
    <t>Mapping Single Barcode to Multiple SKU</t>
  </si>
  <si>
    <t>1. Enable accurate tracking of SKU variants during SKU revamp or lifecycle transitions.
2. Support business cases where only one barcode is retained while multiple SKUs coexist.
3. Ensure end‑to‑end process continuity despite changes in SKU parameters.</t>
  </si>
  <si>
    <t>AYO Kasir currently treats one barcode as one SKU, which limits support for scenarios where a single barcode represents multiple product lifecycles (e.g. SKU revamp or different excise years).
This enhancement enables a single barcode to map to multiple SKUs, allowing products to be handled based on product/SKU identity rather than barcode alone, across replenishment, transaction, stock management, and reconciliation flows.</t>
  </si>
  <si>
    <t>1. Allows AYO Kasir to display and manage multiple products under the same barcode accurately.
2. Improves stock and reconciliation accuracy without increasing cashier complexity.
3. Provides a scalable foundation for future NPLs and product variants.</t>
  </si>
  <si>
    <t>No longer required at the moment</t>
  </si>
  <si>
    <t>CT.04.26.001</t>
  </si>
  <si>
    <t>CITA, AMO, CT</t>
  </si>
  <si>
    <t xml:space="preserve">Compliance </t>
  </si>
  <si>
    <t>OTP Whitelist</t>
  </si>
  <si>
    <t>System compliance flow</t>
  </si>
  <si>
    <t>Currently, we are ongoing pilot project that enable CITA to be used by unregistered retailer. but currently the flow is not ideal, we created a dummy store code on isms and control tower so the unregistered retailer act as a registered retailer.
Hence, we need to have proper and comply flow so unregistered retailer that registered from AMO coule be able to use CITA</t>
  </si>
  <si>
    <t>Subject to Audit</t>
  </si>
  <si>
    <t>60 CITA (16 mandays at sprint 4)
70 CT (15 mandays at sprint 4)
20 AMO (20 mandays at sprint 4)</t>
  </si>
  <si>
    <t>CDE-58302</t>
  </si>
  <si>
    <t>Fundamental login flow in CITA. currently pic zone can change phone number mapping in control tower with any phone number. resulting wrong mapping in our database. we would like to enhance the login flow to check and update to database so the data is updated. also to enable otp flow on login flow to ensure the user who login to the account is the right user</t>
  </si>
  <si>
    <t>Enhance login flow and fundamental in CITA</t>
  </si>
  <si>
    <t>22k users has wrong mapping in AYO database\</t>
  </si>
  <si>
    <t>[CDE-63090] CITA - Login Flow Enhancement - Jira</t>
  </si>
  <si>
    <t>MA.04.26.003</t>
  </si>
  <si>
    <t>Checkout Process Fix</t>
  </si>
  <si>
    <t>Currently when user click checkout button twice in checkout page, system will detect the cart as empty and will show an error popup
Button checkout trigger empty cart when hit twice</t>
  </si>
  <si>
    <t>To change the button trigger to session-based, so when user click it twice, it will only recognize the first click, and complete the checkout process without error message</t>
  </si>
  <si>
    <t>The requirement is finalized yet</t>
  </si>
  <si>
    <t>BRD not ready for Sprint 5</t>
  </si>
  <si>
    <t>DSR Whitelist Automation</t>
  </si>
  <si>
    <t>Customer Registration - Automate synchronization process between salesforce and AYO for a more seamless DSR registration using a direct API integration to automate the whitelisting on a regular basis.</t>
  </si>
  <si>
    <t>To be able to enroll DSRs in AK where whitelisting is not needed anymore</t>
  </si>
  <si>
    <t>Integration with DTE new API to automate data transfer for DSR detail</t>
  </si>
  <si>
    <t xml:space="preserve">- Reduce the DSR whitelisting cycle time of at least 2 days to 0 
-Remove the manual effort spent on managing DSR whitelisting
- Increase rate of DSR enrollemt to achieve goal of 66,704 DSRs enrolled in AYO 
 </t>
  </si>
  <si>
    <t>CDE-55406</t>
  </si>
  <si>
    <t>Request to deprio from the Market</t>
  </si>
  <si>
    <t>BRD_PH_Whitelist DSR Automation.pptx</t>
  </si>
  <si>
    <t>Project On Hold</t>
  </si>
  <si>
    <t>AK.04.26.011</t>
  </si>
  <si>
    <t>ORF Enhancement</t>
  </si>
  <si>
    <r>
      <rPr>
        <sz val="11"/>
        <color rgb="FF000000"/>
        <rFont val="Aptos Narrow"/>
        <family val="2"/>
        <scheme val="minor"/>
      </rPr>
      <t xml:space="preserve">Barcode Based Stock Movement Integration for </t>
    </r>
    <r>
      <rPr>
        <b/>
        <sz val="11"/>
        <color rgb="FF000000"/>
        <rFont val="Aptos Narrow"/>
        <family val="2"/>
        <scheme val="minor"/>
      </rPr>
      <t>ORF (as Primary Identifier)</t>
    </r>
    <r>
      <rPr>
        <sz val="11"/>
        <color rgb="FF000000"/>
        <rFont val="Aptos Narrow"/>
        <family val="2"/>
        <scheme val="minor"/>
      </rPr>
      <t>: This enhancement standardizes stock movement between AYO Kasir and SAP by using Barcode as the primary product identifier instead of material code. By leveraging barcode-based identification, stock transfers and Order Request Forms (ORF) can be processed more accurately and consistently, eliminating risks of material code mismatch and ensuring correct stock allocation at batch level.</t>
    </r>
  </si>
  <si>
    <t>The objective of this enhancement is to improve accuracy, efficiency, and scalability of stock movement processing by standardizing Barcode as the primary identifier across AYO Kasir and SAP.</t>
  </si>
  <si>
    <t>This enhancement introduces Barcode‑Based Stock Movement Integration for Order Request Form (ORF), positioning Barcode as the primary product identifier between AYO Kasir and SAP, replacing reliance on material code.</t>
  </si>
  <si>
    <t>The current material code based process is highly inefficient and operationally costly, especially for high volume ORF and STO processing.
Based on real operational samples
1. With Barcode as Primary Identifier : ~2 minutes per ORF / STO
2. With Material Code: ~10 minutes per ORF / STO</t>
  </si>
  <si>
    <t>Deprio due this ticket Mapping Single Barcode to Multiple SKU</t>
  </si>
  <si>
    <t>AYO Principle - Program</t>
  </si>
  <si>
    <t>Adjustment Program</t>
  </si>
  <si>
    <t>Kelvin/ Ariph</t>
  </si>
  <si>
    <t>Load Sheet Improvement</t>
  </si>
  <si>
    <t>Load Sheet management: Shows Quantity Booked, which causes confusion
Does not clearly differentiate: Stock allocated by WS, Stock remaining with Rider
Orders and load sheets: Cannot always be pushed in real time to Rider, Depend heavily on manual steps &amp; No centralized, auditable stock movement logging
These limitations reduce: Delivery efficiency, Stock accuracy &amp; Scalability of rider operations</t>
  </si>
  <si>
    <t>Improve Load Sheet clarity, control, and auditability
Enable real‑time synchronization between Mitra and Rider
Prepare W2R operations for scalable growth</t>
  </si>
  <si>
    <t>The business aims to:
Enable real‑time Rider operations via online Rider App
Improve stock accountability between WS and Rider
Simplify Load Sheet setup and management
Reduce fulfillment and reconciliation errors
Provide audit trails for all stock movements</t>
  </si>
  <si>
    <t>KSA Trade Marketing &amp; DTE (Melnyk, Ihor)</t>
  </si>
  <si>
    <t>CDE-57118</t>
  </si>
  <si>
    <t>BRD_KSA_AMO Hybrid &amp; Loadsheet Improvement.pptx</t>
  </si>
  <si>
    <t>Project Based</t>
  </si>
  <si>
    <t>Rider App operates in offline mode, causing: Delayed updates, Manual reconciliation &amp; Limited real‑time visibility
These limitations reduce: Delivery efficiency, Stock accuracy &amp; Scalability of rider operations</t>
  </si>
  <si>
    <t>Transform Rider App from offline to hybrid
Enable real‑time synchronization between Mitra and Rider
Prepare W2R operations for scalable growth</t>
  </si>
  <si>
    <t>CDE-57117</t>
  </si>
  <si>
    <t>Order Cancellation Reason</t>
  </si>
  <si>
    <t>Currently:
Orders can be cancelled without structured or consistent reasons
Cancellation data is: Fragmented, Inconsistent between platforms &amp; Difficult to analyze
Business teams lack: Clear visibility on why cancellations occur &amp;Reliable data for operational improvement
This causes: Poor root-cause analysis, Reduced accountability &amp; Inefficient decision-making at business and operations level</t>
  </si>
  <si>
    <t>To introduce mandatory, structured cancellation reason tracking across: AYO Toko, AYO Mitra &amp; AMO. 	While storing and displaying the reason consistently for audit and analysis.</t>
  </si>
  <si>
    <t>The business aims to:
Ensure all order cancellations have a recorded reason
Standardize cancellation reasons across platforms
Increase transparency for both retailers and wholesalers
Enable better operational and performance analysis
Support future reporting and policy improvements</t>
  </si>
  <si>
    <t>CDE-57116</t>
  </si>
  <si>
    <t>BRD_KSA_Order Cancel Reason.pptx</t>
  </si>
  <si>
    <t>Adding option for OTP by Whatsapp in AYO Mitra(menu login, and reset password)</t>
  </si>
  <si>
    <t>CDE-61918</t>
  </si>
  <si>
    <t>Creating a new menu in AYO Principalto allow HQ to upload the coin reimbursement process for Mitra, so Mitra can also track the status of their reimbursement. This makes the reimbursement process clearer, as Mitra can view the reimbursement status directly from AYO Mitra</t>
  </si>
  <si>
    <t>tiket sudah mulai didevelop di sprint 2 ketika enhancement coin di AYO Mitra, namun on hold karena focus ke loyalty, sehingga development yang diperlukan dari sisi integrasi data dan adjustment di 1 value table yang UI nya sudah ada
The ticket just been shared on 19 of May</t>
  </si>
  <si>
    <t>Remove Qiscus Service</t>
  </si>
  <si>
    <t>Currently we are employing new vendor Mitracomm for Bude, so we need to remove qiscus services from BE to eliminate any API calls/processes.</t>
  </si>
  <si>
    <t>Remove Qiscus services entirely from My AYO BE</t>
  </si>
  <si>
    <t xml:space="preserve">  </t>
  </si>
  <si>
    <t>DTE progress currently updates only from AMO (offline sync) and CITA (invoice-based). Transactions processed through AYO Mitra, both B2B orders from AYO Toko and OTC transactions are not yet captured. This means retailer DTE progress is incomplete whenever orders go through the Mitra channel.</t>
  </si>
  <si>
    <t>Enable AYO Mitra as an additional source for DTE progress updates, ensuring no transaction is missed regardless of which channel processes the order. (OTC)</t>
  </si>
  <si>
    <t>currently, there is possibility ~10% orders (OTC) not counted in DTE Progress Bar if this feature not implemented</t>
  </si>
  <si>
    <t>Smooth Transition: Routing to Clustering Migration</t>
  </si>
  <si>
    <t>Current migration from Routing to Clustering mode in AYO Mitra faces several operational challenges:
- Orders missing from PPHI – Orders with past shipping dates do not appear in PPHI, causing loss of visibility for undelivered orders.
- Cluster creation blocked – Mitra cannot create clusters if there are ongoing deliveries, creating a prolonged migration bottleneck.
- No auto-cleanup for stale orders – Stuck orders remain in the system for weeks without resolution, hindering migration.
- Unstable transition – Mitra must wait for PASGAR to complete all orders before clustering, which also delays PIC Area and reduces overall efficiency.</t>
  </si>
  <si>
    <t>- Remove migration blockers from Routing → Clustering
- Ensure zero order loss during the transition
- Limit the hybrid period to a maximum of 1 day (next-day delivery cycle)
- Provide configurable parameters so the ops team can adjust without deployment
- Give Mitra full visibility and control over orders during the transition</t>
  </si>
  <si>
    <t>Provide a smooth whitelist mechanism for migrating Mitra from Routing to Clustering mode, ensuring:
- All overdue orders remain visible and actionable
- Cluster creation is not blocked by active orders
- The transition completes within one delivery cycle (next-day), without requiring additional scheduled jobs</t>
  </si>
  <si>
    <t>Mandays Consumption (SoftEng)</t>
  </si>
  <si>
    <t>[CDE-52209] [ID][AYO Mitra] - Export Logs for Data Exfiltration Monitoring - Jira</t>
  </si>
  <si>
    <t>[CDE-52207] [ID][AYO Principal] - Export Logs for Data Exfiltration Monitoring - Jira</t>
  </si>
  <si>
    <t>[CDE-52210] [ID][AYO Mitra] - Import Logs for Data Tampering Monitoring - Jira</t>
  </si>
  <si>
    <t>[CDE-52212] [ID][AYO Principal] - Import Logs for Data Tampering Monitoring - Jira</t>
  </si>
  <si>
    <t>CDE-57340</t>
  </si>
  <si>
    <t>CDE-57349</t>
  </si>
  <si>
    <t>CDE-57353</t>
  </si>
  <si>
    <t>CDE-57187</t>
  </si>
  <si>
    <t>CDE-57264</t>
  </si>
  <si>
    <t>[CDE-57459] DTE - AI Finding - Raw SQL Injection dte-automation-progressbar - Jira</t>
  </si>
  <si>
    <t>Gemini</t>
  </si>
  <si>
    <t>[CDE-55210]</t>
  </si>
  <si>
    <t>[CDE-57203]</t>
  </si>
  <si>
    <t xml:space="preserve">[CDE-51823] [ID][AYO Principal] Protect Export File with Encrypted Password - Jira
</t>
  </si>
  <si>
    <t>CDE-58293</t>
  </si>
  <si>
    <t>CDE-58295</t>
  </si>
  <si>
    <t>CDE-58296</t>
  </si>
  <si>
    <t>CDE-58931</t>
  </si>
  <si>
    <t>Maybe</t>
  </si>
  <si>
    <t>[CDE-57460] DTE - AI Finding - SQL Injection Risk coin-management-v2 (with user-controlled search input) - Jira</t>
  </si>
  <si>
    <t>[CDE-57467] DTE - AI Finding - SQL Injection Risk coin-management-v2 (nominal_pembayaran concatenation) - Jira</t>
  </si>
  <si>
    <t>5</t>
  </si>
  <si>
    <t>[CDE-48742] [ID][Principal] Update Logic for Data Update in Action Logging - Jira</t>
  </si>
  <si>
    <t>[CDE-59503] DTE - AI Finding - API Rate Limiting Disabled task-management-v2 - Jira</t>
  </si>
  <si>
    <t>[CDE-59504] DTE - AI Finding - CORS Wildcard Configuration task-management-v2 - Jira</t>
  </si>
  <si>
    <t>[CDE-59505] DTE - AI Finding - CORS Configured to Allow All Origins by Default task-submission-v2 - Jira</t>
  </si>
  <si>
    <t>[CDE-59506] DTE - AI Finding - Route Export Endpoint Without Authentication task-submission-v2 - Jira</t>
  </si>
  <si>
    <t>[CDE-63446] DTE - Unsanitized User Input Used to Set Application Locale [mod-local] - Jira</t>
  </si>
  <si>
    <t>https://jira.app.pconnect.biz/browse/CDE-47324</t>
  </si>
  <si>
    <t>In Assesment</t>
  </si>
  <si>
    <t>CDE-63636</t>
  </si>
  <si>
    <t>CDE-63637</t>
  </si>
  <si>
    <t>CDE-63638</t>
  </si>
  <si>
    <t>CDE-63639</t>
  </si>
  <si>
    <t>CDE-63640</t>
  </si>
  <si>
    <t>Nunggu hasil assessment dari Soft.Eng</t>
  </si>
  <si>
    <t>AK.04.26.001</t>
  </si>
  <si>
    <r>
      <rPr>
        <b/>
        <sz val="11"/>
        <color theme="1"/>
        <rFont val="Aptos Narrow"/>
        <family val="2"/>
        <scheme val="minor"/>
      </rPr>
      <t>My AYO</t>
    </r>
    <r>
      <rPr>
        <sz val="11"/>
        <color theme="1"/>
        <rFont val="Aptos Narrow"/>
        <family val="2"/>
        <scheme val="minor"/>
      </rPr>
      <t xml:space="preserve"> Member: 
In AYO Kasir, users can register My AYO members. Currently, there're several findings that need to be adjusted:
1. T&amp;C is not recorded (i.e. null) in database
2. Privacy policy link is not included in member registration form
3. Missing country id = ID in database</t>
    </r>
  </si>
  <si>
    <t>To comply with regulation for member registration and fill in missing data in database</t>
  </si>
  <si>
    <t>Adjustment needed in My AYO member registration process in AYO Kasir:
1. Insert T&amp;C = 1 in database  after member is successfully registered
2. Add My AYO Privacy Policy link in registration form
3. Insert country id = ID in database</t>
  </si>
  <si>
    <t>For compliance</t>
  </si>
  <si>
    <t>MH.03.26.001</t>
  </si>
  <si>
    <t>BV1 Integration</t>
  </si>
  <si>
    <t xml:space="preserve">Monthly reconciliation requires retrieving transaction data starting from the very first transaction date up to the current day. This process is time‑consuming and involves extensive validation efforts across both the SCL and AYO systems. </t>
  </si>
  <si>
    <t>Adding transction flaging for data transfer between SCL and AYO for priodically reconcilliation</t>
  </si>
  <si>
    <t>Reduce the time required for reconciliation validation.
Minimize the volume of end‑to‑end data retrieval on both SCL and AYO platforms.
Accelerate follow‑up actions when discrepancies occur by narrowing the scope of checks</t>
  </si>
  <si>
    <t>Adrian</t>
  </si>
  <si>
    <t>CDE-51702</t>
  </si>
  <si>
    <t>MH.03.26.002</t>
  </si>
  <si>
    <t>Credential Key Storage in Vault</t>
  </si>
  <si>
    <t>Security Compliance (ITPF)</t>
  </si>
  <si>
    <t>Requirement under ITPF</t>
  </si>
  <si>
    <t>Infosec</t>
  </si>
  <si>
    <t>https://wiki.app.pconnect.biz/spaces/CDE/pages/1658359733/PRD+CITA+-+CITA+OTP+Whitelist</t>
  </si>
  <si>
    <t>Not sufficient mandays</t>
  </si>
  <si>
    <t>Using BRD Digital Signature</t>
  </si>
  <si>
    <t>MH.03.26.007</t>
  </si>
  <si>
    <t>My Hero Stock Reconcile</t>
  </si>
  <si>
    <t>Minimize additional load Crcket for WEE OOT running single journey</t>
  </si>
  <si>
    <t>Adding export menu for CPO to know last stock status from ipad and BO and can help to create Initialo load</t>
  </si>
  <si>
    <t>by Crearint Initial load ob backoffice based on last final stock from ipad,  FF does not required to do additional Load every morning to update stock on ipad and remove waiting approval from SPV</t>
  </si>
  <si>
    <t>CDE-51703</t>
  </si>
  <si>
    <t>Deploy Sprint 3</t>
  </si>
  <si>
    <t>MH.03.26.010</t>
  </si>
  <si>
    <t>We have several data in My Hero that can be classified as data privacy class B</t>
  </si>
  <si>
    <t>Reduce data privacy risk</t>
  </si>
  <si>
    <t>CDE-50138</t>
  </si>
  <si>
    <t>BRD - My Hero Customer Data Privacy.pptx</t>
  </si>
  <si>
    <t>Need to share BRD to ITPD</t>
  </si>
  <si>
    <t>MH.03.26.011</t>
  </si>
  <si>
    <t>Terdapat transaksi invoice ataupun cancel invoice only yang seharusnya naik di bulan sebleumnya tapi gagal naik ataupun belum naik sama sekali di SAP</t>
  </si>
  <si>
    <t>Enhance batch job SOX SAP vs AYO Panamas</t>
  </si>
  <si>
    <t>OTC - Edward Kudrati</t>
  </si>
  <si>
    <t>CDE-51829</t>
  </si>
  <si>
    <t>BRD Enhancement and Revision for Batch JOB SOX SAP vs AYO Panamas.pptx</t>
  </si>
  <si>
    <t>BRD Migrate Menu Principal to MYHERO BE.pptx</t>
  </si>
  <si>
    <t>carry forward to the next sprint</t>
  </si>
  <si>
    <t>BRD - FMCG V2V.pptx</t>
  </si>
  <si>
    <t>Need share BRD to ITPD</t>
  </si>
  <si>
    <t>NOv'26</t>
  </si>
  <si>
    <t>Gabung sama Coach</t>
  </si>
  <si>
    <t>Nov'26</t>
  </si>
  <si>
    <t>Mandays Project</t>
  </si>
  <si>
    <t>MH.04.26.001</t>
  </si>
  <si>
    <t>Send data transaction to from My Hero to DTE</t>
  </si>
  <si>
    <t>CDE-52692</t>
  </si>
  <si>
    <t>BRD - SMP Auto Verification - Copy.pptx</t>
  </si>
  <si>
    <t>AK.04.26.002</t>
  </si>
  <si>
    <t>Search Consumer CBX</t>
  </si>
  <si>
    <t>The AYO Kasir SFP system currently uses a GET method when calling the Search Consumer CBX API. Recently, there has been a change from the Global team, where the API endpoint for searching consumer data has been updated to accept only POST requests. This update affects the existing integration flow in AYO Kasir, and using the existing GET method will soon be incompatible with the global API requirements.</t>
  </si>
  <si>
    <t xml:space="preserve">
To update the AYO Kasir SFP integration so that the consumer search functionality uses the POST request method in compliance with the new global API specification</t>
  </si>
  <si>
    <t>Modify the request method used for the Search Consumer CBX feature in AYO Kasir SFP from GET to POST.
This change is required due to updates on the global API side, which now mandates the use of POST for consumer search.</t>
  </si>
  <si>
    <t>AK.02.26.002</t>
  </si>
  <si>
    <t>Helps user/staff AYO Kasir get easier to get stock recommendation to manage or to prevent OOS and manage the efficiency of available storage at the touchpoint</t>
  </si>
  <si>
    <t xml:space="preserve">3rd Scope : email notification + team leader </t>
  </si>
  <si>
    <t>AP.02.26.005</t>
  </si>
  <si>
    <t xml:space="preserve">Add SSO Login in AYO Principal </t>
  </si>
  <si>
    <t>Implement SSO integration for AYO Principal using Azure Active Directory (or equivalent identity provider). This will allow users to log in with their corporate credentials, reducing password fatigue, improving access control, and aligning with enterprise security standards.</t>
  </si>
  <si>
    <t>CI - Ariph Satyanagara</t>
  </si>
  <si>
    <t>[CDE-48550] [AYO Principal] Enable a Comprehensive SSO Login in AYO Principal - Jira</t>
  </si>
  <si>
    <t>Carry Over Development</t>
  </si>
  <si>
    <t>Absorb in Sprint 3</t>
  </si>
  <si>
    <t>OS.04.26.001</t>
  </si>
  <si>
    <t>System Enhancement</t>
  </si>
  <si>
    <t>Several Lambda services rely on shared key–value storage to determine which job to execute and how to access the required configuration. This storage has a fixed maximum capacity (e.g., 100 keys). Once the limit is reached, no additional values can be retrieved, causing failures for any Lambda function that depends on those keys.
Currently, many Lambda services are implemented inefficiently. Instead of retrieving a single required key once, they repeatedly perform multiple lookups, unnecessarily consuming the storage quota. When the limit is exhausted due to these repeated lookups, other Lambda functions fail because they can no longer access the keys they need.</t>
  </si>
  <si>
    <t>To ensure system stability and prevent unnecessary key‑storage exhaustion by optimizing how Lambda services retrieve configuration keys—reducing redundant lookups, improving efficiency, and preventing cross‑service failures.</t>
  </si>
  <si>
    <t>AT.01.26.004</t>
  </si>
  <si>
    <t>Menu Bebas Asap / Believer</t>
  </si>
  <si>
    <r>
      <rPr>
        <b/>
        <sz val="11"/>
        <color rgb="FF000000"/>
        <rFont val="Aptos Narrow"/>
        <family val="2"/>
        <scheme val="minor"/>
      </rPr>
      <t xml:space="preserve">Berita &amp; Kisah Sukses SRC
</t>
    </r>
    <r>
      <rPr>
        <sz val="11"/>
        <color rgb="FF000000"/>
        <rFont val="Aptos Narrow"/>
        <family val="2"/>
        <scheme val="minor"/>
      </rPr>
      <t>Improve Bebas Asap menu to enable SRC IQOS Point access to SFP educational content</t>
    </r>
  </si>
  <si>
    <t>Add new submenu "Believer" in Menu Bebas Asap:
- Reward/XP
- Berita
- Kisah Sukses SRC</t>
  </si>
  <si>
    <t>CommBrand - Geby</t>
  </si>
  <si>
    <t>https://jira.app.pconnect.biz/browse/CDE-46362</t>
  </si>
  <si>
    <t>Prioritize ticket on landing page &amp; cari tahu</t>
  </si>
  <si>
    <t>Ayo toko Believer - BRD Template 2026 - Nov'25 Update - FINAL.pptx</t>
  </si>
  <si>
    <t>DT.04.26.001</t>
  </si>
  <si>
    <r>
      <rPr>
        <b/>
        <sz val="11"/>
        <color rgb="FF000000"/>
        <rFont val="Aptos Narrow"/>
        <family val="2"/>
        <scheme val="minor"/>
      </rPr>
      <t xml:space="preserve">Support Store Visual Mission
</t>
    </r>
    <r>
      <rPr>
        <sz val="11"/>
        <color rgb="FF000000"/>
        <rFont val="Aptos Narrow"/>
        <family val="2"/>
        <scheme val="minor"/>
      </rPr>
      <t xml:space="preserve">
Deployment wants to create a mission where retailers redirected to profile page to upload store visuals. After submitted and "approved" by deployment admin team, DTE will automatically rewarded the retailers from "Verifikasi Foto Toko". To reward XP from DTE.</t>
    </r>
  </si>
  <si>
    <t>CommRTM - Angela
CommDep - Jessica Cassandra</t>
  </si>
  <si>
    <t>CDE-54402
CDE-58193 --&gt; Sprint 5
CDE-58194 --&gt; Sprint 5</t>
  </si>
  <si>
    <t>BRD not shared  to ITPD</t>
  </si>
  <si>
    <t>No BRD shared</t>
  </si>
  <si>
    <t>AMO.03.26.002</t>
  </si>
  <si>
    <t>Sync Upload Efficiency</t>
  </si>
  <si>
    <t>Some data in Hybrid &amp; Offline AYO Mitra Order has already been downloaded locally, but during sync upload, the system still tries to query these values again from the server/database that make sync upload not efficient</t>
  </si>
  <si>
    <t>To ensure that during sync upload, data already included in the payload is used directly without querying the database again, reducing inefficiency and data inconsistency risks.</t>
  </si>
  <si>
    <t>-Higher risk of inconsistent sales data
-Slower sync upload process
-Mitra transactions can contain inaccurate product/category information if server-side data changes mid‑day</t>
  </si>
  <si>
    <t>CDE-43464</t>
  </si>
  <si>
    <t>18,75</t>
  </si>
  <si>
    <t>https://pmicloud.sharepoint.com/:p:/r/teams/Comm.Deployment-Deployment-ID/Shared%20Documents/00.%20COMM_DEPLOYMENT/06.%20SPRINT/1.%20Sprint%202026/BRD%202026/Sprint%203%20-%20BRD%20-%20Compile/Sprint%203%202026%20-%20B2B%20-%20Toko,%20Principal,%20CITA,%20MITA,%20Mitra,%20Mitra%20Order/Sprint%203%202026%20-%20AYO%20Mitra%20Order%20-%20Sync%20Upload%20Improvement.pptx?d=w64637866817f42fe97dc0805db2d4437&amp;csf=1&amp;web=1&amp;e=yEGNS5</t>
  </si>
  <si>
    <t>Lintas dari sprint 3 (sprint 3 explorasi metode paling effisien, sprint 4 start development)</t>
  </si>
  <si>
    <t>AM.04.26.001</t>
  </si>
  <si>
    <t>Dashboard</t>
  </si>
  <si>
    <t>Saat ini dashboard belum mencakup terkait performa pasgar dan performa delivery CITA, serta belum ada UI yang cukup bisa menjelaskan terkait order CITA sudah melewati waktu pengiriman, berpotensi untuk terlambat atau tidak</t>
  </si>
  <si>
    <t>Revamp dashboard agar mengakomodir semua kebutuhan data di 1 page including performa call pasgar serta delivery cita,
Menambahkan remarks potensi keterlambatan atau terlambat untuk order CITA agar memastikan Mitra aware terkait performa delivery CITA</t>
  </si>
  <si>
    <t xml:space="preserve">Mitra
PG Quality
PG Active
SLA Level
</t>
  </si>
  <si>
    <t>CDE-57360</t>
  </si>
  <si>
    <t>UI/UX Revamp Ph.1 : Order History</t>
  </si>
  <si>
    <t>Retailers lack a single comprehensive view of their purchasing history. Currently, only transactions placed via TOKO are visible to the retailer which leads to inability to fully track their purchasing activity across platforms</t>
  </si>
  <si>
    <t>Establish a unified, consolidated transaction history page for all retailers within the AYO ecosystem. This is a foundational step to ensure accurate and comprehensive tracking of retailer activities across channels which is key part in the new unique invoice code program</t>
  </si>
  <si>
    <t>Show order history of a Retailer from all order channel on AYO Toko</t>
  </si>
  <si>
    <t>CDE-48094</t>
  </si>
  <si>
    <t>30,75</t>
  </si>
  <si>
    <t>BRD_PH_UIUX Revamp (Ph1).pptx</t>
  </si>
  <si>
    <t>Lintas dari Sprint 3</t>
  </si>
  <si>
    <t>AMO.04.26.001</t>
  </si>
  <si>
    <r>
      <rPr>
        <b/>
        <sz val="11"/>
        <color rgb="FF000000"/>
        <rFont val="Aptos Narrow"/>
        <family val="2"/>
        <scheme val="minor"/>
      </rPr>
      <t xml:space="preserve">DTE Automation &amp; CITA Loyaty even bridge
</t>
    </r>
    <r>
      <rPr>
        <sz val="11"/>
        <color rgb="FF000000"/>
        <rFont val="Aptos Narrow"/>
        <family val="2"/>
        <scheme val="minor"/>
      </rPr>
      <t>To automate and have instant result on verification process for DTE mission with SMP mechanics. This will free up time for DTE admins to verify other missions and SRC will have earlier verification result. Currently, only available for AYO B2B transaction only. Next enhancement to include all RTM assets transaction</t>
    </r>
  </si>
  <si>
    <t>To enable data connection between AMO &amp; DTE (misi belanja) &amp; CITA Loyalty</t>
  </si>
  <si>
    <t>additional notes: Butuh event bridge agar development ini tidak menganggu waktu sinkronisasi di AMO</t>
  </si>
  <si>
    <t>[CDE-58448] [ID][AYO Mitra Order] - AMO Handling Event For DTE Progress Bar - Jira</t>
  </si>
  <si>
    <t>deploy di sprint 5, menunggu endpoint DTE ready, tapi secara development done</t>
  </si>
  <si>
    <t>AK.02.26.004</t>
  </si>
  <si>
    <t>1. Refactor ip miles from retailer owned point to user owned point
2. Principal refactor question setup 
3. Principal new menu for weight setup &amp; survey setup
4. Refactor in kasir to handle various survey type
5. IP Miles and VAP dashboard</t>
  </si>
  <si>
    <t>CommSFP -  Kevin Anggana, Kristin Laia</t>
  </si>
  <si>
    <t>AP.04.26.001</t>
  </si>
  <si>
    <t xml:space="preserve">Multiple Menus </t>
  </si>
  <si>
    <t>Disable create new admin with non PMI email in AYO Principal (Admin Principal Menu)</t>
  </si>
  <si>
    <t>Disable non PMI email creation in Admin Principal Menu</t>
  </si>
  <si>
    <t>Comply with IT PMI Policy to only enable access for PMI Users for Internal menus</t>
  </si>
  <si>
    <t>[CDE-56586] [AYO Principal] Compliance - Restricting User to Create Non-PMI Email from Front End - Jira</t>
  </si>
  <si>
    <t>04. AYO Principal BRD - Compliance for Sprint 4.pptx</t>
  </si>
  <si>
    <t>Mandays assuming list of PMI domains provided
Also edit
Prioritize the development for one role access multiple countries</t>
  </si>
  <si>
    <t>CT.04.26.003</t>
  </si>
  <si>
    <t>Enable  Questionnaire mission on CITA</t>
  </si>
  <si>
    <t>To enable structured, accurate, and scalable stock count data collection from retailers by introducing a
questionnaire‑based mission type within CITA DTE. This enhancement aims to support the retailer
stock‑count project by ensuring consistent data capture and also reducing Field Force task</t>
  </si>
  <si>
    <t>lost opportunity to get data from our retailer (700-800k)</t>
  </si>
  <si>
    <t>[PRD] CITA - Enable Questionnaire mission on CITA - Commercial Digital Ecosystem - Confluence</t>
  </si>
  <si>
    <t>CDE-58305</t>
  </si>
  <si>
    <t>https://pmicloud-my.sharepoint.com/:p:/g/personal/jdharmaw_pmintl_net/IQBM8wKjn3ArRKNYCAC19riaAdukmB_7BnKHk5ZNX2epf_w?e=tvOLh3</t>
  </si>
  <si>
    <t>OS.04.26.002</t>
  </si>
  <si>
    <t xml:space="preserve">During the OSEM Principal Audience calculation, several logic flows depend on ordering rules (e.g., order by SKU, order by brand, order by company). However, a current defect in the computation logic prevents the system from correctly handling “range-based” comparisons (e.g., greater than, less than, between). The system only processes values that match exactly equal, causing incorrect output.
Additionally, when multiple values are identical, the system inconsistently selects just one value at random. </t>
  </si>
  <si>
    <t>To ensure accurate and reliable OSEM Principal Audience calculations by fixing the comparison logic so the system can properly handle range-based conditions</t>
  </si>
  <si>
    <t>[CDE-56171] OSEM - Bug Fix L2 Logic - Jira</t>
  </si>
  <si>
    <t>AT.01.26.003</t>
  </si>
  <si>
    <r>
      <rPr>
        <b/>
        <sz val="11"/>
        <color rgb="FF000000"/>
        <rFont val="Aptos Narrow"/>
        <family val="2"/>
        <scheme val="minor"/>
      </rPr>
      <t xml:space="preserve">Principal Menu Bebas Asap (Landing Page)
</t>
    </r>
    <r>
      <rPr>
        <sz val="11"/>
        <color rgb="FF000000"/>
        <rFont val="Aptos Narrow"/>
        <family val="2"/>
        <scheme val="minor"/>
      </rPr>
      <t>Setup for landing page &amp; knowledge centre in Menu Bebas Asap</t>
    </r>
  </si>
  <si>
    <t>Internal team can edit/delete/add content at any time without deployment</t>
  </si>
  <si>
    <t>Create new panel in Principal 
- Landing page</t>
  </si>
  <si>
    <t>https://jira.app.pconnect.biz/browse/CDE-43831</t>
  </si>
  <si>
    <t>DT.04.26.002</t>
  </si>
  <si>
    <t>CDE-54388</t>
  </si>
  <si>
    <t>Need to develop for DTE Automation ticket</t>
  </si>
  <si>
    <t>MH.01.26.001</t>
  </si>
  <si>
    <t>New Improvement in MYHERO for Digital Signature &amp; Digital Document</t>
  </si>
  <si>
    <t>CI - Andrew</t>
  </si>
  <si>
    <t>CDE-45808</t>
  </si>
  <si>
    <t>Confirm Soft.Eng</t>
  </si>
  <si>
    <t>Confirmed by PH team</t>
  </si>
  <si>
    <t>AK.01.26.004</t>
  </si>
  <si>
    <t>Enable IP Miles to all offline touchpoints (Boutique, Island, KiosK &amp; Partner)</t>
  </si>
  <si>
    <t>CT.04.26.004</t>
  </si>
  <si>
    <t>CITA mission Detail Page</t>
  </si>
  <si>
    <t>To enhance the clarity and effectiveness of missions within CITA by introducing a dedicated mission detail page that provides retailers with complete, structured, and easy‑to‑understand mission information. This improvement aims to increase mission comprehension, reduce user confusion, and ultimately drive higher mission completion rates and overall engagement within CITA​</t>
  </si>
  <si>
    <t>All CITA loyalty panel (700-800k) registered retailer have a possibility to not understand the mission clearly</t>
  </si>
  <si>
    <t>https://wiki.app.pconnect.biz/spaces/CDE/pages/1652131596/PRD+CITA+-+Mission+Detail+Page</t>
  </si>
  <si>
    <t>CDE-58306</t>
  </si>
  <si>
    <t>https://pmicloud-my.sharepoint.com/:p:/g/personal/jdharmaw_pmintl_net/IQDG7GTV4huqRKHhza4SDZsIAZLhLF-UpzNUiouFLI2_Q_M?e=mfhTs1</t>
  </si>
  <si>
    <t>AP.02.26.004</t>
  </si>
  <si>
    <t>Aligning Users between SIGA, Azure, and AYO Principal.
Currently for PMI users, if user deleted in SIGA, it will not delete user in AYO Principal. Hence user still can access AYO Principal. We need to improve this so users data is accurate between AYO Principal and SIGA</t>
  </si>
  <si>
    <t>Check SIGA, check AD, and update AYO Principal Database. Daily</t>
  </si>
  <si>
    <t>[CDE-46812] [AYO Principal] Synchronizing User SIGA, AD, and Database AYO Principal - Jira</t>
  </si>
  <si>
    <t>carry forward to next sprint</t>
  </si>
  <si>
    <t xml:space="preserve">Absorb in Sprint 3.
Principal ada separate user base krn blum SSO. Jadinnya data di SIGA, Azur, Principal ga align.tiket ini untuk ketika ada review user, or role review, itu datanya align. jd tiket ini untuk alignkan --&gt; compliance. </t>
  </si>
  <si>
    <t>Wajib Develop</t>
  </si>
  <si>
    <r>
      <rPr>
        <b/>
        <sz val="11"/>
        <color rgb="FF000000"/>
        <rFont val="Aptos Narrow"/>
        <family val="2"/>
        <scheme val="minor"/>
      </rPr>
      <t xml:space="preserve">Principal Menu Bebas Asap (Berita &amp; Kisah Sukses SRC)
</t>
    </r>
    <r>
      <rPr>
        <sz val="11"/>
        <color rgb="FF000000"/>
        <rFont val="Aptos Narrow"/>
        <family val="2"/>
        <scheme val="minor"/>
      </rPr>
      <t>Setup for Believer page in Menu Bebas Asap</t>
    </r>
  </si>
  <si>
    <t>Create new panel in Principal 
- Berita: add, delete, or edit news article
- Kisah Sukses SRC: add, delete, or edit testimony</t>
  </si>
  <si>
    <t>https://jira.app.pconnect.biz/browse/CDE-46363</t>
  </si>
  <si>
    <t>CDE-54412</t>
  </si>
  <si>
    <t>Need to prioritize high rank ticket</t>
  </si>
  <si>
    <t>BRD - Mission Parameters OSEM</t>
  </si>
  <si>
    <t>OS.03.26.001</t>
  </si>
  <si>
    <t>Currently, [env]-dwh-s3-trigger-reverse-etl lambda are used deprecated AWS Lambda runtime versions
It is recommended to upgrade to latest, or at least versions with longer deprecation date beyond year 2026.
Ref: https://docs.aws.amazon.com/lambda/latest/dg/lambda-runtimes.html#runtimes-supported</t>
  </si>
  <si>
    <t>comply with latest regulation</t>
  </si>
  <si>
    <t>lambda can't be modified or not working anymore</t>
  </si>
  <si>
    <t>CDE-47771</t>
  </si>
  <si>
    <t>MH.04.26.002</t>
  </si>
  <si>
    <t>Override Management</t>
  </si>
  <si>
    <t>The current development of the digital transaction support process is nearing completion. However, findings from operational usage and reviews indicate the need for additional enhancements, particularly related to OCR accuracy and payment transaction traceability for orders with outstanding invoices.</t>
  </si>
  <si>
    <t>To strengthen control, traceability, and auditability of the payment process by enhancing OCR capability and implementing confirmation number generation along with detailed payment process log reporting.</t>
  </si>
  <si>
    <t>This initiative includes improving OCR functionality to support more accurate invoice data extraction with mandatory user validation, as well as adding a system‑generated confirmation number and comprehensive log data on the Process Payment button within the List Order with Outstanding Invoice. Logged data will include timestamp, user activity, and system status for each transaction.</t>
  </si>
  <si>
    <t>-Improved invoice data accuracy and reduced manual input errors
-Clear audit trail and stronger transaction traceability
-Enhanced control and compliance in payment processing
-Better visibility for monitoring, reporting, and investigation purposes</t>
  </si>
  <si>
    <t>CDE-57102</t>
  </si>
  <si>
    <t>Tanya Pak Nobel BRDnya</t>
  </si>
  <si>
    <t>AK.03.26.003</t>
  </si>
  <si>
    <t>Logo updates across AYO platforms are currently fragmented and require development effort, limiting speed and consistency in brand updates. This ticket is for Kasir</t>
  </si>
  <si>
    <t>To build a connection to AYO Principal to retrieve platform-specific logo configurations for each AYO platform. Kasir part</t>
  </si>
  <si>
    <t>https://wiki.app.pconnect.biz/spaces/CDE/pages/1652131636/PRD+CITA+-+Remove+intermediary+Flow+to+Yellow</t>
  </si>
  <si>
    <r>
      <rPr>
        <b/>
        <sz val="11"/>
        <color rgb="FF000000"/>
        <rFont val="Aptos Narrow"/>
        <family val="2"/>
        <scheme val="minor"/>
      </rPr>
      <t xml:space="preserve">Principal Menu Bebas Asap (Cari Tahu)
</t>
    </r>
    <r>
      <rPr>
        <sz val="11"/>
        <color rgb="FF000000"/>
        <rFont val="Aptos Narrow"/>
        <family val="2"/>
        <scheme val="minor"/>
      </rPr>
      <t>Setup for landing page &amp; knowledge centre in Menu Bebas Asap</t>
    </r>
  </si>
  <si>
    <t>Create new panel in Principal 
- Cari Tahu: edit content</t>
  </si>
  <si>
    <t>https://jira.app.pconnect.biz/browse/CDE-46361</t>
  </si>
  <si>
    <t>AT.04.26.001</t>
  </si>
  <si>
    <r>
      <rPr>
        <b/>
        <sz val="11"/>
        <color rgb="FF000000"/>
        <rFont val="Aptos Narrow"/>
        <family val="2"/>
        <scheme val="minor"/>
      </rPr>
      <t xml:space="preserve">Support Store Visual Mission
</t>
    </r>
    <r>
      <rPr>
        <sz val="11"/>
        <color rgb="FF000000"/>
        <rFont val="Aptos Narrow"/>
        <family val="2"/>
        <scheme val="minor"/>
      </rPr>
      <t xml:space="preserve">
Deployment wants to create a mission where retailers redirected to profile page to upload store visuals. After submitted and "approved" by deployment admin team, DTE will automatically rewarded the retailers from "Verifikasi Foto Toko"</t>
    </r>
  </si>
  <si>
    <t>Automate coin rewarding verified misi Foto Toko</t>
  </si>
  <si>
    <t>- Button bulk approved "checkbox" for ease verification process (principal side)</t>
  </si>
  <si>
    <t>1) Support JLB 2026 campaign
2) Increase store visual approval rate, support SRC branding</t>
  </si>
  <si>
    <t>The ticket will be delivered in AYO Principal with Verifikasi AYO Toko</t>
  </si>
  <si>
    <t>MH.04.26.003</t>
  </si>
  <si>
    <t>Batch Job</t>
  </si>
  <si>
    <t>Current batch job e-mail sap-cancellation-data-report only get cancellation data from 00:00-02:00. Most of the email sent is empty</t>
  </si>
  <si>
    <t>Reflect full payment &amp; invoice cancellation data to review dummy variance in SAP</t>
  </si>
  <si>
    <t>Current process:
Get invoice &amp; payment cancellation on 00:00-02:00
Proposed process:
Get full day invoice &amp; payment cancellation data</t>
  </si>
  <si>
    <t xml:space="preserve">- ketersediaan data 2–8 jam lebih cepat setiap hari karena akan di process job
- 0 dependency pada ketersediaan L1 support
- Eliminasi effort manual dari support ~100 menit jam kerja / bulan </t>
  </si>
  <si>
    <t>CDE-56917</t>
  </si>
  <si>
    <t>BRD Update Job Dummy Variance SAP AYO Cancellation.pptx</t>
  </si>
  <si>
    <t>AK.03.26.002</t>
  </si>
  <si>
    <t>AYO Principal - AYO Kasir</t>
  </si>
  <si>
    <t>Product Listing Management</t>
  </si>
  <si>
    <t>Currently, product setup—whether creating new products or updating prices—must be performed manually and in real time. The system does not support scheduling for product listings or price changes. In addition, users are required to access two separate menus to complete postings for Kasir and Qoncierge, resulting in fragmented processes and increased operational workload. - principal ticket</t>
  </si>
  <si>
    <t>To enable scheduled product listings and price changes, while creating a more seamless, unified, and efficient workflow across all touchpoints.</t>
  </si>
  <si>
    <t>Migrating to the new Product Listing Management system eliminates the need for repeated manual steps and reduces dependency on multiple menus, allowing users to manage listings from a single interface.</t>
  </si>
  <si>
    <t>pre-register NPL
so if we have NPL, we can register it first and set the launch date</t>
  </si>
  <si>
    <t>CI - Kelvin Wijaya</t>
  </si>
  <si>
    <t>Will be deployed on Adhoc after Sprint 4 Deployment schedule</t>
  </si>
  <si>
    <t>cross sprint. expected to be deployed on 8 june</t>
  </si>
  <si>
    <t>AP.04.26.002</t>
  </si>
  <si>
    <t>Monitoring</t>
  </si>
  <si>
    <t xml:space="preserve">Enable Users in Existing New Relic Monitoring </t>
  </si>
  <si>
    <t>To see the user id in the new relic we need to enable the user identifier in AYO Principal new relic</t>
  </si>
  <si>
    <t>Faster investigation in Principal, cleaner roadmap for AYO Principal Improvement</t>
  </si>
  <si>
    <t>AYO Principal - Enable User Identification in New Relic Browser Monitoring - Commercial Digital Ecosystem - Confluence</t>
  </si>
  <si>
    <t>05. AYO Principal BRD - AYO Principal 2.0 April.pptx</t>
  </si>
  <si>
    <t>AT.04.26.002</t>
  </si>
  <si>
    <r>
      <rPr>
        <b/>
        <sz val="11"/>
        <color rgb="FF000000"/>
        <rFont val="Aptos Narrow"/>
        <family val="2"/>
        <scheme val="minor"/>
      </rPr>
      <t xml:space="preserve">Checkout
</t>
    </r>
    <r>
      <rPr>
        <sz val="11"/>
        <color rgb="FF000000"/>
        <rFont val="Aptos Narrow"/>
        <family val="2"/>
        <scheme val="minor"/>
      </rPr>
      <t>The UI in the Belanja flow of AYO Toko is long overdue for improvement, as the previous vendor did not properly develop the frontend. With the introduction of a new design and design system, we are gradually enhancing the AYO Toko interface, starting with the Belanja flow—specifically the checkout page. This update will impact both AYO Toko CC and SFP.</t>
    </r>
  </si>
  <si>
    <t>To improve the overall UI quality and user experience in the Belanja flow by implementing the new design system on the checkout page. This aims to ensure visual consistency, better usability, and alignment across AYO Toko.</t>
  </si>
  <si>
    <t>https://jira.app.pconnect.biz/browse/CDE-53606</t>
  </si>
  <si>
    <t>BRD AYO Toko - UI Checkout Revamp</t>
  </si>
  <si>
    <t>Mandays estimation assuming:
1. Only AYO Toko CC (like the figma)
2. Product recommendations call existing endpoint
Need confirmation</t>
  </si>
  <si>
    <t>MH.04.26.004</t>
  </si>
  <si>
    <t>BRD not shared to ITPD</t>
  </si>
  <si>
    <t>unclear request including clearance on RnC and mitigations</t>
  </si>
  <si>
    <t>Has not been shared</t>
  </si>
  <si>
    <t>MH.02.26.002</t>
  </si>
  <si>
    <t>Stock Check WE MYHERO Sprint 2</t>
  </si>
  <si>
    <t>Adit Create Ticket &amp; Submit Ticket</t>
  </si>
  <si>
    <t>unclear request, no kickoff meeting</t>
  </si>
  <si>
    <t>Due to low prioritization and no mandays left</t>
  </si>
  <si>
    <t>MH.04.26.005</t>
  </si>
  <si>
    <t>BRD - Panamas RE Cancel Pre Order Phase 2.pptx</t>
  </si>
  <si>
    <t>AT.04.26.004</t>
  </si>
  <si>
    <t>Stores are not yet fully aware that SRC outlets can sell digital products via the Pojok Bayar app, which can enhance their product range and help meet customer needs</t>
  </si>
  <si>
    <t>To raise awareness among stores that are already active in B2B purchasing through AYO TOKO (~100k), encouraging them to enhance their assortment with digital products and offer more competitive digital prices via Pojok Bayar</t>
  </si>
  <si>
    <t>Users need additional link at the end of B2B transaction to Pojok Bayar webview which option to click or simply close the pop-up.</t>
  </si>
  <si>
    <t>increase Pojok Bayar users to aim at least 60% B2B users</t>
  </si>
  <si>
    <t>CommSP - Liony Maria Datu</t>
  </si>
  <si>
    <t>BRD - AYO Toko - Link to Pojok Bayar​</t>
  </si>
  <si>
    <t>The development will be include in line 60
therefore cancelled</t>
  </si>
  <si>
    <t>MH.04.26.006</t>
  </si>
  <si>
    <t>BRD - Panamas RE Retry Send Cancel Pre Order.pptx</t>
  </si>
  <si>
    <t>Just need to deveop the remaining pages (last phase)</t>
  </si>
  <si>
    <t>BRD AYO TOKO &amp; AYO PRINCIPAL - Search Suggestion.pptx</t>
  </si>
  <si>
    <t>MH.04.26.007</t>
  </si>
  <si>
    <t>BRD Changes for WMS Sales TA RE Data.pptx</t>
  </si>
  <si>
    <t>S10 Deprio</t>
  </si>
  <si>
    <t>Insufficient Velocity</t>
  </si>
  <si>
    <t>AT.01.26.006</t>
  </si>
  <si>
    <t>user will receive OTP via WA when login</t>
  </si>
  <si>
    <t>CDE-50187</t>
  </si>
  <si>
    <t>Absorb in Sprint 3.
udh settle dgn legal, meta dkk untuk integrationnya. ini penting soalnya wlaupun bs d bypass, tp mesti nunggu complain d raise untuk akhirnya ngebypass. jd ini urgent. ada around 1500 OTPs  yg blm berhasil masuk OTPnya.</t>
  </si>
  <si>
    <t>To build a connection to AYO Principal to retrieve platform-specific logo configurations for each AYO platform.</t>
  </si>
  <si>
    <t>Booth Kiosk monitoring</t>
  </si>
  <si>
    <t>AYO Kasir Trasanction by Location</t>
  </si>
  <si>
    <t>Carry From Sprint 10</t>
  </si>
  <si>
    <t>AT.04.26.006</t>
  </si>
  <si>
    <t>AYO Profile</t>
  </si>
  <si>
    <t>DEEPLINK</t>
  </si>
  <si>
    <t>The current DTE mission link only directs users to the AYO Profile homepage, not the Foto Toko page where they must upload store enhancement photos. Because of this, users need an extra step to manually find the correct section, which creates confusion, slows down the submission process, and increases the chance of incorrect uploads.</t>
  </si>
  <si>
    <t>- To enable a direct deep link that opens the Foto Toko page immediately from the DTE mission.
- To simplify the submission flow by eliminating unnecessary navigation steps.</t>
  </si>
  <si>
    <t>- The DTE mission will embed the new direct deep link.
- When users tap the link, they will be taken immediately to the  Foto Toko submission page. 
- The extra manual navigation step will be removed, creating a seamless, intuitive, one-click submission experience.</t>
  </si>
  <si>
    <t>- 30–40% faster submission process because users are taken directly to the Foto Toko page manually.
- 20–30% fewer user inquiries/complaints related to “Where to upload the photo?”</t>
  </si>
  <si>
    <t>[CDE-56950] [ID][AYO Toko] Deeplink Verifikasi Foto Toko - Jira</t>
  </si>
  <si>
    <t>TBC (on vendor asssessment)</t>
  </si>
  <si>
    <t>S9 Deprio</t>
  </si>
  <si>
    <t>MH.04.26.008</t>
  </si>
  <si>
    <t>Terminate Session After Timeout</t>
  </si>
  <si>
    <t>Based on system criticality, MYHERO is classified as a business‑critical system. In accordance with IT Security requirements under ITPF IT‑STD‑301 Identity &amp; Access Management, business‑critical systems are required to have terminate session after timeout procedure in place.</t>
  </si>
  <si>
    <t>Implement terminate session after timeout for both MYHERO Field Force</t>
  </si>
  <si>
    <t>BRD MYHERO terminate session after timeout.pptx</t>
  </si>
  <si>
    <t>Inna/Feli</t>
  </si>
  <si>
    <t>Pick up and carryover to sprint 5. drop Mitracomm</t>
  </si>
  <si>
    <t>Carried over to Sprint 5, with a partial deployment on May 25</t>
  </si>
  <si>
    <t>MH.04.26.009</t>
  </si>
  <si>
    <t>Tanya Soft.Eng dan ITPD seharusnya ini ticket Soft.eng gk perlu BRD</t>
  </si>
  <si>
    <t>MH.04.26.010</t>
  </si>
  <si>
    <t>Biani - Service Delivery</t>
  </si>
  <si>
    <t>AK.01.26.002</t>
  </si>
  <si>
    <t>Enable identification of lending customers when they perform transactions in Ayo Kasir.
Facilitate CRM follow-up for LAS (customers who borrowed devices) through the Lending Journey.
Support CSC reminders to ensure timely device return.</t>
  </si>
  <si>
    <t>MktSFP - Arind
CommDep - Harya</t>
  </si>
  <si>
    <t>Review business process and compliance</t>
  </si>
  <si>
    <t xml:space="preserve">Mandays consider API </t>
  </si>
  <si>
    <t>MH.04.26.011</t>
  </si>
  <si>
    <t>AK.10.25.011</t>
  </si>
  <si>
    <t>Felicia / Inna</t>
  </si>
  <si>
    <t>it might be included in the trx by location</t>
  </si>
  <si>
    <t>no BRD</t>
  </si>
  <si>
    <t>MH.04.26.012</t>
  </si>
  <si>
    <t>Sales Inventory Reconcile for Cricket</t>
  </si>
  <si>
    <t>Currently, 3PL WH face pain points:
a) Manual reconcile discrepancy sales-stock movement for cricket.
B) Risk of sales and stock movement discrepancy due to manual calculation.</t>
  </si>
  <si>
    <t>a) Reduce pain point by 3PL warehouse team to manually reconcile sales and stock movement for cricket. 
b) Deliver Q2 2026 productivity target by eliminating time-spent for manual reconcile.</t>
  </si>
  <si>
    <t>Cricket sales data interface from AYO to WMS</t>
  </si>
  <si>
    <t>- Achieve OCS Q2 2026 productivity target (~$0.1 mio/yr)*.
- Eliminate time-spent by 3PL warehouse admin to do manual reconcile for cricket.</t>
  </si>
  <si>
    <t>MH.04.26.013</t>
  </si>
  <si>
    <t>AK.04.26.008</t>
  </si>
  <si>
    <r>
      <rPr>
        <sz val="11"/>
        <color rgb="FF000000"/>
        <rFont val="Aptos Narrow"/>
        <family val="2"/>
        <scheme val="minor"/>
      </rPr>
      <t xml:space="preserve">Currently, Codentify validation in the Replacement flow and Reports (Laporan) menu only supports 12-character Codentify codes. However, Codentify for devices requires 14 characters, which differs from box Codentify that uses 12 characters.
To address this, the Codentify length validation needs to be adjusted to allow a minimum of 12 characters and a maximum of 14 characters. 
In addition, the </t>
    </r>
    <r>
      <rPr>
        <sz val="11"/>
        <color rgb="FFFF0000"/>
        <rFont val="Aptos Narrow"/>
        <family val="2"/>
        <scheme val="minor"/>
      </rPr>
      <t>alphanumeric validation should be removed</t>
    </r>
    <r>
      <rPr>
        <sz val="11"/>
        <color rgb="FF000000"/>
        <rFont val="Aptos Narrow"/>
        <family val="2"/>
        <scheme val="minor"/>
      </rPr>
      <t xml:space="preserve"> from the Replacement Codentify logic, as there are valid cases where Codentify values consist of alphabetic characters only, without numeric characters.</t>
    </r>
  </si>
  <si>
    <t>Currently, the Replacement flow and Reports (Laporan) only validate Codentify as a 12-character code. This blocks valid device Codentify values that require 14 characters and creates inconsistencies with box Codentify (12 characters).</t>
  </si>
  <si>
    <r>
      <rPr>
        <sz val="11"/>
        <color rgb="FF000000"/>
        <rFont val="Aptos Narrow"/>
        <family val="2"/>
        <scheme val="minor"/>
      </rPr>
      <t xml:space="preserve">To ensure Codentify input and reporting support both </t>
    </r>
    <r>
      <rPr>
        <b/>
        <sz val="11"/>
        <color rgb="FF000000"/>
        <rFont val="Segoe UI"/>
        <family val="2"/>
      </rPr>
      <t>box (12)</t>
    </r>
    <r>
      <rPr>
        <sz val="11"/>
        <color rgb="FF000000"/>
        <rFont val="Segoe UI"/>
        <family val="2"/>
      </rPr>
      <t xml:space="preserve"> and </t>
    </r>
    <r>
      <rPr>
        <b/>
        <sz val="11"/>
        <color rgb="FF000000"/>
        <rFont val="Segoe UI"/>
        <family val="2"/>
      </rPr>
      <t>device (14)</t>
    </r>
    <r>
      <rPr>
        <sz val="11"/>
        <color rgb="FF000000"/>
        <rFont val="Segoe UI"/>
        <family val="2"/>
      </rPr>
      <t xml:space="preserve"> Codentify formats, enabling Replacement transactions to be processed and reported correctly.</t>
    </r>
  </si>
  <si>
    <t>Critical for go-live: without this change, Replacement functionality may be blocked for device Codentify use cases</t>
  </si>
  <si>
    <t>25/3/2026</t>
  </si>
  <si>
    <t>MH.01.26.009</t>
  </si>
  <si>
    <t>Saat ini format tarikan SAP Document header text &amp; Reference transaksi FMCG berbeda format dengan format tarikan V1</t>
  </si>
  <si>
    <t>Diperlukan perubahan pemindahan number/document number yang ada di Document Header Text &amp; Reference SAP di entitas 3210 yang diinterface dari transaksi AYO untuk memudahkan area pada saat melakukan review &amp; checking transaksi invoice &amp; pembayaran toko (mirroring CC)</t>
  </si>
  <si>
    <t>Dikerjakan oleh mulesoft bukan AYO</t>
  </si>
  <si>
    <t>CDE-40295</t>
  </si>
  <si>
    <t>Develop by mulesoft not AYO</t>
  </si>
  <si>
    <t>CI - Kelvin</t>
  </si>
  <si>
    <t>BRD - Adjust product category to Busn Model.pptx</t>
  </si>
  <si>
    <t>BRD - Report Filter Business Model.pptx</t>
  </si>
  <si>
    <t>MH.04.26.014</t>
  </si>
  <si>
    <t>BRD Enhancement GR Report to differentiate by Partner (ABC, Kopi Jago, Meterai).pptx</t>
  </si>
  <si>
    <t>MH.01.26.011</t>
  </si>
  <si>
    <t>MYHERO Backend</t>
  </si>
  <si>
    <t>Monitor all Panamas job data integration</t>
  </si>
  <si>
    <t>Job success or fail notification</t>
  </si>
  <si>
    <t>AK.04.26.005</t>
  </si>
  <si>
    <t>Replenishment enhancement</t>
  </si>
  <si>
    <t>Cancel &amp; Submit Wording  Enhancement (GR / GI): When a cancellation occurs (Inbound or Outbound), the system will send an email notification to the Warehouse.</t>
  </si>
  <si>
    <t>any cancellation will automatically send an email notification to the Warehouse team using existing ORF–POP mapping.</t>
  </si>
  <si>
    <t>When a cancellation occurs in either Inbound (GR) or Outbound (GI/Out) processes, the system will automatically send an email notification to the respective Warehouse to ensure operational visibility.</t>
  </si>
  <si>
    <t>MH.04.26.015</t>
  </si>
  <si>
    <t>BRD - Enhance Logic for Salesman Territory</t>
  </si>
  <si>
    <t>MH.04.26.016</t>
  </si>
  <si>
    <t>BRD - Integrate API for QR CDM Status</t>
  </si>
  <si>
    <t>MH.04.26.017</t>
  </si>
  <si>
    <t>BRD - Enhance Area on QR Menu</t>
  </si>
  <si>
    <t>MH.04.26.018</t>
  </si>
  <si>
    <t>BRD - Rename Allocated Cash-in Report</t>
  </si>
  <si>
    <t>MH.10.25.016</t>
  </si>
  <si>
    <t>D1K</t>
  </si>
  <si>
    <t>MH.10.25.017</t>
  </si>
  <si>
    <t>IR</t>
  </si>
  <si>
    <t>Exploration, CDE-26205</t>
  </si>
  <si>
    <t>Need Confirmation from Adit</t>
  </si>
  <si>
    <t>BRD WEE Pre Order (Delivery Date Revision) - 2026.pptx</t>
  </si>
  <si>
    <t>AYO Qoncierge [CANCEL]</t>
  </si>
  <si>
    <t>AYO Qoncierge, AYO Principal</t>
  </si>
  <si>
    <t>Qoncierge Users</t>
  </si>
  <si>
    <t>there is possibility user change their profile data via DCX directly, and the data is not synced back to AYO. If that happen, when user purchase from Kasir using new data, that cannot be read as existing member in Kasir and will be treated as new user again</t>
  </si>
  <si>
    <t>edit Qoncierge user to follow update in DCE/DCX</t>
  </si>
  <si>
    <t>SFP - Adi Firmansyah / Gilbert</t>
  </si>
  <si>
    <t>Dependency to DTE, feature can't be used by sprint 4 anyway</t>
  </si>
  <si>
    <t>Confirmed deprio fr biz</t>
  </si>
  <si>
    <t>AYO Principal - Verifikasi AYO Toko</t>
  </si>
  <si>
    <t>dd and enhance a SalesTree-based Zone filter to enable accurate, fast, and standardized</t>
  </si>
  <si>
    <r>
      <t>Reduce manual processing time</t>
    </r>
    <r>
      <rPr>
        <sz val="8"/>
        <color theme="1"/>
        <rFont val="Segoe UI"/>
        <family val="2"/>
      </rPr>
      <t xml:space="preserve"> for zone-level analysis by </t>
    </r>
    <r>
      <rPr>
        <b/>
        <sz val="8"/>
        <color theme="1"/>
        <rFont val="Segoe UI"/>
        <family val="2"/>
      </rPr>
      <t>≥60%</t>
    </r>
    <r>
      <rPr>
        <sz val="8"/>
        <color theme="1"/>
        <rFont val="Segoe UI"/>
        <family val="2"/>
      </rPr>
      <t>.</t>
    </r>
  </si>
  <si>
    <t>Jeje / Ariph</t>
  </si>
  <si>
    <t>CDE-57182</t>
  </si>
  <si>
    <t>AP.04.26.004</t>
  </si>
  <si>
    <r>
      <rPr>
        <b/>
        <sz val="11"/>
        <color rgb="FF000000"/>
        <rFont val="Aptos Narrow"/>
        <family val="2"/>
        <scheme val="minor"/>
      </rPr>
      <t xml:space="preserve">Support Store Visual Mission (SEND DATA TO TSM)
</t>
    </r>
    <r>
      <rPr>
        <sz val="11"/>
        <color rgb="FF000000"/>
        <rFont val="Aptos Narrow"/>
        <family val="2"/>
        <scheme val="minor"/>
      </rPr>
      <t xml:space="preserve">
Deployment wants to create a mission where retailers redirected to profile page to upload store visuals. After submitted and "approved" by deployment admin team, DTE will automatically rewarded the retailers from "Verifikasi Foto Toko"</t>
    </r>
  </si>
  <si>
    <r>
      <rPr>
        <sz val="11"/>
        <color rgb="FF000000"/>
        <rFont val="Aptos Narrow"/>
        <family val="2"/>
        <scheme val="minor"/>
      </rPr>
      <t xml:space="preserve">
1) Add mechanism to reward automatically after missions approved by admin team
</t>
    </r>
    <r>
      <rPr>
        <strike/>
        <sz val="11"/>
        <color rgb="FF000000"/>
        <rFont val="Aptos Narrow"/>
        <family val="2"/>
        <scheme val="minor"/>
      </rPr>
      <t>2) Add filter data on verifikasi foto toko based on salestree</t>
    </r>
  </si>
  <si>
    <t>CDE-57078</t>
  </si>
  <si>
    <t>AP.04.26.005</t>
  </si>
  <si>
    <t>AYO Principal/AYO Toko</t>
  </si>
  <si>
    <t>Pojok Bayar PopUp after Checkout</t>
  </si>
  <si>
    <t>Create config to set active date for popup and redirection link</t>
  </si>
  <si>
    <t>Cancelled here as this is already included in CDE 56950</t>
  </si>
  <si>
    <t>Technical Improvement - MGM</t>
  </si>
  <si>
    <t xml:space="preserve">In Akses Karyawan and Admin Principal, currently when user have access to Lihat only, it can only view the data list without getting the details </t>
  </si>
  <si>
    <t>Fixing current permission in AYO Principal to only enable view the detail without changes capability</t>
  </si>
  <si>
    <t>Deprio After Cleo</t>
  </si>
  <si>
    <t>Will be develop after cleo enhancement</t>
  </si>
  <si>
    <t>Split Invoice Tax &amp; Non Tax.pptx</t>
  </si>
  <si>
    <t>Need BRD Assessment from ITPD</t>
  </si>
  <si>
    <t>iSMS Enhancement</t>
  </si>
  <si>
    <t>Need confirmation to Ce Melissa Tio</t>
  </si>
  <si>
    <t>iSMS enhancement</t>
  </si>
  <si>
    <t>MA.04.26.001</t>
  </si>
  <si>
    <t>IT Security</t>
  </si>
  <si>
    <r>
      <rPr>
        <b/>
        <sz val="11"/>
        <color rgb="FF000000"/>
        <rFont val="Aptos Narrow"/>
        <family val="2"/>
        <scheme val="minor"/>
      </rPr>
      <t xml:space="preserve">OTP Flow Change
</t>
    </r>
    <r>
      <rPr>
        <sz val="11"/>
        <color rgb="FF000000"/>
        <rFont val="Aptos Narrow"/>
        <family val="2"/>
        <scheme val="minor"/>
      </rPr>
      <t>Currently, the OTP mechanism in the login flow exposes a security vulnerability. The system allows OTP retrieval by submitting only a phone number, with the OTP code returned directly from the endpoint. This creates a risk of user impersonation and unauthorized access.</t>
    </r>
  </si>
  <si>
    <t>Modify the OTP endpoint to require both phone number and password as mandatory parameters before generating or returning an OTP. The system will validate the credentials first, and only upon successful authentication will the OTP be triggered. The endpoint will no longer expose the OTP code directly in the response.</t>
  </si>
  <si>
    <t>https://jira.app.pconnect.biz/browse/CDE-53568</t>
  </si>
  <si>
    <t>MA.04.26.002</t>
  </si>
  <si>
    <r>
      <rPr>
        <b/>
        <sz val="11"/>
        <color rgb="FF000000"/>
        <rFont val="Aptos Narrow"/>
        <family val="2"/>
        <scheme val="minor"/>
      </rPr>
      <t xml:space="preserve">Password History
</t>
    </r>
    <r>
      <rPr>
        <sz val="11"/>
        <color rgb="FF000000"/>
        <rFont val="Aptos Narrow"/>
        <family val="2"/>
        <scheme val="minor"/>
      </rPr>
      <t>The system is required to comply with the existing IAM policy. Currently, there are two areas that are not compliant: (1) minimum duration, as there is no restriction preventing users from changing their password within 1 day, and (2) password/PIN history, which is set to store only 1 previous credential instead of the required 4. All other parameters are already aligned with the IAM policy.</t>
    </r>
  </si>
  <si>
    <t>The objective is to align the authentication configuration with the IAM policy by implementing a 1-day minimum duration for password/PIN changes and increasing the password/PIN history to store the last 4 credentials, ensuring full compliance with the required security standards.</t>
  </si>
  <si>
    <t>https://jira.app.pconnect.biz/browse/CDE-53616</t>
  </si>
  <si>
    <t>Currently when user click checkout button twice in checkout page, system will detect the cart as empty and will show an error popup</t>
  </si>
  <si>
    <t>https://jira.app.pconnect.biz/browse/CDE-53578</t>
  </si>
  <si>
    <t>MA.04.26.004</t>
  </si>
  <si>
    <t>Profile</t>
  </si>
  <si>
    <t>As the only consumer-facing app, My AYO stores sensitive user data, including profile pictures, which are not essential and may not need to be retained.</t>
  </si>
  <si>
    <t>To remove all consumer profile picture from DB and create new avatar for profile picture based on gender</t>
  </si>
  <si>
    <t>https://jira.app.pconnect.biz/browse/CDE-53585</t>
  </si>
  <si>
    <t>BRD My AYO - Avatar Profile Picture</t>
  </si>
  <si>
    <t>MA.04.26.005</t>
  </si>
  <si>
    <t>Currently, email addresses in My AYO profile are not case-sensitive. As a result, system allows duplicate emails if the only difference is in letter capitalization</t>
  </si>
  <si>
    <t>To change the email field to be case-sensitive, in order to prevent duplicate emails</t>
  </si>
  <si>
    <t>https://jira.app.pconnect.biz/browse/CDE-53571</t>
  </si>
  <si>
    <t>MA.04.26.006</t>
  </si>
  <si>
    <t>DB Fix</t>
  </si>
  <si>
    <t>Currently, country information in My AYO consumer DB is not stored properly, affecting 46k users</t>
  </si>
  <si>
    <t>Populate DB with country=ID, with the approval from legal &amp; data privacy, considering My AYO cannot be accessed from other countries except Indonesia</t>
  </si>
  <si>
    <t>https://jira.app.pconnect.biz/browse/CDE-53605</t>
  </si>
  <si>
    <t>Adjustment Menu based on Country in AYO Principal</t>
  </si>
  <si>
    <t>MH.04.26.019</t>
  </si>
  <si>
    <t>TRS PICs (Supervisors and Area Retail Executives) are required to enter the same data twice into AYO Principal and MS Forms. This creates duplicated work, increases the risk of data inconsistencies, and slows down the verification process conducted by the TRS Controller.</t>
  </si>
  <si>
    <t>This initiative is expected to deliver substantial operational improvements by eliminating duplicate submit‑detail‑proposal activities and streamlining the interaction between AYO Principal and MS Forms, thereby enhancing overall productivity for PIC TRS. Integrated data flows and enriched TRS List Export details will significantly strengthen data accuracy and reduce the likelihood of human error across platforms. Furthermore, the verification process will become more efficient as TRS Controllers gain the ability to validate and reconcile information through automated alignment, supporting faster achievement of TRS approval SLAs. Collectively, these enhancements reinforce compliance by ensuring consistent, reliable data and minimizing the recurrence of revisions caused by platform discrepancies.</t>
  </si>
  <si>
    <t>BRD will be shared in Sprint 5</t>
  </si>
  <si>
    <t>AP.02.26.006</t>
  </si>
  <si>
    <t>CommDep - Ahmad Azhari</t>
  </si>
  <si>
    <t>CDE-48585 --&gt; Sprint 5
CDE-48488
CDE-54083
CDE-43857</t>
  </si>
  <si>
    <t>AP.03.26.002</t>
  </si>
  <si>
    <r>
      <rPr>
        <b/>
        <sz val="11"/>
        <color rgb="FF000000"/>
        <rFont val="Aptos Narrow"/>
        <family val="2"/>
        <scheme val="minor"/>
      </rPr>
      <t xml:space="preserve">Fix Email Not Sent when Export or Import File
</t>
    </r>
    <r>
      <rPr>
        <sz val="11"/>
        <color rgb="FF000000"/>
        <rFont val="Aptos Narrow"/>
        <family val="2"/>
        <scheme val="minor"/>
      </rPr>
      <t xml:space="preserve">
Some of DTE process use e-mail to send information to user or giving a reminder. There are list of features that use e-mail:
Verification Assignment:
- Export Assignment Cart Verifier
- Export Assignment Image Recognition
- Import Verification Assignment
Task Sequencing - Export Task Sequencing
Job Coin Expiry Program</t>
    </r>
  </si>
  <si>
    <t>Enable business users to receive email export/import file</t>
  </si>
  <si>
    <t>Improve business users experience in export/import</t>
  </si>
  <si>
    <t>CDE-47589</t>
  </si>
  <si>
    <t>UIC via QR</t>
  </si>
  <si>
    <t>Currently, Retailer must go through different flow to get their order to PMFTC incentivized. AYO has automatic point injection to DTE while on other RTM channel, Retailer must scan QR on the invoice from their DTE mobile to get their reward.</t>
  </si>
  <si>
    <t>This is will be a key piece in the implementation of the new unique invoice code program for retailers. This is essential to enable retailers to earn rewards seamlessly across all purchasing channels thereby unifying their experience.</t>
  </si>
  <si>
    <t>Generate &amp; display QR code of Invoice number to be displayed from all order source</t>
  </si>
  <si>
    <t>CDE-43656</t>
  </si>
  <si>
    <t>The ticket has not been shared to ITPD and SE</t>
  </si>
  <si>
    <t>Move to Sprint 5</t>
  </si>
  <si>
    <t>Loadsheet &amp; Hybrid App mode</t>
  </si>
  <si>
    <t>Today’s W2R operational flow has several limitations:
Rider App operates in offline mode, causing: Delayed updates, Manual reconciliation &amp; Limited real‑time visibility
Load Sheet management: Shows Quantity Booked, which causes confusion
Does not clearly differentiate: Stock allocated by WS, Stock remaining with Rider
Orders and load sheets: Cannot always be pushed in real time to Rider, Depend heavily on manual steps &amp; No centralized, auditable stock movement logging
These limitations reduce: Delivery efficiency, Stock accuracy &amp; Scalability of rider operations</t>
  </si>
  <si>
    <t>To Improve delivery execution accuracy, stock accountability &amp; real-time rider operations</t>
  </si>
  <si>
    <t>Transform Rider App from offline to hybrid. And Improve Load Sheet clarity, control, and auditability</t>
  </si>
  <si>
    <t>Boost pilot expansion until reach nationwide deployment</t>
  </si>
  <si>
    <t>Melnyk, Ihor (KSA B2B Manager)</t>
  </si>
  <si>
    <t>CDE-57117
CDE-57118</t>
  </si>
  <si>
    <t>CDE-57117 --&gt; 66 (Hybrid)
CDE-57118--&gt; 35 (Loadsheet)</t>
  </si>
  <si>
    <t>Order Detail &amp; Status</t>
  </si>
  <si>
    <t>Improve order transparency, accountability and operational insights by standardizing cancellation reasons</t>
  </si>
  <si>
    <t>Recommendation Cluster - AYO Principal</t>
  </si>
  <si>
    <t>Pasgar Cluster</t>
  </si>
  <si>
    <t>CDE-57186</t>
  </si>
  <si>
    <t>Deploy in Sprint 3</t>
  </si>
  <si>
    <t>AMO.04.26.002</t>
  </si>
  <si>
    <t>Data Management - Principal</t>
  </si>
  <si>
    <t>CDE-57105</t>
  </si>
  <si>
    <t>late and unclear request</t>
  </si>
  <si>
    <t>AP.04.26.009</t>
  </si>
  <si>
    <t>Automatically Enable OTP when user create new role</t>
  </si>
  <si>
    <t>it will enable OTP automatically when user create a new role</t>
  </si>
  <si>
    <t>[CDE-55216] [AYO Principal] Automatically Enable OTP when User Create New Role - Jira</t>
  </si>
  <si>
    <t>AP.02.26.011</t>
  </si>
  <si>
    <t xml:space="preserve">Placeholder for Audit P0 improvement </t>
  </si>
  <si>
    <t>P0 Improvement on Audit Result from IT</t>
  </si>
  <si>
    <t>CDE-48742 [ID][Principal] Update Logic for Data Update in Action Logging</t>
  </si>
  <si>
    <t>Only placeholder. Will be prioritize with audit visibility timeline</t>
  </si>
  <si>
    <t>AP.04.26.010</t>
  </si>
  <si>
    <t xml:space="preserve">Control Tower </t>
  </si>
  <si>
    <t>To support CITA Unreg we would like to have flagging for Business ID an Registered Flag for each retailer mapping</t>
  </si>
  <si>
    <t>this will be used for CITA and AMO to decide whether user is a registered in iSMS user, or not</t>
  </si>
  <si>
    <t>Will have more CITA users and more retailer that can login to CITA</t>
  </si>
  <si>
    <t>[CDE-57103] Control Tower - Retailer Mapping Unreg Enablement - Jira</t>
  </si>
  <si>
    <t>Email displayed in Staff Management and it increase risk of data breach, even though email is not used</t>
  </si>
  <si>
    <t>Adjust email to be not mandatory</t>
  </si>
  <si>
    <t>develop</t>
  </si>
  <si>
    <t>AT.03.26.005</t>
  </si>
  <si>
    <t>Finance Reconciliation</t>
  </si>
  <si>
    <t>ACL discrepancies.
Not an ideal solution, as it requires notifying partners to make payment only after the ACL job is processed</t>
  </si>
  <si>
    <t>Optimize/increase accucacy ACL 
Flexibility payment period for partner</t>
  </si>
  <si>
    <t>Decrease case anomaly ACL cause time payment by Partner</t>
  </si>
  <si>
    <t>[PRD] AYO Toko SFP - Calibrating ACL in AYO Toko Post‑Implementation of ACL from iSMS - Commercial Digital Ecosystem - Confluence</t>
  </si>
  <si>
    <t>BRD - AYO Toko SFP - Calibrating ACL in AYO Toko Post‑Implementation of ACL from iSMS.pptx</t>
  </si>
  <si>
    <t>Absorb in Sprint 3.
banyak discrepancy dan bnyak CHT jdnya. case: udh bayar tp mau order ga bisa, jd sering hrs ada BE update. Not the ideal case</t>
  </si>
  <si>
    <t>AT.03.26.006</t>
  </si>
  <si>
    <t>Update Tax Calculation</t>
  </si>
  <si>
    <t>Changes in Government tax system and rounding calculation.
Different timing of our platforms deployment</t>
  </si>
  <si>
    <t>Align deployment date and compile VAT calculation configuration in one platform</t>
  </si>
  <si>
    <t>update tax calculation base on Config My Hero backend</t>
  </si>
  <si>
    <t>Mba Lely / Ita</t>
  </si>
  <si>
    <t>[CDE-51828] [ID][AYO Toko][SFP] Tax Calculation Formula Change - Jira</t>
  </si>
  <si>
    <t>BRD - Coretax Integration Config - AYO Toko SFP update VAT.pptx</t>
  </si>
  <si>
    <t>Absorb in Sprint 3.
changes dr directorate pajak ada rounding calculation yg berbeda</t>
  </si>
  <si>
    <t>MH.01.26.005</t>
  </si>
  <si>
    <r>
      <rPr>
        <sz val="11"/>
        <color rgb="FF000000"/>
        <rFont val="Aptos Narrow"/>
        <family val="2"/>
        <scheme val="minor"/>
      </rPr>
      <t xml:space="preserve">Create order page untuk seluruh product:
Phase 1: Change UI with more compact UI
</t>
    </r>
    <r>
      <rPr>
        <b/>
        <sz val="11"/>
        <color rgb="FF000000"/>
        <rFont val="Aptos Narrow"/>
        <family val="2"/>
        <scheme val="minor"/>
      </rPr>
      <t>Phase 2: 1. Unify DSD for all category
                   2. Select Order Method in 1 page (DSD, D1K, Preorder)</t>
    </r>
  </si>
  <si>
    <t>CDE-40581</t>
  </si>
  <si>
    <t>Nunggu Soft.Eng</t>
  </si>
  <si>
    <t>MH.01.26.007</t>
  </si>
  <si>
    <t>My Hero Backend, AYO Principal</t>
  </si>
  <si>
    <t>BV1</t>
  </si>
  <si>
    <t>The current configuration combines the SIGA roles for Principal and MYHERO Backend, resulting in users with the SIGA Principal role automatically gaining access to the MYHERO Backend, which poses an audit concern. Additionally, several BV1 modules that functionally belong to the MYHERO Backend remain placed under the Principal menu, leading to inefficient access management for users such as CPO, Principal users, and MYHERO Backend users. To address these issues, the SIGA role must be separated into two distinct roles—Principal and MYHERO Backend—and the BV1 modules should be relocated to the MYHERO Backend to ensure proper platform alignment while reducing the CPO’s operational workload by consolidating daily activities into a single role and menu. Without implementing these changes, audit risks will remain high, and the CPO will continue to manage redundant roles and navigate across three platforms to monitor daily transactions.</t>
  </si>
  <si>
    <t>Create New Siga Role for MYHERO Backend &amp; Migrate BV1 Module to MYHERO Backend</t>
  </si>
  <si>
    <t>CDE-46022</t>
  </si>
  <si>
    <t>MH.01.26.008</t>
  </si>
  <si>
    <t>My Hero Backend, AYO,  iSMS Tax</t>
  </si>
  <si>
    <t>Tax Integration</t>
  </si>
  <si>
    <t>CDE-46251</t>
  </si>
  <si>
    <t>No PRD</t>
  </si>
  <si>
    <t>MH.02.26.003</t>
  </si>
  <si>
    <r>
      <rPr>
        <b/>
        <sz val="11"/>
        <color theme="1"/>
        <rFont val="Aptos Narrow"/>
        <family val="2"/>
        <scheme val="minor"/>
      </rPr>
      <t>Automatic blacklist customer</t>
    </r>
    <r>
      <rPr>
        <sz val="11"/>
        <color theme="1"/>
        <rFont val="Aptos Narrow"/>
        <family val="2"/>
        <scheme val="minor"/>
      </rPr>
      <t xml:space="preserve">
Currently, if there is a new customer or an upgrading customer, a manual process must be carried out to blacklist the customer so that they are unable to perform ABC transactions.</t>
    </r>
  </si>
  <si>
    <t>Automatic Blacklist Customer from transaction ABC and send email notification</t>
  </si>
  <si>
    <t>SP -  Diyang Risma Gabriella</t>
  </si>
  <si>
    <t>CDE-48260</t>
  </si>
  <si>
    <t>MH.02.26.005</t>
  </si>
  <si>
    <t>VAT</t>
  </si>
  <si>
    <t>Changes in Government tax system and rounding calculation.
Different timing of our platforms deployment. This ticket is for myhero BE part</t>
  </si>
  <si>
    <t>Align deployment date and compile VAT calculation configuration in one platform.</t>
  </si>
  <si>
    <t>Create config VAT calculation in My Hero Back End to be read by multiple platform</t>
  </si>
  <si>
    <t>CDE-45889</t>
  </si>
  <si>
    <t>MH.02.26.006</t>
  </si>
  <si>
    <t>Missing Sunday reconciliation data leads to delayed reporting and impacts downstream processes.
Current schedule does not align with reconciliation timing, so any data finalized on Sunday isn’t included in that week’s batch.</t>
  </si>
  <si>
    <t>Add data trnsfer job twice a week and update data filter to capture late reconciled data after Sunday reconciliation.</t>
  </si>
  <si>
    <t>Add integration transfer schedule on MHBE</t>
  </si>
  <si>
    <t>MH.02.26.007</t>
  </si>
  <si>
    <t>-Coke pricing tier requires to have tiering for multiple group of product
-Each customer principal cluster can have different price tier</t>
  </si>
  <si>
    <t>Enable tiering for multiple group of product per principal cluster in the same timing</t>
  </si>
  <si>
    <t>-Enable tiering for multiple group of product per principal cluster in the same timing
- Add Mass Upload for MOQ Group and MOQ Group Detail</t>
  </si>
  <si>
    <t>CDE-48479</t>
  </si>
  <si>
    <t>MH.02.26.008</t>
  </si>
  <si>
    <t>BOS for EZD</t>
  </si>
  <si>
    <t xml:space="preserve">EZD's BV1 transaction cannot choose BOS source for delivery that impact logistic need to do manual transfer stock and leading to wrong stock calculation </t>
  </si>
  <si>
    <t>Adding ability to select BOS Plant source delivery for EZD (BV1)</t>
  </si>
  <si>
    <t>Adding ability to select BOS source delivery for EZD (BV1) to eliminate stock misscalculation</t>
  </si>
  <si>
    <t>WH - Djohan Wahyudi</t>
  </si>
  <si>
    <t>CDE-10536</t>
  </si>
  <si>
    <t>Sisa Pre-UAT &amp; UAT</t>
  </si>
  <si>
    <t>Prioritize for CLEO project</t>
  </si>
  <si>
    <t>AP.02.26.001</t>
  </si>
  <si>
    <t>CITA Resolution Center</t>
  </si>
  <si>
    <t>CI - Kelvin
CSC - Iqbal</t>
  </si>
  <si>
    <t>CDE-54276 AYO Principal SFP - Create Dashboard Order for CITA</t>
  </si>
  <si>
    <t>AP.02.26.002</t>
  </si>
  <si>
    <t>create new menu, role &amp; permission for CSC agent to update retailer's phone number</t>
  </si>
  <si>
    <t>CDE-54277 AYO Principal SFP - Agent to be able to Update Phone Number</t>
  </si>
  <si>
    <t>Depedencies that needs development in Resolution Center first</t>
  </si>
  <si>
    <t>CDE-48585
CDE-48488</t>
  </si>
  <si>
    <t>AT.01.26.002</t>
  </si>
  <si>
    <t>AYO MITRA
MY AYO
Website SRC</t>
  </si>
  <si>
    <t>- Unplug API from current vendor (Infomedia) and integrate to Mitracomm System
- Appoint 1 vendor to govern both manpower and system to allow effective process in troubleshooting both in solvability timing and quality. 
- Current omnichannel flow. Entry point of SRC to contact BUDE.</t>
  </si>
  <si>
    <t>Need SoftEng to renew all links and redirection from all BUDE entry points in each platforms to our new partner Mitracomm</t>
  </si>
  <si>
    <t>CommDep-Jessica
CSC- Iqbal Pamungkas</t>
  </si>
  <si>
    <t>S1 Carry Over</t>
  </si>
  <si>
    <t>AYO Mitra: https://jira.app.pconnect.biz/browse/CDE-47177
AYO Toko: https://jira.app.pconnect.biz/browse/CDE-45651
AYO Mitra Mobile: CDE-51180</t>
  </si>
  <si>
    <t>AP.02.26.007</t>
  </si>
  <si>
    <t>AYO Principal, In-app Content</t>
  </si>
  <si>
    <t>Enable business users to upload a custom-design PNG image with transparent background</t>
  </si>
  <si>
    <t xml:space="preserve">Enable business users to upload a custom-design PNG image with transparent background
</t>
  </si>
  <si>
    <t>CommBrand - Amira</t>
  </si>
  <si>
    <t>Ticket has not brief to ITPD</t>
  </si>
  <si>
    <t>Unclear requirement</t>
  </si>
  <si>
    <t xml:space="preserve">Menu Bebas Asap </t>
  </si>
  <si>
    <t>Internal team can edit/delete/add content at any time without deployment - landing page</t>
  </si>
  <si>
    <t>The ticket is not put as prio for development</t>
  </si>
  <si>
    <t>AP.02.26.008</t>
  </si>
  <si>
    <t xml:space="preserve">Feature Control </t>
  </si>
  <si>
    <t>Feature Control in AYO Principal</t>
  </si>
  <si>
    <t>Put as deprio and ticket has not brief to ITPD</t>
  </si>
  <si>
    <t>The ticket get depriotized</t>
  </si>
  <si>
    <t>Menu Bebas Asap</t>
  </si>
  <si>
    <t>Internal team can edit/delete/add content at any time without deployment - berita dan kisah sukses</t>
  </si>
  <si>
    <t>CDE-50231</t>
  </si>
  <si>
    <t>MH.03.26.012</t>
  </si>
  <si>
    <t>Current e-mail batch job for open – confirmed – shipped SO Panamas is processed at 12:01 the next day from the last day of the month. Transactions belonging to the actual month-end may be missed, while next-day transactions may be incorrectly included.</t>
  </si>
  <si>
    <t>To reflect fully data for open – confirmed – shipped for Sales Order (SO) Panamas for SOX reporting purpose.</t>
  </si>
  <si>
    <t>OTC - Essa Rachmawati</t>
  </si>
  <si>
    <t>No need an enhancement system</t>
  </si>
  <si>
    <t>BRD Enhancement and Revision for Updating Batch Job Processing Time for SOX SO Autoreport (Panamas).pptx</t>
  </si>
  <si>
    <t>Ready to Dep;</t>
  </si>
  <si>
    <t>MH.03.26.014</t>
  </si>
  <si>
    <t>AP.02.26.009</t>
  </si>
  <si>
    <t>Currently, product setup—whether creating new products or updating prices—must be performed manually and in real time. The system does not support scheduling for product listings or price changes. In addition, users are required to access two separate menus to complete postings for Kasir and Qoncierge, resulting in fragmented processes and increased operational workload.</t>
  </si>
  <si>
    <t>AP.03.26.001</t>
  </si>
  <si>
    <r>
      <rPr>
        <b/>
        <sz val="11"/>
        <color rgb="FF000000"/>
        <rFont val="Aptos Narrow"/>
        <family val="2"/>
        <scheme val="minor"/>
      </rPr>
      <t xml:space="preserve">Add Coin Expiry Logic for Manual Verification
</t>
    </r>
    <r>
      <rPr>
        <sz val="11"/>
        <color rgb="FF000000"/>
        <rFont val="Aptos Narrow"/>
        <family val="2"/>
        <scheme val="minor"/>
      </rPr>
      <t xml:space="preserve">
Berdasarkan pengecekan data, terdapat koin yang masuk ke retailer pada bulan Januari dengan tipe verifikasi dan memiliki tanggal kedaluwarsa koin 31-Des-25. Hal ini terjadi karena batas kedaluwarsa koin yang diatur pada trade program adalah 31-Des-25, sehingga misi yang menggunakan trade program tersebut otomatis mengikuti tanggal kedaluwarsa koin yang sama.
Impact:
1) Data koin dari beberapa retailer yang tidak terproses expired dikarenakan adanya koin masuk yang melebihi batas kedaluwarsa tersebut
2) Retailer menerima notifikasi verifikasi misi dengan sejumlah koin, namun total koin yang ditampilkan pada user tidak bertambah</t>
    </r>
  </si>
  <si>
    <t>Memproses seluruh koin yang seharusnya expired</t>
  </si>
  <si>
    <t>Improve coin system to be more reliable</t>
  </si>
  <si>
    <t>CDE-48157</t>
  </si>
  <si>
    <t>High</t>
  </si>
  <si>
    <t>AQ.03.26.004</t>
  </si>
  <si>
    <t>Taste Advisory - QR Code from Toko</t>
  </si>
  <si>
    <t>skip registration process on taste advisory and ensure recommendation result is correct</t>
  </si>
  <si>
    <t>AQ.10.25.002</t>
  </si>
  <si>
    <t>Revamp Incentives Display</t>
  </si>
  <si>
    <t>Live Update of IQOS Frontliners' (Direct Retail) incentives and visible for Frontliners</t>
  </si>
  <si>
    <t>Technical limitation, would need a separate discussion. IT has explored multiple solutions however there  are none that are feasible, rethinking to do this from scracth. Would have a session call with D&amp;A next week.</t>
  </si>
  <si>
    <t>Would need to understand the PBI logic/query.
Purpose: to increase moral and visibility for the team.
Temporarily for granted to access to PBI.</t>
  </si>
  <si>
    <t>AK.09.25.005</t>
  </si>
  <si>
    <t>CommSFP - Adi Firmansyah, Indra Budiarto Gunawan</t>
  </si>
  <si>
    <t xml:space="preserve">Scope : Export Import only in sprint 3 </t>
  </si>
  <si>
    <t>Increase retailer's engagement with loyalty and testimony</t>
  </si>
  <si>
    <t>https://jira.app.pconnect.biz/browse/CDE-50187</t>
  </si>
  <si>
    <t>AT.01.26.007</t>
  </si>
  <si>
    <t>CI - Gerry</t>
  </si>
  <si>
    <t>The ticket put as deprio</t>
  </si>
  <si>
    <t>MH.03.26.015</t>
  </si>
  <si>
    <t>MH.03.26.016</t>
  </si>
  <si>
    <t>MH.10.25.002</t>
  </si>
  <si>
    <t>Overdue/Override</t>
  </si>
  <si>
    <t>AMO.02.26.001</t>
  </si>
  <si>
    <t>Comm RTM - Nastasya
CommDep - Dila Setyawati</t>
  </si>
  <si>
    <t>[CDE-49451] AYO Mitra Order - Move History to online-only - Jira</t>
  </si>
  <si>
    <t>AMO.10.25.002</t>
  </si>
  <si>
    <t>AYO Mitra Order - Order Processing</t>
  </si>
  <si>
    <t>[CDE-43240] AYO Mitra Order - Proof of Delivery CITA - Jira</t>
  </si>
  <si>
    <t>Development done in Sprint 2</t>
  </si>
  <si>
    <t>AM.03.26.001</t>
  </si>
  <si>
    <t>AYO Mitra Plus &amp; Hybrid</t>
  </si>
  <si>
    <t>Clustering AMO Plus &amp; Hybrid</t>
  </si>
  <si>
    <t>Mitra expects instant cluster assignment to follow the nearest existing cluster. however, the current behavior results in a completely different cluster assignment</t>
  </si>
  <si>
    <t>To ensure instant clustering for new downline, without having to overhaul the clusters that were previously created</t>
  </si>
  <si>
    <t>On‑Demand Auto‑Cluster Trigger via “Pilih Otomatis” button</t>
  </si>
  <si>
    <t>CI - Yusron
Commdev - Dilla</t>
  </si>
  <si>
    <t>CDE-48958</t>
  </si>
  <si>
    <t>Deployed in Sprint 2</t>
  </si>
  <si>
    <t>[PRD] AYO Mitra — On‑Demand Auto‑Cluster Trigger via “Pilih Otomatis” Button</t>
  </si>
  <si>
    <t>AMO.10.25.001</t>
  </si>
  <si>
    <t>[CDE-52136] [ID][AYO Mitra Order] - CITA Loyalty UI Invoice Alligment - Jira
[CDE-52137] [ID][AYO Mitra Order] - Implement Validation for Order Quantity Reduction to Ensure Ord…
[CDE-52138] [ID][AYO Mitra Order] - Coin Refund on Order Cancellation Triggered from AMO - Jira</t>
  </si>
  <si>
    <t>CT.03.26.004</t>
  </si>
  <si>
    <t>Mitracomm from customer agent will have a chat page where retailer can interact with agent. so an Integration to Resolution Center Mitracomm Chat Page is needed</t>
  </si>
  <si>
    <t>To support retailer - agent communication</t>
  </si>
  <si>
    <t>To link button entry point on CITA to mitracomm chat page.</t>
  </si>
  <si>
    <t>User can't connect and chat to agent</t>
  </si>
  <si>
    <t>CI - Jeremia Dharmawan
Commdev - Dilla</t>
  </si>
  <si>
    <t>https://jira.app.pconnect.biz/browse/CDE-51855</t>
  </si>
  <si>
    <t>https://pmicloud-my.sharepoint.com/:p:/g/personal/jdharmaw_pmintl_net/IQDIKxvGUY2PTJDTgMGFZT6FAY72x0tmfNqw4M4DlPG5HZo?e=zHe6HO</t>
  </si>
  <si>
    <t>AT.01.26.008</t>
  </si>
  <si>
    <t>The ticket has not been shared to ITPD</t>
  </si>
  <si>
    <t>AT.02.26.001</t>
  </si>
  <si>
    <r>
      <rPr>
        <b/>
        <sz val="11"/>
        <color rgb="FF000000"/>
        <rFont val="Aptos Narrow"/>
        <family val="2"/>
        <scheme val="minor"/>
      </rPr>
      <t xml:space="preserve">Revamp Pop Up for AYO TOKO
</t>
    </r>
    <r>
      <rPr>
        <sz val="11"/>
        <color rgb="FF000000"/>
        <rFont val="Aptos Narrow"/>
        <family val="2"/>
        <scheme val="minor"/>
      </rPr>
      <t xml:space="preserve">Current UI and setting for popup in AYO TOKO is not intuitive and enticing enough for users to engage. From ~58.000 active retailers AYO TOKO that receive the popup, only ~21.000 clicked the popup (~37%). </t>
    </r>
  </si>
  <si>
    <t>Carryover from previous sprint</t>
  </si>
  <si>
    <t>[CDE-49319] ORF Enhancement with PKM - Calculation - Jirahttps://jira.app.pconnect.biz/browse/CDE-4…</t>
  </si>
  <si>
    <t>Scope : Calculation logic + FE Kasir (view, edit, submit ORF)</t>
  </si>
  <si>
    <t>AP.03.26.003</t>
  </si>
  <si>
    <t>Retailer Analytics
Looking at the current problems where retailers are mostly highly-influenced by field forces to purchase products, but FF only visits once every bi-weekly, we saw an opportunity to utilize DTE avatar to assist FF to influence retailers about digital platforms and product recommendations.</t>
  </si>
  <si>
    <t>Increasing shopping experience for retailers in AYO TOKO - Principal Development</t>
  </si>
  <si>
    <t>Increase order conversion</t>
  </si>
  <si>
    <t>CDE-49734</t>
  </si>
  <si>
    <t>Absorb in Sprint 3 with may carry over to next Sprint</t>
  </si>
  <si>
    <t>AP.03.26.004</t>
  </si>
  <si>
    <r>
      <rPr>
        <b/>
        <sz val="11"/>
        <color rgb="FF000000"/>
        <rFont val="Aptos Narrow"/>
        <family val="2"/>
        <scheme val="minor"/>
      </rPr>
      <t xml:space="preserve">Search Suggestion
</t>
    </r>
    <r>
      <rPr>
        <sz val="11"/>
        <color rgb="FF000000"/>
        <rFont val="Aptos Narrow"/>
        <family val="2"/>
        <scheme val="minor"/>
      </rPr>
      <t xml:space="preserve">
Currently, AYO TOKO have banner, popup, push notif, and homepage section that can
be utilized by business users to increase campaign awareness and other purposes. However, in case of DTE mission, we've seen a significant gap between users that login to AYO TOKO and users who watch video, which is only ~10% of them although we've been utilizing existing marketing channels. This indicates that we need to add another channel to increase more traffic to the video. One of them is by utilizing search suggestion, right before retailers typing product name. According to GA, search suggestion is the second page that mostly visited by retailers when they go to AYO TOKO.</t>
    </r>
  </si>
  <si>
    <t>Increase campaign awareness and/or mission video impressions</t>
  </si>
  <si>
    <t>Increase mission video impressions
Increase submission rate</t>
  </si>
  <si>
    <t>The ticket is put as deprio from CI</t>
  </si>
  <si>
    <t>AP.03.26.005</t>
  </si>
  <si>
    <r>
      <rPr>
        <b/>
        <sz val="11"/>
        <color rgb="FF000000"/>
        <rFont val="Aptos Narrow"/>
        <family val="2"/>
        <scheme val="minor"/>
      </rPr>
      <t xml:space="preserve">Mission Navigation Bar
</t>
    </r>
    <r>
      <rPr>
        <sz val="11"/>
        <color rgb="FF000000"/>
        <rFont val="Aptos Narrow"/>
        <family val="2"/>
        <scheme val="minor"/>
      </rPr>
      <t xml:space="preserve">
~30% users are not doing anything upon arriving at AYO TOKO, indicating that the
platform is not effective to guide them toward high-value actions. In addition, the current navigation bar is dominated by utility features such as Help Center and Articles, which are primarily used for issue resolution and do not require frequent access. As a result, high-impact business features — particularly missions and mission performance videos—lack prominent, repeatable entry points. This is reflected in data, where only ~10% of active users watch mission performance videos. Without better visibility and intentional navigation toward missions, a large portion of potential engagement and campaign value remains untapped. </t>
    </r>
  </si>
  <si>
    <t>Build a configurable setup in AYO Principal to manage the AYO Toko bottom navigation bar, allowing owners to define which menus appear, how many menus are shown, and add visual flags or ribbons (e.g. “New”, “Click Here”) to selected menu items. This enables flexible navigation control to highlight new features, support campaigns, and drive user engagement without requiring app updates.</t>
  </si>
  <si>
    <t>Increase mission engagement overall</t>
  </si>
  <si>
    <t>[CDE-51859] [ID][AYO Principal] Bottom Navigation Bar Configuration - Jira</t>
  </si>
  <si>
    <t>AP.03.26.006</t>
  </si>
  <si>
    <r>
      <rPr>
        <b/>
        <sz val="11"/>
        <color rgb="FF000000"/>
        <rFont val="Aptos Narrow"/>
        <family val="2"/>
        <scheme val="minor"/>
      </rPr>
      <t xml:space="preserve">Set Schedule to Run Job Archival DTE Data
</t>
    </r>
    <r>
      <rPr>
        <sz val="11"/>
        <color rgb="FF000000"/>
        <rFont val="Aptos Narrow"/>
        <family val="2"/>
        <scheme val="minor"/>
      </rPr>
      <t xml:space="preserve">
Every year we need to delete old data (retention 2 years) related to DTE, including TSM, missions, etc. This currently couldn't be automated, hence we need to run a job schedule to delete old databases.</t>
    </r>
  </si>
  <si>
    <t>Remove unused data</t>
  </si>
  <si>
    <t>Free up space RDS</t>
  </si>
  <si>
    <t>CDE-49859</t>
  </si>
  <si>
    <t>DT.10.25.003</t>
  </si>
  <si>
    <t>Expected to deploy Sprint 2</t>
  </si>
  <si>
    <t>CDE-39974
CDE-20773
CDE-46555</t>
  </si>
  <si>
    <t>Done Development in Sprint 2</t>
  </si>
  <si>
    <t>AK.10.25.009</t>
  </si>
  <si>
    <t>Manager Approval Process for ORF AYO Kasir, replicating manager approval in stock opname feature.
Currently, replenishment is handled manually, requiring store coaches to check stock, request additional inventory, and wait for warehouse delivery. This manual process often leads to out-of-stock (OOS) issues, with 25 CSU experiencing at least one OOS SKU weekly, resulting in a loss of ~4,000 sticks.</t>
  </si>
  <si>
    <t>Ensure 100% stock availability across touchpoints by automating replenishment through ORF in AYO Kasir
Automatic ORF/Replenishment (5)</t>
  </si>
  <si>
    <r>
      <t xml:space="preserve">Enable an </t>
    </r>
    <r>
      <rPr>
        <b/>
        <sz val="11"/>
        <color theme="1"/>
        <rFont val="Aptos Narrow"/>
        <family val="2"/>
        <scheme val="minor"/>
      </rPr>
      <t>email notification</t>
    </r>
    <r>
      <rPr>
        <sz val="11"/>
        <color theme="1"/>
        <rFont val="Aptos Narrow"/>
        <family val="2"/>
        <scheme val="minor"/>
      </rPr>
      <t xml:space="preserve"> to be sent to the </t>
    </r>
    <r>
      <rPr>
        <b/>
        <sz val="11"/>
        <color theme="1"/>
        <rFont val="Aptos Narrow"/>
        <family val="2"/>
        <scheme val="minor"/>
      </rPr>
      <t>Area Manager</t>
    </r>
    <r>
      <rPr>
        <sz val="11"/>
        <color theme="1"/>
        <rFont val="Aptos Narrow"/>
        <family val="2"/>
        <scheme val="minor"/>
      </rPr>
      <t xml:space="preserve"> whenever an Admin Kasir manually submits a POP/ORF request via “Buat Produk”. This allows the Area Manager to review and approve or reject the request before it proceeds to the warehouse.</t>
    </r>
  </si>
  <si>
    <t>CommSFP - Adnan / IBG</t>
  </si>
  <si>
    <t>Carry over ticket</t>
  </si>
  <si>
    <t>AK.03.26.006</t>
  </si>
  <si>
    <t>AYO Kasir - Lambda</t>
  </si>
  <si>
    <t xml:space="preserve"> To upgrade to latest, or at least versions with longer deprecation date beyond year 2026</t>
  </si>
  <si>
    <t>Deprecated AWS Lambda runtime versions,</t>
  </si>
  <si>
    <t>[CDE-46766] Tech Debt - Update Version Lambda kasir-sap-inbound-delivery - Jira
[CDE-46767] Tech Debt - Update Version Lambda kasir-sap-orf-confirm - Jira
[CDE-46770] Tech Debt - Update Version Lambda kasir-sap-outbound-delivery - Jira
[CDE-49860] Tech Debt - Update Version Lambda kasir-sap-stock-count-approval - Jira</t>
  </si>
  <si>
    <t>AK.02.26.006</t>
  </si>
  <si>
    <r>
      <t xml:space="preserve">We have tech debt that will </t>
    </r>
    <r>
      <rPr>
        <b/>
        <sz val="11"/>
        <color rgb="FF000000"/>
        <rFont val="Aptos Narrow"/>
        <family val="2"/>
        <scheme val="minor"/>
      </rPr>
      <t>due in 31 May 2026</t>
    </r>
    <r>
      <rPr>
        <sz val="11"/>
        <color rgb="FF000000"/>
        <rFont val="Aptos Narrow"/>
        <family val="2"/>
        <scheme val="minor"/>
      </rPr>
      <t xml:space="preserve">. IT has assessed the best approach to meet Google requirement is to upgrade our React Native version to 0.77 (right now is 0.59). Google will automatically reject any submissions that do not meet the requirement after May 31, 2026.
And because upgrading the version is a </t>
    </r>
    <r>
      <rPr>
        <b/>
        <sz val="11"/>
        <color rgb="FF000000"/>
        <rFont val="Aptos Narrow"/>
        <family val="2"/>
        <scheme val="minor"/>
      </rPr>
      <t>major change</t>
    </r>
    <r>
      <rPr>
        <sz val="11"/>
        <color rgb="FF000000"/>
        <rFont val="Aptos Narrow"/>
        <family val="2"/>
        <scheme val="minor"/>
      </rPr>
      <t>. From IT rough assessment, it will</t>
    </r>
    <r>
      <rPr>
        <b/>
        <sz val="11"/>
        <color rgb="FF000000"/>
        <rFont val="Aptos Narrow"/>
        <family val="2"/>
        <scheme val="minor"/>
      </rPr>
      <t xml:space="preserve"> need 2 sprints</t>
    </r>
    <r>
      <rPr>
        <sz val="11"/>
        <color rgb="FF000000"/>
        <rFont val="Aptos Narrow"/>
        <family val="2"/>
        <scheme val="minor"/>
      </rPr>
      <t>, so we need to start in Sprint 2.</t>
    </r>
  </si>
  <si>
    <t>To upgrade AYO Kasir react native version to meet Google requirement before 31 May 2026</t>
  </si>
  <si>
    <r>
      <rPr>
        <sz val="11"/>
        <color rgb="FF000000"/>
        <rFont val="Aptos Narrow"/>
        <family val="2"/>
        <scheme val="minor"/>
      </rPr>
      <t xml:space="preserve">Google will automatically </t>
    </r>
    <r>
      <rPr>
        <b/>
        <sz val="11"/>
        <color rgb="FF000000"/>
        <rFont val="Aptos Narrow"/>
        <family val="2"/>
        <scheme val="minor"/>
      </rPr>
      <t>reject any app submissions</t>
    </r>
    <r>
      <rPr>
        <sz val="11"/>
        <color rgb="FF000000"/>
        <rFont val="Aptos Narrow"/>
        <family val="2"/>
        <scheme val="minor"/>
      </rPr>
      <t xml:space="preserve"> that do not meet the requirement after May 31, 2026.</t>
    </r>
  </si>
  <si>
    <t>CI - Felicia &amp; Inna</t>
  </si>
  <si>
    <t>AK.03.26.005</t>
  </si>
  <si>
    <t>AYO Kasir- Pentest Findings</t>
  </si>
  <si>
    <t>There are some findings related to AYO Kasir during pentest</t>
  </si>
  <si>
    <t xml:space="preserve">Fixing pentest findings by infosec to ensure PMI compliance </t>
  </si>
  <si>
    <t>[CDE-42616] [PentestFinding][WEB] - PMI_KASIR_03 - Weak session management: long JWT expiration - Jira
[CDE-42643] [PentestFinding][WEB] - PMI_KASIR_07 - Weak encryption - Jir
[CDE-42646] [PentestFinding][WEB] - PMI_KASIR_09 - Information disclosure: server type - Jira</t>
  </si>
  <si>
    <t xml:space="preserve">This Mandays exclude JWT ticket </t>
  </si>
  <si>
    <t>AK.03.26.009</t>
  </si>
  <si>
    <t>To ensure each IQOS XP made with transaction without cancellation transaction</t>
  </si>
  <si>
    <t>Create logic to prevent cancellation transaction that already take survey for IQOS XP</t>
  </si>
  <si>
    <t>Prevent risk of loss and fraud</t>
  </si>
  <si>
    <t>SFP Direct Channel - Gilbert</t>
  </si>
  <si>
    <t>Due to business's urgency this ticket is developed and deployed in sprint 2</t>
  </si>
  <si>
    <t>AYO Principal- AYO Kasir</t>
  </si>
  <si>
    <t>Velocity capacity is not enough</t>
  </si>
  <si>
    <t xml:space="preserve">CDE-46377 
CDE-46378
CDE-46379 
CDE-46376 </t>
  </si>
  <si>
    <t>AK.03.26.007</t>
  </si>
  <si>
    <t>Incentive Operational</t>
  </si>
  <si>
    <t>1. Additional type of Staff for IQOS Expert
2. Additional type of staff for External Coach</t>
  </si>
  <si>
    <t>1. Segregation type of staff within IQOS Expert &amp; External Coach
2. Easier tracking output performance, since IE are internal employee and EC are 3rd party.</t>
  </si>
  <si>
    <t>Separate type of staff for IQOS Expert and External Coach. Currently both of them categorized as "B2B Coach"</t>
  </si>
  <si>
    <t>Easier tracking output performance more accurate and automatically, since IE are internal employee and EC are 3rd party.</t>
  </si>
  <si>
    <t>15+</t>
  </si>
  <si>
    <t>still on development</t>
  </si>
  <si>
    <t>AK.09.25.001</t>
  </si>
  <si>
    <t xml:space="preserve">Part of Bundlings ticket </t>
  </si>
  <si>
    <t>MH.10.25.006</t>
  </si>
  <si>
    <t>AQ.03.26.002</t>
  </si>
  <si>
    <t>Qoncierge - PD Tools</t>
  </si>
  <si>
    <t>Mapping Upload on Product Recommendation need to manual perform (one by one) while there's many data to upload</t>
  </si>
  <si>
    <t>Create a feature for bulk upload on Mapping Product Recommendation</t>
  </si>
  <si>
    <t>Ease user to create new condition on Mapping Product Recommendation</t>
  </si>
  <si>
    <t>DT.10.25.004</t>
  </si>
  <si>
    <t>AYO Principal, CITA</t>
  </si>
  <si>
    <t>CDE-30256
CDE-30257
CDE-30259
CDE-28668</t>
  </si>
  <si>
    <t>Develop in Sprint 1</t>
  </si>
  <si>
    <t>CT.03.26.005</t>
  </si>
  <si>
    <t>Currently, if phone number changed while user has logged in to CITA, when they refresh will show infinite loading and need user to clear cache to be able to relogin.</t>
  </si>
  <si>
    <t>To enhance the logic, so if the number user logged in is no longer on control tower, auto log out and ask user to relogin</t>
  </si>
  <si>
    <t>Blocker and create confusion to users</t>
  </si>
  <si>
    <t>https://jira.app.pconnect.biz/browse/CDE-51779</t>
  </si>
  <si>
    <t>https://pmicloud-my.sharepoint.com/:p:/g/personal/jdharmaw_pmintl_net/IQCYAsAkHVg2QIGKTA6DF3iXAXL7NOjXIiUlJ04dR6TztwI?e=XWojx9</t>
  </si>
  <si>
    <t>Per 24 April: currently reverted back due to an issue during validation</t>
  </si>
  <si>
    <t>CT.03.26.002</t>
  </si>
  <si>
    <t>Currently, loyalty activities such as start and completing a mission has not been logged properly. since we will be having a resolution center, agent need to know the log so they can answer to the retailer</t>
  </si>
  <si>
    <t>To support agent in resolution center project</t>
  </si>
  <si>
    <t>To log mission activities, coin additional and deduction, and everything related to loyalty</t>
  </si>
  <si>
    <t>Unclear answer from our agent, resulting a bad experience from our retailer</t>
  </si>
  <si>
    <t>https://jira.app.pconnect.biz/browse/CDE-51953</t>
  </si>
  <si>
    <t>https://pmicloud-my.sharepoint.com/:p:/g/personal/jdharmaw_pmintl_net/IQAwI9WUtMajT4PFEyblpIFiAfk7xWCZcxERtwRjYt-Y8-Q?e=bQM8eQ</t>
  </si>
  <si>
    <t>CT.03.26.003</t>
  </si>
  <si>
    <t>currently, our chatbot system can only detect and return SKU, but not the quantity and UoM. where's in the field, retailers often contact salesman or pasgar through whatsapp in the SKU - qty - uom format. 
Current practice, pasgar ask retailers to input and order from cita, or pasgar deliver the order then they input on behalf retailer on CITA</t>
  </si>
  <si>
    <t>enhance chatbot to give more faster shopping experience in CITA</t>
  </si>
  <si>
    <t>https://wiki.app.pconnect.biz/spaces/CDE/pages/1588433163/PRD+CITA+-+Chatbot+to+detect+UOM
[CDE-51810] CITA - Chatbot to detect UOM - Jira</t>
  </si>
  <si>
    <t>https://pmicloud-my.sharepoint.com/:p:/g/personal/jdharmaw_pmintl_net/IQDPO_u74WBKS6BOZ-H4RQcUARkbaqWDO9pZazuBswCXeqE?e=NfQKaa</t>
  </si>
  <si>
    <t>Absorb in Sprint 3.
example: skrg kalo chat marlong, yg muncul carousel. Mau dibuat straightforward biaruser experiencnya lebih baik</t>
  </si>
  <si>
    <t>CT.03.26.001</t>
  </si>
  <si>
    <t>There's a few tracker that has not been implemented yet, so we need to implement Mixpanel Tracker for CITA loyalty.</t>
  </si>
  <si>
    <t>To track users activity in CITA Loyalty</t>
  </si>
  <si>
    <t>https://jira.app.pconnect.biz/browse/CDE-51858</t>
  </si>
  <si>
    <t>https://pmicloud-my.sharepoint.com/:p:/r/personal/jdharmaw_pmintl_net/Documents/CITA%20-%20Sprint%203%20-%20Additional%20Mixpanel%20Tracker.pptx?d=w2028f68368a5493180324df46f6f4203&amp;csf=1&amp;web=1&amp;e=gpXuKb</t>
  </si>
  <si>
    <t>CT.03.26.006</t>
  </si>
  <si>
    <t>Retailer Analytics for CITA
Looking at the current problems where retailers are mostly highly-influenced by field forces to purchase products, but FF only visits once every bi-weekly, we saw an opportunity to utilize DTE avatar to assist FF to influence retailers about digital platforms and product recommendations.</t>
  </si>
  <si>
    <t>Increasing shopping experience for retailers in CITA</t>
  </si>
  <si>
    <t>The ticket is dependecies to development in AYO Principal</t>
  </si>
  <si>
    <t>BRD AYO TOKO &amp; AYO PRINCIPAL - Retailer Analytics.pptx</t>
  </si>
  <si>
    <t>Depedencies that needs development in AYO Principal first</t>
  </si>
  <si>
    <t>CT.03.26.007</t>
  </si>
  <si>
    <t>AYO Principal Control Tower</t>
  </si>
  <si>
    <t>This ticket meant for Sprint 4</t>
  </si>
  <si>
    <t>AT.03.26.001</t>
  </si>
  <si>
    <t>Retailer Analytics for Toko
Looking at the current problems where retailers are mostly highly-influenced by field forces to purchase products, but FF only visits once every bi-weekly, we saw an opportunity to utilize DTE avatar to assist FF to influence retailers about digital platforms and product recommendations.</t>
  </si>
  <si>
    <t>Increasing shopping experience for retailers in AYO TOKO</t>
  </si>
  <si>
    <t>https://jira.app.pconnect.biz/browse/CDE-51887</t>
  </si>
  <si>
    <t>BRD AYO Toko - Retailer Analytics</t>
  </si>
  <si>
    <t>Depedencies that needs development in AYO Principal first. 
ini juga akan masuk ke halamannya DTE. dah d agree dgn pak Ronald.</t>
  </si>
  <si>
    <t>AT.03.26.002</t>
  </si>
  <si>
    <t>Depedencies that needs development in AYO Principal first.
This is about automcomplete and autosuggestion basedon keyword inputted on the search bar</t>
  </si>
  <si>
    <t>AT.03.26.003</t>
  </si>
  <si>
    <t>https://jira.app.pconnect.biz/browse/CDE-50192</t>
  </si>
  <si>
    <t>BRD AYO TOKO - Navigation Bar Mission.pptx</t>
  </si>
  <si>
    <t>AM.03.26.002</t>
  </si>
  <si>
    <t>- There is no search function to find downlines by name
- There is no filter feature to view outlets by cluster (“No Cluster”, “Cluster 1”, etc.).
- Bulk reclustering is not possible, forcing Mitra to manually update each outlet individually.</t>
  </si>
  <si>
    <t>To improve clustering accuracy and reduce manual friction for Mitra</t>
  </si>
  <si>
    <t>Enhance menu "pengaturan salesman agen" :
-search
-filter
-multiple select pin point</t>
  </si>
  <si>
    <t>CDE-50697
CDE-52601</t>
  </si>
  <si>
    <t>[PRD] AYO Mitra Plus &amp; Hybrid - “Pengaturan Salesman Agen” – Filter, Search, and Multi‑Select Reclustering</t>
  </si>
  <si>
    <t>MA.01.26.001</t>
  </si>
  <si>
    <t>AK.10.25.003</t>
  </si>
  <si>
    <t>To build a connection to AYO Principalto retrieve platform-specific logo configurations for each AYO platform. Kasir part</t>
  </si>
  <si>
    <t>AQ.03.26.005</t>
  </si>
  <si>
    <t>build a website for employee to track realtime progress of referral and redeem the reward directly from here</t>
  </si>
  <si>
    <t>build SMB website</t>
  </si>
  <si>
    <t>This is a separate project, and still under refinement with global and Kelvin.</t>
  </si>
  <si>
    <t>AQ.03.26.003</t>
  </si>
  <si>
    <t>AYO Qoncierge - Lambda</t>
  </si>
  <si>
    <t>To upgrade to latest, or at least versions with longer deprecation date beyond year 2026</t>
  </si>
  <si>
    <t>Deprecated AWS Lambda runtime versions</t>
  </si>
  <si>
    <t>[CDE-50009] Tech Debt - Update Version Lambda Qoncierge - Jira
[CDE-50052] Tech Debt - Update Version Lambda Qoncierge [Customer Mission] - Jira</t>
  </si>
  <si>
    <t>kita ga perlu lagi login kalau mau pake taste advisory, more straightforward, better experience, higher adoption rate</t>
  </si>
  <si>
    <t>AQ.03.26.001</t>
  </si>
  <si>
    <t>Qoncierge - Staff Management</t>
  </si>
  <si>
    <t>Several Staff not meet the condition on Principal while performing account changes</t>
  </si>
  <si>
    <t>Adding condition on Staff Management Menu for checking befor perform changes</t>
  </si>
  <si>
    <t>Giving double checking before perform changes on Staff Management</t>
  </si>
  <si>
    <t>DT.10.25.006</t>
  </si>
  <si>
    <t>Koin Potongan Belanja in CITA</t>
  </si>
  <si>
    <t>To support CITA Loyalty program in implementing koin potongan belanja just like AYO Toko</t>
  </si>
  <si>
    <t>Medium</t>
  </si>
  <si>
    <t xml:space="preserve">CDE-42816
CDE-45773
CDE-45807	</t>
  </si>
  <si>
    <t>Duplicate with DT.10.25.006</t>
  </si>
  <si>
    <t>Mandays for development is not sufficient due to prioritize for Instant Reward ticket</t>
  </si>
  <si>
    <t>AP.03.26.007</t>
  </si>
  <si>
    <t>Logo updates across AYO platforms are currently fragmented and require development effort, limiting speed and consistency in brand updates. This ticket is for Principal</t>
  </si>
  <si>
    <t> CDE-51959</t>
  </si>
  <si>
    <t>[PRD] – AYO Principal - Logo Configuration AYO Principal as centralized Logo Source</t>
  </si>
  <si>
    <t>Absorb in Sprint 3
15 mandays assuming this is only for uploading image to our S3 to use for app logos. Not including the functionality of applying it to the logo.</t>
  </si>
  <si>
    <t>AP.03.26.008</t>
  </si>
  <si>
    <t>update Pertanyaan Verifikasi Agent to be able to record verification process, and view data related to the retailers there</t>
  </si>
  <si>
    <t>update Pertanyaan Verifikasi Agent</t>
  </si>
  <si>
    <t>CDE-53352 AYO Principal SFP - Enhance Pertanyaan Verifikasi Agen - Jira</t>
  </si>
  <si>
    <t>Absorb in Sprint 3.
jumlah GT lebih gede drpd SRC, jd butu integraton ke mitracom. jd bsa autoresponse buat pertanyaan receh, dan yg susah baru yg masuk ke CSC. ini kl ga d dev, nnati nyusahin sales juga.</t>
  </si>
  <si>
    <t>AP.03.26.009</t>
  </si>
  <si>
    <t>AYO Principal, AYO Mitra Hybrid</t>
  </si>
  <si>
    <t>Clustering AMO Hybrid</t>
  </si>
  <si>
    <t>- If Mitra adjusts their own cluster, the system can create deductions or cut the cluster that the area expects
- Editing cluster through AYO Mitra must be done manually, one-by-one</t>
  </si>
  <si>
    <t>Ensure smooth alignment with the AMO Hybrid roadmap and enable consistent cluster Mitra downline governance</t>
  </si>
  <si>
    <t>Recommendation cluster from principal for AYO Mitra Hybrid</t>
  </si>
  <si>
    <t>CDE-50564</t>
  </si>
  <si>
    <t>[PRD] AYO Principal &amp; AYO Mitra - Provide recommendation cluster for AYO Mitra (hybrid)</t>
  </si>
  <si>
    <t>AM.10.25.007</t>
  </si>
  <si>
    <t>Apply Button Historical &amp; Date Filter in PPHI &amp; LPB</t>
  </si>
  <si>
    <t>Comm RTM - Nastasya
CommDep - Dila Setyawati
CI - Yusron</t>
  </si>
  <si>
    <t>CDE-39331</t>
  </si>
  <si>
    <t>[PRD] AYO Mitra ID - "Riwayat Pesanan" Menu in AYO Mitra Plus</t>
  </si>
  <si>
    <t>AMO.03.26.001</t>
  </si>
  <si>
    <t>BPPB</t>
  </si>
  <si>
    <t>- BPPB feature exists only in AMO Online version, not accessible from Hybrid.
- Hybrid version currently does not provide the same reporting visibility as Online AMO.</t>
  </si>
  <si>
    <t>To bring the BPPB stock recap feature into the Hybrid AMO interface by connecting directly to the same online API, ensuring consistent reporting and better stock visibility for Mitra without enforcing stock blocking</t>
  </si>
  <si>
    <t>-Mitra using Hybrid will continue to have incomplete visibility on stock &amp; sales summary.
- Higher dependency on manual checks.
- Risk of misalignment between Hybrid and Online AMO features.
- Inconsistent Mitra experience across platforms.</t>
  </si>
  <si>
    <t>CDE-52139</t>
  </si>
  <si>
    <t>https://pmicloud.sharepoint.com/:p:/r/teams/Comm.Deployment-Deployment-ID/Shared%20Documents/00.%20COMM_DEPLOYMENT/06.%20SPRINT/1.%20Sprint%202026/BRD%202026/Sprint%203%20-%20BRD%20-%20Compile/Sprint%203%202026%20-%20B2B%20-%20Toko,%20Principal,%20CITA,%20MITA,%20Mitra,%20Mitra%20Order/Sprint%203%202026%20-%20AYO%20Mitra%20Order%20-%20BPPB.pptx?d=wc9fd1b7a851340899a92eda6c00784cc&amp;csf=1&amp;web=1&amp;e=p2kQ6t</t>
  </si>
  <si>
    <t>.</t>
  </si>
  <si>
    <t>AM.10.25.006</t>
  </si>
  <si>
    <t>Speed up business process PG pre journey
Print Button in Stock Recommendation</t>
  </si>
  <si>
    <t>Add a print button,search &amp; short product in the stock recommendation menu to help Mitra speed up the stock preparation process before PG arrives</t>
  </si>
  <si>
    <t>CDE-39333
CDE-51179</t>
  </si>
  <si>
    <t>Past sprint</t>
  </si>
  <si>
    <t>Put after BRD Submission Due</t>
  </si>
  <si>
    <t>AP.03.26.010</t>
  </si>
  <si>
    <t>API for Gemini AI</t>
  </si>
  <si>
    <t>Gemini is the company’s clustering and routing capability used to support field planning use cases.
The MLE (Data Engineering) team has developed an optimized clustering and routing solution (Gemini 3.0) using a scalable, event-driven architecture.
This solution is not directly accessible to business users or platforms, as it requires interaction with internal messaging systems.
To enable testing, validation, and future integration, a standard access layer is required.</t>
  </si>
  <si>
    <t xml:space="preserve">
'- Business and product teams cannot easily access the new Gemini 3.0 solution.
- Current access requires technical interaction that is not suitable for non-engineering users, business validation, and platform integration
Without a standard access method:
- Clustering and routing testing on various scenarios is challenging
- Integration effort increases
- Adoption of Gemini 3.0 is delayed</t>
  </si>
  <si>
    <t>Shinta Larasati</t>
  </si>
  <si>
    <t>[CDE-51933] Gemini AI - New API for Gemini 3.0 - Jira</t>
  </si>
  <si>
    <t>The ticket is not put as Prio</t>
  </si>
  <si>
    <t>BRD - AYO Principal - Gemini AI 3.0 API.pptx
https://wiki.app.pconnect.biz/pages/viewpage.action?pageId=1548801416&amp;spaceKey=CDE&amp;title=Gemini%2BAI%2B-%2BNew%2BAPI%2Bfor%2BGemini%2B3.0</t>
  </si>
  <si>
    <t>Unclear requirement
Start over, make new API, connect to Kafka, etc.</t>
  </si>
  <si>
    <t>AM.10.25.004</t>
  </si>
  <si>
    <t>AYO Mitra Exsiting</t>
  </si>
  <si>
    <t>CDE-39299</t>
  </si>
  <si>
    <t>[PRD] AYO Mitra ID - Enhanced "Select All" Functionality for Order Processing AYO Mitra Existing</t>
  </si>
  <si>
    <t>AP.03.26.011</t>
  </si>
  <si>
    <t>AYO Principal SFP</t>
  </si>
  <si>
    <t>Taste Advisory Mapping  Enhancement</t>
  </si>
  <si>
    <t>1. Additional type of touchpoint
2. Additional type of retailer code
3. Bulk Upload for Selected Retailer</t>
  </si>
  <si>
    <t>1. Push NPL by taste advisory in specific touchpoint (Ex:Mobile Coach Only, in specific Zone/area)</t>
  </si>
  <si>
    <t>HQ able to configure NPL enforcement in Taste Advisory in specific Touchpoint/Zone/Area based on Potential market or Area Segmentation SFP</t>
  </si>
  <si>
    <t>Enforcement NPL awareness and effective call</t>
  </si>
  <si>
    <t>MAPPingin retailer mana yg eligible pake payment gateway. skrg jd pake CHT</t>
  </si>
  <si>
    <t>AT.03.26.007</t>
  </si>
  <si>
    <t>To build a connection to AYO Principal to retrieve platform-specific logo configurations for each AYO platform. This ticket is to build the capability from Toko to consume the  data from Princial</t>
  </si>
  <si>
    <t>https://jira.app.pconnect.biz/browse/CDE-43833</t>
  </si>
  <si>
    <t>BRD AYO PRINCIPAL - Logo Configuration.pptx</t>
  </si>
  <si>
    <t>Absorb in Sprint 3
20 mandays assuming it is only for AYO TOKO because it will need to be implemented in each platform with it's own enhancement ticket.</t>
  </si>
  <si>
    <t>AT.03.26.008</t>
  </si>
  <si>
    <t>Improve PDF Invoice Generation Reliability</t>
  </si>
  <si>
    <t>Invoice PDF tidak tersedia tepat waktu untuk team Logistic sehingga delay proses pengiriman.</t>
  </si>
  <si>
    <t>Menurunkan jumlah invoice gagal generate PDF agar tidak menghambat proses pengiriman</t>
  </si>
  <si>
    <t>Menurunkan potensi komplain/eskalasi terkait invoice belum muncul. Dan mengurangi delay proses pengiriman</t>
  </si>
  <si>
    <t>Junaidi / Tio Mellisa</t>
  </si>
  <si>
    <t>The development is not AYO</t>
  </si>
  <si>
    <t>BRD - AYO Toko SFP - Improve PDF Invoice Generation Reliability.pptx</t>
  </si>
  <si>
    <t>&gt;&gt; Cancel</t>
  </si>
  <si>
    <t>AT.03.26.009</t>
  </si>
  <si>
    <t>AYO Toko, AYO Principal</t>
  </si>
  <si>
    <t xml:space="preserve">QR metahuman - whitelisting feature </t>
  </si>
  <si>
    <t xml:space="preserve">1. To enable QR redirection to metahuman in Bebas Asap Menu page, enabling whitelisting mechanism rather than opens to all 
2. To unhide the QR from AYO Toko Hardcode </t>
  </si>
  <si>
    <t>CI - Maulana</t>
  </si>
  <si>
    <t>Jeje, Kelvin</t>
  </si>
  <si>
    <t>https://jira.app.pconnect.biz/browse/CDE-50211</t>
  </si>
  <si>
    <t>AT.09.25.001</t>
  </si>
  <si>
    <t>AYO Toko Loading Time improvement
New Relic Discovery &amp; Bude Complaints</t>
  </si>
  <si>
    <t>To improve AYO Toko technical performance
To enhance AYO Toko performance based on findings on customer pain points from Bude and new relic discovery</t>
  </si>
  <si>
    <t>https://jira.app.pconnect.biz/browse/CDE-51932</t>
  </si>
  <si>
    <t>Absorb in Sprint 3 for exploration</t>
  </si>
  <si>
    <t>CT.01.26.001</t>
  </si>
  <si>
    <t>https://jira.app.pconnect.biz/browse/CDE-33343</t>
  </si>
  <si>
    <t>On progress assesment</t>
  </si>
  <si>
    <t>AM.02.26.001</t>
  </si>
  <si>
    <t>AYO Mitra Exsiting &amp; plus</t>
  </si>
  <si>
    <t>Acknowledgment of downline mapping before allowing Mitra to use AYO Mitra features</t>
  </si>
  <si>
    <t>CI - Yusron</t>
  </si>
  <si>
    <t>CDE-47197</t>
  </si>
  <si>
    <t>The requirement is on finalization</t>
  </si>
  <si>
    <t>[PRD] AYO Mitra ID - Downline Review &amp; Acknowledgement Mechanism in AYO Mitra</t>
  </si>
  <si>
    <t>Low Priority</t>
  </si>
  <si>
    <t>AMO.03.26.003</t>
  </si>
  <si>
    <t>Print Tracker</t>
  </si>
  <si>
    <t>ayo_b2b.pasgar_visits does not store whether the nota was printed, nor from which context (visit vs history)</t>
  </si>
  <si>
    <t xml:space="preserve">Ensure PASGAR actually uses AMO to print and hand over nota to retailers.
Prepare for printer support so that printing becomes standard and mandatory in the process </t>
  </si>
  <si>
    <t>increasing trust score (TRACE)</t>
  </si>
  <si>
    <t>CDE-52183</t>
  </si>
  <si>
    <t>https://wiki.app.pconnect.biz/spaces/CDE/pages/1588434087/SPRINT+3+-+Track+Nota+Printing+in+ayo_b2b.pasgar_visits+AYO+Mitra+Order</t>
  </si>
  <si>
    <t>Ticket After BRD Submission</t>
  </si>
  <si>
    <t>To sync data between AYO &amp; DTE for consistency</t>
  </si>
  <si>
    <t>AYO - DTE Data synchronization - To automate existing manual process of purge/reactivate on AYO and have them automatically purged/deactivate also in SF</t>
  </si>
  <si>
    <t>To enable AYO-DTE Data synchronization</t>
  </si>
  <si>
    <t>Carry over due to budget 2025 budget limit</t>
  </si>
  <si>
    <t>[CDE-43299] [PH][DSUS][Mitra] AYO DTE Sync Management - Jira</t>
  </si>
  <si>
    <t>BRD_PH_AYO-DTE Data Management Synchronization.pptx</t>
  </si>
  <si>
    <t>Need to confirm with Kristian</t>
  </si>
  <si>
    <t>Lintas dari Sprint 2</t>
  </si>
  <si>
    <t>Control Tower Schedule update phase 2</t>
  </si>
  <si>
    <t>From Sprint 2</t>
  </si>
  <si>
    <t>MITA Whitelist for CITA</t>
  </si>
  <si>
    <t>Livi and Ariph Satyanagara</t>
  </si>
  <si>
    <t>Retailer Mapping Download Duplicated Phone Number</t>
  </si>
  <si>
    <t>CT Fixing New Relic in CT</t>
  </si>
  <si>
    <t>Govt. Team</t>
  </si>
  <si>
    <t>Excel Finding no 369</t>
  </si>
  <si>
    <t>Lintas to Sprint 2</t>
  </si>
  <si>
    <t>Masuk dalam jadwal sprint tracker iSMS, karena enhancement di iSMS (Dilakukan oleh team mas AAM, masuk dalam sprint 68)</t>
  </si>
  <si>
    <t>The increase in sales entities has led to higher printing requirements across multiple document types, driving the need to enhance Field Force (FF) productivity amid growing business complexity. Thermal paper usage has also continued to rise, with the year-to-date budget reaching IDR 3.6 billion—an increase of 33% compared to 2024—while average consumption is five rolls per week per RE Field Force, and up to ten rolls in certain areas. Meanwhile, the RIM Warehouse has reached 90% storage capacity, with 90% of stored documents being commercial documents and 60% invoice-related, contributing to additional delivery and transportation costs from area offices to the warehouse, along with a projected warehouse lease cost of IDR 1.2 billion over the next five years. From a technology standpoint, the organization is equipped with iPad devices, E-SIM functionality, and a fully implemented digital signature feature, creating opportunities to streamline processes and reduce dependence on physical documentation.</t>
  </si>
  <si>
    <t>CDE-50286(EPIC)
CDE-44321
CDE-50139
CDE-50140
CDE-50150
CDE-50151
CDE-50152</t>
  </si>
  <si>
    <t>CDE-44798</t>
  </si>
  <si>
    <t>Low impact</t>
  </si>
  <si>
    <t>Excel finding no 22, CDE-42186</t>
  </si>
  <si>
    <t>Excel finding no 158, CDE-46022</t>
  </si>
  <si>
    <t>Excel finding no 82, CDE-35973</t>
  </si>
  <si>
    <t>CDE-48585
CDE-48488
CDE-43857</t>
  </si>
  <si>
    <t>AYO Mitra: https://jira.app.pconnect.biz/browse/CDE-47177
AYO Toko: https://jira.app.pconnect.biz/browse/CDE-45651</t>
  </si>
  <si>
    <t>Excel finding no 251, CDE-48479</t>
  </si>
  <si>
    <t>https://jira.app.pconnect.biz/browse/CDE-33053
duplicate ticket, to be cancelled</t>
  </si>
  <si>
    <t>MYAYO</t>
  </si>
  <si>
    <t>Logo Change</t>
  </si>
  <si>
    <t>Comply with new regulation</t>
  </si>
  <si>
    <t>Carryover</t>
  </si>
  <si>
    <t>Not started on Sprint 2 because PH CAPEX was not ready</t>
  </si>
  <si>
    <t>On going assessment</t>
  </si>
  <si>
    <t>Waiting confirmation</t>
  </si>
  <si>
    <t>Not started on Sprint 2 because DTE SF requirement unclear</t>
  </si>
  <si>
    <t>Excel finding no 38, CDE-27689</t>
  </si>
  <si>
    <t>Excel finding no 97, CDE-32554</t>
  </si>
  <si>
    <t>Excel finding 233</t>
  </si>
  <si>
    <t>Excel finding no 181, CDE-40581</t>
  </si>
  <si>
    <t>Excel finding no 253, CDE-10536</t>
  </si>
  <si>
    <t>10*</t>
  </si>
  <si>
    <t>The enhancement will be on AYO Toko
The enhancement for AYO Principal will not be picked up</t>
  </si>
  <si>
    <t>AK.01.26.007</t>
  </si>
  <si>
    <t>Create special offer consist of 1 device + 5 blends with special code not referral codes for seasonal promotion</t>
  </si>
  <si>
    <t>MktSFP-Aditya Rifki Supadi</t>
  </si>
  <si>
    <t xml:space="preserve">Start develop by sprint 2 </t>
  </si>
  <si>
    <r>
      <rPr>
        <sz val="11"/>
        <color rgb="FF000000"/>
        <rFont val="Aptos Narrow"/>
        <family val="2"/>
        <scheme val="minor"/>
      </rPr>
      <t xml:space="preserve">We have tech debt that will </t>
    </r>
    <r>
      <rPr>
        <b/>
        <sz val="11"/>
        <color rgb="FF000000"/>
        <rFont val="Aptos Narrow"/>
        <family val="2"/>
        <scheme val="minor"/>
      </rPr>
      <t>due in 31 May 2026</t>
    </r>
    <r>
      <rPr>
        <sz val="11"/>
        <color rgb="FF000000"/>
        <rFont val="Aptos Narrow"/>
        <family val="2"/>
        <scheme val="minor"/>
      </rPr>
      <t xml:space="preserve">. IT has assessed the best approach to meet Google requirement is to upgrade our React Native version to 0.77 (right now is 0.59). Google will automatically reject any submissions that do not meet the requirement after May 31, 2026.
And because upgrading the version is a </t>
    </r>
    <r>
      <rPr>
        <b/>
        <sz val="11"/>
        <color rgb="FF000000"/>
        <rFont val="Aptos Narrow"/>
        <family val="2"/>
        <scheme val="minor"/>
      </rPr>
      <t>major change</t>
    </r>
    <r>
      <rPr>
        <sz val="11"/>
        <color rgb="FF000000"/>
        <rFont val="Aptos Narrow"/>
        <family val="2"/>
        <scheme val="minor"/>
      </rPr>
      <t>. From IT rough assessment, it will</t>
    </r>
    <r>
      <rPr>
        <b/>
        <sz val="11"/>
        <color rgb="FF000000"/>
        <rFont val="Aptos Narrow"/>
        <family val="2"/>
        <scheme val="minor"/>
      </rPr>
      <t xml:space="preserve"> need 2 sprints</t>
    </r>
    <r>
      <rPr>
        <sz val="11"/>
        <color rgb="FF000000"/>
        <rFont val="Aptos Narrow"/>
        <family val="2"/>
        <scheme val="minor"/>
      </rPr>
      <t>, so we need to start in Sprint 2.</t>
    </r>
  </si>
  <si>
    <t xml:space="preserve">Scope : Calculation logic + FE Kasir </t>
  </si>
  <si>
    <t>Felicia / Inna / Arum</t>
  </si>
  <si>
    <t>Waiting confirmation from Rofi</t>
  </si>
  <si>
    <r>
      <rPr>
        <b/>
        <sz val="11"/>
        <color rgb="FF000000"/>
        <rFont val="Aptos Narrow"/>
        <family val="2"/>
        <scheme val="minor"/>
      </rPr>
      <t xml:space="preserve">Retailer Analytics
</t>
    </r>
    <r>
      <rPr>
        <sz val="11"/>
        <color rgb="FF000000"/>
        <rFont val="Aptos Narrow"/>
        <family val="2"/>
        <scheme val="minor"/>
      </rPr>
      <t xml:space="preserve">
Looking at the current problems where retailers are mostly highly-influenced by field forces to purchase products, but FF only visits once every bi-weekly, we saw an opportunity to utilize DTE avatar to assist FF to influence retailers about digital platforms and product recommendations.</t>
    </r>
  </si>
  <si>
    <t>AT.03.26.004</t>
  </si>
  <si>
    <t>New Relic Discovery &amp; Bude Complaints</t>
  </si>
  <si>
    <t>To enhance AYO Toko performance based on findings on customer pain points from Bude and new relic discovery</t>
  </si>
  <si>
    <t>Feli/Inna</t>
  </si>
  <si>
    <t>CI - Inna</t>
  </si>
  <si>
    <t>AYO Kasir Pentest Findings - There are some findings related to AYO Kasir during pentest</t>
  </si>
  <si>
    <t>AYO Kasir - Lambda -  To upgrade to latest, or at least versions with longer deprecation date beyond year 2026</t>
  </si>
  <si>
    <t>Recommendation cluster from principal fro AYO Mitra Hybrid</t>
  </si>
  <si>
    <t>BRD - AYO Principal - Gemini AI 3.0 API.pptx</t>
  </si>
  <si>
    <t>lintas from sprint 2</t>
  </si>
  <si>
    <t>CDE-50989
CDE-50990</t>
  </si>
  <si>
    <t>Additional Type of Staff (IQOS Expert &amp; External Coach)</t>
  </si>
  <si>
    <t>Consumer experience in terms of activation warranty and data registration validity</t>
  </si>
  <si>
    <t>Duplicate</t>
  </si>
  <si>
    <t>The ticket is duplicate and has same purpose with AT.03.26.004</t>
  </si>
  <si>
    <t>AT.10.25.001</t>
  </si>
  <si>
    <t>Deploy the SRCIS logo on AYO Toko</t>
  </si>
  <si>
    <t>The ticket has the same purpose with AT.03.26.007</t>
  </si>
  <si>
    <t>IQOS XP Update</t>
  </si>
  <si>
    <t>CDE-48315</t>
  </si>
  <si>
    <t>Count of PM Name</t>
  </si>
  <si>
    <t>CDE-48537</t>
  </si>
  <si>
    <t>CDE-48536</t>
  </si>
  <si>
    <t>CDE-48535</t>
  </si>
  <si>
    <t>CDE-44849</t>
  </si>
  <si>
    <t>CDE-48668</t>
  </si>
  <si>
    <t>Melissa Tio / Faishol</t>
  </si>
  <si>
    <t>CDE-48669</t>
  </si>
  <si>
    <t>CDE-46923</t>
  </si>
  <si>
    <t>CDE-46924</t>
  </si>
  <si>
    <t>CDE-46921</t>
  </si>
  <si>
    <t>CDE-46926</t>
  </si>
  <si>
    <t>CDE-48565</t>
  </si>
  <si>
    <t>CDE-48566</t>
  </si>
  <si>
    <t>CDE-49136</t>
  </si>
  <si>
    <t>CDE-45078</t>
  </si>
  <si>
    <t>CDE-44234</t>
  </si>
  <si>
    <t>CDE-48575</t>
  </si>
  <si>
    <t>CDE-48571</t>
  </si>
  <si>
    <t>CDE-48573</t>
  </si>
  <si>
    <t>CDE-48758</t>
  </si>
  <si>
    <t>CDE-48763</t>
  </si>
  <si>
    <t>CDE-48765</t>
  </si>
  <si>
    <t>CDE-48766</t>
  </si>
  <si>
    <t xml:space="preserve">CDE-48757 </t>
  </si>
  <si>
    <t>CDE-48541</t>
  </si>
  <si>
    <t>CDE-48542</t>
  </si>
  <si>
    <t>CDE-48543</t>
  </si>
  <si>
    <t>CDE-48544</t>
  </si>
  <si>
    <t>CDE-48545</t>
  </si>
  <si>
    <t>CDE-48546</t>
  </si>
  <si>
    <t>CDE-48547</t>
  </si>
  <si>
    <t>CDE-48548</t>
  </si>
  <si>
    <t>CDE-46184</t>
  </si>
  <si>
    <t>CDE-46186</t>
  </si>
  <si>
    <t>CDE-46187</t>
  </si>
  <si>
    <t>CDE-46178</t>
  </si>
  <si>
    <t>CDE-46179</t>
  </si>
  <si>
    <t>CDE-46174</t>
  </si>
  <si>
    <t>CDE-46246</t>
  </si>
  <si>
    <t>CDE-46086</t>
  </si>
  <si>
    <t>Final Development Status(Dev/Deprio/Cancel)</t>
  </si>
  <si>
    <t>Remarks</t>
  </si>
  <si>
    <t>Example</t>
  </si>
  <si>
    <t>MH.10.25.1</t>
  </si>
  <si>
    <t xml:space="preserve">FFs rely on printed lists → slow, fragmented work
No clear objective summary or priority = poor time-management &amp; uneven call quality
</t>
  </si>
  <si>
    <t>Create Territory View Revamp and CTA Revamp in My Hero</t>
  </si>
  <si>
    <t>FF should be able to receive clear, up-to-date summaries, helping them know which outlets and objectives to prioritize at the start of each day.</t>
  </si>
  <si>
    <t>Reduce 30% visit time by 5.243 FF</t>
  </si>
  <si>
    <t>CDE - 456</t>
  </si>
  <si>
    <t>BRD Intelligent Objective Planning &amp; Execution (OSEM x CITA).doc</t>
  </si>
  <si>
    <t>CI - Andrew/Austin</t>
  </si>
  <si>
    <t>Develop in Sprint 1.
Lintas to Sprint 3 -- UAT : Akhir March - Early May</t>
  </si>
  <si>
    <t>AM.10.25.001</t>
  </si>
  <si>
    <t>CITA Loyalty Coin Reimbursement Flow</t>
  </si>
  <si>
    <t>CDE-44887</t>
  </si>
  <si>
    <t>Lintas to sprint 3 , reassign order via map &amp; stock recommendation: udah deploy tgl 10 Mar</t>
  </si>
  <si>
    <t>Deployed 9 Mar</t>
  </si>
  <si>
    <t>AM.10.25.002</t>
  </si>
  <si>
    <t xml:space="preserve">Enhance menu Koin Potongan Belaja with add section "Total Koin CITA"  &amp; reimbursement process </t>
  </si>
  <si>
    <t>CDE-44899</t>
  </si>
  <si>
    <t>AM.10.25.003</t>
  </si>
  <si>
    <t>Implement koin potongan belanja on invoice AYO Mitra</t>
  </si>
  <si>
    <t> CDE-44901</t>
  </si>
  <si>
    <t>Lintas to sprint 3 , reassign order via map &amp; stock recommendation: udah deploy semalem</t>
  </si>
  <si>
    <t>AT.09.25.002</t>
  </si>
  <si>
    <t>AYO Toko CC</t>
  </si>
  <si>
    <t>Replacing EKF to new partner Bank Raya as Kasbon partner in Pojok Modal</t>
  </si>
  <si>
    <t>Kasbon in Pojok Modal will be disabled</t>
  </si>
  <si>
    <t>SP - Dhea</t>
  </si>
  <si>
    <t>https://jira.app.pconnect.biz/browse/CDE-32930</t>
  </si>
  <si>
    <t>sudah UAT, ikut deploy sprint 2</t>
  </si>
  <si>
    <t>TBC for cross sprint due to need discussion with Bank Raya &amp; Mitra</t>
  </si>
  <si>
    <t>MH.09.25.001</t>
  </si>
  <si>
    <t>Develop in Sprint 1.
Lintas to Sprint 3</t>
  </si>
  <si>
    <t>Excel Finding no 107, NO BRD</t>
  </si>
  <si>
    <t>BRD not shared</t>
  </si>
  <si>
    <t>Lintas to Sprint 3</t>
  </si>
  <si>
    <t>MH.01.26.002</t>
  </si>
  <si>
    <t xml:space="preserve">CDE-25959
</t>
  </si>
  <si>
    <t>sudah UAT dan di deploy</t>
  </si>
  <si>
    <t>MH.10.25.003</t>
  </si>
  <si>
    <t>CDE-31839, DEPLOYED</t>
  </si>
  <si>
    <t>MH.10.25.004</t>
  </si>
  <si>
    <t>CDE-37299, DEPLOYED</t>
  </si>
  <si>
    <t>Deployed/Not Publish</t>
  </si>
  <si>
    <t>MH.10.25.005</t>
  </si>
  <si>
    <t>CDE-42194, CDE-40967, CDE-40966, CDE-38241, CDE-37135, DEPLOYED</t>
  </si>
  <si>
    <t>Sudah UAT dan di deploy</t>
  </si>
  <si>
    <t>MH.10.25.007</t>
  </si>
  <si>
    <t>MH.10.25.008</t>
  </si>
  <si>
    <t>MH.10.25.009</t>
  </si>
  <si>
    <t>MH.10.25.010</t>
  </si>
  <si>
    <t>MH.10.25.011</t>
  </si>
  <si>
    <t>Currently we have some of initial load that didn't match with piece per renceng / MOQ</t>
  </si>
  <si>
    <t>Align initial load qty with multiplier</t>
  </si>
  <si>
    <t>CDE-39469</t>
  </si>
  <si>
    <t>MH.10.25.012</t>
  </si>
  <si>
    <t>MH.10.25.013</t>
  </si>
  <si>
    <t>Add detail product name at Laporan BPPB / Stock Movement</t>
  </si>
  <si>
    <t>CommDep - Nika Dwi Astuti</t>
  </si>
  <si>
    <t>CDE-39443</t>
  </si>
  <si>
    <t>MH.10.25.014</t>
  </si>
  <si>
    <t>MH.02.26.004</t>
  </si>
  <si>
    <t xml:space="preserve">Configure add/reduce qty di stock movement mengikuti kelipatan yang ada di sales order </t>
  </si>
  <si>
    <t>CDE-39468</t>
  </si>
  <si>
    <t>[CDE-49447] AYO Mitra Order - Align UI between AMO Online &amp; Offline - Jira
[CDE-49449] AYO Mitra Order - Merge LPU &amp; Move Report to online-only - Jira
[CDE-49451] AYO Mitra Order - Move History to online-only - Jira</t>
  </si>
  <si>
    <t>AP.02.26.003</t>
  </si>
  <si>
    <t>to delete the katalo SRC and remote call agent menu on AYO Principal</t>
  </si>
  <si>
    <t>CI - Ariph Satyanagara, Marcha</t>
  </si>
  <si>
    <t>CDE-48551</t>
  </si>
  <si>
    <t>Develop in Sprint 2</t>
  </si>
  <si>
    <t>Need priotize ticket in CITA Loyalty, because mandays already full with CITA Loyalty</t>
  </si>
  <si>
    <t>My Hero FF / AYO Toko SFP</t>
  </si>
  <si>
    <t>Product return consumable (generate CNL) </t>
  </si>
  <si>
    <t xml:space="preserve">Generating CNL from MyHero product return request </t>
  </si>
  <si>
    <t>SFP-Harya-Rizal</t>
  </si>
  <si>
    <t>[CDE-44978] Enhancement Fitur Return Product Non-VAT (Credit Note) - Jira</t>
  </si>
  <si>
    <t>UAT and Deployed on 9 March</t>
  </si>
  <si>
    <t>Slide 14 - not carry over. 0 due to priority
BRD Belum Ready</t>
  </si>
  <si>
    <t>Carry Over Backlog</t>
  </si>
  <si>
    <t>CT.02.26.001</t>
  </si>
  <si>
    <t>adding identifier for each addition or deduction coin in CITA coin history page</t>
  </si>
  <si>
    <t>https://jira.app.pconnect.biz/browse/CDE-48769</t>
  </si>
  <si>
    <t>Carry Over to Sprint 3</t>
  </si>
  <si>
    <t>On Sprint 2, will exlude export and import, will be carried over on Sprint 3</t>
  </si>
  <si>
    <t>Daily settlement sudah dideploy tgl 9 Mar, tapi ada bug yang muncul di production. Bug‑nya akan diperbaiki dan dideploy besok (11 Mar)</t>
  </si>
  <si>
    <t>OS.02.26.001</t>
  </si>
  <si>
    <t>unnecessary fields are still there on OSEM; audit subject</t>
  </si>
  <si>
    <t>to comply with the audit result and improve performance</t>
  </si>
  <si>
    <t>remove the unnecessary fields yielding to a better performance as we don’t have to maintain unproductive features</t>
  </si>
  <si>
    <t>CI - Jeremia Dharmawan</t>
  </si>
  <si>
    <t>[CDE-46897] OSEM - Removal on unused feature osem-task-auto-verif - Jira</t>
  </si>
  <si>
    <t>CI - Austin, Adit, Adnan</t>
  </si>
  <si>
    <t>Austin, Adit, Adnan</t>
  </si>
  <si>
    <t>Waiting assessment</t>
  </si>
  <si>
    <t>Develop in Sprint 2.</t>
  </si>
  <si>
    <t>AMO.10.25.003</t>
  </si>
  <si>
    <t>CDE-39452</t>
  </si>
  <si>
    <t>Develop in Sprint 2.
Lintas to Sprint 3</t>
  </si>
  <si>
    <t>AM.10.25.005</t>
  </si>
  <si>
    <t>CDE-37756</t>
  </si>
  <si>
    <t>Deployed and Stock Recommendation</t>
  </si>
  <si>
    <t>AT.01.26.001</t>
  </si>
  <si>
    <t>Class A and Class B are confidential data that has been dropped to be ingested from DWH, but is still needed by finance team. To cater this, will need to set automation task to prepare requested data and automate its sending. Task will generate email as an output with link that does not expire
Comm. Finance team needs a way to get a CSV with retail owner ID verification data from AYO database, and right now CI needs to get that data from IT, and send it manually.</t>
  </si>
  <si>
    <t>To support business needs and minimise manual data pulling.</t>
  </si>
  <si>
    <t>Create a new panel in Principal so Comm. Finance can generate that data themselves without needing assistance from CI or IT.</t>
  </si>
  <si>
    <t xml:space="preserve"> Inefficient manual processes</t>
  </si>
  <si>
    <t>CommFin - Puspita Cita</t>
  </si>
  <si>
    <t>https://jira.app.pconnect.biz/browse/CDE-43829</t>
  </si>
  <si>
    <t>sudah pass UAT. Akses principal lg direquestkan untuk CI dan requestor. Akan deploy di sprint 2 jg.</t>
  </si>
  <si>
    <t>CT.02.26.004</t>
  </si>
  <si>
    <t>Change the loyalty page color theme from blue to red</t>
  </si>
  <si>
    <t>https://jira.app.pconnect.biz/browse/CDE-48772</t>
  </si>
  <si>
    <t xml:space="preserve">Develop </t>
  </si>
  <si>
    <t>On Sprint 2, will only develop on Principal setting fist, impact on Kasir will be carried over on Sprint 3</t>
  </si>
  <si>
    <t>Lintas to Sprint 4</t>
  </si>
  <si>
    <t>MH.02.26.001</t>
  </si>
  <si>
    <t>Instant Reward FTO</t>
  </si>
  <si>
    <t>In the future, TA will deliver the products ordered by retailer in D+1 mechanics. Hence, any rewarding/trade program activities should be adjusted</t>
  </si>
  <si>
    <t>•Retailers can still receive any eligible rewards from the program
•Maintain and improve reward-giving activity related to trade program so that it is not limited to DSD</t>
  </si>
  <si>
    <t>Retailers able to receive instant reward (performance-based) despite changes from DSD to FTO (within some region)</t>
  </si>
  <si>
    <t>Comm RTM - Indah Sukma Amalia</t>
  </si>
  <si>
    <t>Deprio, NO BRD</t>
  </si>
  <si>
    <t>Post poned (TBC)</t>
  </si>
  <si>
    <t>AMO.02.26.002</t>
  </si>
  <si>
    <t>AYO Mitra Order - Data</t>
  </si>
  <si>
    <t>[CDE-43242] AYO Mitra Order - Pasgar Perfomance Data Revamp - Jira</t>
  </si>
  <si>
    <t>AT.02.26.002</t>
  </si>
  <si>
    <t>CommSFP - Kristin</t>
  </si>
  <si>
    <t>CDE-47919</t>
  </si>
  <si>
    <t>Deploy diundur atas permintaan tim bisnis dan akan ikut Sprint 3.
Alasannya untuk menghindari potensi impact pada tutupan volume.
UAT yang dijadwalkan kemarin ditunda agar tidak terjadi rollback.</t>
  </si>
  <si>
    <t>CT.02.26.003</t>
  </si>
  <si>
    <t>Migrate all the existing experiment to kameleoon, and make sure we can start a new experiment also in kameleoon</t>
  </si>
  <si>
    <t>https://jira.app.pconnect.biz/browse/CDE-33053</t>
  </si>
  <si>
    <t>Deployed on 9 Mar</t>
  </si>
  <si>
    <t>AK.02.26.003</t>
  </si>
  <si>
    <t>•Currently, AYO Kasir couldn’t accommodate and proceed replacement transaction, and need to expedite to ensure consumers benefit/right delivered</t>
  </si>
  <si>
    <t>MH.01.26.004</t>
  </si>
  <si>
    <t>Enable easier SFP B2C selling for FF through MyHero with seamless B2B–B2C stock transfer, AyoKasir and Taste Advisor integration, and full weekend stock capability.</t>
  </si>
  <si>
    <t>SFP B2C Selling Integration &amp; Weekend Stock</t>
  </si>
  <si>
    <t>CDE-45238</t>
  </si>
  <si>
    <t>Hold in DEV</t>
  </si>
  <si>
    <t>This ticket will be delivered on Sprint 3 because AMO needs to check with DTE &amp; CITA team</t>
  </si>
  <si>
    <t>AP.09.25.001</t>
  </si>
  <si>
    <t>SFP
AYO Qoncierge</t>
  </si>
  <si>
    <t>create a validation to check staff stock</t>
  </si>
  <si>
    <t>Sudah UAT, Deployed on 9 March</t>
  </si>
  <si>
    <t>Confirm to B2C</t>
  </si>
  <si>
    <t>akan deploy pertama (fitur chat only) di sprint 2, deploy kedua (full fitur) di adhoc tgl 26 maret
Sudah UAT, akan deploy dan dinaikin playstore mungkin di hari ini ya, karna masih hrs ada yg ditest nanti sore
Requestor (tim CSC) sudah aware dan ikut testing jg.</t>
  </si>
  <si>
    <t>CT.02.26.002</t>
  </si>
  <si>
    <t>Send email alert to specific PIC when there's an issue in API hit. so each PIC can act quickly to fix and check the issue</t>
  </si>
  <si>
    <t>https://jira.app.pconnect.biz/browse/CDE-48770</t>
  </si>
  <si>
    <t>AK.01.26.001</t>
  </si>
  <si>
    <t>•SKU prices in cart don’t refresh during a price update window, and when the order is submitted, the system blocks it because the prices are invalid compared to the latest pricing rules.</t>
  </si>
  <si>
    <t>CommSFP - Rizal
CommDep - Harya</t>
  </si>
  <si>
    <t>Merged to Product Listing Management ticket</t>
  </si>
  <si>
    <t>CDE-46501</t>
  </si>
  <si>
    <t>AP.09.25.002</t>
  </si>
  <si>
    <t>[CDE-49303] AYO Principal SFP: Auto POP for Kasir - Jira</t>
  </si>
  <si>
    <t xml:space="preserve">Merge with AYO Kasir ticket ORF </t>
  </si>
  <si>
    <t>CI team need to align with other team for final requirement</t>
  </si>
  <si>
    <t>Need to check with Legal</t>
  </si>
  <si>
    <t>Need confirmation from Legal</t>
  </si>
  <si>
    <t>Need to develop in CT first</t>
  </si>
  <si>
    <r>
      <rPr>
        <strike/>
        <sz val="11"/>
        <color theme="1"/>
        <rFont val="Aptos Narrow"/>
        <family val="2"/>
        <scheme val="minor"/>
      </rPr>
      <t xml:space="preserve">Velocity not sufficient
</t>
    </r>
    <r>
      <rPr>
        <sz val="11"/>
        <color theme="1"/>
        <rFont val="Aptos Narrow"/>
        <family val="2"/>
        <scheme val="minor"/>
      </rPr>
      <t>Mandays will be taken from daily settlement ticket</t>
    </r>
  </si>
  <si>
    <t>Still in deployment, belum di-QA</t>
  </si>
  <si>
    <t>Need confirmation from IT</t>
  </si>
  <si>
    <t>Confirmation from Legal on 4/2/2025</t>
  </si>
  <si>
    <t>AK.01.26.003</t>
  </si>
  <si>
    <t>Has not been briefed by CI</t>
  </si>
  <si>
    <t>MH.01.26.006</t>
  </si>
  <si>
    <t>Product Return</t>
  </si>
  <si>
    <t xml:space="preserve">Return BS Restriction
The current process allows Field Force (FF) users to input Return BS even though specific restrictions are intended to limit when BS can be performed, creating inconsistencies that affect both customers and FF operations. This issue contributes to increased LOGD and disrupts proper return validation flows, as FF is not restricted from submitting return data outside the intended conditions. The purpose of this improvement is to minimize LOGD by enforcing stricter input controls, ensuring that FF users can only submit return entries classified as OK (V1 and BV1).
</t>
  </si>
  <si>
    <t>Pain Point / Problem: 
FF can input return BS eventhough there are some restriction to perform BS.
Purpose: 
Minimize LOGD.
Restrict input by FF only for return OK (V1 &amp; BV1).</t>
  </si>
  <si>
    <t xml:space="preserve">Develop in Sprint 2.
</t>
  </si>
  <si>
    <t>DTE Automation
To automate and have instant result on verification process for DTE mission with SMP mechanics. This will free up time for DTE admins to verify other missions and SRC will have earlier verification result. Currently, only available for AYO B2B transaction only. Next enhancement to include all RTM assets transaction</t>
  </si>
  <si>
    <t>Need further assessment due to very big ticket.
In Sprint 2 will be assessed only and start development on Sprint 3</t>
  </si>
  <si>
    <t>Need to priotize critical bug</t>
  </si>
  <si>
    <r>
      <rPr>
        <b/>
        <sz val="11"/>
        <color rgb="FF000000"/>
        <rFont val="Aptos Narrow"/>
        <family val="2"/>
        <scheme val="minor"/>
      </rPr>
      <t xml:space="preserve">Automatic blacklist customer
</t>
    </r>
    <r>
      <rPr>
        <sz val="11"/>
        <color rgb="FF000000"/>
        <rFont val="Aptos Narrow"/>
        <family val="2"/>
        <scheme val="minor"/>
      </rPr>
      <t xml:space="preserve">
Currently, if there is a new customer or an upgrading customer, a manual process must be carried out to blacklist the customer so that they are unable to perform ABC transactions.</t>
    </r>
  </si>
  <si>
    <t>Task Sequencing Management (TSM)</t>
  </si>
  <si>
    <t>Rejection reason</t>
  </si>
  <si>
    <t>User can export TSM excel file with its rejection reason for analysis purposes</t>
  </si>
  <si>
    <t>CommDep - Jessica Cassandra</t>
  </si>
  <si>
    <t>CDE-47582
CDE-46811</t>
  </si>
  <si>
    <t>The ticket has not been shared to ITPD &amp; SoftEng</t>
  </si>
  <si>
    <t>NO BRD</t>
  </si>
  <si>
    <t>The capacity is not sufficient for Sprint 2. The capacity has been allocated to CITA &amp; CT</t>
  </si>
  <si>
    <t>Create a new landing page for Menu Bebas Asap</t>
  </si>
  <si>
    <t>CommDep - Jessica
CommBrand - Angie&amp;Geby Cisila</t>
  </si>
  <si>
    <t>https://jira.app.pconnect.biz/browse/CDE-43830 (FE - Landing Page)</t>
  </si>
  <si>
    <t>The ticket will be delivered with 2/3</t>
  </si>
  <si>
    <t>SP - Tania Febriyanti</t>
  </si>
  <si>
    <t>Faishol/Melissa Tio</t>
  </si>
  <si>
    <t>[2/3] Cari Tahu + Target Market
Improve Bebas Asap menu to enable SRC IQOS Point access to SFP educational content</t>
  </si>
  <si>
    <t xml:space="preserve">Create a subpage for Menu Bebas Asap </t>
  </si>
  <si>
    <t xml:space="preserve">PRINCIPAL:CDE-46361
TOKO: CDE-46360
</t>
  </si>
  <si>
    <t>No UAT &amp; Deployment</t>
  </si>
  <si>
    <r>
      <rPr>
        <sz val="11"/>
        <color rgb="FF000000"/>
        <rFont val="Aptos Narrow"/>
        <family val="2"/>
        <scheme val="minor"/>
      </rPr>
      <t xml:space="preserve">Automatic coin rewarding &amp; stock update in AYO Kasir for SRC IQOS Point 
(Scope sprint 1 ; auto coin rewarding 
</t>
    </r>
    <r>
      <rPr>
        <b/>
        <sz val="11"/>
        <color rgb="FF000000"/>
        <rFont val="Aptos Narrow"/>
        <family val="2"/>
        <scheme val="minor"/>
      </rPr>
      <t>sprint 2 : stock update &amp; push notif )</t>
    </r>
  </si>
  <si>
    <t>Switch with other ticket</t>
  </si>
  <si>
    <t>AP.02.26.010</t>
  </si>
  <si>
    <t>Bulk upload retailer code &amp; category</t>
  </si>
  <si>
    <t>AT.01.26.005</t>
  </si>
  <si>
    <t>UI Improvement &amp; SFP Loyalty</t>
  </si>
  <si>
    <t>https://jira.app.pconnect.biz/browse/CDE-46362 (FE - News + Testimony)</t>
  </si>
  <si>
    <t>The mandays is not sufficient</t>
  </si>
  <si>
    <t>MH.01.26.014</t>
  </si>
  <si>
    <t>CDE-37348</t>
  </si>
  <si>
    <t>Fixing has been deployed in other enhancement</t>
  </si>
  <si>
    <r>
      <rPr>
        <b/>
        <sz val="11"/>
        <color rgb="FF000000"/>
        <rFont val="Aptos Narrow"/>
        <family val="2"/>
        <scheme val="minor"/>
      </rPr>
      <t xml:space="preserve">Revamp Pop Up Notif for AYO TOKO
</t>
    </r>
    <r>
      <rPr>
        <sz val="11"/>
        <color rgb="FF000000"/>
        <rFont val="Aptos Narrow"/>
        <family val="2"/>
        <scheme val="minor"/>
      </rPr>
      <t xml:space="preserve">Current UI and setting for popup in AYO TOKO is not intuitive and enticing enough for users to engage. From ~58.000 active retailers AYO TOKO that receive the popup, only ~21.000 clicked the popup (~37%). </t>
    </r>
  </si>
  <si>
    <t>BRD not ready</t>
  </si>
  <si>
    <t>AT.01.26.010</t>
  </si>
  <si>
    <t>SP - Vallent Pangala</t>
  </si>
  <si>
    <t>https://jira.app.pconnect.biz/browse/CDE-48895</t>
  </si>
  <si>
    <t>MH.10.25.022</t>
  </si>
  <si>
    <t>If there is anything to be fixed from the backend, business stakeholders need to request to L1 and CHG. However, in the long term this way of working is not ideal, as we need approval from IT and everyone related, it would take a long time to execute the changes.</t>
  </si>
  <si>
    <r>
      <rPr>
        <sz val="11"/>
        <color rgb="FF000000"/>
        <rFont val="Aptos Narrow"/>
        <family val="2"/>
        <scheme val="minor"/>
      </rPr>
      <t xml:space="preserve">Make it easier for business stakeholders to perform BCP, especially when it's urgent
</t>
    </r>
    <r>
      <rPr>
        <b/>
        <sz val="11"/>
        <color rgb="FF000000"/>
        <rFont val="Aptos Narrow"/>
        <family val="2"/>
        <scheme val="minor"/>
      </rPr>
      <t>Benefit:</t>
    </r>
    <r>
      <rPr>
        <sz val="11"/>
        <color rgb="FF000000"/>
        <rFont val="Aptos Narrow"/>
        <family val="2"/>
        <scheme val="minor"/>
      </rPr>
      <t xml:space="preserve"> speed up BCP process, compliance related</t>
    </r>
  </si>
  <si>
    <t>CommFin - Angelia Jessica</t>
  </si>
  <si>
    <t>Livi/Austin</t>
  </si>
  <si>
    <t>Develop in Sprint 1.
Lintas to Sprint 2</t>
  </si>
  <si>
    <t>MH.10.25.023</t>
  </si>
  <si>
    <t>There is no way for CPO to know the total amount of each column in settlement report. Although CPO can export the report, they will need to sum manually. It would be more seamless if CPO can directly see the sum amount of each column on settlement report.</t>
  </si>
  <si>
    <t>Deployment and UAT have been completed.</t>
  </si>
  <si>
    <t>MH.10.25.024</t>
  </si>
  <si>
    <t>Currently, there is no area name on payment gateway reports on MY HERO BACKEND, only area code (the value is number), which makes it kinda difficult for area team CPO, SPIA, and OTC team to understand.</t>
  </si>
  <si>
    <t>AK.09.25.002</t>
  </si>
  <si>
    <t>need BRD</t>
  </si>
  <si>
    <t>MH.10.25.025</t>
  </si>
  <si>
    <t>Currently when disbursement is successful, MHBE not sending any email to stakeholders, although stakeholders can actually look at disbursement attempt status at MHBE.</t>
  </si>
  <si>
    <t>AK.09.25.003</t>
  </si>
  <si>
    <t>MH.10.25.026</t>
  </si>
  <si>
    <t>If we want to track whether checksum file is uploaded successfully or not, and track the status of every job or attempt related to PG Cash, we need to check on each separate database table, which is a hassle for business stakeholders to monitor settlement and disbursement process.</t>
  </si>
  <si>
    <t>Provide logging for business stakeholders about settlement, disbursement, and job VA creation execution</t>
  </si>
  <si>
    <t>MH.01.26.012</t>
  </si>
  <si>
    <t>Currently, SPIZ cannot easily filter their own region or zone at settlement report, as it only provide filter for area. This makes SPIZ need to manually filter one by one</t>
  </si>
  <si>
    <t>To enable Commercial users in HQ, Zone, &amp; Region can directly select reports parameter according to their needs : by region or zone (improve user experience using settlement report)</t>
  </si>
  <si>
    <t>CommFin - Deviana Chandra</t>
  </si>
  <si>
    <t>MH.10.25.027</t>
  </si>
  <si>
    <t>MH.01.26.013</t>
  </si>
  <si>
    <t>Develop in Sprint 2 -- Deployed</t>
  </si>
  <si>
    <t>MH.02.26.009</t>
  </si>
  <si>
    <r>
      <rPr>
        <b/>
        <sz val="11"/>
        <color rgb="FF000000"/>
        <rFont val="Aptos Narrow"/>
        <family val="2"/>
        <scheme val="minor"/>
      </rPr>
      <t xml:space="preserve">QR Code Inactivation Logic Enhancement
</t>
    </r>
    <r>
      <rPr>
        <sz val="11"/>
        <color rgb="FF000000"/>
        <rFont val="Aptos Narrow"/>
        <family val="2"/>
        <scheme val="minor"/>
      </rPr>
      <t>When CPO assign a salesman to different territory (via iSMS), MHBE job automatically de-activate existing QR code. At the same time, it also creates a new QR code with a new CCG code inside, then it will send the request to DEPOS to finalized. As a result, salesman won't be able to deposit physical cash to CDM. They can only use other methods (bank agent transfer or DropBox) while waiting for the QR code to be registered on CDM (~ 2-3 days). On top of that, if the salesman assigned again to previous territory, they will need to wait for another few days for system to activate QR. Overall, the process is a hassle.</t>
    </r>
  </si>
  <si>
    <t xml:space="preserve">Create a new seamless QR code activation/inactivation flow for salesman, as following:
1) CPO assigns salesman to different territory (via iSMS)
2) MHBE job WILL NOT de-activate existing QR
3) MHBE job will create a new QR with a new CCG
4) Once registered, new QR will be shown to My Hero iPad
So basically 1 salesman can have multiple QR codes, it's just My Hero iPad that will determine which QR code is shown
</t>
  </si>
  <si>
    <t>Create a new seamless QR code activation/inactivation flow for salesman</t>
  </si>
  <si>
    <t>CommFin - Andri Setiawan</t>
  </si>
  <si>
    <t>MH.02.26.010</t>
  </si>
  <si>
    <r>
      <rPr>
        <b/>
        <sz val="11"/>
        <color rgb="FF000000"/>
        <rFont val="Aptos Narrow"/>
        <family val="2"/>
        <scheme val="minor"/>
      </rPr>
      <t xml:space="preserve">Search VA Number on VA Menu MHBE
</t>
    </r>
    <r>
      <rPr>
        <sz val="11"/>
        <color rgb="FF000000"/>
        <rFont val="Aptos Narrow"/>
        <family val="2"/>
        <scheme val="minor"/>
      </rPr>
      <t xml:space="preserve">Currently, business users cannot search for VA number on VA menu at MHBE. This could be a hassle as they need to use other parameters to look at specific salesman VA number, particularly when it comes to carryover adjustment where the cash is wrongly transferred to other VA.
</t>
    </r>
  </si>
  <si>
    <t>Enable business users to search for VA number on VA menu</t>
  </si>
  <si>
    <t>MH.02.26.011</t>
  </si>
  <si>
    <r>
      <rPr>
        <b/>
        <sz val="11"/>
        <color rgb="FF000000"/>
        <rFont val="Aptos Narrow"/>
        <family val="2"/>
        <scheme val="minor"/>
      </rPr>
      <t xml:space="preserve">Bank Account Config
</t>
    </r>
    <r>
      <rPr>
        <sz val="11"/>
        <color rgb="FF000000"/>
        <rFont val="Aptos Narrow"/>
        <family val="2"/>
        <scheme val="minor"/>
      </rPr>
      <t xml:space="preserve">In the future, if there is any requests from business stakeholders to change an entity bank account number, we will need to request CHT and involve DevOps. This is not an ideal approach, as we will be relying on DevOps for any changes related to bank account.
</t>
    </r>
  </si>
  <si>
    <t>Create a new menu to config bank account for disbursement on MHBE</t>
  </si>
  <si>
    <t>DevOps/IT</t>
  </si>
  <si>
    <t>Sudah UAT , perkiraan deploy sprint 3</t>
  </si>
  <si>
    <t>MH.02.26.012</t>
  </si>
  <si>
    <r>
      <rPr>
        <b/>
        <sz val="11"/>
        <color rgb="FF000000"/>
        <rFont val="Aptos Narrow"/>
        <family val="2"/>
        <scheme val="minor"/>
      </rPr>
      <t xml:space="preserve">Master Config for Carryover Adjustment Reasons
</t>
    </r>
    <r>
      <rPr>
        <sz val="11"/>
        <color rgb="FF000000"/>
        <rFont val="Aptos Narrow"/>
        <family val="2"/>
        <scheme val="minor"/>
      </rPr>
      <t xml:space="preserve">In the future, there might be cases in the field that require carryover adjustment but the reasons haven't been available in the current reasons list. When business stakeholders want to add new reasons, we need to request CHT, which is not an ideal approach in the long-term.
</t>
    </r>
  </si>
  <si>
    <t>Create a new menu to config carryover adjustment reasons on MHBE</t>
  </si>
  <si>
    <t>CDE-48757</t>
  </si>
  <si>
    <t>23 Desember 2026</t>
  </si>
  <si>
    <r>
      <rPr>
        <sz val="11"/>
        <color rgb="FF4EA72E"/>
        <rFont val="Aptos Narrow"/>
        <family val="2"/>
        <scheme val="minor"/>
      </rPr>
      <t xml:space="preserve">[CDE-48307] [AYO Principal] Include HKSembilan.com to SSO - Jira
</t>
    </r>
    <r>
      <rPr>
        <sz val="11"/>
        <color rgb="FF000000"/>
        <rFont val="Aptos Narrow"/>
        <family val="2"/>
        <scheme val="minor"/>
      </rPr>
      <t xml:space="preserve">[CDE-48308] [AYO Principal] Enable MFA OTP to Selected Principal Role Type - Jira - Develop 2 - 15 - No Cross Sprint
[CDE-48516] [ID][Principal] Remove Session After Logout - Jira - Develop 2 - 15 - </t>
    </r>
    <r>
      <rPr>
        <sz val="11"/>
        <color rgb="FFFF0000"/>
        <rFont val="Aptos Narrow"/>
        <family val="2"/>
        <scheme val="minor"/>
      </rPr>
      <t xml:space="preserve">Cross Sprint?
</t>
    </r>
    <r>
      <rPr>
        <sz val="11"/>
        <color rgb="FF000000"/>
        <rFont val="Aptos Narrow"/>
        <family val="2"/>
        <scheme val="minor"/>
      </rPr>
      <t>[CDE-48472] [ID][Principal]Presigned URL for Export Features - Jira - Develop 2 - 25 - No Cross Sprint
[CDE-48473] [ID][Principal]Remove Downloaded Export Result from S3 - Jira - Develop 2 - 25 - No Cross Sprint
[CDE-48517] [ID][Principal]New S3 Bucket for Export Results - Jira - Develop 2 - 25 - No Cross Sprint
CDE-48742 [ID][Principal] Update Logic for Data Update in Action Logging - Develop 2 - 10 - No Cross Sprint
CDE-47409 [ID][Principal] Action Logging for Language Menu - Develop 2 - 10 - No Cross Sprint</t>
    </r>
  </si>
  <si>
    <t>AT.01.26.009</t>
  </si>
  <si>
    <t>To remove unused feature</t>
  </si>
  <si>
    <t>https://jira.app.pconnect.biz/browse/CDE-46334</t>
  </si>
  <si>
    <t>Configurable via Principal</t>
  </si>
  <si>
    <t>MH.02.26.013</t>
  </si>
  <si>
    <t>Align posting date for Sales Order/invoice and Receipt that is modified in different month from issued date​
- Posting date use modified date​
- Document date use issued date​</t>
  </si>
  <si>
    <t>5 Januari 2026</t>
  </si>
  <si>
    <t>CDE-47824</t>
  </si>
  <si>
    <t>Awaiting Coretax</t>
  </si>
  <si>
    <t>sudah deploy 1 tiket,  lintas to sprint 3</t>
  </si>
  <si>
    <t>22 Desember 2026</t>
  </si>
  <si>
    <t>No Rank</t>
  </si>
  <si>
    <t xml:space="preserve">CDE-39709 </t>
  </si>
  <si>
    <t>Project COACH 2.0</t>
  </si>
  <si>
    <t>Dedicated Mandays outside SPRINT Mandays</t>
  </si>
  <si>
    <t>CDE-39707</t>
  </si>
  <si>
    <t>AK.01.26.005</t>
  </si>
  <si>
    <t>introduce a special offer: VEEV One device for IDR 10K when purchased using a referral code for new users only</t>
  </si>
  <si>
    <t>MktSFP-Arind</t>
  </si>
  <si>
    <t>no need developement (confirmed by CI)</t>
  </si>
  <si>
    <t>MH.09.25.002</t>
  </si>
  <si>
    <t xml:space="preserve">No Rank </t>
  </si>
  <si>
    <t>CDE-44703</t>
  </si>
  <si>
    <t>sudah deploy tapi ada beberapa tiket dalam 1 epic ini lanjut di sprint 3</t>
  </si>
  <si>
    <t>Will be ranked if there's leftover mandays</t>
  </si>
  <si>
    <t>MH.01.26.010</t>
  </si>
  <si>
    <t>There are receipts that revised from back office that are not included into the settlement process, as the CPO not revised the SO, they only revise the receipt. When they only revise receipt, it is not flagged as "DSD revision" and the sales type is "HHSALES". Therefore, this kind of receipt is not included in settlement process.​</t>
  </si>
  <si>
    <t>To make sure all receipts allocated to HHSALES are also included in the settlement process, so that settlement can help stakeholders to perform finance reconcile accurately.</t>
  </si>
  <si>
    <t>CDE-45076, DEPLOYED</t>
  </si>
  <si>
    <t>Doesn't have final prio</t>
  </si>
  <si>
    <t>MH.10.25.028</t>
  </si>
  <si>
    <t>CDE-45818, DEPLOYED</t>
  </si>
  <si>
    <t>MH.01.26.015</t>
  </si>
  <si>
    <t>CDE-45077, DEPLOYED</t>
  </si>
  <si>
    <t>CDE-42816
CDE-45773
CDE-45807</t>
  </si>
  <si>
    <t>Move to Sprint 3 due to o the complexity across multiple platforms and the need to ensure end‑to‑end stability.</t>
  </si>
  <si>
    <t>UAT and Deployed on 9  March</t>
  </si>
  <si>
    <t>Requirement of DTE SF still unclear</t>
  </si>
  <si>
    <t xml:space="preserve">AYO Principal PH </t>
  </si>
  <si>
    <t>Raffle reward engine</t>
  </si>
  <si>
    <t>DTE Challenge - New challenge type in DTE Automation module where completed AYO purchases will earn N count of raffle entries per X count of selected SKU (based on SKU/brand/category). Selection of winners/raffle entries should be automated and random.</t>
  </si>
  <si>
    <t>To create Raffle program via Challenges module in Principal</t>
  </si>
  <si>
    <t>Giving Retailer extra reward on top of point if their name got selected through the Raffle (STW)</t>
  </si>
  <si>
    <t>Ticket has not been shared to IT SE</t>
  </si>
  <si>
    <t>To allow users who have successfully logged in but did not receive OTP to be bypassed via Principal</t>
  </si>
  <si>
    <t>To resolve future OTP not being sent issues by having bypassing function</t>
  </si>
  <si>
    <t>Gerry Luwandri</t>
  </si>
  <si>
    <t>https://jira.app.pconnect.biz/browse/CDE-43834</t>
  </si>
  <si>
    <t>deploy sprint 2</t>
  </si>
  <si>
    <t>BRD - Coretax Integration.pptx</t>
  </si>
  <si>
    <t>BRD - MOQ update validation &amp; mass upload.pptx</t>
  </si>
  <si>
    <t>Angelia Jessica</t>
  </si>
  <si>
    <t>BRD - Align Posting Date.pptx</t>
  </si>
  <si>
    <t>Deprio from due to additional requirement from PH Tax &amp; Legal team</t>
  </si>
  <si>
    <t>1. PRD submission late to IT (from PH team)
2. Ticket will only start if PO from PMFTC is available</t>
  </si>
  <si>
    <t>Deprio as the requirement on DTE SF end still not confirmed</t>
  </si>
  <si>
    <t xml:space="preserve">AYO PrincipalPH </t>
  </si>
  <si>
    <t>Deprio as RHQ was not approving the proposal</t>
  </si>
  <si>
    <t>Johan Wahyudi</t>
  </si>
  <si>
    <t>BRD - BOS Selection for BV1.pptx</t>
  </si>
  <si>
    <t>Ariph Satyanagara, Marcha</t>
  </si>
  <si>
    <t>Check SIGA, check AD, and update AYO PrincipalDatabase. Daily</t>
  </si>
  <si>
    <t>[CDE-46812] [AYO Principal] Synchronizing User SIGA, AD, and Database AYO Principal- Jira</t>
  </si>
  <si>
    <t>From Sprint 10</t>
  </si>
  <si>
    <t>Andri Setiawan (Commercial)</t>
  </si>
  <si>
    <t>Febriyanti, Tania</t>
  </si>
  <si>
    <t>BRD - Change Filter for Aladdin Data Transfer.pptx</t>
  </si>
  <si>
    <t>Support business needs and minimise manual data pulling</t>
  </si>
  <si>
    <t>set automation task to prepare requested data and automate its sending. Task will generate email as an output with link that does not expire</t>
  </si>
  <si>
    <t xml:space="preserve"> fragmented data visibility, low engagement in key user touchpoints, and inefficient manual processes for critical financial data—leading to operational inefficiencies, missed revenue opportunities, and competitive disadvantage.</t>
  </si>
  <si>
    <t>Puspita Cita</t>
  </si>
  <si>
    <t>PRD is not finalized yet</t>
  </si>
  <si>
    <t>Implement SSO integration for AYO Principalusing Azure Active Directory (or equivalent identity provider). This will allow users to log in with their corporate credentials, reducing password fatigue, improving access control, and aligning with enterprise security standards.</t>
  </si>
  <si>
    <t>[CDE-48550] [AYO Principal] Enable a Comprehensive SSO Login in AYO Principal- Jira</t>
  </si>
  <si>
    <t>deprio from sprint 1</t>
  </si>
  <si>
    <t>https://pmicloud.sharepoint.com/:p:/r/teams/Comm.Deployment-Deployment-ID/Shared%20Documents/00.%20COMM_DEPLOYMENT/06.%20SPRINT/1.%20Sprint%202026/BRD%202026/Sprint%202%20-%20BRD%20-%20Compile/Sprint%202%202026%20-%20B2B%20-%20Toko,%20Principal,%20CITA,%20MITA,%20Mitra,%20Mitra%20Order/BRD%20-%20CITA%20-%20Transaction%20ID%20in%20Coin%20History.pptx?d=w8acc510385ad40499be268861a7e0907&amp;csf=1&amp;web=1&amp;e=JbLqPx</t>
  </si>
  <si>
    <t>https://pmicloud.sharepoint.com/:p:/r/teams/Comm.Deployment-Deployment-ID/Shared%20Documents/00.%20COMM_DEPLOYMENT/06.%20SPRINT/1.%20Sprint%202026/BRD%202026/Sprint%202%20-%20BRD%20-%20Compile/Sprint%202%202026%20-%20B2B%20-%20Toko,%20Principal,%20CITA,%20MITA,%20Mitra,%20Mitra%20Order/BRD%20-%20CITA%20-%20Recipient%20Email%20Alerting.pptx?d=w25e6b04b4d564b54931d2cda41575b27&amp;csf=1&amp;web=1&amp;e=0w9Wiz</t>
  </si>
  <si>
    <t>https://jira.app.pconnect.biz/browse/CDE-48771</t>
  </si>
  <si>
    <t>AYO Principal- SFP</t>
  </si>
  <si>
    <r>
      <rPr>
        <b/>
        <sz val="11"/>
        <color rgb="FF000000"/>
        <rFont val="Aptos Narrow"/>
        <family val="2"/>
        <scheme val="minor"/>
      </rPr>
      <t xml:space="preserve">DTE Automation
</t>
    </r>
    <r>
      <rPr>
        <sz val="11"/>
        <color rgb="FF000000"/>
        <rFont val="Aptos Narrow"/>
        <family val="2"/>
        <scheme val="minor"/>
      </rPr>
      <t xml:space="preserve">To automate and have instant result on verification process for DTE mission with SMP mechanics. This will free up time for DTE admins to verify other missions and SRC will have earlier verification result. Currently, only available for AYO B2B transaction only. Next enhancement to include all RTM assets transaction
</t>
    </r>
  </si>
  <si>
    <t>CD-Ahmad Azhari</t>
  </si>
  <si>
    <t>Livi Anastasia, Ariph Satyanagara</t>
  </si>
  <si>
    <t>Kristin</t>
  </si>
  <si>
    <t>jira.app.pconnect.biz/browse/CDE-47919</t>
  </si>
  <si>
    <t>Commercial RTM</t>
  </si>
  <si>
    <t>BRD Belum di share ke ITPD</t>
  </si>
  <si>
    <t>Adi Firmansyah, Indra Budiarto Gunawan</t>
  </si>
  <si>
    <t>Existing</t>
  </si>
  <si>
    <t>Available on Slide 20</t>
  </si>
  <si>
    <t>Waiting for the right approach bcs it's to disruptive if we forced loggout during the day</t>
  </si>
  <si>
    <t>SFP-Aditya Rifki Supadi</t>
  </si>
  <si>
    <t>The ticket requirement has not been shared to ITPD and SE</t>
  </si>
  <si>
    <t>Still on discussion whether using new or exisiting MY AYO Syntesia website</t>
  </si>
  <si>
    <t>Mandatory for SMB Support</t>
  </si>
  <si>
    <t>Kevin Anggana, Kristin Laia</t>
  </si>
  <si>
    <t>16/12/2025</t>
  </si>
  <si>
    <t>SFP-Harya-Margaretha Arind</t>
  </si>
  <si>
    <t>Slide 101</t>
  </si>
  <si>
    <t>Andrew/Austin</t>
  </si>
  <si>
    <t>Gabriella, Diyang Risma</t>
  </si>
  <si>
    <t>BRD Belum di share ke CI</t>
  </si>
  <si>
    <t>BRD_Taking Order PNM Cleo.pptx</t>
  </si>
  <si>
    <t>BRD shared to ITPD 8 Jan</t>
  </si>
  <si>
    <t>BRD belum di share ke ITPD</t>
  </si>
  <si>
    <t>BRD belum di share ke CI</t>
  </si>
  <si>
    <t>Improvement AYO Principalto showing data</t>
  </si>
  <si>
    <t>Jessica Angelia</t>
  </si>
  <si>
    <t>Deviana Chandra</t>
  </si>
  <si>
    <t xml:space="preserve">                                                                                                                                                                                                                                                                                                                                                                                                                                                                                                                                                                                                                                                                                                                                                                                                                                                                                                                                                                                                                                                                                                                                                                                                                                                                                                                                                                                                                                                                                                                                                                                                                                                                                                                                                                                                                                                                                                                                                                                                                                                                                                                                                                                                                                                                                                                                                                                                                                                                                                                                                                                                                                                                                                                                                                                                                                                                                                                                                                                                                                                                                                                                                                                                                                                                                                                                                                                                                                                                                                                                                                                                                                                                                                                                                                                                                                                                                                                                                                                                                                                                                                                    </t>
  </si>
  <si>
    <t>Amira Ekhaputri</t>
  </si>
  <si>
    <t>s</t>
  </si>
  <si>
    <t>CDE-39333</t>
  </si>
  <si>
    <t>SFP-Arind</t>
  </si>
  <si>
    <r>
      <t xml:space="preserve">Automatic coin rewarding &amp; stock update in AYO Kasir for SRC IQOS Point 
(Scope sprint 1 ; auto coin rewarding 
</t>
    </r>
    <r>
      <rPr>
        <b/>
        <sz val="11"/>
        <color rgb="FF000000"/>
        <rFont val="Aptos Narrow"/>
        <family val="2"/>
        <scheme val="minor"/>
      </rPr>
      <t>sprint 2 : stock update &amp; push notif )</t>
    </r>
  </si>
  <si>
    <t>SFP-Jessica-Ragib</t>
  </si>
  <si>
    <t xml:space="preserve">Scope sprint 1 ; auto coin rewarding 
sprint 2 : stock update &amp; push notif </t>
  </si>
  <si>
    <t>Jessica Cassandra &amp; Ragib Yusup Firdaus</t>
  </si>
  <si>
    <t>Inna.Felicia</t>
  </si>
  <si>
    <t>RTM-Nastasya/Dilla</t>
  </si>
  <si>
    <t>waiting final assessment</t>
  </si>
  <si>
    <t>Lintas dari sprint 1</t>
  </si>
  <si>
    <t>Deprio from sprint 1</t>
  </si>
  <si>
    <t>SFP-Jessica-Iqbal Pamungkas</t>
  </si>
  <si>
    <t>https://jira.app.pconnect.biz/browse/CDE-45651</t>
  </si>
  <si>
    <t>Amira</t>
  </si>
  <si>
    <t>Due to asset logo not yet ready</t>
  </si>
  <si>
    <t>Still on discussion with Legal and Infosec</t>
  </si>
  <si>
    <t>Jessica-Angie&amp;Geby Cisila</t>
  </si>
  <si>
    <t>https://jira.app.pconnect.biz/browse/CDE-43830 (FE - Landing Page) / https://jira.app.pconnect.biz/browse/CDE-43831 (Principal - Landing Page)</t>
  </si>
  <si>
    <t>Will be split into 3 parts:
1. Landing Page
2. Knowledge Centre + Target Market
3. News / Testimony</t>
  </si>
  <si>
    <t>https://jira.app.pconnect.biz/browse/CDE-46360 (FE - Knowledge Centre) /  https://jira.app.pconnect.biz/browse/CDE-46361 (Principal - Knowledge Centre)</t>
  </si>
  <si>
    <t>Carry over to next sprint</t>
  </si>
  <si>
    <t>https://jira.app.pconnect.biz/browse/CDE-46362 (FE - News + Testimony) / https://jira.app.pconnect.biz/browse/CDE-46363 (Principal - News + Testimony)</t>
  </si>
  <si>
    <t>CI-Gerry</t>
  </si>
  <si>
    <t>Move to sprint 2</t>
  </si>
  <si>
    <t>Vallent Pangala</t>
  </si>
  <si>
    <t>https://jira.app.pconnect.biz/browse/CDE-46359</t>
  </si>
  <si>
    <t>Late input</t>
  </si>
  <si>
    <t>[CDE-48307] [AYO Principal] Include HKSembilan.com to SSO - Jira
[CDE-48308] [AYO Principal] Enable MFA OTP to Selected Principal Role Type - Jira
[CDE-48516] [ID][Principal] Remove Session After Logout - Jira
[CDE-48472] [ID][Principal]Presigned URL for Export Features - Jira
[CDE-48473] [ID][Principal]Remove Downloaded Export Result from S3 - Jira
[CDE-48517] [ID][Principal]New S3 Bucket for Export Results - Jira</t>
  </si>
  <si>
    <t>Need to develop Kameleoon ready in AYO</t>
  </si>
  <si>
    <t>Default delivery date is D+1. If D+1 is holiday, currently we have no reminder to FF</t>
  </si>
  <si>
    <t>Validate delivery date</t>
  </si>
  <si>
    <t>-Set default value for pre order
- Set holiday
- Validate delivery date</t>
  </si>
  <si>
    <t>CDE-48166</t>
  </si>
  <si>
    <t>BRD - Delivery Date Validation.pptx</t>
  </si>
  <si>
    <t>Update Lambda to latest tech stack version</t>
  </si>
  <si>
    <r>
      <t xml:space="preserve">AWS has officially </t>
    </r>
    <r>
      <rPr>
        <b/>
        <sz val="11"/>
        <color theme="1"/>
        <rFont val="Aptos Narrow"/>
        <family val="2"/>
        <scheme val="minor"/>
      </rPr>
      <t>deprecated several Lambda runtime versions</t>
    </r>
    <r>
      <rPr>
        <sz val="11"/>
        <color theme="1"/>
        <rFont val="Aptos Narrow"/>
        <family val="2"/>
        <scheme val="minor"/>
      </rPr>
      <t xml:space="preserve">, and some of the runtimes used in our SRCID environment will reach </t>
    </r>
    <r>
      <rPr>
        <b/>
        <sz val="11"/>
        <color theme="1"/>
        <rFont val="Aptos Narrow"/>
        <family val="2"/>
        <scheme val="minor"/>
      </rPr>
      <t>end‑of‑support by 30 April 2026</t>
    </r>
    <r>
      <rPr>
        <sz val="11"/>
        <color theme="1"/>
        <rFont val="Aptos Narrow"/>
        <family val="2"/>
        <scheme val="minor"/>
      </rPr>
      <t>. Continuing to use Lambda functions running on deprecated runtimes poses operational, security, and compliance risks.</t>
    </r>
  </si>
  <si>
    <t>IT B2B - Rendy Rinaldo</t>
  </si>
  <si>
    <t>CDE-46766
CDE-46767
CDE-46770</t>
  </si>
  <si>
    <t>CDE-46703</t>
  </si>
  <si>
    <t>Pentest finding</t>
  </si>
  <si>
    <t>Based on the results of our annual penetration test, we currently have four outstanding findings (2 medium and 2 low severity) that must be remediated by the end of Q1 2026 to maintain our compliance posture and ensure our security standards remain at the highest level.
The estimated effort required to complete these remediations is 70 mandays.</t>
  </si>
  <si>
    <t>Pentest Finding</t>
  </si>
  <si>
    <t>Fix Pentest end of Sprint 2</t>
  </si>
  <si>
    <t>Strict Transport Security Not Enforced</t>
  </si>
  <si>
    <t>CDE-45580</t>
  </si>
  <si>
    <t>Strict Transport Security Misconfiguration</t>
  </si>
  <si>
    <t>CDE-45582</t>
  </si>
  <si>
    <t>Insecure Use of Local Storage</t>
  </si>
  <si>
    <t>CDE-45584</t>
  </si>
  <si>
    <t>Improper SSL/TLS Configuration</t>
  </si>
  <si>
    <t>CDE-45588</t>
  </si>
  <si>
    <t>JWT Access Token Excessive Expiration Time</t>
  </si>
  <si>
    <t>CDE-45590</t>
  </si>
  <si>
    <t>Sensitive Data in URL: SessionId</t>
  </si>
  <si>
    <t>CDE-45593</t>
  </si>
  <si>
    <t>Cookie Without HttpOnly Flag Set</t>
  </si>
  <si>
    <t>CDE-45579</t>
  </si>
  <si>
    <t>SSL Cookie Without Secure Flag Set</t>
  </si>
  <si>
    <t>CDE-45583</t>
  </si>
  <si>
    <t>Frameable Response</t>
  </si>
  <si>
    <t>CDE-45581</t>
  </si>
  <si>
    <t>Client-Side Validation Bypass – Business Logic Flaw</t>
  </si>
  <si>
    <t>CDE-45589</t>
  </si>
  <si>
    <t>Website Hosted on Object Storage</t>
  </si>
  <si>
    <t>CDE-45572</t>
  </si>
  <si>
    <t>Unsafe Implementation of Subresource Integrity</t>
  </si>
  <si>
    <t>CDE-46175</t>
  </si>
  <si>
    <t>CITA - Content Security Policy (CSP) Missing</t>
  </si>
  <si>
    <t>CDE-46176/CDE-46723</t>
  </si>
  <si>
    <t>CDE-46722</t>
  </si>
  <si>
    <t>DTE - Finding Pentest</t>
  </si>
  <si>
    <t>DTE - Annual Pentest Finding Information Disclosure: server-type</t>
  </si>
  <si>
    <t>Pentest finding Information Disclosure : server-type (Low)
The application exposes sensitive technical information through HTTP response headers, potentially revealing internal system 
details that could be leveraged by attackers for reconnaissance purposes and targeted exploitation.
HTTP Request - task-submission.api.qa.src.id
HTTP Request - task-management.api.qa.src.id
coin-management.api.qa.src.id</t>
  </si>
  <si>
    <t>IT B2B - Dastyn Susanto</t>
  </si>
  <si>
    <t>CDE-48478</t>
  </si>
  <si>
    <t>DTE - Annual Pentest Finding Improper SSL/TLS configuration</t>
  </si>
  <si>
    <t xml:space="preserve">Pentest finding Improper SSL/TLS configuration (Low)
The web server is configured to offer deprecated protocols and/or cipher suites, affected by known vulnerabilities, during the 
TLS negotiation. The weak cipher suites and/or the outdated protocols, if negotiated, could allow an attacker to read or modify 
the data exchanged between the server and the client.
Scope:
Toko Round 2
https://coin-management.api.qa.src.id/ 
https://task-management.api.qa.src.id/ 
https://task-submission.api.qa.src.id/ </t>
  </si>
  <si>
    <t>CDE-49071</t>
  </si>
  <si>
    <t>DTE - Annual Pentest Finding Missing HTTP Security Header</t>
  </si>
  <si>
    <t xml:space="preserve">Pentest finding Missing HTTP Security headers (Low)
When an HTTP request is performed by a client, the server responds with the content along with HTTP response headers. 
These headers contain content metadata such as content-encoding, cache-control and also "security" information that tells the 
browsers how to handle the web content. 
Scope:
Toko Round 2
https://coin-management.api.qa.src.id/ 
https://task-submission.api.qa.src.id/ </t>
  </si>
  <si>
    <t>CDE-49139</t>
  </si>
  <si>
    <t>DTE - Annual Pentest Finding Information disclosure: error messages</t>
  </si>
  <si>
    <t xml:space="preserve">Pentest finding Information disclosure: error messages (Low)
The application does not correctly handle certain errors in the backend, resulting in verbose error messages viewable in the 
HTTP responses returned to the client. 
Scope:
Toko Round 1
https://coin-management.api.qa.src.id/api/v1/coin/retailer/coin/histories
sequencing?page=1&amp;per_page=10&amp;filter_by=date&amp;start_date=2025-08-31&amp;end_date=''
Principal Round 2
https://coin-management.api.qa.src.id/api/v1/coin/principal/adjustment/coin/list-approval [GET] </t>
  </si>
  <si>
    <t>CDE-49067</t>
  </si>
  <si>
    <t>[CDE-48572] Tech Debt Assesment : Fixing accessibility broken API vulnerability - Jira</t>
  </si>
  <si>
    <t>Hadiasali, Stephanie Yuanita</t>
  </si>
  <si>
    <t>Qoncierge - Pentest Finding</t>
  </si>
  <si>
    <t>Missing http only flag</t>
  </si>
  <si>
    <t>IT B2C Qoncierge - Rendy Rinaldo</t>
  </si>
  <si>
    <t>Missing http security header</t>
  </si>
  <si>
    <t>Input return in response</t>
  </si>
  <si>
    <t>API Key misconfiguration</t>
  </si>
  <si>
    <t>AYO Kasir - Pentest Findings</t>
  </si>
  <si>
    <t>CDE-47412 - Information disclosure: configuration files (Medium)</t>
  </si>
  <si>
    <t xml:space="preserve">The application unintentionally reveals to its users' information that is either sensitive, reserved, or useless for the purpose of 
the application itself.
Even when apparently of limited use (e.g., the version of a remote software) any leakage could potentially reveal additional 
attack surfaces. </t>
  </si>
  <si>
    <t>[CDE-48475] [ID][Principal][Pentest] Information Disclosure: Server Name - Jira</t>
  </si>
  <si>
    <t>[CDE-49403] [ID][AYO Principal][Pentest] Unauthenticated Access to .htaccess File - Jira</t>
  </si>
  <si>
    <t>[CDE-49404] [ID][AYO Principal][Pentest] Missing HTTP Security Headers - Jira</t>
  </si>
  <si>
    <t>[CDE-49405] [ID][AYO Principal][Pentest] Broken Access Control - User can Access Other Areas Inform…</t>
  </si>
  <si>
    <t>[CDE-49406] [ID][AYO Principal][Pentest] Broken Access Control - User can Access Any Area's Order D…</t>
  </si>
  <si>
    <t>[CDE-49407] [ID][AYO Principal][Pentest] Insecure Design - SDR User can Update Review State Orders …</t>
  </si>
  <si>
    <t>[CDE-49408] [ID][AYO Principal][Pentest] Clickjacking - UI Redressing Attack - Jira</t>
  </si>
  <si>
    <t>[CDE-49409] [ID][AYO Principal][Pentest] Component with Known Vulnerabilities - Moment - Jira</t>
  </si>
  <si>
    <t>[CDE-49410] [ID][AYO Principal][Pentest] Symmetric HS256 Algorithm used in JWT Token - Jira</t>
  </si>
  <si>
    <t>[CDE-49411] [ID][AYO Principal][Pentest] Insecure Design - SDR User can Request Reset for Review St…</t>
  </si>
  <si>
    <t>[CDE-49412] [ID][AYO Principal][Pentest] Insecure Design - Token Encryption Logic Not Validated - J…</t>
  </si>
  <si>
    <t>[CDE-45644] [ID][AYO Toko][Pojok Bayar] Change Phone Number - Setting Up Credentials to Vault - Jira</t>
  </si>
  <si>
    <t>CDE-45644</t>
  </si>
  <si>
    <t>[CDE-48895] AYO Toko CC - Fix Pojok Bayar Webview - Jira</t>
  </si>
  <si>
    <t>CDE-48895</t>
  </si>
  <si>
    <t>[CDE-48818] [ID][AYO Toko] Setup Default DoB in Change Bank Account Menu - Jira</t>
  </si>
  <si>
    <t>CDE-48818</t>
  </si>
  <si>
    <t>[CDE-49393] [ID][AYO Toko] Auto Cancel Order from FE before VA Expired - Jira</t>
  </si>
  <si>
    <t>CDE-49393</t>
  </si>
  <si>
    <t>[CDE-49389] Booking Enhancement - Jira</t>
  </si>
  <si>
    <t>CDE-49389</t>
  </si>
  <si>
    <t>[CDE-48477] [ID][AYO TOKO][Pentest] Information Disclosure: Server Name - Jira</t>
  </si>
  <si>
    <t>CDE-48477</t>
  </si>
  <si>
    <t>[CDE-40570] [ID][AYO Toko Android][Pentest] - Missing App Tampering Checks - Jira</t>
  </si>
  <si>
    <t>CDE-40570</t>
  </si>
  <si>
    <t>[CDE-40571] [ID][AYO Toko Android][Pentest] - Insecure Data Storage - Jira</t>
  </si>
  <si>
    <t>CDE-40571</t>
  </si>
  <si>
    <t>[CDE-40572] [ID][AYO Toko Android][Pentest] - Cleartext traffic enabled on network config - Jira</t>
  </si>
  <si>
    <t>CDE-40572</t>
  </si>
  <si>
    <t>[CDE-40573] [ID][AYO Toko Android][Pentest] - Insecure tag in manifest file android:usesClearTextTr…</t>
  </si>
  <si>
    <t>CDE-40573</t>
  </si>
  <si>
    <t>[CDE-44377] [ID][AYO Toko Android][Pentest] - Missing runtime integrity checks - Jira</t>
  </si>
  <si>
    <t>CDE-44377</t>
  </si>
  <si>
    <t>[CDE-44379] [ID][AYO Toko WEB][Pentest] - Insecure tag in manifest file android:usesClearTextTraffi…</t>
  </si>
  <si>
    <t>CDE-44379</t>
  </si>
  <si>
    <t>[CDE-40574] [ID][AYO Toko WEB][Pentest] - Authentication Bypass Without OTP - Jira</t>
  </si>
  <si>
    <t>CDE-40574</t>
  </si>
  <si>
    <t>[CDE-40575] [ID][AYO Toko WEB][Pentest] - Authentication Bypass via OTP Verification Without PIN - …</t>
  </si>
  <si>
    <t>CDE-40575</t>
  </si>
  <si>
    <t>[CDE-40576] [ID][AYO Toko WEB][Pentest] - User enumeration - Jira</t>
  </si>
  <si>
    <t>CDE-40576</t>
  </si>
  <si>
    <t>[CDE-40579] [ID][AYO Toko WEB][Pentest] - Missing HTTP Security headers - Jira</t>
  </si>
  <si>
    <t>CDE-40579</t>
  </si>
  <si>
    <t>[CDE-40578] [ID][AYO Toko WEB][Pentest] - Information disclosure: error messages - Jira</t>
  </si>
  <si>
    <t>CDE-40578</t>
  </si>
  <si>
    <t>[CDE-47112] [ID][AYO Toko WEB][Pentest] - Application running in debug mode - Jira</t>
  </si>
  <si>
    <t>CDE-47112</t>
  </si>
  <si>
    <t>[CDE-44381] [ID][AYO Toko WEB][Pentest] - Information disclosure: stack trace - Jira</t>
  </si>
  <si>
    <t>CDE-44381</t>
  </si>
  <si>
    <t>Detail</t>
  </si>
  <si>
    <t>Sprint Year</t>
  </si>
  <si>
    <t>Weight</t>
  </si>
  <si>
    <t>EST. Mandays</t>
  </si>
  <si>
    <t>Cateogry</t>
  </si>
  <si>
    <r>
      <t xml:space="preserve">Create order page untuk seluruh product:
Phase 1: Change UI with more compact UI
</t>
    </r>
    <r>
      <rPr>
        <b/>
        <sz val="11"/>
        <color rgb="FF000000"/>
        <rFont val="Aptos Narrow"/>
        <family val="2"/>
        <scheme val="minor"/>
      </rPr>
      <t>Phase 2: 1. Unify DSD for all category
                   2. Select Order Method in 1 page (DSD, D1K, Preorder)</t>
    </r>
  </si>
  <si>
    <t>RTM-Hans Steven</t>
  </si>
  <si>
    <t>AYO Kasir Device Warranty</t>
  </si>
  <si>
    <t>SFP Harya-Ade</t>
  </si>
  <si>
    <t>Available on Slide 6</t>
  </si>
  <si>
    <t>AMO Improvement</t>
  </si>
  <si>
    <t>Saat ini downline Mitra di AMO hanya menampilkan data yang matchmaking via AYO Toko</t>
  </si>
  <si>
    <t>Downline Mitra akan berisi semua downline di business member untuk mitra tersebut &amp; downline dari Control Tower Retailer Mapping dan di prepare daily menggunakan job agar tidak memberatkan proses sync</t>
  </si>
  <si>
    <t>CI-Yusron</t>
  </si>
  <si>
    <t>Varhan VK</t>
  </si>
  <si>
    <t>CDE-38970</t>
  </si>
  <si>
    <t>Can't assess due to need priotize timeline and assess ticket that can be delivered for Sprint 1</t>
  </si>
  <si>
    <t>Nastasya/Dilla</t>
  </si>
  <si>
    <t>Low</t>
  </si>
  <si>
    <t>CDE-39299 - AYO Mitra ID - Enhanced "Select All" Functionality for Order Processing AYO Mitra Existing </t>
  </si>
  <si>
    <t>Historical data order CITA</t>
  </si>
  <si>
    <t>CDE-39331 - AYO Mitra ID - "Riwayat Pesanan" Menu in AYO Mitra Plus </t>
  </si>
  <si>
    <t>AYO Mitra Order - Sync</t>
  </si>
  <si>
    <t>Auto Sync | Enable automatic sync when network conditions allow, reducing manual intervention and ensuring near-real-time data consistency.</t>
  </si>
  <si>
    <t>•	Ensure seamless hybrid experience for AYO Mitra Order users.
•	Reduce manual sync effort.
•	Improve transaction data integrity and timeliness.
•	Enhance perceived app reliability and user satisfaction.
•	Disable auto sync based on device time when this feature deployed.</t>
  </si>
  <si>
    <t>This ticket will be delivered on Sprint 2. System has to be ready before we enable auto-sync such as sync loadtime. Otherwise it will impact the server performance.</t>
  </si>
  <si>
    <t>adding information "pesan malalui" and update filter (CITA/MITA)</t>
  </si>
  <si>
    <t>CDE-44902 - AYO Mitra - CITA Loyalty - Add filters : Pesan Melalui &gt; CITA / MITA on orders menus</t>
  </si>
  <si>
    <t>Implement koin potongan belanja both on pesanan dari retailer &amp; pesanan dari CITA/MITA
(Whitelist panel)</t>
  </si>
  <si>
    <t>Nastasya Lontoh (RTM) Dila Setyawati (Comm Deployment)</t>
  </si>
  <si>
    <t>CDE-44903 - AYO Mitra - CITA Loyalty - Whitelist Panel "Mitra CITA Loyalty" on Principal</t>
  </si>
  <si>
    <t>Nastasya, Lontoh</t>
  </si>
  <si>
    <t>CDE-43242</t>
  </si>
  <si>
    <t>CDE-44899 - AYO Mitra - CITA Loyalty - "Koin Potongan Belanja" menus integrate with CITA/MITA</t>
  </si>
  <si>
    <t>This ticket will be delivered on Sprint 2 after POD deployment</t>
  </si>
  <si>
    <t> CDE-44901 - AYO Mitra - CITA Loyalty - Add “Koin Retailer” in invoice AYO Mitra</t>
  </si>
  <si>
    <t>POD</t>
  </si>
  <si>
    <t>CDE-43240</t>
  </si>
  <si>
    <t>CDE-34997</t>
  </si>
  <si>
    <t>The ticket is not continue for development</t>
  </si>
  <si>
    <t>Already started in sprint 10</t>
  </si>
  <si>
    <t>AYO Principal-CITA</t>
  </si>
  <si>
    <t>CDE-39465</t>
  </si>
  <si>
    <t>Need to create new RDS</t>
  </si>
  <si>
    <t>AYO Principal-MITA</t>
  </si>
  <si>
    <t>In CITA, this ticket also got deprioed</t>
  </si>
  <si>
    <t>AYO Principal, SMS</t>
  </si>
  <si>
    <t>SMS Phase 2: OSEM Integration to SMS CRM</t>
  </si>
  <si>
    <t>Currently, the way business user blast SMS is either via Telkomsel CRM or Infobip CRM.
In which user needs to upload a list of target audience using csv file. There is no way for business user to blast SMS to target audience that has been created on OSEM, in which usually business user has created OSEM panel with certain criteria and it is updated on daily basis. In a spirit to orchestrate message, this initiative will also help us to make database related to SMS more unified.</t>
  </si>
  <si>
    <t>The integration of OSEM panel to SMS CRM on AYO PRINCIPAL aims to empower business users to expand the approach to send targeted message and increase engagement to target audiences.</t>
  </si>
  <si>
    <t>Carry Over from previous sprint</t>
  </si>
  <si>
    <t>Mid-November</t>
  </si>
  <si>
    <t>BRD OSEM Integration to SMS CRM</t>
  </si>
  <si>
    <t xml:space="preserve">Gemini AI </t>
  </si>
  <si>
    <t>Gemini improvement</t>
  </si>
  <si>
    <t>CDE-42318</t>
  </si>
  <si>
    <t>BRD - Gemini AI UX Improvement .pptx</t>
  </si>
  <si>
    <t>User Perusahaan / External User</t>
  </si>
  <si>
    <t xml:space="preserve">We need to govern and have logging for user perusahaan as it is can giving external user the access to AYO </t>
  </si>
  <si>
    <t>more accountability and strict for user can only choose private label backend and private label supplier backend</t>
  </si>
  <si>
    <t>CDE-46364</t>
  </si>
  <si>
    <t>BRD - External User Logging - AYO Principal 2.0.pptx</t>
  </si>
  <si>
    <t>Done deployed in Sprint 10</t>
  </si>
  <si>
    <t xml:space="preserve">this is placeholder to put P0 actions that needs to be done. </t>
  </si>
  <si>
    <t>Audit will be done mid december, will share more in detail the action item needed that needs to be finalized</t>
  </si>
  <si>
    <t>Audit have not done, the result is not out yet</t>
  </si>
  <si>
    <t>IP Miles</t>
  </si>
  <si>
    <t>Kelvin/Wildan</t>
  </si>
  <si>
    <t>Still waiting final decision from Business team</t>
  </si>
  <si>
    <t>Need to wait ESPAY API ready to know the status of payment gateway ready for each store; this will determine of whether the admin area team can activate/non-activate the feature</t>
  </si>
  <si>
    <t>User Management</t>
  </si>
  <si>
    <t>Due to Legal</t>
  </si>
  <si>
    <t>Sharing requirement already from past Sprint</t>
  </si>
  <si>
    <t>mandays will be consumed from Prio no. 2, because this ticket is part of that ticket</t>
  </si>
  <si>
    <t>Resolution Center as main contact point of retailer to handling complain and question (phase 1 : live agent)</t>
  </si>
  <si>
    <t>Enhancing CITA’s reliability and strengthening its integration with CITA Loyalty to ensure retailers can easily raise and resolve their issues.</t>
  </si>
  <si>
    <t>Need to wait for the system to be ready (awaiting cita loyalty dev)</t>
  </si>
  <si>
    <t>When retailers complete missions on CITA and earn rewards, those rewards can be directly applied to deduct their total order amount</t>
  </si>
  <si>
    <r>
      <rPr>
        <sz val="11"/>
        <color rgb="FF000000"/>
        <rFont val="Aptos Narrow"/>
        <family val="2"/>
        <scheme val="minor"/>
      </rPr>
      <t xml:space="preserve">Retain users and increase regular purchases through a loyalty program, learning from AYO DTE, with thatrewards retailers can immediately use to </t>
    </r>
    <r>
      <rPr>
        <b/>
        <sz val="11"/>
        <color rgb="FF000000"/>
        <rFont val="Aptos Narrow"/>
        <family val="2"/>
        <scheme val="minor"/>
      </rPr>
      <t>deduct their total order value in CITA</t>
    </r>
  </si>
  <si>
    <t>The ticket need the development in Resolution Center</t>
  </si>
  <si>
    <t>BRD Koin Potongan Belanja for DTE CITA.pptx</t>
  </si>
  <si>
    <t>Mission rejection reason does not appear prominent enough that retailers often miss the reason their submission is rejected</t>
  </si>
  <si>
    <t>More prominent &amp; eye-catching rejection reason UI to reduce FF involvement in explaining why retailer submission is rejected</t>
  </si>
  <si>
    <t>CI-Michael Stephen</t>
  </si>
  <si>
    <t>CDE-44183
CDE-42814</t>
  </si>
  <si>
    <t>Absord Sprint 10</t>
  </si>
  <si>
    <t>CI-Faishol</t>
  </si>
  <si>
    <t>BRD Belum ready</t>
  </si>
  <si>
    <t>My Hero SFP</t>
  </si>
  <si>
    <t>Junaidi / Tio Melisa</t>
  </si>
  <si>
    <t>Not in MY HERO scope</t>
  </si>
  <si>
    <t xml:space="preserve">Nika </t>
  </si>
  <si>
    <t>BRD Not Ready</t>
  </si>
  <si>
    <t>On hold, keterbatasan dari ESPAY</t>
  </si>
  <si>
    <t>carryover sprint 3 atau 4</t>
  </si>
  <si>
    <t>CI-Livi</t>
  </si>
  <si>
    <t>RTM-Indah</t>
  </si>
  <si>
    <t>The ticket shared on 23 Dec - biz team shared the requirement on 16 Dec which already exceeded the BRD submission due. So the assessment is still on going and potentially cannot be developed in sprint 1</t>
  </si>
  <si>
    <t>Prio</t>
  </si>
  <si>
    <t>AYO Kasir Inventory Visibility</t>
  </si>
  <si>
    <t>Slide 66</t>
  </si>
  <si>
    <t>AYO Kasir ORF</t>
  </si>
  <si>
    <t>Automatic ORF/Replenishment with bulk upload option for seamless process</t>
  </si>
  <si>
    <t>Automatic ORF/Replenishment (1)</t>
  </si>
  <si>
    <t>Slide 24</t>
  </si>
  <si>
    <t>Notification to WH for incoming POP/ORF, to ensure proper lead time and accurate POP</t>
  </si>
  <si>
    <t>Automatic ORF/Replenishment (2)</t>
  </si>
  <si>
    <t>Additional column in SAP table for product availability information (WH interface)</t>
  </si>
  <si>
    <t>Automatic ORF/Replenishment (3)</t>
  </si>
  <si>
    <t>The development is not on the AYO</t>
  </si>
  <si>
    <t>Ability to extract raw-excel report of ORF (POP) in AYO Kasir, some data parameter that are aligned with STO raw report (purchase document or STO number)</t>
  </si>
  <si>
    <t>Automatic ORF/Replenishment (4)</t>
  </si>
  <si>
    <t>Manager Approval Process for ORF AYO Kasir, replicating manager approval in stock opname feature.</t>
  </si>
  <si>
    <t>Automatic ORF/Replenishment (5)</t>
  </si>
  <si>
    <t>ASSESSMENT RESULT BY THURSDAY  8 JAN</t>
  </si>
  <si>
    <t>Proposed to be live by March (prio di switched sama yg survey (8 ke 9, and vice versa) - ASSESSMENT RESULT BY  6 JAN.</t>
  </si>
  <si>
    <t>Proposed to be live by March (prio di switched sama yg survey (8 ke 9, and vice versa) - ASSESSMENT RESULT 6 JAN.</t>
  </si>
  <si>
    <t>AYO Kasir Replacement</t>
  </si>
  <si>
    <r>
      <t xml:space="preserve">phase 1: input replacement transaction
</t>
    </r>
    <r>
      <rPr>
        <b/>
        <sz val="11"/>
        <color theme="1"/>
        <rFont val="Aptos Narrow"/>
        <family val="2"/>
        <scheme val="minor"/>
      </rPr>
      <t>phase 2: QURE in AYO Kasir</t>
    </r>
  </si>
  <si>
    <t>Wait for BR360 to be developed - NO NEED CARYYOVER</t>
  </si>
  <si>
    <t>this ticket is part of ticket prio no. 16, the mandays will be consumed from it</t>
  </si>
  <si>
    <t>Kasir SFP</t>
  </si>
  <si>
    <t>deployed to field by december 22</t>
  </si>
  <si>
    <t>deployed to field by december 22 &amp; duplicate</t>
  </si>
  <si>
    <t>not carry over - 0 due to priority</t>
  </si>
  <si>
    <t>not carry over, sudah didevelop di sprint 10</t>
  </si>
  <si>
    <t>carryover sprint 2</t>
  </si>
  <si>
    <t>Allocated Cash-in Report
Currently "Settlement Report" is only showing the receipt and cash-in data per salesman from all deposit channel consolidated. Actually, CPO can trace back how much cash deposited via CDM, or Transfer, or DropBox for each salesman, by looking at Allocated Cash-In Report generated on sharefolder (provided by IT team via Python). This creates hassle for CPO to maintain both My Hero Backend and sharefolder.</t>
  </si>
  <si>
    <t>ini juga sudah didevelop di sprint 10</t>
  </si>
  <si>
    <t xml:space="preserve">Receipt Cancellation Report
"Settlement Report" is only showing the receipt and cash-in data per salesman. CPO can trace back if there is any receipt cancellation for each salesman, by looking at Receipt Cancellation Report generated on sharefolder (provided by IT team via Python). This creates hassle for CPO to maintain both My Hero Backend and sharefolder.
</t>
  </si>
  <si>
    <t>Terdapat tiket pengganti CDE-38683</t>
  </si>
  <si>
    <t xml:space="preserve">Combine Create &amp;  Update QR Within 1 Email
Currently when there is a data for new salesman that needs to create QR, and there is data for salesman that needs to be updated, MHBE sends 2 separate emails to DEPOS, which might lead to confusion and they might missed one of the emails.
</t>
  </si>
  <si>
    <t>sudah di develop di sprint 10</t>
  </si>
  <si>
    <t xml:space="preserve">VA Log
If we want to track whether VA creation and update are successfully or not, we need to check on database, which is a hassle for business stakeholders to monitor VA-related process.
</t>
  </si>
  <si>
    <t>tidak masuk sprint 1, carryover ke sprint 2</t>
  </si>
  <si>
    <t xml:space="preserve">Change Naming
Change File Name Export for Receipt and Settlement Report
Saat ini jika export file Receipt Report yang muncul nama filenya presettlement_report, sedangkan jika export file Settlement Report yang muncul nama filenya deposit_report, jadi membingungkan CPO
Change Term "CDM" Menu on My Hero Backend into "Payment Gateway" Menu
This menu actually contains all cash from CDM, DropBox, Transfer. So it's not appropriate to call it "CDM" menu. This may confuse area team.
</t>
  </si>
  <si>
    <t>Shared in previous Sprint</t>
  </si>
  <si>
    <t>X</t>
  </si>
  <si>
    <t>Lock Salesman Territory on Settlement Report for 1 KPS
Saat ini jika ada salesman yang dipindahkan territory-nya oleh CPO di hari Sabtu/Minggu, nilai carryover nya terbawa ke territory baru juga, padahal seharusnya tetap tercatat di territory sebelumnya.</t>
  </si>
  <si>
    <t>seems alrd included in sprint 10</t>
  </si>
  <si>
    <t>Jika terdapat data receipt duplicate yang dikirimkan oleh iSMS maka akan di tolak oleh MYHERO BE. Dikarenakan akan menyebabkan kalkulasi settlement PG Cash akan menjadi kacai</t>
  </si>
  <si>
    <t>Agar tidak ada data duplicate receipt dan perhitungan carry over benar</t>
  </si>
  <si>
    <t>Cacnel</t>
  </si>
  <si>
    <t>Cancel masuk dapat development iSMS</t>
  </si>
  <si>
    <t>Cleo Taking Order Project</t>
  </si>
  <si>
    <t>SP-Phalita</t>
  </si>
  <si>
    <t>Anton Novianto</t>
  </si>
  <si>
    <t>The prio is on the lower rank as a result assess the prioritized on the upper ones</t>
  </si>
  <si>
    <t>BRD - Return BS Restriction.pptx</t>
  </si>
  <si>
    <t>CDE-45077</t>
  </si>
  <si>
    <t>P0 from BE</t>
  </si>
  <si>
    <t>BRD Enhance AYO to Prevent Duplicate Employee</t>
  </si>
  <si>
    <t>Enhance Mitra experience the reimbursement flow, improving visibility of loyalty coins and ensuring accurate and timely payments to Mitra</t>
  </si>
  <si>
    <t>CDE-44887 - AYO Mitra - CITA Loyalty - Reimbursement Flow</t>
  </si>
  <si>
    <t xml:space="preserve">SRC IQOS Point leads generation &amp; stock update </t>
  </si>
  <si>
    <t>In AMO Plus, BPPB documents are currently not printed or sorted alphabetically, which sometimes causes confusion for Pasgar when matching the data with the goods to be returned at the end of the visit.</t>
  </si>
  <si>
    <t>To shorten the time Pasgar spends reconciling goods, this process should be aligned with the current BPPB process used by our internal field force.</t>
  </si>
  <si>
    <t>jadi 1 sama tiket ayo mitra buat bppb yg baru for more efficient resource allocation</t>
  </si>
  <si>
    <t>CDE-45076</t>
  </si>
  <si>
    <t>BRD Include Receipt Revision HHSALES</t>
  </si>
  <si>
    <t>BRD Menu BCP</t>
  </si>
  <si>
    <t>More educational content for SRC IQOS Point</t>
  </si>
  <si>
    <t xml:space="preserve">Confirm with Rizal </t>
  </si>
  <si>
    <t>AYO Kasir Payment Gateway</t>
  </si>
  <si>
    <t>AYO Principal- Payment gateway configuration for each customer type in AYO Principal</t>
  </si>
  <si>
    <t>Need to wait for ESPAY</t>
  </si>
  <si>
    <t>Need further discussion</t>
  </si>
  <si>
    <t>Price Setting</t>
  </si>
  <si>
    <t>Setting Harga untuk perubahan secara terjadwal. Currently, product setup—whether creating new products or updating prices—must be performed manually and in real time. The system does not support scheduling for product listings or price changes. In addition, users are required to access two separate menus to complete postings for Kasir and Qoncierge, resulting in fragmented processes and increased operational workload.</t>
  </si>
  <si>
    <t>Advance date setup for NPL &amp; price change in Produk Manajemen Barang &amp; Produk Kasir</t>
  </si>
  <si>
    <t>SFP Harya-Adnan, Laia Kristin</t>
  </si>
  <si>
    <t>This ticket is part of AYO Kasir enhancement but this ticket will not be assessed due to capacity and will assess the prioritized ticket in AYO Kasir</t>
  </si>
  <si>
    <t>BRD Show Sum Amount on PG Reports</t>
  </si>
  <si>
    <t>To automate and have instant result on verification process for DTE mission with SMP mechanics. This will free up time for DTE admins to verify other missions and SRC will have earlier verification result. Currently, only available for AYO B2B transaction only. Next enhancement to include all RTM assets transaction</t>
  </si>
  <si>
    <t>The proposed initiative's aimed to be releazed by Q2. so we optimize the current resource for other priorities in sprint 1</t>
  </si>
  <si>
    <t>Resolution Center as main contact point of retailer to handling complain and question (phase 2 : AI agent)</t>
  </si>
  <si>
    <t>assessing technology</t>
  </si>
  <si>
    <t>Currently product listing on CITA categorize in Product recommendation and also product family.</t>
  </si>
  <si>
    <t>For outlets that are not used to scrolling to the right, they prefer to see all listed products at the beginning before the Produk Rekomendasi. They find this approach easier to navigate</t>
  </si>
  <si>
    <t>unclear requirement</t>
  </si>
  <si>
    <t>Livi Anastasya</t>
  </si>
  <si>
    <t>Deprrio</t>
  </si>
  <si>
    <t>hold due to technology</t>
  </si>
  <si>
    <t>CDE-39333 - AYO Mitra ID - Revamp "Rekomendasi Stock Hari Ini" Menu in AYO Mitra Plus</t>
  </si>
  <si>
    <t>Biz to check PKS deadline- might be deprio</t>
  </si>
  <si>
    <t>Pojok Modal Integration</t>
  </si>
  <si>
    <t xml:space="preserve">Improve bankable rate
Increase sales (invoice-based loan)
Improve Toko SRC’s buying power 
Improve Mitra activity
Improve retailer experience
Integrate and shifting in Mitra side banknote from EKF to BANK RAYA
</t>
  </si>
  <si>
    <t xml:space="preserve">The feature that will be integrated is merchant financing, which it’s an invoice-based loan. Hence, this will increase Toko SRC’s buying ability, including to buy sampoerna’s products. </t>
  </si>
  <si>
    <t>SP-Dila/Dhea</t>
  </si>
  <si>
    <t>CDE-44886 - AYO Mitra ID - Bank Raya Merchant Financing (Kasbon) </t>
  </si>
  <si>
    <t>CI-Andrew</t>
  </si>
  <si>
    <t>CDE-39974
CDE-20773</t>
  </si>
  <si>
    <t>UI for DTE mission is less intuitive for users. Color-coded answer options for close-ended question, i.e. red font for "Belum/Tidak" and green font for "Sudah/Ya"</t>
  </si>
  <si>
    <t>To provide clearer guidance for users in taking required actions to complete the missions</t>
  </si>
  <si>
    <t>Jessica Casandra</t>
  </si>
  <si>
    <t>CDE-43836
CDE-42815</t>
  </si>
  <si>
    <t>BRD - SRC &amp; KA Deployment.pptx</t>
  </si>
  <si>
    <t>UI for DTE mission is less intuitive for users</t>
  </si>
  <si>
    <t>deployed</t>
  </si>
  <si>
    <t>Overlay feature has been deployed in Sprint 10. So there is no need for this ticket anymore.</t>
  </si>
  <si>
    <t>To remove OTP temporarily until bypassing logging in users can be supported</t>
  </si>
  <si>
    <t>To temporary resolve OTP issues by not requiring it during login</t>
  </si>
  <si>
    <t>https://jira.app.pconnect.biz/browse/CDE-43835</t>
  </si>
  <si>
    <t>Cancelled will use row 142 ticket as a solution instead</t>
  </si>
  <si>
    <t>Adjust PN bulk sending to improve PN delivery speed</t>
  </si>
  <si>
    <t>Follow-up improvement on PN sending time</t>
  </si>
  <si>
    <t>Mike/Livi</t>
  </si>
  <si>
    <t>https://jira.app.pconnect.biz/browse/CDE-43832</t>
  </si>
  <si>
    <t>Continuous improvement of monitoring dashboard and performance by New Relic</t>
  </si>
  <si>
    <t>CDE-32934</t>
  </si>
  <si>
    <t>Done sharing from past Sprint</t>
  </si>
  <si>
    <t>To continue with Kameleoon integration SDK</t>
  </si>
  <si>
    <t>To integrate with Kameleoon</t>
  </si>
  <si>
    <t>Carry over due to 2025 budget limit</t>
  </si>
  <si>
    <t xml:space="preserve">Need to develop Kameleoon in CITA first </t>
  </si>
  <si>
    <t>Customer Experience</t>
  </si>
  <si>
    <t>confirmed by pak Ronald - cancelled.</t>
  </si>
  <si>
    <t>AYO IT team assessed that it is not feasible to start development while DTE SF side requirement is not clear.</t>
  </si>
  <si>
    <t>Self Registration Retailer</t>
  </si>
  <si>
    <t>Customer Registration - Retailer self registration on AK with automate account creation on AYO &amp; DTE SF</t>
  </si>
  <si>
    <t>To let Retailer do their own registration into AYO</t>
  </si>
  <si>
    <t>[CDE-43847] [PH][DSUS][Toko] Retailer Self Registration - Jira</t>
  </si>
  <si>
    <t>PH team has not been able to provide clear plan to Comm. RHQ on ensuring Retailer won't get double incentive.</t>
  </si>
  <si>
    <t>BRD Add Area Name on PG Reports</t>
  </si>
  <si>
    <t>BRD Email Successful Disbursement</t>
  </si>
  <si>
    <t>BRD PG Log Menu</t>
  </si>
  <si>
    <t>BRD Add Filter by Zone-Region</t>
  </si>
  <si>
    <t>Assegaff, Hasan</t>
  </si>
  <si>
    <t>BRD - Digital Signature.pptx</t>
  </si>
  <si>
    <t>The PG Cash system currently provides a monitoring dashboard; however, its focus remains limited to verifying whether jobs are running, without accurately capturing API response errors. As a result, when an API call returns an error, the system still marks the execution as successful, instead of recording it as a failure. This limitation affects PM and L1 users who rely on precise monitoring for operational accuracy. The objective of this enhancement is to improve the reliability and accuracy of the monitoring process by ensuring that API response errors are correctly identified and logged as failures, thereby enabling more accurate tracking of job statuses and data integration processes. Without this improvement, the dashboard will continue to produce inaccurate status information, causing API response errors to go undetected and potentially leading to data inconsistencies, delayed issue resolution, and reduced overall system reliability—ultimately impacting operational efficiency and decision-making.</t>
  </si>
  <si>
    <t>New implementation new relic for PG Cash to monitoring more detail</t>
  </si>
  <si>
    <t>Lieandro, Austin</t>
  </si>
  <si>
    <t>BRD - New Relic MYHERO PG Cash.pptx</t>
  </si>
  <si>
    <t>BRD Migrate BV1 Module.pptx</t>
  </si>
  <si>
    <t>Journey Builder</t>
  </si>
  <si>
    <t>In OSEM task sequencing, for a journey of digital engagement that is not utilize coins or missions, no need to choose trade program</t>
  </si>
  <si>
    <t>Simplify user experience when navigating in TSM</t>
  </si>
  <si>
    <t>Devara, Bobo</t>
  </si>
  <si>
    <t>Muhamad Zhafran Mahendra</t>
  </si>
  <si>
    <t>CDE-43026</t>
  </si>
  <si>
    <t>OSEM BRD Sprint 1 - rev 1 Des 2025.pptx</t>
  </si>
  <si>
    <t>BRD SFP B2C Selling Integration &amp; Weekend Stock.pptx</t>
  </si>
  <si>
    <t>ask andrew</t>
  </si>
  <si>
    <t>BRD - Add deposit detail data &amp; rename VA.pptx</t>
  </si>
  <si>
    <t>Assume data source form DWH</t>
  </si>
  <si>
    <t>Michiko, Aristya</t>
  </si>
  <si>
    <t>Principal Revamp</t>
  </si>
  <si>
    <t>Tax Integration Coretax</t>
  </si>
  <si>
    <t>Widyawati, Endah Yulia</t>
  </si>
  <si>
    <t>check the epic
BRD Belum Ready</t>
  </si>
  <si>
    <t>Deploy 22 Dec</t>
  </si>
  <si>
    <t>Melissa/Austin</t>
  </si>
  <si>
    <t>[CDE-39470] [ID][MYHERO] Hide Ended Agreement - Jira</t>
  </si>
  <si>
    <t>[CDE-23024] Hawkeye: MYHERO BE Movement print out - Jira</t>
  </si>
  <si>
    <t>Rohmatuloh Uwoh</t>
  </si>
  <si>
    <t>[CDE-40295] [ID][MYHERO-BE] Switch column for Document Header Text &amp; Reference SAP - Jira</t>
  </si>
  <si>
    <t>BRD Belum di Share ke ITPD
PRD shared but need to align to other functionality, especially integration part</t>
  </si>
  <si>
    <t>CITA Feature Enhancement</t>
  </si>
  <si>
    <t>Mix Panel CITA MITA</t>
  </si>
  <si>
    <t>Mitra Cabang</t>
  </si>
  <si>
    <t>Add a notification, pop-up message, or any kind of indicator to inform that Mitra has just added a quantity or SKU for a specific Pasgar with automate sync as well</t>
  </si>
  <si>
    <t>To notify Pasgar when their Mitra adds an SKU or quantity for each Pasgar, helping them to more easily collect and reconcile goods and payments at the beginning and end of the route.</t>
  </si>
  <si>
    <t>Varhan: will be focused on AMO Hybrid</t>
  </si>
  <si>
    <t>When creating an audience, there is no need to include DTE Channel and Objective, as these fields are now obsolete</t>
  </si>
  <si>
    <t>When creating an audience, there is no need to include DTE Channel and Objective, as these fields are now obsolete.</t>
  </si>
  <si>
    <t>CDE-43025</t>
  </si>
  <si>
    <t>Customer Registration</t>
  </si>
  <si>
    <t>proposed to start dev at the latest sprint 2</t>
  </si>
  <si>
    <t>Frontliner Management</t>
  </si>
  <si>
    <t>Able to download PDF Faktur Pajak</t>
  </si>
  <si>
    <t>Partner able to view and download Faktur Pajak for their invoice from AYO Toko application​</t>
  </si>
  <si>
    <t>Simplification Faktur Pajak delivery to Partner</t>
  </si>
  <si>
    <t>Ita</t>
  </si>
  <si>
    <t>Deprio due dependency to My Hero integration to ortax</t>
  </si>
  <si>
    <t>AYO Toko SFP - Able to download PDF Faktur Pajak.pptx</t>
  </si>
  <si>
    <t>track SMB performance &amp; redeem point to voucher
B2B2C Stock transfer, dependency to Kasir</t>
  </si>
  <si>
    <t>To track &amp; boost SMB performance
To have seamless FF operations while doing initial load as B2B and selling the product as B2C, including the stock &amp; finance recon process</t>
  </si>
  <si>
    <t>duplicate</t>
  </si>
  <si>
    <t>BRD SMB Next Level 2026 - Nov'25.pptx</t>
  </si>
  <si>
    <t>Assessment</t>
  </si>
  <si>
    <t>Ryan</t>
  </si>
  <si>
    <t>Logo change</t>
  </si>
  <si>
    <t>Changing My AYO logo from SRC to SRCIS</t>
  </si>
  <si>
    <t>The logo for SRCIS in progress for finalization</t>
  </si>
  <si>
    <t>Current Situation:
When a visit is outside the downline salesman, latitude and longitude are not mandatory. However, for tracking performance and in relation to TRACE, latitude and longitude during visits are required.</t>
  </si>
  <si>
    <t>Objective:
Enable the input of latitude and longitude not only for downline salesman visits but for all types of visits and delivery orders, so that overall data coverage can be viewed comprehensively.</t>
  </si>
  <si>
    <t>CDE-43287</t>
  </si>
  <si>
    <t>UIC</t>
  </si>
  <si>
    <t>Equip AYO Toko with QR code that can be scanned from DTE mobile to earn rewards</t>
  </si>
  <si>
    <t>To uniform incentivization process for user by adjust AYO Toko to match existing process on ISMS &amp; AMO</t>
  </si>
  <si>
    <t>[CDE-43656] [PH][DSUS][Toko] QR Incentivization - Jira</t>
  </si>
  <si>
    <t>Simplify &amp; efficiency process update invoice status​</t>
  </si>
  <si>
    <t>PRD is not finalized yet &amp; shared to SoftEng</t>
  </si>
  <si>
    <t>Deprio and will double check</t>
  </si>
  <si>
    <t>Current Pop Up on AYO Toko has very low conversion rate at 5%. We may need to explore on an ideal pop up UI for AYO Toko to improve the conversion rate of this feature.</t>
  </si>
  <si>
    <t>To improve the conversion rate of the Pop Up, which will support business needs in content we'd like to display to our AYO Toko users</t>
  </si>
  <si>
    <t>Katalog SRC</t>
  </si>
  <si>
    <t>Bank Raya Kasbon</t>
  </si>
  <si>
    <t>Carry Over from Sprint 10</t>
  </si>
  <si>
    <t>AYO Principal, AYO Toko</t>
  </si>
  <si>
    <t>FU ARIPH</t>
  </si>
  <si>
    <t>Count of Epic</t>
  </si>
  <si>
    <t>MYHERO FF</t>
  </si>
  <si>
    <t>MYHERO Revamp</t>
  </si>
  <si>
    <r>
      <t xml:space="preserve">Create order page untuk seluruh product:
Phase 1: Change UI with more compact UI
</t>
    </r>
    <r>
      <rPr>
        <b/>
        <sz val="11"/>
        <color theme="1"/>
        <rFont val="Aptos Narrow"/>
        <family val="2"/>
        <scheme val="minor"/>
      </rPr>
      <t>Phase 2: 1. Unify DSD for all category
                   2. Select Order Method in 1 page (DSD, D1K, Preorder)</t>
    </r>
  </si>
  <si>
    <t>RTM - Hasan Idrus Assegaff</t>
  </si>
  <si>
    <t>Implement koin potongan belanja both on pesanan dari retailer &amp; pesanan dari CITA/MITA</t>
  </si>
  <si>
    <t>CI-Ariph</t>
  </si>
  <si>
    <t>Setting harga untuk perubahan secara terjadwal di AYO Kasir</t>
  </si>
  <si>
    <t>CI-Jeremia</t>
  </si>
  <si>
    <t>MYHERO Coach</t>
  </si>
  <si>
    <t>WWWR</t>
  </si>
  <si>
    <t>B2B2C Stock transfer, dependency to Kasir</t>
  </si>
  <si>
    <t>MYHERO SFP</t>
  </si>
  <si>
    <t>Slide 14 - not carry over. 0 due to priority</t>
  </si>
  <si>
    <t>With the new adjustment in DTE (sprint 10) for coin disbursement to SRC IQOS Point &amp; SRC Paguyuban, AYO Kasir needs to adjust the API to ensure the data sent from AYO Kasir is well received by DTE system</t>
  </si>
  <si>
    <t>To adjust AYO Kasir API following DTE enhancement for coin disbursement</t>
  </si>
  <si>
    <t>CI-IT</t>
  </si>
  <si>
    <t>Add "Area Name" on QR Report, Receipt Report, and Settlement Report
Currently, there is no area name on payment gateway reports on MY HERO BACKEND, only area code (the value is number), which makes it kinda difficult for area team CPO, SPIA, and OTC team to understand.</t>
  </si>
  <si>
    <t xml:space="preserve">BCP Menu
If there is anything to be fixed from the backend, business stakeholders need to request to L1 and CHG. However, in the long term this way of working is not ideal, as we need approval from IT and everyone related, it would take a long time to execute the changes.
</t>
  </si>
  <si>
    <t xml:space="preserve">Email for Successful Disbursement
Currently when disbursement is successful, MHBE not sending any email to stakeholders, although stakeholders can actually look at disbursement attempt status at MHBE.
</t>
  </si>
  <si>
    <t xml:space="preserve">PG Log
If we want to track whether checksum file is uploaded successfully or not, and track the status of every job or attempt related to PG Cash, we need to check on each separate database table, which is a hassle for business stakeholders to monitor settlement and disbursement process.
</t>
  </si>
  <si>
    <t xml:space="preserve">Double Territory on Receipt Report
When there is a receipt "issued" and receipt being "cancelled" within 1 exact same date, currently MHBE show it as 2 territories although the territory for both are similar
e.g. TJOG001, TJOG001
This may create confusion for area team or CPO to interpret settlement report.
</t>
  </si>
  <si>
    <t xml:space="preserve">Show Sum Amount on PG Reports
There is no way for CPO to know the total amount of each column in settlement report. Although CPO can export the report, they will need to sum manually. It would be more seamless if CPO can directly see the sum amount of each column on settlement report.
</t>
  </si>
  <si>
    <t xml:space="preserve">Add Failed Reason on Disbursement Report
Currently, whenever there is disbursement attempt that "failed", we only show status "failed" on disbursement report, without further explanation on what cause the disbursement to be failed. As a result, area team (CPO) will never know the failure reason.
</t>
  </si>
  <si>
    <t>MYHERO Backend, AYO Principal</t>
  </si>
  <si>
    <t>Show Sum Amount on PG Reports</t>
  </si>
  <si>
    <t>Menampilkan sum amount dari setiap kolom di bagian header tabel</t>
  </si>
  <si>
    <t>ARA/SPV sering membuat manual dashboard takes time &gt;3 Hours at weekend</t>
  </si>
  <si>
    <t>Intelligent Objective Planning &amp; Execution</t>
  </si>
  <si>
    <t>FFs rely on printed lists → slow, fragmented work
No clear objective summary or priority = poor time-management &amp; uneven call quality</t>
  </si>
  <si>
    <t>MYAYO, Qoncierge Coach &amp; AYO Principal</t>
  </si>
  <si>
    <t>SMB Enhancement 2026
Impact if Not Implemented: 
Inability to meet 2026 quality acquisition target 159,5K
Low engagement in referral activities due to limited visibility and control. 
Slow follow‑up and reduced activation quality from lack of real‑time information. 
Decreased motivation due to delayed or non‑transparent reward redemption process. 
Missed opportunity to scale the program efficiently.</t>
  </si>
  <si>
    <t>Purpose: To enable every employee to nurture and activate their Godsons, and support that enables them to influence, track, and scale their referral performance independently through a streamlined digital experience.</t>
  </si>
  <si>
    <t>CCCD-Harya-Ivan Satriatama</t>
  </si>
  <si>
    <t>Automatic coin rewarding &amp; stock update in AYO Kasir for SRC IQOS Point</t>
  </si>
  <si>
    <t>Improve Bebas Asap menu to enable SRC IQOS Point access to SFP educational content</t>
  </si>
  <si>
    <t>Current mechanism : number of survey question equals to number of miles
Future mechanism : make a categories/group of questions (inside each categories, there will be questions bank) to define number of miles / VAP reward.
Expectation : 1-2 survey question for different miles, but with different weighted, i.e. : 
- For 1 mile : 1 survey question (Rating format)
- For 2-3 miles : 1 survey question (Yes/No Question)
- For 4-6 miles : 1 survey question (Multiple choice)
- For 7 miles : 1 survey question (Open Question)</t>
  </si>
  <si>
    <t>Return BS Restriction</t>
  </si>
  <si>
    <r>
      <t xml:space="preserve">Retain users and increase regular purchases through a loyalty program, learning from AYO DTE, with thatrewards retailers can immediately use to </t>
    </r>
    <r>
      <rPr>
        <b/>
        <sz val="11"/>
        <color theme="1"/>
        <rFont val="Aptos Narrow"/>
        <family val="2"/>
        <scheme val="minor"/>
      </rPr>
      <t>deduct their total order value in CITA</t>
    </r>
  </si>
  <si>
    <t>When there is a receipt "issued" and receipt being "cancelled" within 1 exact same date, currently MHBE show it as 2 territories although the territory for both are similar
e.g. TJOG001, TJOG001
This may create confusion for area team or CPO to interpret settlement report.</t>
  </si>
  <si>
    <t>MYHERO Backend, MYHERO FF</t>
  </si>
  <si>
    <t>Digital Signature</t>
  </si>
  <si>
    <t>The current process allows Field Force (FF) users to input Return BS even though specific restrictions are intended to limit when BS can be performed, creating inconsistencies that affect both customers and FF operations. This issue contributes to increased LOGD and disrupts proper return validation flows, as FF is not restricted from submitting return data outside the intended conditions. The purpose of this improvement is to minimize LOGD by enforcing stricter input controls, ensuring that FF users can only submit return entries classified as OK (V1 and BV1).</t>
  </si>
  <si>
    <t>New Enhancement for MYHERO Backend &amp; MYHERO to disable product from return BS</t>
  </si>
  <si>
    <t>Novianto, Anton</t>
  </si>
  <si>
    <t>New taking order for Private Label for increase revenue</t>
  </si>
  <si>
    <t>Enhancement MYHERO &amp; MYHERO BE to taking order for Private Label</t>
  </si>
  <si>
    <t>Azzahra, Gardenia Sekartaji</t>
  </si>
  <si>
    <t>1. BRD Stock Count + DSD.docx</t>
  </si>
  <si>
    <t>MYHERO Backend Initial Load Panamas</t>
  </si>
  <si>
    <t>MYHERO Backend, AYO,  iSMS Tax</t>
  </si>
  <si>
    <t>MYHERO FF Setoran</t>
  </si>
  <si>
    <t>Simplify Agreement</t>
  </si>
  <si>
    <t>Print Movement Additional</t>
  </si>
  <si>
    <t>Email notif</t>
  </si>
  <si>
    <t>Email notification for Interface Jobs</t>
  </si>
  <si>
    <t>Create email notification for interface job</t>
  </si>
  <si>
    <t>AYO Mitra Order, AYO Mitra, Resolution Center</t>
  </si>
  <si>
    <t>Coins to deduct total nominal value for CITA organic order &amp; Dijamin1klik inside &amp; outside call cycle</t>
  </si>
  <si>
    <t>Enable retailers to redeem coins during checkout to lower their total spend, with robust security
and validation measures in place. This allows coins earned from completing missions to be reinvested
within our ecosystem, enabling retailers to purchase products from HMS.</t>
  </si>
  <si>
    <t>Provide end to end customer service flow to support retailers enquiries</t>
  </si>
  <si>
    <t>Serve as the primary contact point for retailers regarding any issues with CITA, particularly those related to coin disbursement under CITA Loyalty.​</t>
  </si>
  <si>
    <t>Integrate the BanK Raya merchant financing process flow from order placement in Ayo Toko through to reimbursement in Mitra.</t>
  </si>
  <si>
    <t>The feature that will be integrated is merchant financing, which it’s an invoice-based loan</t>
  </si>
  <si>
    <t>Payment Gateway Ragistration</t>
  </si>
  <si>
    <t>BRD AYO Principal SFP - Payment Gateway Setup - Nov 2025.pptx</t>
  </si>
  <si>
    <t>Laia Kristin</t>
  </si>
  <si>
    <t>BRD Template - 2026 Direct Channel.pptx</t>
  </si>
  <si>
    <t>track SMB performance &amp; redeem point to voucher</t>
  </si>
  <si>
    <t>To track &amp; boost SMB performance</t>
  </si>
  <si>
    <t>Business Owner/PM</t>
  </si>
  <si>
    <t>Business Owner / PM</t>
  </si>
  <si>
    <t>PM &amp; Manager</t>
  </si>
  <si>
    <t>PM/IT</t>
  </si>
  <si>
    <t>Platform/Apps
(Refer to "Platform Sheet")</t>
  </si>
  <si>
    <t>Proposed 
Sprint</t>
  </si>
  <si>
    <r>
      <t xml:space="preserve">Category 
</t>
    </r>
    <r>
      <rPr>
        <b/>
        <i/>
        <sz val="11"/>
        <color rgb="FFFFFFFF"/>
        <rFont val="Aptos Narrow"/>
        <family val="2"/>
        <scheme val="minor"/>
      </rPr>
      <t>(follow the dropdown option)</t>
    </r>
  </si>
  <si>
    <t>BRD 
Submission Date</t>
  </si>
  <si>
    <t>UAT date</t>
  </si>
  <si>
    <t>BRD Link:</t>
  </si>
  <si>
    <r>
      <t xml:space="preserve">Personalized CTA </t>
    </r>
    <r>
      <rPr>
        <i/>
        <sz val="11"/>
        <color rgb="FF000000"/>
        <rFont val="Aptos Narrow"/>
        <family val="2"/>
        <scheme val="minor"/>
      </rPr>
      <t>(left it empty if you don't know the epic)</t>
    </r>
  </si>
  <si>
    <t>Detail of the request</t>
  </si>
  <si>
    <t>Objective of the request</t>
  </si>
  <si>
    <t>Insert Jira link</t>
  </si>
  <si>
    <t>Develop/Deprio/Cancel</t>
  </si>
  <si>
    <t>Yes/No</t>
  </si>
  <si>
    <t>9, 10</t>
  </si>
  <si>
    <t>New Relic</t>
  </si>
  <si>
    <t>High / Large</t>
  </si>
  <si>
    <t>SFP Education via Menu Bebas Asap</t>
  </si>
  <si>
    <t>To educate AYO Toko CC users regarding SFP</t>
  </si>
  <si>
    <t>Geby  Sapari</t>
  </si>
  <si>
    <t>Carry over due to lack of biz requirements</t>
  </si>
  <si>
    <t>Small</t>
  </si>
  <si>
    <t>MYHERO Backend - Payment Gateway</t>
  </si>
  <si>
    <t>Enhance AYO to Prevent Duplicate Employee</t>
  </si>
  <si>
    <t>Include Receipt Revision HHSALES to Settlement</t>
  </si>
  <si>
    <t>BCP Menu at My Hero Backend</t>
  </si>
  <si>
    <t>Add "Area Name" on QR Report, Receipt Report, and Settlement Report</t>
  </si>
  <si>
    <t>Email for Successful Disbursement</t>
  </si>
  <si>
    <t>PG Log Menu</t>
  </si>
  <si>
    <t>Add Filter by Zone-Region for Settlement Report</t>
  </si>
  <si>
    <t>Double Territory</t>
  </si>
  <si>
    <t>AYO  Principal</t>
  </si>
  <si>
    <t>The integration of OSEM panel to SMS CRM on AYO Principalaims to empower business users to expand the approach to send targeted message and increase engagement to target audiences.</t>
  </si>
  <si>
    <t>MYHERO Backend &amp; MYHERO FF</t>
  </si>
  <si>
    <t>New Relic PG Cash</t>
  </si>
  <si>
    <t>Restrict Return BS</t>
  </si>
  <si>
    <t>MYHERO Backend &amp; AYO Principal</t>
  </si>
  <si>
    <t>Migrate Module BV1 to MYHERO Backend</t>
  </si>
  <si>
    <t>Taking order PL</t>
  </si>
  <si>
    <t>Stock Count &amp; DSD Revamp</t>
  </si>
  <si>
    <t>MYHERO FF - Payment Gateway</t>
  </si>
  <si>
    <t>Add Deposit Detail &amp; Rename VA Title on Printing Sheet</t>
  </si>
  <si>
    <t>MYHERO Backend &amp; AYO &amp; iSMS Tax</t>
  </si>
  <si>
    <t>MYHERO FF &amp; MYHERO Backend</t>
  </si>
  <si>
    <t>https://jira.app.pconnect.biz/browse/CDE-43240</t>
  </si>
  <si>
    <t>https://jira.app.pconnect.biz/browse/CDE-43241</t>
  </si>
  <si>
    <t>https://jira.app.pconnect.biz/browse/CDE-43242</t>
  </si>
  <si>
    <t>Bank Raya Integration</t>
  </si>
  <si>
    <t>Integrate the Bang Raya merchant financing process flow from order placement in Ayo Toko through to reimbursement in Mitra.</t>
  </si>
  <si>
    <t>AYO PrincipalSFP</t>
  </si>
  <si>
    <t>BRD AYO PrincipalSFP - Payment Gateway Setup - Nov 2025.pptx</t>
  </si>
  <si>
    <t>Governance</t>
  </si>
  <si>
    <t>BRD Slide</t>
  </si>
  <si>
    <t>Audit Action Item</t>
  </si>
  <si>
    <t>SMB tracking</t>
  </si>
  <si>
    <t>https://jira.app.pconnect.biz/browse/CDE-43287</t>
  </si>
  <si>
    <t>Sprint 1 2026 - AYO Mitra Order - Enforce location tracker to all vst type.docx</t>
  </si>
  <si>
    <t>Fixing Pentest Finding</t>
  </si>
  <si>
    <t xml:space="preserve">Fixing Annual Pentest Finding </t>
  </si>
  <si>
    <t>https://jira.app.pconnect.biz/browse/CDE-42342</t>
  </si>
  <si>
    <t>Protect User Registration</t>
  </si>
  <si>
    <t>Add recaptcha when user first register to My AYO, in the case of system detect user is a bot</t>
  </si>
  <si>
    <t>To comply with Consumer Identify &amp; Access Management (CIAM) IT Standard</t>
  </si>
  <si>
    <t>AYO Principal- AYO Toko</t>
  </si>
  <si>
    <t>Waiting update status for AYO Kasir dan Qoncierge</t>
  </si>
  <si>
    <t>Update Kamis, 30 Oct 2025</t>
  </si>
  <si>
    <t>New Sprint 10</t>
  </si>
  <si>
    <t>Deprio Sprint 9</t>
  </si>
  <si>
    <t>Lintas sprint from previous sprint (9)</t>
  </si>
  <si>
    <t>SPRINT 10</t>
  </si>
  <si>
    <t>Update 0 10/28</t>
  </si>
  <si>
    <t>Requestor1</t>
  </si>
  <si>
    <t>Develop in Sprint 9 Lintas sprint 9-10</t>
  </si>
  <si>
    <t>Commercial</t>
  </si>
  <si>
    <t xml:space="preserve">CDE-30256
CDE-30257
CDE-30259
CDE-28668	</t>
  </si>
  <si>
    <t>https://jira.app.pconnect.biz/browse/CDE-32934</t>
  </si>
  <si>
    <r>
      <rPr>
        <sz val="9"/>
        <color rgb="FF000000"/>
        <rFont val="Aptos Narrow"/>
        <family val="2"/>
        <scheme val="minor"/>
      </rPr>
      <t xml:space="preserve">Phase 1 - Rewards dapat diinject melalui CITA sehingga existing CITA user dapat menggunakan CITA dan menikmati eligible rewards berdasarkan Trade Program yang telah diikuti.
</t>
    </r>
    <r>
      <rPr>
        <i/>
        <sz val="9"/>
        <color rgb="FF000000"/>
        <rFont val="Aptos Narrow"/>
        <family val="2"/>
        <scheme val="minor"/>
      </rPr>
      <t>Phase 2 - CITA dan AYO Toko dapat membaca QR Code generated dari MY Hero sehingga memudahkan adopsi penerimaan reward (tanpa perlu inject). Sebagai tambahan, jika outlet merupakan user keduanya, rewards (coin) bersifat interchangeable (dapat digunakan dikeduanya)</t>
    </r>
  </si>
  <si>
    <t>P0, ticket for MyHero FF Instant Reward DSD</t>
  </si>
  <si>
    <t>INI UDAH DIKERJAIN DI SPRINT 9</t>
  </si>
  <si>
    <t>To revisit the role in AYO Principalas part of governing access in AYO Principal</t>
  </si>
  <si>
    <t>Lintas 9-10</t>
  </si>
  <si>
    <t>Develop in Sprint 10
Lintas 9 - 1 2026</t>
  </si>
  <si>
    <t>OSEM via TSM currently is able to create event based on transaction both for CITA and AYO Toko. But need to choose based on barcode (not sku code)</t>
  </si>
  <si>
    <t>To add new parameter to select in order creation  based on SKU Code</t>
  </si>
  <si>
    <t>OSEM hyper-personalized digital user experience Order Creation Enhancement - Commercial Digital Ecosystem - Confluence</t>
  </si>
  <si>
    <t>CDE-39939</t>
  </si>
  <si>
    <t>Deprio
Need to CITA Resolution Center &amp; CITA Mission develop first</t>
  </si>
  <si>
    <t>Develop in Sprint 10
Lintas 10 - 1 2026</t>
  </si>
  <si>
    <t>Currently submission DTE not guided properly, so its lead to rejection/not comply</t>
  </si>
  <si>
    <t>Guiding user when taking picture or manage understanding of mission clearler before click submit</t>
  </si>
  <si>
    <t>IR Recognition with message wording, what user must follow and revise</t>
  </si>
  <si>
    <t>Already deployed in Sprint 8</t>
  </si>
  <si>
    <t>Expected to Deploy 9</t>
  </si>
  <si>
    <t>Non ID</t>
  </si>
  <si>
    <t>In progress sharing requirement to SoftEng</t>
  </si>
  <si>
    <t>L8-S9 Deprio</t>
  </si>
  <si>
    <t>Need discussion with Business &amp; Logistic team along with priority</t>
  </si>
  <si>
    <t>Deprio
The requirement still not shared to ITPD &amp; SoftEng</t>
  </si>
  <si>
    <t>https://wiki.app.pconnect.biz/pages/viewpage.action?pageId=1176866656</t>
  </si>
  <si>
    <t>[PRD] AYO Mitra ID – Add button “Kirim hari ini” in the “Lihat pesanan besok” menu</t>
  </si>
  <si>
    <t>CDE-39330 - AYO Mitra ID – Add button “Kirim hari ini” in the “Lihat pesanan besok” menu</t>
  </si>
  <si>
    <t>Current mechanism : Still using the old incentives display which is only for individual incentives.
Future mechanism: adjust according to monthly incentives which is available for 2 display: touchpoint incentives and individual incentives</t>
  </si>
  <si>
    <t>CDE-38636</t>
  </si>
  <si>
    <t>No PRD as the ticket is Task</t>
  </si>
  <si>
    <t>Deprio
Develop in Sprint 1 2026</t>
  </si>
  <si>
    <t>In AMO Plus, currently there is no notification or remark when Mitra adds an SKU or changes the quantity for each Pasgar. So it can cause variance or unawareness from pasgar side</t>
  </si>
  <si>
    <t>Deprio
Need to wait for AMO Hybrid develop first</t>
  </si>
  <si>
    <t>Pending - butuh assessment lebih lanjut setelah AMO Hybrid</t>
  </si>
  <si>
    <t>Cancelled
Duplicate with AYO Principal</t>
  </si>
  <si>
    <t>On Hold
Need confirmation from Business team</t>
  </si>
  <si>
    <t>Deprio
Due to Legal</t>
  </si>
  <si>
    <t>CDE-32544</t>
  </si>
  <si>
    <t>Current setoran page on my hero ipad provides user experience that still far from ideal. For example, salesman won't be able to know the details of carryover for each entity, also the UX is not user friendly and somehow ambiguous.
Revamp the whole setoran page to be more user friendly and clear for salesman to understand quickly and reduce time when salesman going deposit</t>
  </si>
  <si>
    <t>Develop in Sprint 10
Replenishment menu</t>
  </si>
  <si>
    <t>CDE-41143</t>
  </si>
  <si>
    <t>The development is for replenishment menu</t>
  </si>
  <si>
    <t>Currently, MITRA needs to manually change the status after 'Pesanan Baru' by ticking each order one by one.</t>
  </si>
  <si>
    <t>To ease the process for Mitra, it would be helpful if the status of 'Pesanan Baru' could be automatically updated to 'Pesanan Diproses' based on certain time conditions.</t>
  </si>
  <si>
    <t>Automatically sync the order status on the Mitra side based on a specific time condition. For example, if an order has passed the order entry date, it will automatically change to 'Pesanan Diproses'.</t>
  </si>
  <si>
    <t>Deprio
Back to backlog</t>
  </si>
  <si>
    <t>Cancel karena Mitra harus aware untuk pesanan baru diubah mejadi diproses</t>
  </si>
  <si>
    <t>-Business ID with status inactive will not trigger reclustering
-Downline salesman will not trigger reclustering.
-Downline salesman will be removed from the map pinpoint clustering.
-Downline salesman can appear in all PGs within the same WS (radius 2km &amp; visited in L4W).
-Downline salesmen can be searched by PG if they are outside a 2 km radius and not visited in L4W</t>
  </si>
  <si>
    <t>https://wiki.app.pconnect.biz/display/CDE/AYO+Mitra+-+Pengaturan+Salesman+Agen+%7C+AYO+Principal+-+Gemini+Ai+for+Mitra</t>
  </si>
  <si>
    <t>https://jira.app.pconnect.biz/browse/CDE-39451?src=confmacro</t>
  </si>
  <si>
    <t xml:space="preserve">Additional enhancement for stock count/opname is needed to ensure all feedback from RnC and business operational needs are covered. </t>
  </si>
  <si>
    <t>Additional enhancement for stock count/opname feature (in booth &amp; kiosk).
(TBC for the details). Lanjutan from sprint 7.</t>
  </si>
  <si>
    <t>Need discussion with Business team</t>
  </si>
  <si>
    <t>Expected to Deploy in Sprint 9</t>
  </si>
  <si>
    <t>Deprio to Sprint 1 2026</t>
  </si>
  <si>
    <t>Deprio
The requirement still not final</t>
  </si>
  <si>
    <t>Deprio
Need to decide for technical</t>
  </si>
  <si>
    <t>MYHERO BE - Payment Gateway</t>
  </si>
  <si>
    <t>Bug Fixing</t>
  </si>
  <si>
    <t>CDE-39332</t>
  </si>
  <si>
    <t>- Provide "countdown" for mission deadline, e.g. "Sisa 3 Hari Lagi!"
- Provide "Draft" status when mission is already opened but not yet submitted
- Color-coded answer options for close-ended question, i.e. red font for "Belum/Tidak" and green font for "Sudah/Ya"
- Button-shaped icon for multiple choice question instead of radio button
- Progress chart for missions with &gt;1 question to enable users to know how far along they are in answering the questions</t>
  </si>
  <si>
    <t>Deprio
The requirement still not shared to ITPD &amp; SoftEng
Belum communicate dengan CI team</t>
  </si>
  <si>
    <t>Swapped ticket, sprint 10</t>
  </si>
  <si>
    <t>New CI</t>
  </si>
  <si>
    <t>[PRD] AYO Mitra - Enhanced Sub-menu for "Koin Potongan Belanja"</t>
  </si>
  <si>
    <t>Develop in Sprint 9 Lintas sprint 9-10
&amp; Q1-2026</t>
  </si>
  <si>
    <t>CDE-38953
CDE-38955
CDE-38956</t>
  </si>
  <si>
    <t>Done sharing requirement
In progress finalization for PRD</t>
  </si>
  <si>
    <t>[PRD] AYO Mitra ID - Enhancement of "Pengaturan pesanan hari ini" button Proses in AYO Mitra Plus</t>
  </si>
  <si>
    <t>CDE-39329 - AYO Mitra ID - Enhancement of "Pengaturan pesanan hari ini" button Proses in AYO Mitra Plus </t>
  </si>
  <si>
    <t>Add a 'Semua Produk' bucket on the initial CITA page before the recommended products, or provide a more user-friendly search button to help outlets easily find the items they need.</t>
  </si>
  <si>
    <t>Deprio
Need to validate from UT</t>
  </si>
  <si>
    <t xml:space="preserve">SMS Config Enhancement Phase 2: Integrate with OSEM
Currently, the way we send SMS, push notif, etc to customers is from various platforms. For SMS, we have Infobip dashboard to send OTP, Telkomsel MyAds to send SMS to retailers with Telkomsel numbers, etc. All these platforms are scattered, and database is not unified. There's no way for us to know and maintain how many SMS sent to retailers every week. Therefore, we would need to orchestrate SMS on AYO PRINCIPAL, and integrate it with Infobip (who has partnership with all providers in Indonesia), so that admin can send SMS one-time or reguler via AYO Principalseamlessly.
</t>
  </si>
  <si>
    <t>Expected to deploy in Sprint 9</t>
  </si>
  <si>
    <t>OSEM via TSM currently is able to create event based on transaction both for CITA and AYO Toko. But only pesanan selesai and dikirim that we are able to choose</t>
  </si>
  <si>
    <t>To add new status in wait by activity ('pesanan dibuat')</t>
  </si>
  <si>
    <t>CDE-39941</t>
  </si>
  <si>
    <t>[CDE-41128] AYO Kasir - Error Messages Hygiene - Jira</t>
  </si>
  <si>
    <t>Cancel
Request from Business team</t>
  </si>
  <si>
    <t>https://jira.app.pconnect.biz/browse/CDE-37316</t>
  </si>
  <si>
    <t>Deprio
CITA Web application cannot set the mobile settings</t>
  </si>
  <si>
    <t>Develop in Sprint 10
Lintas 10 - 1</t>
  </si>
  <si>
    <t>https://wiki.app.pconnect.biz/display/CDE/AYO+Mitra+Order+-+Downline+Enhancements</t>
  </si>
  <si>
    <t>https://jira.app.pconnect.biz/browse/CDE-38970?src=confmacro</t>
  </si>
  <si>
    <t>Deprio
Posponed to 2026</t>
  </si>
  <si>
    <t>Deprio
Need UT first</t>
  </si>
  <si>
    <t>[PRD] AYO Mitra ID - Revamp "Rekomendasi Stock Hari Ini" Menu in AYO Mitra Plus</t>
  </si>
  <si>
    <t>Create a logic to sort items in the BPPB based on alphabetical order on top of current logic (CC,SFP, and other category)</t>
  </si>
  <si>
    <t>https://jira.app.pconnect.biz/browse/CDE-39455</t>
  </si>
  <si>
    <t>Need to detailing the SOW</t>
  </si>
  <si>
    <t>- Pop-up UI when retailers opens their rejected submission for the first time
- Re-arrange rejection reason text to the top of the screen with red background &amp; font to appear more prominent to users</t>
  </si>
  <si>
    <t>MyHeroFF</t>
  </si>
  <si>
    <t>Deprio
Perlu review untuk improving sync process</t>
  </si>
  <si>
    <t>wait for final mechanism</t>
  </si>
  <si>
    <t>(CDE-39709 &amp; 39707) Intelligent Objective_x000B_Planning &amp; Execution (My Hero Back-End and My Hero) - Commercial Digital Ecosystem - Confluence</t>
  </si>
  <si>
    <t>[CDE-39707] Dashboard Intelligent Objective Planning &amp; Execution (Back-End) - Jira</t>
  </si>
  <si>
    <t>[CDE-39709] My Hero CTA - Jira</t>
  </si>
  <si>
    <t>[CDE-39465] [Control Tower] - Retailer Mapping - Section to download duplicated phone number - Jira</t>
  </si>
  <si>
    <t>Currently stock count WEE only provide in Pack UOM. While in actual, there are several UOM such us : Karton, Ball etc
Actualy WEE need manual covertion all stock ount CC into pack before inputted</t>
  </si>
  <si>
    <t xml:space="preserve">Simplify bisnis proses stock count in WEE </t>
  </si>
  <si>
    <t xml:space="preserve">Provide stock count in many UOM for CC </t>
  </si>
  <si>
    <t>Sprint 9, Lintas 10</t>
  </si>
  <si>
    <t>Need BRD
Need discussion with Business team</t>
  </si>
  <si>
    <t>Deprio
The requirement still not final from Business team</t>
  </si>
  <si>
    <t>Sprint 1 2026, perlu di finalize dari sisi business process untuk paperless way of working</t>
  </si>
  <si>
    <t>Deprio
Need to confirm to Business team</t>
  </si>
  <si>
    <t>Currently, when Mitra wants to print an invoice, it has to be done one by one.
As a result, if the Pasgar does not have a printer, it takes a long time to wait for the invoice to be printed and to proceed with goods preparation and delivery.</t>
  </si>
  <si>
    <t>To improve efficiency during the waiting time at Pasgar before delivering goods to retail outlets and preparing the goods for delivery.</t>
  </si>
  <si>
    <t>Provide "PRINT ALL" feature in AYO Mitra</t>
  </si>
  <si>
    <t>Add validation to check each product qty in initial load with product MOQ in all active pricelist
- Import
- Manual edit / add</t>
  </si>
  <si>
    <t>Deprio to Sprint 1</t>
  </si>
  <si>
    <t>S9 Deprio, masuk Sprint 10</t>
  </si>
  <si>
    <t>In progress finalization
Need BRD</t>
  </si>
  <si>
    <t>Deprio
Need BRD</t>
  </si>
  <si>
    <t>Postponed, still need discussion with Espay</t>
  </si>
  <si>
    <t>Deprio
Need to discuss with Espay</t>
  </si>
  <si>
    <t>issue di beberapa device ketika Scan QR dan camera tidak bisa dibuka tidak bisa start canvassing</t>
  </si>
  <si>
    <t>button "QR Tidak tersedia" selalu available dibawah walaupun akses ke camera error dan di tab input manual juga terdapat button tersebut</t>
  </si>
  <si>
    <t>PRD ada di JIR</t>
  </si>
  <si>
    <t>https://jira.app.pconnect.biz/browse/CDE-39454</t>
  </si>
  <si>
    <t>Done sharing requirement
Only Guide to be developed</t>
  </si>
  <si>
    <t>https://jira.app.pconnect.biz/browse/CDE-37315</t>
  </si>
  <si>
    <t>AYO TOKO SFP</t>
  </si>
  <si>
    <t>Product freshness for SFP Partner</t>
  </si>
  <si>
    <t>Create credit notes as new purchase deduction from AYO Toko SFP from return from My Hero</t>
  </si>
  <si>
    <t>AYO Toko - Return Non VAT SFP</t>
  </si>
  <si>
    <t>Sprint 10 (carry over Sprint 8)</t>
  </si>
  <si>
    <t xml:space="preserve">Waiting team business untuk approval logic prevent when trx=0 </t>
  </si>
  <si>
    <t>https://jira.app.pconnect.biz/browse/CDE-22098</t>
  </si>
  <si>
    <t>Done deployed</t>
  </si>
  <si>
    <t>Done sharing requirement to SoftEng</t>
  </si>
  <si>
    <t>CDE-29374</t>
  </si>
  <si>
    <t>Deprio
Based on Business request</t>
  </si>
  <si>
    <t>Expected to Deploy Sprint 9
AYO Toko</t>
  </si>
  <si>
    <t>AYO Toko: CDE-35642</t>
  </si>
  <si>
    <t>AYO Toko: Sprint 9 already look up to Qoncierge webview</t>
  </si>
  <si>
    <t>CDE-30278</t>
  </si>
  <si>
    <t>Medium priority
Include with B2B2C MYHERO</t>
  </si>
  <si>
    <t>Deprio
Need to confirm</t>
  </si>
  <si>
    <t>https://wiki.app.pconnect.biz/pages/viewpage.action?pageId=1112988587</t>
  </si>
  <si>
    <t>CDE-14281</t>
  </si>
  <si>
    <t>Filter payment form, if customer didn't have CL, don't show credit payment in payment option per entity</t>
  </si>
  <si>
    <t>Set up stock count via AYO Principaluntuk kebutuhan brand focus dan frequency daari Stock Count</t>
  </si>
  <si>
    <t>Sprint 9 - Lintas 10</t>
  </si>
  <si>
    <t>Commercial Innovation</t>
  </si>
  <si>
    <t>Still need BRD Submission</t>
  </si>
  <si>
    <t>Deprio
Need BRD</t>
  </si>
  <si>
    <t>https://wiki.app.pconnect.biz/display/CDE/AYO+Mitra+Order+-+Add+selling+enhancement</t>
  </si>
  <si>
    <t>https://jira.app.pconnect.biz/browse/CDE-39452?src=confmacro</t>
  </si>
  <si>
    <t>Cancel, included di scope Integrasi cricket SRIS on Panamas module</t>
  </si>
  <si>
    <r>
      <rPr>
        <b/>
        <sz val="9"/>
        <color rgb="FF000000"/>
        <rFont val="Aptos Narrow"/>
        <family val="2"/>
        <scheme val="minor"/>
      </rPr>
      <t xml:space="preserve">BCP Menu
</t>
    </r>
    <r>
      <rPr>
        <sz val="9"/>
        <color rgb="FF000000"/>
        <rFont val="Aptos Narrow"/>
        <family val="2"/>
        <scheme val="minor"/>
      </rPr>
      <t xml:space="preserve">
If there is anything to be fixed from the backend, business stakeholders need to request to L1 and CHG. However, in the long term this way of working is not ideal, as we need approval from IT and everyone related, it would take a long time to execute the changes.
</t>
    </r>
  </si>
  <si>
    <t>https://pmicloud-my.sharepoint.com/:p:/r/personal/jangelia_pmintl_net/Documents/Microsoft%20Teams%20Chat%20Files/BRD%20-%20Manual%20BCP%201.pptx?d=w3ff37387b8e949a79ecb5cd607214dee&amp;csf=1&amp;web=1&amp;e=LacFat</t>
  </si>
  <si>
    <t>need discussion with finance team</t>
  </si>
  <si>
    <t>Still need discussion with team RTM.</t>
  </si>
  <si>
    <t>CDE-39470</t>
  </si>
  <si>
    <t>We would like to measure browser performance in New Relic</t>
  </si>
  <si>
    <t>To enable Browser Monitoring in AYO Principal</t>
  </si>
  <si>
    <t>Carry Over from Sprint 7</t>
  </si>
  <si>
    <t>In Assessment Due on Thursday
The sharing requirement is on 20/11/2025</t>
  </si>
  <si>
    <t>Confluence</t>
  </si>
  <si>
    <t>CDE-24681</t>
  </si>
  <si>
    <t>Please deprio, dituker dengan tiket nomer 53 (lock salesman territory) untuk priority nomer 6 di PG cash</t>
  </si>
  <si>
    <t>In assessment
Requirement shared to SoftEng on 18 Nov 2025</t>
  </si>
  <si>
    <t>Product return consumable (untuk generate CNL) </t>
  </si>
  <si>
    <t>CDE-23024</t>
  </si>
  <si>
    <t>Others - Improvement</t>
  </si>
  <si>
    <t>CDE-35973</t>
  </si>
  <si>
    <t>closed</t>
  </si>
  <si>
    <t>[PRD] AYO Mitra ID - Show maps Pengaturan pesanan CITA/MITA</t>
  </si>
  <si>
    <t>CDE-39298 - AYO Mitra ID - Show maps Pengaturan pesanan CITA/MITA</t>
  </si>
  <si>
    <t>CDE-39466</t>
  </si>
  <si>
    <t>Deprio
Need to define with New Relic perfomance on which menu in AYO Toko</t>
  </si>
  <si>
    <t>https://pmicloud.sharepoint.com/:p:/r/teams/DigitalTeam632/Shared%20Documents/General/BRD/BRD_Sprint_1_2026/BRD%20-%20Menu%20PG%20Log.pptx?d=w358d0a274cc541bdb5b7cc22df50b5eb&amp;csf=1&amp;web=1&amp;e=Xjnx87</t>
  </si>
  <si>
    <t>MyHero Revamp</t>
  </si>
  <si>
    <t>Saat ini DSD dan Stock count masih dalam page yang berbeda sehingga akan lebih mudah jika 2 page tsb dibuat compact</t>
  </si>
  <si>
    <t>DSD Revamp as compact page for DSD &amp; Stock Count:
- Phase 1 : DSD Revamp as compact UI/UX
- Phase 2 : D1K in same page with point 1</t>
  </si>
  <si>
    <t>On development
For phase 1</t>
  </si>
  <si>
    <t>https://pmicloud.sharepoint.com/:p:/r/teams/DigitalTeam632/Shared%20Documents/General/BRD/BRD_Sprint_1_2026/BRD%20PG%20CASH%20-%20Successful%20Disbursement%20Email.pptx?d=wcbe337aa9b49446ebf3c1d07b1b90c64&amp;csf=1&amp;web=1&amp;e=4UwI05</t>
  </si>
  <si>
    <t>Need confirmation with Business team</t>
  </si>
  <si>
    <t>MyHeroBE</t>
  </si>
  <si>
    <t>Enhancement di iSMS</t>
  </si>
  <si>
    <t xml:space="preserve">CDE-20773
CDE-39974	</t>
  </si>
  <si>
    <t>In progress finalization
Need BRD</t>
  </si>
  <si>
    <t>Deprio
Due to MY HERO need to develop also but it gets deprio to Sprint 1 2026</t>
  </si>
  <si>
    <t>MyheroBE</t>
  </si>
  <si>
    <t>Current mechanism: there is no location tracked when transaction in AYO Kasir id made.
Future mechanism: location(longtitude and latitude) created within ayo kasir transaction</t>
  </si>
  <si>
    <t>Need confirmation with business team for set up job to run daily instead</t>
  </si>
  <si>
    <t>Deprio
Develop in Sprint 1 2026</t>
  </si>
  <si>
    <t>API adjustment for existing feature related to coin disbursement to SRC IQOS Point &amp; SRC Paguyuban</t>
  </si>
  <si>
    <t>IT/CI</t>
  </si>
  <si>
    <t>Deprio
Back to Backlog</t>
  </si>
  <si>
    <t>Need discussion with Business team
Depedency with BR360</t>
  </si>
  <si>
    <t>Sharing requirement in Friday 21/11/2025</t>
  </si>
  <si>
    <t>Deprio
Need develop in CITA Rewards</t>
  </si>
  <si>
    <t>wait for instant reward to start developed</t>
  </si>
  <si>
    <t>On Hold
Due to Legal</t>
  </si>
  <si>
    <t>duplicate dgn no.8</t>
  </si>
  <si>
    <r>
      <t xml:space="preserve">Payment Gateway pada My Hero
Phase 1: mesin CDM
</t>
    </r>
    <r>
      <rPr>
        <b/>
        <sz val="9"/>
        <color theme="1"/>
        <rFont val="Aptos Narrow"/>
        <family val="2"/>
        <scheme val="minor"/>
      </rPr>
      <t>Phase 2: QRIS Retail</t>
    </r>
  </si>
  <si>
    <t xml:space="preserve">Still need discussion to decide : 
- vendor
- MDR
- technical integration </t>
  </si>
  <si>
    <t xml:space="preserve">To enable Browser Monitoring in AYO Principal </t>
  </si>
  <si>
    <t>MY AYO Web</t>
  </si>
  <si>
    <t>My AYO Web Taste Advisor Management</t>
  </si>
  <si>
    <t>Manage Taste Advisor content and whitelist for MY AYO Web</t>
  </si>
  <si>
    <t>Continuing Metahuman Project (Region)</t>
  </si>
  <si>
    <t>Taste Advisor Revamp Update</t>
  </si>
  <si>
    <t>New Sub categories for Taste Advisor Catalog</t>
  </si>
  <si>
    <t>New Stock Recommendation Model</t>
  </si>
  <si>
    <t>New Model calculation of stock recommendation</t>
  </si>
  <si>
    <t>Payment Gateway Control</t>
  </si>
  <si>
    <t>Payment Gateway sync with 3rd party document and controling (on/off) payment gateway per touchpoint</t>
  </si>
  <si>
    <t>EZD SFA Front End</t>
  </si>
  <si>
    <t>EZD SFA Back End</t>
  </si>
  <si>
    <t>Saat ini pada Stock Check SKU jumlah product tampil sesuai jumlah produk aktif, yaitu: +150 SKU. #SKU aktif di tiap EZD bervariatif 50 SKU, sampai 100 SKU.</t>
  </si>
  <si>
    <t>Set Dynamic SKU Visibilty Berfasarkan kebutuhan distribusi EZD. Dengan pengaturan visibilitas berdasar learning trends EZD Market.</t>
  </si>
  <si>
    <t>impact pada tampilan Stock dan visibility check EZD SFA Field Force.</t>
  </si>
  <si>
    <t>EZD</t>
  </si>
  <si>
    <t>Product activated flag saat ini ada pada level nasional, sehingga product akan tampil disetiap EZD secara keseluruhan.</t>
  </si>
  <si>
    <t>Additional Flagging product tersebut Actived or passif untuk tiap EZD. Agar product yang tampil hanya yang tersedia dimarket EZD, dan meningkatkan efisiensi ketika memilih product.</t>
  </si>
  <si>
    <t>proses flagging active / passif dilakukan melalui learning aktifitas data pada SFA EZD.</t>
  </si>
  <si>
    <t>saat ini penulisan Item menggunakan kode SKU agar mempermudah pengawasan dan kontrol brarang. Informasi tersebut juga turun ke invoice, maupun dokumen lainnya</t>
  </si>
  <si>
    <t>Menambahkan informasi nama produk agar pengawasan juga dapat dilakukan oleh outlet, mengingat SKU yang ada saat ini sangat bervariasi sehingga renta akan kekeliruan dalam melakukan pengawasan terhadap produk di penyimpanan, maupun di lapangan</t>
  </si>
  <si>
    <t>Adding Information:
1. Product Sequence Order.
2. Product Name.
3. Document Identifier / Label Descreption.
4. Penambahan bacaan atas nominal transaksi yang dibayarkan/tagihkan.</t>
  </si>
  <si>
    <t>nota cetak digunakan sebagai bukti pencatatan transaksi yang sah, namun karena kondisi wilayah distribusi yang cukup menantang dan kendala tehnis sehingga salesman menerbitkan dokumen transaksi menggunakan nota tulis.</t>
  </si>
  <si>
    <t>meminimalkan potensi kesalahan dalam penulisan nota manual, serta menghemat waktu yang diinvestasikan untuk membuat bukti transaksi.</t>
  </si>
  <si>
    <t>Penambahan fitur cetak &amp; bagikan dokumen digital. Dokumen cetak tersebut dapat dibagikan dan ada pencatatan informasi ketika nota tersebut telah di akses oleh penerima.</t>
  </si>
  <si>
    <t>https://wiki.app.pconnect.biz/x/Ax6NVQ</t>
  </si>
  <si>
    <t>Button "Tambah ke Keranjang" tidak menyala di beberapa produk di My AYO (tidak semua)</t>
  </si>
  <si>
    <t>Pengecekan dan fixing logic yang error yang menyebabkan button tidak menyala sehingga menjadi blocker untuk belanja</t>
  </si>
  <si>
    <t>CDE-37865</t>
  </si>
  <si>
    <t>CDE-40965</t>
  </si>
  <si>
    <t>CDE-39925</t>
  </si>
  <si>
    <t>PLATFORM NAME</t>
  </si>
  <si>
    <t>SUB-PLATFORM</t>
  </si>
  <si>
    <t>Qoncierge Consumer</t>
  </si>
  <si>
    <t>MYAYO WEB</t>
  </si>
  <si>
    <t>BRD Assesment Result</t>
  </si>
  <si>
    <t>Local/GB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</si>
</sst>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409]mmm\-yy;@"/>
    <numFmt numFmtId="165" formatCode="[$-409]d\-mmm;@"/>
    <numFmt numFmtId="166" formatCode="mm/dd/yy;@"/>
    <numFmt numFmtId="167" formatCode="_(* #,##0_);_(* \(#,##0\);_(* &quot;-&quot;??_);_(@_)"/>
    <numFmt numFmtId="168" formatCode="#,##0.000"/>
    <numFmt numFmtId="169" formatCode="[$-409]mmmm\ d\,\ yyyy;@"/>
    <numFmt numFmtId="170" formatCode="0.0"/>
    <numFmt numFmtId="171" formatCode="[$-409]d\-mmm\-yy;@"/>
    <numFmt numFmtId="172" formatCode="[$-409]d\-mmm\-yyyy;@"/>
  </numFmts>
  <fonts count="121">
    <font>
      <sz val="11"/>
      <color theme="1"/>
      <name val="Aptos Narrow"/>
      <family val="2"/>
      <scheme val="minor"/>
    </font>
    <font>
      <sz val="9"/>
      <color theme="1"/>
      <name val="Aptos Narrow"/>
      <family val="2"/>
      <scheme val="minor"/>
    </font>
    <font>
      <i/>
      <sz val="9"/>
      <color rgb="FFFF0000"/>
      <name val="Aptos Narrow"/>
      <family val="2"/>
      <scheme val="minor"/>
    </font>
    <font>
      <sz val="8"/>
      <name val="Aptos Narrow"/>
      <family val="2"/>
      <scheme val="minor"/>
    </font>
    <font>
      <i/>
      <sz val="9"/>
      <color theme="1"/>
      <name val="Aptos Narrow"/>
      <family val="2"/>
      <scheme val="minor"/>
    </font>
    <font>
      <b/>
      <u/>
      <sz val="9"/>
      <color theme="1"/>
      <name val="Aptos Narrow"/>
      <family val="2"/>
      <scheme val="minor"/>
    </font>
    <font>
      <b/>
      <sz val="9"/>
      <color theme="0"/>
      <name val="Aptos Narrow"/>
      <family val="2"/>
      <scheme val="minor"/>
    </font>
    <font>
      <b/>
      <sz val="9"/>
      <color theme="1"/>
      <name val="Aptos Narrow"/>
      <family val="2"/>
      <scheme val="minor"/>
    </font>
    <font>
      <i/>
      <sz val="9"/>
      <name val="Aptos Narrow"/>
      <family val="2"/>
      <scheme val="minor"/>
    </font>
    <font>
      <b/>
      <i/>
      <sz val="9"/>
      <color rgb="FFFF0000"/>
      <name val="Aptos Narrow"/>
      <family val="2"/>
      <scheme val="minor"/>
    </font>
    <font>
      <sz val="11"/>
      <color theme="1"/>
      <name val="Aptos Narrow"/>
      <family val="2"/>
      <scheme val="minor"/>
    </font>
    <font>
      <i/>
      <sz val="8"/>
      <color theme="1"/>
      <name val="Aptos Narrow"/>
      <family val="2"/>
      <scheme val="minor"/>
    </font>
    <font>
      <sz val="9"/>
      <color rgb="FF000000"/>
      <name val="Calibri"/>
      <family val="2"/>
    </font>
    <font>
      <u/>
      <sz val="9"/>
      <color theme="10"/>
      <name val="Aptos Narrow"/>
      <family val="2"/>
      <scheme val="minor"/>
    </font>
    <font>
      <u/>
      <sz val="11"/>
      <color theme="10"/>
      <name val="Aptos Narrow"/>
      <family val="2"/>
      <scheme val="minor"/>
    </font>
    <font>
      <b/>
      <u/>
      <sz val="9"/>
      <color rgb="FF000000"/>
      <name val="Aptos Narrow"/>
      <family val="2"/>
      <scheme val="minor"/>
    </font>
    <font>
      <sz val="9"/>
      <color rgb="FF000000"/>
      <name val="Aptos Narrow"/>
      <family val="2"/>
      <scheme val="minor"/>
    </font>
    <font>
      <i/>
      <sz val="9"/>
      <color rgb="FF000000"/>
      <name val="Aptos Narrow"/>
      <family val="2"/>
      <scheme val="minor"/>
    </font>
    <font>
      <b/>
      <sz val="9"/>
      <color rgb="FF000000"/>
      <name val="Aptos Narrow"/>
      <family val="2"/>
      <scheme val="minor"/>
    </font>
    <font>
      <b/>
      <sz val="9"/>
      <color rgb="FFFFFFFF"/>
      <name val="Aptos Narrow"/>
      <family val="2"/>
      <scheme val="minor"/>
    </font>
    <font>
      <i/>
      <sz val="8"/>
      <color rgb="FF000000"/>
      <name val="Aptos Narrow"/>
      <family val="2"/>
      <scheme val="minor"/>
    </font>
    <font>
      <strike/>
      <sz val="9"/>
      <color rgb="FF000000"/>
      <name val="Aptos Narrow"/>
      <family val="2"/>
      <scheme val="minor"/>
    </font>
    <font>
      <sz val="11"/>
      <color rgb="FF000000"/>
      <name val="Aptos Narrow"/>
      <family val="2"/>
      <scheme val="minor"/>
    </font>
    <font>
      <sz val="9"/>
      <name val="Aptos Narrow"/>
      <family val="2"/>
      <scheme val="minor"/>
    </font>
    <font>
      <sz val="9"/>
      <color rgb="FF000000"/>
      <name val="Aptos Narrow"/>
      <family val="2"/>
    </font>
    <font>
      <u/>
      <sz val="10"/>
      <color theme="10"/>
      <name val="Aptos Narrow"/>
      <family val="2"/>
      <scheme val="minor"/>
    </font>
    <font>
      <b/>
      <sz val="11"/>
      <color theme="1"/>
      <name val="Aptos Narrow"/>
      <family val="2"/>
      <scheme val="minor"/>
    </font>
    <font>
      <strike/>
      <sz val="9"/>
      <color theme="1"/>
      <name val="Aptos Narrow"/>
      <family val="2"/>
      <scheme val="minor"/>
    </font>
    <font>
      <b/>
      <i/>
      <sz val="9"/>
      <color rgb="FF0070C0"/>
      <name val="Aptos Narrow"/>
      <family val="2"/>
      <scheme val="minor"/>
    </font>
    <font>
      <b/>
      <i/>
      <sz val="9"/>
      <color theme="1"/>
      <name val="Aptos Narrow"/>
      <family val="2"/>
      <scheme val="minor"/>
    </font>
    <font>
      <i/>
      <sz val="9"/>
      <color theme="0"/>
      <name val="Aptos Narrow"/>
      <family val="2"/>
      <scheme val="minor"/>
    </font>
    <font>
      <sz val="9"/>
      <color theme="0"/>
      <name val="Aptos Narrow"/>
      <family val="2"/>
      <scheme val="minor"/>
    </font>
    <font>
      <b/>
      <sz val="9"/>
      <color rgb="FF172B4D"/>
      <name val="Segoe UI"/>
      <family val="2"/>
    </font>
    <font>
      <sz val="9"/>
      <color rgb="FF172B4D"/>
      <name val="Segoe UI"/>
      <family val="2"/>
    </font>
    <font>
      <b/>
      <sz val="11"/>
      <color rgb="FFFFFFFF"/>
      <name val="Aptos Narrow"/>
      <family val="2"/>
      <scheme val="minor"/>
    </font>
    <font>
      <i/>
      <sz val="11"/>
      <color rgb="FF000000"/>
      <name val="Aptos Narrow"/>
      <family val="2"/>
      <scheme val="minor"/>
    </font>
    <font>
      <b/>
      <sz val="11"/>
      <color rgb="FF000000"/>
      <name val="Aptos Narrow"/>
      <family val="2"/>
      <scheme val="minor"/>
    </font>
    <font>
      <b/>
      <i/>
      <sz val="11"/>
      <color rgb="FFFFFFFF"/>
      <name val="Aptos Narrow"/>
      <family val="2"/>
      <scheme val="minor"/>
    </font>
    <font>
      <b/>
      <sz val="11"/>
      <color theme="0"/>
      <name val="Aptos Narrow"/>
      <family val="2"/>
      <scheme val="minor"/>
    </font>
    <font>
      <sz val="11"/>
      <color rgb="FF000000"/>
      <name val="Aptos"/>
      <family val="2"/>
    </font>
    <font>
      <b/>
      <sz val="9"/>
      <color rgb="FFFFFFFF"/>
      <name val="Poppins"/>
    </font>
    <font>
      <sz val="9"/>
      <color rgb="FF000000"/>
      <name val="Poppins"/>
    </font>
    <font>
      <sz val="9"/>
      <color indexed="81"/>
      <name val="Tahoma"/>
      <family val="2"/>
    </font>
    <font>
      <b/>
      <sz val="9"/>
      <color indexed="81"/>
      <name val="Tahoma"/>
      <family val="2"/>
    </font>
    <font>
      <sz val="11"/>
      <name val="Aptos Narrow"/>
      <family val="2"/>
      <scheme val="minor"/>
    </font>
    <font>
      <sz val="11"/>
      <color rgb="FFFF0000"/>
      <name val="Aptos Narrow"/>
      <family val="2"/>
      <scheme val="minor"/>
    </font>
    <font>
      <b/>
      <sz val="11"/>
      <color rgb="FF00B050"/>
      <name val="Aptos Narrow"/>
      <family val="2"/>
      <scheme val="minor"/>
    </font>
    <font>
      <i/>
      <sz val="11"/>
      <color rgb="FF00B050"/>
      <name val="Aptos Narrow"/>
      <family val="2"/>
      <scheme val="minor"/>
    </font>
    <font>
      <i/>
      <sz val="9"/>
      <color rgb="FF00B050"/>
      <name val="Aptos Narrow"/>
      <family val="2"/>
      <scheme val="minor"/>
    </font>
    <font>
      <sz val="9"/>
      <color rgb="FFFF0000"/>
      <name val="Aptos Narrow"/>
      <family val="2"/>
      <scheme val="minor"/>
    </font>
    <font>
      <b/>
      <i/>
      <sz val="11"/>
      <color rgb="FF00B050"/>
      <name val="Aptos Narrow"/>
      <family val="2"/>
      <scheme val="minor"/>
    </font>
    <font>
      <b/>
      <i/>
      <sz val="8"/>
      <color theme="1"/>
      <name val="Aptos Narrow"/>
      <family val="2"/>
      <scheme val="minor"/>
    </font>
    <font>
      <i/>
      <sz val="8"/>
      <color theme="0"/>
      <name val="Aptos Narrow"/>
      <family val="2"/>
      <scheme val="minor"/>
    </font>
    <font>
      <i/>
      <sz val="8"/>
      <color rgb="FF00B050"/>
      <name val="Aptos Narrow"/>
      <family val="2"/>
      <scheme val="minor"/>
    </font>
    <font>
      <i/>
      <sz val="11"/>
      <color theme="1"/>
      <name val="Aptos Narrow"/>
      <family val="2"/>
      <scheme val="minor"/>
    </font>
    <font>
      <sz val="11"/>
      <color theme="1"/>
      <name val="Calibri"/>
      <family val="2"/>
    </font>
    <font>
      <sz val="11"/>
      <color rgb="FF000000"/>
      <name val="Calibri"/>
      <family val="2"/>
    </font>
    <font>
      <b/>
      <sz val="11"/>
      <color rgb="FF00B050"/>
      <name val="Calibri"/>
      <family val="2"/>
    </font>
    <font>
      <b/>
      <i/>
      <sz val="11"/>
      <color theme="1"/>
      <name val="Aptos Narrow"/>
      <family val="2"/>
      <scheme val="minor"/>
    </font>
    <font>
      <b/>
      <sz val="8"/>
      <color theme="0"/>
      <name val="Aptos Narrow"/>
      <family val="2"/>
      <scheme val="minor"/>
    </font>
    <font>
      <b/>
      <i/>
      <sz val="8"/>
      <color rgb="FF00B050"/>
      <name val="Aptos Narrow"/>
      <family val="2"/>
      <scheme val="minor"/>
    </font>
    <font>
      <sz val="11"/>
      <color rgb="FF242424"/>
      <name val="Aptos Narrow"/>
      <family val="2"/>
      <scheme val="minor"/>
    </font>
    <font>
      <b/>
      <sz val="11"/>
      <color rgb="FF000000"/>
      <name val="Aptos Narrow"/>
      <family val="2"/>
    </font>
    <font>
      <b/>
      <sz val="11"/>
      <color rgb="FFFFFFFF"/>
      <name val="Aptos Narrow"/>
      <family val="2"/>
    </font>
    <font>
      <sz val="11"/>
      <color rgb="FF000000"/>
      <name val="Aptos Narrow"/>
      <family val="2"/>
    </font>
    <font>
      <b/>
      <u/>
      <sz val="11"/>
      <color theme="10"/>
      <name val="Aptos Narrow"/>
      <family val="2"/>
      <scheme val="minor"/>
    </font>
    <font>
      <strike/>
      <sz val="11"/>
      <color theme="1"/>
      <name val="Aptos Narrow"/>
      <family val="2"/>
      <scheme val="minor"/>
    </font>
    <font>
      <sz val="10"/>
      <color theme="1"/>
      <name val="Aptos Narrow"/>
      <family val="2"/>
      <scheme val="minor"/>
    </font>
    <font>
      <b/>
      <sz val="11"/>
      <name val="Aptos Narrow"/>
      <family val="2"/>
      <scheme val="minor"/>
    </font>
    <font>
      <b/>
      <i/>
      <sz val="8"/>
      <color rgb="FF000000"/>
      <name val="Aptos Narrow"/>
      <family val="2"/>
    </font>
    <font>
      <i/>
      <sz val="8"/>
      <color rgb="FFFFFFFF"/>
      <name val="Aptos Narrow"/>
      <family val="2"/>
    </font>
    <font>
      <b/>
      <sz val="11"/>
      <color rgb="FF00B050"/>
      <name val="Aptos Narrow"/>
      <family val="2"/>
    </font>
    <font>
      <sz val="11"/>
      <color rgb="FF242424"/>
      <name val="Aptos Narrow"/>
      <family val="2"/>
    </font>
    <font>
      <b/>
      <sz val="8"/>
      <color theme="1"/>
      <name val="Segoe UI"/>
      <family val="2"/>
    </font>
    <font>
      <sz val="8"/>
      <color theme="1"/>
      <name val="Segoe UI"/>
      <family val="2"/>
    </font>
    <font>
      <sz val="11"/>
      <color rgb="FF4EA72E"/>
      <name val="Aptos Narrow"/>
      <family val="2"/>
      <scheme val="minor"/>
    </font>
    <font>
      <b/>
      <sz val="11"/>
      <color rgb="FF000000"/>
      <name val="Segoe UI"/>
      <family val="2"/>
    </font>
    <font>
      <sz val="11"/>
      <color rgb="FF000000"/>
      <name val="Segoe UI"/>
      <family val="2"/>
    </font>
    <font>
      <strike/>
      <sz val="11"/>
      <color rgb="FF000000"/>
      <name val="Aptos Narrow"/>
      <family val="2"/>
      <scheme val="minor"/>
    </font>
    <font>
      <sz val="12"/>
      <color theme="1"/>
      <name val="Aptos Narrow"/>
      <family val="2"/>
      <scheme val="minor"/>
    </font>
    <font>
      <sz val="12"/>
      <color rgb="FFFFFFFF"/>
      <name val="Aptos Narrow"/>
      <family val="2"/>
    </font>
    <font>
      <sz val="12"/>
      <color rgb="FF000000"/>
      <name val="Aptos Narrow"/>
      <family val="2"/>
    </font>
    <font>
      <sz val="12"/>
      <color theme="1"/>
      <name val="Aptos Narrow"/>
      <family val="2"/>
    </font>
    <font>
      <sz val="11"/>
      <color rgb="FF9C5700"/>
      <name val="Aptos Narrow"/>
      <family val="2"/>
      <scheme val="minor"/>
    </font>
    <font>
      <sz val="10"/>
      <color indexed="81"/>
      <name val="Tahoma"/>
      <family val="2"/>
    </font>
    <font>
      <b/>
      <sz val="10"/>
      <color indexed="81"/>
      <name val="Tahoma"/>
      <family val="2"/>
    </font>
    <font>
      <sz val="11"/>
      <color theme="1"/>
      <name val="Segoe UI"/>
      <family val="2"/>
    </font>
    <font>
      <b/>
      <sz val="11"/>
      <color theme="1"/>
      <name val="Segoe UI"/>
      <family val="2"/>
    </font>
    <font>
      <sz val="11"/>
      <color theme="1" tint="4.9989318521683403E-2"/>
      <name val="Aptos Narrow"/>
      <family val="2"/>
      <scheme val="minor"/>
    </font>
    <font>
      <i/>
      <sz val="11"/>
      <color theme="1" tint="4.9989318521683403E-2"/>
      <name val="Aptos Narrow"/>
      <family val="2"/>
      <scheme val="minor"/>
    </font>
    <font>
      <b/>
      <sz val="11"/>
      <color theme="1" tint="4.9989318521683403E-2"/>
      <name val="Aptos Narrow"/>
      <family val="2"/>
      <scheme val="minor"/>
    </font>
    <font>
      <sz val="11"/>
      <color rgb="FF006100"/>
      <name val="Aptos Narrow"/>
      <family val="2"/>
      <scheme val="minor"/>
    </font>
    <font>
      <sz val="12"/>
      <color rgb="FF000000"/>
      <name val="Aptos"/>
      <family val="2"/>
    </font>
    <font>
      <sz val="12"/>
      <color rgb="FF000000"/>
      <name val="Inherit"/>
      <charset val="1"/>
    </font>
    <font>
      <sz val="11"/>
      <color theme="0" tint="-4.9989318521683403E-2"/>
      <name val="Aptos Narrow"/>
      <family val="2"/>
      <scheme val="minor"/>
    </font>
    <font>
      <i/>
      <sz val="11"/>
      <color rgb="FF000000"/>
      <name val="Aptos Narrow"/>
      <family val="2"/>
    </font>
    <font>
      <sz val="11"/>
      <color rgb="FF172B4D"/>
      <name val="-Apple-System"/>
      <charset val="1"/>
    </font>
    <font>
      <sz val="11"/>
      <color rgb="FF000000"/>
      <name val="Lato"/>
      <family val="2"/>
    </font>
    <font>
      <sz val="11"/>
      <color rgb="FFFFFFFF"/>
      <name val="Inherit"/>
      <charset val="1"/>
    </font>
    <font>
      <sz val="11"/>
      <color rgb="FF242424"/>
      <name val="Inherit"/>
      <charset val="1"/>
    </font>
    <font>
      <sz val="12"/>
      <color rgb="FF242424"/>
      <name val="Segoe UI"/>
      <family val="2"/>
    </font>
    <font>
      <sz val="11"/>
      <color rgb="FF000000"/>
      <name val="Inherit"/>
      <charset val="1"/>
    </font>
    <font>
      <sz val="11"/>
      <color rgb="FF9C0006"/>
      <name val="Aptos Narrow"/>
      <family val="2"/>
      <scheme val="minor"/>
    </font>
    <font>
      <u/>
      <sz val="11"/>
      <color rgb="FFFF0000"/>
      <name val="Aptos Narrow"/>
      <family val="2"/>
      <scheme val="minor"/>
    </font>
    <font>
      <b/>
      <sz val="10.5"/>
      <color rgb="FF000000"/>
      <name val="Poppins"/>
    </font>
    <font>
      <b/>
      <sz val="10"/>
      <color theme="0"/>
      <name val="Aptos Narrow"/>
      <family val="2"/>
      <scheme val="minor"/>
    </font>
    <font>
      <b/>
      <sz val="10"/>
      <color theme="1"/>
      <name val="Aptos Narrow"/>
      <family val="2"/>
      <scheme val="minor"/>
    </font>
    <font>
      <sz val="11"/>
      <color theme="1"/>
      <name val="Segoe UI"/>
      <charset val="1"/>
    </font>
    <font>
      <b/>
      <sz val="11"/>
      <color rgb="FF000000"/>
      <name val="Aptos Narrow"/>
      <scheme val="minor"/>
    </font>
    <font>
      <sz val="11"/>
      <color rgb="FF000000"/>
      <name val="Aptos Narrow"/>
      <scheme val="minor"/>
    </font>
    <font>
      <sz val="11"/>
      <color theme="1"/>
      <name val="Aptos Narrow"/>
      <scheme val="minor"/>
    </font>
    <font>
      <sz val="11"/>
      <color rgb="FF000000"/>
      <name val="Lato"/>
    </font>
    <font>
      <sz val="11"/>
      <color theme="1"/>
      <name val="Segoe UI"/>
    </font>
    <font>
      <u/>
      <sz val="11"/>
      <color rgb="FF467886"/>
      <name val="Aptos Narrow"/>
      <family val="2"/>
      <scheme val="minor"/>
    </font>
    <font>
      <sz val="8"/>
      <color theme="1"/>
      <name val="Aptos Narrow"/>
      <family val="2"/>
      <scheme val="minor"/>
    </font>
    <font>
      <u/>
      <sz val="8"/>
      <color theme="10"/>
      <name val="Aptos Narrow"/>
      <family val="2"/>
      <scheme val="minor"/>
    </font>
    <font>
      <sz val="11"/>
      <color rgb="FF000000"/>
      <name val="Aptos Narrow"/>
    </font>
    <font>
      <sz val="11"/>
      <color rgb="FF000000"/>
      <name val="Aptos Narrow"/>
      <charset val="1"/>
    </font>
    <font>
      <b/>
      <sz val="12"/>
      <color rgb="FF000000"/>
      <name val="Aptos Narrow"/>
      <scheme val="minor"/>
    </font>
    <font>
      <sz val="12"/>
      <color rgb="FF242424"/>
      <name val="Segoe UI"/>
      <charset val="1"/>
    </font>
    <font>
      <sz val="16"/>
      <color rgb="FF000000"/>
      <name val="Poppins"/>
      <charset val="1"/>
    </font>
  </fonts>
  <fills count="77">
    <fill>
      <patternFill patternType="none"/>
    </fill>
    <fill>
      <patternFill patternType="gray125"/>
    </fill>
    <fill>
      <patternFill patternType="solid">
        <fgColor rgb="FF0070C0"/>
        <bgColor indexed="64"/>
      </patternFill>
    </fill>
    <fill>
      <patternFill patternType="solid">
        <fgColor theme="2" tint="-9.9978637043366805E-2"/>
        <bgColor indexed="64"/>
      </patternFill>
    </fill>
    <fill>
      <patternFill patternType="solid">
        <fgColor theme="5"/>
        <bgColor indexed="64"/>
      </patternFill>
    </fill>
    <fill>
      <patternFill patternType="solid">
        <fgColor rgb="FFFFFF00"/>
        <bgColor indexed="64"/>
      </patternFill>
    </fill>
    <fill>
      <patternFill patternType="solid">
        <fgColor theme="3" tint="0.249977111117893"/>
        <bgColor indexed="64"/>
      </patternFill>
    </fill>
    <fill>
      <patternFill patternType="solid">
        <fgColor theme="3" tint="0.89999084444715716"/>
        <bgColor indexed="64"/>
      </patternFill>
    </fill>
    <fill>
      <patternFill patternType="solid">
        <fgColor rgb="FFDAE9F8"/>
        <bgColor rgb="FF000000"/>
      </patternFill>
    </fill>
    <fill>
      <patternFill patternType="solid">
        <fgColor rgb="FFD0D0D0"/>
        <bgColor rgb="FF000000"/>
      </patternFill>
    </fill>
    <fill>
      <patternFill patternType="solid">
        <fgColor rgb="FF0070C0"/>
        <bgColor rgb="FF000000"/>
      </patternFill>
    </fill>
    <fill>
      <patternFill patternType="solid">
        <fgColor rgb="FFE97132"/>
        <bgColor rgb="FF000000"/>
      </patternFill>
    </fill>
    <fill>
      <patternFill patternType="solid">
        <fgColor rgb="FFC0E6F5"/>
        <bgColor rgb="FF000000"/>
      </patternFill>
    </fill>
    <fill>
      <patternFill patternType="solid">
        <fgColor rgb="FFFFFF00"/>
        <bgColor rgb="FF000000"/>
      </patternFill>
    </fill>
    <fill>
      <patternFill patternType="solid">
        <fgColor rgb="FFDAF2D0"/>
        <bgColor rgb="FF000000"/>
      </patternFill>
    </fill>
    <fill>
      <patternFill patternType="solid">
        <fgColor rgb="FFFF0000"/>
        <bgColor rgb="FF000000"/>
      </patternFill>
    </fill>
    <fill>
      <patternFill patternType="solid">
        <fgColor rgb="FFFF0000"/>
        <bgColor indexed="64"/>
      </patternFill>
    </fill>
    <fill>
      <patternFill patternType="solid">
        <fgColor theme="8" tint="0.79998168889431442"/>
        <bgColor indexed="64"/>
      </patternFill>
    </fill>
    <fill>
      <patternFill patternType="solid">
        <fgColor theme="0"/>
        <bgColor rgb="FF000000"/>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CF4C6"/>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2" tint="-0.499984740745262"/>
        <bgColor indexed="64"/>
      </patternFill>
    </fill>
    <fill>
      <patternFill patternType="solid">
        <fgColor rgb="FF92D05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C00000"/>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rgb="FFFFFFFF"/>
        <bgColor indexed="64"/>
      </patternFill>
    </fill>
    <fill>
      <patternFill patternType="solid">
        <fgColor theme="9" tint="0.39997558519241921"/>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F2CEEF"/>
        <bgColor rgb="FF000000"/>
      </patternFill>
    </fill>
    <fill>
      <patternFill patternType="solid">
        <fgColor rgb="FF595959"/>
        <bgColor rgb="FF000000"/>
      </patternFill>
    </fill>
    <fill>
      <patternFill patternType="solid">
        <fgColor rgb="FF51154A"/>
        <bgColor rgb="FF000000"/>
      </patternFill>
    </fill>
    <fill>
      <patternFill patternType="solid">
        <fgColor rgb="FF275317"/>
        <bgColor rgb="FF000000"/>
      </patternFill>
    </fill>
    <fill>
      <patternFill patternType="solid">
        <fgColor theme="6"/>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2"/>
        <bgColor indexed="64"/>
      </patternFill>
    </fill>
    <fill>
      <patternFill patternType="solid">
        <fgColor theme="9" tint="0.59999389629810485"/>
        <bgColor indexed="64"/>
      </patternFill>
    </fill>
    <fill>
      <patternFill patternType="solid">
        <fgColor rgb="FFFFFFFF"/>
        <bgColor rgb="FF000000"/>
      </patternFill>
    </fill>
    <fill>
      <patternFill patternType="solid">
        <fgColor rgb="FF215C98"/>
        <bgColor rgb="FF000000"/>
      </patternFill>
    </fill>
    <fill>
      <patternFill patternType="solid">
        <fgColor rgb="FF94DCF8"/>
        <bgColor rgb="FF000000"/>
      </patternFill>
    </fill>
    <fill>
      <patternFill patternType="solid">
        <fgColor rgb="FFF7C7AC"/>
        <bgColor rgb="FF000000"/>
      </patternFill>
    </fill>
    <fill>
      <patternFill patternType="solid">
        <fgColor rgb="FFE49EDD"/>
        <bgColor rgb="FF000000"/>
      </patternFill>
    </fill>
    <fill>
      <patternFill patternType="solid">
        <fgColor theme="7" tint="-0.499984740745262"/>
        <bgColor indexed="64"/>
      </patternFill>
    </fill>
    <fill>
      <patternFill patternType="solid">
        <fgColor theme="8" tint="-0.249977111117893"/>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rgb="FF002060"/>
        <bgColor indexed="64"/>
      </patternFill>
    </fill>
    <fill>
      <patternFill patternType="solid">
        <fgColor rgb="FFFFFF99"/>
        <bgColor indexed="64"/>
      </patternFill>
    </fill>
    <fill>
      <patternFill patternType="solid">
        <fgColor rgb="FF074F69"/>
        <bgColor rgb="FF000000"/>
      </patternFill>
    </fill>
    <fill>
      <patternFill patternType="solid">
        <fgColor rgb="FF782170"/>
        <bgColor rgb="FF000000"/>
      </patternFill>
    </fill>
    <fill>
      <patternFill patternType="solid">
        <fgColor theme="3"/>
        <bgColor indexed="64"/>
      </patternFill>
    </fill>
    <fill>
      <patternFill patternType="solid">
        <fgColor rgb="FFFFEB9C"/>
      </patternFill>
    </fill>
    <fill>
      <patternFill patternType="solid">
        <fgColor rgb="FFC6EFCE"/>
      </patternFill>
    </fill>
    <fill>
      <patternFill patternType="solid">
        <fgColor rgb="FFC5E9EA"/>
        <bgColor indexed="64"/>
      </patternFill>
    </fill>
    <fill>
      <patternFill patternType="solid">
        <fgColor theme="4" tint="0.79998168889431442"/>
        <bgColor theme="4" tint="0.79998168889431442"/>
      </patternFill>
    </fill>
    <fill>
      <patternFill patternType="solid">
        <fgColor rgb="FF0C769E"/>
        <bgColor indexed="64"/>
      </patternFill>
    </fill>
    <fill>
      <patternFill patternType="solid">
        <fgColor rgb="FFD0D0D0"/>
        <bgColor indexed="64"/>
      </patternFill>
    </fill>
    <fill>
      <patternFill patternType="solid">
        <fgColor rgb="FF025C5F"/>
        <bgColor indexed="64"/>
      </patternFill>
    </fill>
    <fill>
      <patternFill patternType="solid">
        <fgColor rgb="FFDAF6F6"/>
        <bgColor indexed="64"/>
      </patternFill>
    </fill>
    <fill>
      <patternFill patternType="solid">
        <fgColor rgb="FFFFC7CE"/>
      </patternFill>
    </fill>
    <fill>
      <patternFill patternType="solid">
        <fgColor theme="0" tint="-0.249977111117893"/>
        <bgColor indexed="64"/>
      </patternFill>
    </fill>
    <fill>
      <patternFill patternType="solid">
        <fgColor theme="7" tint="-0.249977111117893"/>
        <bgColor indexed="64"/>
      </patternFill>
    </fill>
    <fill>
      <patternFill patternType="solid">
        <fgColor rgb="FFFBE2D5"/>
        <bgColor rgb="FF000000"/>
      </patternFill>
    </fill>
    <fill>
      <patternFill patternType="solid">
        <fgColor theme="5" tint="0.59999389629810485"/>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thin">
        <color rgb="FFA6A6A6"/>
      </left>
      <right style="thin">
        <color rgb="FFA6A6A6"/>
      </right>
      <top/>
      <bottom style="thin">
        <color rgb="FFA6A6A6"/>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rgb="FFA6A6A6"/>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top style="thin">
        <color indexed="64"/>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medium">
        <color indexed="64"/>
      </bottom>
      <diagonal/>
    </border>
    <border>
      <left style="medium">
        <color indexed="64"/>
      </left>
      <right style="medium">
        <color indexed="64"/>
      </right>
      <top/>
      <bottom style="thin">
        <color rgb="FFD9D9D9"/>
      </bottom>
      <diagonal/>
    </border>
    <border>
      <left/>
      <right style="medium">
        <color indexed="64"/>
      </right>
      <top/>
      <bottom style="thin">
        <color rgb="FFD9D9D9"/>
      </bottom>
      <diagonal/>
    </border>
    <border>
      <left/>
      <right style="medium">
        <color rgb="FF000000"/>
      </right>
      <top style="medium">
        <color rgb="FF000000"/>
      </top>
      <bottom/>
      <diagonal/>
    </border>
    <border>
      <left/>
      <right style="medium">
        <color rgb="FF000000"/>
      </right>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rgb="FF000000"/>
      </right>
      <top/>
      <bottom style="medium">
        <color rgb="FF00000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bottom style="hair">
        <color theme="0" tint="-0.34998626667073579"/>
      </bottom>
      <diagonal/>
    </border>
    <border>
      <left style="thin">
        <color rgb="FFD9D9D9"/>
      </left>
      <right style="thin">
        <color rgb="FFD9D9D9"/>
      </right>
      <top style="thin">
        <color rgb="FFD9D9D9"/>
      </top>
      <bottom style="thin">
        <color rgb="FFD9D9D9"/>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thin">
        <color theme="0" tint="-0.14999847407452621"/>
      </left>
      <right/>
      <top style="thin">
        <color theme="0" tint="-0.14999847407452621"/>
      </top>
      <bottom/>
      <diagonal/>
    </border>
    <border>
      <left/>
      <right style="thin">
        <color indexed="64"/>
      </right>
      <top/>
      <bottom/>
      <diagonal/>
    </border>
    <border>
      <left style="thin">
        <color theme="0" tint="-0.14999847407452621"/>
      </left>
      <right style="thin">
        <color theme="0" tint="-0.14999847407452621"/>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bottom style="thin">
        <color rgb="FF000000"/>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right/>
      <top style="thin">
        <color rgb="FFD9D9D9"/>
      </top>
      <bottom/>
      <diagonal/>
    </border>
    <border>
      <left/>
      <right style="thin">
        <color rgb="FFD9D9D9"/>
      </right>
      <top style="thin">
        <color rgb="FFD9D9D9"/>
      </top>
      <bottom/>
      <diagonal/>
    </border>
    <border>
      <left/>
      <right style="thin">
        <color rgb="FFD9D9D9"/>
      </right>
      <top/>
      <bottom/>
      <diagonal/>
    </border>
    <border>
      <left style="thin">
        <color rgb="FFD9D9D9"/>
      </left>
      <right/>
      <top style="thin">
        <color rgb="FFD9D9D9"/>
      </top>
      <bottom/>
      <diagonal/>
    </border>
    <border>
      <left style="thin">
        <color rgb="FFD9D9D9"/>
      </left>
      <right/>
      <top/>
      <bottom/>
      <diagonal/>
    </border>
    <border>
      <left style="thin">
        <color theme="0" tint="-0.14999847407452621"/>
      </left>
      <right style="thin">
        <color theme="0" tint="-0.14999847407452621"/>
      </right>
      <top/>
      <bottom/>
      <diagonal/>
    </border>
    <border>
      <left style="thin">
        <color rgb="FF000000"/>
      </left>
      <right style="thin">
        <color rgb="FF000000"/>
      </right>
      <top/>
      <bottom/>
      <diagonal/>
    </border>
    <border>
      <left style="thin">
        <color rgb="FF242424"/>
      </left>
      <right style="thin">
        <color rgb="FF242424"/>
      </right>
      <top style="thin">
        <color rgb="FF242424"/>
      </top>
      <bottom style="thin">
        <color rgb="FF242424"/>
      </bottom>
      <diagonal/>
    </border>
    <border>
      <left/>
      <right style="thin">
        <color rgb="FF242424"/>
      </right>
      <top style="thin">
        <color rgb="FF242424"/>
      </top>
      <bottom style="thin">
        <color rgb="FF242424"/>
      </bottom>
      <diagonal/>
    </border>
    <border>
      <left style="thin">
        <color rgb="FF242424"/>
      </left>
      <right style="thin">
        <color rgb="FF242424"/>
      </right>
      <top/>
      <bottom/>
      <diagonal/>
    </border>
    <border>
      <left/>
      <right style="thin">
        <color rgb="FF242424"/>
      </right>
      <top/>
      <bottom style="thin">
        <color rgb="FF242424"/>
      </bottom>
      <diagonal/>
    </border>
    <border>
      <left style="thin">
        <color rgb="FF242424"/>
      </left>
      <right/>
      <top style="thin">
        <color rgb="FF242424"/>
      </top>
      <bottom style="thin">
        <color rgb="FF242424"/>
      </bottom>
      <diagonal/>
    </border>
    <border>
      <left/>
      <right/>
      <top style="thin">
        <color rgb="FF242424"/>
      </top>
      <bottom style="thin">
        <color rgb="FF242424"/>
      </bottom>
      <diagonal/>
    </border>
    <border>
      <left style="thin">
        <color rgb="FF242424"/>
      </left>
      <right style="thin">
        <color rgb="FF242424"/>
      </right>
      <top/>
      <bottom style="thin">
        <color rgb="FF242424"/>
      </bottom>
      <diagonal/>
    </border>
    <border>
      <left/>
      <right/>
      <top/>
      <bottom style="thin">
        <color theme="4" tint="0.39997558519241921"/>
      </bottom>
      <diagonal/>
    </border>
    <border>
      <left/>
      <right/>
      <top style="thin">
        <color theme="4" tint="0.39997558519241921"/>
      </top>
      <bottom/>
      <diagonal/>
    </border>
    <border>
      <left/>
      <right/>
      <top/>
      <bottom style="thin">
        <color rgb="FF242424"/>
      </bottom>
      <diagonal/>
    </border>
    <border>
      <left style="medium">
        <color rgb="FF808080"/>
      </left>
      <right/>
      <top style="medium">
        <color rgb="FF808080"/>
      </top>
      <bottom/>
      <diagonal/>
    </border>
    <border>
      <left/>
      <right/>
      <top style="medium">
        <color rgb="FF808080"/>
      </top>
      <bottom/>
      <diagonal/>
    </border>
    <border>
      <left/>
      <right style="medium">
        <color rgb="FF808080"/>
      </right>
      <top style="medium">
        <color rgb="FF808080"/>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4"/>
      </top>
      <bottom style="thin">
        <color theme="4"/>
      </bottom>
      <diagonal/>
    </border>
    <border>
      <left/>
      <right/>
      <top style="thin">
        <color theme="4"/>
      </top>
      <bottom/>
      <diagonal/>
    </border>
    <border>
      <left style="thin">
        <color theme="4"/>
      </left>
      <right/>
      <top style="thin">
        <color theme="4"/>
      </top>
      <bottom style="thin">
        <color theme="4"/>
      </bottom>
      <diagonal/>
    </border>
    <border>
      <left style="medium">
        <color rgb="FFF2F2F2"/>
      </left>
      <right/>
      <top style="medium">
        <color rgb="FFF2F2F2"/>
      </top>
      <bottom style="medium">
        <color rgb="FFF2F2F2"/>
      </bottom>
      <diagonal/>
    </border>
    <border>
      <left style="medium">
        <color rgb="FFF2F2F2"/>
      </left>
      <right style="medium">
        <color rgb="FFF2F2F2"/>
      </right>
      <top style="medium">
        <color rgb="FFF2F2F2"/>
      </top>
      <bottom style="medium">
        <color rgb="FFF2F2F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242424"/>
      </left>
      <right style="medium">
        <color rgb="FFF2F2F2"/>
      </right>
      <top/>
      <bottom/>
      <diagonal/>
    </border>
  </borders>
  <cellStyleXfs count="7">
    <xf numFmtId="0" fontId="0" fillId="0" borderId="0"/>
    <xf numFmtId="43" fontId="10" fillId="0" borderId="0" applyFont="0" applyFill="0" applyBorder="0" applyAlignment="0" applyProtection="0"/>
    <xf numFmtId="0" fontId="14" fillId="0" borderId="0" applyNumberFormat="0" applyFill="0" applyBorder="0" applyAlignment="0" applyProtection="0"/>
    <xf numFmtId="9" fontId="10" fillId="0" borderId="0" applyFont="0" applyFill="0" applyBorder="0" applyAlignment="0" applyProtection="0"/>
    <xf numFmtId="0" fontId="83" fillId="64" borderId="0" applyNumberFormat="0" applyBorder="0" applyAlignment="0" applyProtection="0"/>
    <xf numFmtId="0" fontId="91" fillId="65" borderId="0" applyNumberFormat="0" applyBorder="0" applyAlignment="0" applyProtection="0"/>
    <xf numFmtId="0" fontId="102" fillId="72" borderId="0" applyNumberFormat="0" applyBorder="0" applyAlignment="0" applyProtection="0"/>
  </cellStyleXfs>
  <cellXfs count="1601">
    <xf numFmtId="0" fontId="0" fillId="0" borderId="0" xfId="0"/>
    <xf numFmtId="0" fontId="2" fillId="0" borderId="0" xfId="0" applyFont="1" applyAlignment="1">
      <alignment vertical="center"/>
    </xf>
    <xf numFmtId="0" fontId="1"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6" fillId="2" borderId="1" xfId="0" applyFont="1" applyFill="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xf>
    <xf numFmtId="0" fontId="1" fillId="0" borderId="1" xfId="0" applyFont="1" applyBorder="1" applyAlignment="1">
      <alignment vertical="center" wrapText="1"/>
    </xf>
    <xf numFmtId="164" fontId="1" fillId="0" borderId="1" xfId="0" applyNumberFormat="1" applyFont="1" applyBorder="1" applyAlignment="1">
      <alignment horizontal="left" vertical="center"/>
    </xf>
    <xf numFmtId="16" fontId="4" fillId="0" borderId="0" xfId="0" applyNumberFormat="1" applyFont="1" applyAlignment="1">
      <alignment vertical="center"/>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xf>
    <xf numFmtId="0" fontId="1" fillId="0" borderId="1" xfId="0" applyFont="1" applyBorder="1" applyAlignment="1">
      <alignment horizontal="left" vertical="center" wrapText="1"/>
    </xf>
    <xf numFmtId="0" fontId="1" fillId="3" borderId="1" xfId="0" applyFont="1" applyFill="1" applyBorder="1" applyAlignment="1">
      <alignment vertical="center"/>
    </xf>
    <xf numFmtId="0" fontId="1" fillId="3" borderId="1" xfId="0" applyFont="1" applyFill="1" applyBorder="1" applyAlignment="1">
      <alignment vertical="center" wrapText="1"/>
    </xf>
    <xf numFmtId="164" fontId="1" fillId="3" borderId="1" xfId="0" applyNumberFormat="1" applyFont="1" applyFill="1" applyBorder="1" applyAlignment="1">
      <alignment horizontal="left" vertical="center"/>
    </xf>
    <xf numFmtId="16" fontId="1" fillId="3" borderId="1" xfId="0" applyNumberFormat="1" applyFont="1" applyFill="1" applyBorder="1" applyAlignment="1">
      <alignment horizontal="left" vertical="center"/>
    </xf>
    <xf numFmtId="0" fontId="1" fillId="3" borderId="1" xfId="0" applyFont="1" applyFill="1" applyBorder="1" applyAlignment="1">
      <alignment horizontal="left" vertical="center"/>
    </xf>
    <xf numFmtId="0" fontId="1" fillId="5" borderId="1" xfId="0" applyFont="1" applyFill="1" applyBorder="1" applyAlignment="1">
      <alignment horizontal="left" vertical="center"/>
    </xf>
    <xf numFmtId="0" fontId="1" fillId="5" borderId="1" xfId="0" applyFont="1" applyFill="1" applyBorder="1" applyAlignment="1">
      <alignment vertical="center"/>
    </xf>
    <xf numFmtId="0" fontId="1" fillId="5" borderId="1" xfId="0" applyFont="1" applyFill="1" applyBorder="1" applyAlignment="1">
      <alignment horizontal="left" vertical="center" wrapText="1"/>
    </xf>
    <xf numFmtId="164" fontId="1" fillId="5" borderId="1" xfId="0" applyNumberFormat="1" applyFont="1" applyFill="1" applyBorder="1" applyAlignment="1">
      <alignment horizontal="left" vertical="center"/>
    </xf>
    <xf numFmtId="0" fontId="8" fillId="0" borderId="0" xfId="0" applyFont="1" applyAlignment="1">
      <alignment vertical="center"/>
    </xf>
    <xf numFmtId="0" fontId="9" fillId="0" borderId="0" xfId="0" applyFont="1" applyAlignment="1">
      <alignment vertical="center"/>
    </xf>
    <xf numFmtId="0" fontId="11" fillId="0" borderId="1" xfId="0" applyFont="1" applyBorder="1" applyAlignment="1">
      <alignment vertical="center"/>
    </xf>
    <xf numFmtId="0" fontId="1" fillId="0" borderId="1" xfId="1" applyNumberFormat="1" applyFont="1" applyBorder="1" applyAlignment="1">
      <alignment vertical="center" wrapText="1"/>
    </xf>
    <xf numFmtId="0" fontId="1" fillId="0" borderId="1" xfId="0" quotePrefix="1" applyFont="1" applyBorder="1" applyAlignment="1">
      <alignment vertical="center" wrapText="1"/>
    </xf>
    <xf numFmtId="0" fontId="1" fillId="0" borderId="0" xfId="0" applyFont="1" applyAlignment="1">
      <alignment vertical="center" wrapText="1"/>
    </xf>
    <xf numFmtId="0" fontId="6" fillId="2" borderId="1" xfId="0" applyFont="1" applyFill="1" applyBorder="1" applyAlignment="1">
      <alignment horizontal="center" vertical="center" wrapText="1"/>
    </xf>
    <xf numFmtId="0" fontId="1" fillId="5" borderId="1" xfId="0" applyFont="1" applyFill="1" applyBorder="1" applyAlignment="1">
      <alignment vertical="center" wrapText="1"/>
    </xf>
    <xf numFmtId="0" fontId="12" fillId="0" borderId="2" xfId="0" applyFont="1" applyBorder="1" applyAlignment="1">
      <alignment vertical="center" wrapText="1"/>
    </xf>
    <xf numFmtId="17" fontId="1" fillId="0" borderId="1" xfId="0" applyNumberFormat="1" applyFont="1" applyBorder="1" applyAlignment="1">
      <alignment vertical="center"/>
    </xf>
    <xf numFmtId="0" fontId="4" fillId="0" borderId="0" xfId="0" applyFont="1" applyAlignment="1">
      <alignment vertical="center" wrapText="1"/>
    </xf>
    <xf numFmtId="0" fontId="6" fillId="6" borderId="1" xfId="0" applyFont="1" applyFill="1" applyBorder="1" applyAlignment="1">
      <alignment horizontal="left" vertical="center"/>
    </xf>
    <xf numFmtId="0" fontId="1" fillId="0" borderId="3" xfId="0" applyFont="1" applyBorder="1" applyAlignment="1">
      <alignment vertical="center"/>
    </xf>
    <xf numFmtId="0" fontId="1" fillId="0" borderId="4" xfId="0" applyFont="1" applyBorder="1" applyAlignment="1">
      <alignment vertical="center"/>
    </xf>
    <xf numFmtId="0" fontId="13" fillId="0" borderId="1" xfId="0" applyFont="1" applyBorder="1" applyAlignment="1">
      <alignment horizontal="left" vertical="center" wrapText="1" indent="1"/>
    </xf>
    <xf numFmtId="0" fontId="13" fillId="0" borderId="1" xfId="0" applyFont="1" applyBorder="1"/>
    <xf numFmtId="0" fontId="1"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5" fillId="0" borderId="0" xfId="0" applyFont="1" applyAlignment="1">
      <alignment vertical="top"/>
    </xf>
    <xf numFmtId="0" fontId="1" fillId="0" borderId="0" xfId="0" applyFont="1" applyAlignment="1">
      <alignment vertical="top" wrapText="1"/>
    </xf>
    <xf numFmtId="0" fontId="1" fillId="7" borderId="0" xfId="0" applyFont="1" applyFill="1" applyAlignment="1">
      <alignment vertical="top" wrapText="1"/>
    </xf>
    <xf numFmtId="0" fontId="1" fillId="3" borderId="0" xfId="0" applyFont="1" applyFill="1" applyAlignment="1">
      <alignment vertical="top" wrapText="1"/>
    </xf>
    <xf numFmtId="0" fontId="1" fillId="3" borderId="0" xfId="0" applyFont="1" applyFill="1" applyAlignment="1">
      <alignment horizontal="center" vertical="top" wrapText="1"/>
    </xf>
    <xf numFmtId="0" fontId="8" fillId="0" borderId="0" xfId="0" applyFont="1" applyAlignment="1">
      <alignment vertical="top"/>
    </xf>
    <xf numFmtId="0" fontId="4" fillId="0" borderId="0" xfId="0" applyFont="1" applyAlignment="1">
      <alignment vertical="top" wrapText="1"/>
    </xf>
    <xf numFmtId="0" fontId="9" fillId="0" borderId="0" xfId="0" applyFont="1" applyAlignment="1">
      <alignment vertical="top"/>
    </xf>
    <xf numFmtId="0" fontId="1" fillId="7" borderId="0" xfId="0" applyFont="1" applyFill="1" applyAlignment="1">
      <alignment vertical="top"/>
    </xf>
    <xf numFmtId="0" fontId="1" fillId="7" borderId="0" xfId="0" applyFont="1" applyFill="1" applyAlignment="1">
      <alignment horizontal="center" vertical="top" wrapText="1"/>
    </xf>
    <xf numFmtId="0" fontId="2" fillId="0" borderId="0" xfId="0" applyFont="1" applyAlignment="1">
      <alignment vertical="top"/>
    </xf>
    <xf numFmtId="0" fontId="4" fillId="0" borderId="0" xfId="0" applyFont="1" applyAlignment="1">
      <alignment horizontal="center" vertical="top" wrapText="1"/>
    </xf>
    <xf numFmtId="16" fontId="4" fillId="0" borderId="0" xfId="0" applyNumberFormat="1" applyFont="1" applyAlignment="1">
      <alignment vertical="top" wrapText="1"/>
    </xf>
    <xf numFmtId="0" fontId="6" fillId="2" borderId="1" xfId="0" applyFont="1" applyFill="1" applyBorder="1" applyAlignment="1">
      <alignment horizontal="center" vertical="top"/>
    </xf>
    <xf numFmtId="0" fontId="6" fillId="2" borderId="1" xfId="0" applyFont="1" applyFill="1" applyBorder="1" applyAlignment="1">
      <alignment horizontal="center" vertical="top" wrapText="1"/>
    </xf>
    <xf numFmtId="0" fontId="6" fillId="4" borderId="1" xfId="0" applyFont="1" applyFill="1" applyBorder="1" applyAlignment="1">
      <alignment horizontal="center" vertical="top" wrapText="1"/>
    </xf>
    <xf numFmtId="0" fontId="6" fillId="4" borderId="1" xfId="0" applyFont="1" applyFill="1" applyBorder="1" applyAlignment="1">
      <alignment horizontal="left" vertical="top" wrapText="1"/>
    </xf>
    <xf numFmtId="164" fontId="1" fillId="3" borderId="1" xfId="0" applyNumberFormat="1" applyFont="1" applyFill="1" applyBorder="1" applyAlignment="1">
      <alignment horizontal="left" vertical="center" wrapText="1"/>
    </xf>
    <xf numFmtId="16" fontId="1" fillId="3" borderId="1" xfId="0" applyNumberFormat="1" applyFont="1" applyFill="1" applyBorder="1" applyAlignment="1">
      <alignment horizontal="left" vertical="center" wrapText="1"/>
    </xf>
    <xf numFmtId="164" fontId="1" fillId="5" borderId="1" xfId="0" applyNumberFormat="1" applyFont="1" applyFill="1" applyBorder="1" applyAlignment="1">
      <alignment horizontal="left" vertical="center" wrapText="1"/>
    </xf>
    <xf numFmtId="164" fontId="1" fillId="0" borderId="1" xfId="0" applyNumberFormat="1"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164" fontId="1" fillId="0" borderId="1" xfId="0" applyNumberFormat="1" applyFont="1" applyBorder="1" applyAlignment="1">
      <alignment horizontal="left" vertical="top" wrapText="1"/>
    </xf>
    <xf numFmtId="164" fontId="1" fillId="0" borderId="1" xfId="0" applyNumberFormat="1" applyFont="1" applyBorder="1" applyAlignment="1">
      <alignment horizontal="left" vertical="top"/>
    </xf>
    <xf numFmtId="0" fontId="1" fillId="0" borderId="1" xfId="0" applyFont="1" applyBorder="1" applyAlignment="1">
      <alignment horizontal="center" vertical="top"/>
    </xf>
    <xf numFmtId="0" fontId="1" fillId="3" borderId="0" xfId="0" quotePrefix="1" applyFont="1" applyFill="1" applyAlignment="1">
      <alignment horizontal="right" vertical="top" wrapText="1"/>
    </xf>
    <xf numFmtId="0" fontId="15" fillId="0" borderId="0" xfId="0" applyFont="1" applyAlignment="1">
      <alignment vertical="top"/>
    </xf>
    <xf numFmtId="0" fontId="16" fillId="0" borderId="0" xfId="0" applyFont="1" applyAlignment="1">
      <alignment vertical="top" wrapText="1"/>
    </xf>
    <xf numFmtId="0" fontId="16" fillId="8" borderId="0" xfId="0" applyFont="1" applyFill="1" applyAlignment="1">
      <alignment vertical="top" wrapText="1"/>
    </xf>
    <xf numFmtId="0" fontId="16" fillId="9" borderId="0" xfId="0" applyFont="1" applyFill="1" applyAlignment="1">
      <alignment horizontal="right" vertical="top" wrapText="1"/>
    </xf>
    <xf numFmtId="0" fontId="16" fillId="9" borderId="0" xfId="0" applyFont="1" applyFill="1" applyAlignment="1">
      <alignment vertical="top" wrapText="1"/>
    </xf>
    <xf numFmtId="0" fontId="16" fillId="9" borderId="0" xfId="0" applyFont="1" applyFill="1" applyAlignment="1">
      <alignment horizontal="center" vertical="center" wrapText="1"/>
    </xf>
    <xf numFmtId="0" fontId="16" fillId="0" borderId="0" xfId="0" applyFont="1" applyAlignment="1">
      <alignment vertical="top"/>
    </xf>
    <xf numFmtId="0" fontId="17" fillId="0" borderId="0" xfId="0" applyFont="1" applyAlignment="1">
      <alignment vertical="top" wrapText="1"/>
    </xf>
    <xf numFmtId="0" fontId="0" fillId="0" borderId="0" xfId="0" applyAlignment="1">
      <alignment vertical="top" wrapText="1"/>
    </xf>
    <xf numFmtId="0" fontId="16" fillId="9" borderId="0" xfId="0" applyFont="1" applyFill="1" applyAlignment="1">
      <alignment horizontal="center" vertical="top" wrapText="1"/>
    </xf>
    <xf numFmtId="0" fontId="16" fillId="8" borderId="0" xfId="0" applyFont="1" applyFill="1" applyAlignment="1">
      <alignment horizontal="center" vertical="center" wrapText="1"/>
    </xf>
    <xf numFmtId="0" fontId="0" fillId="8" borderId="0" xfId="0" applyFill="1" applyAlignment="1">
      <alignment horizontal="center" vertical="center" wrapText="1"/>
    </xf>
    <xf numFmtId="0" fontId="17" fillId="0" borderId="0" xfId="0" applyFont="1" applyAlignment="1">
      <alignment horizontal="center" vertical="top" wrapText="1"/>
    </xf>
    <xf numFmtId="16" fontId="17" fillId="0" borderId="0" xfId="0" applyNumberFormat="1" applyFont="1" applyAlignment="1">
      <alignment vertical="top" wrapText="1"/>
    </xf>
    <xf numFmtId="0" fontId="19" fillId="10" borderId="1" xfId="0" applyFont="1" applyFill="1" applyBorder="1" applyAlignment="1">
      <alignment horizontal="center" vertical="top"/>
    </xf>
    <xf numFmtId="0" fontId="19" fillId="10" borderId="1" xfId="0" applyFont="1" applyFill="1" applyBorder="1" applyAlignment="1">
      <alignment horizontal="center" vertical="top" wrapText="1"/>
    </xf>
    <xf numFmtId="0" fontId="19" fillId="11" borderId="1" xfId="0" applyFont="1" applyFill="1" applyBorder="1" applyAlignment="1">
      <alignment horizontal="center" vertical="top" wrapText="1"/>
    </xf>
    <xf numFmtId="0" fontId="19" fillId="10" borderId="1" xfId="0" applyFont="1" applyFill="1" applyBorder="1" applyAlignment="1">
      <alignment horizontal="center" vertical="center" wrapText="1"/>
    </xf>
    <xf numFmtId="0" fontId="19" fillId="11" borderId="1" xfId="0" applyFont="1" applyFill="1" applyBorder="1" applyAlignment="1">
      <alignment horizontal="left" vertical="top" wrapText="1"/>
    </xf>
    <xf numFmtId="0" fontId="16" fillId="12" borderId="1" xfId="0" applyFont="1" applyFill="1" applyBorder="1" applyAlignment="1">
      <alignment vertical="top"/>
    </xf>
    <xf numFmtId="0" fontId="16" fillId="9" borderId="1" xfId="0" applyFont="1" applyFill="1" applyBorder="1" applyAlignment="1">
      <alignment horizontal="left" vertical="center"/>
    </xf>
    <xf numFmtId="0" fontId="16" fillId="9" borderId="1" xfId="0" applyFont="1" applyFill="1" applyBorder="1" applyAlignment="1">
      <alignment vertical="center" wrapText="1"/>
    </xf>
    <xf numFmtId="16" fontId="16" fillId="9" borderId="1" xfId="0" applyNumberFormat="1" applyFont="1" applyFill="1" applyBorder="1" applyAlignment="1">
      <alignment horizontal="lef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center" vertical="center" wrapText="1"/>
    </xf>
    <xf numFmtId="0" fontId="16" fillId="0" borderId="1" xfId="0" applyFont="1" applyBorder="1" applyAlignment="1">
      <alignment vertical="center"/>
    </xf>
    <xf numFmtId="0" fontId="16" fillId="13" borderId="1" xfId="0" applyFont="1" applyFill="1" applyBorder="1" applyAlignment="1">
      <alignment horizontal="left" vertical="center"/>
    </xf>
    <xf numFmtId="0" fontId="16" fillId="13" borderId="1" xfId="0" applyFont="1" applyFill="1" applyBorder="1" applyAlignment="1">
      <alignment vertical="center" wrapText="1"/>
    </xf>
    <xf numFmtId="0" fontId="16" fillId="13" borderId="1" xfId="0" applyFont="1" applyFill="1" applyBorder="1" applyAlignment="1">
      <alignment horizontal="left" vertical="center" wrapText="1"/>
    </xf>
    <xf numFmtId="16" fontId="16" fillId="13" borderId="1" xfId="0" applyNumberFormat="1" applyFont="1" applyFill="1" applyBorder="1" applyAlignment="1">
      <alignment horizontal="left" vertical="center" wrapText="1"/>
    </xf>
    <xf numFmtId="0" fontId="16" fillId="13" borderId="1" xfId="0" applyFont="1" applyFill="1" applyBorder="1" applyAlignment="1">
      <alignment horizontal="center" vertical="center" wrapText="1"/>
    </xf>
    <xf numFmtId="0" fontId="16" fillId="13" borderId="1" xfId="0" applyFont="1" applyFill="1" applyBorder="1" applyAlignment="1">
      <alignment vertical="center"/>
    </xf>
    <xf numFmtId="0" fontId="0" fillId="13" borderId="1" xfId="0" applyFill="1" applyBorder="1" applyAlignment="1">
      <alignment vertical="center"/>
    </xf>
    <xf numFmtId="0" fontId="16" fillId="0" borderId="1" xfId="0" applyFont="1" applyBorder="1" applyAlignment="1">
      <alignment horizontal="left" vertical="center"/>
    </xf>
    <xf numFmtId="0" fontId="16" fillId="0" borderId="1" xfId="0" applyFont="1" applyBorder="1" applyAlignment="1">
      <alignment vertical="center" wrapText="1"/>
    </xf>
    <xf numFmtId="0" fontId="16" fillId="0" borderId="1" xfId="0" applyFont="1" applyBorder="1" applyAlignment="1">
      <alignment horizontal="left" vertical="center" wrapText="1"/>
    </xf>
    <xf numFmtId="16" fontId="16" fillId="0" borderId="1" xfId="0" applyNumberFormat="1" applyFont="1" applyBorder="1" applyAlignment="1">
      <alignment horizontal="left" vertical="center" wrapText="1"/>
    </xf>
    <xf numFmtId="0" fontId="16" fillId="0" borderId="1" xfId="0" applyFont="1" applyBorder="1" applyAlignment="1">
      <alignment horizontal="center" vertical="center" wrapText="1"/>
    </xf>
    <xf numFmtId="0" fontId="0" fillId="0" borderId="6" xfId="0" applyBorder="1" applyAlignment="1">
      <alignment vertical="top" wrapText="1"/>
    </xf>
    <xf numFmtId="0" fontId="0" fillId="0" borderId="8" xfId="0" applyBorder="1" applyAlignment="1">
      <alignment vertical="top" wrapText="1"/>
    </xf>
    <xf numFmtId="0" fontId="0" fillId="0" borderId="7" xfId="0" applyBorder="1" applyAlignment="1">
      <alignment vertical="top" wrapText="1"/>
    </xf>
    <xf numFmtId="0" fontId="16" fillId="14" borderId="1" xfId="0" applyFont="1" applyFill="1" applyBorder="1" applyAlignment="1">
      <alignment horizontal="left" vertical="center"/>
    </xf>
    <xf numFmtId="0" fontId="16" fillId="14" borderId="1" xfId="0" applyFont="1" applyFill="1" applyBorder="1" applyAlignment="1">
      <alignment vertical="center" wrapText="1"/>
    </xf>
    <xf numFmtId="0" fontId="16" fillId="14" borderId="1" xfId="0" applyFont="1" applyFill="1" applyBorder="1" applyAlignment="1">
      <alignment horizontal="left" vertical="center" wrapText="1"/>
    </xf>
    <xf numFmtId="16" fontId="16" fillId="14" borderId="1" xfId="0" applyNumberFormat="1" applyFont="1" applyFill="1" applyBorder="1" applyAlignment="1">
      <alignment horizontal="left" vertical="center" wrapText="1"/>
    </xf>
    <xf numFmtId="0" fontId="16" fillId="14" borderId="1" xfId="0" applyFont="1" applyFill="1" applyBorder="1" applyAlignment="1">
      <alignment horizontal="center" vertical="center" wrapText="1"/>
    </xf>
    <xf numFmtId="0" fontId="16" fillId="0" borderId="1" xfId="0" applyFont="1" applyBorder="1" applyAlignment="1">
      <alignment horizontal="left" vertical="top"/>
    </xf>
    <xf numFmtId="0" fontId="16" fillId="0" borderId="1" xfId="0" applyFont="1" applyBorder="1" applyAlignment="1">
      <alignment vertical="top" wrapText="1"/>
    </xf>
    <xf numFmtId="0" fontId="16" fillId="0" borderId="1" xfId="0" applyFont="1" applyBorder="1" applyAlignment="1">
      <alignment horizontal="left" vertical="top" wrapText="1"/>
    </xf>
    <xf numFmtId="16" fontId="16" fillId="0" borderId="1" xfId="0" applyNumberFormat="1" applyFont="1" applyBorder="1" applyAlignment="1">
      <alignment horizontal="left" vertical="top" wrapText="1"/>
    </xf>
    <xf numFmtId="0" fontId="16" fillId="0" borderId="1" xfId="0" applyFont="1" applyBorder="1" applyAlignment="1">
      <alignment vertical="top"/>
    </xf>
    <xf numFmtId="0" fontId="0" fillId="0" borderId="1" xfId="0" applyBorder="1" applyAlignment="1">
      <alignment vertical="top"/>
    </xf>
    <xf numFmtId="0" fontId="16" fillId="0" borderId="1" xfId="0" applyFont="1" applyBorder="1" applyAlignment="1">
      <alignment horizontal="center" vertical="center"/>
    </xf>
    <xf numFmtId="0" fontId="0" fillId="0" borderId="1" xfId="0" applyBorder="1" applyAlignment="1">
      <alignment vertical="center"/>
    </xf>
    <xf numFmtId="0" fontId="0" fillId="0" borderId="8" xfId="0" applyBorder="1" applyAlignment="1">
      <alignment vertical="center" wrapText="1"/>
    </xf>
    <xf numFmtId="16" fontId="16" fillId="0" borderId="1" xfId="0" applyNumberFormat="1" applyFont="1" applyBorder="1" applyAlignment="1">
      <alignment horizontal="left" vertical="center"/>
    </xf>
    <xf numFmtId="0" fontId="20" fillId="0" borderId="1" xfId="0" applyFont="1" applyBorder="1" applyAlignment="1">
      <alignment vertical="center"/>
    </xf>
    <xf numFmtId="16" fontId="16" fillId="0" borderId="1" xfId="0" applyNumberFormat="1" applyFont="1" applyBorder="1" applyAlignment="1">
      <alignment vertical="center"/>
    </xf>
    <xf numFmtId="0" fontId="14" fillId="0" borderId="1" xfId="2" applyBorder="1" applyAlignment="1">
      <alignment horizontal="left" vertical="center" wrapText="1" indent="1"/>
    </xf>
    <xf numFmtId="0" fontId="14" fillId="0" borderId="1" xfId="2" applyBorder="1"/>
    <xf numFmtId="0" fontId="16" fillId="15" borderId="1" xfId="0" applyFont="1" applyFill="1" applyBorder="1" applyAlignment="1">
      <alignment horizontal="left" vertical="center"/>
    </xf>
    <xf numFmtId="0" fontId="16" fillId="15" borderId="1" xfId="0" applyFont="1" applyFill="1" applyBorder="1" applyAlignment="1">
      <alignment vertical="center"/>
    </xf>
    <xf numFmtId="0" fontId="16" fillId="15" borderId="1" xfId="0" applyFont="1" applyFill="1" applyBorder="1" applyAlignment="1">
      <alignment vertical="center" wrapText="1"/>
    </xf>
    <xf numFmtId="0" fontId="16" fillId="15" borderId="1" xfId="0" applyFont="1" applyFill="1" applyBorder="1" applyAlignment="1">
      <alignment horizontal="center" vertical="center" wrapText="1"/>
    </xf>
    <xf numFmtId="0" fontId="16" fillId="15" borderId="0" xfId="0" applyFont="1" applyFill="1" applyAlignment="1">
      <alignment horizontal="left" vertical="center"/>
    </xf>
    <xf numFmtId="0" fontId="14" fillId="0" borderId="0" xfId="2"/>
    <xf numFmtId="0" fontId="16" fillId="15" borderId="0" xfId="0" applyFont="1" applyFill="1" applyAlignment="1">
      <alignment vertical="center"/>
    </xf>
    <xf numFmtId="0" fontId="0" fillId="16" borderId="0" xfId="0" applyFill="1"/>
    <xf numFmtId="0" fontId="1" fillId="16" borderId="0" xfId="0" applyFont="1" applyFill="1" applyAlignment="1">
      <alignment vertical="top" wrapText="1"/>
    </xf>
    <xf numFmtId="0" fontId="1" fillId="16" borderId="8" xfId="0" applyFont="1" applyFill="1" applyBorder="1" applyAlignment="1">
      <alignment vertical="top" wrapText="1"/>
    </xf>
    <xf numFmtId="0" fontId="16" fillId="15" borderId="0" xfId="0" applyFont="1" applyFill="1" applyAlignment="1">
      <alignment vertical="center" wrapText="1"/>
    </xf>
    <xf numFmtId="0" fontId="1" fillId="17" borderId="1" xfId="0" applyFont="1" applyFill="1" applyBorder="1" applyAlignment="1">
      <alignment horizontal="left" vertical="top"/>
    </xf>
    <xf numFmtId="0" fontId="1" fillId="17" borderId="1" xfId="0" applyFont="1" applyFill="1" applyBorder="1" applyAlignment="1">
      <alignment vertical="top" wrapText="1"/>
    </xf>
    <xf numFmtId="0" fontId="5" fillId="0" borderId="0" xfId="0" applyFont="1" applyAlignment="1">
      <alignment horizontal="left" vertical="top"/>
    </xf>
    <xf numFmtId="0" fontId="8" fillId="0" borderId="0" xfId="0" applyFont="1" applyAlignment="1">
      <alignment horizontal="left" vertical="top"/>
    </xf>
    <xf numFmtId="0" fontId="9" fillId="0" borderId="0" xfId="0" applyFont="1" applyAlignment="1">
      <alignment horizontal="left" vertical="top"/>
    </xf>
    <xf numFmtId="0" fontId="2" fillId="0" borderId="0" xfId="0" applyFont="1" applyAlignment="1">
      <alignment horizontal="left" vertical="top"/>
    </xf>
    <xf numFmtId="0" fontId="6" fillId="2" borderId="1" xfId="0" applyFont="1" applyFill="1" applyBorder="1" applyAlignment="1">
      <alignment horizontal="left" vertical="top"/>
    </xf>
    <xf numFmtId="0" fontId="1" fillId="5" borderId="1" xfId="0" quotePrefix="1" applyFont="1" applyFill="1" applyBorder="1" applyAlignment="1">
      <alignment vertical="center" wrapText="1"/>
    </xf>
    <xf numFmtId="17" fontId="1" fillId="5" borderId="1" xfId="0" applyNumberFormat="1" applyFont="1" applyFill="1" applyBorder="1" applyAlignment="1">
      <alignment vertical="center"/>
    </xf>
    <xf numFmtId="0" fontId="4" fillId="5" borderId="1" xfId="0" applyFont="1" applyFill="1" applyBorder="1" applyAlignment="1">
      <alignment vertical="center"/>
    </xf>
    <xf numFmtId="0" fontId="16" fillId="0" borderId="6" xfId="0" applyFont="1" applyBorder="1" applyAlignment="1">
      <alignment vertical="top" wrapText="1"/>
    </xf>
    <xf numFmtId="0" fontId="16" fillId="0" borderId="8" xfId="0" applyFont="1" applyBorder="1" applyAlignment="1">
      <alignment vertical="top" wrapText="1"/>
    </xf>
    <xf numFmtId="0" fontId="16" fillId="0" borderId="7" xfId="0" applyFont="1" applyBorder="1" applyAlignment="1">
      <alignment vertical="top" wrapText="1"/>
    </xf>
    <xf numFmtId="0" fontId="16" fillId="0" borderId="6" xfId="0" applyFont="1" applyBorder="1" applyAlignment="1">
      <alignment vertical="top"/>
    </xf>
    <xf numFmtId="0" fontId="16" fillId="0" borderId="8" xfId="0" applyFont="1" applyBorder="1" applyAlignment="1">
      <alignment vertical="top"/>
    </xf>
    <xf numFmtId="0" fontId="16" fillId="0" borderId="7" xfId="0" applyFont="1" applyBorder="1" applyAlignment="1">
      <alignment vertical="top"/>
    </xf>
    <xf numFmtId="0" fontId="16" fillId="0" borderId="6" xfId="0" applyFont="1" applyBorder="1" applyAlignment="1">
      <alignment horizontal="left" vertical="center"/>
    </xf>
    <xf numFmtId="0" fontId="16" fillId="0" borderId="8" xfId="0" applyFont="1" applyBorder="1" applyAlignment="1">
      <alignment horizontal="left" vertical="center"/>
    </xf>
    <xf numFmtId="0" fontId="16" fillId="0" borderId="7" xfId="0" applyFont="1" applyBorder="1" applyAlignment="1">
      <alignment horizontal="left" vertical="center"/>
    </xf>
    <xf numFmtId="0" fontId="16" fillId="0" borderId="6" xfId="0" applyFont="1" applyBorder="1" applyAlignment="1">
      <alignment vertical="center" wrapText="1"/>
    </xf>
    <xf numFmtId="0" fontId="16" fillId="0" borderId="8" xfId="0" applyFont="1" applyBorder="1" applyAlignment="1">
      <alignment vertical="center" wrapText="1"/>
    </xf>
    <xf numFmtId="0" fontId="16" fillId="0" borderId="7" xfId="0" applyFont="1" applyBorder="1" applyAlignment="1">
      <alignment vertical="center" wrapText="1"/>
    </xf>
    <xf numFmtId="0" fontId="16" fillId="0" borderId="6" xfId="0" applyFont="1" applyBorder="1" applyAlignment="1">
      <alignment vertical="center"/>
    </xf>
    <xf numFmtId="0" fontId="16" fillId="0" borderId="7" xfId="0" applyFont="1" applyBorder="1" applyAlignment="1">
      <alignment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16" fontId="16" fillId="0" borderId="6" xfId="0" applyNumberFormat="1" applyFont="1" applyBorder="1" applyAlignment="1">
      <alignment vertical="top" wrapText="1"/>
    </xf>
    <xf numFmtId="16" fontId="16" fillId="0" borderId="8" xfId="0" applyNumberFormat="1" applyFont="1" applyBorder="1" applyAlignment="1">
      <alignment vertical="top" wrapText="1"/>
    </xf>
    <xf numFmtId="16" fontId="16" fillId="0" borderId="7" xfId="0" applyNumberFormat="1" applyFont="1" applyBorder="1" applyAlignment="1">
      <alignment vertical="top" wrapText="1"/>
    </xf>
    <xf numFmtId="0" fontId="16" fillId="0" borderId="6"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7" xfId="0" applyFont="1" applyBorder="1" applyAlignment="1">
      <alignment horizontal="center" vertical="center" wrapText="1"/>
    </xf>
    <xf numFmtId="0" fontId="14" fillId="0" borderId="6" xfId="2" applyBorder="1" applyAlignment="1">
      <alignment horizontal="left" vertical="center" wrapText="1" indent="1"/>
    </xf>
    <xf numFmtId="0" fontId="14" fillId="0" borderId="7" xfId="2" applyBorder="1" applyAlignment="1">
      <alignment horizontal="left" vertical="center" wrapText="1" indent="1"/>
    </xf>
    <xf numFmtId="0" fontId="16" fillId="0" borderId="8" xfId="0" applyFont="1" applyBorder="1" applyAlignment="1">
      <alignment vertical="center"/>
    </xf>
    <xf numFmtId="0" fontId="16" fillId="0" borderId="8" xfId="0" applyFont="1" applyBorder="1" applyAlignment="1">
      <alignment horizontal="center" vertical="center"/>
    </xf>
    <xf numFmtId="16" fontId="16" fillId="0" borderId="6" xfId="0" applyNumberFormat="1" applyFont="1" applyBorder="1" applyAlignment="1">
      <alignment vertical="center"/>
    </xf>
    <xf numFmtId="16" fontId="16" fillId="0" borderId="8" xfId="0" applyNumberFormat="1" applyFont="1" applyBorder="1" applyAlignment="1">
      <alignment vertical="center"/>
    </xf>
    <xf numFmtId="16" fontId="16" fillId="0" borderId="7" xfId="0" applyNumberFormat="1" applyFont="1" applyBorder="1" applyAlignment="1">
      <alignment vertical="center"/>
    </xf>
    <xf numFmtId="16" fontId="16" fillId="0" borderId="6" xfId="0" applyNumberFormat="1" applyFont="1" applyBorder="1" applyAlignment="1">
      <alignment horizontal="left" vertical="center"/>
    </xf>
    <xf numFmtId="16" fontId="16" fillId="0" borderId="8" xfId="0" applyNumberFormat="1" applyFont="1" applyBorder="1" applyAlignment="1">
      <alignment horizontal="left" vertical="center"/>
    </xf>
    <xf numFmtId="16" fontId="16" fillId="0" borderId="7" xfId="0" applyNumberFormat="1" applyFont="1" applyBorder="1" applyAlignment="1">
      <alignment horizontal="left" vertical="center"/>
    </xf>
    <xf numFmtId="0" fontId="12" fillId="0" borderId="6" xfId="0" applyFont="1" applyBorder="1" applyAlignment="1">
      <alignment vertical="center" wrapText="1"/>
    </xf>
    <xf numFmtId="0" fontId="12" fillId="0" borderId="8" xfId="0" applyFont="1" applyBorder="1" applyAlignment="1">
      <alignment vertical="center" wrapText="1"/>
    </xf>
    <xf numFmtId="0" fontId="12" fillId="0" borderId="9" xfId="0" applyFont="1" applyBorder="1" applyAlignment="1">
      <alignment vertical="center" wrapText="1"/>
    </xf>
    <xf numFmtId="0" fontId="17" fillId="0" borderId="6" xfId="0" applyFont="1" applyBorder="1" applyAlignment="1">
      <alignment vertical="center"/>
    </xf>
    <xf numFmtId="0" fontId="17" fillId="0" borderId="8" xfId="0" applyFont="1" applyBorder="1" applyAlignment="1">
      <alignment vertical="center"/>
    </xf>
    <xf numFmtId="0" fontId="17" fillId="0" borderId="7" xfId="0" applyFont="1" applyBorder="1" applyAlignment="1">
      <alignment vertical="center"/>
    </xf>
    <xf numFmtId="0" fontId="16" fillId="13" borderId="6" xfId="0" applyFont="1" applyFill="1" applyBorder="1" applyAlignment="1">
      <alignment horizontal="left" vertical="center"/>
    </xf>
    <xf numFmtId="0" fontId="16" fillId="13" borderId="8" xfId="0" applyFont="1" applyFill="1" applyBorder="1" applyAlignment="1">
      <alignment horizontal="left" vertical="center"/>
    </xf>
    <xf numFmtId="0" fontId="16" fillId="13" borderId="7" xfId="0" applyFont="1" applyFill="1" applyBorder="1" applyAlignment="1">
      <alignment horizontal="left" vertical="center"/>
    </xf>
    <xf numFmtId="0" fontId="16" fillId="0" borderId="6" xfId="0" applyFont="1" applyBorder="1" applyAlignment="1">
      <alignment horizontal="left" vertical="center" wrapText="1"/>
    </xf>
    <xf numFmtId="0" fontId="16" fillId="0" borderId="8" xfId="0" applyFont="1" applyBorder="1" applyAlignment="1">
      <alignment horizontal="left" vertical="center" wrapText="1"/>
    </xf>
    <xf numFmtId="0" fontId="16" fillId="0" borderId="7" xfId="0" applyFont="1" applyBorder="1" applyAlignment="1">
      <alignment horizontal="left" vertical="center" wrapText="1"/>
    </xf>
    <xf numFmtId="16" fontId="16" fillId="0" borderId="6" xfId="0" applyNumberFormat="1" applyFont="1" applyBorder="1" applyAlignment="1">
      <alignment horizontal="left" vertical="center" wrapText="1"/>
    </xf>
    <xf numFmtId="16" fontId="16" fillId="0" borderId="8" xfId="0" applyNumberFormat="1" applyFont="1" applyBorder="1" applyAlignment="1">
      <alignment horizontal="left" vertical="center" wrapText="1"/>
    </xf>
    <xf numFmtId="16" fontId="16" fillId="0" borderId="7" xfId="0" applyNumberFormat="1" applyFont="1" applyBorder="1" applyAlignment="1">
      <alignment horizontal="left" vertical="center" wrapText="1"/>
    </xf>
    <xf numFmtId="16" fontId="16" fillId="0" borderId="6" xfId="0" applyNumberFormat="1" applyFont="1" applyBorder="1" applyAlignment="1">
      <alignment horizontal="left" vertical="top" wrapText="1"/>
    </xf>
    <xf numFmtId="16" fontId="16" fillId="0" borderId="8" xfId="0" applyNumberFormat="1" applyFont="1" applyBorder="1" applyAlignment="1">
      <alignment horizontal="left" vertical="top" wrapText="1"/>
    </xf>
    <xf numFmtId="16" fontId="16" fillId="0" borderId="7" xfId="0" applyNumberFormat="1" applyFont="1" applyBorder="1" applyAlignment="1">
      <alignment horizontal="left" vertical="top" wrapText="1"/>
    </xf>
    <xf numFmtId="0" fontId="16" fillId="14" borderId="6" xfId="0" applyFont="1" applyFill="1" applyBorder="1" applyAlignment="1">
      <alignment horizontal="center" vertical="center" wrapText="1"/>
    </xf>
    <xf numFmtId="0" fontId="16" fillId="14" borderId="8" xfId="0" applyFont="1" applyFill="1" applyBorder="1" applyAlignment="1">
      <alignment horizontal="center" vertical="center" wrapText="1"/>
    </xf>
    <xf numFmtId="0" fontId="16" fillId="14" borderId="7" xfId="0" applyFont="1" applyFill="1" applyBorder="1" applyAlignment="1">
      <alignment horizontal="center" vertical="center" wrapText="1"/>
    </xf>
    <xf numFmtId="0" fontId="16" fillId="0" borderId="6" xfId="0" applyFont="1" applyBorder="1" applyAlignment="1">
      <alignment horizontal="left" vertical="top"/>
    </xf>
    <xf numFmtId="0" fontId="16" fillId="0" borderId="8" xfId="0" applyFont="1" applyBorder="1" applyAlignment="1">
      <alignment horizontal="left" vertical="top"/>
    </xf>
    <xf numFmtId="0" fontId="16" fillId="0" borderId="7" xfId="0" applyFont="1" applyBorder="1" applyAlignment="1">
      <alignment horizontal="left" vertical="top"/>
    </xf>
    <xf numFmtId="0" fontId="16" fillId="0" borderId="6" xfId="0" applyFont="1" applyBorder="1" applyAlignment="1">
      <alignment horizontal="left" vertical="top" wrapText="1"/>
    </xf>
    <xf numFmtId="0" fontId="16" fillId="0" borderId="8" xfId="0" applyFont="1" applyBorder="1" applyAlignment="1">
      <alignment horizontal="left" vertical="top" wrapText="1"/>
    </xf>
    <xf numFmtId="0" fontId="16" fillId="0" borderId="7" xfId="0" applyFont="1" applyBorder="1" applyAlignment="1">
      <alignment horizontal="left" vertical="top" wrapText="1"/>
    </xf>
    <xf numFmtId="16" fontId="16" fillId="14" borderId="6" xfId="0" applyNumberFormat="1" applyFont="1" applyFill="1" applyBorder="1" applyAlignment="1">
      <alignment horizontal="left" vertical="center" wrapText="1"/>
    </xf>
    <xf numFmtId="16" fontId="16" fillId="14" borderId="8" xfId="0" applyNumberFormat="1" applyFont="1" applyFill="1" applyBorder="1" applyAlignment="1">
      <alignment horizontal="left" vertical="center" wrapText="1"/>
    </xf>
    <xf numFmtId="16" fontId="16" fillId="14" borderId="7" xfId="0" applyNumberFormat="1" applyFont="1" applyFill="1" applyBorder="1" applyAlignment="1">
      <alignment horizontal="left" vertical="center" wrapText="1"/>
    </xf>
    <xf numFmtId="0" fontId="16" fillId="14" borderId="6" xfId="0" applyFont="1" applyFill="1" applyBorder="1" applyAlignment="1">
      <alignment vertical="center" wrapText="1"/>
    </xf>
    <xf numFmtId="0" fontId="16" fillId="14" borderId="8" xfId="0" applyFont="1" applyFill="1" applyBorder="1" applyAlignment="1">
      <alignment vertical="center" wrapText="1"/>
    </xf>
    <xf numFmtId="0" fontId="16" fillId="14" borderId="7" xfId="0" applyFont="1" applyFill="1" applyBorder="1" applyAlignment="1">
      <alignment vertical="center" wrapText="1"/>
    </xf>
    <xf numFmtId="0" fontId="16" fillId="14" borderId="6" xfId="0" applyFont="1" applyFill="1" applyBorder="1" applyAlignment="1">
      <alignment horizontal="left" vertical="center"/>
    </xf>
    <xf numFmtId="0" fontId="16" fillId="14" borderId="8" xfId="0" applyFont="1" applyFill="1" applyBorder="1" applyAlignment="1">
      <alignment horizontal="left" vertical="center"/>
    </xf>
    <xf numFmtId="0" fontId="16" fillId="14" borderId="7" xfId="0" applyFont="1" applyFill="1" applyBorder="1" applyAlignment="1">
      <alignment horizontal="left" vertical="center"/>
    </xf>
    <xf numFmtId="0" fontId="16" fillId="14" borderId="6" xfId="0" applyFont="1" applyFill="1" applyBorder="1" applyAlignment="1">
      <alignment horizontal="left" vertical="center" wrapText="1"/>
    </xf>
    <xf numFmtId="0" fontId="16" fillId="14" borderId="8" xfId="0" applyFont="1" applyFill="1" applyBorder="1" applyAlignment="1">
      <alignment horizontal="left" vertical="center" wrapText="1"/>
    </xf>
    <xf numFmtId="0" fontId="16" fillId="14" borderId="7" xfId="0" applyFont="1" applyFill="1" applyBorder="1" applyAlignment="1">
      <alignment horizontal="left" vertical="center" wrapText="1"/>
    </xf>
    <xf numFmtId="0" fontId="16" fillId="13" borderId="6" xfId="0" applyFont="1" applyFill="1" applyBorder="1" applyAlignment="1">
      <alignment vertical="center" wrapText="1"/>
    </xf>
    <xf numFmtId="0" fontId="16" fillId="13" borderId="7" xfId="0" applyFont="1" applyFill="1" applyBorder="1" applyAlignment="1">
      <alignment vertical="center" wrapText="1"/>
    </xf>
    <xf numFmtId="16" fontId="16" fillId="13" borderId="6" xfId="0" applyNumberFormat="1" applyFont="1" applyFill="1" applyBorder="1" applyAlignment="1">
      <alignment horizontal="left" vertical="center" wrapText="1"/>
    </xf>
    <xf numFmtId="16" fontId="16" fillId="13" borderId="7" xfId="0" applyNumberFormat="1" applyFont="1" applyFill="1" applyBorder="1" applyAlignment="1">
      <alignment horizontal="left" vertical="center" wrapText="1"/>
    </xf>
    <xf numFmtId="0" fontId="16" fillId="13" borderId="6" xfId="0" applyFont="1" applyFill="1" applyBorder="1" applyAlignment="1">
      <alignment horizontal="center" vertical="center" wrapText="1"/>
    </xf>
    <xf numFmtId="0" fontId="16" fillId="13" borderId="7" xfId="0" applyFont="1" applyFill="1" applyBorder="1" applyAlignment="1">
      <alignment horizontal="center" vertical="center" wrapText="1"/>
    </xf>
    <xf numFmtId="0" fontId="16" fillId="13" borderId="6" xfId="0" applyFont="1" applyFill="1" applyBorder="1" applyAlignment="1">
      <alignment vertical="center"/>
    </xf>
    <xf numFmtId="0" fontId="16" fillId="13" borderId="7" xfId="0" applyFont="1" applyFill="1" applyBorder="1" applyAlignment="1">
      <alignment vertical="center"/>
    </xf>
    <xf numFmtId="0" fontId="18" fillId="9" borderId="0" xfId="0" applyFont="1" applyFill="1" applyAlignment="1">
      <alignment horizontal="center" vertical="top" wrapText="1"/>
    </xf>
    <xf numFmtId="0" fontId="17" fillId="0" borderId="5" xfId="0" applyFont="1" applyBorder="1" applyAlignment="1">
      <alignment horizontal="center" vertical="top" wrapText="1"/>
    </xf>
    <xf numFmtId="0" fontId="16" fillId="13" borderId="6" xfId="0" applyFont="1" applyFill="1" applyBorder="1" applyAlignment="1">
      <alignment horizontal="left" vertical="center" wrapText="1"/>
    </xf>
    <xf numFmtId="0" fontId="16" fillId="13" borderId="7" xfId="0" applyFont="1" applyFill="1" applyBorder="1" applyAlignment="1">
      <alignment horizontal="left" vertical="center" wrapText="1"/>
    </xf>
    <xf numFmtId="0" fontId="22" fillId="0" borderId="0" xfId="0" applyFont="1" applyAlignment="1">
      <alignment vertical="top" wrapText="1"/>
    </xf>
    <xf numFmtId="0" fontId="22" fillId="8" borderId="0" xfId="0" applyFont="1" applyFill="1" applyAlignment="1">
      <alignment horizontal="center" vertical="center" wrapText="1"/>
    </xf>
    <xf numFmtId="0" fontId="14" fillId="0" borderId="1" xfId="2" applyBorder="1" applyAlignment="1">
      <alignment vertical="top" wrapText="1"/>
    </xf>
    <xf numFmtId="0" fontId="6" fillId="2" borderId="1" xfId="0" applyFont="1" applyFill="1" applyBorder="1" applyAlignment="1">
      <alignment vertical="top"/>
    </xf>
    <xf numFmtId="0" fontId="6" fillId="2" borderId="1" xfId="0" applyFont="1" applyFill="1" applyBorder="1" applyAlignment="1">
      <alignment vertical="top" wrapText="1"/>
    </xf>
    <xf numFmtId="0" fontId="6" fillId="4" borderId="1" xfId="0" applyFont="1" applyFill="1" applyBorder="1" applyAlignment="1">
      <alignment vertical="top" wrapText="1"/>
    </xf>
    <xf numFmtId="0" fontId="16" fillId="18" borderId="1" xfId="0" applyFont="1" applyFill="1" applyBorder="1" applyAlignment="1">
      <alignment vertical="center"/>
    </xf>
    <xf numFmtId="0" fontId="16" fillId="18" borderId="1" xfId="0" applyFont="1" applyFill="1" applyBorder="1" applyAlignment="1">
      <alignment vertical="center" wrapText="1"/>
    </xf>
    <xf numFmtId="0" fontId="16" fillId="18" borderId="1" xfId="0" applyFont="1" applyFill="1" applyBorder="1" applyAlignment="1">
      <alignment horizontal="center" vertical="center" wrapText="1"/>
    </xf>
    <xf numFmtId="0" fontId="0" fillId="19" borderId="0" xfId="0" applyFill="1"/>
    <xf numFmtId="0" fontId="16" fillId="18" borderId="6" xfId="0" applyFont="1" applyFill="1" applyBorder="1" applyAlignment="1">
      <alignment vertical="center" wrapText="1"/>
    </xf>
    <xf numFmtId="0" fontId="16" fillId="18" borderId="6" xfId="0" applyFont="1" applyFill="1" applyBorder="1" applyAlignment="1">
      <alignment horizontal="left" vertical="center" wrapText="1"/>
    </xf>
    <xf numFmtId="16" fontId="16" fillId="18" borderId="6" xfId="0" applyNumberFormat="1" applyFont="1" applyFill="1" applyBorder="1" applyAlignment="1">
      <alignment horizontal="left" vertical="center" wrapText="1"/>
    </xf>
    <xf numFmtId="0" fontId="16" fillId="18" borderId="6" xfId="0" applyFont="1" applyFill="1" applyBorder="1" applyAlignment="1">
      <alignment horizontal="center" vertical="center" wrapText="1"/>
    </xf>
    <xf numFmtId="0" fontId="16" fillId="19" borderId="6" xfId="0" applyFont="1" applyFill="1" applyBorder="1" applyAlignment="1">
      <alignment vertical="center" wrapText="1"/>
    </xf>
    <xf numFmtId="0" fontId="1" fillId="19" borderId="10" xfId="0" applyFont="1" applyFill="1" applyBorder="1" applyAlignment="1">
      <alignment vertical="top" wrapText="1"/>
    </xf>
    <xf numFmtId="0" fontId="16" fillId="18" borderId="6" xfId="0" applyFont="1" applyFill="1" applyBorder="1" applyAlignment="1">
      <alignment vertical="center"/>
    </xf>
    <xf numFmtId="0" fontId="1" fillId="0" borderId="6" xfId="0" applyFont="1" applyBorder="1" applyAlignment="1">
      <alignment vertical="top" wrapText="1"/>
    </xf>
    <xf numFmtId="0" fontId="16" fillId="8" borderId="0" xfId="0" applyFont="1" applyFill="1" applyAlignment="1">
      <alignment vertical="top"/>
    </xf>
    <xf numFmtId="0" fontId="22" fillId="0" borderId="0" xfId="0" applyFont="1" applyAlignment="1">
      <alignment vertical="top"/>
    </xf>
    <xf numFmtId="0" fontId="12" fillId="0" borderId="1" xfId="0" applyFont="1" applyBorder="1" applyAlignment="1">
      <alignment vertical="center" wrapText="1"/>
    </xf>
    <xf numFmtId="0" fontId="1" fillId="19" borderId="1" xfId="0" applyFont="1" applyFill="1" applyBorder="1" applyAlignment="1">
      <alignment horizontal="left" vertical="center"/>
    </xf>
    <xf numFmtId="0" fontId="1" fillId="0" borderId="6" xfId="0" applyFont="1" applyBorder="1" applyAlignment="1">
      <alignment vertical="top"/>
    </xf>
    <xf numFmtId="0" fontId="1" fillId="0" borderId="6" xfId="0" applyFont="1" applyBorder="1" applyAlignment="1">
      <alignment horizontal="left" vertical="top" wrapText="1"/>
    </xf>
    <xf numFmtId="164" fontId="1" fillId="0" borderId="6" xfId="0" applyNumberFormat="1" applyFont="1" applyBorder="1" applyAlignment="1">
      <alignment horizontal="left" vertical="top" wrapText="1"/>
    </xf>
    <xf numFmtId="0" fontId="1" fillId="0" borderId="6" xfId="0" applyFont="1" applyBorder="1" applyAlignment="1">
      <alignment horizontal="center" vertical="top" wrapText="1"/>
    </xf>
    <xf numFmtId="0" fontId="1" fillId="0" borderId="11" xfId="0" applyFont="1" applyBorder="1" applyAlignment="1">
      <alignment vertical="center"/>
    </xf>
    <xf numFmtId="0" fontId="0" fillId="0" borderId="11" xfId="0" applyBorder="1"/>
    <xf numFmtId="164" fontId="1" fillId="0" borderId="11" xfId="0" applyNumberFormat="1" applyFont="1" applyBorder="1" applyAlignment="1">
      <alignment horizontal="left" vertical="center"/>
    </xf>
    <xf numFmtId="0" fontId="1" fillId="0" borderId="11" xfId="0" applyFont="1" applyBorder="1" applyAlignment="1">
      <alignment vertical="center" wrapText="1"/>
    </xf>
    <xf numFmtId="16"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5" borderId="1" xfId="0" applyFont="1" applyFill="1" applyBorder="1" applyAlignment="1">
      <alignment horizontal="center" vertical="center"/>
    </xf>
    <xf numFmtId="0" fontId="1" fillId="0" borderId="11" xfId="0" applyFont="1" applyBorder="1" applyAlignment="1">
      <alignment horizontal="center" vertical="center"/>
    </xf>
    <xf numFmtId="0" fontId="0" fillId="0" borderId="0" xfId="0" applyAlignment="1">
      <alignment horizontal="center"/>
    </xf>
    <xf numFmtId="0" fontId="1" fillId="0" borderId="6" xfId="0" applyFont="1" applyBorder="1" applyAlignment="1">
      <alignment vertical="center"/>
    </xf>
    <xf numFmtId="0" fontId="16" fillId="0" borderId="11" xfId="0" applyFont="1" applyBorder="1" applyAlignment="1">
      <alignment vertical="center" wrapText="1"/>
    </xf>
    <xf numFmtId="0" fontId="16" fillId="0" borderId="11" xfId="0" applyFont="1" applyBorder="1" applyAlignment="1">
      <alignment vertical="top" wrapText="1"/>
    </xf>
    <xf numFmtId="0" fontId="1" fillId="0" borderId="7" xfId="0" applyFont="1" applyBorder="1" applyAlignment="1">
      <alignment vertical="center" wrapText="1"/>
    </xf>
    <xf numFmtId="0" fontId="19" fillId="10" borderId="11" xfId="0" applyFont="1" applyFill="1" applyBorder="1" applyAlignment="1">
      <alignment horizontal="center" vertical="center" wrapText="1"/>
    </xf>
    <xf numFmtId="0" fontId="1" fillId="19" borderId="11" xfId="0" applyFont="1" applyFill="1" applyBorder="1" applyAlignment="1">
      <alignment horizontal="left" vertical="center"/>
    </xf>
    <xf numFmtId="0" fontId="16" fillId="0" borderId="11" xfId="0" applyFont="1" applyBorder="1" applyAlignment="1">
      <alignment horizontal="left" vertical="center"/>
    </xf>
    <xf numFmtId="0" fontId="16" fillId="0" borderId="11" xfId="0" applyFont="1" applyBorder="1" applyAlignment="1">
      <alignment horizontal="left" vertical="center" wrapText="1"/>
    </xf>
    <xf numFmtId="16" fontId="16" fillId="0" borderId="11" xfId="0" applyNumberFormat="1" applyFont="1" applyBorder="1" applyAlignment="1">
      <alignment horizontal="left" vertical="center" wrapText="1"/>
    </xf>
    <xf numFmtId="0" fontId="16" fillId="20" borderId="11" xfId="0" applyFont="1" applyFill="1" applyBorder="1" applyAlignment="1">
      <alignment vertical="center" wrapText="1"/>
    </xf>
    <xf numFmtId="0" fontId="16" fillId="0" borderId="11" xfId="0" applyFont="1" applyBorder="1" applyAlignment="1">
      <alignment horizontal="center" vertical="center" wrapText="1"/>
    </xf>
    <xf numFmtId="0" fontId="16" fillId="0" borderId="11" xfId="0" applyFont="1" applyBorder="1" applyAlignment="1">
      <alignment vertical="center"/>
    </xf>
    <xf numFmtId="0" fontId="16" fillId="18" borderId="11" xfId="0" applyFont="1" applyFill="1" applyBorder="1" applyAlignment="1">
      <alignment vertical="center" wrapText="1"/>
    </xf>
    <xf numFmtId="0" fontId="16" fillId="18" borderId="11" xfId="0" applyFont="1" applyFill="1" applyBorder="1" applyAlignment="1">
      <alignment vertical="center"/>
    </xf>
    <xf numFmtId="0" fontId="16" fillId="18" borderId="11" xfId="0" applyFont="1" applyFill="1" applyBorder="1" applyAlignment="1">
      <alignment horizontal="left" vertical="center" wrapText="1"/>
    </xf>
    <xf numFmtId="16" fontId="16" fillId="18" borderId="11" xfId="0" applyNumberFormat="1" applyFont="1" applyFill="1" applyBorder="1" applyAlignment="1">
      <alignment horizontal="left" vertical="center" wrapText="1"/>
    </xf>
    <xf numFmtId="0" fontId="16" fillId="18" borderId="11" xfId="0" applyFont="1" applyFill="1" applyBorder="1" applyAlignment="1">
      <alignment horizontal="center" vertical="center" wrapText="1"/>
    </xf>
    <xf numFmtId="0" fontId="16" fillId="19" borderId="11" xfId="0" applyFont="1" applyFill="1" applyBorder="1" applyAlignment="1">
      <alignment vertical="center" wrapText="1"/>
    </xf>
    <xf numFmtId="0" fontId="16" fillId="19" borderId="11" xfId="0" applyFont="1" applyFill="1" applyBorder="1" applyAlignment="1">
      <alignment vertical="center"/>
    </xf>
    <xf numFmtId="0" fontId="1" fillId="0" borderId="11" xfId="0" applyFont="1" applyBorder="1" applyAlignment="1">
      <alignment vertical="top" wrapText="1"/>
    </xf>
    <xf numFmtId="0" fontId="16" fillId="0" borderId="11" xfId="0" applyFont="1" applyBorder="1" applyAlignment="1">
      <alignment vertical="top"/>
    </xf>
    <xf numFmtId="16" fontId="16" fillId="0" borderId="11" xfId="0" applyNumberFormat="1" applyFont="1" applyBorder="1" applyAlignment="1">
      <alignment vertical="top" wrapText="1"/>
    </xf>
    <xf numFmtId="0" fontId="16" fillId="20" borderId="11" xfId="0" applyFont="1" applyFill="1" applyBorder="1" applyAlignment="1">
      <alignment vertical="top" wrapText="1"/>
    </xf>
    <xf numFmtId="0" fontId="1" fillId="20" borderId="11" xfId="0" applyFont="1" applyFill="1" applyBorder="1" applyAlignment="1">
      <alignment vertical="center"/>
    </xf>
    <xf numFmtId="0" fontId="1" fillId="0" borderId="11" xfId="0" quotePrefix="1" applyFont="1" applyBorder="1" applyAlignment="1">
      <alignment vertical="center" wrapText="1"/>
    </xf>
    <xf numFmtId="17" fontId="1" fillId="0" borderId="11" xfId="0" applyNumberFormat="1" applyFont="1" applyBorder="1" applyAlignment="1">
      <alignment vertical="center"/>
    </xf>
    <xf numFmtId="0" fontId="11" fillId="0" borderId="11" xfId="0" applyFont="1" applyBorder="1" applyAlignment="1">
      <alignment vertical="center"/>
    </xf>
    <xf numFmtId="0" fontId="1" fillId="5" borderId="6" xfId="0" applyFont="1" applyFill="1" applyBorder="1" applyAlignment="1">
      <alignment horizontal="left" vertical="center"/>
    </xf>
    <xf numFmtId="0" fontId="1" fillId="5" borderId="6" xfId="0" applyFont="1" applyFill="1" applyBorder="1" applyAlignment="1">
      <alignment vertical="center" wrapText="1"/>
    </xf>
    <xf numFmtId="0" fontId="1" fillId="5" borderId="6" xfId="0" applyFont="1" applyFill="1" applyBorder="1" applyAlignment="1">
      <alignment horizontal="left" vertical="center" wrapText="1"/>
    </xf>
    <xf numFmtId="164" fontId="1" fillId="5" borderId="6" xfId="0" applyNumberFormat="1" applyFont="1" applyFill="1" applyBorder="1" applyAlignment="1">
      <alignment horizontal="left" vertical="center" wrapText="1"/>
    </xf>
    <xf numFmtId="0" fontId="1" fillId="5" borderId="6" xfId="0" applyFont="1" applyFill="1" applyBorder="1" applyAlignment="1">
      <alignment horizontal="center" vertical="center" wrapText="1"/>
    </xf>
    <xf numFmtId="0" fontId="1" fillId="5" borderId="6" xfId="0" applyFont="1" applyFill="1" applyBorder="1" applyAlignment="1">
      <alignment vertical="center"/>
    </xf>
    <xf numFmtId="0" fontId="1" fillId="19" borderId="6" xfId="0" applyFont="1" applyFill="1" applyBorder="1" applyAlignment="1">
      <alignment horizontal="left" vertical="center"/>
    </xf>
    <xf numFmtId="0" fontId="16" fillId="18" borderId="12" xfId="0" applyFont="1" applyFill="1" applyBorder="1" applyAlignment="1">
      <alignment vertical="center"/>
    </xf>
    <xf numFmtId="0" fontId="0" fillId="19" borderId="6" xfId="0" applyFill="1" applyBorder="1"/>
    <xf numFmtId="0" fontId="1" fillId="19" borderId="6" xfId="0" applyFont="1" applyFill="1" applyBorder="1" applyAlignment="1">
      <alignment vertical="top" wrapText="1"/>
    </xf>
    <xf numFmtId="0" fontId="1" fillId="19" borderId="6" xfId="0" applyFont="1" applyFill="1" applyBorder="1" applyAlignment="1">
      <alignment vertical="top"/>
    </xf>
    <xf numFmtId="0" fontId="0" fillId="19" borderId="6" xfId="0" applyFill="1" applyBorder="1" applyAlignment="1">
      <alignment horizontal="center"/>
    </xf>
    <xf numFmtId="0" fontId="1" fillId="0" borderId="6" xfId="0" applyFont="1" applyBorder="1" applyAlignment="1">
      <alignment vertical="center" wrapText="1"/>
    </xf>
    <xf numFmtId="164" fontId="1" fillId="0" borderId="6" xfId="0" applyNumberFormat="1" applyFont="1" applyBorder="1" applyAlignment="1">
      <alignment horizontal="left" vertical="center"/>
    </xf>
    <xf numFmtId="0" fontId="1" fillId="0" borderId="6" xfId="0" applyFont="1" applyBorder="1" applyAlignment="1">
      <alignment horizontal="center" vertical="center"/>
    </xf>
    <xf numFmtId="0" fontId="1" fillId="0" borderId="6" xfId="0" quotePrefix="1" applyFont="1" applyBorder="1" applyAlignment="1">
      <alignment vertical="center" wrapText="1"/>
    </xf>
    <xf numFmtId="0" fontId="11" fillId="0" borderId="6" xfId="0" applyFont="1" applyBorder="1" applyAlignment="1">
      <alignment vertical="center"/>
    </xf>
    <xf numFmtId="0" fontId="1" fillId="3" borderId="7" xfId="0" applyFont="1" applyFill="1" applyBorder="1" applyAlignment="1">
      <alignment horizontal="left" vertical="center"/>
    </xf>
    <xf numFmtId="0" fontId="1" fillId="3" borderId="7" xfId="0" applyFont="1" applyFill="1" applyBorder="1" applyAlignment="1">
      <alignment vertical="center" wrapText="1"/>
    </xf>
    <xf numFmtId="0" fontId="1" fillId="3" borderId="7" xfId="0" applyFont="1" applyFill="1" applyBorder="1" applyAlignment="1">
      <alignment vertical="center"/>
    </xf>
    <xf numFmtId="164" fontId="1" fillId="3" borderId="7" xfId="0" applyNumberFormat="1" applyFont="1" applyFill="1" applyBorder="1" applyAlignment="1">
      <alignment horizontal="left" vertical="center" wrapText="1"/>
    </xf>
    <xf numFmtId="16" fontId="1" fillId="3" borderId="7" xfId="0" applyNumberFormat="1" applyFont="1" applyFill="1" applyBorder="1" applyAlignment="1">
      <alignment horizontal="left" vertical="center" wrapText="1"/>
    </xf>
    <xf numFmtId="16" fontId="1" fillId="3" borderId="7" xfId="0" applyNumberFormat="1" applyFont="1" applyFill="1" applyBorder="1" applyAlignment="1">
      <alignment horizontal="center" vertical="center" wrapText="1"/>
    </xf>
    <xf numFmtId="0" fontId="1" fillId="19" borderId="8" xfId="0" applyFont="1" applyFill="1" applyBorder="1" applyAlignment="1">
      <alignment horizontal="left" vertical="center"/>
    </xf>
    <xf numFmtId="0" fontId="1" fillId="19" borderId="7" xfId="0" applyFont="1" applyFill="1" applyBorder="1" applyAlignment="1">
      <alignment horizontal="left" vertical="center"/>
    </xf>
    <xf numFmtId="0" fontId="16" fillId="0" borderId="10" xfId="0" applyFont="1" applyBorder="1" applyAlignment="1">
      <alignment vertical="center" wrapText="1"/>
    </xf>
    <xf numFmtId="0" fontId="16" fillId="18" borderId="7" xfId="0" applyFont="1" applyFill="1" applyBorder="1" applyAlignment="1">
      <alignment vertical="center"/>
    </xf>
    <xf numFmtId="0" fontId="16" fillId="18" borderId="7" xfId="0" applyFont="1" applyFill="1" applyBorder="1" applyAlignment="1">
      <alignment vertical="center" wrapText="1"/>
    </xf>
    <xf numFmtId="0" fontId="16" fillId="18" borderId="7" xfId="0" applyFont="1" applyFill="1" applyBorder="1" applyAlignment="1">
      <alignment horizontal="center" vertical="center" wrapText="1"/>
    </xf>
    <xf numFmtId="0" fontId="1" fillId="0" borderId="7" xfId="0" applyFont="1" applyBorder="1" applyAlignment="1">
      <alignment vertical="center"/>
    </xf>
    <xf numFmtId="0" fontId="16" fillId="0" borderId="13" xfId="0" applyFont="1" applyBorder="1" applyAlignment="1">
      <alignment vertical="center"/>
    </xf>
    <xf numFmtId="164" fontId="1" fillId="0" borderId="7" xfId="0" applyNumberFormat="1" applyFont="1" applyBorder="1" applyAlignment="1">
      <alignment horizontal="left" vertical="center"/>
    </xf>
    <xf numFmtId="0" fontId="1" fillId="0" borderId="7" xfId="0" applyFont="1" applyBorder="1" applyAlignment="1">
      <alignment horizontal="center" vertical="center"/>
    </xf>
    <xf numFmtId="0" fontId="1" fillId="0" borderId="8" xfId="0" applyFont="1" applyBorder="1" applyAlignment="1">
      <alignment vertical="center"/>
    </xf>
    <xf numFmtId="0" fontId="1" fillId="0" borderId="8" xfId="0" applyFont="1" applyBorder="1" applyAlignment="1">
      <alignment vertical="center" wrapText="1"/>
    </xf>
    <xf numFmtId="0" fontId="1" fillId="0" borderId="8" xfId="0" quotePrefix="1" applyFont="1" applyBorder="1" applyAlignment="1">
      <alignment vertical="center" wrapText="1"/>
    </xf>
    <xf numFmtId="164" fontId="1" fillId="0" borderId="8" xfId="0" applyNumberFormat="1" applyFont="1" applyBorder="1" applyAlignment="1">
      <alignment horizontal="left" vertical="center"/>
    </xf>
    <xf numFmtId="0" fontId="1" fillId="0" borderId="8" xfId="0" applyFont="1" applyBorder="1" applyAlignment="1">
      <alignment horizontal="center" vertical="center"/>
    </xf>
    <xf numFmtId="0" fontId="1" fillId="0" borderId="7" xfId="0" quotePrefix="1" applyFont="1" applyBorder="1" applyAlignment="1">
      <alignment vertical="center" wrapText="1"/>
    </xf>
    <xf numFmtId="0" fontId="1" fillId="0" borderId="7" xfId="0" applyFont="1" applyBorder="1" applyAlignment="1">
      <alignment horizontal="left" vertical="center" wrapText="1"/>
    </xf>
    <xf numFmtId="164" fontId="1" fillId="0" borderId="7" xfId="0" applyNumberFormat="1" applyFont="1" applyBorder="1" applyAlignment="1">
      <alignment horizontal="left" vertical="center" wrapText="1"/>
    </xf>
    <xf numFmtId="0" fontId="1" fillId="0" borderId="7" xfId="0" applyFont="1" applyBorder="1" applyAlignment="1">
      <alignment horizontal="center" vertical="center" wrapText="1"/>
    </xf>
    <xf numFmtId="0" fontId="11" fillId="0" borderId="7" xfId="0" applyFont="1" applyBorder="1" applyAlignment="1">
      <alignment vertical="center"/>
    </xf>
    <xf numFmtId="0" fontId="1" fillId="0" borderId="7" xfId="1" applyNumberFormat="1" applyFont="1" applyBorder="1" applyAlignment="1">
      <alignment vertical="center" wrapText="1"/>
    </xf>
    <xf numFmtId="0" fontId="1" fillId="7" borderId="1" xfId="0" applyFont="1" applyFill="1" applyBorder="1" applyAlignment="1">
      <alignment vertical="top" wrapText="1"/>
    </xf>
    <xf numFmtId="0" fontId="23" fillId="7" borderId="1" xfId="0" applyFont="1" applyFill="1" applyBorder="1" applyAlignment="1">
      <alignment vertical="top" wrapText="1"/>
    </xf>
    <xf numFmtId="0" fontId="14" fillId="0" borderId="1" xfId="2" applyBorder="1" applyAlignment="1">
      <alignment vertical="center" wrapText="1"/>
    </xf>
    <xf numFmtId="0" fontId="24" fillId="0" borderId="11" xfId="0" applyFont="1" applyBorder="1" applyAlignment="1">
      <alignment vertical="center" wrapText="1"/>
    </xf>
    <xf numFmtId="0" fontId="1" fillId="0" borderId="13" xfId="0" applyFont="1" applyBorder="1" applyAlignment="1">
      <alignment vertical="center"/>
    </xf>
    <xf numFmtId="0" fontId="19" fillId="10" borderId="14" xfId="0" applyFont="1" applyFill="1" applyBorder="1" applyAlignment="1">
      <alignment horizontal="center" vertical="center" wrapText="1"/>
    </xf>
    <xf numFmtId="0" fontId="14" fillId="0" borderId="11" xfId="2" applyBorder="1" applyAlignment="1">
      <alignment vertical="center" wrapText="1"/>
    </xf>
    <xf numFmtId="0" fontId="1" fillId="0" borderId="3" xfId="0" applyFont="1" applyBorder="1" applyAlignment="1">
      <alignment vertical="center" wrapText="1"/>
    </xf>
    <xf numFmtId="0" fontId="1" fillId="0" borderId="3" xfId="0" applyFont="1" applyBorder="1" applyAlignment="1">
      <alignment vertical="top" wrapText="1"/>
    </xf>
    <xf numFmtId="0" fontId="16" fillId="0" borderId="0" xfId="0" applyFont="1" applyAlignment="1">
      <alignment vertical="center" wrapText="1"/>
    </xf>
    <xf numFmtId="0" fontId="18" fillId="9" borderId="0" xfId="0" applyFont="1" applyFill="1" applyAlignment="1">
      <alignment horizontal="center" vertical="center" wrapText="1"/>
    </xf>
    <xf numFmtId="16" fontId="17" fillId="0" borderId="0" xfId="0" applyNumberFormat="1" applyFont="1" applyAlignment="1">
      <alignment vertical="center" wrapText="1"/>
    </xf>
    <xf numFmtId="0" fontId="0" fillId="0" borderId="0" xfId="0" applyAlignment="1">
      <alignment vertical="center" wrapText="1"/>
    </xf>
    <xf numFmtId="0" fontId="1" fillId="3" borderId="11" xfId="0" applyFont="1" applyFill="1" applyBorder="1" applyAlignment="1">
      <alignment vertical="center" wrapText="1"/>
    </xf>
    <xf numFmtId="0" fontId="1" fillId="5" borderId="11" xfId="0" applyFont="1" applyFill="1" applyBorder="1" applyAlignment="1">
      <alignment vertical="center" wrapText="1"/>
    </xf>
    <xf numFmtId="0" fontId="13" fillId="0" borderId="11" xfId="2" applyFont="1" applyBorder="1" applyAlignment="1">
      <alignment wrapText="1"/>
    </xf>
    <xf numFmtId="0" fontId="13" fillId="22" borderId="11" xfId="2" applyFont="1" applyFill="1" applyBorder="1" applyAlignment="1">
      <alignment wrapText="1"/>
    </xf>
    <xf numFmtId="0" fontId="13" fillId="21" borderId="11" xfId="2" applyFont="1" applyFill="1" applyBorder="1" applyAlignment="1">
      <alignment wrapText="1"/>
    </xf>
    <xf numFmtId="0" fontId="13" fillId="0" borderId="11" xfId="2" applyFont="1" applyFill="1" applyBorder="1" applyAlignment="1">
      <alignment wrapText="1"/>
    </xf>
    <xf numFmtId="0" fontId="13" fillId="23" borderId="11" xfId="2" applyFont="1" applyFill="1" applyBorder="1" applyAlignment="1">
      <alignment wrapText="1"/>
    </xf>
    <xf numFmtId="0" fontId="14" fillId="21" borderId="11" xfId="2" applyFill="1" applyBorder="1" applyAlignment="1">
      <alignment wrapText="1"/>
    </xf>
    <xf numFmtId="0" fontId="0" fillId="19" borderId="11" xfId="0" applyFill="1" applyBorder="1"/>
    <xf numFmtId="0" fontId="0" fillId="19" borderId="11" xfId="0" applyFill="1" applyBorder="1" applyAlignment="1">
      <alignment vertical="center"/>
    </xf>
    <xf numFmtId="0" fontId="14" fillId="0" borderId="11" xfId="2" applyBorder="1" applyAlignment="1">
      <alignment wrapText="1"/>
    </xf>
    <xf numFmtId="0" fontId="14" fillId="0" borderId="11" xfId="2" applyBorder="1" applyAlignment="1">
      <alignment vertical="top" wrapText="1"/>
    </xf>
    <xf numFmtId="0" fontId="14" fillId="0" borderId="11" xfId="2" applyBorder="1" applyAlignment="1">
      <alignment horizontal="left" vertical="center" wrapText="1"/>
    </xf>
    <xf numFmtId="0" fontId="1" fillId="5" borderId="11" xfId="0" applyFont="1" applyFill="1" applyBorder="1" applyAlignment="1">
      <alignment vertical="center"/>
    </xf>
    <xf numFmtId="0" fontId="1" fillId="0" borderId="11" xfId="0" applyFont="1" applyBorder="1" applyAlignment="1">
      <alignment vertical="top"/>
    </xf>
    <xf numFmtId="0" fontId="1" fillId="3" borderId="13" xfId="0" applyFont="1" applyFill="1" applyBorder="1" applyAlignment="1">
      <alignment vertical="center" wrapText="1"/>
    </xf>
    <xf numFmtId="0" fontId="1" fillId="3" borderId="3" xfId="0" applyFont="1" applyFill="1" applyBorder="1" applyAlignment="1">
      <alignment vertical="center" wrapText="1"/>
    </xf>
    <xf numFmtId="0" fontId="1" fillId="5" borderId="3" xfId="0" applyFont="1" applyFill="1" applyBorder="1" applyAlignment="1">
      <alignment vertical="center"/>
    </xf>
    <xf numFmtId="0" fontId="1" fillId="5" borderId="15" xfId="0" applyFont="1" applyFill="1" applyBorder="1" applyAlignment="1">
      <alignment vertical="center"/>
    </xf>
    <xf numFmtId="0" fontId="16" fillId="0" borderId="16" xfId="0" applyFont="1" applyBorder="1" applyAlignment="1">
      <alignment vertical="center" wrapText="1"/>
    </xf>
    <xf numFmtId="0" fontId="16" fillId="19" borderId="15" xfId="0" applyFont="1" applyFill="1" applyBorder="1" applyAlignment="1">
      <alignment vertical="center" wrapText="1"/>
    </xf>
    <xf numFmtId="0" fontId="16" fillId="19" borderId="16" xfId="0" applyFont="1" applyFill="1" applyBorder="1" applyAlignment="1">
      <alignment vertical="center" wrapText="1"/>
    </xf>
    <xf numFmtId="0" fontId="16" fillId="18" borderId="13" xfId="0" applyFont="1" applyFill="1" applyBorder="1" applyAlignment="1">
      <alignment vertical="center" wrapText="1"/>
    </xf>
    <xf numFmtId="0" fontId="16" fillId="18" borderId="3" xfId="0" applyFont="1" applyFill="1" applyBorder="1" applyAlignment="1">
      <alignment vertical="center" wrapText="1"/>
    </xf>
    <xf numFmtId="0" fontId="16" fillId="18" borderId="15" xfId="0" applyFont="1" applyFill="1" applyBorder="1" applyAlignment="1">
      <alignment vertical="center" wrapText="1"/>
    </xf>
    <xf numFmtId="0" fontId="0" fillId="19" borderId="15" xfId="0" applyFill="1" applyBorder="1"/>
    <xf numFmtId="0" fontId="16" fillId="0" borderId="16" xfId="0" applyFont="1" applyBorder="1" applyAlignment="1">
      <alignment vertical="top" wrapText="1"/>
    </xf>
    <xf numFmtId="0" fontId="1" fillId="0" borderId="15" xfId="0" applyFont="1" applyBorder="1" applyAlignment="1">
      <alignment vertical="center"/>
    </xf>
    <xf numFmtId="0" fontId="1" fillId="0" borderId="16" xfId="0" applyFont="1" applyBorder="1" applyAlignment="1">
      <alignment vertical="center"/>
    </xf>
    <xf numFmtId="0" fontId="1" fillId="0" borderId="15" xfId="0" applyFont="1" applyBorder="1" applyAlignment="1">
      <alignment vertical="top" wrapText="1"/>
    </xf>
    <xf numFmtId="0" fontId="1" fillId="0" borderId="10" xfId="0" applyFont="1" applyBorder="1" applyAlignment="1">
      <alignment vertical="center"/>
    </xf>
    <xf numFmtId="0" fontId="1" fillId="0" borderId="13" xfId="0" applyFont="1" applyBorder="1" applyAlignment="1">
      <alignment vertical="center" wrapText="1"/>
    </xf>
    <xf numFmtId="0" fontId="1" fillId="20" borderId="11" xfId="0" applyFont="1" applyFill="1" applyBorder="1" applyAlignment="1">
      <alignment vertical="center" wrapText="1"/>
    </xf>
    <xf numFmtId="0" fontId="1" fillId="19" borderId="11" xfId="0" applyFont="1" applyFill="1" applyBorder="1" applyAlignment="1">
      <alignment vertical="center" wrapText="1"/>
    </xf>
    <xf numFmtId="0" fontId="16" fillId="19" borderId="3" xfId="0" applyFont="1" applyFill="1" applyBorder="1" applyAlignment="1">
      <alignment vertical="center"/>
    </xf>
    <xf numFmtId="0" fontId="16" fillId="19" borderId="4" xfId="0" applyFont="1" applyFill="1" applyBorder="1" applyAlignment="1">
      <alignment vertical="center" wrapText="1"/>
    </xf>
    <xf numFmtId="0" fontId="0" fillId="19" borderId="3" xfId="0" applyFill="1" applyBorder="1" applyAlignment="1">
      <alignment vertical="center"/>
    </xf>
    <xf numFmtId="0" fontId="13" fillId="19" borderId="11" xfId="2" applyFont="1" applyFill="1" applyBorder="1" applyAlignment="1">
      <alignment vertical="center" wrapText="1"/>
    </xf>
    <xf numFmtId="0" fontId="1" fillId="19" borderId="1" xfId="0" applyFont="1" applyFill="1" applyBorder="1" applyAlignment="1">
      <alignment vertical="center" wrapText="1"/>
    </xf>
    <xf numFmtId="0" fontId="1" fillId="19" borderId="1" xfId="0" applyFont="1" applyFill="1" applyBorder="1" applyAlignment="1">
      <alignment horizontal="center" vertical="center" wrapText="1"/>
    </xf>
    <xf numFmtId="0" fontId="13" fillId="19" borderId="1" xfId="2" applyFont="1" applyFill="1" applyBorder="1" applyAlignment="1">
      <alignment vertical="center" wrapText="1"/>
    </xf>
    <xf numFmtId="0" fontId="1" fillId="19" borderId="11" xfId="0" applyFont="1" applyFill="1" applyBorder="1" applyAlignment="1">
      <alignment vertical="center"/>
    </xf>
    <xf numFmtId="0" fontId="1" fillId="19" borderId="4" xfId="0" applyFont="1" applyFill="1" applyBorder="1" applyAlignment="1">
      <alignment vertical="center" wrapText="1"/>
    </xf>
    <xf numFmtId="0" fontId="0" fillId="19" borderId="1" xfId="0" applyFill="1" applyBorder="1" applyAlignment="1">
      <alignment vertical="center"/>
    </xf>
    <xf numFmtId="0" fontId="13" fillId="19" borderId="7" xfId="2" applyFont="1" applyFill="1" applyBorder="1" applyAlignment="1">
      <alignment vertical="center" wrapText="1"/>
    </xf>
    <xf numFmtId="0" fontId="14" fillId="19" borderId="1" xfId="2" applyFill="1" applyBorder="1" applyAlignment="1">
      <alignment vertical="center" wrapText="1"/>
    </xf>
    <xf numFmtId="0" fontId="1" fillId="17" borderId="0" xfId="0" applyFont="1" applyFill="1" applyAlignment="1">
      <alignment vertical="top"/>
    </xf>
    <xf numFmtId="0" fontId="14" fillId="0" borderId="0" xfId="2" applyAlignment="1">
      <alignment wrapText="1"/>
    </xf>
    <xf numFmtId="0" fontId="14" fillId="0" borderId="0" xfId="2" applyAlignment="1">
      <alignment vertical="center" wrapText="1"/>
    </xf>
    <xf numFmtId="0" fontId="1" fillId="20" borderId="1" xfId="0" applyFont="1" applyFill="1" applyBorder="1" applyAlignment="1">
      <alignment vertical="top"/>
    </xf>
    <xf numFmtId="0" fontId="1" fillId="20" borderId="1" xfId="0" applyFont="1" applyFill="1" applyBorder="1" applyAlignment="1">
      <alignment vertical="center"/>
    </xf>
    <xf numFmtId="0" fontId="26" fillId="0" borderId="11" xfId="0" applyFont="1" applyBorder="1"/>
    <xf numFmtId="0" fontId="0" fillId="0" borderId="11" xfId="0" applyBorder="1" applyAlignment="1">
      <alignment vertical="center"/>
    </xf>
    <xf numFmtId="0" fontId="13" fillId="0" borderId="0" xfId="2" applyFont="1" applyAlignment="1">
      <alignment wrapText="1"/>
    </xf>
    <xf numFmtId="0" fontId="1" fillId="19" borderId="1" xfId="0" applyFont="1" applyFill="1" applyBorder="1" applyAlignment="1">
      <alignment horizontal="left" vertical="center" wrapText="1"/>
    </xf>
    <xf numFmtId="164" fontId="1" fillId="19" borderId="1" xfId="0" applyNumberFormat="1" applyFont="1" applyFill="1" applyBorder="1" applyAlignment="1">
      <alignment horizontal="left" vertical="center" wrapText="1"/>
    </xf>
    <xf numFmtId="0" fontId="1" fillId="19" borderId="3" xfId="0" applyFont="1" applyFill="1" applyBorder="1" applyAlignment="1">
      <alignment vertical="center"/>
    </xf>
    <xf numFmtId="0" fontId="16" fillId="20" borderId="6" xfId="0" applyFont="1" applyFill="1" applyBorder="1" applyAlignment="1">
      <alignment vertical="center" wrapText="1"/>
    </xf>
    <xf numFmtId="0" fontId="1" fillId="23" borderId="11" xfId="0" applyFont="1" applyFill="1" applyBorder="1" applyAlignment="1">
      <alignment vertical="center" wrapText="1"/>
    </xf>
    <xf numFmtId="0" fontId="16" fillId="23" borderId="11" xfId="0" applyFont="1" applyFill="1" applyBorder="1" applyAlignment="1">
      <alignment vertical="center" wrapText="1"/>
    </xf>
    <xf numFmtId="0" fontId="1" fillId="20" borderId="6" xfId="0" applyFont="1" applyFill="1" applyBorder="1" applyAlignment="1">
      <alignment vertical="top" wrapText="1"/>
    </xf>
    <xf numFmtId="0" fontId="1" fillId="0" borderId="6" xfId="0" applyFont="1" applyBorder="1" applyAlignment="1">
      <alignment horizontal="left" vertical="top"/>
    </xf>
    <xf numFmtId="0" fontId="16" fillId="19" borderId="15" xfId="0" applyFont="1" applyFill="1" applyBorder="1" applyAlignment="1">
      <alignment vertical="center"/>
    </xf>
    <xf numFmtId="0" fontId="1" fillId="19" borderId="14" xfId="0" applyFont="1" applyFill="1" applyBorder="1" applyAlignment="1">
      <alignment vertical="center"/>
    </xf>
    <xf numFmtId="0" fontId="16" fillId="19" borderId="12" xfId="0" applyFont="1" applyFill="1" applyBorder="1" applyAlignment="1">
      <alignment vertical="center" wrapText="1"/>
    </xf>
    <xf numFmtId="0" fontId="0" fillId="19" borderId="6" xfId="0" applyFill="1" applyBorder="1" applyAlignment="1">
      <alignment vertical="center"/>
    </xf>
    <xf numFmtId="0" fontId="13" fillId="19" borderId="6" xfId="2" applyFont="1" applyFill="1" applyBorder="1" applyAlignment="1">
      <alignment vertical="center" wrapText="1"/>
    </xf>
    <xf numFmtId="0" fontId="1" fillId="19" borderId="6" xfId="0" applyFont="1" applyFill="1" applyBorder="1" applyAlignment="1">
      <alignment vertical="center" wrapText="1"/>
    </xf>
    <xf numFmtId="0" fontId="16" fillId="0" borderId="14" xfId="0" applyFont="1" applyBorder="1" applyAlignment="1">
      <alignment vertical="center" wrapText="1"/>
    </xf>
    <xf numFmtId="0" fontId="0" fillId="23" borderId="7" xfId="0" applyFill="1" applyBorder="1" applyAlignment="1">
      <alignment vertical="center"/>
    </xf>
    <xf numFmtId="0" fontId="0" fillId="0" borderId="14" xfId="0" applyBorder="1"/>
    <xf numFmtId="0" fontId="0" fillId="0" borderId="14" xfId="0" applyBorder="1" applyAlignment="1">
      <alignment vertical="center"/>
    </xf>
    <xf numFmtId="0" fontId="0" fillId="0" borderId="16" xfId="0" applyBorder="1"/>
    <xf numFmtId="0" fontId="0" fillId="0" borderId="17" xfId="0" applyBorder="1"/>
    <xf numFmtId="0" fontId="15" fillId="0" borderId="0" xfId="0" applyFont="1" applyAlignment="1">
      <alignment vertical="center"/>
    </xf>
    <xf numFmtId="0" fontId="16" fillId="8" borderId="0" xfId="0" applyFont="1" applyFill="1" applyAlignment="1">
      <alignment vertical="center"/>
    </xf>
    <xf numFmtId="0" fontId="16" fillId="8" borderId="0" xfId="0" applyFont="1" applyFill="1" applyAlignment="1">
      <alignment vertical="center" wrapText="1"/>
    </xf>
    <xf numFmtId="0" fontId="16" fillId="9" borderId="0" xfId="0" applyFont="1" applyFill="1" applyAlignment="1">
      <alignment horizontal="right" vertical="center" wrapText="1"/>
    </xf>
    <xf numFmtId="0" fontId="16" fillId="9" borderId="0" xfId="0" applyFont="1" applyFill="1" applyAlignment="1">
      <alignment vertical="center" wrapText="1"/>
    </xf>
    <xf numFmtId="0" fontId="16" fillId="0" borderId="0" xfId="0" applyFont="1" applyAlignment="1">
      <alignment vertical="center"/>
    </xf>
    <xf numFmtId="0" fontId="17" fillId="0" borderId="0" xfId="0" applyFont="1" applyAlignment="1">
      <alignment vertical="center" wrapText="1"/>
    </xf>
    <xf numFmtId="0" fontId="17" fillId="0" borderId="0" xfId="0" applyFont="1" applyAlignment="1">
      <alignment vertical="center"/>
    </xf>
    <xf numFmtId="0" fontId="17" fillId="0" borderId="0" xfId="0" applyFont="1" applyAlignment="1">
      <alignment horizontal="center" vertical="center" wrapText="1"/>
    </xf>
    <xf numFmtId="0" fontId="19" fillId="10" borderId="14" xfId="0" applyFont="1" applyFill="1" applyBorder="1" applyAlignment="1">
      <alignment horizontal="center" vertical="center"/>
    </xf>
    <xf numFmtId="0" fontId="19" fillId="11" borderId="14" xfId="0" applyFont="1" applyFill="1" applyBorder="1" applyAlignment="1">
      <alignment horizontal="center" vertical="center" wrapText="1"/>
    </xf>
    <xf numFmtId="0" fontId="19" fillId="11" borderId="14" xfId="0" applyFont="1" applyFill="1" applyBorder="1" applyAlignment="1">
      <alignment horizontal="left" vertical="center" wrapText="1"/>
    </xf>
    <xf numFmtId="0" fontId="16" fillId="12" borderId="14" xfId="0" applyFont="1" applyFill="1" applyBorder="1" applyAlignment="1">
      <alignment vertical="center" wrapText="1"/>
    </xf>
    <xf numFmtId="0" fontId="16" fillId="12" borderId="14" xfId="0" applyFont="1" applyFill="1" applyBorder="1" applyAlignment="1">
      <alignment vertical="center"/>
    </xf>
    <xf numFmtId="0" fontId="1" fillId="0" borderId="11" xfId="0" applyFont="1" applyBorder="1"/>
    <xf numFmtId="16" fontId="1" fillId="0" borderId="11" xfId="0" applyNumberFormat="1" applyFont="1" applyBorder="1" applyAlignment="1">
      <alignment vertical="center"/>
    </xf>
    <xf numFmtId="0" fontId="1" fillId="23" borderId="11" xfId="0" applyFont="1" applyFill="1" applyBorder="1" applyAlignment="1">
      <alignment vertical="center"/>
    </xf>
    <xf numFmtId="0" fontId="13" fillId="0" borderId="11" xfId="2" applyFont="1" applyBorder="1" applyAlignment="1">
      <alignment vertical="center" wrapText="1"/>
    </xf>
    <xf numFmtId="0" fontId="1" fillId="0" borderId="0" xfId="0" applyFont="1"/>
    <xf numFmtId="0" fontId="1" fillId="0" borderId="4" xfId="0" applyFont="1" applyBorder="1" applyAlignment="1">
      <alignment vertical="center" wrapText="1"/>
    </xf>
    <xf numFmtId="0" fontId="1" fillId="0" borderId="1" xfId="0" applyFont="1" applyBorder="1" applyAlignment="1">
      <alignment wrapText="1"/>
    </xf>
    <xf numFmtId="0" fontId="1" fillId="0" borderId="4" xfId="0" applyFont="1" applyBorder="1" applyAlignment="1">
      <alignment horizontal="left" vertical="center" wrapText="1"/>
    </xf>
    <xf numFmtId="0" fontId="1" fillId="23" borderId="1" xfId="0" applyFont="1" applyFill="1" applyBorder="1" applyAlignment="1">
      <alignment vertical="center" wrapText="1"/>
    </xf>
    <xf numFmtId="0" fontId="0" fillId="0" borderId="11" xfId="0" applyBorder="1" applyAlignment="1">
      <alignment wrapText="1"/>
    </xf>
    <xf numFmtId="0" fontId="1" fillId="0" borderId="0" xfId="0" quotePrefix="1" applyFont="1" applyAlignment="1">
      <alignment vertical="center" wrapText="1"/>
    </xf>
    <xf numFmtId="0" fontId="16" fillId="19" borderId="1" xfId="0" applyFont="1" applyFill="1" applyBorder="1" applyAlignment="1">
      <alignment vertical="center"/>
    </xf>
    <xf numFmtId="0" fontId="1" fillId="19" borderId="1" xfId="0" applyFont="1" applyFill="1" applyBorder="1" applyAlignment="1">
      <alignment vertical="center"/>
    </xf>
    <xf numFmtId="0" fontId="16" fillId="19" borderId="1" xfId="0" applyFont="1" applyFill="1" applyBorder="1" applyAlignment="1">
      <alignment vertical="center" wrapText="1"/>
    </xf>
    <xf numFmtId="0" fontId="1" fillId="0" borderId="4" xfId="0" applyFont="1" applyBorder="1" applyAlignment="1">
      <alignment vertical="top" wrapText="1"/>
    </xf>
    <xf numFmtId="0" fontId="13" fillId="0" borderId="1" xfId="2" applyFont="1" applyBorder="1" applyAlignment="1">
      <alignment vertical="center" wrapText="1"/>
    </xf>
    <xf numFmtId="0" fontId="14" fillId="0" borderId="1" xfId="2" applyBorder="1" applyAlignment="1">
      <alignment vertical="center"/>
    </xf>
    <xf numFmtId="0" fontId="1" fillId="5" borderId="1" xfId="0" applyFont="1" applyFill="1" applyBorder="1" applyAlignment="1">
      <alignment vertical="top" wrapText="1"/>
    </xf>
    <xf numFmtId="0" fontId="1" fillId="5" borderId="0" xfId="0" applyFont="1" applyFill="1" applyAlignment="1">
      <alignment vertical="top" wrapText="1"/>
    </xf>
    <xf numFmtId="16" fontId="1" fillId="0" borderId="1" xfId="0" applyNumberFormat="1" applyFont="1" applyBorder="1" applyAlignment="1">
      <alignment horizontal="right" vertical="top" wrapText="1"/>
    </xf>
    <xf numFmtId="0" fontId="1" fillId="0" borderId="1" xfId="0" applyFont="1" applyBorder="1" applyAlignment="1">
      <alignment horizontal="right" vertical="top" wrapText="1"/>
    </xf>
    <xf numFmtId="0" fontId="25" fillId="0" borderId="1" xfId="2" applyFont="1" applyFill="1" applyBorder="1" applyAlignment="1">
      <alignment vertical="top" wrapText="1"/>
    </xf>
    <xf numFmtId="0" fontId="13" fillId="0" borderId="1" xfId="2" applyFont="1" applyFill="1" applyBorder="1" applyAlignment="1">
      <alignment vertical="top" wrapText="1"/>
    </xf>
    <xf numFmtId="0" fontId="14" fillId="0" borderId="1" xfId="2" applyBorder="1" applyAlignment="1">
      <alignment horizontal="left" vertical="center" wrapText="1"/>
    </xf>
    <xf numFmtId="0" fontId="13" fillId="0" borderId="1" xfId="2" applyFont="1" applyBorder="1" applyAlignment="1">
      <alignment vertical="top" wrapText="1"/>
    </xf>
    <xf numFmtId="0" fontId="0" fillId="0" borderId="1" xfId="0" applyBorder="1"/>
    <xf numFmtId="0" fontId="1" fillId="5" borderId="11" xfId="0" applyFont="1" applyFill="1" applyBorder="1" applyAlignment="1">
      <alignment vertical="top" wrapText="1"/>
    </xf>
    <xf numFmtId="0" fontId="1" fillId="5" borderId="3" xfId="0" applyFont="1" applyFill="1" applyBorder="1" applyAlignment="1">
      <alignment vertical="top" wrapText="1"/>
    </xf>
    <xf numFmtId="0" fontId="7" fillId="0" borderId="1" xfId="0" applyFont="1" applyBorder="1" applyAlignment="1">
      <alignment vertical="center"/>
    </xf>
    <xf numFmtId="0" fontId="16" fillId="18" borderId="11" xfId="0" applyFont="1" applyFill="1" applyBorder="1" applyAlignment="1">
      <alignment horizontal="left" vertical="center"/>
    </xf>
    <xf numFmtId="0" fontId="16" fillId="20" borderId="8" xfId="0" applyFont="1" applyFill="1" applyBorder="1" applyAlignment="1">
      <alignment vertical="center" wrapText="1"/>
    </xf>
    <xf numFmtId="0" fontId="0" fillId="0" borderId="8" xfId="0" applyBorder="1"/>
    <xf numFmtId="0" fontId="27" fillId="0" borderId="1" xfId="0" applyFont="1" applyBorder="1" applyAlignment="1">
      <alignment vertical="center" wrapText="1"/>
    </xf>
    <xf numFmtId="0" fontId="27" fillId="0" borderId="2" xfId="0" applyFont="1" applyBorder="1" applyAlignment="1">
      <alignment vertical="center" wrapText="1"/>
    </xf>
    <xf numFmtId="0" fontId="1" fillId="0" borderId="7" xfId="0" applyFont="1" applyBorder="1" applyAlignment="1">
      <alignment vertical="top" wrapText="1"/>
    </xf>
    <xf numFmtId="0" fontId="16" fillId="0" borderId="18" xfId="0" applyFont="1" applyBorder="1" applyAlignment="1">
      <alignment vertical="top" wrapText="1"/>
    </xf>
    <xf numFmtId="0" fontId="1" fillId="0" borderId="18" xfId="0" applyFont="1" applyBorder="1" applyAlignment="1">
      <alignment vertical="top" wrapText="1"/>
    </xf>
    <xf numFmtId="0" fontId="1" fillId="5" borderId="4" xfId="0" applyFont="1" applyFill="1" applyBorder="1" applyAlignment="1">
      <alignment vertical="top" wrapText="1"/>
    </xf>
    <xf numFmtId="0" fontId="1" fillId="23" borderId="7" xfId="0" applyFont="1" applyFill="1" applyBorder="1" applyAlignment="1">
      <alignment vertical="center"/>
    </xf>
    <xf numFmtId="16" fontId="1" fillId="0" borderId="1" xfId="0" applyNumberFormat="1" applyFont="1" applyBorder="1" applyAlignment="1">
      <alignment vertical="top" wrapText="1"/>
    </xf>
    <xf numFmtId="0" fontId="1" fillId="0" borderId="0" xfId="0" applyFont="1" applyAlignment="1">
      <alignment horizontal="left" vertical="top"/>
    </xf>
    <xf numFmtId="0" fontId="1" fillId="25" borderId="1" xfId="0" applyFont="1" applyFill="1" applyBorder="1" applyAlignment="1">
      <alignment horizontal="left" vertical="top" wrapText="1"/>
    </xf>
    <xf numFmtId="16" fontId="1" fillId="0" borderId="1" xfId="0" applyNumberFormat="1" applyFont="1" applyBorder="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center" vertical="top" wrapText="1"/>
    </xf>
    <xf numFmtId="0" fontId="4" fillId="0" borderId="0" xfId="0" applyFont="1" applyAlignment="1">
      <alignment horizontal="left" vertical="top" wrapText="1"/>
    </xf>
    <xf numFmtId="0" fontId="28" fillId="0" borderId="0" xfId="0" applyFont="1" applyAlignment="1">
      <alignment horizontal="left" vertical="top"/>
    </xf>
    <xf numFmtId="0" fontId="2" fillId="26" borderId="0" xfId="0" applyFont="1" applyFill="1" applyAlignment="1">
      <alignment horizontal="left" vertical="top"/>
    </xf>
    <xf numFmtId="0" fontId="29" fillId="0" borderId="0" xfId="0" applyFont="1" applyAlignment="1">
      <alignment horizontal="left" vertical="top" wrapText="1"/>
    </xf>
    <xf numFmtId="0" fontId="1" fillId="24" borderId="0" xfId="0" applyFont="1" applyFill="1" applyAlignment="1">
      <alignment horizontal="left" vertical="top" wrapText="1"/>
    </xf>
    <xf numFmtId="0" fontId="1" fillId="27" borderId="10" xfId="0" applyFont="1" applyFill="1" applyBorder="1" applyAlignment="1">
      <alignment horizontal="left" vertical="top"/>
    </xf>
    <xf numFmtId="0" fontId="1" fillId="28" borderId="0" xfId="0" applyFont="1" applyFill="1" applyAlignment="1">
      <alignment horizontal="left" vertical="top" wrapText="1"/>
    </xf>
    <xf numFmtId="0" fontId="7" fillId="3" borderId="0" xfId="0" applyFont="1" applyFill="1" applyAlignment="1">
      <alignment horizontal="left" vertical="top" wrapText="1"/>
    </xf>
    <xf numFmtId="16" fontId="4" fillId="0" borderId="0" xfId="0" applyNumberFormat="1" applyFont="1" applyAlignment="1">
      <alignment horizontal="left" vertical="top" wrapText="1"/>
    </xf>
    <xf numFmtId="165" fontId="1" fillId="0" borderId="0" xfId="0" applyNumberFormat="1" applyFont="1" applyAlignment="1">
      <alignment horizontal="left" vertical="top" wrapText="1"/>
    </xf>
    <xf numFmtId="0" fontId="6" fillId="2" borderId="1" xfId="0" applyFont="1" applyFill="1" applyBorder="1" applyAlignment="1">
      <alignment horizontal="left" vertical="top" wrapText="1"/>
    </xf>
    <xf numFmtId="0" fontId="6" fillId="25" borderId="1" xfId="0" applyFont="1" applyFill="1" applyBorder="1" applyAlignment="1">
      <alignment horizontal="left" vertical="top" wrapText="1"/>
    </xf>
    <xf numFmtId="0" fontId="6" fillId="29" borderId="1" xfId="0" applyFont="1" applyFill="1" applyBorder="1" applyAlignment="1">
      <alignment horizontal="center" vertical="top" wrapText="1"/>
    </xf>
    <xf numFmtId="0" fontId="1" fillId="30" borderId="1" xfId="0" applyFont="1" applyFill="1" applyBorder="1" applyAlignment="1">
      <alignment horizontal="left" vertical="top"/>
    </xf>
    <xf numFmtId="0" fontId="1" fillId="26" borderId="1" xfId="0" applyFont="1" applyFill="1" applyBorder="1" applyAlignment="1">
      <alignment horizontal="left" vertical="top"/>
    </xf>
    <xf numFmtId="0" fontId="1" fillId="0" borderId="19" xfId="0" applyFont="1" applyBorder="1" applyAlignment="1">
      <alignment horizontal="left" vertical="top" wrapText="1"/>
    </xf>
    <xf numFmtId="0" fontId="1" fillId="25" borderId="3" xfId="0" applyFont="1" applyFill="1" applyBorder="1" applyAlignment="1">
      <alignment horizontal="left" vertical="top" wrapText="1"/>
    </xf>
    <xf numFmtId="0" fontId="1" fillId="25" borderId="4" xfId="0" applyFont="1" applyFill="1" applyBorder="1" applyAlignment="1">
      <alignment horizontal="left" vertical="top" wrapText="1"/>
    </xf>
    <xf numFmtId="0" fontId="1" fillId="0" borderId="7" xfId="0" applyFont="1" applyBorder="1" applyAlignment="1">
      <alignment horizontal="left" vertical="top" wrapText="1"/>
    </xf>
    <xf numFmtId="1" fontId="1" fillId="0" borderId="1" xfId="0" applyNumberFormat="1" applyFont="1" applyBorder="1" applyAlignment="1">
      <alignment horizontal="center" vertical="top" wrapText="1"/>
    </xf>
    <xf numFmtId="0" fontId="1" fillId="24" borderId="1" xfId="0" applyFont="1" applyFill="1" applyBorder="1" applyAlignment="1">
      <alignment horizontal="left" vertical="top"/>
    </xf>
    <xf numFmtId="0" fontId="1" fillId="27" borderId="1" xfId="0" applyFont="1" applyFill="1" applyBorder="1" applyAlignment="1">
      <alignment horizontal="left" vertical="top"/>
    </xf>
    <xf numFmtId="0" fontId="30" fillId="29" borderId="1" xfId="0" applyFont="1" applyFill="1" applyBorder="1" applyAlignment="1">
      <alignment horizontal="left" vertical="top"/>
    </xf>
    <xf numFmtId="0" fontId="1" fillId="28" borderId="1" xfId="0" applyFont="1" applyFill="1" applyBorder="1" applyAlignment="1">
      <alignment horizontal="left" vertical="top"/>
    </xf>
    <xf numFmtId="0" fontId="1" fillId="0" borderId="1" xfId="0" quotePrefix="1" applyFont="1" applyBorder="1" applyAlignment="1">
      <alignment horizontal="left" vertical="top" wrapText="1"/>
    </xf>
    <xf numFmtId="0" fontId="1" fillId="25" borderId="1" xfId="0" applyFont="1" applyFill="1" applyBorder="1" applyAlignment="1">
      <alignment vertical="center" wrapText="1"/>
    </xf>
    <xf numFmtId="16" fontId="1" fillId="0" borderId="1" xfId="0" applyNumberFormat="1" applyFont="1" applyBorder="1" applyAlignment="1">
      <alignment vertical="center"/>
    </xf>
    <xf numFmtId="0" fontId="16" fillId="0" borderId="4" xfId="0" applyFont="1" applyBorder="1" applyAlignment="1">
      <alignment wrapText="1"/>
    </xf>
    <xf numFmtId="0" fontId="16" fillId="0" borderId="1" xfId="0" applyFont="1" applyBorder="1" applyAlignment="1">
      <alignment wrapText="1"/>
    </xf>
    <xf numFmtId="0" fontId="1" fillId="0" borderId="18" xfId="0" applyFont="1" applyBorder="1" applyAlignment="1">
      <alignment vertical="center"/>
    </xf>
    <xf numFmtId="0" fontId="1" fillId="0" borderId="14" xfId="0" applyFont="1" applyBorder="1" applyAlignment="1">
      <alignment vertical="center"/>
    </xf>
    <xf numFmtId="0" fontId="1" fillId="31" borderId="6" xfId="0" applyFont="1" applyFill="1" applyBorder="1" applyAlignment="1">
      <alignment vertical="center" wrapText="1"/>
    </xf>
    <xf numFmtId="16" fontId="1" fillId="0" borderId="1" xfId="0" applyNumberFormat="1" applyFont="1" applyBorder="1" applyAlignment="1">
      <alignment horizontal="left" vertical="center" wrapText="1"/>
    </xf>
    <xf numFmtId="0" fontId="13" fillId="0" borderId="11" xfId="2" applyFont="1" applyFill="1" applyBorder="1" applyAlignment="1">
      <alignment vertical="center" wrapText="1"/>
    </xf>
    <xf numFmtId="0" fontId="24" fillId="0" borderId="20" xfId="0" applyFont="1" applyBorder="1" applyAlignment="1">
      <alignment wrapText="1"/>
    </xf>
    <xf numFmtId="0" fontId="1" fillId="5" borderId="1" xfId="0" applyFont="1" applyFill="1" applyBorder="1" applyAlignment="1">
      <alignment horizontal="left" vertical="top" wrapText="1"/>
    </xf>
    <xf numFmtId="0" fontId="1" fillId="5" borderId="1" xfId="0" applyFont="1" applyFill="1" applyBorder="1" applyAlignment="1">
      <alignment horizontal="center" vertical="top" wrapText="1"/>
    </xf>
    <xf numFmtId="0" fontId="14" fillId="0" borderId="1" xfId="2" applyBorder="1" applyAlignment="1">
      <alignment horizontal="left" vertical="top" wrapText="1"/>
    </xf>
    <xf numFmtId="0" fontId="14" fillId="0" borderId="1" xfId="2" applyBorder="1" applyAlignment="1">
      <alignment horizontal="left" vertical="top"/>
    </xf>
    <xf numFmtId="0" fontId="14" fillId="0" borderId="1" xfId="2" applyBorder="1" applyAlignment="1">
      <alignment wrapText="1"/>
    </xf>
    <xf numFmtId="0" fontId="14" fillId="0" borderId="11" xfId="2" applyFill="1" applyBorder="1" applyAlignment="1">
      <alignment vertical="center" wrapText="1"/>
    </xf>
    <xf numFmtId="16" fontId="1" fillId="0" borderId="1" xfId="0" applyNumberFormat="1" applyFont="1" applyBorder="1" applyAlignment="1">
      <alignment horizontal="left" vertical="center"/>
    </xf>
    <xf numFmtId="16" fontId="1" fillId="0" borderId="1" xfId="0" applyNumberFormat="1" applyFont="1" applyBorder="1" applyAlignment="1">
      <alignment vertical="center" wrapText="1"/>
    </xf>
    <xf numFmtId="0" fontId="13" fillId="0" borderId="11" xfId="2" applyFont="1" applyBorder="1" applyAlignment="1">
      <alignment horizontal="left" vertical="center" wrapText="1"/>
    </xf>
    <xf numFmtId="0" fontId="1" fillId="0" borderId="11" xfId="0" applyFont="1" applyBorder="1" applyAlignment="1">
      <alignment horizontal="left" vertical="top" wrapText="1"/>
    </xf>
    <xf numFmtId="0" fontId="1" fillId="0" borderId="3" xfId="0" applyFont="1" applyBorder="1" applyAlignment="1">
      <alignment horizontal="left" vertical="top"/>
    </xf>
    <xf numFmtId="0" fontId="13" fillId="0" borderId="0" xfId="2" applyFont="1" applyBorder="1" applyAlignment="1">
      <alignment horizontal="left" vertical="center"/>
    </xf>
    <xf numFmtId="0" fontId="1" fillId="0" borderId="3" xfId="0" applyFont="1" applyBorder="1" applyAlignment="1">
      <alignment horizontal="left" vertical="top" wrapText="1"/>
    </xf>
    <xf numFmtId="0" fontId="1" fillId="30" borderId="1" xfId="0" applyFont="1" applyFill="1" applyBorder="1" applyAlignment="1">
      <alignment horizontal="left" vertical="top" wrapText="1"/>
    </xf>
    <xf numFmtId="0" fontId="1" fillId="0" borderId="11" xfId="0" applyFont="1" applyBorder="1" applyAlignment="1">
      <alignment horizontal="left" vertical="top"/>
    </xf>
    <xf numFmtId="0" fontId="14" fillId="0" borderId="0" xfId="2" applyBorder="1"/>
    <xf numFmtId="0" fontId="1" fillId="25" borderId="11" xfId="0" applyFont="1" applyFill="1" applyBorder="1" applyAlignment="1">
      <alignment horizontal="left" vertical="top" wrapText="1"/>
    </xf>
    <xf numFmtId="0" fontId="1" fillId="0" borderId="11" xfId="0" applyFont="1" applyBorder="1" applyAlignment="1">
      <alignment horizontal="center" vertical="top" wrapText="1"/>
    </xf>
    <xf numFmtId="0" fontId="1" fillId="0" borderId="11" xfId="0" applyFont="1" applyBorder="1" applyAlignment="1">
      <alignment horizontal="left" vertical="center"/>
    </xf>
    <xf numFmtId="0" fontId="1" fillId="30" borderId="3" xfId="0" applyFont="1" applyFill="1" applyBorder="1" applyAlignment="1">
      <alignment horizontal="left" vertical="top"/>
    </xf>
    <xf numFmtId="0" fontId="1" fillId="0" borderId="7" xfId="0" applyFont="1" applyBorder="1" applyAlignment="1">
      <alignment horizontal="left" vertical="top"/>
    </xf>
    <xf numFmtId="0" fontId="31" fillId="25" borderId="1" xfId="0" applyFont="1" applyFill="1" applyBorder="1" applyAlignment="1">
      <alignment horizontal="left" vertical="top" wrapText="1"/>
    </xf>
    <xf numFmtId="0" fontId="14" fillId="0" borderId="3" xfId="2" applyBorder="1" applyAlignment="1">
      <alignment vertical="center"/>
    </xf>
    <xf numFmtId="0" fontId="14" fillId="0" borderId="3" xfId="2" applyBorder="1" applyAlignment="1">
      <alignment vertical="center" wrapText="1"/>
    </xf>
    <xf numFmtId="0" fontId="1" fillId="0" borderId="11" xfId="0" applyFont="1" applyBorder="1" applyAlignment="1">
      <alignment wrapText="1"/>
    </xf>
    <xf numFmtId="0" fontId="1" fillId="0" borderId="11" xfId="0" applyFont="1" applyBorder="1" applyAlignment="1">
      <alignment horizontal="left" vertical="center" wrapText="1"/>
    </xf>
    <xf numFmtId="0" fontId="0" fillId="0" borderId="11" xfId="0" applyBorder="1" applyAlignment="1">
      <alignment vertical="center" wrapText="1"/>
    </xf>
    <xf numFmtId="0" fontId="1" fillId="19" borderId="1" xfId="0" applyFont="1" applyFill="1" applyBorder="1" applyAlignment="1">
      <alignment horizontal="left" vertical="top"/>
    </xf>
    <xf numFmtId="0" fontId="1" fillId="19" borderId="1" xfId="0" applyFont="1" applyFill="1" applyBorder="1" applyAlignment="1">
      <alignment horizontal="left" vertical="top" wrapText="1"/>
    </xf>
    <xf numFmtId="164" fontId="1" fillId="19" borderId="1" xfId="0" applyNumberFormat="1" applyFont="1" applyFill="1" applyBorder="1" applyAlignment="1">
      <alignment horizontal="left" vertical="top" wrapText="1"/>
    </xf>
    <xf numFmtId="16" fontId="1" fillId="19" borderId="1" xfId="0" applyNumberFormat="1" applyFont="1" applyFill="1" applyBorder="1" applyAlignment="1">
      <alignment horizontal="left" vertical="top" wrapText="1"/>
    </xf>
    <xf numFmtId="0" fontId="1" fillId="19" borderId="1" xfId="0" applyFont="1" applyFill="1" applyBorder="1" applyAlignment="1">
      <alignment horizontal="center" vertical="top" wrapText="1"/>
    </xf>
    <xf numFmtId="0" fontId="1" fillId="19" borderId="0" xfId="0" applyFont="1" applyFill="1" applyAlignment="1">
      <alignment horizontal="left" vertical="top"/>
    </xf>
    <xf numFmtId="0" fontId="1" fillId="0" borderId="17" xfId="0" applyFont="1" applyBorder="1" applyAlignment="1">
      <alignment vertical="center" wrapText="1"/>
    </xf>
    <xf numFmtId="0" fontId="1" fillId="0" borderId="14" xfId="0" applyFont="1" applyBorder="1" applyAlignment="1">
      <alignment vertical="center" wrapText="1"/>
    </xf>
    <xf numFmtId="0" fontId="14" fillId="0" borderId="14" xfId="2" applyBorder="1" applyAlignment="1">
      <alignment vertical="center" wrapText="1"/>
    </xf>
    <xf numFmtId="0" fontId="14" fillId="0" borderId="11" xfId="2" applyFill="1" applyBorder="1" applyAlignment="1">
      <alignment horizontal="left" vertical="center" wrapText="1"/>
    </xf>
    <xf numFmtId="0" fontId="1" fillId="0" borderId="21" xfId="0" applyFont="1" applyBorder="1" applyAlignment="1">
      <alignment vertical="center" wrapText="1"/>
    </xf>
    <xf numFmtId="0" fontId="0" fillId="0" borderId="21" xfId="0" applyBorder="1"/>
    <xf numFmtId="0" fontId="1" fillId="0" borderId="4" xfId="0" applyFont="1" applyBorder="1" applyAlignment="1">
      <alignment horizontal="left" vertical="top" wrapText="1"/>
    </xf>
    <xf numFmtId="16" fontId="1" fillId="0" borderId="6" xfId="0" applyNumberFormat="1" applyFont="1" applyBorder="1" applyAlignment="1">
      <alignment horizontal="left" vertical="top" wrapText="1"/>
    </xf>
    <xf numFmtId="0" fontId="1" fillId="0" borderId="7" xfId="0" applyFont="1" applyBorder="1" applyAlignment="1">
      <alignment horizontal="center" vertical="top" wrapText="1"/>
    </xf>
    <xf numFmtId="16" fontId="1" fillId="0" borderId="7" xfId="0" applyNumberFormat="1" applyFont="1" applyBorder="1" applyAlignment="1">
      <alignment horizontal="left" vertical="top" wrapText="1"/>
    </xf>
    <xf numFmtId="16" fontId="1" fillId="0" borderId="11" xfId="0" applyNumberFormat="1" applyFont="1" applyBorder="1" applyAlignment="1">
      <alignment horizontal="left" vertical="top" wrapText="1"/>
    </xf>
    <xf numFmtId="0" fontId="1" fillId="3" borderId="1" xfId="0" applyFont="1" applyFill="1" applyBorder="1" applyAlignment="1">
      <alignment horizontal="left" vertical="top" wrapText="1"/>
    </xf>
    <xf numFmtId="0" fontId="1" fillId="32" borderId="1" xfId="0" applyFont="1" applyFill="1" applyBorder="1" applyAlignment="1">
      <alignment horizontal="left" vertical="top" wrapText="1"/>
    </xf>
    <xf numFmtId="0" fontId="1" fillId="21" borderId="1" xfId="0" applyFont="1" applyFill="1" applyBorder="1" applyAlignment="1">
      <alignment horizontal="left" vertical="top" wrapText="1"/>
    </xf>
    <xf numFmtId="0" fontId="1" fillId="21" borderId="1" xfId="0" applyFont="1" applyFill="1" applyBorder="1" applyAlignment="1">
      <alignment vertical="center" wrapText="1"/>
    </xf>
    <xf numFmtId="0" fontId="1" fillId="21" borderId="11" xfId="0" applyFont="1" applyFill="1" applyBorder="1" applyAlignment="1">
      <alignment vertical="center" wrapText="1"/>
    </xf>
    <xf numFmtId="0" fontId="1" fillId="7" borderId="1" xfId="0" applyFont="1" applyFill="1" applyBorder="1" applyAlignment="1">
      <alignment horizontal="left" vertical="top" wrapText="1"/>
    </xf>
    <xf numFmtId="0" fontId="1" fillId="0" borderId="6" xfId="0" applyFont="1" applyBorder="1"/>
    <xf numFmtId="0" fontId="13" fillId="0" borderId="6" xfId="2" applyFont="1" applyBorder="1" applyAlignment="1">
      <alignment vertical="center" wrapText="1"/>
    </xf>
    <xf numFmtId="0" fontId="1" fillId="0" borderId="11" xfId="0" applyFont="1" applyBorder="1" applyAlignment="1">
      <alignment horizontal="center" vertical="top"/>
    </xf>
    <xf numFmtId="0" fontId="13" fillId="0" borderId="11" xfId="2" applyFont="1" applyBorder="1" applyAlignment="1">
      <alignment horizontal="left" vertical="top" wrapText="1"/>
    </xf>
    <xf numFmtId="0" fontId="0" fillId="0" borderId="0" xfId="0" applyAlignment="1">
      <alignment vertical="top"/>
    </xf>
    <xf numFmtId="0" fontId="13" fillId="0" borderId="11" xfId="2" applyFont="1" applyBorder="1" applyAlignment="1">
      <alignment vertical="top" wrapText="1"/>
    </xf>
    <xf numFmtId="0" fontId="13" fillId="0" borderId="11" xfId="2" applyFont="1" applyBorder="1" applyAlignment="1">
      <alignment horizontal="left" vertical="top"/>
    </xf>
    <xf numFmtId="0" fontId="0" fillId="0" borderId="11" xfId="0" applyBorder="1" applyAlignment="1">
      <alignment vertical="top"/>
    </xf>
    <xf numFmtId="0" fontId="1" fillId="0" borderId="3" xfId="0" applyFont="1" applyBorder="1" applyAlignment="1">
      <alignment vertical="top"/>
    </xf>
    <xf numFmtId="0" fontId="24" fillId="0" borderId="20" xfId="0" applyFont="1" applyBorder="1" applyAlignment="1">
      <alignment vertical="top" wrapText="1"/>
    </xf>
    <xf numFmtId="0" fontId="1" fillId="5" borderId="6" xfId="0" applyFont="1" applyFill="1" applyBorder="1" applyAlignment="1">
      <alignment vertical="top" wrapText="1"/>
    </xf>
    <xf numFmtId="0" fontId="1" fillId="0" borderId="13" xfId="0" applyFont="1" applyBorder="1" applyAlignment="1">
      <alignment horizontal="left" vertical="top"/>
    </xf>
    <xf numFmtId="0" fontId="1" fillId="21" borderId="0" xfId="0" applyFont="1" applyFill="1" applyAlignment="1">
      <alignment horizontal="left" vertical="top" wrapText="1"/>
    </xf>
    <xf numFmtId="0" fontId="1" fillId="0" borderId="11" xfId="0" quotePrefix="1" applyFont="1" applyBorder="1" applyAlignment="1">
      <alignment vertical="top" wrapText="1"/>
    </xf>
    <xf numFmtId="0" fontId="1" fillId="0" borderId="16" xfId="0" applyFont="1" applyBorder="1" applyAlignment="1">
      <alignment vertical="top" wrapText="1"/>
    </xf>
    <xf numFmtId="0" fontId="1" fillId="0" borderId="17" xfId="0" applyFont="1" applyBorder="1" applyAlignment="1">
      <alignment vertical="top" wrapText="1"/>
    </xf>
    <xf numFmtId="0" fontId="1" fillId="0" borderId="14" xfId="0" applyFont="1" applyBorder="1" applyAlignment="1">
      <alignment vertical="top" wrapText="1"/>
    </xf>
    <xf numFmtId="0" fontId="13" fillId="0" borderId="14" xfId="2" applyFont="1" applyBorder="1" applyAlignment="1">
      <alignment vertical="top" wrapText="1"/>
    </xf>
    <xf numFmtId="0" fontId="1" fillId="0" borderId="22" xfId="0" applyFont="1" applyBorder="1" applyAlignment="1">
      <alignment vertical="top" wrapText="1"/>
    </xf>
    <xf numFmtId="0" fontId="1" fillId="17" borderId="1" xfId="0" applyFont="1" applyFill="1" applyBorder="1" applyAlignment="1">
      <alignment horizontal="left" vertical="top" wrapText="1"/>
    </xf>
    <xf numFmtId="0" fontId="1" fillId="17" borderId="0" xfId="0" applyFont="1" applyFill="1" applyAlignment="1">
      <alignment horizontal="left" vertical="top" wrapText="1"/>
    </xf>
    <xf numFmtId="0" fontId="14" fillId="0" borderId="0" xfId="2" applyBorder="1" applyAlignment="1">
      <alignment vertical="center"/>
    </xf>
    <xf numFmtId="0" fontId="14" fillId="0" borderId="0" xfId="2" applyBorder="1" applyAlignment="1">
      <alignment vertical="center" wrapText="1"/>
    </xf>
    <xf numFmtId="0" fontId="1" fillId="0" borderId="0" xfId="0" applyFont="1" applyAlignment="1">
      <alignment horizontal="left" vertical="center" wrapText="1"/>
    </xf>
    <xf numFmtId="0" fontId="4" fillId="0" borderId="0" xfId="0" applyFont="1" applyAlignment="1">
      <alignment horizontal="left" vertical="center" wrapText="1"/>
    </xf>
    <xf numFmtId="0" fontId="6" fillId="2" borderId="1" xfId="0" applyFont="1" applyFill="1" applyBorder="1" applyAlignment="1">
      <alignment horizontal="left" vertical="center" wrapText="1"/>
    </xf>
    <xf numFmtId="0" fontId="0" fillId="0" borderId="11" xfId="0" applyBorder="1" applyAlignment="1">
      <alignment horizontal="left" vertical="center"/>
    </xf>
    <xf numFmtId="0" fontId="1" fillId="25" borderId="11" xfId="0" applyFont="1" applyFill="1" applyBorder="1" applyAlignment="1">
      <alignment vertical="center" wrapText="1"/>
    </xf>
    <xf numFmtId="0" fontId="1" fillId="25" borderId="14" xfId="0" applyFont="1" applyFill="1" applyBorder="1" applyAlignment="1">
      <alignment vertical="center" wrapText="1"/>
    </xf>
    <xf numFmtId="0" fontId="0" fillId="25" borderId="21" xfId="0" applyFill="1" applyBorder="1"/>
    <xf numFmtId="0" fontId="1" fillId="25" borderId="21" xfId="0" applyFont="1" applyFill="1" applyBorder="1" applyAlignment="1">
      <alignment vertical="center" wrapText="1"/>
    </xf>
    <xf numFmtId="0" fontId="1" fillId="25" borderId="11" xfId="0" applyFont="1" applyFill="1" applyBorder="1" applyAlignment="1">
      <alignment vertical="top"/>
    </xf>
    <xf numFmtId="0" fontId="1" fillId="25" borderId="11" xfId="0" applyFont="1" applyFill="1" applyBorder="1" applyAlignment="1">
      <alignment vertical="top" wrapText="1"/>
    </xf>
    <xf numFmtId="0" fontId="1" fillId="32" borderId="14" xfId="0" applyFont="1" applyFill="1" applyBorder="1" applyAlignment="1">
      <alignment vertical="center" wrapText="1"/>
    </xf>
    <xf numFmtId="0" fontId="24" fillId="21" borderId="1" xfId="0" applyFont="1" applyFill="1" applyBorder="1" applyAlignment="1">
      <alignment vertical="center" wrapText="1"/>
    </xf>
    <xf numFmtId="0" fontId="24" fillId="0" borderId="11" xfId="0" applyFont="1" applyBorder="1" applyAlignment="1">
      <alignment vertical="center"/>
    </xf>
    <xf numFmtId="0" fontId="24" fillId="0" borderId="14" xfId="0" applyFont="1" applyBorder="1" applyAlignment="1">
      <alignment vertical="center"/>
    </xf>
    <xf numFmtId="0" fontId="1" fillId="19" borderId="6" xfId="0" applyFont="1" applyFill="1" applyBorder="1" applyAlignment="1">
      <alignment horizontal="left" vertical="top" wrapText="1"/>
    </xf>
    <xf numFmtId="0" fontId="1" fillId="30" borderId="11" xfId="0" applyFont="1" applyFill="1" applyBorder="1" applyAlignment="1">
      <alignment horizontal="left" vertical="top" wrapText="1"/>
    </xf>
    <xf numFmtId="0" fontId="30" fillId="29" borderId="11" xfId="0" applyFont="1" applyFill="1" applyBorder="1" applyAlignment="1">
      <alignment horizontal="left" vertical="top" wrapText="1"/>
    </xf>
    <xf numFmtId="0" fontId="1" fillId="19" borderId="11" xfId="0" applyFont="1" applyFill="1" applyBorder="1" applyAlignment="1">
      <alignment horizontal="left" vertical="top" wrapText="1"/>
    </xf>
    <xf numFmtId="0" fontId="30" fillId="29" borderId="3" xfId="0" applyFont="1" applyFill="1" applyBorder="1" applyAlignment="1">
      <alignment horizontal="left" vertical="top"/>
    </xf>
    <xf numFmtId="0" fontId="1" fillId="19" borderId="3" xfId="0" applyFont="1" applyFill="1" applyBorder="1" applyAlignment="1">
      <alignment horizontal="left" vertical="top"/>
    </xf>
    <xf numFmtId="0" fontId="1" fillId="0" borderId="15" xfId="0" applyFont="1" applyBorder="1" applyAlignment="1">
      <alignment horizontal="left" vertical="top"/>
    </xf>
    <xf numFmtId="0" fontId="1" fillId="0" borderId="16" xfId="0" applyFont="1" applyBorder="1" applyAlignment="1">
      <alignment horizontal="left" vertical="top"/>
    </xf>
    <xf numFmtId="0" fontId="1" fillId="0" borderId="15" xfId="0" applyFont="1" applyBorder="1" applyAlignment="1">
      <alignment vertical="center" wrapText="1"/>
    </xf>
    <xf numFmtId="0" fontId="1" fillId="30" borderId="11" xfId="0" applyFont="1" applyFill="1" applyBorder="1" applyAlignment="1">
      <alignment horizontal="left" vertical="top"/>
    </xf>
    <xf numFmtId="0" fontId="1" fillId="23" borderId="8" xfId="0" applyFont="1" applyFill="1" applyBorder="1" applyAlignment="1">
      <alignment vertical="center"/>
    </xf>
    <xf numFmtId="0" fontId="1" fillId="23" borderId="6" xfId="0" applyFont="1" applyFill="1" applyBorder="1" applyAlignment="1">
      <alignment vertical="center"/>
    </xf>
    <xf numFmtId="0" fontId="1" fillId="23" borderId="1" xfId="0" applyFont="1" applyFill="1" applyBorder="1" applyAlignment="1">
      <alignment vertical="center"/>
    </xf>
    <xf numFmtId="0" fontId="1" fillId="23" borderId="7" xfId="0" applyFont="1" applyFill="1" applyBorder="1" applyAlignment="1">
      <alignment vertical="center" wrapText="1"/>
    </xf>
    <xf numFmtId="0" fontId="1" fillId="23" borderId="1" xfId="0" applyFont="1" applyFill="1" applyBorder="1" applyAlignment="1">
      <alignment vertical="top" wrapText="1"/>
    </xf>
    <xf numFmtId="0" fontId="14" fillId="0" borderId="1" xfId="2" applyFill="1" applyBorder="1" applyAlignment="1">
      <alignment vertical="top" wrapText="1"/>
    </xf>
    <xf numFmtId="0" fontId="1" fillId="20" borderId="1" xfId="0" applyFont="1" applyFill="1" applyBorder="1" applyAlignment="1">
      <alignment vertical="center" wrapText="1"/>
    </xf>
    <xf numFmtId="0" fontId="1" fillId="33" borderId="1" xfId="0" applyFont="1" applyFill="1" applyBorder="1" applyAlignment="1">
      <alignment vertical="center"/>
    </xf>
    <xf numFmtId="0" fontId="1" fillId="33" borderId="6" xfId="0" applyFont="1" applyFill="1" applyBorder="1" applyAlignment="1">
      <alignment vertical="center"/>
    </xf>
    <xf numFmtId="0" fontId="24" fillId="0" borderId="0" xfId="0" applyFont="1" applyAlignment="1">
      <alignment wrapText="1"/>
    </xf>
    <xf numFmtId="0" fontId="1" fillId="5" borderId="0" xfId="0" applyFont="1" applyFill="1" applyAlignment="1">
      <alignment horizontal="left" vertical="top" wrapText="1"/>
    </xf>
    <xf numFmtId="0" fontId="14" fillId="0" borderId="23" xfId="2" applyBorder="1" applyAlignment="1">
      <alignment vertical="center" wrapText="1"/>
    </xf>
    <xf numFmtId="0" fontId="14" fillId="0" borderId="11" xfId="2" applyBorder="1"/>
    <xf numFmtId="0" fontId="1" fillId="0" borderId="17" xfId="0" applyFont="1" applyBorder="1" applyAlignment="1">
      <alignment horizontal="left" vertical="top" wrapText="1"/>
    </xf>
    <xf numFmtId="0" fontId="1" fillId="0" borderId="14" xfId="0" applyFont="1" applyBorder="1" applyAlignment="1">
      <alignment horizontal="left" vertical="top" wrapText="1"/>
    </xf>
    <xf numFmtId="0" fontId="14" fillId="0" borderId="16" xfId="2" applyBorder="1" applyAlignment="1">
      <alignment wrapText="1"/>
    </xf>
    <xf numFmtId="0" fontId="1" fillId="30" borderId="1" xfId="0" applyFont="1" applyFill="1" applyBorder="1" applyAlignment="1">
      <alignment horizontal="left" vertical="center" wrapText="1"/>
    </xf>
    <xf numFmtId="0" fontId="14" fillId="34" borderId="11" xfId="2" applyFill="1" applyBorder="1" applyAlignment="1">
      <alignment vertical="center" wrapText="1"/>
    </xf>
    <xf numFmtId="0" fontId="30" fillId="29" borderId="1" xfId="0" applyFont="1" applyFill="1" applyBorder="1" applyAlignment="1">
      <alignment horizontal="left" vertical="center" wrapText="1"/>
    </xf>
    <xf numFmtId="0" fontId="1" fillId="0" borderId="12" xfId="0" applyFont="1" applyBorder="1" applyAlignment="1">
      <alignment horizontal="left" vertical="center" wrapText="1"/>
    </xf>
    <xf numFmtId="0" fontId="1" fillId="32" borderId="15" xfId="0" applyFont="1" applyFill="1" applyBorder="1" applyAlignment="1">
      <alignment vertical="center" wrapText="1"/>
    </xf>
    <xf numFmtId="0" fontId="1" fillId="21" borderId="14" xfId="0" applyFont="1" applyFill="1" applyBorder="1" applyAlignment="1">
      <alignment vertical="center" wrapText="1"/>
    </xf>
    <xf numFmtId="0" fontId="1" fillId="0" borderId="24" xfId="0" applyFont="1" applyBorder="1" applyAlignment="1">
      <alignment vertical="center" wrapText="1"/>
    </xf>
    <xf numFmtId="0" fontId="1" fillId="21" borderId="7" xfId="0" applyFont="1" applyFill="1" applyBorder="1" applyAlignment="1">
      <alignment horizontal="left" vertical="top" wrapText="1"/>
    </xf>
    <xf numFmtId="0" fontId="1" fillId="17" borderId="16" xfId="0" applyFont="1" applyFill="1" applyBorder="1" applyAlignment="1">
      <alignment vertical="top" wrapText="1"/>
    </xf>
    <xf numFmtId="0" fontId="1" fillId="21" borderId="3" xfId="0" applyFont="1" applyFill="1" applyBorder="1" applyAlignment="1">
      <alignment vertical="center" wrapText="1"/>
    </xf>
    <xf numFmtId="0" fontId="1" fillId="0" borderId="3" xfId="0" applyFont="1" applyBorder="1" applyAlignment="1">
      <alignment horizontal="left" vertical="center" wrapText="1"/>
    </xf>
    <xf numFmtId="0" fontId="1" fillId="25" borderId="14" xfId="0" applyFont="1" applyFill="1" applyBorder="1" applyAlignment="1">
      <alignment vertical="top" wrapText="1"/>
    </xf>
    <xf numFmtId="0" fontId="14" fillId="19" borderId="6" xfId="2" applyFill="1" applyBorder="1" applyAlignment="1">
      <alignment vertical="center" wrapText="1"/>
    </xf>
    <xf numFmtId="0" fontId="1" fillId="25" borderId="6" xfId="0" applyFont="1" applyFill="1" applyBorder="1" applyAlignment="1">
      <alignment vertical="center" wrapText="1"/>
    </xf>
    <xf numFmtId="0" fontId="1" fillId="19" borderId="6" xfId="0" applyFont="1" applyFill="1" applyBorder="1" applyAlignment="1">
      <alignment horizontal="left" vertical="center" wrapText="1"/>
    </xf>
    <xf numFmtId="0" fontId="1" fillId="19" borderId="6" xfId="0" applyFont="1" applyFill="1" applyBorder="1" applyAlignment="1">
      <alignment horizontal="center" vertical="center" wrapText="1"/>
    </xf>
    <xf numFmtId="0" fontId="1" fillId="19" borderId="15" xfId="0" applyFont="1" applyFill="1" applyBorder="1" applyAlignment="1">
      <alignment vertical="center"/>
    </xf>
    <xf numFmtId="0" fontId="1" fillId="0" borderId="14" xfId="0" applyFont="1" applyBorder="1" applyAlignment="1">
      <alignment horizontal="left" vertical="top"/>
    </xf>
    <xf numFmtId="0" fontId="1" fillId="19" borderId="25" xfId="0" applyFont="1" applyFill="1" applyBorder="1" applyAlignment="1">
      <alignment vertical="center" wrapText="1"/>
    </xf>
    <xf numFmtId="0" fontId="1" fillId="19" borderId="16" xfId="0" applyFont="1" applyFill="1" applyBorder="1" applyAlignment="1">
      <alignment vertical="center" wrapText="1"/>
    </xf>
    <xf numFmtId="0" fontId="1" fillId="0" borderId="12" xfId="0" applyFont="1" applyBorder="1" applyAlignment="1">
      <alignment horizontal="left" vertical="top" wrapText="1"/>
    </xf>
    <xf numFmtId="0" fontId="1" fillId="7" borderId="17" xfId="0" applyFont="1" applyFill="1" applyBorder="1" applyAlignment="1">
      <alignment vertical="center" wrapText="1"/>
    </xf>
    <xf numFmtId="0" fontId="1" fillId="7" borderId="0" xfId="0" applyFont="1" applyFill="1" applyAlignment="1">
      <alignment horizontal="left" vertical="top" wrapText="1"/>
    </xf>
    <xf numFmtId="0" fontId="1" fillId="21" borderId="0" xfId="0" applyFont="1" applyFill="1" applyAlignment="1">
      <alignment vertical="center" wrapText="1"/>
    </xf>
    <xf numFmtId="0" fontId="1" fillId="32" borderId="0" xfId="0" applyFont="1" applyFill="1" applyAlignment="1">
      <alignment horizontal="left" vertical="top" wrapText="1"/>
    </xf>
    <xf numFmtId="0" fontId="1" fillId="21" borderId="0" xfId="0" applyFont="1" applyFill="1" applyAlignment="1">
      <alignment vertical="top" wrapText="1"/>
    </xf>
    <xf numFmtId="0" fontId="1" fillId="21" borderId="11" xfId="0" applyFont="1" applyFill="1" applyBorder="1" applyAlignment="1">
      <alignment horizontal="left" vertical="center" wrapText="1"/>
    </xf>
    <xf numFmtId="0" fontId="0" fillId="0" borderId="16" xfId="0" applyBorder="1" applyAlignment="1">
      <alignment vertical="center"/>
    </xf>
    <xf numFmtId="0" fontId="1" fillId="21" borderId="4" xfId="0" applyFont="1" applyFill="1" applyBorder="1" applyAlignment="1">
      <alignment horizontal="left" vertical="top" wrapText="1"/>
    </xf>
    <xf numFmtId="0" fontId="1" fillId="0" borderId="21" xfId="0" applyFont="1" applyBorder="1" applyAlignment="1">
      <alignment horizontal="left" vertical="top"/>
    </xf>
    <xf numFmtId="0" fontId="0" fillId="0" borderId="20" xfId="0" applyBorder="1" applyAlignment="1">
      <alignment horizontal="left" vertical="center"/>
    </xf>
    <xf numFmtId="0" fontId="1" fillId="19" borderId="3" xfId="0" applyFont="1" applyFill="1" applyBorder="1" applyAlignment="1">
      <alignment horizontal="left" vertical="center" wrapText="1"/>
    </xf>
    <xf numFmtId="0" fontId="1" fillId="21" borderId="12" xfId="0" applyFont="1" applyFill="1" applyBorder="1" applyAlignment="1">
      <alignment horizontal="left" vertical="top" wrapText="1"/>
    </xf>
    <xf numFmtId="0" fontId="1" fillId="21" borderId="1" xfId="0" applyFont="1" applyFill="1" applyBorder="1" applyAlignment="1">
      <alignment vertical="center"/>
    </xf>
    <xf numFmtId="0" fontId="1" fillId="35" borderId="0" xfId="0" applyFont="1" applyFill="1" applyAlignment="1">
      <alignment vertical="center" wrapText="1"/>
    </xf>
    <xf numFmtId="0" fontId="1" fillId="35" borderId="3" xfId="0" applyFont="1" applyFill="1" applyBorder="1" applyAlignment="1">
      <alignment vertical="center" wrapText="1"/>
    </xf>
    <xf numFmtId="0" fontId="1" fillId="35" borderId="1" xfId="0" applyFont="1" applyFill="1" applyBorder="1" applyAlignment="1">
      <alignment horizontal="left" vertical="top" wrapText="1"/>
    </xf>
    <xf numFmtId="0" fontId="1" fillId="26" borderId="0" xfId="0" applyFont="1" applyFill="1" applyAlignment="1">
      <alignment horizontal="left" vertical="top"/>
    </xf>
    <xf numFmtId="0" fontId="33" fillId="0" borderId="6" xfId="0" applyFont="1" applyBorder="1" applyAlignment="1">
      <alignment vertical="center" wrapText="1"/>
    </xf>
    <xf numFmtId="0" fontId="32" fillId="0" borderId="6" xfId="0" applyFont="1" applyBorder="1" applyAlignment="1">
      <alignment vertical="center" wrapText="1"/>
    </xf>
    <xf numFmtId="0" fontId="24" fillId="0" borderId="14" xfId="0" applyFont="1" applyBorder="1" applyAlignment="1">
      <alignment vertical="center" wrapText="1"/>
    </xf>
    <xf numFmtId="0" fontId="24" fillId="0" borderId="11" xfId="0" applyFont="1" applyBorder="1" applyAlignment="1">
      <alignment vertical="top"/>
    </xf>
    <xf numFmtId="0" fontId="1" fillId="25" borderId="1" xfId="0" applyFont="1" applyFill="1" applyBorder="1" applyAlignment="1">
      <alignment vertical="top" wrapText="1"/>
    </xf>
    <xf numFmtId="0" fontId="1" fillId="25" borderId="6" xfId="0" applyFont="1" applyFill="1" applyBorder="1" applyAlignment="1">
      <alignment horizontal="left" vertical="top" wrapText="1"/>
    </xf>
    <xf numFmtId="0" fontId="16" fillId="21" borderId="0" xfId="0" applyFont="1" applyFill="1" applyAlignment="1">
      <alignment vertical="center" wrapText="1"/>
    </xf>
    <xf numFmtId="0" fontId="16" fillId="21" borderId="1" xfId="0" applyFont="1" applyFill="1" applyBorder="1" applyAlignment="1">
      <alignment vertical="center" wrapText="1"/>
    </xf>
    <xf numFmtId="0" fontId="16" fillId="0" borderId="3" xfId="0" applyFont="1" applyBorder="1" applyAlignment="1">
      <alignment vertical="center" wrapText="1"/>
    </xf>
    <xf numFmtId="0" fontId="14" fillId="0" borderId="22" xfId="2" applyBorder="1" applyAlignment="1">
      <alignment wrapText="1"/>
    </xf>
    <xf numFmtId="0" fontId="14" fillId="34" borderId="1" xfId="2" applyFill="1" applyBorder="1" applyAlignment="1">
      <alignment vertical="center" wrapText="1"/>
    </xf>
    <xf numFmtId="0" fontId="1" fillId="0" borderId="4" xfId="0" applyFont="1" applyBorder="1" applyAlignment="1">
      <alignment horizontal="left" vertical="top"/>
    </xf>
    <xf numFmtId="164" fontId="1" fillId="0" borderId="3" xfId="0" applyNumberFormat="1" applyFont="1" applyBorder="1" applyAlignment="1">
      <alignment horizontal="left" vertical="top" wrapText="1"/>
    </xf>
    <xf numFmtId="16" fontId="1" fillId="0" borderId="0" xfId="0" applyNumberFormat="1" applyFont="1" applyAlignment="1">
      <alignment vertical="top" wrapText="1"/>
    </xf>
    <xf numFmtId="0" fontId="1" fillId="5" borderId="6" xfId="0" applyFont="1" applyFill="1" applyBorder="1" applyAlignment="1">
      <alignment horizontal="center" vertical="top" wrapText="1"/>
    </xf>
    <xf numFmtId="16" fontId="1" fillId="0" borderId="4" xfId="0" applyNumberFormat="1" applyFont="1" applyBorder="1" applyAlignment="1">
      <alignment horizontal="left" vertical="top" wrapText="1"/>
    </xf>
    <xf numFmtId="0" fontId="1" fillId="32" borderId="6" xfId="0" applyFont="1" applyFill="1" applyBorder="1" applyAlignment="1">
      <alignment horizontal="left" vertical="top" wrapText="1"/>
    </xf>
    <xf numFmtId="0" fontId="1" fillId="5" borderId="16" xfId="0" applyFont="1" applyFill="1" applyBorder="1" applyAlignment="1">
      <alignment vertical="top" wrapText="1"/>
    </xf>
    <xf numFmtId="0" fontId="1" fillId="21" borderId="6" xfId="0" applyFont="1" applyFill="1" applyBorder="1" applyAlignment="1">
      <alignment horizontal="left" vertical="top" wrapText="1"/>
    </xf>
    <xf numFmtId="0" fontId="1" fillId="0" borderId="22" xfId="0" applyFont="1" applyBorder="1" applyAlignment="1">
      <alignment horizontal="left" vertical="top"/>
    </xf>
    <xf numFmtId="0" fontId="31" fillId="25" borderId="14" xfId="0" applyFont="1" applyFill="1" applyBorder="1" applyAlignment="1">
      <alignment horizontal="left" vertical="top" wrapText="1"/>
    </xf>
    <xf numFmtId="0" fontId="0" fillId="0" borderId="7" xfId="0" applyBorder="1"/>
    <xf numFmtId="0" fontId="1" fillId="21" borderId="11" xfId="0" applyFont="1" applyFill="1" applyBorder="1" applyAlignment="1">
      <alignment horizontal="left" vertical="top" wrapText="1"/>
    </xf>
    <xf numFmtId="0" fontId="1" fillId="0" borderId="6" xfId="0" applyFont="1" applyBorder="1" applyAlignment="1">
      <alignment horizontal="left" vertical="center" wrapText="1"/>
    </xf>
    <xf numFmtId="0" fontId="1" fillId="0" borderId="17" xfId="0" applyFont="1" applyBorder="1" applyAlignment="1">
      <alignment horizontal="left" vertical="center" wrapText="1"/>
    </xf>
    <xf numFmtId="0" fontId="1" fillId="0" borderId="17" xfId="0" applyFont="1" applyBorder="1" applyAlignment="1">
      <alignment horizontal="left" vertical="top"/>
    </xf>
    <xf numFmtId="0" fontId="1" fillId="7" borderId="6" xfId="0" applyFont="1" applyFill="1" applyBorder="1" applyAlignment="1">
      <alignment horizontal="left" vertical="top" wrapText="1"/>
    </xf>
    <xf numFmtId="0" fontId="1" fillId="0" borderId="26" xfId="0" applyFont="1" applyBorder="1" applyAlignment="1">
      <alignment vertical="top" wrapText="1"/>
    </xf>
    <xf numFmtId="0" fontId="16" fillId="5" borderId="11" xfId="0" applyFont="1" applyFill="1" applyBorder="1" applyAlignment="1">
      <alignment vertical="top" wrapText="1"/>
    </xf>
    <xf numFmtId="0" fontId="19" fillId="10" borderId="11" xfId="0" applyFont="1" applyFill="1" applyBorder="1" applyAlignment="1">
      <alignment horizontal="center" vertical="center"/>
    </xf>
    <xf numFmtId="0" fontId="19" fillId="11" borderId="11" xfId="0" applyFont="1" applyFill="1" applyBorder="1" applyAlignment="1">
      <alignment horizontal="center" vertical="center" wrapText="1"/>
    </xf>
    <xf numFmtId="0" fontId="19" fillId="11" borderId="11" xfId="0" applyFont="1" applyFill="1" applyBorder="1" applyAlignment="1">
      <alignment horizontal="left" vertical="center" wrapText="1"/>
    </xf>
    <xf numFmtId="0" fontId="1" fillId="0" borderId="25" xfId="0" applyFont="1" applyBorder="1" applyAlignment="1">
      <alignment vertical="top" wrapText="1"/>
    </xf>
    <xf numFmtId="0" fontId="1" fillId="0" borderId="8" xfId="0" applyFont="1" applyBorder="1" applyAlignment="1">
      <alignment horizontal="left" vertical="center"/>
    </xf>
    <xf numFmtId="0" fontId="0" fillId="0" borderId="10" xfId="0" applyBorder="1"/>
    <xf numFmtId="0" fontId="1" fillId="32" borderId="6" xfId="0" applyFont="1" applyFill="1" applyBorder="1" applyAlignment="1">
      <alignment vertical="center" wrapText="1"/>
    </xf>
    <xf numFmtId="0" fontId="1" fillId="21" borderId="14" xfId="0" applyFont="1" applyFill="1" applyBorder="1" applyAlignment="1">
      <alignment horizontal="left" vertical="top" wrapText="1"/>
    </xf>
    <xf numFmtId="0" fontId="1" fillId="0" borderId="14" xfId="0" applyFont="1" applyBorder="1" applyAlignment="1">
      <alignment horizontal="left" vertical="center" wrapText="1"/>
    </xf>
    <xf numFmtId="0" fontId="1" fillId="25" borderId="8" xfId="0" applyFont="1" applyFill="1" applyBorder="1" applyAlignment="1">
      <alignment horizontal="left" vertical="top" wrapText="1"/>
    </xf>
    <xf numFmtId="0" fontId="1" fillId="25" borderId="10" xfId="0" applyFont="1" applyFill="1" applyBorder="1" applyAlignment="1">
      <alignment horizontal="left" vertical="top" wrapText="1"/>
    </xf>
    <xf numFmtId="0" fontId="1" fillId="0" borderId="14" xfId="0" applyFont="1" applyBorder="1" applyAlignment="1">
      <alignment vertical="top"/>
    </xf>
    <xf numFmtId="0" fontId="1" fillId="5" borderId="4" xfId="0" applyFont="1" applyFill="1" applyBorder="1" applyAlignment="1">
      <alignment horizontal="left" vertical="top" wrapText="1"/>
    </xf>
    <xf numFmtId="0" fontId="1" fillId="5" borderId="14" xfId="0" applyFont="1" applyFill="1" applyBorder="1" applyAlignment="1">
      <alignment vertical="center" wrapText="1"/>
    </xf>
    <xf numFmtId="0" fontId="16" fillId="5" borderId="0" xfId="0" applyFont="1" applyFill="1" applyAlignment="1">
      <alignment vertical="top" wrapText="1"/>
    </xf>
    <xf numFmtId="0" fontId="1" fillId="23" borderId="0" xfId="0" applyFont="1" applyFill="1" applyAlignment="1">
      <alignment horizontal="left" vertical="top" wrapText="1"/>
    </xf>
    <xf numFmtId="0" fontId="16" fillId="19" borderId="11" xfId="0" applyFont="1" applyFill="1" applyBorder="1" applyAlignment="1">
      <alignment vertical="top" wrapText="1"/>
    </xf>
    <xf numFmtId="0" fontId="0" fillId="0" borderId="0" xfId="0" applyAlignment="1">
      <alignment wrapText="1"/>
    </xf>
    <xf numFmtId="0" fontId="1" fillId="0" borderId="0" xfId="0" quotePrefix="1" applyFont="1" applyAlignment="1">
      <alignment horizontal="left" vertical="top" wrapText="1"/>
    </xf>
    <xf numFmtId="16" fontId="4" fillId="0" borderId="0" xfId="0" quotePrefix="1" applyNumberFormat="1" applyFont="1" applyAlignment="1">
      <alignment horizontal="left" vertical="top" wrapText="1"/>
    </xf>
    <xf numFmtId="0" fontId="1" fillId="30" borderId="3" xfId="0" applyFont="1" applyFill="1" applyBorder="1" applyAlignment="1">
      <alignment horizontal="left" vertical="top" wrapText="1"/>
    </xf>
    <xf numFmtId="0" fontId="1" fillId="35" borderId="1" xfId="0" applyFont="1" applyFill="1" applyBorder="1" applyAlignment="1">
      <alignment horizontal="left" vertical="top"/>
    </xf>
    <xf numFmtId="0" fontId="1" fillId="36" borderId="1" xfId="0" applyFont="1" applyFill="1" applyBorder="1" applyAlignment="1">
      <alignment horizontal="left" vertical="top" wrapText="1"/>
    </xf>
    <xf numFmtId="0" fontId="1" fillId="36" borderId="4" xfId="0" applyFont="1" applyFill="1" applyBorder="1" applyAlignment="1">
      <alignment horizontal="left" vertical="top" wrapText="1"/>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8" fillId="36" borderId="1" xfId="0" applyFont="1" applyFill="1" applyBorder="1" applyAlignment="1">
      <alignment horizontal="left" vertical="top"/>
    </xf>
    <xf numFmtId="0" fontId="8" fillId="0" borderId="1" xfId="0" applyFont="1" applyBorder="1" applyAlignment="1">
      <alignment horizontal="center" vertical="top"/>
    </xf>
    <xf numFmtId="0" fontId="23" fillId="0" borderId="0" xfId="0" applyFont="1" applyAlignment="1">
      <alignment horizontal="left" vertical="top" wrapText="1"/>
    </xf>
    <xf numFmtId="0" fontId="4" fillId="26" borderId="1" xfId="0" applyFont="1" applyFill="1" applyBorder="1" applyAlignment="1">
      <alignment horizontal="left" vertical="top"/>
    </xf>
    <xf numFmtId="0" fontId="1" fillId="24" borderId="11" xfId="0" applyFont="1" applyFill="1" applyBorder="1" applyAlignment="1">
      <alignment horizontal="left" vertical="top"/>
    </xf>
    <xf numFmtId="0" fontId="1" fillId="36" borderId="11" xfId="0" applyFont="1" applyFill="1" applyBorder="1" applyAlignment="1">
      <alignment horizontal="left" vertical="top" wrapText="1"/>
    </xf>
    <xf numFmtId="0" fontId="24" fillId="0" borderId="11" xfId="0" applyFont="1" applyBorder="1" applyAlignment="1">
      <alignment vertical="top" wrapText="1"/>
    </xf>
    <xf numFmtId="0" fontId="1" fillId="0" borderId="11" xfId="0" quotePrefix="1" applyFont="1" applyBorder="1" applyAlignment="1">
      <alignment horizontal="left" vertical="top" wrapText="1"/>
    </xf>
    <xf numFmtId="164" fontId="1" fillId="0" borderId="11" xfId="0" applyNumberFormat="1" applyFont="1" applyBorder="1" applyAlignment="1">
      <alignment horizontal="left" vertical="top" wrapText="1"/>
    </xf>
    <xf numFmtId="0" fontId="1" fillId="0" borderId="16" xfId="0" applyFont="1" applyBorder="1" applyAlignment="1">
      <alignment horizontal="left" vertical="top" wrapText="1"/>
    </xf>
    <xf numFmtId="0" fontId="1" fillId="5" borderId="1" xfId="0" applyFont="1" applyFill="1" applyBorder="1" applyAlignment="1">
      <alignment horizontal="left" vertical="top"/>
    </xf>
    <xf numFmtId="164" fontId="1" fillId="5" borderId="1" xfId="0" applyNumberFormat="1" applyFont="1" applyFill="1" applyBorder="1" applyAlignment="1">
      <alignment horizontal="left" vertical="top" wrapText="1"/>
    </xf>
    <xf numFmtId="16" fontId="1" fillId="5" borderId="1" xfId="0" applyNumberFormat="1" applyFont="1" applyFill="1" applyBorder="1" applyAlignment="1">
      <alignment horizontal="left" vertical="top" wrapText="1"/>
    </xf>
    <xf numFmtId="0" fontId="1" fillId="5" borderId="3" xfId="0" applyFont="1" applyFill="1" applyBorder="1" applyAlignment="1">
      <alignment horizontal="left" vertical="top" wrapText="1"/>
    </xf>
    <xf numFmtId="0" fontId="1" fillId="37" borderId="1" xfId="0" applyFont="1" applyFill="1" applyBorder="1" applyAlignment="1">
      <alignment horizontal="left" vertical="top"/>
    </xf>
    <xf numFmtId="0" fontId="1" fillId="37" borderId="1" xfId="0" applyFont="1" applyFill="1" applyBorder="1" applyAlignment="1">
      <alignment horizontal="left" vertical="top" wrapText="1"/>
    </xf>
    <xf numFmtId="0" fontId="1" fillId="37" borderId="1" xfId="0" applyFont="1" applyFill="1" applyBorder="1" applyAlignment="1">
      <alignment horizontal="center" vertical="top" wrapText="1"/>
    </xf>
    <xf numFmtId="16" fontId="1" fillId="37" borderId="1" xfId="0" applyNumberFormat="1" applyFont="1" applyFill="1" applyBorder="1" applyAlignment="1">
      <alignment horizontal="left" vertical="top" wrapText="1"/>
    </xf>
    <xf numFmtId="0" fontId="30" fillId="29" borderId="11" xfId="0" applyFont="1" applyFill="1" applyBorder="1" applyAlignment="1">
      <alignment horizontal="left" vertical="top"/>
    </xf>
    <xf numFmtId="0" fontId="1" fillId="19" borderId="11" xfId="0" applyFont="1" applyFill="1" applyBorder="1" applyAlignment="1">
      <alignment horizontal="left" vertical="top"/>
    </xf>
    <xf numFmtId="0" fontId="1" fillId="0" borderId="1" xfId="0" quotePrefix="1" applyFont="1" applyBorder="1" applyAlignment="1">
      <alignment vertical="top" wrapText="1"/>
    </xf>
    <xf numFmtId="0" fontId="30" fillId="29" borderId="11" xfId="0" applyFont="1" applyFill="1" applyBorder="1" applyAlignment="1">
      <alignment horizontal="center" vertical="top"/>
    </xf>
    <xf numFmtId="0" fontId="1" fillId="0" borderId="22" xfId="0" applyFont="1" applyBorder="1" applyAlignment="1">
      <alignment horizontal="left" vertical="top" wrapText="1"/>
    </xf>
    <xf numFmtId="0" fontId="14" fillId="19" borderId="11" xfId="2" applyFill="1" applyBorder="1" applyAlignment="1">
      <alignment vertical="center" wrapText="1"/>
    </xf>
    <xf numFmtId="0" fontId="1" fillId="19" borderId="7" xfId="0" applyFont="1" applyFill="1" applyBorder="1" applyAlignment="1">
      <alignment horizontal="left" vertical="top"/>
    </xf>
    <xf numFmtId="0" fontId="0" fillId="0" borderId="16" xfId="0" applyBorder="1" applyAlignment="1">
      <alignment vertical="top"/>
    </xf>
    <xf numFmtId="0" fontId="1" fillId="32" borderId="1" xfId="0" applyFont="1" applyFill="1" applyBorder="1" applyAlignment="1">
      <alignment vertical="top" wrapText="1"/>
    </xf>
    <xf numFmtId="0" fontId="1" fillId="21" borderId="1" xfId="0" applyFont="1" applyFill="1" applyBorder="1" applyAlignment="1">
      <alignment vertical="top" wrapText="1"/>
    </xf>
    <xf numFmtId="0" fontId="1" fillId="23" borderId="1" xfId="0" applyFont="1" applyFill="1" applyBorder="1" applyAlignment="1">
      <alignment horizontal="left" vertical="top" wrapText="1"/>
    </xf>
    <xf numFmtId="0" fontId="1" fillId="23" borderId="1" xfId="0" applyFont="1" applyFill="1" applyBorder="1" applyAlignment="1">
      <alignment horizontal="left" vertical="top"/>
    </xf>
    <xf numFmtId="0" fontId="1" fillId="5" borderId="11" xfId="0" applyFont="1" applyFill="1" applyBorder="1" applyAlignment="1">
      <alignment horizontal="left" vertical="top" wrapText="1"/>
    </xf>
    <xf numFmtId="0" fontId="1" fillId="32" borderId="11" xfId="0" applyFont="1" applyFill="1" applyBorder="1" applyAlignment="1">
      <alignment horizontal="left" vertical="top" wrapText="1"/>
    </xf>
    <xf numFmtId="0" fontId="24" fillId="0" borderId="1" xfId="0" applyFont="1" applyBorder="1" applyAlignment="1">
      <alignment wrapText="1"/>
    </xf>
    <xf numFmtId="0" fontId="1" fillId="27" borderId="10" xfId="0" applyFont="1" applyFill="1" applyBorder="1" applyAlignment="1">
      <alignment horizontal="left" vertical="top" wrapText="1"/>
    </xf>
    <xf numFmtId="0" fontId="13" fillId="0" borderId="1" xfId="2" applyFont="1" applyBorder="1"/>
    <xf numFmtId="0" fontId="0" fillId="0" borderId="6" xfId="0" applyBorder="1" applyAlignment="1">
      <alignment vertical="top"/>
    </xf>
    <xf numFmtId="0" fontId="13" fillId="0" borderId="6" xfId="2" applyFont="1" applyBorder="1"/>
    <xf numFmtId="0" fontId="1" fillId="23" borderId="11" xfId="0" applyFont="1" applyFill="1" applyBorder="1" applyAlignment="1">
      <alignment horizontal="left" vertical="top" wrapText="1"/>
    </xf>
    <xf numFmtId="0" fontId="34" fillId="10" borderId="0" xfId="0" applyFont="1" applyFill="1" applyAlignment="1">
      <alignment horizontal="center" vertical="center" wrapText="1"/>
    </xf>
    <xf numFmtId="0" fontId="34" fillId="40" borderId="0" xfId="0" applyFont="1" applyFill="1" applyAlignment="1">
      <alignment horizontal="center" vertical="center" wrapText="1"/>
    </xf>
    <xf numFmtId="0" fontId="34" fillId="41" borderId="0" xfId="0" applyFont="1" applyFill="1" applyAlignment="1">
      <alignment horizontal="center" vertical="center" wrapText="1"/>
    </xf>
    <xf numFmtId="0" fontId="34" fillId="42" borderId="0" xfId="0" applyFont="1" applyFill="1" applyAlignment="1">
      <alignment horizontal="center" vertical="center" wrapText="1"/>
    </xf>
    <xf numFmtId="0" fontId="22" fillId="3" borderId="0" xfId="0" applyFont="1" applyFill="1" applyAlignment="1">
      <alignment vertical="center" wrapText="1"/>
    </xf>
    <xf numFmtId="0" fontId="0" fillId="3" borderId="0" xfId="0" applyFill="1" applyAlignment="1">
      <alignment vertical="center" wrapText="1"/>
    </xf>
    <xf numFmtId="15" fontId="22" fillId="3" borderId="0" xfId="0" applyNumberFormat="1" applyFont="1" applyFill="1" applyAlignment="1">
      <alignment vertical="center" wrapText="1"/>
    </xf>
    <xf numFmtId="0" fontId="0" fillId="19" borderId="0" xfId="0" applyFill="1" applyAlignment="1">
      <alignment vertical="center" wrapText="1"/>
    </xf>
    <xf numFmtId="0" fontId="26" fillId="0" borderId="0" xfId="0" applyFont="1"/>
    <xf numFmtId="0" fontId="0" fillId="0" borderId="3" xfId="0" applyBorder="1" applyAlignment="1">
      <alignment vertical="top"/>
    </xf>
    <xf numFmtId="0" fontId="14" fillId="0" borderId="0" xfId="2" applyAlignment="1">
      <alignment horizontal="left" vertical="top"/>
    </xf>
    <xf numFmtId="0" fontId="20" fillId="12" borderId="0" xfId="0" applyFont="1" applyFill="1" applyAlignment="1">
      <alignment horizontal="center" vertical="center" wrapText="1"/>
    </xf>
    <xf numFmtId="0" fontId="20" fillId="38" borderId="0" xfId="0" applyFont="1" applyFill="1" applyAlignment="1">
      <alignment horizontal="center" vertical="center" wrapText="1"/>
    </xf>
    <xf numFmtId="0" fontId="0" fillId="38" borderId="0" xfId="0" applyFill="1" applyAlignment="1">
      <alignment horizontal="center" vertical="center" wrapText="1"/>
    </xf>
    <xf numFmtId="0" fontId="20" fillId="39" borderId="0" xfId="0" applyFont="1" applyFill="1" applyAlignment="1">
      <alignment horizontal="center" vertical="center" wrapText="1"/>
    </xf>
    <xf numFmtId="0" fontId="20" fillId="14" borderId="0" xfId="0" applyFont="1" applyFill="1" applyAlignment="1">
      <alignment horizontal="center" vertical="center" wrapText="1"/>
    </xf>
    <xf numFmtId="15" fontId="0" fillId="0" borderId="0" xfId="0" applyNumberFormat="1" applyAlignment="1">
      <alignment vertical="center" wrapText="1"/>
    </xf>
    <xf numFmtId="0" fontId="22" fillId="0" borderId="0" xfId="0" applyFont="1" applyAlignment="1">
      <alignment vertical="center" wrapText="1"/>
    </xf>
    <xf numFmtId="0" fontId="2" fillId="26" borderId="1" xfId="0" applyFont="1" applyFill="1" applyBorder="1" applyAlignment="1">
      <alignment horizontal="left" vertical="top"/>
    </xf>
    <xf numFmtId="0" fontId="1" fillId="24" borderId="10" xfId="0" applyFont="1" applyFill="1" applyBorder="1" applyAlignment="1">
      <alignment horizontal="left" vertical="top"/>
    </xf>
    <xf numFmtId="0" fontId="1" fillId="19" borderId="6" xfId="0" applyFont="1" applyFill="1" applyBorder="1" applyAlignment="1">
      <alignment horizontal="left" vertical="top"/>
    </xf>
    <xf numFmtId="0" fontId="8"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8" xfId="0" applyFont="1" applyBorder="1" applyAlignment="1">
      <alignment horizontal="center" vertical="top" wrapText="1"/>
    </xf>
    <xf numFmtId="16" fontId="1" fillId="0" borderId="10" xfId="0" applyNumberFormat="1" applyFont="1" applyBorder="1" applyAlignment="1">
      <alignment horizontal="left" vertical="top" wrapText="1"/>
    </xf>
    <xf numFmtId="0" fontId="7" fillId="0" borderId="1" xfId="0" applyFont="1" applyBorder="1" applyAlignment="1">
      <alignment vertical="top" wrapText="1"/>
    </xf>
    <xf numFmtId="0" fontId="1" fillId="17" borderId="11" xfId="0" applyFont="1" applyFill="1" applyBorder="1" applyAlignment="1">
      <alignment horizontal="left" vertical="top" wrapText="1"/>
    </xf>
    <xf numFmtId="0" fontId="1" fillId="27" borderId="11" xfId="0" applyFont="1" applyFill="1" applyBorder="1" applyAlignment="1">
      <alignment horizontal="left" vertical="top" wrapText="1"/>
    </xf>
    <xf numFmtId="0" fontId="1" fillId="27" borderId="1" xfId="0" applyFont="1" applyFill="1" applyBorder="1" applyAlignment="1">
      <alignment horizontal="left" vertical="top" wrapText="1"/>
    </xf>
    <xf numFmtId="0" fontId="13" fillId="0" borderId="0" xfId="2" applyFont="1" applyBorder="1" applyAlignment="1">
      <alignment vertical="top" wrapText="1"/>
    </xf>
    <xf numFmtId="0" fontId="1" fillId="0" borderId="24" xfId="0" applyFont="1" applyBorder="1" applyAlignment="1">
      <alignment horizontal="left" vertical="top" wrapText="1"/>
    </xf>
    <xf numFmtId="0" fontId="0" fillId="0" borderId="0" xfId="0" quotePrefix="1" applyAlignment="1">
      <alignment vertical="center" wrapText="1"/>
    </xf>
    <xf numFmtId="0" fontId="14" fillId="0" borderId="6" xfId="2" applyBorder="1" applyAlignment="1">
      <alignment vertical="center" wrapText="1"/>
    </xf>
    <xf numFmtId="0" fontId="0" fillId="43" borderId="0" xfId="0" applyFill="1" applyAlignment="1">
      <alignment vertical="center" wrapText="1"/>
    </xf>
    <xf numFmtId="0" fontId="38" fillId="43" borderId="0" xfId="0" applyFont="1" applyFill="1" applyAlignment="1">
      <alignment vertical="center" wrapText="1"/>
    </xf>
    <xf numFmtId="16" fontId="0" fillId="0" borderId="0" xfId="0" applyNumberFormat="1" applyAlignment="1">
      <alignment vertical="center" wrapText="1"/>
    </xf>
    <xf numFmtId="0" fontId="14" fillId="0" borderId="0" xfId="2" applyAlignment="1">
      <alignment vertical="center"/>
    </xf>
    <xf numFmtId="0" fontId="11" fillId="37" borderId="0" xfId="0" applyFont="1" applyFill="1" applyAlignment="1">
      <alignment horizontal="center" vertical="center" wrapText="1"/>
    </xf>
    <xf numFmtId="166" fontId="11" fillId="30" borderId="0" xfId="0" applyNumberFormat="1" applyFont="1" applyFill="1" applyAlignment="1">
      <alignment horizontal="center" vertical="center" wrapText="1"/>
    </xf>
    <xf numFmtId="0" fontId="11" fillId="30" borderId="0" xfId="0" applyFont="1" applyFill="1" applyAlignment="1">
      <alignment horizontal="center" vertical="center" wrapText="1"/>
    </xf>
    <xf numFmtId="0" fontId="11" fillId="44" borderId="0" xfId="0" applyFont="1" applyFill="1" applyAlignment="1">
      <alignment horizontal="center" vertical="center" wrapText="1"/>
    </xf>
    <xf numFmtId="0" fontId="11" fillId="17" borderId="0" xfId="0" applyFont="1" applyFill="1" applyAlignment="1">
      <alignment horizontal="center" vertical="center" wrapText="1"/>
    </xf>
    <xf numFmtId="0" fontId="11" fillId="21" borderId="0" xfId="0" applyFont="1" applyFill="1" applyAlignment="1">
      <alignment horizontal="center" vertical="center" wrapText="1"/>
    </xf>
    <xf numFmtId="0" fontId="11" fillId="0" borderId="0" xfId="0" applyFont="1" applyAlignment="1">
      <alignment horizontal="center" vertical="center" wrapText="1"/>
    </xf>
    <xf numFmtId="0" fontId="38" fillId="45" borderId="0" xfId="0" applyFont="1" applyFill="1" applyAlignment="1">
      <alignment horizontal="center" vertical="center" wrapText="1"/>
    </xf>
    <xf numFmtId="166" fontId="38" fillId="2" borderId="0" xfId="0" applyNumberFormat="1" applyFont="1" applyFill="1" applyAlignment="1">
      <alignment horizontal="center" vertical="center" wrapText="1"/>
    </xf>
    <xf numFmtId="0" fontId="38" fillId="2" borderId="0" xfId="0" applyFont="1" applyFill="1" applyAlignment="1">
      <alignment horizontal="center" vertical="center" wrapText="1"/>
    </xf>
    <xf numFmtId="0" fontId="38" fillId="33" borderId="0" xfId="0" applyFont="1" applyFill="1" applyAlignment="1">
      <alignment horizontal="center" vertical="center" wrapText="1"/>
    </xf>
    <xf numFmtId="0" fontId="38" fillId="46" borderId="0" xfId="0" applyFont="1" applyFill="1" applyAlignment="1">
      <alignment horizontal="center" vertical="center" wrapText="1"/>
    </xf>
    <xf numFmtId="0" fontId="38" fillId="47" borderId="0" xfId="0" applyFont="1" applyFill="1" applyAlignment="1">
      <alignment horizontal="center" vertical="center" wrapText="1"/>
    </xf>
    <xf numFmtId="0" fontId="26" fillId="5" borderId="0" xfId="0" applyFont="1" applyFill="1" applyAlignment="1">
      <alignment horizontal="center" vertical="center" wrapText="1"/>
    </xf>
    <xf numFmtId="0" fontId="26"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top" wrapText="1"/>
    </xf>
    <xf numFmtId="166" fontId="0" fillId="0" borderId="0" xfId="0" applyNumberFormat="1" applyAlignment="1">
      <alignment horizontal="center" vertical="center" wrapText="1"/>
    </xf>
    <xf numFmtId="0" fontId="14" fillId="0" borderId="0" xfId="2" applyFill="1" applyAlignment="1">
      <alignment vertical="center" wrapText="1"/>
    </xf>
    <xf numFmtId="0" fontId="0" fillId="48" borderId="0" xfId="0" applyFill="1" applyAlignment="1">
      <alignment vertical="center" wrapText="1"/>
    </xf>
    <xf numFmtId="0" fontId="0" fillId="48" borderId="0" xfId="0" applyFill="1" applyAlignment="1">
      <alignment horizontal="center" vertical="center" wrapText="1"/>
    </xf>
    <xf numFmtId="166" fontId="0" fillId="48" borderId="0" xfId="0" applyNumberFormat="1" applyFill="1" applyAlignment="1">
      <alignment horizontal="center" vertical="center" wrapText="1"/>
    </xf>
    <xf numFmtId="0" fontId="0" fillId="5" borderId="0" xfId="0" applyFill="1" applyAlignment="1">
      <alignment vertical="center" wrapText="1"/>
    </xf>
    <xf numFmtId="0" fontId="0" fillId="21" borderId="0" xfId="0" applyFill="1" applyAlignment="1">
      <alignment vertical="center" wrapText="1"/>
    </xf>
    <xf numFmtId="0" fontId="0" fillId="49" borderId="0" xfId="0" applyFill="1" applyAlignment="1">
      <alignment vertical="center" wrapText="1"/>
    </xf>
    <xf numFmtId="0" fontId="39" fillId="0" borderId="0" xfId="0" applyFont="1" applyAlignment="1">
      <alignment vertical="center" wrapText="1"/>
    </xf>
    <xf numFmtId="0" fontId="1" fillId="19" borderId="1" xfId="0" applyFont="1" applyFill="1" applyBorder="1" applyAlignment="1">
      <alignment vertical="top" wrapText="1"/>
    </xf>
    <xf numFmtId="164" fontId="1" fillId="0" borderId="7" xfId="0" applyNumberFormat="1" applyFont="1" applyBorder="1" applyAlignment="1">
      <alignment horizontal="left" vertical="top" wrapText="1"/>
    </xf>
    <xf numFmtId="0" fontId="1" fillId="5" borderId="11" xfId="0" applyFont="1" applyFill="1" applyBorder="1" applyAlignment="1">
      <alignment horizontal="center" vertical="top" wrapText="1"/>
    </xf>
    <xf numFmtId="0" fontId="1" fillId="0" borderId="20" xfId="0" applyFont="1" applyBorder="1" applyAlignment="1">
      <alignment horizontal="left" vertical="top" wrapText="1"/>
    </xf>
    <xf numFmtId="0" fontId="1" fillId="3" borderId="0" xfId="0" applyFont="1" applyFill="1" applyAlignment="1">
      <alignment horizontal="left" vertical="top" wrapText="1"/>
    </xf>
    <xf numFmtId="0" fontId="14" fillId="0" borderId="22" xfId="2" applyBorder="1"/>
    <xf numFmtId="0" fontId="14" fillId="0" borderId="6" xfId="2" applyBorder="1" applyAlignment="1">
      <alignment horizontal="left" vertical="top" wrapText="1"/>
    </xf>
    <xf numFmtId="3" fontId="1" fillId="0" borderId="1" xfId="0" applyNumberFormat="1" applyFont="1" applyBorder="1" applyAlignment="1">
      <alignment horizontal="left" vertical="top" wrapText="1"/>
    </xf>
    <xf numFmtId="0" fontId="22" fillId="0" borderId="0" xfId="0" applyFont="1" applyAlignment="1">
      <alignment horizontal="left" vertical="center" wrapText="1" readingOrder="1"/>
    </xf>
    <xf numFmtId="0" fontId="0" fillId="37" borderId="0" xfId="0" applyFill="1" applyAlignment="1">
      <alignment vertical="center" wrapText="1"/>
    </xf>
    <xf numFmtId="0" fontId="0" fillId="37" borderId="0" xfId="0" applyFill="1" applyAlignment="1">
      <alignment horizontal="center" vertical="center" wrapText="1"/>
    </xf>
    <xf numFmtId="166" fontId="0" fillId="37" borderId="0" xfId="0" applyNumberFormat="1" applyFill="1" applyAlignment="1">
      <alignment horizontal="center" vertical="center" wrapText="1"/>
    </xf>
    <xf numFmtId="0" fontId="0" fillId="7" borderId="0" xfId="0" applyFill="1" applyAlignment="1">
      <alignment horizontal="center" vertical="center" wrapText="1"/>
    </xf>
    <xf numFmtId="0" fontId="0" fillId="7" borderId="0" xfId="0" applyFill="1" applyAlignment="1">
      <alignment vertical="center" wrapText="1"/>
    </xf>
    <xf numFmtId="166" fontId="0" fillId="7" borderId="0" xfId="0" applyNumberFormat="1" applyFill="1" applyAlignment="1">
      <alignment horizontal="center" vertical="center" wrapText="1"/>
    </xf>
    <xf numFmtId="0" fontId="22" fillId="50" borderId="0" xfId="0" applyFont="1" applyFill="1" applyAlignment="1">
      <alignment horizontal="center"/>
    </xf>
    <xf numFmtId="0" fontId="22" fillId="13" borderId="28" xfId="0" applyFont="1" applyFill="1" applyBorder="1"/>
    <xf numFmtId="0" fontId="22" fillId="13" borderId="29" xfId="0" applyFont="1" applyFill="1" applyBorder="1"/>
    <xf numFmtId="0" fontId="41" fillId="13" borderId="31" xfId="0" applyFont="1" applyFill="1" applyBorder="1" applyAlignment="1">
      <alignment horizontal="center" wrapText="1" readingOrder="1"/>
    </xf>
    <xf numFmtId="0" fontId="22" fillId="52" borderId="28" xfId="0" applyFont="1" applyFill="1" applyBorder="1"/>
    <xf numFmtId="0" fontId="22" fillId="52" borderId="29" xfId="0" applyFont="1" applyFill="1" applyBorder="1"/>
    <xf numFmtId="0" fontId="41" fillId="52" borderId="31" xfId="0" applyFont="1" applyFill="1" applyBorder="1" applyAlignment="1">
      <alignment horizontal="center" wrapText="1" readingOrder="1"/>
    </xf>
    <xf numFmtId="0" fontId="22" fillId="53" borderId="28" xfId="0" applyFont="1" applyFill="1" applyBorder="1"/>
    <xf numFmtId="0" fontId="22" fillId="53" borderId="29" xfId="0" applyFont="1" applyFill="1" applyBorder="1"/>
    <xf numFmtId="0" fontId="41" fillId="53" borderId="31" xfId="0" applyFont="1" applyFill="1" applyBorder="1" applyAlignment="1">
      <alignment horizontal="center" wrapText="1" readingOrder="1"/>
    </xf>
    <xf numFmtId="0" fontId="22" fillId="54" borderId="28" xfId="0" applyFont="1" applyFill="1" applyBorder="1"/>
    <xf numFmtId="0" fontId="22" fillId="54" borderId="29" xfId="0" applyFont="1" applyFill="1" applyBorder="1"/>
    <xf numFmtId="0" fontId="41" fillId="54" borderId="31" xfId="0" applyFont="1" applyFill="1" applyBorder="1" applyAlignment="1">
      <alignment horizontal="center" wrapText="1" readingOrder="1"/>
    </xf>
    <xf numFmtId="0" fontId="22" fillId="54" borderId="32" xfId="0" applyFont="1" applyFill="1" applyBorder="1"/>
    <xf numFmtId="0" fontId="22" fillId="54" borderId="33" xfId="0" applyFont="1" applyFill="1" applyBorder="1"/>
    <xf numFmtId="0" fontId="22" fillId="54" borderId="34" xfId="0" applyFont="1" applyFill="1" applyBorder="1"/>
    <xf numFmtId="0" fontId="22" fillId="54" borderId="35" xfId="0" applyFont="1" applyFill="1" applyBorder="1"/>
    <xf numFmtId="0" fontId="41" fillId="54" borderId="36" xfId="0" applyFont="1" applyFill="1" applyBorder="1" applyAlignment="1">
      <alignment horizontal="center" wrapText="1" readingOrder="1"/>
    </xf>
    <xf numFmtId="0" fontId="22" fillId="50" borderId="0" xfId="0" applyFont="1" applyFill="1"/>
    <xf numFmtId="0" fontId="34" fillId="51" borderId="29" xfId="0" applyFont="1" applyFill="1" applyBorder="1" applyAlignment="1">
      <alignment horizontal="center" vertical="center"/>
    </xf>
    <xf numFmtId="0" fontId="34" fillId="51" borderId="28" xfId="0" applyFont="1" applyFill="1" applyBorder="1" applyAlignment="1">
      <alignment horizontal="center" vertical="center"/>
    </xf>
    <xf numFmtId="0" fontId="40" fillId="51" borderId="30" xfId="0" applyFont="1" applyFill="1" applyBorder="1" applyAlignment="1">
      <alignment horizontal="center" vertical="center" readingOrder="1"/>
    </xf>
    <xf numFmtId="0" fontId="34" fillId="51" borderId="29" xfId="0" applyFont="1" applyFill="1" applyBorder="1" applyAlignment="1">
      <alignment horizontal="center" vertical="center" wrapText="1"/>
    </xf>
    <xf numFmtId="0" fontId="11" fillId="30" borderId="0" xfId="0" applyFont="1" applyFill="1" applyAlignment="1">
      <alignment horizontal="left" vertical="center" wrapText="1"/>
    </xf>
    <xf numFmtId="0" fontId="38" fillId="2" borderId="0" xfId="0" applyFont="1" applyFill="1" applyAlignment="1">
      <alignment horizontal="left" vertical="center" wrapText="1"/>
    </xf>
    <xf numFmtId="0" fontId="0" fillId="48" borderId="0" xfId="0" applyFill="1" applyAlignment="1">
      <alignment horizontal="left" vertical="center" wrapText="1"/>
    </xf>
    <xf numFmtId="0" fontId="0" fillId="37" borderId="0" xfId="0" applyFill="1" applyAlignment="1">
      <alignment horizontal="left" vertical="center" wrapText="1"/>
    </xf>
    <xf numFmtId="0" fontId="0" fillId="7" borderId="0" xfId="0" applyFill="1" applyAlignment="1">
      <alignment horizontal="left" vertical="center" wrapText="1"/>
    </xf>
    <xf numFmtId="0" fontId="0" fillId="16" borderId="0" xfId="0" applyFill="1" applyAlignment="1">
      <alignment horizontal="center" vertical="center" wrapText="1"/>
    </xf>
    <xf numFmtId="0" fontId="8" fillId="24" borderId="1" xfId="0" applyFont="1" applyFill="1" applyBorder="1" applyAlignment="1">
      <alignment horizontal="left" vertical="top"/>
    </xf>
    <xf numFmtId="0" fontId="1" fillId="24" borderId="3" xfId="0" applyFont="1" applyFill="1" applyBorder="1" applyAlignment="1">
      <alignment horizontal="left" vertical="top"/>
    </xf>
    <xf numFmtId="0" fontId="16" fillId="0" borderId="11" xfId="0" applyFont="1" applyBorder="1" applyAlignment="1">
      <alignment horizontal="left" vertical="top" wrapText="1"/>
    </xf>
    <xf numFmtId="0" fontId="4" fillId="26" borderId="1" xfId="0" applyFont="1" applyFill="1" applyBorder="1" applyAlignment="1">
      <alignment horizontal="center" vertical="top"/>
    </xf>
    <xf numFmtId="0" fontId="30" fillId="29" borderId="0" xfId="0" applyFont="1" applyFill="1" applyAlignment="1">
      <alignment horizontal="left" vertical="top"/>
    </xf>
    <xf numFmtId="0" fontId="1" fillId="37" borderId="3" xfId="0" applyFont="1" applyFill="1" applyBorder="1" applyAlignment="1">
      <alignment horizontal="left" vertical="top" wrapText="1"/>
    </xf>
    <xf numFmtId="0" fontId="14" fillId="0" borderId="11" xfId="2" applyBorder="1" applyAlignment="1">
      <alignment horizontal="left" vertical="top" wrapText="1"/>
    </xf>
    <xf numFmtId="0" fontId="14" fillId="0" borderId="22" xfId="2" applyBorder="1" applyAlignment="1">
      <alignment vertical="top" wrapText="1"/>
    </xf>
    <xf numFmtId="0" fontId="1" fillId="37" borderId="7" xfId="0" applyFont="1" applyFill="1" applyBorder="1" applyAlignment="1">
      <alignment horizontal="left" vertical="top" wrapText="1"/>
    </xf>
    <xf numFmtId="0" fontId="14" fillId="0" borderId="0" xfId="2" applyBorder="1" applyAlignment="1">
      <alignment vertical="top" wrapText="1"/>
    </xf>
    <xf numFmtId="0" fontId="1" fillId="0" borderId="13" xfId="0" applyFont="1" applyBorder="1" applyAlignment="1">
      <alignment horizontal="left" vertical="top" wrapText="1"/>
    </xf>
    <xf numFmtId="0" fontId="24" fillId="0" borderId="3" xfId="0" applyFont="1" applyBorder="1" applyAlignment="1">
      <alignment wrapText="1"/>
    </xf>
    <xf numFmtId="0" fontId="14" fillId="0" borderId="0" xfId="2" applyBorder="1" applyAlignment="1">
      <alignment horizontal="left" vertical="top"/>
    </xf>
    <xf numFmtId="0" fontId="1" fillId="0" borderId="4" xfId="0" applyFont="1" applyBorder="1" applyAlignment="1">
      <alignment vertical="top"/>
    </xf>
    <xf numFmtId="0" fontId="1" fillId="0" borderId="20" xfId="0" applyFont="1" applyBorder="1" applyAlignment="1">
      <alignment horizontal="left" vertical="top"/>
    </xf>
    <xf numFmtId="0" fontId="7" fillId="0" borderId="1" xfId="0" applyFont="1" applyBorder="1" applyAlignment="1">
      <alignment horizontal="left" vertical="top" wrapText="1"/>
    </xf>
    <xf numFmtId="0" fontId="1" fillId="21" borderId="6" xfId="0" applyFont="1" applyFill="1" applyBorder="1" applyAlignment="1">
      <alignment vertical="top" wrapText="1"/>
    </xf>
    <xf numFmtId="0" fontId="1" fillId="32" borderId="0" xfId="0" applyFont="1" applyFill="1" applyAlignment="1">
      <alignment vertical="top" wrapText="1"/>
    </xf>
    <xf numFmtId="0" fontId="1" fillId="21" borderId="11" xfId="0" applyFont="1" applyFill="1" applyBorder="1" applyAlignment="1">
      <alignment vertical="top" wrapText="1"/>
    </xf>
    <xf numFmtId="0" fontId="1" fillId="23" borderId="0" xfId="0" applyFont="1" applyFill="1" applyAlignment="1">
      <alignment horizontal="left" vertical="top"/>
    </xf>
    <xf numFmtId="0" fontId="1" fillId="32" borderId="11" xfId="0" applyFont="1" applyFill="1" applyBorder="1" applyAlignment="1">
      <alignment vertical="top" wrapText="1"/>
    </xf>
    <xf numFmtId="0" fontId="1" fillId="21" borderId="3" xfId="0" applyFont="1" applyFill="1" applyBorder="1" applyAlignment="1">
      <alignment vertical="top" wrapText="1"/>
    </xf>
    <xf numFmtId="0" fontId="0" fillId="0" borderId="22" xfId="0" applyBorder="1"/>
    <xf numFmtId="0" fontId="1" fillId="5" borderId="14" xfId="0" applyFont="1" applyFill="1" applyBorder="1" applyAlignment="1">
      <alignment horizontal="left" vertical="top" wrapText="1"/>
    </xf>
    <xf numFmtId="0" fontId="14" fillId="0" borderId="22" xfId="2" applyBorder="1" applyAlignment="1">
      <alignment vertical="center" wrapText="1"/>
    </xf>
    <xf numFmtId="0" fontId="14" fillId="0" borderId="14" xfId="2" applyBorder="1" applyAlignment="1">
      <alignment vertical="top" wrapText="1"/>
    </xf>
    <xf numFmtId="0" fontId="0" fillId="0" borderId="3" xfId="0" applyBorder="1"/>
    <xf numFmtId="0" fontId="14" fillId="0" borderId="3" xfId="2" applyBorder="1" applyAlignment="1">
      <alignment horizontal="left" vertical="top" wrapText="1"/>
    </xf>
    <xf numFmtId="0" fontId="14" fillId="0" borderId="7" xfId="2" applyBorder="1"/>
    <xf numFmtId="0" fontId="24" fillId="0" borderId="1" xfId="0" applyFont="1" applyBorder="1" applyAlignment="1">
      <alignment vertical="top"/>
    </xf>
    <xf numFmtId="0" fontId="8" fillId="0" borderId="3" xfId="0" applyFont="1" applyBorder="1" applyAlignment="1">
      <alignment horizontal="left" vertical="top" wrapText="1"/>
    </xf>
    <xf numFmtId="0" fontId="44" fillId="0" borderId="0" xfId="0" applyFont="1" applyAlignment="1">
      <alignment horizontal="center" vertical="center" wrapText="1"/>
    </xf>
    <xf numFmtId="0" fontId="0" fillId="16" borderId="0" xfId="0" applyFill="1" applyAlignment="1">
      <alignment vertical="center" wrapText="1"/>
    </xf>
    <xf numFmtId="14" fontId="0" fillId="0" borderId="0" xfId="0" applyNumberFormat="1" applyAlignment="1">
      <alignment vertical="center" wrapText="1"/>
    </xf>
    <xf numFmtId="0" fontId="14" fillId="0" borderId="0" xfId="2" applyAlignment="1">
      <alignment horizontal="center" vertical="center" wrapText="1"/>
    </xf>
    <xf numFmtId="0" fontId="14" fillId="0" borderId="0" xfId="2" applyAlignment="1">
      <alignment horizontal="left" vertical="center" wrapText="1"/>
    </xf>
    <xf numFmtId="0" fontId="26" fillId="0" borderId="0" xfId="0" applyFont="1" applyAlignment="1">
      <alignment vertical="top"/>
    </xf>
    <xf numFmtId="0" fontId="26" fillId="0" borderId="0" xfId="0" applyFont="1" applyAlignment="1">
      <alignment horizontal="center" vertical="top"/>
    </xf>
    <xf numFmtId="0" fontId="11" fillId="0" borderId="0" xfId="0" applyFont="1" applyAlignment="1">
      <alignment vertical="center"/>
    </xf>
    <xf numFmtId="0" fontId="46" fillId="0" borderId="0" xfId="0" applyFont="1" applyAlignment="1">
      <alignment vertical="top"/>
    </xf>
    <xf numFmtId="0" fontId="0" fillId="0" borderId="0" xfId="0" applyAlignment="1">
      <alignment horizontal="center" vertical="top"/>
    </xf>
    <xf numFmtId="0" fontId="26" fillId="0" borderId="0" xfId="0" applyFont="1" applyAlignment="1">
      <alignment horizontal="center" vertical="top" wrapText="1"/>
    </xf>
    <xf numFmtId="0" fontId="0" fillId="0" borderId="0" xfId="0" applyAlignment="1">
      <alignment horizontal="right" vertical="top" wrapText="1"/>
    </xf>
    <xf numFmtId="0" fontId="0" fillId="0" borderId="0" xfId="0" applyAlignment="1">
      <alignment horizontal="center" vertical="top" wrapText="1"/>
    </xf>
    <xf numFmtId="167" fontId="47" fillId="0" borderId="0" xfId="1" applyNumberFormat="1" applyFont="1" applyAlignment="1">
      <alignment horizontal="right" vertical="top" wrapText="1"/>
    </xf>
    <xf numFmtId="167" fontId="0" fillId="0" borderId="0" xfId="1" applyNumberFormat="1" applyFont="1" applyAlignment="1">
      <alignment horizontal="right" vertical="top" wrapText="1"/>
    </xf>
    <xf numFmtId="0" fontId="45" fillId="0" borderId="0" xfId="0" applyFont="1" applyAlignment="1">
      <alignment horizontal="right" vertical="top" wrapText="1"/>
    </xf>
    <xf numFmtId="0" fontId="26" fillId="0" borderId="0" xfId="0" applyFont="1" applyAlignment="1">
      <alignment horizontal="left" vertical="top"/>
    </xf>
    <xf numFmtId="0" fontId="7" fillId="0" borderId="0" xfId="0" applyFont="1" applyAlignment="1">
      <alignment horizontal="left" vertical="top"/>
    </xf>
    <xf numFmtId="167" fontId="48" fillId="0" borderId="0" xfId="1" applyNumberFormat="1" applyFont="1" applyAlignment="1">
      <alignment horizontal="left" vertical="top"/>
    </xf>
    <xf numFmtId="0" fontId="4" fillId="0" borderId="0" xfId="0" applyFont="1" applyAlignment="1">
      <alignment horizontal="left" vertical="top"/>
    </xf>
    <xf numFmtId="167" fontId="4" fillId="0" borderId="0" xfId="1" applyNumberFormat="1" applyFont="1" applyAlignment="1">
      <alignment horizontal="left" vertical="top"/>
    </xf>
    <xf numFmtId="0" fontId="49" fillId="0" borderId="0" xfId="0" applyFont="1" applyAlignment="1">
      <alignment horizontal="left" vertical="top"/>
    </xf>
    <xf numFmtId="0" fontId="38" fillId="55" borderId="1" xfId="0" applyFont="1" applyFill="1" applyBorder="1" applyAlignment="1">
      <alignment horizontal="center" vertical="top" wrapText="1"/>
    </xf>
    <xf numFmtId="0" fontId="38" fillId="55" borderId="1" xfId="0" applyFont="1" applyFill="1" applyBorder="1" applyAlignment="1">
      <alignment horizontal="right" vertical="top" wrapText="1"/>
    </xf>
    <xf numFmtId="0" fontId="38" fillId="47" borderId="1" xfId="0" applyFont="1" applyFill="1" applyBorder="1" applyAlignment="1">
      <alignment horizontal="center" vertical="top" wrapText="1"/>
    </xf>
    <xf numFmtId="0" fontId="38" fillId="47" borderId="1" xfId="0" applyFont="1" applyFill="1" applyBorder="1" applyAlignment="1">
      <alignment horizontal="right" vertical="top" wrapText="1"/>
    </xf>
    <xf numFmtId="167" fontId="50" fillId="47" borderId="1" xfId="1" applyNumberFormat="1" applyFont="1" applyFill="1" applyBorder="1" applyAlignment="1">
      <alignment horizontal="right" vertical="top" wrapText="1"/>
    </xf>
    <xf numFmtId="167" fontId="38" fillId="47" borderId="1" xfId="1" applyNumberFormat="1" applyFont="1" applyFill="1" applyBorder="1" applyAlignment="1">
      <alignment horizontal="right" vertical="top" wrapText="1"/>
    </xf>
    <xf numFmtId="0" fontId="38" fillId="56" borderId="1" xfId="0" applyFont="1" applyFill="1" applyBorder="1" applyAlignment="1">
      <alignment horizontal="right" vertical="top" wrapText="1"/>
    </xf>
    <xf numFmtId="0" fontId="38" fillId="0" borderId="0" xfId="0" applyFont="1" applyAlignment="1">
      <alignment horizontal="right" vertical="top" wrapText="1"/>
    </xf>
    <xf numFmtId="0" fontId="38" fillId="55" borderId="0" xfId="0" applyFont="1" applyFill="1" applyAlignment="1">
      <alignment horizontal="center" vertical="top" wrapText="1"/>
    </xf>
    <xf numFmtId="0" fontId="38" fillId="55" borderId="6" xfId="0" applyFont="1" applyFill="1" applyBorder="1" applyAlignment="1">
      <alignment horizontal="center" vertical="top" wrapText="1"/>
    </xf>
    <xf numFmtId="0" fontId="38" fillId="47" borderId="6" xfId="0" applyFont="1" applyFill="1" applyBorder="1" applyAlignment="1">
      <alignment horizontal="center" vertical="top" wrapText="1"/>
    </xf>
    <xf numFmtId="167" fontId="50" fillId="47" borderId="6" xfId="1" applyNumberFormat="1" applyFont="1" applyFill="1" applyBorder="1" applyAlignment="1">
      <alignment horizontal="center" vertical="top" wrapText="1"/>
    </xf>
    <xf numFmtId="167" fontId="38" fillId="47" borderId="6" xfId="1" applyNumberFormat="1" applyFont="1" applyFill="1" applyBorder="1" applyAlignment="1">
      <alignment horizontal="center" vertical="top" wrapText="1"/>
    </xf>
    <xf numFmtId="0" fontId="38" fillId="56" borderId="6" xfId="0" applyFont="1" applyFill="1" applyBorder="1" applyAlignment="1">
      <alignment horizontal="center" vertical="top" wrapText="1"/>
    </xf>
    <xf numFmtId="0" fontId="38" fillId="0" borderId="0" xfId="0" applyFont="1" applyAlignment="1">
      <alignment horizontal="center" vertical="top" wrapText="1"/>
    </xf>
    <xf numFmtId="0" fontId="26" fillId="0" borderId="1" xfId="0" applyFont="1" applyBorder="1" applyAlignment="1">
      <alignment horizontal="center" vertical="top" wrapText="1"/>
    </xf>
    <xf numFmtId="0" fontId="26" fillId="0" borderId="1" xfId="0" applyFont="1" applyBorder="1" applyAlignment="1">
      <alignment horizontal="center" vertical="top"/>
    </xf>
    <xf numFmtId="0" fontId="51" fillId="0" borderId="0" xfId="0" applyFont="1" applyAlignment="1">
      <alignment horizontal="center" vertical="center" wrapText="1"/>
    </xf>
    <xf numFmtId="0" fontId="38" fillId="55" borderId="1" xfId="0" applyFont="1" applyFill="1" applyBorder="1" applyAlignment="1">
      <alignment horizontal="center" vertical="center" wrapText="1"/>
    </xf>
    <xf numFmtId="0" fontId="52" fillId="55" borderId="6" xfId="0" applyFont="1" applyFill="1" applyBorder="1" applyAlignment="1">
      <alignment horizontal="right" vertical="center" wrapText="1"/>
    </xf>
    <xf numFmtId="0" fontId="52" fillId="55" borderId="6" xfId="0" applyFont="1" applyFill="1" applyBorder="1" applyAlignment="1">
      <alignment horizontal="center" vertical="center" wrapText="1"/>
    </xf>
    <xf numFmtId="167" fontId="53" fillId="55" borderId="6" xfId="1" applyNumberFormat="1" applyFont="1" applyFill="1" applyBorder="1" applyAlignment="1">
      <alignment horizontal="right" vertical="center" wrapText="1"/>
    </xf>
    <xf numFmtId="167" fontId="52" fillId="55" borderId="6" xfId="1" applyNumberFormat="1" applyFont="1" applyFill="1" applyBorder="1" applyAlignment="1">
      <alignment horizontal="right" vertical="center" wrapText="1"/>
    </xf>
    <xf numFmtId="0" fontId="52" fillId="0" borderId="0" xfId="0" applyFont="1" applyAlignment="1">
      <alignment horizontal="right" vertical="center" wrapText="1"/>
    </xf>
    <xf numFmtId="0" fontId="11" fillId="0" borderId="1" xfId="0" applyFont="1" applyBorder="1" applyAlignment="1">
      <alignment horizontal="center" vertical="center" wrapText="1"/>
    </xf>
    <xf numFmtId="0" fontId="0" fillId="19" borderId="1" xfId="0" applyFill="1" applyBorder="1" applyAlignment="1">
      <alignment horizontal="center" vertical="top" wrapText="1"/>
    </xf>
    <xf numFmtId="165" fontId="0" fillId="19" borderId="1" xfId="0" applyNumberFormat="1" applyFill="1" applyBorder="1" applyAlignment="1">
      <alignment horizontal="right" vertical="top" wrapText="1"/>
    </xf>
    <xf numFmtId="167" fontId="54" fillId="19" borderId="1" xfId="1" applyNumberFormat="1" applyFont="1" applyFill="1" applyBorder="1" applyAlignment="1">
      <alignment horizontal="right" vertical="top" wrapText="1"/>
    </xf>
    <xf numFmtId="167" fontId="0" fillId="19" borderId="1" xfId="1" applyNumberFormat="1" applyFont="1" applyFill="1" applyBorder="1" applyAlignment="1">
      <alignment horizontal="right" vertical="top" wrapText="1"/>
    </xf>
    <xf numFmtId="165" fontId="46" fillId="19" borderId="1" xfId="0" applyNumberFormat="1" applyFont="1" applyFill="1" applyBorder="1" applyAlignment="1">
      <alignment horizontal="right" vertical="top" wrapText="1"/>
    </xf>
    <xf numFmtId="165" fontId="46" fillId="19" borderId="1" xfId="0" applyNumberFormat="1" applyFont="1" applyFill="1" applyBorder="1" applyAlignment="1">
      <alignment horizontal="right" vertical="top"/>
    </xf>
    <xf numFmtId="165" fontId="55" fillId="19" borderId="1" xfId="0" applyNumberFormat="1" applyFont="1" applyFill="1" applyBorder="1" applyAlignment="1">
      <alignment horizontal="right" vertical="top" wrapText="1" readingOrder="1"/>
    </xf>
    <xf numFmtId="165" fontId="56" fillId="0" borderId="0" xfId="0" applyNumberFormat="1" applyFont="1" applyAlignment="1">
      <alignment horizontal="right" vertical="top" wrapText="1" readingOrder="1"/>
    </xf>
    <xf numFmtId="0" fontId="0" fillId="0" borderId="1" xfId="0" applyBorder="1" applyAlignment="1">
      <alignment horizontal="center" vertical="top" wrapText="1"/>
    </xf>
    <xf numFmtId="165" fontId="0" fillId="0" borderId="1" xfId="0" applyNumberFormat="1" applyBorder="1" applyAlignment="1">
      <alignment vertical="top"/>
    </xf>
    <xf numFmtId="0" fontId="0" fillId="19" borderId="1" xfId="0" applyFill="1" applyBorder="1" applyAlignment="1">
      <alignment horizontal="right" vertical="top" wrapText="1"/>
    </xf>
    <xf numFmtId="0" fontId="46" fillId="19" borderId="1" xfId="0" applyFont="1" applyFill="1" applyBorder="1" applyAlignment="1">
      <alignment horizontal="right" vertical="top" wrapText="1"/>
    </xf>
    <xf numFmtId="16" fontId="56" fillId="0" borderId="1" xfId="0" applyNumberFormat="1" applyFont="1" applyBorder="1" applyAlignment="1">
      <alignment horizontal="right" vertical="top" wrapText="1" readingOrder="1"/>
    </xf>
    <xf numFmtId="0" fontId="0" fillId="7" borderId="1" xfId="0" applyFill="1" applyBorder="1" applyAlignment="1">
      <alignment horizontal="center" vertical="top" wrapText="1"/>
    </xf>
    <xf numFmtId="165" fontId="0" fillId="7" borderId="1" xfId="0" applyNumberFormat="1" applyFill="1" applyBorder="1" applyAlignment="1">
      <alignment horizontal="right" vertical="top" wrapText="1"/>
    </xf>
    <xf numFmtId="16" fontId="0" fillId="7" borderId="1" xfId="0" applyNumberFormat="1" applyFill="1" applyBorder="1" applyAlignment="1">
      <alignment horizontal="center" vertical="top" wrapText="1"/>
    </xf>
    <xf numFmtId="167" fontId="54" fillId="7" borderId="1" xfId="1" applyNumberFormat="1" applyFont="1" applyFill="1" applyBorder="1" applyAlignment="1">
      <alignment horizontal="right" vertical="top" wrapText="1"/>
    </xf>
    <xf numFmtId="167" fontId="0" fillId="7" borderId="1" xfId="1" applyNumberFormat="1" applyFont="1" applyFill="1" applyBorder="1" applyAlignment="1">
      <alignment horizontal="right" vertical="top" wrapText="1"/>
    </xf>
    <xf numFmtId="165" fontId="46" fillId="7" borderId="1" xfId="0" applyNumberFormat="1" applyFont="1" applyFill="1" applyBorder="1" applyAlignment="1">
      <alignment horizontal="right" vertical="top" wrapText="1"/>
    </xf>
    <xf numFmtId="165" fontId="46" fillId="0" borderId="0" xfId="0" applyNumberFormat="1" applyFont="1" applyAlignment="1">
      <alignment horizontal="right" vertical="top" wrapText="1"/>
    </xf>
    <xf numFmtId="0" fontId="46" fillId="0" borderId="1" xfId="0" applyFont="1" applyBorder="1" applyAlignment="1">
      <alignment horizontal="center" vertical="top" wrapText="1"/>
    </xf>
    <xf numFmtId="0" fontId="46" fillId="0" borderId="1" xfId="0" applyFont="1" applyBorder="1" applyAlignment="1">
      <alignment vertical="top"/>
    </xf>
    <xf numFmtId="16" fontId="57" fillId="0" borderId="1" xfId="0" applyNumberFormat="1" applyFont="1" applyBorder="1" applyAlignment="1">
      <alignment horizontal="right" vertical="top" wrapText="1" readingOrder="1"/>
    </xf>
    <xf numFmtId="0" fontId="0" fillId="7" borderId="1" xfId="0" applyFill="1" applyBorder="1" applyAlignment="1">
      <alignment horizontal="right" vertical="top" wrapText="1"/>
    </xf>
    <xf numFmtId="0" fontId="46" fillId="7" borderId="1" xfId="0" applyFont="1" applyFill="1" applyBorder="1" applyAlignment="1">
      <alignment horizontal="right" vertical="top" wrapText="1"/>
    </xf>
    <xf numFmtId="0" fontId="46" fillId="0" borderId="0" xfId="0" applyFont="1" applyAlignment="1">
      <alignment horizontal="right" vertical="top" wrapText="1"/>
    </xf>
    <xf numFmtId="16" fontId="0" fillId="19" borderId="1" xfId="0" applyNumberFormat="1" applyFill="1" applyBorder="1" applyAlignment="1">
      <alignment horizontal="center" vertical="top" wrapText="1"/>
    </xf>
    <xf numFmtId="165" fontId="0" fillId="0" borderId="0" xfId="0" applyNumberFormat="1" applyAlignment="1">
      <alignment horizontal="right" vertical="top" wrapText="1"/>
    </xf>
    <xf numFmtId="0" fontId="58" fillId="0" borderId="0" xfId="0" applyFont="1" applyAlignment="1">
      <alignment horizontal="left" vertical="top"/>
    </xf>
    <xf numFmtId="16" fontId="56" fillId="0" borderId="0" xfId="0" applyNumberFormat="1" applyFont="1" applyAlignment="1">
      <alignment horizontal="right" vertical="top" wrapText="1" readingOrder="1"/>
    </xf>
    <xf numFmtId="167" fontId="47" fillId="0" borderId="1" xfId="1" applyNumberFormat="1" applyFont="1" applyBorder="1" applyAlignment="1">
      <alignment horizontal="center" vertical="top" wrapText="1"/>
    </xf>
    <xf numFmtId="167" fontId="0" fillId="0" borderId="1" xfId="1" applyNumberFormat="1" applyFont="1" applyBorder="1" applyAlignment="1">
      <alignment horizontal="center" vertical="top" wrapText="1"/>
    </xf>
    <xf numFmtId="0" fontId="45" fillId="0" borderId="1" xfId="0" applyFont="1" applyBorder="1" applyAlignment="1">
      <alignment horizontal="center" vertical="top" wrapText="1"/>
    </xf>
    <xf numFmtId="167" fontId="54" fillId="0" borderId="1" xfId="1" applyNumberFormat="1" applyFont="1" applyBorder="1" applyAlignment="1">
      <alignment horizontal="center" vertical="top" wrapText="1"/>
    </xf>
    <xf numFmtId="167" fontId="47" fillId="0" borderId="0" xfId="1" applyNumberFormat="1" applyFont="1" applyAlignment="1">
      <alignment horizontal="center" vertical="top" wrapText="1"/>
    </xf>
    <xf numFmtId="167" fontId="0" fillId="0" borderId="0" xfId="1" applyNumberFormat="1" applyFont="1" applyAlignment="1">
      <alignment horizontal="center" vertical="top" wrapText="1"/>
    </xf>
    <xf numFmtId="0" fontId="45" fillId="0" borderId="0" xfId="0" applyFont="1" applyAlignment="1">
      <alignment horizontal="center" vertical="top" wrapText="1"/>
    </xf>
    <xf numFmtId="9" fontId="0" fillId="0" borderId="0" xfId="0" applyNumberFormat="1" applyAlignment="1">
      <alignment horizontal="right" vertical="top" wrapText="1"/>
    </xf>
    <xf numFmtId="9" fontId="0" fillId="0" borderId="0" xfId="0" applyNumberFormat="1" applyAlignment="1">
      <alignment horizontal="center" vertical="top" wrapText="1"/>
    </xf>
    <xf numFmtId="0" fontId="52" fillId="36" borderId="6" xfId="0" applyFont="1" applyFill="1" applyBorder="1" applyAlignment="1">
      <alignment horizontal="center" vertical="center" wrapText="1"/>
    </xf>
    <xf numFmtId="167" fontId="53" fillId="36" borderId="6" xfId="1" applyNumberFormat="1" applyFont="1" applyFill="1" applyBorder="1" applyAlignment="1">
      <alignment horizontal="center" vertical="center" wrapText="1"/>
    </xf>
    <xf numFmtId="167" fontId="52" fillId="36" borderId="6" xfId="1" applyNumberFormat="1" applyFont="1" applyFill="1" applyBorder="1" applyAlignment="1">
      <alignment horizontal="center" vertical="center" wrapText="1"/>
    </xf>
    <xf numFmtId="0" fontId="0" fillId="37" borderId="1" xfId="0" applyFill="1" applyBorder="1" applyAlignment="1">
      <alignment horizontal="center" vertical="top" wrapText="1"/>
    </xf>
    <xf numFmtId="16" fontId="0" fillId="37" borderId="1" xfId="0" applyNumberFormat="1" applyFill="1" applyBorder="1" applyAlignment="1">
      <alignment horizontal="center" vertical="top" wrapText="1"/>
    </xf>
    <xf numFmtId="0" fontId="52" fillId="58" borderId="6" xfId="0" applyFont="1" applyFill="1" applyBorder="1" applyAlignment="1">
      <alignment horizontal="center" vertical="center" wrapText="1"/>
    </xf>
    <xf numFmtId="0" fontId="59" fillId="36" borderId="1" xfId="0" applyFont="1" applyFill="1" applyBorder="1" applyAlignment="1">
      <alignment horizontal="center" vertical="center" wrapText="1"/>
    </xf>
    <xf numFmtId="0" fontId="59" fillId="6" borderId="1" xfId="0" applyFont="1" applyFill="1" applyBorder="1" applyAlignment="1">
      <alignment horizontal="center" vertical="center" wrapText="1"/>
    </xf>
    <xf numFmtId="167" fontId="60" fillId="36" borderId="1" xfId="1" applyNumberFormat="1" applyFont="1" applyFill="1" applyBorder="1" applyAlignment="1">
      <alignment horizontal="center" vertical="center" wrapText="1"/>
    </xf>
    <xf numFmtId="167" fontId="59" fillId="36" borderId="1" xfId="1" applyNumberFormat="1" applyFont="1" applyFill="1" applyBorder="1" applyAlignment="1">
      <alignment horizontal="center" vertical="center" wrapText="1"/>
    </xf>
    <xf numFmtId="0" fontId="59" fillId="36" borderId="0" xfId="0" applyFont="1" applyFill="1" applyAlignment="1">
      <alignment horizontal="center" vertical="center" wrapText="1"/>
    </xf>
    <xf numFmtId="0" fontId="59" fillId="36" borderId="6" xfId="0" applyFont="1" applyFill="1" applyBorder="1" applyAlignment="1">
      <alignment horizontal="center" vertical="center" wrapText="1"/>
    </xf>
    <xf numFmtId="167" fontId="60" fillId="36" borderId="6" xfId="1" applyNumberFormat="1" applyFont="1" applyFill="1" applyBorder="1" applyAlignment="1">
      <alignment horizontal="center" vertical="center" wrapText="1"/>
    </xf>
    <xf numFmtId="167" fontId="59" fillId="36" borderId="6" xfId="1" applyNumberFormat="1" applyFont="1" applyFill="1" applyBorder="1" applyAlignment="1">
      <alignment horizontal="center" vertical="center" wrapText="1"/>
    </xf>
    <xf numFmtId="165" fontId="0" fillId="7" borderId="1" xfId="0" applyNumberFormat="1" applyFill="1" applyBorder="1" applyAlignment="1">
      <alignment horizontal="center" vertical="top" wrapText="1"/>
    </xf>
    <xf numFmtId="165" fontId="0" fillId="19" borderId="1" xfId="0" applyNumberFormat="1" applyFill="1" applyBorder="1" applyAlignment="1">
      <alignment horizontal="center" vertical="top" wrapText="1"/>
    </xf>
    <xf numFmtId="167" fontId="54" fillId="19" borderId="1" xfId="1" applyNumberFormat="1" applyFont="1" applyFill="1" applyBorder="1" applyAlignment="1">
      <alignment horizontal="center" vertical="top" wrapText="1"/>
    </xf>
    <xf numFmtId="167" fontId="0" fillId="19" borderId="1" xfId="1" applyNumberFormat="1" applyFont="1" applyFill="1" applyBorder="1" applyAlignment="1">
      <alignment horizontal="center" vertical="top" wrapText="1"/>
    </xf>
    <xf numFmtId="165" fontId="55" fillId="19" borderId="1" xfId="0" applyNumberFormat="1" applyFont="1" applyFill="1" applyBorder="1" applyAlignment="1">
      <alignment horizontal="center" vertical="top" wrapText="1" readingOrder="1"/>
    </xf>
    <xf numFmtId="165" fontId="0" fillId="57" borderId="1" xfId="0" applyNumberFormat="1" applyFill="1" applyBorder="1" applyAlignment="1">
      <alignment horizontal="center" vertical="top" wrapText="1"/>
    </xf>
    <xf numFmtId="165" fontId="0" fillId="37" borderId="1" xfId="0" applyNumberFormat="1" applyFill="1" applyBorder="1" applyAlignment="1">
      <alignment horizontal="center" vertical="top" wrapText="1"/>
    </xf>
    <xf numFmtId="167" fontId="54" fillId="37" borderId="1" xfId="1" applyNumberFormat="1" applyFont="1" applyFill="1" applyBorder="1" applyAlignment="1">
      <alignment horizontal="center" vertical="top" wrapText="1"/>
    </xf>
    <xf numFmtId="167" fontId="0" fillId="37" borderId="1" xfId="1" applyNumberFormat="1" applyFont="1" applyFill="1" applyBorder="1" applyAlignment="1">
      <alignment horizontal="center" vertical="top" wrapText="1"/>
    </xf>
    <xf numFmtId="0" fontId="0" fillId="57" borderId="1" xfId="0" applyFill="1" applyBorder="1" applyAlignment="1">
      <alignment horizontal="center" vertical="top" wrapText="1"/>
    </xf>
    <xf numFmtId="165" fontId="0" fillId="19" borderId="1" xfId="0" applyNumberFormat="1" applyFill="1" applyBorder="1" applyAlignment="1">
      <alignment horizontal="center" vertical="top"/>
    </xf>
    <xf numFmtId="0" fontId="11" fillId="37" borderId="0" xfId="0" applyFont="1" applyFill="1" applyAlignment="1">
      <alignment horizontal="left" vertical="center" wrapText="1"/>
    </xf>
    <xf numFmtId="0" fontId="38" fillId="45" borderId="0" xfId="0" applyFont="1" applyFill="1" applyAlignment="1">
      <alignment horizontal="left" vertical="center" wrapText="1"/>
    </xf>
    <xf numFmtId="0" fontId="0" fillId="0" borderId="0" xfId="0" quotePrefix="1" applyAlignment="1">
      <alignment horizontal="left" vertical="center" wrapText="1"/>
    </xf>
    <xf numFmtId="0" fontId="22" fillId="0" borderId="0" xfId="0" applyFont="1" applyAlignment="1">
      <alignment horizontal="left" vertical="center" wrapText="1"/>
    </xf>
    <xf numFmtId="168"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37" xfId="0" applyBorder="1" applyAlignment="1">
      <alignment vertical="center" wrapText="1"/>
    </xf>
    <xf numFmtId="0" fontId="0" fillId="0" borderId="37" xfId="0" applyBorder="1" applyAlignment="1">
      <alignment horizontal="center" vertical="center" wrapText="1"/>
    </xf>
    <xf numFmtId="166" fontId="0" fillId="0" borderId="37" xfId="0" applyNumberFormat="1" applyBorder="1" applyAlignment="1">
      <alignment horizontal="center" vertical="center" wrapText="1"/>
    </xf>
    <xf numFmtId="169" fontId="11" fillId="30" borderId="0" xfId="0" applyNumberFormat="1" applyFont="1" applyFill="1" applyAlignment="1">
      <alignment horizontal="center" vertical="center" wrapText="1"/>
    </xf>
    <xf numFmtId="169" fontId="38" fillId="2" borderId="0" xfId="0" applyNumberFormat="1" applyFont="1" applyFill="1" applyAlignment="1">
      <alignment horizontal="center" vertical="center" wrapText="1"/>
    </xf>
    <xf numFmtId="169" fontId="0" fillId="0" borderId="0" xfId="0" applyNumberFormat="1" applyAlignment="1">
      <alignment horizontal="center" vertical="center" wrapText="1"/>
    </xf>
    <xf numFmtId="0" fontId="0" fillId="0" borderId="0" xfId="0" applyAlignment="1">
      <alignment horizontal="center" vertical="center"/>
    </xf>
    <xf numFmtId="0" fontId="0" fillId="32" borderId="0" xfId="0" applyFill="1" applyAlignment="1">
      <alignment horizontal="center" vertical="center" wrapText="1"/>
    </xf>
    <xf numFmtId="0" fontId="0" fillId="0" borderId="37" xfId="0" applyBorder="1" applyAlignment="1">
      <alignment horizontal="left" vertical="center" wrapText="1"/>
    </xf>
    <xf numFmtId="0" fontId="61" fillId="0" borderId="0" xfId="0" applyFont="1" applyAlignment="1">
      <alignment vertical="center" wrapText="1"/>
    </xf>
    <xf numFmtId="0" fontId="0" fillId="0" borderId="0" xfId="0" quotePrefix="1" applyAlignment="1">
      <alignment horizontal="center" vertical="center" wrapText="1"/>
    </xf>
    <xf numFmtId="0" fontId="36" fillId="14" borderId="27" xfId="0" applyFont="1" applyFill="1" applyBorder="1"/>
    <xf numFmtId="0" fontId="39" fillId="0" borderId="0" xfId="0" applyFont="1" applyAlignment="1">
      <alignment horizontal="left" vertical="center" wrapText="1" readingOrder="1"/>
    </xf>
    <xf numFmtId="0" fontId="62" fillId="14" borderId="27" xfId="0" applyFont="1" applyFill="1" applyBorder="1"/>
    <xf numFmtId="0" fontId="0" fillId="19" borderId="0" xfId="0" applyFill="1" applyAlignment="1">
      <alignment horizontal="center"/>
    </xf>
    <xf numFmtId="0" fontId="63" fillId="51" borderId="28" xfId="0" applyFont="1" applyFill="1" applyBorder="1" applyAlignment="1">
      <alignment wrapText="1"/>
    </xf>
    <xf numFmtId="0" fontId="63" fillId="51" borderId="29" xfId="0" applyFont="1" applyFill="1" applyBorder="1"/>
    <xf numFmtId="0" fontId="40" fillId="6" borderId="30" xfId="0" applyFont="1" applyFill="1" applyBorder="1" applyAlignment="1">
      <alignment horizontal="center" wrapText="1" readingOrder="1"/>
    </xf>
    <xf numFmtId="0" fontId="64" fillId="50" borderId="28" xfId="0" applyFont="1" applyFill="1" applyBorder="1"/>
    <xf numFmtId="0" fontId="64" fillId="50" borderId="29" xfId="0" applyFont="1" applyFill="1" applyBorder="1"/>
    <xf numFmtId="0" fontId="41" fillId="0" borderId="31" xfId="0" applyFont="1" applyBorder="1" applyAlignment="1">
      <alignment horizontal="center" wrapText="1" readingOrder="1"/>
    </xf>
    <xf numFmtId="0" fontId="64" fillId="50" borderId="32" xfId="0" applyFont="1" applyFill="1" applyBorder="1"/>
    <xf numFmtId="0" fontId="64" fillId="50" borderId="33" xfId="0" applyFont="1" applyFill="1" applyBorder="1"/>
    <xf numFmtId="0" fontId="64" fillId="50" borderId="34" xfId="0" applyFont="1" applyFill="1" applyBorder="1"/>
    <xf numFmtId="0" fontId="41" fillId="0" borderId="36" xfId="0" applyFont="1" applyBorder="1" applyAlignment="1">
      <alignment horizontal="center" wrapText="1" readingOrder="1"/>
    </xf>
    <xf numFmtId="0" fontId="0" fillId="0" borderId="38" xfId="0" applyBorder="1" applyAlignment="1">
      <alignment horizontal="center" vertical="center" wrapText="1"/>
    </xf>
    <xf numFmtId="0" fontId="0" fillId="32" borderId="0" xfId="0" quotePrefix="1" applyFill="1" applyAlignment="1">
      <alignment horizontal="center" vertical="center" wrapText="1"/>
    </xf>
    <xf numFmtId="0" fontId="0" fillId="0" borderId="37" xfId="0" applyBorder="1" applyAlignment="1">
      <alignment horizontal="center" vertical="center"/>
    </xf>
    <xf numFmtId="0" fontId="0" fillId="0" borderId="0" xfId="0" pivotButton="1" applyAlignment="1">
      <alignment vertical="top" wrapText="1"/>
    </xf>
    <xf numFmtId="170" fontId="64" fillId="50" borderId="29" xfId="0" applyNumberFormat="1" applyFont="1" applyFill="1" applyBorder="1"/>
    <xf numFmtId="170" fontId="64" fillId="5" borderId="29" xfId="0" applyNumberFormat="1" applyFont="1" applyFill="1" applyBorder="1"/>
    <xf numFmtId="170" fontId="64" fillId="50" borderId="34" xfId="0" applyNumberFormat="1" applyFont="1" applyFill="1" applyBorder="1"/>
    <xf numFmtId="170" fontId="64" fillId="50" borderId="33" xfId="0" applyNumberFormat="1" applyFont="1" applyFill="1" applyBorder="1"/>
    <xf numFmtId="0" fontId="0" fillId="5" borderId="0" xfId="0" applyFill="1" applyAlignment="1">
      <alignment horizontal="center" vertical="center" wrapText="1"/>
    </xf>
    <xf numFmtId="9" fontId="1" fillId="0" borderId="0" xfId="0" applyNumberFormat="1" applyFont="1" applyAlignment="1">
      <alignment horizontal="center" vertical="top" wrapText="1"/>
    </xf>
    <xf numFmtId="0" fontId="22" fillId="0" borderId="37" xfId="0" applyFont="1" applyBorder="1" applyAlignment="1">
      <alignment horizontal="left" vertical="center" wrapText="1" readingOrder="1"/>
    </xf>
    <xf numFmtId="15" fontId="0" fillId="0" borderId="0" xfId="0" applyNumberFormat="1" applyAlignment="1">
      <alignment horizontal="center" vertical="center" wrapText="1"/>
    </xf>
    <xf numFmtId="171" fontId="0" fillId="0" borderId="0" xfId="0" applyNumberFormat="1" applyAlignment="1">
      <alignment horizontal="center" vertical="center" wrapText="1"/>
    </xf>
    <xf numFmtId="0" fontId="11" fillId="4" borderId="0" xfId="0" applyFont="1" applyFill="1" applyAlignment="1">
      <alignment horizontal="center" vertical="center" wrapText="1"/>
    </xf>
    <xf numFmtId="0" fontId="26" fillId="5" borderId="37" xfId="0" applyFont="1" applyFill="1" applyBorder="1" applyAlignment="1">
      <alignment horizontal="center" vertical="center" wrapText="1"/>
    </xf>
    <xf numFmtId="0" fontId="26" fillId="5" borderId="37" xfId="0" applyFont="1" applyFill="1" applyBorder="1" applyAlignment="1">
      <alignment vertical="center" wrapText="1"/>
    </xf>
    <xf numFmtId="15" fontId="26" fillId="5" borderId="37" xfId="0" applyNumberFormat="1" applyFont="1" applyFill="1" applyBorder="1" applyAlignment="1">
      <alignment horizontal="center" vertical="center" wrapText="1"/>
    </xf>
    <xf numFmtId="0" fontId="65" fillId="5" borderId="37" xfId="2" applyFont="1" applyFill="1" applyBorder="1" applyAlignment="1">
      <alignment horizontal="center" vertical="center" wrapText="1"/>
    </xf>
    <xf numFmtId="0" fontId="45" fillId="0" borderId="0" xfId="0" applyFont="1" applyAlignment="1">
      <alignment horizontal="center" vertical="center" wrapText="1"/>
    </xf>
    <xf numFmtId="171" fontId="0" fillId="0" borderId="37" xfId="0" applyNumberFormat="1" applyBorder="1" applyAlignment="1">
      <alignment horizontal="center" vertical="center" wrapText="1"/>
    </xf>
    <xf numFmtId="0" fontId="45" fillId="0" borderId="0" xfId="0" applyFont="1" applyAlignment="1">
      <alignment horizontal="left" vertical="center" wrapText="1"/>
    </xf>
    <xf numFmtId="0" fontId="45" fillId="0" borderId="0" xfId="0" applyFont="1" applyAlignment="1">
      <alignment vertical="center" wrapText="1"/>
    </xf>
    <xf numFmtId="0" fontId="26" fillId="5" borderId="37" xfId="0" quotePrefix="1" applyFont="1" applyFill="1" applyBorder="1" applyAlignment="1">
      <alignment horizontal="center" vertical="center" wrapText="1"/>
    </xf>
    <xf numFmtId="0" fontId="45" fillId="0" borderId="0" xfId="0" quotePrefix="1" applyFont="1" applyAlignment="1">
      <alignment horizontal="center" vertical="center" wrapText="1"/>
    </xf>
    <xf numFmtId="0" fontId="0" fillId="0" borderId="37" xfId="0" quotePrefix="1" applyBorder="1" applyAlignment="1">
      <alignment horizontal="center" vertical="center" wrapText="1"/>
    </xf>
    <xf numFmtId="14" fontId="0" fillId="0" borderId="37" xfId="0" applyNumberFormat="1" applyBorder="1" applyAlignment="1">
      <alignment horizontal="center" vertical="center" wrapText="1"/>
    </xf>
    <xf numFmtId="0" fontId="0" fillId="5" borderId="37" xfId="0" applyFill="1" applyBorder="1" applyAlignment="1">
      <alignment horizontal="center" vertical="center" wrapText="1"/>
    </xf>
    <xf numFmtId="0" fontId="0" fillId="0" borderId="0" xfId="0" applyAlignment="1">
      <alignment vertical="center"/>
    </xf>
    <xf numFmtId="0" fontId="14" fillId="0" borderId="37" xfId="2" applyBorder="1" applyAlignment="1">
      <alignment vertical="center" wrapText="1"/>
    </xf>
    <xf numFmtId="0" fontId="0" fillId="19" borderId="37" xfId="0" applyFill="1" applyBorder="1" applyAlignment="1">
      <alignment horizontal="center" vertical="center" wrapText="1"/>
    </xf>
    <xf numFmtId="0" fontId="22" fillId="0" borderId="0" xfId="0" applyFont="1" applyAlignment="1">
      <alignment horizontal="center" vertical="center" wrapText="1"/>
    </xf>
    <xf numFmtId="15" fontId="26" fillId="0" borderId="37" xfId="0" applyNumberFormat="1" applyFont="1" applyBorder="1" applyAlignment="1">
      <alignment horizontal="center" vertical="center" wrapText="1"/>
    </xf>
    <xf numFmtId="0" fontId="14" fillId="0" borderId="37" xfId="2" applyBorder="1" applyAlignment="1">
      <alignment wrapText="1"/>
    </xf>
    <xf numFmtId="14" fontId="0" fillId="19" borderId="37" xfId="0" applyNumberFormat="1" applyFill="1" applyBorder="1" applyAlignment="1">
      <alignment horizontal="center" vertical="center" wrapText="1"/>
    </xf>
    <xf numFmtId="15" fontId="0" fillId="0" borderId="37" xfId="0" applyNumberFormat="1" applyBorder="1" applyAlignment="1">
      <alignment horizontal="center" vertical="center" wrapText="1"/>
    </xf>
    <xf numFmtId="0" fontId="14" fillId="0" borderId="37" xfId="2" applyBorder="1"/>
    <xf numFmtId="0" fontId="0" fillId="0" borderId="39" xfId="0" applyBorder="1" applyAlignment="1">
      <alignment horizontal="left" vertical="center" wrapText="1"/>
    </xf>
    <xf numFmtId="0" fontId="64" fillId="0" borderId="0" xfId="0" applyFont="1" applyAlignment="1">
      <alignment horizontal="left" vertical="top" wrapText="1"/>
    </xf>
    <xf numFmtId="0" fontId="45" fillId="0" borderId="37" xfId="0" applyFont="1" applyBorder="1" applyAlignment="1">
      <alignment horizontal="left" vertical="center" wrapText="1"/>
    </xf>
    <xf numFmtId="0" fontId="45" fillId="0" borderId="37" xfId="0" applyFont="1" applyBorder="1" applyAlignment="1">
      <alignment horizontal="center" vertical="center" wrapText="1"/>
    </xf>
    <xf numFmtId="171" fontId="45" fillId="0" borderId="0" xfId="0" applyNumberFormat="1" applyFont="1" applyAlignment="1">
      <alignment horizontal="center" vertical="center" wrapText="1"/>
    </xf>
    <xf numFmtId="16" fontId="0" fillId="0" borderId="0" xfId="0" applyNumberFormat="1" applyAlignment="1">
      <alignment horizontal="center" vertical="center" wrapText="1"/>
    </xf>
    <xf numFmtId="0" fontId="14" fillId="0" borderId="0" xfId="2" applyAlignment="1">
      <alignment horizontal="left"/>
    </xf>
    <xf numFmtId="0" fontId="14" fillId="0" borderId="0" xfId="2" applyAlignment="1">
      <alignment horizontal="center" vertical="top" wrapText="1"/>
    </xf>
    <xf numFmtId="0" fontId="22" fillId="0" borderId="0" xfId="0" quotePrefix="1" applyFont="1" applyAlignment="1">
      <alignment vertical="center" wrapText="1"/>
    </xf>
    <xf numFmtId="0" fontId="0" fillId="49" borderId="0" xfId="0" quotePrefix="1" applyFill="1" applyAlignment="1">
      <alignment vertical="center" wrapText="1"/>
    </xf>
    <xf numFmtId="15" fontId="0" fillId="0" borderId="37" xfId="0" applyNumberFormat="1" applyBorder="1" applyAlignment="1">
      <alignment vertical="center" wrapText="1"/>
    </xf>
    <xf numFmtId="16" fontId="0" fillId="0" borderId="37" xfId="0" applyNumberFormat="1" applyBorder="1" applyAlignment="1">
      <alignment vertical="center" wrapText="1"/>
    </xf>
    <xf numFmtId="0" fontId="38" fillId="59" borderId="0" xfId="0" applyFont="1" applyFill="1" applyAlignment="1">
      <alignment horizontal="center" vertical="center" wrapText="1"/>
    </xf>
    <xf numFmtId="0" fontId="0" fillId="0" borderId="0" xfId="0" pivotButton="1"/>
    <xf numFmtId="0" fontId="0" fillId="0" borderId="0" xfId="0" applyAlignment="1">
      <alignment horizontal="left"/>
    </xf>
    <xf numFmtId="0" fontId="22" fillId="0" borderId="0" xfId="0" applyFont="1" applyAlignment="1">
      <alignment horizontal="left" vertical="top" wrapText="1"/>
    </xf>
    <xf numFmtId="0" fontId="22" fillId="0" borderId="37" xfId="2" applyFont="1" applyBorder="1" applyAlignment="1">
      <alignment vertical="center" wrapText="1"/>
    </xf>
    <xf numFmtId="0" fontId="14" fillId="0" borderId="0" xfId="2" applyAlignment="1">
      <alignment horizontal="left" vertical="center" wrapText="1" indent="1"/>
    </xf>
    <xf numFmtId="0" fontId="0" fillId="16" borderId="37" xfId="0" applyFill="1" applyBorder="1" applyAlignment="1">
      <alignment horizontal="center" vertical="center" wrapText="1"/>
    </xf>
    <xf numFmtId="0" fontId="0" fillId="16" borderId="37" xfId="0" applyFill="1" applyBorder="1" applyAlignment="1">
      <alignment vertical="center" wrapText="1"/>
    </xf>
    <xf numFmtId="171" fontId="0" fillId="0" borderId="37" xfId="0" applyNumberFormat="1" applyBorder="1" applyAlignment="1">
      <alignment vertical="center" wrapText="1"/>
    </xf>
    <xf numFmtId="0" fontId="0" fillId="0" borderId="40" xfId="0" applyBorder="1" applyAlignment="1">
      <alignment vertical="center" wrapText="1"/>
    </xf>
    <xf numFmtId="0" fontId="0" fillId="60" borderId="37" xfId="0" applyFill="1" applyBorder="1" applyAlignment="1">
      <alignment horizontal="center" vertical="center" wrapText="1"/>
    </xf>
    <xf numFmtId="0" fontId="0" fillId="60" borderId="0" xfId="0" applyFill="1" applyAlignment="1">
      <alignment horizontal="center" vertical="center" wrapText="1"/>
    </xf>
    <xf numFmtId="0" fontId="0" fillId="60" borderId="0" xfId="0" applyFill="1" applyAlignment="1">
      <alignment vertical="center" wrapText="1"/>
    </xf>
    <xf numFmtId="0" fontId="64" fillId="0" borderId="0" xfId="0" applyFont="1"/>
    <xf numFmtId="0" fontId="44" fillId="0" borderId="0" xfId="2" applyFont="1" applyAlignment="1">
      <alignment horizontal="center" vertical="center" wrapText="1"/>
    </xf>
    <xf numFmtId="0" fontId="0" fillId="0" borderId="41" xfId="0" applyBorder="1" applyAlignment="1">
      <alignment vertical="center" wrapText="1"/>
    </xf>
    <xf numFmtId="0" fontId="0" fillId="0" borderId="0" xfId="0" applyAlignment="1">
      <alignment horizontal="left" vertical="center"/>
    </xf>
    <xf numFmtId="0" fontId="0" fillId="0" borderId="37" xfId="0" quotePrefix="1" applyBorder="1" applyAlignment="1">
      <alignment vertical="center" wrapText="1"/>
    </xf>
    <xf numFmtId="0" fontId="67" fillId="0" borderId="37" xfId="0" quotePrefix="1" applyFont="1" applyBorder="1" applyAlignment="1">
      <alignment vertical="center" wrapText="1"/>
    </xf>
    <xf numFmtId="0" fontId="1" fillId="0" borderId="37" xfId="0" quotePrefix="1" applyFont="1" applyBorder="1" applyAlignment="1">
      <alignment vertical="center" wrapText="1"/>
    </xf>
    <xf numFmtId="0" fontId="14" fillId="0" borderId="37" xfId="2" applyBorder="1" applyAlignment="1">
      <alignment vertical="center"/>
    </xf>
    <xf numFmtId="0" fontId="64" fillId="0" borderId="0" xfId="0" applyFont="1" applyAlignment="1">
      <alignment vertical="center" wrapText="1"/>
    </xf>
    <xf numFmtId="0" fontId="22" fillId="0" borderId="37" xfId="0" applyFont="1" applyBorder="1" applyAlignment="1">
      <alignment vertical="center" wrapText="1"/>
    </xf>
    <xf numFmtId="0" fontId="64" fillId="0" borderId="0" xfId="0" applyFont="1" applyAlignment="1">
      <alignment horizontal="center" vertical="center" wrapText="1"/>
    </xf>
    <xf numFmtId="0" fontId="64" fillId="0" borderId="0" xfId="0" applyFont="1" applyAlignment="1">
      <alignment horizontal="center" wrapText="1"/>
    </xf>
    <xf numFmtId="0" fontId="64" fillId="0" borderId="0" xfId="0" applyFont="1" applyAlignment="1">
      <alignment horizontal="center" vertical="center"/>
    </xf>
    <xf numFmtId="0" fontId="11" fillId="37" borderId="0" xfId="0" applyFont="1" applyFill="1" applyAlignment="1">
      <alignment vertical="center" wrapText="1"/>
    </xf>
    <xf numFmtId="0" fontId="38" fillId="45" borderId="0" xfId="0" applyFont="1" applyFill="1" applyAlignment="1">
      <alignment vertical="center" wrapText="1"/>
    </xf>
    <xf numFmtId="0" fontId="0" fillId="0" borderId="37" xfId="0" applyBorder="1" applyAlignment="1">
      <alignment vertical="top" wrapText="1"/>
    </xf>
    <xf numFmtId="0" fontId="0" fillId="0" borderId="37" xfId="0" applyBorder="1" applyAlignment="1">
      <alignment vertical="center"/>
    </xf>
    <xf numFmtId="0" fontId="0" fillId="0" borderId="37" xfId="0" quotePrefix="1" applyBorder="1" applyAlignment="1">
      <alignment horizontal="left" vertical="center" wrapText="1"/>
    </xf>
    <xf numFmtId="0" fontId="0" fillId="21" borderId="37" xfId="0" applyFill="1" applyBorder="1" applyAlignment="1">
      <alignment vertical="center" wrapText="1"/>
    </xf>
    <xf numFmtId="0" fontId="0" fillId="17" borderId="37" xfId="0" applyFill="1" applyBorder="1" applyAlignment="1">
      <alignment vertical="center" wrapText="1"/>
    </xf>
    <xf numFmtId="0" fontId="0" fillId="17" borderId="0" xfId="0" applyFill="1" applyAlignment="1">
      <alignment vertical="center" wrapText="1"/>
    </xf>
    <xf numFmtId="170" fontId="0" fillId="0" borderId="0" xfId="0" applyNumberFormat="1"/>
    <xf numFmtId="0" fontId="0" fillId="5" borderId="0" xfId="0" applyFill="1" applyAlignment="1">
      <alignment horizontal="left" vertical="center" wrapText="1"/>
    </xf>
    <xf numFmtId="166" fontId="0" fillId="5" borderId="0" xfId="0" applyNumberFormat="1" applyFill="1" applyAlignment="1">
      <alignment horizontal="center" vertical="center" wrapText="1"/>
    </xf>
    <xf numFmtId="0" fontId="0" fillId="5" borderId="37" xfId="0" applyFill="1" applyBorder="1" applyAlignment="1">
      <alignment vertical="center" wrapText="1"/>
    </xf>
    <xf numFmtId="0" fontId="14" fillId="5" borderId="0" xfId="2" applyFill="1" applyAlignment="1">
      <alignment wrapText="1"/>
    </xf>
    <xf numFmtId="0" fontId="64" fillId="0" borderId="0" xfId="0" applyFont="1" applyAlignment="1">
      <alignment vertical="center"/>
    </xf>
    <xf numFmtId="0" fontId="14" fillId="0" borderId="0" xfId="2" applyBorder="1" applyAlignment="1">
      <alignment wrapText="1"/>
    </xf>
    <xf numFmtId="0" fontId="64" fillId="0" borderId="37" xfId="0" applyFont="1" applyBorder="1" applyAlignment="1">
      <alignment horizontal="center" vertical="center"/>
    </xf>
    <xf numFmtId="168" fontId="0" fillId="0" borderId="37" xfId="0" applyNumberFormat="1" applyBorder="1" applyAlignment="1">
      <alignment horizontal="center" vertical="center" wrapText="1"/>
    </xf>
    <xf numFmtId="0" fontId="64" fillId="0" borderId="37" xfId="0" applyFont="1" applyBorder="1" applyAlignment="1">
      <alignment horizontal="center" wrapText="1"/>
    </xf>
    <xf numFmtId="0" fontId="22" fillId="0" borderId="37" xfId="0" applyFont="1" applyBorder="1" applyAlignment="1">
      <alignment horizontal="center" vertical="center" wrapText="1"/>
    </xf>
    <xf numFmtId="171" fontId="0" fillId="0" borderId="0" xfId="0" applyNumberFormat="1" applyAlignment="1">
      <alignment vertical="center" wrapText="1"/>
    </xf>
    <xf numFmtId="0" fontId="44" fillId="0" borderId="37" xfId="0" applyFont="1" applyBorder="1" applyAlignment="1">
      <alignment vertical="center" wrapText="1"/>
    </xf>
    <xf numFmtId="0" fontId="44" fillId="0" borderId="0" xfId="0" applyFont="1" applyAlignment="1">
      <alignment horizontal="left" vertical="center" wrapText="1"/>
    </xf>
    <xf numFmtId="0" fontId="68" fillId="0" borderId="0" xfId="0" applyFont="1" applyAlignment="1">
      <alignment horizontal="left" vertical="center" wrapText="1"/>
    </xf>
    <xf numFmtId="0" fontId="44" fillId="0" borderId="0" xfId="0" applyFont="1" applyAlignment="1">
      <alignment vertical="center" wrapText="1"/>
    </xf>
    <xf numFmtId="169" fontId="0" fillId="0" borderId="37" xfId="0" applyNumberFormat="1" applyBorder="1" applyAlignment="1">
      <alignment horizontal="center" vertical="center" wrapText="1"/>
    </xf>
    <xf numFmtId="0" fontId="68" fillId="0" borderId="37" xfId="0" applyFont="1" applyBorder="1" applyAlignment="1">
      <alignment horizontal="left" vertical="center" wrapText="1"/>
    </xf>
    <xf numFmtId="0" fontId="64" fillId="0" borderId="37" xfId="0" applyFont="1" applyBorder="1" applyAlignment="1">
      <alignment horizontal="center" vertical="center" wrapText="1"/>
    </xf>
    <xf numFmtId="0" fontId="22" fillId="0" borderId="0" xfId="2" applyFont="1" applyBorder="1" applyAlignment="1">
      <alignment vertical="center" wrapText="1"/>
    </xf>
    <xf numFmtId="0" fontId="0" fillId="21" borderId="37" xfId="0" applyFill="1" applyBorder="1" applyAlignment="1">
      <alignment horizontal="center" vertical="center" wrapText="1"/>
    </xf>
    <xf numFmtId="0" fontId="0" fillId="21" borderId="0" xfId="0" applyFill="1" applyAlignment="1">
      <alignment horizontal="center" vertical="center" wrapText="1"/>
    </xf>
    <xf numFmtId="0" fontId="64" fillId="21" borderId="39" xfId="0" applyFont="1" applyFill="1" applyBorder="1" applyAlignment="1">
      <alignment horizontal="center" vertical="center" wrapText="1"/>
    </xf>
    <xf numFmtId="0" fontId="0" fillId="20" borderId="0" xfId="0" applyFill="1" applyAlignment="1">
      <alignment vertical="center" wrapText="1"/>
    </xf>
    <xf numFmtId="0" fontId="44" fillId="0" borderId="0" xfId="2" applyFont="1" applyBorder="1" applyAlignment="1">
      <alignment horizontal="center" vertical="center" wrapText="1"/>
    </xf>
    <xf numFmtId="167" fontId="0" fillId="0" borderId="0" xfId="1" applyNumberFormat="1" applyFont="1"/>
    <xf numFmtId="9" fontId="0" fillId="0" borderId="0" xfId="3" applyFont="1"/>
    <xf numFmtId="170" fontId="64" fillId="0" borderId="29" xfId="0" applyNumberFormat="1" applyFont="1" applyBorder="1"/>
    <xf numFmtId="170" fontId="64" fillId="50" borderId="29" xfId="0" applyNumberFormat="1" applyFont="1" applyFill="1" applyBorder="1" applyAlignment="1">
      <alignment horizontal="right"/>
    </xf>
    <xf numFmtId="0" fontId="64" fillId="0" borderId="0" xfId="0" applyFont="1" applyAlignment="1">
      <alignment wrapText="1"/>
    </xf>
    <xf numFmtId="0" fontId="26" fillId="0" borderId="37" xfId="0" applyFont="1" applyBorder="1" applyAlignment="1">
      <alignment horizontal="center" vertical="center" wrapText="1"/>
    </xf>
    <xf numFmtId="0" fontId="26" fillId="0" borderId="37" xfId="0" applyFont="1" applyBorder="1" applyAlignment="1">
      <alignment horizontal="center" vertical="center"/>
    </xf>
    <xf numFmtId="14" fontId="0" fillId="5" borderId="37" xfId="0" applyNumberFormat="1" applyFill="1" applyBorder="1" applyAlignment="1">
      <alignment horizontal="center" vertical="center" wrapText="1"/>
    </xf>
    <xf numFmtId="0" fontId="14" fillId="0" borderId="37" xfId="2" applyBorder="1" applyAlignment="1">
      <alignment horizontal="center" vertical="top" wrapText="1"/>
    </xf>
    <xf numFmtId="0" fontId="0" fillId="0" borderId="39" xfId="0" applyBorder="1" applyAlignment="1">
      <alignment vertical="center" wrapText="1"/>
    </xf>
    <xf numFmtId="14" fontId="0" fillId="0" borderId="37" xfId="0" applyNumberFormat="1" applyBorder="1" applyAlignment="1">
      <alignment vertical="center" wrapText="1"/>
    </xf>
    <xf numFmtId="16" fontId="0" fillId="0" borderId="37" xfId="0" applyNumberFormat="1" applyBorder="1" applyAlignment="1">
      <alignment horizontal="center" vertical="center" wrapText="1"/>
    </xf>
    <xf numFmtId="0" fontId="14" fillId="0" borderId="0" xfId="2" applyBorder="1" applyAlignment="1">
      <alignment horizontal="center" vertical="center" wrapText="1"/>
    </xf>
    <xf numFmtId="0" fontId="0" fillId="20" borderId="0" xfId="0" applyFill="1" applyAlignment="1">
      <alignment horizontal="center" vertical="center" wrapText="1"/>
    </xf>
    <xf numFmtId="0" fontId="68" fillId="0" borderId="37" xfId="0" applyFont="1" applyBorder="1" applyAlignment="1">
      <alignment horizontal="center" vertical="center" wrapText="1"/>
    </xf>
    <xf numFmtId="14" fontId="68" fillId="0" borderId="37" xfId="0" applyNumberFormat="1" applyFont="1" applyBorder="1" applyAlignment="1">
      <alignment horizontal="left" vertical="center" wrapText="1"/>
    </xf>
    <xf numFmtId="0" fontId="72" fillId="34" borderId="0" xfId="0" applyFont="1" applyFill="1"/>
    <xf numFmtId="0" fontId="72" fillId="34" borderId="0" xfId="0" applyFont="1" applyFill="1" applyAlignment="1">
      <alignment vertical="center" wrapText="1"/>
    </xf>
    <xf numFmtId="0" fontId="72" fillId="0" borderId="0" xfId="0" applyFont="1" applyAlignment="1">
      <alignment wrapText="1"/>
    </xf>
    <xf numFmtId="0" fontId="72" fillId="0" borderId="0" xfId="0" applyFont="1" applyAlignment="1">
      <alignment vertical="center" wrapText="1"/>
    </xf>
    <xf numFmtId="0" fontId="0" fillId="0" borderId="37" xfId="0" applyBorder="1" applyAlignment="1">
      <alignment wrapText="1"/>
    </xf>
    <xf numFmtId="0" fontId="0" fillId="19" borderId="0" xfId="0" applyFill="1" applyAlignment="1">
      <alignment horizontal="center" vertical="center" wrapText="1"/>
    </xf>
    <xf numFmtId="0" fontId="14" fillId="0" borderId="37" xfId="2" applyBorder="1" applyAlignment="1">
      <alignment horizontal="center" vertical="center" wrapText="1"/>
    </xf>
    <xf numFmtId="0" fontId="0" fillId="0" borderId="0" xfId="0" applyAlignment="1">
      <alignment horizontal="left" indent="1"/>
    </xf>
    <xf numFmtId="0" fontId="0" fillId="60" borderId="37" xfId="0" applyFill="1" applyBorder="1" applyAlignment="1">
      <alignment vertical="center" wrapText="1"/>
    </xf>
    <xf numFmtId="166" fontId="0" fillId="0" borderId="37" xfId="0" applyNumberFormat="1" applyBorder="1" applyAlignment="1">
      <alignment horizontal="left" vertical="center" wrapText="1"/>
    </xf>
    <xf numFmtId="0" fontId="26" fillId="0" borderId="0" xfId="0" applyFont="1" applyAlignment="1">
      <alignment horizontal="center" vertical="center"/>
    </xf>
    <xf numFmtId="0" fontId="0" fillId="0" borderId="43" xfId="0" applyBorder="1" applyAlignment="1">
      <alignment vertical="center" wrapText="1"/>
    </xf>
    <xf numFmtId="0" fontId="14" fillId="0" borderId="0" xfId="2" applyBorder="1" applyAlignment="1">
      <alignment horizontal="center" vertical="top" wrapText="1"/>
    </xf>
    <xf numFmtId="0" fontId="63" fillId="61" borderId="1" xfId="0" applyFont="1" applyFill="1" applyBorder="1" applyAlignment="1">
      <alignment horizontal="center" vertical="center" wrapText="1"/>
    </xf>
    <xf numFmtId="0" fontId="63" fillId="61" borderId="4" xfId="0" applyFont="1" applyFill="1" applyBorder="1" applyAlignment="1">
      <alignment horizontal="center" vertical="center" wrapText="1"/>
    </xf>
    <xf numFmtId="0" fontId="63" fillId="42" borderId="4" xfId="0" applyFont="1" applyFill="1" applyBorder="1" applyAlignment="1">
      <alignment horizontal="center" vertical="center" wrapText="1"/>
    </xf>
    <xf numFmtId="0" fontId="63" fillId="62" borderId="4" xfId="0" applyFont="1" applyFill="1" applyBorder="1" applyAlignment="1">
      <alignment horizontal="center" vertical="center" wrapText="1"/>
    </xf>
    <xf numFmtId="0" fontId="63" fillId="61" borderId="0" xfId="0" applyFont="1" applyFill="1" applyAlignment="1">
      <alignment horizontal="center" vertical="center" wrapText="1"/>
    </xf>
    <xf numFmtId="0" fontId="63" fillId="61" borderId="8" xfId="0" applyFont="1" applyFill="1" applyBorder="1" applyAlignment="1">
      <alignment horizontal="center" vertical="center" wrapText="1"/>
    </xf>
    <xf numFmtId="0" fontId="63" fillId="42" borderId="42" xfId="0" applyFont="1" applyFill="1" applyBorder="1" applyAlignment="1">
      <alignment horizontal="center" vertical="center" wrapText="1"/>
    </xf>
    <xf numFmtId="0" fontId="63" fillId="61" borderId="42" xfId="0" applyFont="1" applyFill="1" applyBorder="1" applyAlignment="1">
      <alignment horizontal="center" vertical="center" wrapText="1"/>
    </xf>
    <xf numFmtId="0" fontId="63" fillId="62" borderId="42" xfId="0" applyFont="1" applyFill="1" applyBorder="1" applyAlignment="1">
      <alignment horizontal="center" vertical="center" wrapText="1"/>
    </xf>
    <xf numFmtId="0" fontId="70" fillId="61" borderId="12" xfId="0" applyFont="1" applyFill="1" applyBorder="1" applyAlignment="1">
      <alignment horizontal="right" vertical="center" wrapText="1"/>
    </xf>
    <xf numFmtId="0" fontId="64" fillId="50" borderId="1" xfId="0" applyFont="1" applyFill="1" applyBorder="1" applyAlignment="1">
      <alignment horizontal="center" vertical="center" wrapText="1"/>
    </xf>
    <xf numFmtId="16" fontId="64" fillId="50" borderId="4" xfId="0" applyNumberFormat="1" applyFont="1" applyFill="1" applyBorder="1" applyAlignment="1">
      <alignment horizontal="right" vertical="center" wrapText="1"/>
    </xf>
    <xf numFmtId="16" fontId="71" fillId="50" borderId="4" xfId="0" applyNumberFormat="1" applyFont="1" applyFill="1" applyBorder="1" applyAlignment="1">
      <alignment horizontal="right" vertical="center" wrapText="1"/>
    </xf>
    <xf numFmtId="16" fontId="71" fillId="50" borderId="4" xfId="0" applyNumberFormat="1" applyFont="1" applyFill="1" applyBorder="1" applyAlignment="1">
      <alignment horizontal="right" vertical="center"/>
    </xf>
    <xf numFmtId="16" fontId="56" fillId="50" borderId="4" xfId="0" applyNumberFormat="1" applyFont="1" applyFill="1" applyBorder="1" applyAlignment="1">
      <alignment horizontal="right" vertical="center" wrapText="1" readingOrder="1"/>
    </xf>
    <xf numFmtId="0" fontId="64" fillId="50" borderId="7" xfId="0" applyFont="1" applyFill="1" applyBorder="1" applyAlignment="1">
      <alignment horizontal="center" vertical="center" wrapText="1"/>
    </xf>
    <xf numFmtId="0" fontId="64" fillId="50" borderId="18" xfId="0" applyFont="1" applyFill="1" applyBorder="1" applyAlignment="1">
      <alignment horizontal="right" vertical="center" wrapText="1"/>
    </xf>
    <xf numFmtId="0" fontId="71" fillId="50" borderId="18" xfId="0" applyFont="1" applyFill="1" applyBorder="1" applyAlignment="1">
      <alignment horizontal="right" vertical="center" wrapText="1"/>
    </xf>
    <xf numFmtId="0" fontId="64" fillId="8" borderId="7" xfId="0" applyFont="1" applyFill="1" applyBorder="1" applyAlignment="1">
      <alignment horizontal="center" vertical="center" wrapText="1"/>
    </xf>
    <xf numFmtId="16" fontId="64" fillId="8" borderId="18" xfId="0" applyNumberFormat="1" applyFont="1" applyFill="1" applyBorder="1" applyAlignment="1">
      <alignment horizontal="right" vertical="center" wrapText="1"/>
    </xf>
    <xf numFmtId="0" fontId="64" fillId="8" borderId="18" xfId="0" applyFont="1" applyFill="1" applyBorder="1" applyAlignment="1">
      <alignment horizontal="right" vertical="center" wrapText="1"/>
    </xf>
    <xf numFmtId="16" fontId="71" fillId="8" borderId="18" xfId="0" applyNumberFormat="1" applyFont="1" applyFill="1" applyBorder="1" applyAlignment="1">
      <alignment horizontal="right" vertical="center" wrapText="1"/>
    </xf>
    <xf numFmtId="0" fontId="71" fillId="8" borderId="18" xfId="0" applyFont="1" applyFill="1" applyBorder="1" applyAlignment="1">
      <alignment horizontal="right" vertical="center" wrapText="1"/>
    </xf>
    <xf numFmtId="16" fontId="64" fillId="50" borderId="18" xfId="0" applyNumberFormat="1" applyFont="1" applyFill="1" applyBorder="1" applyAlignment="1">
      <alignment horizontal="right" vertical="center" wrapText="1"/>
    </xf>
    <xf numFmtId="16" fontId="71" fillId="50" borderId="18" xfId="0" applyNumberFormat="1" applyFont="1" applyFill="1" applyBorder="1" applyAlignment="1">
      <alignment horizontal="right" vertical="center" wrapText="1"/>
    </xf>
    <xf numFmtId="0" fontId="26" fillId="0" borderId="1" xfId="0" applyFont="1" applyBorder="1" applyAlignment="1">
      <alignment horizontal="center" vertical="center" wrapText="1"/>
    </xf>
    <xf numFmtId="165" fontId="0" fillId="0" borderId="1" xfId="0" applyNumberFormat="1" applyBorder="1" applyAlignment="1">
      <alignment horizontal="right" vertical="center" wrapText="1"/>
    </xf>
    <xf numFmtId="16" fontId="0" fillId="0" borderId="1" xfId="0" applyNumberFormat="1" applyBorder="1" applyAlignment="1">
      <alignment horizontal="right" vertical="center" wrapText="1"/>
    </xf>
    <xf numFmtId="165" fontId="26" fillId="0" borderId="1" xfId="0" applyNumberFormat="1" applyFont="1" applyBorder="1" applyAlignment="1">
      <alignment horizontal="right" vertical="center" wrapText="1"/>
    </xf>
    <xf numFmtId="165" fontId="46" fillId="0" borderId="1" xfId="0" applyNumberFormat="1" applyFont="1" applyBorder="1" applyAlignment="1">
      <alignment horizontal="right" vertical="center" wrapText="1"/>
    </xf>
    <xf numFmtId="0" fontId="0" fillId="0" borderId="1" xfId="0" applyBorder="1" applyAlignment="1">
      <alignment horizontal="right" vertical="center" wrapText="1"/>
    </xf>
    <xf numFmtId="0" fontId="26" fillId="7" borderId="1" xfId="0" applyFont="1" applyFill="1" applyBorder="1" applyAlignment="1">
      <alignment horizontal="center" vertical="center" wrapText="1"/>
    </xf>
    <xf numFmtId="165" fontId="0" fillId="7" borderId="1" xfId="0" applyNumberFormat="1" applyFill="1" applyBorder="1" applyAlignment="1">
      <alignment horizontal="right" vertical="center" wrapText="1"/>
    </xf>
    <xf numFmtId="16" fontId="0" fillId="7" borderId="1" xfId="0" applyNumberFormat="1" applyFill="1" applyBorder="1" applyAlignment="1">
      <alignment horizontal="right" vertical="center" wrapText="1"/>
    </xf>
    <xf numFmtId="165" fontId="46" fillId="7" borderId="1" xfId="0" applyNumberFormat="1" applyFont="1" applyFill="1" applyBorder="1" applyAlignment="1">
      <alignment horizontal="right" vertical="center" wrapText="1"/>
    </xf>
    <xf numFmtId="0" fontId="0" fillId="7" borderId="1" xfId="0" applyFill="1" applyBorder="1" applyAlignment="1">
      <alignment horizontal="right" vertical="center" wrapText="1"/>
    </xf>
    <xf numFmtId="166" fontId="0" fillId="0" borderId="0" xfId="0" applyNumberFormat="1" applyAlignment="1">
      <alignment horizontal="left" vertical="center" wrapText="1"/>
    </xf>
    <xf numFmtId="0" fontId="14" fillId="0" borderId="37" xfId="2" applyBorder="1" applyAlignment="1">
      <alignment horizontal="left" vertical="top" wrapText="1"/>
    </xf>
    <xf numFmtId="0" fontId="64" fillId="0" borderId="37" xfId="0" applyFont="1" applyBorder="1" applyAlignment="1">
      <alignment vertical="center"/>
    </xf>
    <xf numFmtId="0" fontId="39" fillId="0" borderId="37" xfId="0" applyFont="1" applyBorder="1" applyAlignment="1">
      <alignment vertical="center" wrapText="1"/>
    </xf>
    <xf numFmtId="0" fontId="68" fillId="0" borderId="0" xfId="0" applyFont="1" applyAlignment="1">
      <alignment horizontal="center" vertical="center" wrapText="1"/>
    </xf>
    <xf numFmtId="14" fontId="0" fillId="19" borderId="0" xfId="0" applyNumberFormat="1" applyFill="1" applyAlignment="1">
      <alignment horizontal="center" vertical="center" wrapText="1"/>
    </xf>
    <xf numFmtId="0" fontId="64" fillId="21" borderId="0" xfId="0" applyFont="1" applyFill="1" applyAlignment="1">
      <alignment horizontal="center" vertical="center" wrapText="1"/>
    </xf>
    <xf numFmtId="0" fontId="0" fillId="20" borderId="39" xfId="0" applyFill="1" applyBorder="1" applyAlignment="1">
      <alignment vertical="center" wrapText="1"/>
    </xf>
    <xf numFmtId="0" fontId="22" fillId="0" borderId="0" xfId="0" applyFont="1" applyAlignment="1">
      <alignment wrapText="1"/>
    </xf>
    <xf numFmtId="0" fontId="0" fillId="0" borderId="44" xfId="0" applyBorder="1"/>
    <xf numFmtId="0" fontId="0" fillId="0" borderId="43" xfId="0" applyBorder="1" applyAlignment="1">
      <alignment horizontal="center" vertical="center" wrapText="1"/>
    </xf>
    <xf numFmtId="15" fontId="0" fillId="0" borderId="0" xfId="0" applyNumberFormat="1"/>
    <xf numFmtId="0" fontId="14" fillId="34" borderId="43" xfId="2" applyFill="1" applyBorder="1" applyAlignment="1">
      <alignment vertical="center" wrapText="1"/>
    </xf>
    <xf numFmtId="0" fontId="0" fillId="0" borderId="44" xfId="0" applyBorder="1" applyAlignment="1">
      <alignment vertical="center"/>
    </xf>
    <xf numFmtId="15" fontId="0" fillId="0" borderId="0" xfId="0" applyNumberFormat="1" applyAlignment="1">
      <alignment vertical="center"/>
    </xf>
    <xf numFmtId="0" fontId="14" fillId="34" borderId="37" xfId="2" applyFill="1" applyBorder="1" applyAlignment="1">
      <alignment vertical="center" wrapText="1"/>
    </xf>
    <xf numFmtId="0" fontId="0" fillId="0" borderId="46" xfId="0" applyBorder="1" applyAlignment="1">
      <alignment vertical="center"/>
    </xf>
    <xf numFmtId="0" fontId="0" fillId="0" borderId="43" xfId="0" applyBorder="1" applyAlignment="1">
      <alignment vertical="center"/>
    </xf>
    <xf numFmtId="0" fontId="14" fillId="34" borderId="45" xfId="2" applyFill="1" applyBorder="1" applyAlignment="1">
      <alignment vertical="center" wrapText="1"/>
    </xf>
    <xf numFmtId="0" fontId="0" fillId="0" borderId="47" xfId="0" applyBorder="1" applyAlignment="1">
      <alignment vertical="center"/>
    </xf>
    <xf numFmtId="0" fontId="0" fillId="0" borderId="45" xfId="0" applyBorder="1" applyAlignment="1">
      <alignment vertical="center"/>
    </xf>
    <xf numFmtId="0" fontId="0" fillId="0" borderId="37" xfId="0" applyBorder="1" applyAlignment="1">
      <alignment horizontal="right" vertical="center"/>
    </xf>
    <xf numFmtId="0" fontId="62" fillId="14" borderId="0" xfId="0" applyFont="1" applyFill="1"/>
    <xf numFmtId="0" fontId="80" fillId="51" borderId="11" xfId="0" applyFont="1" applyFill="1" applyBorder="1" applyAlignment="1">
      <alignment wrapText="1"/>
    </xf>
    <xf numFmtId="0" fontId="80" fillId="51" borderId="11" xfId="0" applyFont="1" applyFill="1" applyBorder="1" applyAlignment="1">
      <alignment horizontal="center"/>
    </xf>
    <xf numFmtId="0" fontId="81" fillId="50" borderId="11" xfId="0" applyFont="1" applyFill="1" applyBorder="1"/>
    <xf numFmtId="0" fontId="81" fillId="0" borderId="11" xfId="0" applyFont="1" applyBorder="1" applyAlignment="1">
      <alignment horizontal="center" wrapText="1" readingOrder="1"/>
    </xf>
    <xf numFmtId="0" fontId="82" fillId="0" borderId="11" xfId="0" applyFont="1" applyBorder="1"/>
    <xf numFmtId="0" fontId="81" fillId="0" borderId="11" xfId="0" applyFont="1" applyBorder="1" applyAlignment="1">
      <alignment horizontal="center" vertical="center" wrapText="1" readingOrder="1"/>
    </xf>
    <xf numFmtId="0" fontId="81" fillId="50" borderId="11" xfId="0" applyFont="1" applyFill="1" applyBorder="1" applyAlignment="1">
      <alignment horizontal="center"/>
    </xf>
    <xf numFmtId="0" fontId="79" fillId="0" borderId="0" xfId="0" applyFont="1"/>
    <xf numFmtId="0" fontId="73" fillId="0" borderId="0" xfId="0" applyFont="1" applyAlignment="1">
      <alignment vertical="center"/>
    </xf>
    <xf numFmtId="0" fontId="0" fillId="0" borderId="0" xfId="0" applyAlignment="1">
      <alignment horizontal="center" vertical="center" wrapText="1"/>
      <extLst>
        <ext xmlns:xfpb="http://schemas.microsoft.com/office/spreadsheetml/2022/featurepropertybag" uri="{C7286773-470A-42A8-94C5-96B5CB345126}">
          <xfpb:xfComplement i="0"/>
        </ext>
      </extLst>
    </xf>
    <xf numFmtId="0" fontId="82" fillId="5" borderId="11" xfId="0" applyFont="1" applyFill="1" applyBorder="1"/>
    <xf numFmtId="0" fontId="22" fillId="0" borderId="0" xfId="2" applyFont="1" applyAlignment="1">
      <alignment vertical="center"/>
    </xf>
    <xf numFmtId="0" fontId="26" fillId="0" borderId="37" xfId="0" applyFont="1" applyBorder="1" applyAlignment="1">
      <alignment vertical="center" wrapText="1"/>
    </xf>
    <xf numFmtId="0" fontId="26" fillId="0" borderId="0" xfId="0" applyFont="1" applyAlignment="1">
      <alignment vertical="center" wrapText="1"/>
    </xf>
    <xf numFmtId="0" fontId="14" fillId="21" borderId="0" xfId="2" applyFill="1" applyBorder="1"/>
    <xf numFmtId="0" fontId="36" fillId="0" borderId="37" xfId="0" applyFont="1" applyBorder="1" applyAlignment="1">
      <alignment vertical="center" wrapText="1"/>
    </xf>
    <xf numFmtId="0" fontId="22" fillId="0" borderId="37" xfId="0" applyFont="1" applyBorder="1" applyAlignment="1">
      <alignment horizontal="left" vertical="center" wrapText="1"/>
    </xf>
    <xf numFmtId="0" fontId="38" fillId="63" borderId="1" xfId="0" applyFont="1" applyFill="1" applyBorder="1" applyAlignment="1">
      <alignment horizontal="center"/>
    </xf>
    <xf numFmtId="0" fontId="0" fillId="19" borderId="1" xfId="0" applyFill="1" applyBorder="1"/>
    <xf numFmtId="0" fontId="14" fillId="0" borderId="11" xfId="2" applyFill="1" applyBorder="1" applyAlignment="1">
      <alignment wrapText="1"/>
    </xf>
    <xf numFmtId="0" fontId="0" fillId="0" borderId="1" xfId="0" applyBorder="1" applyAlignment="1">
      <alignment horizontal="center" vertical="center" wrapText="1"/>
    </xf>
    <xf numFmtId="166" fontId="0" fillId="0" borderId="37" xfId="0" applyNumberFormat="1" applyBorder="1" applyAlignment="1">
      <alignment vertical="center" wrapText="1"/>
    </xf>
    <xf numFmtId="0" fontId="83" fillId="64" borderId="37" xfId="4" applyBorder="1" applyAlignment="1">
      <alignment vertical="center" wrapText="1"/>
    </xf>
    <xf numFmtId="0" fontId="36" fillId="7" borderId="11" xfId="0" applyFont="1" applyFill="1" applyBorder="1"/>
    <xf numFmtId="0" fontId="0" fillId="21" borderId="11" xfId="0" applyFill="1" applyBorder="1"/>
    <xf numFmtId="0" fontId="36" fillId="21" borderId="11" xfId="0" applyFont="1" applyFill="1" applyBorder="1"/>
    <xf numFmtId="0" fontId="26" fillId="23" borderId="11" xfId="0" applyFont="1" applyFill="1" applyBorder="1" applyAlignment="1">
      <alignment vertical="center" wrapText="1"/>
    </xf>
    <xf numFmtId="15" fontId="0" fillId="0" borderId="0" xfId="0" applyNumberFormat="1" applyAlignment="1">
      <alignment horizontal="center" vertical="center" wrapText="1"/>
      <extLst>
        <ext xmlns:xfpb="http://schemas.microsoft.com/office/spreadsheetml/2022/featurepropertybag" uri="{C7286773-470A-42A8-94C5-96B5CB345126}">
          <xfpb:xfComplement i="0"/>
        </ext>
      </extLst>
    </xf>
    <xf numFmtId="0" fontId="0" fillId="0" borderId="37" xfId="0" applyBorder="1" applyAlignment="1">
      <alignment horizontal="center" vertical="center" wrapText="1"/>
      <extLst>
        <ext xmlns:xfpb="http://schemas.microsoft.com/office/spreadsheetml/2022/featurepropertybag" uri="{C7286773-470A-42A8-94C5-96B5CB345126}">
          <xfpb:xfComplement i="0"/>
        </ext>
      </extLst>
    </xf>
    <xf numFmtId="0" fontId="64" fillId="0" borderId="37" xfId="0" applyFont="1" applyBorder="1" applyAlignment="1">
      <alignment vertical="center" wrapText="1"/>
    </xf>
    <xf numFmtId="0" fontId="0" fillId="0" borderId="37" xfId="0" applyBorder="1"/>
    <xf numFmtId="0" fontId="83" fillId="64" borderId="0" xfId="4" applyBorder="1" applyAlignment="1">
      <alignment horizontal="left" vertical="center" wrapText="1"/>
    </xf>
    <xf numFmtId="0" fontId="36" fillId="0" borderId="0" xfId="0" applyFont="1" applyAlignment="1">
      <alignment vertical="center" wrapText="1"/>
    </xf>
    <xf numFmtId="0" fontId="87" fillId="0" borderId="0" xfId="0" applyFont="1" applyAlignment="1">
      <alignment vertical="center"/>
    </xf>
    <xf numFmtId="166" fontId="0" fillId="0" borderId="0" xfId="0" applyNumberFormat="1" applyAlignment="1">
      <alignment vertical="center" wrapText="1"/>
    </xf>
    <xf numFmtId="0" fontId="0" fillId="0" borderId="1" xfId="0" applyBorder="1" applyAlignment="1">
      <alignment vertical="center" wrapText="1"/>
    </xf>
    <xf numFmtId="16" fontId="0" fillId="0" borderId="0" xfId="0" applyNumberFormat="1"/>
    <xf numFmtId="0" fontId="0" fillId="0" borderId="0" xfId="0" quotePrefix="1"/>
    <xf numFmtId="16" fontId="0" fillId="0" borderId="0" xfId="0" quotePrefix="1" applyNumberFormat="1" applyAlignment="1">
      <alignment horizontal="right"/>
    </xf>
    <xf numFmtId="0" fontId="0" fillId="0" borderId="0" xfId="0" quotePrefix="1" applyAlignment="1">
      <alignment horizontal="right"/>
    </xf>
    <xf numFmtId="0" fontId="54" fillId="0" borderId="37" xfId="0" applyFont="1" applyBorder="1" applyAlignment="1">
      <alignment vertical="center" wrapText="1"/>
    </xf>
    <xf numFmtId="0" fontId="22" fillId="0" borderId="0" xfId="2" applyFont="1" applyAlignment="1">
      <alignment vertical="center" wrapText="1"/>
    </xf>
    <xf numFmtId="0" fontId="22" fillId="19" borderId="0" xfId="0" applyFont="1" applyFill="1" applyAlignment="1">
      <alignment vertical="center" wrapText="1"/>
    </xf>
    <xf numFmtId="0" fontId="83" fillId="64" borderId="0" xfId="4" applyBorder="1" applyAlignment="1">
      <alignment horizontal="center" vertical="center" wrapText="1"/>
    </xf>
    <xf numFmtId="0" fontId="0" fillId="0" borderId="0" xfId="0" quotePrefix="1" applyAlignment="1">
      <alignment wrapText="1"/>
    </xf>
    <xf numFmtId="0" fontId="26" fillId="0" borderId="11" xfId="0" applyFont="1" applyBorder="1" applyAlignment="1">
      <alignment vertical="center"/>
    </xf>
    <xf numFmtId="4" fontId="26" fillId="0" borderId="11" xfId="0" applyNumberFormat="1" applyFont="1" applyBorder="1" applyAlignment="1">
      <alignment vertical="center"/>
    </xf>
    <xf numFmtId="3" fontId="26" fillId="0" borderId="11" xfId="0" applyNumberFormat="1" applyFont="1" applyBorder="1" applyAlignment="1">
      <alignment vertical="center"/>
    </xf>
    <xf numFmtId="0" fontId="26" fillId="7" borderId="11" xfId="0" applyFont="1" applyFill="1" applyBorder="1" applyAlignment="1">
      <alignment vertical="center"/>
    </xf>
    <xf numFmtId="0" fontId="22" fillId="0" borderId="0" xfId="0" applyFont="1"/>
    <xf numFmtId="0" fontId="22" fillId="0" borderId="0" xfId="0" applyFont="1" applyAlignment="1">
      <alignment vertical="center"/>
    </xf>
    <xf numFmtId="0" fontId="22" fillId="0" borderId="50" xfId="0" applyFont="1" applyBorder="1" applyAlignment="1">
      <alignment vertical="center" wrapText="1"/>
    </xf>
    <xf numFmtId="0" fontId="22" fillId="0" borderId="51" xfId="0" applyFont="1" applyBorder="1" applyAlignment="1">
      <alignment vertical="center" wrapText="1"/>
    </xf>
    <xf numFmtId="0" fontId="35" fillId="0" borderId="0" xfId="0" applyFont="1" applyAlignment="1">
      <alignment vertical="center" wrapText="1"/>
    </xf>
    <xf numFmtId="0" fontId="22" fillId="5" borderId="0" xfId="0" applyFont="1" applyFill="1" applyAlignment="1">
      <alignment horizontal="center" vertical="center"/>
    </xf>
    <xf numFmtId="15" fontId="22" fillId="0" borderId="0" xfId="0" applyNumberFormat="1" applyFont="1" applyAlignment="1">
      <alignment vertical="center"/>
    </xf>
    <xf numFmtId="0" fontId="22" fillId="0" borderId="54" xfId="0" applyFont="1" applyBorder="1" applyAlignment="1">
      <alignment vertical="center"/>
    </xf>
    <xf numFmtId="0" fontId="0" fillId="0" borderId="0" xfId="0" pivotButton="1" applyAlignment="1">
      <alignment horizontal="left" vertical="top" wrapText="1"/>
    </xf>
    <xf numFmtId="0" fontId="54" fillId="0" borderId="0" xfId="0" applyFont="1" applyAlignment="1">
      <alignment vertical="center" wrapText="1"/>
    </xf>
    <xf numFmtId="171" fontId="14" fillId="0" borderId="0" xfId="2" applyNumberFormat="1" applyAlignment="1">
      <alignment horizontal="center" vertical="center" wrapText="1"/>
    </xf>
    <xf numFmtId="0" fontId="0" fillId="5" borderId="0" xfId="0" applyFill="1" applyAlignment="1">
      <alignment horizontal="left" vertical="top" wrapText="1"/>
    </xf>
    <xf numFmtId="0" fontId="88" fillId="0" borderId="37" xfId="4" applyFont="1" applyFill="1" applyBorder="1" applyAlignment="1">
      <alignment horizontal="left" vertical="center" wrapText="1"/>
    </xf>
    <xf numFmtId="0" fontId="88" fillId="0" borderId="37" xfId="4" applyFont="1" applyFill="1" applyBorder="1" applyAlignment="1">
      <alignment vertical="center" wrapText="1"/>
    </xf>
    <xf numFmtId="0" fontId="88" fillId="0" borderId="0" xfId="0" applyFont="1" applyAlignment="1">
      <alignment vertical="center" wrapText="1"/>
    </xf>
    <xf numFmtId="0" fontId="88" fillId="0" borderId="37" xfId="0" applyFont="1" applyBorder="1" applyAlignment="1">
      <alignment vertical="center" wrapText="1"/>
    </xf>
    <xf numFmtId="0" fontId="88" fillId="0" borderId="37" xfId="0" applyFont="1" applyBorder="1" applyAlignment="1">
      <alignment horizontal="left" vertical="center" wrapText="1"/>
    </xf>
    <xf numFmtId="0" fontId="88" fillId="0" borderId="0" xfId="0" applyFont="1" applyAlignment="1">
      <alignment wrapText="1"/>
    </xf>
    <xf numFmtId="0" fontId="88" fillId="0" borderId="0" xfId="0" applyFont="1" applyAlignment="1">
      <alignment vertical="center"/>
    </xf>
    <xf numFmtId="0" fontId="73" fillId="0" borderId="0" xfId="0" applyFont="1" applyAlignment="1">
      <alignment vertical="center" wrapText="1"/>
    </xf>
    <xf numFmtId="14" fontId="0" fillId="5" borderId="0" xfId="0" applyNumberFormat="1" applyFill="1" applyAlignment="1">
      <alignment horizontal="center" vertical="center" wrapText="1"/>
    </xf>
    <xf numFmtId="0" fontId="0" fillId="0" borderId="58" xfId="0" applyBorder="1" applyAlignment="1">
      <alignment vertical="center"/>
    </xf>
    <xf numFmtId="0" fontId="22" fillId="0" borderId="56" xfId="0" applyFont="1" applyBorder="1" applyAlignment="1">
      <alignment vertical="center" wrapText="1"/>
    </xf>
    <xf numFmtId="0" fontId="88" fillId="0" borderId="37" xfId="0" applyFont="1" applyBorder="1"/>
    <xf numFmtId="0" fontId="88" fillId="0" borderId="0" xfId="0" applyFont="1" applyAlignment="1">
      <alignment horizontal="left" vertical="center" wrapText="1"/>
    </xf>
    <xf numFmtId="0" fontId="88" fillId="0" borderId="39" xfId="0" applyFont="1" applyBorder="1"/>
    <xf numFmtId="0" fontId="89" fillId="0" borderId="37" xfId="0" applyFont="1" applyBorder="1" applyAlignment="1">
      <alignment vertical="center" wrapText="1"/>
    </xf>
    <xf numFmtId="0" fontId="88" fillId="0" borderId="39" xfId="0" applyFont="1" applyBorder="1" applyAlignment="1">
      <alignment wrapText="1"/>
    </xf>
    <xf numFmtId="0" fontId="0" fillId="0" borderId="39" xfId="0" applyBorder="1"/>
    <xf numFmtId="0" fontId="0" fillId="0" borderId="39" xfId="0" applyBorder="1" applyAlignment="1">
      <alignment wrapText="1"/>
    </xf>
    <xf numFmtId="0" fontId="0" fillId="0" borderId="39" xfId="0" quotePrefix="1" applyBorder="1" applyAlignment="1">
      <alignment wrapText="1"/>
    </xf>
    <xf numFmtId="0" fontId="22" fillId="0" borderId="37" xfId="0" applyFont="1" applyBorder="1" applyAlignment="1">
      <alignment wrapText="1"/>
    </xf>
    <xf numFmtId="0" fontId="11" fillId="44" borderId="0" xfId="0" applyFont="1" applyFill="1" applyAlignment="1">
      <alignment vertical="center" wrapText="1"/>
    </xf>
    <xf numFmtId="0" fontId="38" fillId="33" borderId="0" xfId="0" applyFont="1" applyFill="1" applyAlignment="1">
      <alignment vertical="center" wrapText="1"/>
    </xf>
    <xf numFmtId="0" fontId="0" fillId="5" borderId="37" xfId="0" applyFill="1" applyBorder="1"/>
    <xf numFmtId="0" fontId="0" fillId="0" borderId="37" xfId="0" applyBorder="1" applyAlignment="1">
      <alignment horizontal="center"/>
    </xf>
    <xf numFmtId="0" fontId="0" fillId="0" borderId="52" xfId="0" applyBorder="1" applyAlignment="1">
      <alignment horizontal="left" vertical="center" wrapText="1"/>
    </xf>
    <xf numFmtId="0" fontId="0" fillId="0" borderId="52" xfId="0" applyBorder="1" applyAlignment="1">
      <alignment vertical="center" wrapText="1"/>
    </xf>
    <xf numFmtId="0" fontId="0" fillId="0" borderId="53" xfId="0" applyBorder="1" applyAlignment="1">
      <alignment vertical="center" wrapText="1"/>
    </xf>
    <xf numFmtId="0" fontId="0" fillId="0" borderId="52" xfId="0" applyBorder="1" applyAlignment="1">
      <alignment horizontal="center" vertical="center" wrapText="1"/>
    </xf>
    <xf numFmtId="0" fontId="0" fillId="0" borderId="0" xfId="0" applyAlignment="1">
      <alignment horizontal="left" vertical="center" wrapText="1" readingOrder="1"/>
    </xf>
    <xf numFmtId="16" fontId="0" fillId="0" borderId="0" xfId="0" applyNumberFormat="1" applyAlignment="1">
      <alignment horizontal="center"/>
    </xf>
    <xf numFmtId="0" fontId="22" fillId="0" borderId="0" xfId="0" applyFont="1" applyAlignment="1">
      <alignment horizontal="center" vertical="center"/>
    </xf>
    <xf numFmtId="0" fontId="0" fillId="0" borderId="0" xfId="0" applyAlignment="1">
      <alignment horizontal="right"/>
    </xf>
    <xf numFmtId="0" fontId="0" fillId="0" borderId="49" xfId="0" applyBorder="1" applyAlignment="1">
      <alignment vertical="center" wrapText="1"/>
    </xf>
    <xf numFmtId="0" fontId="0" fillId="0" borderId="55" xfId="0" applyBorder="1" applyAlignment="1">
      <alignment vertical="center" wrapText="1"/>
    </xf>
    <xf numFmtId="0" fontId="86" fillId="0" borderId="0" xfId="0" applyFont="1" applyAlignment="1">
      <alignment vertical="center"/>
    </xf>
    <xf numFmtId="15" fontId="22" fillId="0" borderId="37" xfId="0" applyNumberFormat="1" applyFont="1" applyBorder="1" applyAlignment="1">
      <alignment vertical="center"/>
    </xf>
    <xf numFmtId="0" fontId="22" fillId="0" borderId="0" xfId="0" applyFont="1" applyAlignment="1">
      <alignment horizontal="center"/>
    </xf>
    <xf numFmtId="0" fontId="83" fillId="64" borderId="0" xfId="4" applyBorder="1" applyAlignment="1">
      <alignment vertical="center" wrapText="1"/>
    </xf>
    <xf numFmtId="0" fontId="10" fillId="0" borderId="37" xfId="0" applyFont="1" applyBorder="1" applyAlignment="1">
      <alignment vertical="center" wrapText="1"/>
    </xf>
    <xf numFmtId="0" fontId="45" fillId="0" borderId="37" xfId="0" applyFont="1" applyBorder="1" applyAlignment="1">
      <alignment vertical="center" wrapText="1"/>
    </xf>
    <xf numFmtId="0" fontId="0" fillId="5" borderId="0" xfId="0" applyFill="1"/>
    <xf numFmtId="0" fontId="88" fillId="0" borderId="37" xfId="0" applyFont="1" applyBorder="1" applyAlignment="1">
      <alignment vertical="center"/>
    </xf>
    <xf numFmtId="0" fontId="26" fillId="32" borderId="0" xfId="0" applyFont="1" applyFill="1" applyAlignment="1">
      <alignment horizontal="center" vertical="center" wrapText="1"/>
    </xf>
    <xf numFmtId="0" fontId="0" fillId="0" borderId="37" xfId="0" applyBorder="1" applyAlignment="1">
      <alignment horizontal="left"/>
    </xf>
    <xf numFmtId="0" fontId="88" fillId="0" borderId="0" xfId="0" applyFont="1" applyAlignment="1">
      <alignment horizontal="center" vertical="center" wrapText="1"/>
    </xf>
    <xf numFmtId="0" fontId="88" fillId="0" borderId="0" xfId="4" applyFont="1" applyFill="1" applyBorder="1" applyAlignment="1">
      <alignment vertical="center" wrapText="1"/>
    </xf>
    <xf numFmtId="0" fontId="0" fillId="0" borderId="57" xfId="0" applyBorder="1" applyAlignment="1">
      <alignment vertical="center" wrapText="1"/>
    </xf>
    <xf numFmtId="166" fontId="0" fillId="0" borderId="57" xfId="0" applyNumberFormat="1" applyBorder="1" applyAlignment="1">
      <alignment vertical="center" wrapText="1"/>
    </xf>
    <xf numFmtId="16" fontId="0" fillId="0" borderId="0" xfId="0" applyNumberFormat="1" applyAlignment="1">
      <alignment horizontal="center" vertical="center"/>
    </xf>
    <xf numFmtId="0" fontId="14" fillId="0" borderId="0" xfId="2" applyAlignment="1">
      <alignment horizontal="center" vertical="center"/>
    </xf>
    <xf numFmtId="0" fontId="0" fillId="0" borderId="37" xfId="0" applyBorder="1" applyAlignment="1">
      <alignment horizontal="center" wrapText="1"/>
    </xf>
    <xf numFmtId="0" fontId="0" fillId="5" borderId="37" xfId="0" applyFill="1" applyBorder="1" applyAlignment="1">
      <alignment horizontal="center"/>
    </xf>
    <xf numFmtId="16" fontId="22" fillId="0" borderId="0" xfId="0" applyNumberFormat="1" applyFont="1" applyAlignment="1">
      <alignment vertical="center"/>
    </xf>
    <xf numFmtId="0" fontId="22" fillId="0" borderId="37" xfId="0" applyFont="1" applyBorder="1"/>
    <xf numFmtId="0" fontId="0" fillId="0" borderId="1" xfId="0" applyBorder="1" applyAlignment="1">
      <alignment horizontal="left" vertical="top"/>
    </xf>
    <xf numFmtId="0" fontId="14" fillId="0" borderId="0" xfId="2" applyFill="1"/>
    <xf numFmtId="0" fontId="26" fillId="0" borderId="0" xfId="0" applyFont="1" applyAlignment="1">
      <alignment wrapText="1"/>
    </xf>
    <xf numFmtId="0" fontId="14" fillId="0" borderId="14" xfId="2" applyFill="1" applyBorder="1"/>
    <xf numFmtId="0" fontId="91" fillId="0" borderId="0" xfId="5" applyFill="1" applyAlignment="1">
      <alignment horizontal="center" vertical="center" wrapText="1"/>
    </xf>
    <xf numFmtId="0" fontId="92" fillId="34" borderId="62" xfId="0" applyFont="1" applyFill="1" applyBorder="1" applyAlignment="1">
      <alignment wrapText="1"/>
    </xf>
    <xf numFmtId="0" fontId="92" fillId="34" borderId="65" xfId="0" applyFont="1" applyFill="1" applyBorder="1" applyAlignment="1">
      <alignment wrapText="1"/>
    </xf>
    <xf numFmtId="0" fontId="0" fillId="0" borderId="54" xfId="0" applyBorder="1" applyAlignment="1">
      <alignment vertical="center" wrapText="1"/>
    </xf>
    <xf numFmtId="0" fontId="0" fillId="0" borderId="50" xfId="0" applyBorder="1" applyAlignment="1">
      <alignment vertical="center" wrapText="1"/>
    </xf>
    <xf numFmtId="0" fontId="0" fillId="0" borderId="39" xfId="0" quotePrefix="1" applyBorder="1" applyAlignment="1">
      <alignment vertical="center" wrapText="1"/>
    </xf>
    <xf numFmtId="0" fontId="0" fillId="0" borderId="51" xfId="0" applyBorder="1" applyAlignment="1">
      <alignment vertical="center" wrapText="1"/>
    </xf>
    <xf numFmtId="0" fontId="0" fillId="0" borderId="56" xfId="0" applyBorder="1" applyAlignment="1">
      <alignment vertical="center" wrapText="1"/>
    </xf>
    <xf numFmtId="0" fontId="0" fillId="0" borderId="39" xfId="0" applyBorder="1" applyAlignment="1">
      <alignment horizontal="center" vertical="center" wrapText="1"/>
    </xf>
    <xf numFmtId="0" fontId="22" fillId="0" borderId="37" xfId="0" applyFont="1" applyBorder="1" applyAlignment="1">
      <alignment vertical="center"/>
    </xf>
    <xf numFmtId="0" fontId="0" fillId="5" borderId="0" xfId="0" applyFill="1" applyAlignment="1">
      <alignment horizontal="center" vertical="center"/>
    </xf>
    <xf numFmtId="17" fontId="0" fillId="0" borderId="37" xfId="0" applyNumberFormat="1" applyBorder="1" applyAlignment="1">
      <alignment vertical="center" wrapText="1"/>
    </xf>
    <xf numFmtId="0" fontId="14" fillId="0" borderId="0" xfId="2" applyAlignment="1">
      <alignment horizontal="center" wrapText="1"/>
    </xf>
    <xf numFmtId="16" fontId="0" fillId="0" borderId="37" xfId="0" applyNumberFormat="1" applyBorder="1" applyAlignment="1">
      <alignment horizontal="center" vertical="center"/>
    </xf>
    <xf numFmtId="0" fontId="91" fillId="32" borderId="0" xfId="5" applyFill="1" applyAlignment="1">
      <alignment vertical="center" wrapText="1"/>
    </xf>
    <xf numFmtId="0" fontId="0" fillId="32" borderId="0" xfId="0" applyFill="1" applyAlignment="1">
      <alignment vertical="center" wrapText="1"/>
    </xf>
    <xf numFmtId="0" fontId="88" fillId="32" borderId="0" xfId="0" applyFont="1" applyFill="1" applyAlignment="1">
      <alignment vertical="center" wrapText="1"/>
    </xf>
    <xf numFmtId="0" fontId="91" fillId="32" borderId="0" xfId="5" applyFill="1" applyBorder="1"/>
    <xf numFmtId="0" fontId="88" fillId="32" borderId="0" xfId="0" applyFont="1" applyFill="1"/>
    <xf numFmtId="0" fontId="91" fillId="32" borderId="0" xfId="5" applyFill="1" applyBorder="1" applyAlignment="1">
      <alignment vertical="center" wrapText="1"/>
    </xf>
    <xf numFmtId="0" fontId="26" fillId="67" borderId="66" xfId="0" applyFont="1" applyFill="1" applyBorder="1"/>
    <xf numFmtId="0" fontId="26" fillId="67" borderId="67" xfId="0" applyFont="1" applyFill="1" applyBorder="1"/>
    <xf numFmtId="0" fontId="0" fillId="0" borderId="0" xfId="0" pivotButton="1" applyAlignment="1">
      <alignment horizontal="left" vertical="center" wrapText="1"/>
    </xf>
    <xf numFmtId="0" fontId="0" fillId="23" borderId="0" xfId="0" applyFill="1" applyAlignment="1">
      <alignment vertical="center" wrapText="1"/>
    </xf>
    <xf numFmtId="0" fontId="73" fillId="23" borderId="0" xfId="0" applyFont="1" applyFill="1" applyAlignment="1">
      <alignment vertical="center"/>
    </xf>
    <xf numFmtId="0" fontId="0" fillId="23" borderId="0" xfId="0" applyFill="1"/>
    <xf numFmtId="0" fontId="0" fillId="0" borderId="37" xfId="0" applyBorder="1" applyAlignment="1">
      <alignment horizontal="left" vertical="center" wrapText="1"/>
      <extLst>
        <ext xmlns:xfpb="http://schemas.microsoft.com/office/spreadsheetml/2022/featurepropertybag" uri="{C7286773-470A-42A8-94C5-96B5CB345126}">
          <xfpb:xfComplement i="0"/>
        </ext>
      </extLst>
    </xf>
    <xf numFmtId="16" fontId="0" fillId="0" borderId="0" xfId="0" applyNumberFormat="1" applyAlignment="1">
      <alignment horizontal="left" vertical="center"/>
    </xf>
    <xf numFmtId="2" fontId="0" fillId="0" borderId="0" xfId="0" applyNumberFormat="1"/>
    <xf numFmtId="0" fontId="0" fillId="16" borderId="0" xfId="0" applyFill="1" applyAlignment="1">
      <alignment horizontal="left" vertical="center" wrapText="1"/>
    </xf>
    <xf numFmtId="171" fontId="0" fillId="16" borderId="0" xfId="0" applyNumberFormat="1" applyFill="1" applyAlignment="1">
      <alignment horizontal="center" vertical="center" wrapText="1"/>
    </xf>
    <xf numFmtId="0" fontId="91" fillId="19" borderId="37" xfId="5" applyFill="1" applyBorder="1" applyAlignment="1">
      <alignment vertical="center" wrapText="1"/>
    </xf>
    <xf numFmtId="0" fontId="0" fillId="19" borderId="37" xfId="0" applyFill="1" applyBorder="1" applyAlignment="1">
      <alignment vertical="center" wrapText="1"/>
    </xf>
    <xf numFmtId="0" fontId="91" fillId="19" borderId="0" xfId="5" applyFill="1" applyBorder="1" applyAlignment="1">
      <alignment vertical="center" wrapText="1"/>
    </xf>
    <xf numFmtId="0" fontId="91" fillId="19" borderId="0" xfId="5" applyFill="1" applyAlignment="1">
      <alignment vertical="center" wrapText="1"/>
    </xf>
    <xf numFmtId="0" fontId="0" fillId="0" borderId="43" xfId="0" applyBorder="1" applyAlignment="1">
      <alignment horizontal="center" vertical="center" wrapText="1"/>
      <extLst>
        <ext xmlns:xfpb="http://schemas.microsoft.com/office/spreadsheetml/2022/featurepropertybag" uri="{C7286773-470A-42A8-94C5-96B5CB345126}">
          <xfpb:xfComplement i="0"/>
        </ext>
      </extLst>
    </xf>
    <xf numFmtId="0" fontId="88" fillId="32" borderId="0" xfId="0" applyFont="1" applyFill="1" applyAlignment="1">
      <alignment horizontal="left" vertical="center" wrapText="1"/>
    </xf>
    <xf numFmtId="0" fontId="0" fillId="23" borderId="37" xfId="0" applyFill="1" applyBorder="1" applyAlignment="1">
      <alignment vertical="center" wrapText="1"/>
    </xf>
    <xf numFmtId="0" fontId="94" fillId="19" borderId="0" xfId="5" applyFont="1" applyFill="1" applyBorder="1" applyAlignment="1">
      <alignment vertical="center" wrapText="1"/>
    </xf>
    <xf numFmtId="0" fontId="0" fillId="23" borderId="0" xfId="0" applyFill="1" applyAlignment="1">
      <alignment horizontal="left" wrapText="1"/>
    </xf>
    <xf numFmtId="0" fontId="0" fillId="0" borderId="0" xfId="0" applyAlignment="1">
      <alignment horizontal="center" wrapText="1"/>
    </xf>
    <xf numFmtId="0" fontId="0" fillId="0" borderId="0" xfId="0" quotePrefix="1" applyAlignment="1">
      <alignment vertical="top" wrapText="1"/>
    </xf>
    <xf numFmtId="0" fontId="22" fillId="16" borderId="0" xfId="0" applyFont="1" applyFill="1" applyAlignment="1">
      <alignment vertical="center" wrapText="1"/>
    </xf>
    <xf numFmtId="0" fontId="62" fillId="0" borderId="0" xfId="0" applyFont="1" applyAlignment="1">
      <alignment horizontal="center"/>
    </xf>
    <xf numFmtId="0" fontId="69" fillId="0" borderId="0" xfId="0" applyFont="1" applyAlignment="1">
      <alignment horizontal="center" wrapText="1"/>
    </xf>
    <xf numFmtId="0" fontId="62" fillId="0" borderId="0" xfId="0" applyFont="1" applyAlignment="1">
      <alignment horizontal="center" wrapText="1"/>
    </xf>
    <xf numFmtId="0" fontId="71" fillId="0" borderId="0" xfId="0" applyFont="1" applyAlignment="1">
      <alignment horizontal="center"/>
    </xf>
    <xf numFmtId="0" fontId="95" fillId="0" borderId="0" xfId="0" applyFont="1" applyAlignment="1">
      <alignment horizontal="center" wrapText="1"/>
    </xf>
    <xf numFmtId="0" fontId="62" fillId="0" borderId="0" xfId="0" applyFont="1" applyAlignment="1">
      <alignment horizontal="center" vertical="center"/>
    </xf>
    <xf numFmtId="0" fontId="11" fillId="21" borderId="0" xfId="0" applyFont="1" applyFill="1" applyAlignment="1">
      <alignment horizontal="left" vertical="center" wrapText="1"/>
    </xf>
    <xf numFmtId="0" fontId="38" fillId="47" borderId="0" xfId="0" applyFont="1" applyFill="1" applyAlignment="1">
      <alignment horizontal="left" vertical="center" wrapText="1"/>
    </xf>
    <xf numFmtId="0" fontId="36" fillId="0" borderId="0" xfId="0" applyFont="1" applyAlignment="1">
      <alignment vertical="top" wrapText="1"/>
    </xf>
    <xf numFmtId="0" fontId="0" fillId="0" borderId="72" xfId="0" applyBorder="1" applyAlignment="1">
      <alignment horizontal="left"/>
    </xf>
    <xf numFmtId="0" fontId="0" fillId="0" borderId="72" xfId="0" applyBorder="1"/>
    <xf numFmtId="15" fontId="0" fillId="0" borderId="0" xfId="0" applyNumberFormat="1" applyAlignment="1">
      <alignment horizontal="center" vertical="center"/>
    </xf>
    <xf numFmtId="0" fontId="96" fillId="0" borderId="0" xfId="0" applyFont="1" applyAlignment="1">
      <alignment wrapText="1"/>
    </xf>
    <xf numFmtId="0" fontId="97" fillId="0" borderId="0" xfId="0" applyFont="1" applyAlignment="1">
      <alignment vertical="center" wrapText="1"/>
    </xf>
    <xf numFmtId="0" fontId="91" fillId="32" borderId="0" xfId="5" applyFill="1" applyAlignment="1">
      <alignment horizontal="center" vertical="center" wrapText="1"/>
    </xf>
    <xf numFmtId="0" fontId="0" fillId="23" borderId="0" xfId="0" applyFill="1" applyAlignment="1">
      <alignment horizontal="left" vertical="top" wrapText="1"/>
    </xf>
    <xf numFmtId="2" fontId="92" fillId="34" borderId="62" xfId="0" applyNumberFormat="1" applyFont="1" applyFill="1" applyBorder="1" applyAlignment="1">
      <alignment wrapText="1"/>
    </xf>
    <xf numFmtId="2" fontId="92" fillId="66" borderId="62" xfId="0" applyNumberFormat="1" applyFont="1" applyFill="1" applyBorder="1" applyAlignment="1">
      <alignment wrapText="1"/>
    </xf>
    <xf numFmtId="0" fontId="98" fillId="70" borderId="59" xfId="0" applyFont="1" applyFill="1" applyBorder="1" applyAlignment="1">
      <alignment wrapText="1"/>
    </xf>
    <xf numFmtId="0" fontId="98" fillId="70" borderId="60" xfId="0" applyFont="1" applyFill="1" applyBorder="1" applyAlignment="1">
      <alignment wrapText="1"/>
    </xf>
    <xf numFmtId="0" fontId="99" fillId="0" borderId="65" xfId="0" applyFont="1" applyBorder="1" applyAlignment="1">
      <alignment wrapText="1"/>
    </xf>
    <xf numFmtId="0" fontId="99" fillId="0" borderId="62" xfId="0" applyFont="1" applyBorder="1" applyAlignment="1">
      <alignment wrapText="1"/>
    </xf>
    <xf numFmtId="0" fontId="100" fillId="0" borderId="62" xfId="0" applyFont="1" applyBorder="1" applyAlignment="1">
      <alignment wrapText="1"/>
    </xf>
    <xf numFmtId="0" fontId="101" fillId="71" borderId="62" xfId="0" applyFont="1" applyFill="1" applyBorder="1" applyAlignment="1">
      <alignment wrapText="1"/>
    </xf>
    <xf numFmtId="0" fontId="98" fillId="70" borderId="62" xfId="0" applyFont="1" applyFill="1" applyBorder="1" applyAlignment="1">
      <alignment wrapText="1"/>
    </xf>
    <xf numFmtId="3" fontId="98" fillId="70" borderId="62" xfId="0" applyNumberFormat="1" applyFont="1" applyFill="1" applyBorder="1" applyAlignment="1">
      <alignment wrapText="1"/>
    </xf>
    <xf numFmtId="0" fontId="0" fillId="0" borderId="0" xfId="0" quotePrefix="1" applyAlignment="1">
      <alignment horizontal="left" wrapText="1"/>
    </xf>
    <xf numFmtId="14" fontId="0" fillId="0" borderId="0" xfId="0" applyNumberFormat="1" applyAlignment="1">
      <alignment horizontal="left" vertical="center" wrapText="1"/>
    </xf>
    <xf numFmtId="171" fontId="0" fillId="5" borderId="0" xfId="0" applyNumberFormat="1" applyFill="1" applyAlignment="1">
      <alignment horizontal="center" vertical="center" wrapText="1"/>
    </xf>
    <xf numFmtId="0" fontId="0" fillId="5" borderId="0" xfId="0" applyFill="1" applyAlignment="1">
      <alignment horizontal="center" vertical="center" wrapText="1"/>
      <extLst>
        <ext xmlns:xfpb="http://schemas.microsoft.com/office/spreadsheetml/2022/featurepropertybag" uri="{C7286773-470A-42A8-94C5-96B5CB345126}">
          <xfpb:xfComplement i="0"/>
        </ext>
      </extLst>
    </xf>
    <xf numFmtId="0" fontId="62" fillId="0" borderId="1" xfId="0" applyFont="1" applyBorder="1" applyAlignment="1">
      <alignment wrapText="1"/>
    </xf>
    <xf numFmtId="16" fontId="64" fillId="0" borderId="4" xfId="0" applyNumberFormat="1" applyFont="1" applyBorder="1" applyAlignment="1">
      <alignment wrapText="1"/>
    </xf>
    <xf numFmtId="16" fontId="71" fillId="0" borderId="4" xfId="0" applyNumberFormat="1" applyFont="1" applyBorder="1" applyAlignment="1">
      <alignment wrapText="1"/>
    </xf>
    <xf numFmtId="0" fontId="62" fillId="8" borderId="7" xfId="0" applyFont="1" applyFill="1" applyBorder="1" applyAlignment="1">
      <alignment wrapText="1"/>
    </xf>
    <xf numFmtId="16" fontId="64" fillId="8" borderId="18" xfId="0" applyNumberFormat="1" applyFont="1" applyFill="1" applyBorder="1" applyAlignment="1">
      <alignment wrapText="1"/>
    </xf>
    <xf numFmtId="16" fontId="71" fillId="8" borderId="18" xfId="0" applyNumberFormat="1" applyFont="1" applyFill="1" applyBorder="1" applyAlignment="1">
      <alignment wrapText="1"/>
    </xf>
    <xf numFmtId="0" fontId="62" fillId="0" borderId="7" xfId="0" applyFont="1" applyBorder="1" applyAlignment="1">
      <alignment wrapText="1"/>
    </xf>
    <xf numFmtId="16" fontId="64" fillId="0" borderId="18" xfId="0" applyNumberFormat="1" applyFont="1" applyBorder="1" applyAlignment="1">
      <alignment wrapText="1"/>
    </xf>
    <xf numFmtId="16" fontId="71" fillId="0" borderId="18" xfId="0" applyNumberFormat="1" applyFont="1" applyBorder="1" applyAlignment="1">
      <alignment wrapText="1"/>
    </xf>
    <xf numFmtId="0" fontId="62" fillId="50" borderId="7" xfId="0" applyFont="1" applyFill="1" applyBorder="1" applyAlignment="1">
      <alignment wrapText="1"/>
    </xf>
    <xf numFmtId="0" fontId="10" fillId="0" borderId="0" xfId="0" applyFont="1" applyAlignment="1">
      <alignment wrapText="1"/>
    </xf>
    <xf numFmtId="0" fontId="86" fillId="0" borderId="0" xfId="0" applyFont="1" applyAlignment="1">
      <alignment wrapText="1"/>
    </xf>
    <xf numFmtId="0" fontId="64" fillId="0" borderId="0" xfId="0" applyFont="1" applyAlignment="1">
      <alignment horizontal="left" vertical="center" wrapText="1"/>
    </xf>
    <xf numFmtId="0" fontId="62" fillId="69" borderId="72" xfId="0" applyFont="1" applyFill="1" applyBorder="1" applyAlignment="1">
      <alignment vertical="center"/>
    </xf>
    <xf numFmtId="0" fontId="62" fillId="69" borderId="72" xfId="0" applyFont="1" applyFill="1" applyBorder="1" applyAlignment="1">
      <alignment horizontal="right" vertical="center"/>
    </xf>
    <xf numFmtId="0" fontId="88" fillId="19" borderId="0" xfId="0" applyFont="1" applyFill="1" applyAlignment="1">
      <alignment vertical="center" wrapText="1"/>
    </xf>
    <xf numFmtId="0" fontId="91" fillId="65" borderId="0" xfId="5" applyAlignment="1">
      <alignment horizontal="center" vertical="center" wrapText="1"/>
    </xf>
    <xf numFmtId="0" fontId="91" fillId="65" borderId="0" xfId="5" applyAlignment="1">
      <alignment vertical="center" wrapText="1"/>
    </xf>
    <xf numFmtId="0" fontId="102" fillId="72" borderId="0" xfId="6" applyAlignment="1">
      <alignment horizontal="center" vertical="center" wrapText="1"/>
    </xf>
    <xf numFmtId="16" fontId="0" fillId="0" borderId="0" xfId="0" applyNumberFormat="1" applyAlignment="1">
      <alignment vertical="top"/>
    </xf>
    <xf numFmtId="0" fontId="0" fillId="0" borderId="0" xfId="0" applyAlignment="1">
      <alignment horizontal="left" vertical="top"/>
    </xf>
    <xf numFmtId="0" fontId="91" fillId="65" borderId="0" xfId="5" applyBorder="1" applyAlignment="1">
      <alignment vertical="center" wrapText="1"/>
    </xf>
    <xf numFmtId="0" fontId="103" fillId="0" borderId="0" xfId="2" applyFont="1"/>
    <xf numFmtId="0" fontId="0" fillId="0" borderId="74" xfId="0" applyBorder="1"/>
    <xf numFmtId="0" fontId="0" fillId="0" borderId="74" xfId="0" applyBorder="1" applyAlignment="1">
      <alignment vertical="center" wrapText="1"/>
    </xf>
    <xf numFmtId="0" fontId="72" fillId="0" borderId="0" xfId="0" applyFont="1"/>
    <xf numFmtId="0" fontId="0" fillId="0" borderId="73" xfId="0" applyBorder="1"/>
    <xf numFmtId="0" fontId="0" fillId="0" borderId="73" xfId="0" applyBorder="1" applyAlignment="1">
      <alignment vertical="center" wrapText="1"/>
    </xf>
    <xf numFmtId="0" fontId="91" fillId="65" borderId="0" xfId="5" applyBorder="1" applyAlignment="1">
      <alignment horizontal="center" vertical="center" wrapText="1"/>
    </xf>
    <xf numFmtId="0" fontId="22" fillId="0" borderId="0" xfId="0" quotePrefix="1" applyFont="1" applyAlignment="1">
      <alignment horizontal="left" wrapText="1"/>
    </xf>
    <xf numFmtId="0" fontId="0" fillId="0" borderId="75" xfId="0" applyBorder="1" applyAlignment="1">
      <alignment vertical="center"/>
    </xf>
    <xf numFmtId="0" fontId="0" fillId="0" borderId="73" xfId="0" applyBorder="1" applyAlignment="1">
      <alignment vertical="center"/>
    </xf>
    <xf numFmtId="0" fontId="0" fillId="0" borderId="37" xfId="0" quotePrefix="1" applyBorder="1" applyAlignment="1">
      <alignment wrapText="1"/>
    </xf>
    <xf numFmtId="0" fontId="64" fillId="0" borderId="37" xfId="0" applyFont="1" applyBorder="1" applyAlignment="1">
      <alignment wrapText="1"/>
    </xf>
    <xf numFmtId="16" fontId="0" fillId="0" borderId="37" xfId="0" applyNumberFormat="1" applyBorder="1"/>
    <xf numFmtId="0" fontId="91" fillId="19" borderId="0" xfId="5" applyFill="1" applyBorder="1" applyAlignment="1">
      <alignment horizontal="center" vertical="center" wrapText="1"/>
    </xf>
    <xf numFmtId="0" fontId="104" fillId="0" borderId="76" xfId="0" applyFont="1" applyBorder="1" applyAlignment="1">
      <alignment horizontal="center" wrapText="1" readingOrder="1"/>
    </xf>
    <xf numFmtId="0" fontId="104" fillId="0" borderId="77" xfId="0" applyFont="1" applyBorder="1" applyAlignment="1">
      <alignment horizontal="center" wrapText="1" readingOrder="1"/>
    </xf>
    <xf numFmtId="0" fontId="104" fillId="0" borderId="77" xfId="0" applyFont="1" applyBorder="1" applyAlignment="1">
      <alignment horizontal="center" vertical="center" wrapText="1" readingOrder="1"/>
    </xf>
    <xf numFmtId="0" fontId="104" fillId="0" borderId="76" xfId="0" applyFont="1" applyBorder="1" applyAlignment="1">
      <alignment horizontal="center" vertical="center" wrapText="1" readingOrder="1"/>
    </xf>
    <xf numFmtId="0" fontId="0" fillId="0" borderId="74" xfId="0" applyBorder="1" applyAlignment="1">
      <alignment wrapText="1"/>
    </xf>
    <xf numFmtId="0" fontId="99" fillId="0" borderId="0" xfId="0" applyFont="1" applyAlignment="1">
      <alignment wrapText="1"/>
    </xf>
    <xf numFmtId="0" fontId="22" fillId="0" borderId="37" xfId="0" quotePrefix="1" applyFont="1" applyBorder="1" applyAlignment="1">
      <alignment vertical="center" wrapText="1"/>
    </xf>
    <xf numFmtId="0" fontId="0" fillId="0" borderId="39" xfId="0" applyBorder="1" applyAlignment="1">
      <alignment horizontal="center" vertical="center"/>
    </xf>
    <xf numFmtId="0" fontId="0" fillId="0" borderId="74" xfId="0" applyBorder="1" applyAlignment="1">
      <alignment horizontal="center" vertical="center"/>
    </xf>
    <xf numFmtId="0" fontId="22" fillId="0" borderId="37" xfId="0" applyFont="1" applyBorder="1" applyAlignment="1">
      <alignment horizontal="center" vertical="center"/>
    </xf>
    <xf numFmtId="0" fontId="102" fillId="72" borderId="37" xfId="6" applyBorder="1" applyAlignment="1">
      <alignment horizontal="center" vertical="center" wrapText="1"/>
    </xf>
    <xf numFmtId="0" fontId="14" fillId="0" borderId="0" xfId="2" applyAlignment="1">
      <alignment horizontal="left" wrapText="1"/>
    </xf>
    <xf numFmtId="0" fontId="0" fillId="5" borderId="0" xfId="0" quotePrefix="1" applyFill="1" applyAlignment="1">
      <alignment vertical="center" wrapText="1"/>
    </xf>
    <xf numFmtId="0" fontId="0" fillId="5" borderId="0" xfId="0" applyFill="1" applyAlignment="1">
      <alignment wrapText="1"/>
    </xf>
    <xf numFmtId="0" fontId="0" fillId="5" borderId="0" xfId="0" quotePrefix="1" applyFill="1" applyAlignment="1">
      <alignment wrapText="1"/>
    </xf>
    <xf numFmtId="15" fontId="0" fillId="5" borderId="0" xfId="0" applyNumberFormat="1" applyFill="1"/>
    <xf numFmtId="0" fontId="0" fillId="5" borderId="0" xfId="0" applyFill="1" applyAlignment="1">
      <alignment horizontal="left"/>
    </xf>
    <xf numFmtId="14" fontId="0" fillId="0" borderId="37" xfId="0" applyNumberFormat="1" applyBorder="1" applyAlignment="1">
      <alignment horizontal="center" vertical="center"/>
    </xf>
    <xf numFmtId="0" fontId="0" fillId="16" borderId="0" xfId="0" applyFill="1" applyAlignment="1">
      <alignment wrapText="1"/>
    </xf>
    <xf numFmtId="0" fontId="0" fillId="16" borderId="37" xfId="0" applyFill="1" applyBorder="1" applyAlignment="1">
      <alignment horizontal="center" vertical="center" wrapText="1"/>
      <extLst>
        <ext xmlns:xfpb="http://schemas.microsoft.com/office/spreadsheetml/2022/featurepropertybag" uri="{C7286773-470A-42A8-94C5-96B5CB345126}">
          <xfpb:xfComplement i="0"/>
        </ext>
      </extLst>
    </xf>
    <xf numFmtId="0" fontId="0" fillId="16" borderId="0" xfId="0" applyFill="1" applyAlignment="1">
      <alignment horizontal="center" vertical="center"/>
    </xf>
    <xf numFmtId="0" fontId="91" fillId="16" borderId="0" xfId="5" applyFill="1" applyAlignment="1">
      <alignment horizontal="center" vertical="center" wrapText="1"/>
    </xf>
    <xf numFmtId="0" fontId="14" fillId="16" borderId="0" xfId="2" applyFill="1" applyAlignment="1">
      <alignment wrapText="1"/>
    </xf>
    <xf numFmtId="14" fontId="0" fillId="0" borderId="0" xfId="0" applyNumberFormat="1" applyAlignment="1">
      <alignment horizontal="center" vertical="center"/>
    </xf>
    <xf numFmtId="15" fontId="0" fillId="0" borderId="37" xfId="0" applyNumberFormat="1" applyBorder="1" applyAlignment="1">
      <alignment horizontal="center" vertical="center"/>
    </xf>
    <xf numFmtId="0" fontId="14" fillId="5" borderId="0" xfId="2" applyFill="1"/>
    <xf numFmtId="0" fontId="96" fillId="5" borderId="0" xfId="0" applyFont="1" applyFill="1" applyAlignment="1">
      <alignment wrapText="1"/>
    </xf>
    <xf numFmtId="0" fontId="14" fillId="16" borderId="0" xfId="2" applyFill="1"/>
    <xf numFmtId="0" fontId="0" fillId="16" borderId="0" xfId="0" applyFill="1" applyAlignment="1">
      <alignment horizontal="left" wrapText="1"/>
    </xf>
    <xf numFmtId="0" fontId="0" fillId="0" borderId="73" xfId="0" applyBorder="1" applyAlignment="1">
      <alignment vertical="top" wrapText="1"/>
    </xf>
    <xf numFmtId="0" fontId="91" fillId="65" borderId="37" xfId="5" applyBorder="1" applyAlignment="1">
      <alignment vertical="center" wrapText="1"/>
    </xf>
    <xf numFmtId="0" fontId="0" fillId="0" borderId="75" xfId="0" applyBorder="1"/>
    <xf numFmtId="0" fontId="67" fillId="0" borderId="0" xfId="0" applyFont="1"/>
    <xf numFmtId="0" fontId="106" fillId="73" borderId="78" xfId="0" applyFont="1" applyFill="1" applyBorder="1" applyAlignment="1">
      <alignment horizontal="center"/>
    </xf>
    <xf numFmtId="0" fontId="67" fillId="0" borderId="78" xfId="0" applyFont="1" applyBorder="1"/>
    <xf numFmtId="0" fontId="67" fillId="0" borderId="78" xfId="0" applyFont="1" applyBorder="1" applyAlignment="1">
      <alignment horizontal="center"/>
    </xf>
    <xf numFmtId="0" fontId="106" fillId="73" borderId="78" xfId="0" applyFont="1" applyFill="1" applyBorder="1"/>
    <xf numFmtId="0" fontId="14" fillId="75" borderId="0" xfId="2" applyFill="1"/>
    <xf numFmtId="0" fontId="110" fillId="0" borderId="0" xfId="0" applyFont="1"/>
    <xf numFmtId="0" fontId="110" fillId="0" borderId="0" xfId="0" applyFont="1" applyAlignment="1">
      <alignment vertical="center"/>
    </xf>
    <xf numFmtId="0" fontId="110" fillId="0" borderId="0" xfId="0" applyFont="1" applyAlignment="1">
      <alignment wrapText="1"/>
    </xf>
    <xf numFmtId="0" fontId="110" fillId="0" borderId="0" xfId="0" applyFont="1" applyAlignment="1">
      <alignment vertical="center" wrapText="1"/>
    </xf>
    <xf numFmtId="0" fontId="110" fillId="0" borderId="0" xfId="0" applyFont="1" applyAlignment="1">
      <alignment horizontal="center" vertical="center"/>
    </xf>
    <xf numFmtId="0" fontId="109" fillId="0" borderId="0" xfId="0" applyFont="1" applyAlignment="1">
      <alignment vertical="center" wrapText="1"/>
    </xf>
    <xf numFmtId="0" fontId="110" fillId="0" borderId="0" xfId="0" applyFont="1" applyAlignment="1">
      <alignment horizontal="left" vertical="center"/>
    </xf>
    <xf numFmtId="0" fontId="109" fillId="0" borderId="0" xfId="0" applyFont="1" applyAlignment="1">
      <alignment horizontal="left" vertical="center" wrapText="1"/>
    </xf>
    <xf numFmtId="0" fontId="110" fillId="0" borderId="0" xfId="0" applyFont="1" applyAlignment="1">
      <alignment horizontal="left" vertical="center" wrapText="1"/>
    </xf>
    <xf numFmtId="0" fontId="110" fillId="0" borderId="0" xfId="0" applyFont="1" applyAlignment="1">
      <alignment horizontal="center" vertical="center" wrapText="1"/>
      <extLst>
        <ext xmlns:xfpb="http://schemas.microsoft.com/office/spreadsheetml/2022/featurepropertybag" uri="{C7286773-470A-42A8-94C5-96B5CB345126}">
          <xfpb:xfComplement i="0"/>
        </ext>
      </extLst>
    </xf>
    <xf numFmtId="15" fontId="110" fillId="0" borderId="0" xfId="0" applyNumberFormat="1" applyFont="1" applyAlignment="1">
      <alignment horizontal="center" vertical="center"/>
    </xf>
    <xf numFmtId="0" fontId="110" fillId="0" borderId="0" xfId="0" applyFont="1" applyAlignment="1">
      <alignment horizontal="center" vertical="center" wrapText="1"/>
    </xf>
    <xf numFmtId="0" fontId="107" fillId="0" borderId="0" xfId="0" applyFont="1" applyAlignment="1">
      <alignment vertical="center" wrapText="1"/>
    </xf>
    <xf numFmtId="0" fontId="14" fillId="0" borderId="0" xfId="2" applyFill="1" applyAlignment="1">
      <alignment horizontal="center" vertical="center" wrapText="1"/>
    </xf>
    <xf numFmtId="0" fontId="114" fillId="0" borderId="0" xfId="0" applyFont="1" applyAlignment="1">
      <alignment vertical="top" wrapText="1"/>
    </xf>
    <xf numFmtId="0" fontId="114" fillId="0" borderId="0" xfId="0" quotePrefix="1" applyFont="1" applyAlignment="1">
      <alignment vertical="top" wrapText="1"/>
    </xf>
    <xf numFmtId="0" fontId="115" fillId="0" borderId="0" xfId="2" applyFont="1" applyAlignment="1">
      <alignment vertical="top" wrapText="1"/>
    </xf>
    <xf numFmtId="0" fontId="116" fillId="0" borderId="0" xfId="0" applyFont="1" applyAlignment="1">
      <alignment vertical="center"/>
    </xf>
    <xf numFmtId="0" fontId="26" fillId="0" borderId="0" xfId="0" applyFont="1" applyAlignment="1">
      <alignment horizontal="left" vertical="center"/>
    </xf>
    <xf numFmtId="0" fontId="117" fillId="0" borderId="0" xfId="0" applyFont="1" applyAlignment="1">
      <alignment wrapText="1"/>
    </xf>
    <xf numFmtId="0" fontId="26" fillId="0" borderId="11" xfId="0" applyFont="1" applyBorder="1" applyAlignment="1">
      <alignment wrapText="1"/>
    </xf>
    <xf numFmtId="0" fontId="0" fillId="0" borderId="11" xfId="0" applyBorder="1" applyAlignment="1">
      <alignment horizontal="left" vertical="top"/>
    </xf>
    <xf numFmtId="0" fontId="0" fillId="16" borderId="11" xfId="0" applyFill="1" applyBorder="1"/>
    <xf numFmtId="0" fontId="14" fillId="16" borderId="11" xfId="2" applyFill="1" applyBorder="1"/>
    <xf numFmtId="0" fontId="0" fillId="16" borderId="11" xfId="0" applyFill="1" applyBorder="1" applyAlignment="1">
      <alignment vertical="center" wrapText="1"/>
    </xf>
    <xf numFmtId="0" fontId="0" fillId="16" borderId="11" xfId="0" applyFill="1" applyBorder="1" applyAlignment="1">
      <alignment wrapText="1"/>
    </xf>
    <xf numFmtId="0" fontId="88" fillId="0" borderId="11" xfId="0" applyFont="1" applyBorder="1" applyAlignment="1">
      <alignment vertical="center"/>
    </xf>
    <xf numFmtId="0" fontId="103" fillId="0" borderId="11" xfId="2" applyFont="1" applyBorder="1"/>
    <xf numFmtId="0" fontId="111" fillId="0" borderId="11" xfId="0" applyFont="1" applyBorder="1" applyAlignment="1">
      <alignment vertical="center" wrapText="1"/>
    </xf>
    <xf numFmtId="0" fontId="14" fillId="0" borderId="11" xfId="2" applyBorder="1" applyAlignment="1">
      <alignment horizontal="left" wrapText="1"/>
    </xf>
    <xf numFmtId="0" fontId="112" fillId="0" borderId="11" xfId="0" applyFont="1" applyBorder="1" applyAlignment="1">
      <alignment vertical="center" wrapText="1"/>
    </xf>
    <xf numFmtId="0" fontId="113" fillId="0" borderId="11" xfId="0" applyFont="1" applyBorder="1" applyAlignment="1">
      <alignment wrapText="1"/>
    </xf>
    <xf numFmtId="172" fontId="0" fillId="0" borderId="0" xfId="0" applyNumberFormat="1" applyAlignment="1">
      <alignment vertical="center"/>
    </xf>
    <xf numFmtId="0" fontId="99" fillId="34" borderId="65" xfId="0" applyFont="1" applyFill="1" applyBorder="1" applyAlignment="1">
      <alignment wrapText="1"/>
    </xf>
    <xf numFmtId="0" fontId="99" fillId="34" borderId="62" xfId="0" applyFont="1" applyFill="1" applyBorder="1" applyAlignment="1">
      <alignment wrapText="1"/>
    </xf>
    <xf numFmtId="0" fontId="119" fillId="34" borderId="62" xfId="0" applyFont="1" applyFill="1" applyBorder="1" applyAlignment="1">
      <alignment wrapText="1"/>
    </xf>
    <xf numFmtId="0" fontId="0" fillId="32" borderId="11" xfId="0" applyFill="1" applyBorder="1"/>
    <xf numFmtId="0" fontId="112" fillId="32" borderId="11" xfId="0" applyFont="1" applyFill="1" applyBorder="1" applyAlignment="1">
      <alignment vertical="center" wrapText="1"/>
    </xf>
    <xf numFmtId="0" fontId="0" fillId="32" borderId="11" xfId="0" applyFill="1" applyBorder="1" applyAlignment="1">
      <alignment wrapText="1"/>
    </xf>
    <xf numFmtId="0" fontId="0" fillId="76" borderId="11" xfId="0" applyFill="1" applyBorder="1"/>
    <xf numFmtId="0" fontId="0" fillId="76" borderId="11" xfId="0" applyFill="1" applyBorder="1" applyAlignment="1">
      <alignment wrapText="1"/>
    </xf>
    <xf numFmtId="0" fontId="120" fillId="0" borderId="0" xfId="0" applyFont="1"/>
    <xf numFmtId="0" fontId="0" fillId="23" borderId="0" xfId="0" applyFill="1" applyAlignment="1">
      <alignment vertical="center"/>
    </xf>
    <xf numFmtId="0" fontId="110" fillId="23" borderId="0" xfId="0" applyFont="1" applyFill="1"/>
    <xf numFmtId="0" fontId="102" fillId="72" borderId="0" xfId="6" applyBorder="1" applyAlignment="1">
      <alignment horizontal="center" vertical="center" wrapText="1"/>
    </xf>
    <xf numFmtId="0" fontId="116" fillId="0" borderId="0" xfId="0" applyFont="1" applyAlignment="1">
      <alignment vertical="center" wrapText="1"/>
    </xf>
    <xf numFmtId="0" fontId="0" fillId="23" borderId="0" xfId="0" applyFill="1" applyAlignment="1">
      <alignment vertical="top"/>
    </xf>
    <xf numFmtId="0" fontId="96" fillId="0" borderId="0" xfId="0" applyFont="1"/>
    <xf numFmtId="0" fontId="0" fillId="0" borderId="75" xfId="0" applyBorder="1" applyAlignment="1">
      <alignment horizontal="left" vertical="center" wrapText="1"/>
    </xf>
    <xf numFmtId="0" fontId="0" fillId="0" borderId="37" xfId="0" applyBorder="1" applyAlignment="1">
      <alignment horizontal="left" vertical="center"/>
    </xf>
    <xf numFmtId="0" fontId="110" fillId="0" borderId="37" xfId="0" applyFont="1" applyBorder="1" applyAlignment="1">
      <alignment vertical="center"/>
    </xf>
    <xf numFmtId="0" fontId="22" fillId="0" borderId="73" xfId="0" applyFont="1" applyBorder="1" applyAlignment="1">
      <alignment vertical="center" wrapText="1"/>
    </xf>
    <xf numFmtId="0" fontId="0" fillId="0" borderId="74" xfId="0" applyBorder="1" applyAlignment="1">
      <alignment horizontal="center" vertical="center" wrapText="1"/>
    </xf>
    <xf numFmtId="0" fontId="0" fillId="0" borderId="37" xfId="0" quotePrefix="1" applyBorder="1" applyAlignment="1">
      <alignment horizontal="left" wrapText="1"/>
    </xf>
    <xf numFmtId="0" fontId="0" fillId="0" borderId="73" xfId="0" applyBorder="1" applyAlignment="1">
      <alignment wrapText="1"/>
    </xf>
    <xf numFmtId="0" fontId="0" fillId="0" borderId="54" xfId="0" applyBorder="1" applyAlignment="1">
      <alignment horizontal="left" vertical="center" wrapText="1"/>
    </xf>
    <xf numFmtId="0" fontId="0" fillId="0" borderId="37" xfId="0" applyBorder="1" applyAlignment="1">
      <alignment horizontal="left" vertical="center" wrapText="1" readingOrder="1"/>
    </xf>
    <xf numFmtId="0" fontId="98" fillId="70" borderId="59" xfId="0" applyFont="1" applyFill="1" applyBorder="1" applyAlignment="1">
      <alignment vertical="center" wrapText="1"/>
    </xf>
    <xf numFmtId="0" fontId="98" fillId="70" borderId="60" xfId="0" applyFont="1" applyFill="1" applyBorder="1" applyAlignment="1">
      <alignment vertical="center" wrapText="1"/>
    </xf>
    <xf numFmtId="0" fontId="7" fillId="3" borderId="0" xfId="0" applyFont="1" applyFill="1" applyAlignment="1">
      <alignment horizontal="center" vertical="center"/>
    </xf>
    <xf numFmtId="0" fontId="7" fillId="3" borderId="0" xfId="0" applyFont="1" applyFill="1" applyAlignment="1">
      <alignment horizontal="center" vertical="top" wrapText="1"/>
    </xf>
    <xf numFmtId="0" fontId="4" fillId="0" borderId="5" xfId="0" applyFont="1" applyBorder="1" applyAlignment="1">
      <alignment horizontal="left" vertical="top" wrapText="1"/>
    </xf>
    <xf numFmtId="0" fontId="29" fillId="0" borderId="0" xfId="0" applyFont="1" applyAlignment="1">
      <alignment horizontal="left" vertical="top" wrapText="1"/>
    </xf>
    <xf numFmtId="0" fontId="7" fillId="3" borderId="0" xfId="0" applyFont="1" applyFill="1" applyAlignment="1">
      <alignment horizontal="left" vertical="top" wrapText="1"/>
    </xf>
    <xf numFmtId="0" fontId="29" fillId="0" borderId="0" xfId="0" applyFont="1" applyAlignment="1">
      <alignment horizontal="left" vertical="center" wrapText="1"/>
    </xf>
    <xf numFmtId="0" fontId="7" fillId="3" borderId="0" xfId="0" applyFont="1" applyFill="1" applyAlignment="1">
      <alignment vertical="top" wrapText="1"/>
    </xf>
    <xf numFmtId="0" fontId="4" fillId="0" borderId="5" xfId="0" applyFont="1" applyBorder="1" applyAlignment="1">
      <alignment horizontal="center" vertical="top" wrapText="1"/>
    </xf>
    <xf numFmtId="0" fontId="0" fillId="0" borderId="1" xfId="0" applyBorder="1" applyAlignment="1">
      <alignment horizontal="center" vertical="top" wrapText="1"/>
    </xf>
    <xf numFmtId="0" fontId="98" fillId="70" borderId="63" xfId="0" applyFont="1" applyFill="1" applyBorder="1" applyAlignment="1">
      <alignment wrapText="1"/>
    </xf>
    <xf numFmtId="0" fontId="98" fillId="70" borderId="64" xfId="0" applyFont="1" applyFill="1" applyBorder="1" applyAlignment="1">
      <alignment wrapText="1"/>
    </xf>
    <xf numFmtId="0" fontId="98" fillId="70" borderId="60" xfId="0" applyFont="1" applyFill="1" applyBorder="1" applyAlignment="1">
      <alignment wrapText="1"/>
    </xf>
    <xf numFmtId="0" fontId="26" fillId="20" borderId="68" xfId="0" applyFont="1" applyFill="1" applyBorder="1" applyAlignment="1">
      <alignment horizontal="center"/>
    </xf>
    <xf numFmtId="0" fontId="99" fillId="0" borderId="61" xfId="0" applyFont="1" applyBorder="1" applyAlignment="1">
      <alignment wrapText="1"/>
    </xf>
    <xf numFmtId="0" fontId="99" fillId="0" borderId="65" xfId="0" applyFont="1" applyBorder="1" applyAlignment="1">
      <alignment wrapText="1"/>
    </xf>
    <xf numFmtId="0" fontId="101" fillId="71" borderId="63" xfId="0" applyFont="1" applyFill="1" applyBorder="1" applyAlignment="1">
      <alignment wrapText="1"/>
    </xf>
    <xf numFmtId="0" fontId="101" fillId="71" borderId="64" xfId="0" applyFont="1" applyFill="1" applyBorder="1" applyAlignment="1">
      <alignment wrapText="1"/>
    </xf>
    <xf numFmtId="0" fontId="101" fillId="71" borderId="60" xfId="0" applyFont="1" applyFill="1" applyBorder="1" applyAlignment="1">
      <alignment wrapText="1"/>
    </xf>
    <xf numFmtId="0" fontId="99" fillId="34" borderId="61" xfId="0" applyFont="1" applyFill="1" applyBorder="1" applyAlignment="1">
      <alignment wrapText="1"/>
    </xf>
    <xf numFmtId="0" fontId="99" fillId="34" borderId="65" xfId="0" applyFont="1" applyFill="1" applyBorder="1" applyAlignment="1">
      <alignment wrapText="1"/>
    </xf>
    <xf numFmtId="0" fontId="0" fillId="5" borderId="79" xfId="0" applyFill="1" applyBorder="1" applyAlignment="1">
      <alignment horizontal="center" vertical="center"/>
    </xf>
    <xf numFmtId="0" fontId="26" fillId="0" borderId="11" xfId="0" applyFont="1" applyBorder="1" applyAlignment="1">
      <alignment vertical="center"/>
    </xf>
    <xf numFmtId="0" fontId="62" fillId="20" borderId="48" xfId="0" applyFont="1" applyFill="1" applyBorder="1" applyAlignment="1">
      <alignment horizontal="center"/>
    </xf>
    <xf numFmtId="0" fontId="0" fillId="0" borderId="11" xfId="0" applyBorder="1" applyAlignment="1">
      <alignment vertical="center"/>
    </xf>
    <xf numFmtId="0" fontId="26" fillId="20" borderId="48" xfId="0" applyFont="1" applyFill="1" applyBorder="1" applyAlignment="1">
      <alignment horizontal="center"/>
    </xf>
    <xf numFmtId="0" fontId="92" fillId="34" borderId="61" xfId="0" applyFont="1" applyFill="1" applyBorder="1" applyAlignment="1">
      <alignment wrapText="1"/>
    </xf>
    <xf numFmtId="0" fontId="93" fillId="66" borderId="63" xfId="0" applyFont="1" applyFill="1" applyBorder="1" applyAlignment="1">
      <alignment wrapText="1"/>
    </xf>
    <xf numFmtId="0" fontId="105" fillId="74" borderId="78" xfId="0" applyFont="1" applyFill="1" applyBorder="1" applyAlignment="1">
      <alignment horizontal="center"/>
    </xf>
    <xf numFmtId="0" fontId="63" fillId="68" borderId="69" xfId="0" applyFont="1" applyFill="1" applyBorder="1" applyAlignment="1">
      <alignment horizontal="center" vertical="center"/>
    </xf>
    <xf numFmtId="0" fontId="63" fillId="68" borderId="70" xfId="0" applyFont="1" applyFill="1" applyBorder="1" applyAlignment="1">
      <alignment horizontal="center" vertical="center"/>
    </xf>
    <xf numFmtId="0" fontId="63" fillId="68" borderId="71" xfId="0" applyFont="1" applyFill="1" applyBorder="1" applyAlignment="1">
      <alignment horizontal="center" vertical="center"/>
    </xf>
  </cellXfs>
  <cellStyles count="7">
    <cellStyle name="Bad" xfId="6" builtinId="27"/>
    <cellStyle name="Comma" xfId="1" builtinId="3"/>
    <cellStyle name="Good" xfId="5" builtinId="26"/>
    <cellStyle name="Hyperlink" xfId="2" builtinId="8"/>
    <cellStyle name="Neutral" xfId="4" builtinId="28"/>
    <cellStyle name="Normal" xfId="0" builtinId="0"/>
    <cellStyle name="Percent" xfId="3" builtinId="5"/>
  </cellStyles>
  <dxfs count="50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theme="1"/>
        <name val="Aptos Narrow"/>
        <family val="2"/>
        <scheme val="minor"/>
      </font>
      <border>
        <left style="thin">
          <color rgb="FF000000"/>
        </left>
        <right style="thin">
          <color rgb="FF000000"/>
        </right>
        <top/>
        <bottom/>
        <vertical style="thin">
          <color rgb="FF000000"/>
        </vertical>
        <horizontal style="thin">
          <color rgb="FF000000"/>
        </horizontal>
      </border>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vertical="top"/>
    </dxf>
    <dxf>
      <alignment vertical="top"/>
    </dxf>
    <dxf>
      <alignment vertical="top"/>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patternType="solid">
          <bgColor theme="5" tint="0.39997558519241921"/>
        </patternFill>
      </fill>
    </dxf>
    <dxf>
      <fill>
        <patternFill patternType="solid">
          <bgColor theme="7" tint="0.79998168889431442"/>
        </patternFill>
      </fill>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rgb="FFFFFF00"/>
        </patternFill>
      </fill>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colors>
    <mruColors>
      <color rgb="FFFFC000"/>
      <color rgb="FFC5E9EA"/>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pivotCacheDefinition" Target="pivotCache/pivotCacheDefinition3.xml"/><Relationship Id="rId84" Type="http://schemas.microsoft.com/office/2022/11/relationships/FeaturePropertyBag" Target="featurePropertyBag/featurePropertyBag.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pivotCacheDefinition" Target="pivotCache/pivotCacheDefinition9.xml"/><Relationship Id="rId79" Type="http://schemas.openxmlformats.org/officeDocument/2006/relationships/connections" Target="connections.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pivotCacheDefinition" Target="pivotCache/pivotCacheDefinition4.xml"/><Relationship Id="rId77" Type="http://schemas.openxmlformats.org/officeDocument/2006/relationships/pivotCacheDefinition" Target="pivotCache/pivotCacheDefinition1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pivotCacheDefinition" Target="pivotCache/pivotCacheDefinition7.xml"/><Relationship Id="rId80" Type="http://schemas.openxmlformats.org/officeDocument/2006/relationships/styles" Target="styles.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pivotCacheDefinition" Target="pivotCache/pivotCacheDefinition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pivotCacheDefinition" Target="pivotCache/pivotCacheDefinition5.xml"/><Relationship Id="rId75" Type="http://schemas.openxmlformats.org/officeDocument/2006/relationships/pivotCacheDefinition" Target="pivotCache/pivotCacheDefinition10.xml"/><Relationship Id="rId83" Type="http://schemas.microsoft.com/office/2017/10/relationships/person" Target="persons/person.xml"/><Relationship Id="rId88"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1.xml"/><Relationship Id="rId73" Type="http://schemas.openxmlformats.org/officeDocument/2006/relationships/pivotCacheDefinition" Target="pivotCache/pivotCacheDefinition8.xml"/><Relationship Id="rId78" Type="http://schemas.openxmlformats.org/officeDocument/2006/relationships/theme" Target="theme/theme1.xml"/><Relationship Id="rId81" Type="http://schemas.openxmlformats.org/officeDocument/2006/relationships/sharedStrings" Target="sharedStrings.xml"/><Relationship Id="rId86"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pivotCacheDefinition" Target="pivotCache/pivotCacheDefinition11.xml"/><Relationship Id="rId7" Type="http://schemas.openxmlformats.org/officeDocument/2006/relationships/worksheet" Target="worksheets/sheet7.xml"/><Relationship Id="rId71" Type="http://schemas.openxmlformats.org/officeDocument/2006/relationships/pivotCacheDefinition" Target="pivotCache/pivotCacheDefinition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pivotCacheDefinition" Target="pivotCache/pivotCacheDefinition1.xml"/><Relationship Id="rId87" Type="http://schemas.openxmlformats.org/officeDocument/2006/relationships/customXml" Target="../customXml/item2.xml"/><Relationship Id="rId61" Type="http://schemas.openxmlformats.org/officeDocument/2006/relationships/worksheet" Target="worksheets/sheet61.xml"/><Relationship Id="rId82" Type="http://schemas.openxmlformats.org/officeDocument/2006/relationships/powerPivotData" Target="model/item.data"/></Relationships>
</file>

<file path=xl/documenttasks/documenttask1.xml><?xml version="1.0" encoding="utf-8"?>
<Tasks xmlns="http://schemas.microsoft.com/office/tasks/2019/documenttasks">
  <Task id="{50E224F4-2E28-4831-89E5-A816821EA2A3}">
    <Anchor>
      <Comment id="{9900A5A8-7BB3-4003-99B9-94409FAF7D20}"/>
    </Anchor>
    <History>
      <Event time="2026-02-10T03:50:23.25" id="{CFA60EE7-5A81-441B-8F3E-67014A23F948}">
        <Attribution userId="S::xvalezka@PMINTL.NET::90c72b44-ee9d-4345-bd38-b0ebfa53fba5" userName="Valezka, Xuchin (contracted)" userProvider="AD"/>
        <Anchor>
          <Comment id="{9900A5A8-7BB3-4003-99B9-94409FAF7D20}"/>
        </Anchor>
        <Create/>
      </Event>
      <Event time="2026-02-10T03:50:23.25" id="{0CE1F236-149D-44D4-B250-E2C13FE03C23}">
        <Attribution userId="S::xvalezka@PMINTL.NET::90c72b44-ee9d-4345-bd38-b0ebfa53fba5" userName="Valezka, Xuchin (contracted)" userProvider="AD"/>
        <Anchor>
          <Comment id="{9900A5A8-7BB3-4003-99B9-94409FAF7D20}"/>
        </Anchor>
        <Assign userId="S::lanastas5@PMINTL.NET::2f379c15-2579-44e8-9e06-6514e850f80c" userName="Anastasia, Livi" userProvider="AD"/>
      </Event>
      <Event time="2026-02-10T03:50:23.25" id="{14EF9593-9DD2-41E1-996C-C24BE1F898C3}">
        <Attribution userId="S::xvalezka@PMINTL.NET::90c72b44-ee9d-4345-bd38-b0ebfa53fba5" userName="Valezka, Xuchin (contracted)" userProvider="AD"/>
        <Anchor>
          <Comment id="{9900A5A8-7BB3-4003-99B9-94409FAF7D20}"/>
        </Anchor>
        <SetTitle title="@Anastasia, Livi , please note if this requires new API, then will need Infosec Review"/>
      </Event>
    </History>
  </Task>
</Tasks>
</file>

<file path=xl/documenttasks/documenttask2.xml><?xml version="1.0" encoding="utf-8"?>
<Tasks xmlns="http://schemas.microsoft.com/office/tasks/2019/documenttasks">
  <Task id="{EAE410F7-86E3-4032-96A9-BBDB7389677D}">
    <Anchor>
      <Comment id="{E595EAD3-00C7-452C-8065-241D55BD5DA9}"/>
    </Anchor>
    <History>
      <Event time="2026-02-10T03:50:23.25" id="{CFA60EE7-5A81-441B-8F3E-67014A23F948}">
        <Attribution userId="S::xvalezka@PMINTL.NET::90c72b44-ee9d-4345-bd38-b0ebfa53fba5" userName="Valezka, Xuchin (contracted)" userProvider="AD"/>
        <Anchor>
          <Comment id="{E595EAD3-00C7-452C-8065-241D55BD5DA9}"/>
        </Anchor>
        <Create/>
      </Event>
      <Event time="2026-02-10T03:50:23.25" id="{0CE1F236-149D-44D4-B250-E2C13FE03C23}">
        <Attribution userId="S::xvalezka@PMINTL.NET::90c72b44-ee9d-4345-bd38-b0ebfa53fba5" userName="Valezka, Xuchin (contracted)" userProvider="AD"/>
        <Anchor>
          <Comment id="{E595EAD3-00C7-452C-8065-241D55BD5DA9}"/>
        </Anchor>
        <Assign userId="S::lanastas5@PMINTL.NET::2f379c15-2579-44e8-9e06-6514e850f80c" userName="Anastasia, Livi" userProvider="AD"/>
      </Event>
      <Event time="2026-02-10T03:50:23.25" id="{14EF9593-9DD2-41E1-996C-C24BE1F898C3}">
        <Attribution userId="S::xvalezka@PMINTL.NET::90c72b44-ee9d-4345-bd38-b0ebfa53fba5" userName="Valezka, Xuchin (contracted)" userProvider="AD"/>
        <Anchor>
          <Comment id="{E595EAD3-00C7-452C-8065-241D55BD5DA9}"/>
        </Anchor>
        <SetTitle title="@Anastasia, Livi , please note if this requires new API, then will need Infosec Review"/>
      </Event>
    </History>
  </Task>
</Tasks>
</file>

<file path=xl/documenttasks/documenttask3.xml><?xml version="1.0" encoding="utf-8"?>
<Tasks xmlns="http://schemas.microsoft.com/office/tasks/2019/documenttasks">
  <Task id="{3C9D3A11-BF19-46B7-A44D-26D64F767282}">
    <Anchor>
      <Comment id="{CA930000-252D-46A1-BC18-40A4AF74F756}"/>
    </Anchor>
    <History>
      <Event time="2026-06-04T08:49:11.71" id="{8892C868-9758-4517-BFED-6552B0AE5D2D}">
        <Attribution userId="S::akamala@PMINTL.NET::7308cc64-21c3-4f21-965e-9bafbf486c67" userName="Kamala, Arum" userProvider="AD"/>
        <Anchor>
          <Comment id="{A8941534-FDE8-4C1B-95DC-7F9059644B26}"/>
        </Anchor>
        <Create/>
      </Event>
      <Event time="2026-06-04T08:49:11.71" id="{3BAB89AD-3A02-46B3-B1D0-5ECE1D703328}">
        <Attribution userId="S::akamala@PMINTL.NET::7308cc64-21c3-4f21-965e-9bafbf486c67" userName="Kamala, Arum" userProvider="AD"/>
        <Anchor>
          <Comment id="{A8941534-FDE8-4C1B-95DC-7F9059644B26}"/>
        </Anchor>
        <Assign userId="S::kwijaya1@PMINTL.NET::cd82f003-131e-422b-8fe7-572f13f1d1ef" userName="Wijaya, Kelvin" userProvider="AD"/>
      </Event>
      <Event time="2026-06-04T08:49:11.71" id="{D8DE7525-BB5D-42EC-A41F-3C0B4DB63412}">
        <Attribution userId="S::akamala@PMINTL.NET::7308cc64-21c3-4f21-965e-9bafbf486c67" userName="Kamala, Arum" userProvider="AD"/>
        <Anchor>
          <Comment id="{A8941534-FDE8-4C1B-95DC-7F9059644B26}"/>
        </Anchor>
        <SetTitle title="@Wijaya, Kelvin "/>
      </Event>
    </History>
  </Task>
  <Task id="{1216F18C-605A-4523-A3FC-96612E8DD908}">
    <Anchor>
      <Comment id="{4E5EAC69-F2E5-4C4B-BED4-D92E76D56B12}"/>
    </Anchor>
    <History>
      <Event time="2026-02-10T03:50:23.25" id="{CFA60EE7-5A81-441B-8F3E-67014A23F948}">
        <Attribution userId="S::xvalezka@PMINTL.NET::90c72b44-ee9d-4345-bd38-b0ebfa53fba5" userName="Valezka, Xuchin (contracted)" userProvider="AD"/>
        <Anchor>
          <Comment id="{4E5EAC69-F2E5-4C4B-BED4-D92E76D56B12}"/>
        </Anchor>
        <Create/>
      </Event>
      <Event time="2026-02-10T03:50:23.25" id="{0CE1F236-149D-44D4-B250-E2C13FE03C23}">
        <Attribution userId="S::xvalezka@PMINTL.NET::90c72b44-ee9d-4345-bd38-b0ebfa53fba5" userName="Valezka, Xuchin (contracted)" userProvider="AD"/>
        <Anchor>
          <Comment id="{4E5EAC69-F2E5-4C4B-BED4-D92E76D56B12}"/>
        </Anchor>
        <Assign userId="S::lanastas5@PMINTL.NET::2f379c15-2579-44e8-9e06-6514e850f80c" userName="Anastasia, Livi" userProvider="AD"/>
      </Event>
      <Event time="2026-02-10T03:50:23.25" id="{14EF9593-9DD2-41E1-996C-C24BE1F898C3}">
        <Attribution userId="S::xvalezka@PMINTL.NET::90c72b44-ee9d-4345-bd38-b0ebfa53fba5" userName="Valezka, Xuchin (contracted)" userProvider="AD"/>
        <Anchor>
          <Comment id="{4E5EAC69-F2E5-4C4B-BED4-D92E76D56B12}"/>
        </Anchor>
        <SetTitle title="@Anastasia, Livi , please note if this requires new API, then will need Infosec Review"/>
      </Event>
    </History>
  </Task>
  <Task id="{8E99E5BD-A45A-4819-871A-AE5A521B373D}">
    <Anchor>
      <Comment id="{ADFA38D0-9094-4A3B-82CA-5C728086F451}"/>
    </Anchor>
    <History>
      <Event time="2026-06-04T08:49:11.71" id="{8892C868-9758-4517-BFED-6552B0AE5D2D}">
        <Attribution userId="S::akamala@PMINTL.NET::7308cc64-21c3-4f21-965e-9bafbf486c67" userName="Kamala, Arum" userProvider="AD"/>
        <Anchor>
          <Comment id="{9516244C-590B-4FF8-9F9B-43D10FA33515}"/>
        </Anchor>
        <Create/>
      </Event>
      <Event time="2026-06-04T08:49:11.71" id="{3BAB89AD-3A02-46B3-B1D0-5ECE1D703328}">
        <Attribution userId="S::akamala@PMINTL.NET::7308cc64-21c3-4f21-965e-9bafbf486c67" userName="Kamala, Arum" userProvider="AD"/>
        <Anchor>
          <Comment id="{9516244C-590B-4FF8-9F9B-43D10FA33515}"/>
        </Anchor>
        <Assign userId="S::kwijaya1@PMINTL.NET::cd82f003-131e-422b-8fe7-572f13f1d1ef" userName="Wijaya, Kelvin" userProvider="AD"/>
      </Event>
      <Event time="2026-06-04T08:49:11.71" id="{D8DE7525-BB5D-42EC-A41F-3C0B4DB63412}">
        <Attribution userId="S::akamala@PMINTL.NET::7308cc64-21c3-4f21-965e-9bafbf486c67" userName="Kamala, Arum" userProvider="AD"/>
        <Anchor>
          <Comment id="{9516244C-590B-4FF8-9F9B-43D10FA33515}"/>
        </Anchor>
        <SetTitle title="@Wijaya, Kelvin "/>
      </Event>
    </History>
  </Task>
</Tasks>
</file>

<file path=xl/documenttasks/documenttask4.xml><?xml version="1.0" encoding="utf-8"?>
<Tasks xmlns="http://schemas.microsoft.com/office/tasks/2019/documenttasks">
  <Task id="{227BA931-E79C-4FDD-898C-099FDCBFF133}">
    <Anchor>
      <Comment id="{A3F52085-82B5-4568-8467-399D7129DADF}"/>
    </Anchor>
    <History>
      <Event time="2026-06-04T08:49:11.71" id="{8892C868-9758-4517-BFED-6552B0AE5D2D}">
        <Attribution userId="S::akamala@PMINTL.NET::7308cc64-21c3-4f21-965e-9bafbf486c67" userName="Kamala, Arum" userProvider="AD"/>
        <Anchor>
          <Comment id="{31D7278F-F10A-4D4C-AEC9-88B080B9253A}"/>
        </Anchor>
        <Create/>
      </Event>
      <Event time="2026-06-04T08:49:11.71" id="{3BAB89AD-3A02-46B3-B1D0-5ECE1D703328}">
        <Attribution userId="S::akamala@PMINTL.NET::7308cc64-21c3-4f21-965e-9bafbf486c67" userName="Kamala, Arum" userProvider="AD"/>
        <Anchor>
          <Comment id="{31D7278F-F10A-4D4C-AEC9-88B080B9253A}"/>
        </Anchor>
        <Assign userId="S::kwijaya1@PMINTL.NET::cd82f003-131e-422b-8fe7-572f13f1d1ef" userName="Wijaya, Kelvin" userProvider="AD"/>
      </Event>
      <Event time="2026-06-04T08:49:11.71" id="{D8DE7525-BB5D-42EC-A41F-3C0B4DB63412}">
        <Attribution userId="S::akamala@PMINTL.NET::7308cc64-21c3-4f21-965e-9bafbf486c67" userName="Kamala, Arum" userProvider="AD"/>
        <Anchor>
          <Comment id="{31D7278F-F10A-4D4C-AEC9-88B080B9253A}"/>
        </Anchor>
        <SetTitle title="@Wijaya, Kelvin "/>
      </Event>
    </History>
  </Task>
  <Task id="{627186CE-7819-491E-A5B2-A31A6F90C154}">
    <Anchor>
      <Comment id="{1357999A-4FFF-4149-ADCB-D5CE55C27648}"/>
    </Anchor>
    <History>
      <Event time="2026-02-10T03:50:23.25" id="{CFA60EE7-5A81-441B-8F3E-67014A23F948}">
        <Attribution userId="S::xvalezka@PMINTL.NET::90c72b44-ee9d-4345-bd38-b0ebfa53fba5" userName="Valezka, Xuchin (contracted)" userProvider="AD"/>
        <Anchor>
          <Comment id="{1357999A-4FFF-4149-ADCB-D5CE55C27648}"/>
        </Anchor>
        <Create/>
      </Event>
      <Event time="2026-02-10T03:50:23.25" id="{0CE1F236-149D-44D4-B250-E2C13FE03C23}">
        <Attribution userId="S::xvalezka@PMINTL.NET::90c72b44-ee9d-4345-bd38-b0ebfa53fba5" userName="Valezka, Xuchin (contracted)" userProvider="AD"/>
        <Anchor>
          <Comment id="{1357999A-4FFF-4149-ADCB-D5CE55C27648}"/>
        </Anchor>
        <Assign userId="S::lanastas5@PMINTL.NET::2f379c15-2579-44e8-9e06-6514e850f80c" userName="Anastasia, Livi" userProvider="AD"/>
      </Event>
      <Event time="2026-02-10T03:50:23.25" id="{14EF9593-9DD2-41E1-996C-C24BE1F898C3}">
        <Attribution userId="S::xvalezka@PMINTL.NET::90c72b44-ee9d-4345-bd38-b0ebfa53fba5" userName="Valezka, Xuchin (contracted)" userProvider="AD"/>
        <Anchor>
          <Comment id="{1357999A-4FFF-4149-ADCB-D5CE55C27648}"/>
        </Anchor>
        <SetTitle title="@Anastasia, Livi , please note if this requires new API, then will need Infosec Review"/>
      </Event>
    </History>
  </Task>
</Tasks>
</file>

<file path=xl/documenttasks/documenttask5.xml><?xml version="1.0" encoding="utf-8"?>
<Tasks xmlns="http://schemas.microsoft.com/office/tasks/2019/documenttasks">
  <Task id="{65B19738-C744-4E64-9BD7-009040E9B2CA}">
    <Anchor>
      <Comment id="{ED2D42CE-2ED7-4FDD-B368-4617383C2FA8}"/>
    </Anchor>
    <History>
      <Event time="2026-04-27T10:00:10.61" id="{615F2C6E-45B9-4B24-87C3-FCE3D97790D7}">
        <Attribution userId="S::averrel@pmintl.net::c1be1af7-2167-4104-8628-720da68aecbd" userName="Verrel, Albertus (contracted)" userProvider="AD"/>
        <Anchor>
          <Comment id="{ED2D42CE-2ED7-4FDD-B368-4617383C2FA8}"/>
        </Anchor>
        <Create/>
      </Event>
      <Event time="2026-04-27T10:00:10.61" id="{B386667F-4CC7-43E7-BD2B-EC39742FC872}">
        <Attribution userId="S::averrel@pmintl.net::c1be1af7-2167-4104-8628-720da68aecbd" userName="Verrel, Albertus (contracted)" userProvider="AD"/>
        <Anchor>
          <Comment id="{ED2D42CE-2ED7-4FDD-B368-4617383C2FA8}"/>
        </Anchor>
        <Assign userId="S::alrizki@PMINTL.NET::ee42e493-1937-46b4-b7c1-ec2deff2042c" userName="Rizki, Alfan (contracted)" userProvider="AD"/>
      </Event>
      <Event time="2026-04-27T10:00:10.61" id="{E80912BB-8CBB-4A44-A735-8A690373C461}">
        <Attribution userId="S::averrel@pmintl.net::c1be1af7-2167-4104-8628-720da68aecbd" userName="Verrel, Albertus (contracted)" userProvider="AD"/>
        <Anchor>
          <Comment id="{ED2D42CE-2ED7-4FDD-B368-4617383C2FA8}"/>
        </Anchor>
        <SetTitle title="@Rizki, Alfan (contracted) kindly confirm"/>
      </Event>
      <Event time="2026-04-27T10:29:10.68" id="{617B9CA0-93E6-48DD-8DDC-70E1ABAF0969}">
        <Attribution userId="S::alrizki@PMINTL.NET::ee42e493-1937-46b4-b7c1-ec2deff2042c" userName="Rizki, Alfan (contracted)" userProvider="AD"/>
        <Progress percentComplete="100"/>
      </Event>
    </History>
  </Task>
  <Task id="{1EC34B5F-62E0-41D2-8057-173906345E1A}">
    <Anchor>
      <Comment id="{DE1FC299-677A-4051-9A1B-484FC2782C6F}"/>
    </Anchor>
    <History>
      <Event time="2026-05-25T03:40:13.80" id="{BE4EFA4D-188B-4310-8D86-117642E54C3D}">
        <Attribution userId="S::mtwindit@pmintl.net::d72815ea-e7a0-4abb-a61c-e3c556d389ee" userName="Twindito, Muhammad (contracted)" userProvider="AD"/>
        <Anchor>
          <Comment id="{DE1FC299-677A-4051-9A1B-484FC2782C6F}"/>
        </Anchor>
        <Create/>
      </Event>
      <Event time="2026-05-25T03:40:13.80" id="{31AABC6F-7408-43D7-92A9-E24AB512A1A8}">
        <Attribution userId="S::mtwindit@pmintl.net::d72815ea-e7a0-4abb-a61c-e3c556d389ee" userName="Twindito, Muhammad (contracted)" userProvider="AD"/>
        <Anchor>
          <Comment id="{DE1FC299-677A-4051-9A1B-484FC2782C6F}"/>
        </Anchor>
        <Assign userId="S::rhadi6@PMINTL.NET::b9cb8bd0-eaa2-4e82-ac89-93d29c94ac92" userName="Hadi, Ryan (contracted)" userProvider="AD"/>
      </Event>
      <Event time="2026-05-25T03:40:13.80" id="{1D6894F1-A128-4146-B7A3-37AB8AF60053}">
        <Attribution userId="S::mtwindit@pmintl.net::d72815ea-e7a0-4abb-a61c-e3c556d389ee" userName="Twindito, Muhammad (contracted)" userProvider="AD"/>
        <Anchor>
          <Comment id="{DE1FC299-677A-4051-9A1B-484FC2782C6F}"/>
        </Anchor>
        <SetTitle title="@Hadi, Ryan (contracted)"/>
      </Event>
    </History>
  </Task>
  <Task id="{4A4C6E87-37A0-4AFB-9712-D02FB0C72FCB}">
    <Anchor>
      <Comment id="{1F01DA63-081C-49EE-A7E6-01D77B89B6D5}"/>
    </Anchor>
    <History>
      <Event time="2026-04-27T09:59:59.18" id="{353668B0-6364-4D22-8C99-45EFD8BD2B13}">
        <Attribution userId="S::averrel@pmintl.net::c1be1af7-2167-4104-8628-720da68aecbd" userName="Verrel, Albertus (contracted)" userProvider="AD"/>
        <Anchor>
          <Comment id="{1F01DA63-081C-49EE-A7E6-01D77B89B6D5}"/>
        </Anchor>
        <Create/>
      </Event>
      <Event time="2026-04-27T09:59:59.18" id="{30E1408E-7ADA-4A57-BF11-0C507FEB7FC6}">
        <Attribution userId="S::averrel@pmintl.net::c1be1af7-2167-4104-8628-720da68aecbd" userName="Verrel, Albertus (contracted)" userProvider="AD"/>
        <Anchor>
          <Comment id="{1F01DA63-081C-49EE-A7E6-01D77B89B6D5}"/>
        </Anchor>
        <Assign userId="S::alrizki@PMINTL.NET::ee42e493-1937-46b4-b7c1-ec2deff2042c" userName="Rizki, Alfan (contracted)" userProvider="AD"/>
      </Event>
      <Event time="2026-04-27T09:59:59.18" id="{77C49950-32D7-46D1-A8CB-A627DE552DCC}">
        <Attribution userId="S::averrel@pmintl.net::c1be1af7-2167-4104-8628-720da68aecbd" userName="Verrel, Albertus (contracted)" userProvider="AD"/>
        <Anchor>
          <Comment id="{1F01DA63-081C-49EE-A7E6-01D77B89B6D5}"/>
        </Anchor>
        <SetTitle title="@Rizki, Alfan (contracted) kindly confirm"/>
      </Event>
      <Event time="2026-04-27T10:29:12.84" id="{54111786-32B5-4CAC-8122-DB35C8DDFD1E}">
        <Attribution userId="S::alrizki@PMINTL.NET::ee42e493-1937-46b4-b7c1-ec2deff2042c" userName="Rizki, Alfan (contracted)" userProvider="AD"/>
        <Progress percentComplete="100"/>
      </Event>
    </History>
  </Task>
  <Task id="{9FD620A1-8C1F-4050-BADC-61FA3C63D785}">
    <Anchor>
      <Comment id="{62BB18D5-EECF-4F33-8CEC-C165CF14BD16}"/>
    </Anchor>
    <History>
      <Event time="2026-03-09T09:02:44.95" id="{B84EEF12-38E3-4A08-8536-3F6AACA6CB3C}">
        <Attribution userId="S::jdharmaw@pmintl.net::a6eaebaf-81b0-4ab0-ad45-23512ab297eb" userName="Dharmawan, Jeremia" userProvider="AD"/>
        <Anchor>
          <Comment id="{62BB18D5-EECF-4F33-8CEC-C165CF14BD16}"/>
        </Anchor>
        <Create/>
      </Event>
      <Event time="2026-03-09T09:02:44.95" id="{C1EB6930-22CA-48F6-9056-C20CF7B43CC0}">
        <Attribution userId="S::jdharmaw@pmintl.net::a6eaebaf-81b0-4ab0-ad45-23512ab297eb" userName="Dharmawan, Jeremia" userProvider="AD"/>
        <Anchor>
          <Comment id="{62BB18D5-EECF-4F33-8CEC-C165CF14BD16}"/>
        </Anchor>
        <Assign userId="S::shans1@PMINTL.NET::84c836af-e849-46c9-bec6-f47f87522c5d" userName="Hans, Steven" userProvider="AD"/>
      </Event>
      <Event time="2026-03-09T09:02:44.95" id="{7D701E6A-18C7-4999-8C9C-49A5040D5EB0}">
        <Attribution userId="S::jdharmaw@pmintl.net::a6eaebaf-81b0-4ab0-ad45-23512ab297eb" userName="Dharmawan, Jeremia" userProvider="AD"/>
        <Anchor>
          <Comment id="{62BB18D5-EECF-4F33-8CEC-C165CF14BD16}"/>
        </Anchor>
        <SetTitle title="@Hans, Steven to fill in"/>
      </Event>
    </History>
  </Task>
  <Task id="{95C992B8-2CE0-4FB0-A2D6-80DB42E61B60}">
    <Anchor>
      <Comment id="{A2FCD75F-E1E4-445C-97B4-9813CE922740}"/>
    </Anchor>
    <History>
      <Event time="2026-05-25T04:00:50.85" id="{11C81E62-372C-4C6C-A508-D171D475B824}">
        <Attribution userId="S::mtwindit@pmintl.net::d72815ea-e7a0-4abb-a61c-e3c556d389ee" userName="Twindito, Muhammad (contracted)" userProvider="AD"/>
        <Anchor>
          <Comment id="{A2FCD75F-E1E4-445C-97B4-9813CE922740}"/>
        </Anchor>
        <Create/>
      </Event>
      <Event time="2026-05-25T04:00:50.85" id="{7048BD54-3248-43F3-967D-9441D8575872}">
        <Attribution userId="S::mtwindit@pmintl.net::d72815ea-e7a0-4abb-a61c-e3c556d389ee" userName="Twindito, Muhammad (contracted)" userProvider="AD"/>
        <Anchor>
          <Comment id="{A2FCD75F-E1E4-445C-97B4-9813CE922740}"/>
        </Anchor>
        <Assign userId="S::richsan@PMINTL.NET::39e388fc-4faf-4978-9390-05bc74354472" userName="Ichsan, Rifqi (contracted)" userProvider="AD"/>
      </Event>
      <Event time="2026-05-25T04:00:50.85" id="{AA1B41AE-2260-43C5-958E-50DB584D3B27}">
        <Attribution userId="S::mtwindit@pmintl.net::d72815ea-e7a0-4abb-a61c-e3c556d389ee" userName="Twindito, Muhammad (contracted)" userProvider="AD"/>
        <Anchor>
          <Comment id="{A2FCD75F-E1E4-445C-97B4-9813CE922740}"/>
        </Anchor>
        <SetTitle title="@Ichsan, Rifqi (contracted)"/>
      </Event>
    </History>
  </Task>
  <Task id="{1749FECB-6B4B-4DF1-A6F3-A282EA9BF222}">
    <Anchor>
      <Comment id="{594A2E67-29E5-4272-9223-C9BA9269F038}"/>
    </Anchor>
    <History>
      <Event time="2026-02-10T03:50:23.25" id="{CFA60EE7-5A81-441B-8F3E-67014A23F948}">
        <Attribution userId="S::xvalezka@PMINTL.NET::90c72b44-ee9d-4345-bd38-b0ebfa53fba5" userName="Valezka, Xuchin (contracted)" userProvider="AD"/>
        <Anchor>
          <Comment id="{594A2E67-29E5-4272-9223-C9BA9269F038}"/>
        </Anchor>
        <Create/>
      </Event>
      <Event time="2026-02-10T03:50:23.25" id="{0CE1F236-149D-44D4-B250-E2C13FE03C23}">
        <Attribution userId="S::xvalezka@PMINTL.NET::90c72b44-ee9d-4345-bd38-b0ebfa53fba5" userName="Valezka, Xuchin (contracted)" userProvider="AD"/>
        <Anchor>
          <Comment id="{594A2E67-29E5-4272-9223-C9BA9269F038}"/>
        </Anchor>
        <Assign userId="S::lanastas5@PMINTL.NET::2f379c15-2579-44e8-9e06-6514e850f80c" userName="Anastasia, Livi" userProvider="AD"/>
      </Event>
      <Event time="2026-02-10T03:50:23.25" id="{14EF9593-9DD2-41E1-996C-C24BE1F898C3}">
        <Attribution userId="S::xvalezka@PMINTL.NET::90c72b44-ee9d-4345-bd38-b0ebfa53fba5" userName="Valezka, Xuchin (contracted)" userProvider="AD"/>
        <Anchor>
          <Comment id="{594A2E67-29E5-4272-9223-C9BA9269F038}"/>
        </Anchor>
        <SetTitle title="@Anastasia, Livi , please note if this requires new API, then will need Infosec Review"/>
      </Event>
    </History>
  </Task>
  <Task id="{513E23E4-4C18-4E9F-9F51-956AAB5AF285}">
    <Anchor>
      <Comment id="{A7646001-AC7E-4F0B-80B0-2AC8DB2CFAEC}"/>
    </Anchor>
    <History>
      <Event time="2026-05-25T03:40:13.80" id="{BE4EFA4D-188B-4310-8D86-117642E54C3D}">
        <Attribution userId="S::mtwindit@pmintl.net::d72815ea-e7a0-4abb-a61c-e3c556d389ee" userName="Twindito, Muhammad (contracted)" userProvider="AD"/>
        <Anchor>
          <Comment id="{A7646001-AC7E-4F0B-80B0-2AC8DB2CFAEC}"/>
        </Anchor>
        <Create/>
      </Event>
      <Event time="2026-05-25T03:40:13.80" id="{31AABC6F-7408-43D7-92A9-E24AB512A1A8}">
        <Attribution userId="S::mtwindit@pmintl.net::d72815ea-e7a0-4abb-a61c-e3c556d389ee" userName="Twindito, Muhammad (contracted)" userProvider="AD"/>
        <Anchor>
          <Comment id="{A7646001-AC7E-4F0B-80B0-2AC8DB2CFAEC}"/>
        </Anchor>
        <Assign userId="S::rhadi6@PMINTL.NET::b9cb8bd0-eaa2-4e82-ac89-93d29c94ac92" userName="Hadi, Ryan (contracted)" userProvider="AD"/>
      </Event>
      <Event time="2026-05-25T03:40:13.80" id="{1D6894F1-A128-4146-B7A3-37AB8AF60053}">
        <Attribution userId="S::mtwindit@pmintl.net::d72815ea-e7a0-4abb-a61c-e3c556d389ee" userName="Twindito, Muhammad (contracted)" userProvider="AD"/>
        <Anchor>
          <Comment id="{A7646001-AC7E-4F0B-80B0-2AC8DB2CFAEC}"/>
        </Anchor>
        <SetTitle title="@Hadi, Ryan (contracted)"/>
      </Event>
    </History>
  </Task>
</Tasks>
</file>

<file path=xl/documenttasks/documenttask6.xml><?xml version="1.0" encoding="utf-8"?>
<Tasks xmlns="http://schemas.microsoft.com/office/tasks/2019/documenttasks">
  <Task id="{0EBAEA58-ED21-416C-BBA9-C9F8AE636442}">
    <Anchor>
      <Comment id="{5A78D651-8F6B-4BBB-91DC-0FAE4ACC934C}"/>
    </Anchor>
    <History>
      <Event time="2026-03-09T09:02:44.95" id="{B84EEF12-38E3-4A08-8536-3F6AACA6CB3C}">
        <Attribution userId="S::jdharmaw@pmintl.net::a6eaebaf-81b0-4ab0-ad45-23512ab297eb" userName="Dharmawan, Jeremia" userProvider="AD"/>
        <Anchor>
          <Comment id="{5A78D651-8F6B-4BBB-91DC-0FAE4ACC934C}"/>
        </Anchor>
        <Create/>
      </Event>
      <Event time="2026-03-09T09:02:44.95" id="{C1EB6930-22CA-48F6-9056-C20CF7B43CC0}">
        <Attribution userId="S::jdharmaw@pmintl.net::a6eaebaf-81b0-4ab0-ad45-23512ab297eb" userName="Dharmawan, Jeremia" userProvider="AD"/>
        <Anchor>
          <Comment id="{5A78D651-8F6B-4BBB-91DC-0FAE4ACC934C}"/>
        </Anchor>
        <Assign userId="S::shans1@PMINTL.NET::84c836af-e849-46c9-bec6-f47f87522c5d" userName="Hans, Steven" userProvider="AD"/>
      </Event>
      <Event time="2026-03-09T09:02:44.95" id="{7D701E6A-18C7-4999-8C9C-49A5040D5EB0}">
        <Attribution userId="S::jdharmaw@pmintl.net::a6eaebaf-81b0-4ab0-ad45-23512ab297eb" userName="Dharmawan, Jeremia" userProvider="AD"/>
        <Anchor>
          <Comment id="{5A78D651-8F6B-4BBB-91DC-0FAE4ACC934C}"/>
        </Anchor>
        <SetTitle title="@Hans, Steven to fill in"/>
      </Event>
    </History>
  </Task>
  <Task id="{D103369A-67F4-4E73-8862-048A1A4EEBAB}">
    <Anchor>
      <Comment id="{ECE566A9-4C20-4106-A3CF-26460A722E8D}"/>
    </Anchor>
    <History>
      <Event time="2026-02-10T03:50:23.25" id="{CFA60EE7-5A81-441B-8F3E-67014A23F948}">
        <Attribution userId="S::xvalezka@PMINTL.NET::90c72b44-ee9d-4345-bd38-b0ebfa53fba5" userName="Valezka, Xuchin (contracted)" userProvider="AD"/>
        <Anchor>
          <Comment id="{ECE566A9-4C20-4106-A3CF-26460A722E8D}"/>
        </Anchor>
        <Create/>
      </Event>
      <Event time="2026-02-10T03:50:23.25" id="{0CE1F236-149D-44D4-B250-E2C13FE03C23}">
        <Attribution userId="S::xvalezka@PMINTL.NET::90c72b44-ee9d-4345-bd38-b0ebfa53fba5" userName="Valezka, Xuchin (contracted)" userProvider="AD"/>
        <Anchor>
          <Comment id="{ECE566A9-4C20-4106-A3CF-26460A722E8D}"/>
        </Anchor>
        <Assign userId="S::lanastas5@PMINTL.NET::2f379c15-2579-44e8-9e06-6514e850f80c" userName="Anastasia, Livi" userProvider="AD"/>
      </Event>
      <Event time="2026-02-10T03:50:23.25" id="{14EF9593-9DD2-41E1-996C-C24BE1F898C3}">
        <Attribution userId="S::xvalezka@PMINTL.NET::90c72b44-ee9d-4345-bd38-b0ebfa53fba5" userName="Valezka, Xuchin (contracted)" userProvider="AD"/>
        <Anchor>
          <Comment id="{ECE566A9-4C20-4106-A3CF-26460A722E8D}"/>
        </Anchor>
        <SetTitle title="@Anastasia, Livi , please note if this requires new API, then will need Infosec Review"/>
      </Event>
    </History>
  </Task>
</Tasks>
</file>

<file path=xl/documenttasks/documenttask7.xml><?xml version="1.0" encoding="utf-8"?>
<Tasks xmlns="http://schemas.microsoft.com/office/tasks/2019/documenttasks">
  <Task id="{5457A102-57AB-4DF4-98E6-88792A0D5DD3}">
    <Anchor>
      <Comment id="{A22A62BD-7192-440F-AFCD-1BAA130C9EDF}"/>
    </Anchor>
    <History>
      <Event time="2026-02-18T10:00:38.72" id="{EFA4221B-560B-4BDC-8194-1234B124A46F}">
        <Attribution userId="S::akamala@PMINTL.NET::7308cc64-21c3-4f21-965e-9bafbf486c67" userName="Kamala, Arum" userProvider="AD"/>
        <Anchor>
          <Comment id="{A22A62BD-7192-440F-AFCD-1BAA130C9EDF}"/>
        </Anchor>
        <Create/>
      </Event>
      <Event time="2026-02-18T10:00:38.72" id="{C62C3357-5575-4DCB-8628-2343C2D514D8}">
        <Attribution userId="S::akamala@PMINTL.NET::7308cc64-21c3-4f21-965e-9bafbf486c67" userName="Kamala, Arum" userProvider="AD"/>
        <Anchor>
          <Comment id="{A22A62BD-7192-440F-AFCD-1BAA130C9EDF}"/>
        </Anchor>
        <Assign userId="S::fgunawan6@PMINTL.NET::dbab43f3-86ea-4c1e-88c2-c84c7d2e08c1" userName="Gunawan, Felicia" userProvider="AD"/>
      </Event>
      <Event time="2026-02-18T10:00:38.72" id="{3AD35B1F-504E-4AD8-99B5-27B8D216DDF7}">
        <Attribution userId="S::akamala@PMINTL.NET::7308cc64-21c3-4f21-965e-9bafbf486c67" userName="Kamala, Arum" userProvider="AD"/>
        <Anchor>
          <Comment id="{A22A62BD-7192-440F-AFCD-1BAA130C9EDF}"/>
        </Anchor>
        <SetTitle title="@Gunawan, Felicia to confirm with @Wijaya, Kelvin "/>
      </Event>
    </History>
  </Task>
  <Task id="{220F7E34-B1B2-43E8-9948-41D30AE44004}">
    <Anchor>
      <Comment id="{DA88C4E9-152D-49F7-8E3E-8F904DF01713}"/>
    </Anchor>
    <History>
      <Event time="2026-02-18T10:05:51.54" id="{33BCCB98-D723-4579-928A-1A480EBD581E}">
        <Attribution userId="S::akamala@PMINTL.NET::7308cc64-21c3-4f21-965e-9bafbf486c67" userName="Kamala, Arum" userProvider="AD"/>
        <Anchor>
          <Comment id="{DA88C4E9-152D-49F7-8E3E-8F904DF01713}"/>
        </Anchor>
        <Create/>
      </Event>
      <Event time="2026-02-18T10:05:51.54" id="{2BB71F67-1708-454A-84B4-68E255762129}">
        <Attribution userId="S::akamala@PMINTL.NET::7308cc64-21c3-4f21-965e-9bafbf486c67" userName="Kamala, Arum" userProvider="AD"/>
        <Anchor>
          <Comment id="{DA88C4E9-152D-49F7-8E3E-8F904DF01713}"/>
        </Anchor>
        <Assign userId="S::akamala@PMINTL.NET::7308cc64-21c3-4f21-965e-9bafbf486c67" userName="Kamala, Arum" userProvider="AD"/>
      </Event>
      <Event time="2026-02-18T10:05:51.54" id="{4843CE2E-6A0F-4668-8A4D-DB454564F3E2}">
        <Attribution userId="S::akamala@PMINTL.NET::7308cc64-21c3-4f21-965e-9bafbf486c67" userName="Kamala, Arum" userProvider="AD"/>
        <Anchor>
          <Comment id="{DA88C4E9-152D-49F7-8E3E-8F904DF01713}"/>
        </Anchor>
        <SetTitle title="Pasti pake bot --&gt; pake system apa? Pastiin. Mekanisme SLA gimana? @Kamala, Arum "/>
      </Event>
    </History>
  </Task>
  <Task id="{2064B83B-76AF-4671-8A93-1BAF4FCBE11B}">
    <Anchor>
      <Comment id="{4AA1238D-67D1-4957-994A-C6A9C96D4AD6}"/>
    </Anchor>
    <History>
      <Event time="2025-12-03T12:06:55.68" id="{259CC81E-A67A-4B91-A0F4-34D4742F9E62}">
        <Attribution userId="S::mstephen3@pmintl.net::443b3e3a-2a6f-4ce9-b3be-2c9caac8a57f" userName="Stephen, Michael" userProvider="AD"/>
        <Anchor>
          <Comment id="{4AA1238D-67D1-4957-994A-C6A9C96D4AD6}"/>
        </Anchor>
        <Create/>
      </Event>
      <Event time="2025-12-03T12:06:55.68" id="{03F61A90-E62C-437B-994E-C0331820D103}">
        <Attribution userId="S::mstephen3@pmintl.net::443b3e3a-2a6f-4ce9-b3be-2c9caac8a57f" userName="Stephen, Michael" userProvider="AD"/>
        <Anchor>
          <Comment id="{4AA1238D-67D1-4957-994A-C6A9C96D4AD6}"/>
        </Anchor>
        <Assign userId="S::dsusanto7@PMINTL.NET::33a2ba07-2ef4-4954-a9c8-f04bb01997b5" userName="Susanto, Dastyn (contracted)" userProvider="AD"/>
      </Event>
      <Event time="2025-12-03T12:06:55.68" id="{65E1952A-DF3C-4E48-AEE7-F4EAF64A851E}">
        <Attribution userId="S::mstephen3@pmintl.net::443b3e3a-2a6f-4ce9-b3be-2c9caac8a57f" userName="Stephen, Michael" userProvider="AD"/>
        <Anchor>
          <Comment id="{4AA1238D-67D1-4957-994A-C6A9C96D4AD6}"/>
        </Anchor>
        <SetTitle title="Please kindly help with the estimation weight @Susanto, Dastyn (contracted) @Gunawan, Diana Yudiarti"/>
      </Event>
    </History>
  </Task>
  <Task id="{C2552B7D-4F3D-430A-8805-BB2EA0C09F94}">
    <Anchor>
      <Comment id="{0756700F-837E-4CF5-9B62-AD94BE944E20}"/>
    </Anchor>
    <History>
      <Event time="2025-12-03T12:06:55.68" id="{259CC81E-A67A-4B91-A0F4-34D4742F9E62}">
        <Attribution userId="S::mstephen3@pmintl.net::443b3e3a-2a6f-4ce9-b3be-2c9caac8a57f" userName="Stephen, Michael" userProvider="AD"/>
        <Anchor>
          <Comment id="{0756700F-837E-4CF5-9B62-AD94BE944E20}"/>
        </Anchor>
        <Create/>
      </Event>
      <Event time="2025-12-03T12:06:55.68" id="{03F61A90-E62C-437B-994E-C0331820D103}">
        <Attribution userId="S::mstephen3@pmintl.net::443b3e3a-2a6f-4ce9-b3be-2c9caac8a57f" userName="Stephen, Michael" userProvider="AD"/>
        <Anchor>
          <Comment id="{0756700F-837E-4CF5-9B62-AD94BE944E20}"/>
        </Anchor>
        <Assign userId="S::dsusanto7@PMINTL.NET::33a2ba07-2ef4-4954-a9c8-f04bb01997b5" userName="Susanto, Dastyn (contracted)" userProvider="AD"/>
      </Event>
      <Event time="2025-12-03T12:06:55.68" id="{65E1952A-DF3C-4E48-AEE7-F4EAF64A851E}">
        <Attribution userId="S::mstephen3@pmintl.net::443b3e3a-2a6f-4ce9-b3be-2c9caac8a57f" userName="Stephen, Michael" userProvider="AD"/>
        <Anchor>
          <Comment id="{0756700F-837E-4CF5-9B62-AD94BE944E20}"/>
        </Anchor>
        <SetTitle title="Please kindly help with the estimation weight @Susanto, Dastyn (contracted) @Gunawan, Diana Yudiarti"/>
      </Event>
    </History>
  </Task>
  <Task id="{62E113A5-47C7-4BA1-99EF-C7D14F7E50C5}">
    <Anchor>
      <Comment id="{05C5D669-F682-479F-B28E-5646D780AB6E}"/>
    </Anchor>
    <History>
      <Event time="2026-02-10T03:50:23.25" id="{CFA60EE7-5A81-441B-8F3E-67014A23F948}">
        <Attribution userId="S::xvalezka@PMINTL.NET::90c72b44-ee9d-4345-bd38-b0ebfa53fba5" userName="Valezka, Xuchin (contracted)" userProvider="AD"/>
        <Anchor>
          <Comment id="{05C5D669-F682-479F-B28E-5646D780AB6E}"/>
        </Anchor>
        <Create/>
      </Event>
      <Event time="2026-02-10T03:50:23.25" id="{0CE1F236-149D-44D4-B250-E2C13FE03C23}">
        <Attribution userId="S::xvalezka@PMINTL.NET::90c72b44-ee9d-4345-bd38-b0ebfa53fba5" userName="Valezka, Xuchin (contracted)" userProvider="AD"/>
        <Anchor>
          <Comment id="{05C5D669-F682-479F-B28E-5646D780AB6E}"/>
        </Anchor>
        <Assign userId="S::lanastas5@PMINTL.NET::2f379c15-2579-44e8-9e06-6514e850f80c" userName="Anastasia, Livi" userProvider="AD"/>
      </Event>
      <Event time="2026-02-10T03:50:23.25" id="{14EF9593-9DD2-41E1-996C-C24BE1F898C3}">
        <Attribution userId="S::xvalezka@PMINTL.NET::90c72b44-ee9d-4345-bd38-b0ebfa53fba5" userName="Valezka, Xuchin (contracted)" userProvider="AD"/>
        <Anchor>
          <Comment id="{05C5D669-F682-479F-B28E-5646D780AB6E}"/>
        </Anchor>
        <SetTitle title="@Anastasia, Livi , please note if this requires new API, then will need Infosec Review"/>
      </Event>
    </History>
  </Task>
  <Task id="{970B8DD7-CF08-4139-860B-A98B8661997B}">
    <Anchor>
      <Comment id="{DE2EAE2C-24AB-4DF9-B6AA-BEA18F32EF01}"/>
    </Anchor>
    <History>
      <Event time="2026-02-10T04:31:07.57" id="{F4F3287D-4CC5-4327-9A1D-249DEF76A9CE}">
        <Attribution userId="S::xvalezka@PMINTL.NET::90c72b44-ee9d-4345-bd38-b0ebfa53fba5" userName="Valezka, Xuchin (contracted)" userProvider="AD"/>
        <Anchor>
          <Comment id="{DE2EAE2C-24AB-4DF9-B6AA-BEA18F32EF01}"/>
        </Anchor>
        <Create/>
      </Event>
      <Event time="2026-02-10T04:31:07.57" id="{D7B0C60E-7032-43C3-9039-902BBD4B72C2}">
        <Attribution userId="S::xvalezka@PMINTL.NET::90c72b44-ee9d-4345-bd38-b0ebfa53fba5" userName="Valezka, Xuchin (contracted)" userProvider="AD"/>
        <Anchor>
          <Comment id="{DE2EAE2C-24AB-4DF9-B6AA-BEA18F32EF01}"/>
        </Anchor>
        <Assign userId="S::alieandr@PMINTL.NET::8a8d472a-b273-47bf-8de4-d439f682dfb7" userName="Lieandro, Austin (contracted)" userProvider="AD"/>
      </Event>
      <Event time="2026-02-10T04:31:07.57" id="{861692A1-0B3C-4D94-8ACB-977C90355CAE}">
        <Attribution userId="S::xvalezka@PMINTL.NET::90c72b44-ee9d-4345-bd38-b0ebfa53fba5" userName="Valezka, Xuchin (contracted)" userProvider="AD"/>
        <Anchor>
          <Comment id="{DE2EAE2C-24AB-4DF9-B6AA-BEA18F32EF01}"/>
        </Anchor>
        <SetTitle title="@Lieandro, Austin (contracted) , please note that this will require infosec review including access model review as new access and menus are added here"/>
      </Event>
    </History>
  </Task>
  <Task id="{DC444EDF-7647-4256-99F6-7F83C9A3E026}">
    <Anchor>
      <Comment id="{41C91F6F-E4AD-4625-9D2B-7F2CD2D6476F}"/>
    </Anchor>
    <History>
      <Event time="2026-02-10T04:07:25.95" id="{0F27FF1F-7FC6-4484-B7EB-72BEF9A1AE80}">
        <Attribution userId="S::xvalezka@PMINTL.NET::90c72b44-ee9d-4345-bd38-b0ebfa53fba5" userName="Valezka, Xuchin (contracted)" userProvider="AD"/>
        <Anchor>
          <Comment id="{41C91F6F-E4AD-4625-9D2B-7F2CD2D6476F}"/>
        </Anchor>
        <Create/>
      </Event>
      <Event time="2026-02-10T04:07:25.95" id="{58E3D2F9-1F79-479A-BA01-105BCFC95378}">
        <Attribution userId="S::xvalezka@PMINTL.NET::90c72b44-ee9d-4345-bd38-b0ebfa53fba5" userName="Valezka, Xuchin (contracted)" userProvider="AD"/>
        <Anchor>
          <Comment id="{41C91F6F-E4AD-4625-9D2B-7F2CD2D6476F}"/>
        </Anchor>
        <Assign userId="S::aandrew1@PMINTL.NET::ff3aa029-eada-400e-be0f-5d9b9cf5af9b" userName="Andrew, Andrew" userProvider="AD"/>
      </Event>
      <Event time="2026-02-10T04:07:25.95" id="{480B26EB-271C-407A-A10C-FA4246EE5552}">
        <Attribution userId="S::xvalezka@PMINTL.NET::90c72b44-ee9d-4345-bd38-b0ebfa53fba5" userName="Valezka, Xuchin (contracted)" userProvider="AD"/>
        <Anchor>
          <Comment id="{41C91F6F-E4AD-4625-9D2B-7F2CD2D6476F}"/>
        </Anchor>
        <SetTitle title="@Andrew, Andrew pls confirm whether this has been discussed with RnC"/>
      </Event>
    </History>
  </Task>
</Tasks>
</file>

<file path=xl/documenttasks/documenttask8.xml><?xml version="1.0" encoding="utf-8"?>
<Tasks xmlns="http://schemas.microsoft.com/office/tasks/2019/documenttasks">
  <Task id="{5B8D2D38-9F64-4059-98B5-70159EA45C6A}">
    <Anchor>
      <Comment id="{8C3338FA-182F-406E-875D-982528591D01}"/>
    </Anchor>
    <History>
      <Event time="2025-12-03T12:06:55.68" id="{259CC81E-A67A-4B91-A0F4-34D4742F9E62}">
        <Attribution userId="S::mstephen3@pmintl.net::443b3e3a-2a6f-4ce9-b3be-2c9caac8a57f" userName="Stephen, Michael" userProvider="AD"/>
        <Anchor>
          <Comment id="{8C3338FA-182F-406E-875D-982528591D01}"/>
        </Anchor>
        <Create/>
      </Event>
      <Event time="2025-12-03T12:06:55.68" id="{03F61A90-E62C-437B-994E-C0331820D103}">
        <Attribution userId="S::mstephen3@pmintl.net::443b3e3a-2a6f-4ce9-b3be-2c9caac8a57f" userName="Stephen, Michael" userProvider="AD"/>
        <Anchor>
          <Comment id="{8C3338FA-182F-406E-875D-982528591D01}"/>
        </Anchor>
        <Assign userId="S::dsusanto7@PMINTL.NET::33a2ba07-2ef4-4954-a9c8-f04bb01997b5" userName="Susanto, Dastyn (contracted)" userProvider="AD"/>
      </Event>
      <Event time="2025-12-03T12:06:55.68" id="{65E1952A-DF3C-4E48-AEE7-F4EAF64A851E}">
        <Attribution userId="S::mstephen3@pmintl.net::443b3e3a-2a6f-4ce9-b3be-2c9caac8a57f" userName="Stephen, Michael" userProvider="AD"/>
        <Anchor>
          <Comment id="{8C3338FA-182F-406E-875D-982528591D01}"/>
        </Anchor>
        <SetTitle title="Please kindly help with the estimation weight @Susanto, Dastyn (contracted) @Gunawan, Diana Yudiarti"/>
      </Event>
    </History>
  </Task>
  <Task id="{3BB1D19F-D47F-4FC8-9AFD-DAB4EAFA897F}">
    <Anchor>
      <Comment id="{87F4EC23-4D0D-4381-95A7-04EF9727AEB1}"/>
    </Anchor>
    <History>
      <Event time="2025-12-03T12:06:55.68" id="{259CC81E-A67A-4B91-A0F4-34D4742F9E62}">
        <Attribution userId="S::mstephen3@pmintl.net::443b3e3a-2a6f-4ce9-b3be-2c9caac8a57f" userName="Stephen, Michael" userProvider="AD"/>
        <Anchor>
          <Comment id="{87F4EC23-4D0D-4381-95A7-04EF9727AEB1}"/>
        </Anchor>
        <Create/>
      </Event>
      <Event time="2025-12-03T12:06:55.68" id="{03F61A90-E62C-437B-994E-C0331820D103}">
        <Attribution userId="S::mstephen3@pmintl.net::443b3e3a-2a6f-4ce9-b3be-2c9caac8a57f" userName="Stephen, Michael" userProvider="AD"/>
        <Anchor>
          <Comment id="{87F4EC23-4D0D-4381-95A7-04EF9727AEB1}"/>
        </Anchor>
        <Assign userId="S::dsusanto7@PMINTL.NET::33a2ba07-2ef4-4954-a9c8-f04bb01997b5" userName="Susanto, Dastyn (contracted)" userProvider="AD"/>
      </Event>
      <Event time="2025-12-03T12:06:55.68" id="{65E1952A-DF3C-4E48-AEE7-F4EAF64A851E}">
        <Attribution userId="S::mstephen3@pmintl.net::443b3e3a-2a6f-4ce9-b3be-2c9caac8a57f" userName="Stephen, Michael" userProvider="AD"/>
        <Anchor>
          <Comment id="{87F4EC23-4D0D-4381-95A7-04EF9727AEB1}"/>
        </Anchor>
        <SetTitle title="Please kindly help with the estimation weight @Susanto, Dastyn (contracted) @Gunawan, Diana Yudiarti"/>
      </Event>
    </History>
  </Task>
</Tasks>
</file>

<file path=xl/documenttasks/documenttask9.xml><?xml version="1.0" encoding="utf-8"?>
<Tasks xmlns="http://schemas.microsoft.com/office/tasks/2019/documenttasks">
  <Task id="{479BCAF0-AD7A-4DA8-9AD4-B2FCB0B4321C}">
    <Anchor>
      <Comment id="{6302E0BF-A752-4189-9C7E-B119A7422E48}"/>
    </Anchor>
    <History>
      <Event time="2025-12-03T12:06:55.68" id="{259CC81E-A67A-4B91-A0F4-34D4742F9E62}">
        <Attribution userId="S::mstephen3@pmintl.net::443b3e3a-2a6f-4ce9-b3be-2c9caac8a57f" userName="Stephen, Michael" userProvider="AD"/>
        <Anchor>
          <Comment id="{6302E0BF-A752-4189-9C7E-B119A7422E48}"/>
        </Anchor>
        <Create/>
      </Event>
      <Event time="2025-12-03T12:06:55.68" id="{03F61A90-E62C-437B-994E-C0331820D103}">
        <Attribution userId="S::mstephen3@pmintl.net::443b3e3a-2a6f-4ce9-b3be-2c9caac8a57f" userName="Stephen, Michael" userProvider="AD"/>
        <Anchor>
          <Comment id="{6302E0BF-A752-4189-9C7E-B119A7422E48}"/>
        </Anchor>
        <Assign userId="S::dsusanto7@PMINTL.NET::33a2ba07-2ef4-4954-a9c8-f04bb01997b5" userName="Susanto, Dastyn (contracted)" userProvider="AD"/>
      </Event>
      <Event time="2025-12-03T12:06:55.68" id="{65E1952A-DF3C-4E48-AEE7-F4EAF64A851E}">
        <Attribution userId="S::mstephen3@pmintl.net::443b3e3a-2a6f-4ce9-b3be-2c9caac8a57f" userName="Stephen, Michael" userProvider="AD"/>
        <Anchor>
          <Comment id="{6302E0BF-A752-4189-9C7E-B119A7422E48}"/>
        </Anchor>
        <SetTitle title="Please kindly help with the estimation weight @Susanto, Dastyn (contracted) @Gunawan, Diana Yudiarti"/>
      </Event>
    </History>
  </Task>
</Tasks>
</file>

<file path=xl/documenttasks/documenttask10.xml><?xml version="1.0" encoding="utf-8"?>
<Tasks xmlns="http://schemas.microsoft.com/office/tasks/2019/documenttasks">
  <Task id="{FE986A25-E920-4ABB-8406-26A272B37EFD}">
    <Anchor>
      <Comment id="{7C9D0234-A2A4-4E3A-807E-697116E9677E}"/>
    </Anchor>
    <History>
      <Event time="2025-12-04T05:54:43.80" id="{0388137F-E8B1-4530-A5EF-B35DB8403C4A}">
        <Attribution userId="S::akamala@PMINTL.NET::7308cc64-21c3-4f21-965e-9bafbf486c67" userName="Kamala, Arum" userProvider="AD"/>
        <Anchor>
          <Comment id="{7C9D0234-A2A4-4E3A-807E-697116E9677E}"/>
        </Anchor>
        <Create/>
      </Event>
      <Event time="2025-12-04T05:54:43.80" id="{2EE30E50-632D-4B53-8DF3-EC7CF19F24A4}">
        <Attribution userId="S::akamala@PMINTL.NET::7308cc64-21c3-4f21-965e-9bafbf486c67" userName="Kamala, Arum" userProvider="AD"/>
        <Anchor>
          <Comment id="{7C9D0234-A2A4-4E3A-807E-697116E9677E}"/>
        </Anchor>
        <Assign userId="S::gluwandr@PMINTL.NET::61dc9f10-f7e5-4e71-9b41-f866a6900325" userName="Luwandri, Gerry" userProvider="AD"/>
      </Event>
      <Event time="2025-12-04T05:54:43.80" id="{AC2F6227-F019-4DE4-8047-AF462752C054}">
        <Attribution userId="S::akamala@PMINTL.NET::7308cc64-21c3-4f21-965e-9bafbf486c67" userName="Kamala, Arum" userProvider="AD"/>
        <Anchor>
          <Comment id="{7C9D0234-A2A4-4E3A-807E-697116E9677E}"/>
        </Anchor>
        <SetTitle title="Ini deprio atau kenapa? @Luwandri, Gerry "/>
      </Event>
    </History>
  </Task>
  <Task id="{5BC8BA86-FAEC-47D4-AB0E-716685025082}">
    <Anchor>
      <Comment id="{D37091B9-A0EA-4EE3-AC3D-DB42CD3F4F44}"/>
    </Anchor>
    <History>
      <Event time="2025-12-03T12:06:17.83" id="{A75C6D39-BCC9-42AA-AD28-0694BD6186B4}">
        <Attribution userId="S::mstephen3@pmintl.net::443b3e3a-2a6f-4ce9-b3be-2c9caac8a57f" userName="Stephen, Michael" userProvider="AD"/>
        <Anchor>
          <Comment id="{D37091B9-A0EA-4EE3-AC3D-DB42CD3F4F44}"/>
        </Anchor>
        <Create/>
      </Event>
      <Event time="2025-12-03T12:06:17.83" id="{B38D1D0F-7C3C-4189-85DD-078F7EC989F7}">
        <Attribution userId="S::mstephen3@pmintl.net::443b3e3a-2a6f-4ce9-b3be-2c9caac8a57f" userName="Stephen, Michael" userProvider="AD"/>
        <Anchor>
          <Comment id="{D37091B9-A0EA-4EE3-AC3D-DB42CD3F4F44}"/>
        </Anchor>
        <Assign userId="S::dsusanto7@PMINTL.NET::33a2ba07-2ef4-4954-a9c8-f04bb01997b5" userName="Susanto, Dastyn (contracted)" userProvider="AD"/>
      </Event>
      <Event time="2025-12-03T12:06:17.83" id="{7938C619-43DB-45D9-9CE9-A070B3081AFA}">
        <Attribution userId="S::mstephen3@pmintl.net::443b3e3a-2a6f-4ce9-b3be-2c9caac8a57f" userName="Stephen, Michael" userProvider="AD"/>
        <Anchor>
          <Comment id="{D37091B9-A0EA-4EE3-AC3D-DB42CD3F4F44}"/>
        </Anchor>
        <SetTitle title="Please kindly help with the estimation weight @Susanto, Dastyn (contracted) @Gunawan, Diana Yudiarti"/>
      </Event>
    </History>
  </Task>
  <Task id="{C0B4A6A4-E8B2-46A3-BDA8-114EE2F19DF4}">
    <Anchor>
      <Comment id="{A53BDB3F-7D1D-4825-ADD9-F7F4874BF0AB}"/>
    </Anchor>
    <History>
      <Event time="2025-12-03T11:59:19.69" id="{7D76AF90-A783-4582-A5C4-57FE6BC6602F}">
        <Attribution userId="S::asatyana@PMINTL.NET::7410defd-549b-4223-bdfe-61816cf875dd" userName="Satyanagara, Ariph" userProvider="AD"/>
        <Anchor>
          <Comment id="{A53BDB3F-7D1D-4825-ADD9-F7F4874BF0AB}"/>
        </Anchor>
        <Create/>
      </Event>
      <Event time="2025-12-03T11:59:19.69" id="{CE7E4E8D-B045-42DC-8ECF-17474A6AE359}">
        <Attribution userId="S::asatyana@PMINTL.NET::7410defd-549b-4223-bdfe-61816cf875dd" userName="Satyanagara, Ariph" userProvider="AD"/>
        <Anchor>
          <Comment id="{A53BDB3F-7D1D-4825-ADD9-F7F4874BF0AB}"/>
        </Anchor>
        <Assign userId="S::shadiasa@PMINTL.NET::b3e92786-38d0-4918-89da-877c6e3a0a90" userName="Hadiasali, Stephanie Yuanita" userProvider="AD"/>
      </Event>
      <Event time="2025-12-03T11:59:19.69" id="{7808C320-B828-4811-A8F6-FF003DD88B04}">
        <Attribution userId="S::asatyana@PMINTL.NET::7410defd-549b-4223-bdfe-61816cf875dd" userName="Satyanagara, Ariph" userProvider="AD"/>
        <Anchor>
          <Comment id="{A53BDB3F-7D1D-4825-ADD9-F7F4874BF0AB}"/>
        </Anchor>
        <SetTitle title="Hi @Hadiasali, Stephanie Yuanita please help on this column"/>
      </Event>
      <Event time="2025-12-04T05:44:31.56" id="{855F4B04-CA62-4C0D-9FFC-4519FA65DA73}">
        <Attribution userId="S::akamala@PMINTL.NET::7308cc64-21c3-4f21-965e-9bafbf486c67" userName="Kamala, Arum" userProvider="AD"/>
        <Anchor>
          <Comment id="{D9578F44-1A61-416A-8CC3-83E40E0CADE8}"/>
        </Anchor>
        <UnassignAll/>
      </Event>
      <Event time="2025-12-04T05:44:31.56" id="{BDDB61E9-113D-4191-B65E-5939B0F5AEC8}">
        <Attribution userId="S::akamala@PMINTL.NET::7308cc64-21c3-4f21-965e-9bafbf486c67" userName="Kamala, Arum" userProvider="AD"/>
        <Anchor>
          <Comment id="{D9578F44-1A61-416A-8CC3-83E40E0CADE8}"/>
        </Anchor>
        <Assign userId="S::mtwindit@PMINTL.NET::d72815ea-e7a0-4abb-a61c-e3c556d389ee" userName="Twindito, Muhammad (contracted)" userProvider="AD"/>
      </Event>
    </History>
  </Task>
  <Task id="{5359A9C0-8A74-4159-9AD1-CD669D4FB089}">
    <Anchor>
      <Comment id="{27129E8D-2754-4684-92A5-533E0A4E0C4B}"/>
    </Anchor>
    <History>
      <Event time="2025-12-03T12:06:55.68" id="{259CC81E-A67A-4B91-A0F4-34D4742F9E62}">
        <Attribution userId="S::mstephen3@pmintl.net::443b3e3a-2a6f-4ce9-b3be-2c9caac8a57f" userName="Stephen, Michael" userProvider="AD"/>
        <Anchor>
          <Comment id="{27129E8D-2754-4684-92A5-533E0A4E0C4B}"/>
        </Anchor>
        <Create/>
      </Event>
      <Event time="2025-12-03T12:06:55.68" id="{03F61A90-E62C-437B-994E-C0331820D103}">
        <Attribution userId="S::mstephen3@pmintl.net::443b3e3a-2a6f-4ce9-b3be-2c9caac8a57f" userName="Stephen, Michael" userProvider="AD"/>
        <Anchor>
          <Comment id="{27129E8D-2754-4684-92A5-533E0A4E0C4B}"/>
        </Anchor>
        <Assign userId="S::dsusanto7@PMINTL.NET::33a2ba07-2ef4-4954-a9c8-f04bb01997b5" userName="Susanto, Dastyn (contracted)" userProvider="AD"/>
      </Event>
      <Event time="2025-12-03T12:06:55.68" id="{65E1952A-DF3C-4E48-AEE7-F4EAF64A851E}">
        <Attribution userId="S::mstephen3@pmintl.net::443b3e3a-2a6f-4ce9-b3be-2c9caac8a57f" userName="Stephen, Michael" userProvider="AD"/>
        <Anchor>
          <Comment id="{27129E8D-2754-4684-92A5-533E0A4E0C4B}"/>
        </Anchor>
        <SetTitle title="Please kindly help with the estimation weight @Susanto, Dastyn (contracted) @Gunawan, Diana Yudiarti"/>
      </Event>
    </History>
  </Task>
  <Task id="{05A00AD3-CA89-48A3-B35E-27D74B9F41AF}">
    <Anchor>
      <Comment id="{CF986D63-CE37-4716-AA0A-5D654FACC61D}"/>
    </Anchor>
    <History>
      <Event time="2025-12-03T11:59:32.88" id="{01A13AD2-C1CE-46AD-9A41-254A9854BF4A}">
        <Attribution userId="S::asatyana@PMINTL.NET::7410defd-549b-4223-bdfe-61816cf875dd" userName="Satyanagara, Ariph" userProvider="AD"/>
        <Anchor>
          <Comment id="{CF986D63-CE37-4716-AA0A-5D654FACC61D}"/>
        </Anchor>
        <Create/>
      </Event>
      <Event time="2025-12-03T11:59:32.88" id="{08B0BC9D-6939-4DEE-A5DD-584B001E8306}">
        <Attribution userId="S::asatyana@PMINTL.NET::7410defd-549b-4223-bdfe-61816cf875dd" userName="Satyanagara, Ariph" userProvider="AD"/>
        <Anchor>
          <Comment id="{CF986D63-CE37-4716-AA0A-5D654FACC61D}"/>
        </Anchor>
        <Assign userId="S::shadiasa@PMINTL.NET::b3e92786-38d0-4918-89da-877c6e3a0a90" userName="Hadiasali, Stephanie Yuanita" userProvider="AD"/>
      </Event>
      <Event time="2025-12-03T11:59:32.88" id="{5AAF0539-CFBB-4B94-94F0-6B37739E07C2}">
        <Attribution userId="S::asatyana@PMINTL.NET::7410defd-549b-4223-bdfe-61816cf875dd" userName="Satyanagara, Ariph" userProvider="AD"/>
        <Anchor>
          <Comment id="{CF986D63-CE37-4716-AA0A-5D654FACC61D}"/>
        </Anchor>
        <SetTitle title="Hi @Hadiasali, Stephanie Yuanita please help on this column"/>
      </Event>
      <Event time="2025-12-04T05:44:50.88" id="{229C5C59-CD0D-4AA2-9D87-C003246737DD}">
        <Attribution userId="S::akamala@PMINTL.NET::7308cc64-21c3-4f21-965e-9bafbf486c67" userName="Kamala, Arum" userProvider="AD"/>
        <Anchor>
          <Comment id="{FB76F84E-C9C4-42A5-A415-23E668860B85}"/>
        </Anchor>
        <UnassignAll/>
      </Event>
      <Event time="2025-12-04T05:44:50.88" id="{C97A9CEA-5118-4AF9-BE57-E134EE5B96DC}">
        <Attribution userId="S::akamala@PMINTL.NET::7308cc64-21c3-4f21-965e-9bafbf486c67" userName="Kamala, Arum" userProvider="AD"/>
        <Anchor>
          <Comment id="{FB76F84E-C9C4-42A5-A415-23E668860B85}"/>
        </Anchor>
        <Assign userId="S::mtwindit@PMINTL.NET::d72815ea-e7a0-4abb-a61c-e3c556d389ee" userName="Twindito, Muhammad (contracted)" userProvider="AD"/>
      </Event>
      <Event time="2025-12-04T06:22:17.60" id="{9BB83353-D1BA-44F1-9E84-36008E701E26}">
        <Attribution userId="S::asatyana@PMINTL.NET::7410defd-549b-4223-bdfe-61816cf875dd" userName="Satyanagara, Ariph" userProvider="AD"/>
        <Progress percentComplete="100"/>
      </Event>
    </History>
  </Task>
  <Task id="{F11C95F5-C3EE-4B66-939E-E2D91B33E294}">
    <Anchor>
      <Comment id="{DE7F12E2-0217-4B4B-B1DA-1597701826C0}"/>
    </Anchor>
    <History>
      <Event time="2025-12-03T12:06:42.84" id="{6DABB7E6-827D-4371-80C9-E8312464E2F7}">
        <Attribution userId="S::mstephen3@pmintl.net::443b3e3a-2a6f-4ce9-b3be-2c9caac8a57f" userName="Stephen, Michael" userProvider="AD"/>
        <Anchor>
          <Comment id="{DE7F12E2-0217-4B4B-B1DA-1597701826C0}"/>
        </Anchor>
        <Create/>
      </Event>
      <Event time="2025-12-03T12:06:42.84" id="{4A748533-3FD9-49CE-B4E8-00444E96B708}">
        <Attribution userId="S::mstephen3@pmintl.net::443b3e3a-2a6f-4ce9-b3be-2c9caac8a57f" userName="Stephen, Michael" userProvider="AD"/>
        <Anchor>
          <Comment id="{DE7F12E2-0217-4B4B-B1DA-1597701826C0}"/>
        </Anchor>
        <Assign userId="S::dsusanto7@PMINTL.NET::33a2ba07-2ef4-4954-a9c8-f04bb01997b5" userName="Susanto, Dastyn (contracted)" userProvider="AD"/>
      </Event>
      <Event time="2025-12-03T12:06:42.84" id="{4286E180-650E-49FC-AA65-369628E4F064}">
        <Attribution userId="S::mstephen3@pmintl.net::443b3e3a-2a6f-4ce9-b3be-2c9caac8a57f" userName="Stephen, Michael" userProvider="AD"/>
        <Anchor>
          <Comment id="{DE7F12E2-0217-4B4B-B1DA-1597701826C0}"/>
        </Anchor>
        <SetTitle title="Please kindly help with the estimation weight @Susanto, Dastyn (contracted) @Gunawan, Diana Yudiarti"/>
      </Event>
    </History>
  </Task>
  <Task id="{224E63FB-B668-4E5C-9D38-B4BB013A3EB2}">
    <Anchor>
      <Comment id="{0B752FF4-1BAA-4F1A-A33F-0F952892AC6F}"/>
    </Anchor>
    <History>
      <Event time="2025-12-03T12:05:39.04" id="{5EBD90F8-83B2-4B1D-A480-E84F3B839620}">
        <Attribution userId="S::mstephen3@pmintl.net::443b3e3a-2a6f-4ce9-b3be-2c9caac8a57f" userName="Stephen, Michael" userProvider="AD"/>
        <Anchor>
          <Comment id="{0B752FF4-1BAA-4F1A-A33F-0F952892AC6F}"/>
        </Anchor>
        <Create/>
      </Event>
      <Event time="2025-12-03T12:05:39.04" id="{27347F58-14FD-4046-B331-5DEB075AA2EA}">
        <Attribution userId="S::mstephen3@pmintl.net::443b3e3a-2a6f-4ce9-b3be-2c9caac8a57f" userName="Stephen, Michael" userProvider="AD"/>
        <Anchor>
          <Comment id="{0B752FF4-1BAA-4F1A-A33F-0F952892AC6F}"/>
        </Anchor>
        <Assign userId="S::dsusanto7@PMINTL.NET::33a2ba07-2ef4-4954-a9c8-f04bb01997b5" userName="Susanto, Dastyn (contracted)" userProvider="AD"/>
      </Event>
      <Event time="2025-12-03T12:05:39.04" id="{13646632-F598-4B68-8118-2393477814C0}">
        <Attribution userId="S::mstephen3@pmintl.net::443b3e3a-2a6f-4ce9-b3be-2c9caac8a57f" userName="Stephen, Michael" userProvider="AD"/>
        <Anchor>
          <Comment id="{0B752FF4-1BAA-4F1A-A33F-0F952892AC6F}"/>
        </Anchor>
        <SetTitle title="Please kindly help with the estimation weight @Susanto, Dastyn (contracted) @Gunawan, Diana Yudiarti"/>
      </Event>
    </History>
  </Task>
</Tasks>
</file>

<file path=xl/documenttasks/documenttask11.xml><?xml version="1.0" encoding="utf-8"?>
<Tasks xmlns="http://schemas.microsoft.com/office/tasks/2019/documenttasks">
  <Task id="{CE087778-7DB5-42EE-8972-7B3A26EA95B6}">
    <Anchor>
      <Comment id="{760587FF-2499-435D-960E-D73E28E4AADD}"/>
    </Anchor>
    <History>
      <Event time="2025-11-18T02:40:44.45" id="{31B7EED1-6D5F-4BF5-A24E-EE38B8441B49}">
        <Attribution userId="S::mmahendr@PMINTL.NET::51bd0398-3086-4008-9bf8-e281e0fb68f7" userName="Mahendra, Muhamad Zhafran" userProvider="AD"/>
        <Anchor>
          <Comment id="{760587FF-2499-435D-960E-D73E28E4AADD}"/>
        </Anchor>
        <Create/>
      </Event>
      <Event time="2025-11-18T02:40:44.45" id="{34A17862-CBA5-4455-886D-3848D036F42D}">
        <Attribution userId="S::mmahendr@PMINTL.NET::51bd0398-3086-4008-9bf8-e281e0fb68f7" userName="Mahendra, Muhamad Zhafran" userProvider="AD"/>
        <Anchor>
          <Comment id="{760587FF-2499-435D-960E-D73E28E4AADD}"/>
        </Anchor>
        <Assign userId="S::akamala@PMINTL.NET::7308cc64-21c3-4f21-965e-9bafbf486c67" userName="Kamala, Arum" userProvider="AD"/>
      </Event>
      <Event time="2025-11-18T02:40:44.45" id="{8823769C-D4F1-487C-8D85-F0115913BA40}">
        <Attribution userId="S::mmahendr@PMINTL.NET::51bd0398-3086-4008-9bf8-e281e0fb68f7" userName="Mahendra, Muhamad Zhafran" userProvider="AD"/>
        <Anchor>
          <Comment id="{760587FF-2499-435D-960E-D73E28E4AADD}"/>
        </Anchor>
        <SetTitle title="@Kamala, Arum @Twindito, Muhammad (contracted) "/>
      </Event>
    </History>
  </Task>
  <Task id="{33DE30BA-2DA2-45EC-8195-190886579E09}">
    <Anchor>
      <Comment id="{AC08B21D-8347-48A0-979E-22050D2777C4}"/>
    </Anchor>
    <History>
      <Event time="2025-11-18T02:40:28.89" id="{1E372076-9BAE-4C83-83E0-85785CD6D1E2}">
        <Attribution userId="S::mmahendr@PMINTL.NET::51bd0398-3086-4008-9bf8-e281e0fb68f7" userName="Mahendra, Muhamad Zhafran" userProvider="AD"/>
        <Anchor>
          <Comment id="{AC08B21D-8347-48A0-979E-22050D2777C4}"/>
        </Anchor>
        <Create/>
      </Event>
      <Event time="2025-11-18T02:40:28.89" id="{12E73C13-84D3-48C6-BDCA-6629E94F08E9}">
        <Attribution userId="S::mmahendr@PMINTL.NET::51bd0398-3086-4008-9bf8-e281e0fb68f7" userName="Mahendra, Muhamad Zhafran" userProvider="AD"/>
        <Anchor>
          <Comment id="{AC08B21D-8347-48A0-979E-22050D2777C4}"/>
        </Anchor>
        <Assign userId="S::akamala@PMINTL.NET::7308cc64-21c3-4f21-965e-9bafbf486c67" userName="Kamala, Arum" userProvider="AD"/>
      </Event>
      <Event time="2025-11-18T02:40:28.89" id="{3BE9BA16-1E71-4BA8-A114-254662F4CF48}">
        <Attribution userId="S::mmahendr@PMINTL.NET::51bd0398-3086-4008-9bf8-e281e0fb68f7" userName="Mahendra, Muhamad Zhafran" userProvider="AD"/>
        <Anchor>
          <Comment id="{AC08B21D-8347-48A0-979E-22050D2777C4}"/>
        </Anchor>
        <SetTitle title="@Kamala, Arum @Twindito, Muhammad (contracted) "/>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815057</xdr:colOff>
      <xdr:row>13</xdr:row>
      <xdr:rowOff>76339</xdr:rowOff>
    </xdr:from>
    <xdr:to>
      <xdr:col>13</xdr:col>
      <xdr:colOff>767908</xdr:colOff>
      <xdr:row>23</xdr:row>
      <xdr:rowOff>33934</xdr:rowOff>
    </xdr:to>
    <xdr:pic>
      <xdr:nvPicPr>
        <xdr:cNvPr id="3" name="Picture 1">
          <a:extLst>
            <a:ext uri="{FF2B5EF4-FFF2-40B4-BE49-F238E27FC236}">
              <a16:creationId xmlns:a16="http://schemas.microsoft.com/office/drawing/2014/main" id="{BF17E7CB-6DC7-47D1-874B-9CA3729045EE}"/>
            </a:ext>
          </a:extLst>
        </xdr:cNvPr>
        <xdr:cNvPicPr>
          <a:picLocks noChangeAspect="1"/>
        </xdr:cNvPicPr>
      </xdr:nvPicPr>
      <xdr:blipFill>
        <a:blip xmlns:r="http://schemas.openxmlformats.org/officeDocument/2006/relationships" r:embed="rId1"/>
        <a:stretch>
          <a:fillRect/>
        </a:stretch>
      </xdr:blipFill>
      <xdr:spPr>
        <a:xfrm>
          <a:off x="2765777" y="2590939"/>
          <a:ext cx="6338411" cy="17863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Comm.Deployment-Deployment-ID/Shared%20Documents/00.%20COMM_DEPLOYMENT/06.%20SPRINT/1.%20Sprint%202026/Sprint%20Tracker%202026.xlsx" TargetMode="External"/><Relationship Id="rId2" Type="http://schemas.openxmlformats.org/officeDocument/2006/relationships/externalLinkPath" Target="https://pmicloud.sharepoint.com/teams/Comm.Deployment-Deployment-ID/Shared%20Documents/00.%20COMM_DEPLOYMENT/06.%20SPRINT/1.%20Sprint%202026/Sprint%20Tracker%202026.xlsx" TargetMode="External"/><Relationship Id="rId1" Type="http://schemas.openxmlformats.org/officeDocument/2006/relationships/externalLinkPath" Target="/teams/Comm.Deployment-Deployment-ID/Shared%20Documents/00.%20COMM_DEPLOYMENT/06.%20SPRINT/1.%20Sprint%202026/Sprint%20Tracker%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HVcmVcepkO537KxjXOPg_i4tG7F261EidkU9aCn-o2zTJSieLo8SY2Z-awmKyJ9" itemId="01E4DKXMBQEFFQXNZAUREIGANMG3P3SQDX">
      <xxl21:absoluteUrl r:id="rId2"/>
      <xxl21:relativeUrl r:id="rId3"/>
    </xxl21:alternateUrls>
    <sheetNames>
      <sheetName val="Sheet5"/>
      <sheetName val="Sprint 3 (2)"/>
      <sheetName val="S3 "/>
      <sheetName val="S4"/>
      <sheetName val="Sprint 8"/>
      <sheetName val="Sprint 7"/>
      <sheetName val="Sprint 6"/>
      <sheetName val="Sprint 5"/>
      <sheetName val="Sprint 4"/>
      <sheetName val="Sheet9"/>
      <sheetName val="S3"/>
      <sheetName val="Sheet3"/>
      <sheetName val="Sprint 3"/>
      <sheetName val="S2"/>
      <sheetName val="Sum S2"/>
      <sheetName val="Sprint 2"/>
      <sheetName val="Sheet1"/>
      <sheetName val="Sum S1"/>
      <sheetName val="Sprint 1"/>
      <sheetName val="Sprint 10 per 26112025"/>
      <sheetName val="Sprint 9"/>
      <sheetName val="Ticket Code"/>
      <sheetName val="Ticket Code Status"/>
      <sheetName val="Sprint 8 cek"/>
      <sheetName val="Sprint Schedule"/>
      <sheetName val="CI PIC - Platform"/>
      <sheetName val="Sprint 4 IT Asses 224 "/>
      <sheetName val="Sheet1 (2)"/>
      <sheetName val="pivot"/>
    </sheetNames>
    <sheetDataSet>
      <sheetData sheetId="0"/>
      <sheetData sheetId="1"/>
      <sheetData sheetId="2"/>
      <sheetData sheetId="3"/>
      <sheetData sheetId="4"/>
      <sheetData sheetId="5"/>
      <sheetData sheetId="6"/>
      <sheetData sheetId="7"/>
      <sheetData sheetId="8">
        <row r="3">
          <cell r="F3" t="str">
            <v>Saat ini dashboard belum mencakup terkait performa pasgar dan performa delivery CITA, serta belum ada UI yang cukup bisa menjelaskan terkait order CITA sudah melewati waktu pengiriman, berpotensi untuk terlambat atau tidak</v>
          </cell>
          <cell r="G3" t="str">
            <v>Revamp dashboard agar mengakomodir semua kebutuhan data di 1 page including performa call pasgar serta delivery cita,
Menambahkan remarks potensi keterlambatan atau terlambat untuk order CITA agar memastikan Mitra aware terkait performa delivery CITA</v>
          </cell>
        </row>
        <row r="4">
          <cell r="F4" t="str">
            <v>Some data in Hybrid &amp; Offline AYO Mitra Order has already been downloaded locally, but during sync upload, the system still tries to query these values again from the server/database that make sync upload not efficient</v>
          </cell>
          <cell r="G4" t="str">
            <v>To ensure that during sync upload, data already included in the payload is used directly without querying the database again, reducing inefficiency and data inconsistency risks.</v>
          </cell>
        </row>
        <row r="5">
          <cell r="F5" t="e">
            <v>#VALUE!</v>
          </cell>
          <cell r="G5" t="str">
            <v>To enable data connection between AMO &amp; DTE (misi belanja) &amp; CITA Loyalty</v>
          </cell>
        </row>
        <row r="7">
          <cell r="F7" t="e">
            <v>#VALUE!</v>
          </cell>
          <cell r="G7" t="str">
            <v>Development for XP rewarding from DTE module</v>
          </cell>
        </row>
        <row r="8">
          <cell r="F8" t="e">
            <v>#VALUE!</v>
          </cell>
          <cell r="G8" t="e">
            <v>#VALUE!</v>
          </cell>
        </row>
        <row r="9">
          <cell r="F9" t="e">
            <v>#VALUE!</v>
          </cell>
          <cell r="G9" t="str">
            <v>- Simplify the process required to verify DTE mission with SMP mechanic
- Eliminate time needed for DTE admins to verify DTE mission with SMP mechanic
- Improve SRC experience when doing DTE missions with SMP mechanic</v>
          </cell>
        </row>
        <row r="10">
          <cell r="F10" t="e">
            <v>#VALUE!</v>
          </cell>
          <cell r="G10" t="str">
            <v>Enable business users to receive email export/import file</v>
          </cell>
        </row>
        <row r="11">
          <cell r="F11" t="e">
            <v>#VALUE!</v>
          </cell>
          <cell r="G11" t="e">
            <v>#VALUE!</v>
          </cell>
        </row>
        <row r="12">
          <cell r="F12" t="e">
            <v>#VALUE!</v>
          </cell>
          <cell r="G12" t="e">
            <v>#VALUE!</v>
          </cell>
        </row>
        <row r="13">
          <cell r="F13" t="str">
            <v>Currently when user click checkout button twice in checkout page, system will detect the cart as empty and will show an error popup</v>
          </cell>
          <cell r="G13" t="str">
            <v>To change the button trigger to session-based, so when user click it twice, it will only recognize the first click, and complete the checkout process without error message</v>
          </cell>
        </row>
        <row r="14">
          <cell r="F14" t="str">
            <v>As the only consumer-facing app, My AYO stores sensitive user data, including profile pictures, which are not essential and may not need to be retained.</v>
          </cell>
          <cell r="G14" t="str">
            <v>To remove all consumer profile picture from DB and create new avatar for profile picture based on gender</v>
          </cell>
        </row>
        <row r="15">
          <cell r="F15" t="str">
            <v>Currently, email addresses in My AYO profile are not case-sensitive. As a result, system allows duplicate emails if the only difference is in letter capitalization</v>
          </cell>
          <cell r="G15" t="str">
            <v>To change the email field to be case-sensitive, in order to prevent duplicate emails</v>
          </cell>
        </row>
        <row r="16">
          <cell r="F16" t="str">
            <v>Currently, country information in My AYO consumer DB is not stored properly, affecting 46k users</v>
          </cell>
          <cell r="G16" t="str">
            <v>Populate DB with country=ID, with the approval from legal &amp; data privacy, considering My AYO cannot be accessed from other countries except Indonesia</v>
          </cell>
        </row>
        <row r="17">
          <cell r="F17" t="e">
            <v>#VALUE!</v>
          </cell>
          <cell r="G17" t="str">
            <v>To ensure system stability and prevent unnecessary key‑storage exhaustion by optimizing how Lambda services retrieve configuration keys—reducing redundant lookups, improving efficiency, and preventing cross‑service failures.</v>
          </cell>
        </row>
        <row r="18">
          <cell r="F18" t="e">
            <v>#VALUE!</v>
          </cell>
          <cell r="G18" t="str">
            <v>To ensure accurate and reliable OSEM Principal Audience calculations by fixing the comparison logic so the system can properly handle range-based conditions</v>
          </cell>
        </row>
        <row r="19">
          <cell r="F19" t="e">
            <v>#VALUE!</v>
          </cell>
          <cell r="G19" t="str">
            <v>To better targeting mission blast, optimizing ROI and mission submission compliance</v>
          </cell>
        </row>
        <row r="20">
          <cell r="F20" t="e">
            <v>#VALUE!</v>
          </cell>
          <cell r="G20" t="str">
            <v>comply with latest regulation</v>
          </cell>
        </row>
        <row r="21">
          <cell r="F21" t="str">
            <v xml:space="preserve">Add SSO Login in AYO Principal </v>
          </cell>
          <cell r="G21" t="str">
            <v>Enhance security and user convenience by enabling Single Sign-On (SSO) for AYO Principal, ensuring seamless authentication through existing enterprise identity providers.</v>
          </cell>
        </row>
        <row r="22">
          <cell r="F22" t="str">
            <v>Disable create new admin with non PMI email in AYO Principal (Admin Principal Menu)</v>
          </cell>
          <cell r="G22" t="str">
            <v>Disable non PMI email creation in Admin Principal Menu</v>
          </cell>
        </row>
        <row r="23">
          <cell r="F23" t="e">
            <v>#VALUE!</v>
          </cell>
          <cell r="G23" t="str">
            <v>Compliance and Security of AYO Principal</v>
          </cell>
        </row>
        <row r="24">
          <cell r="F24" t="str">
            <v xml:space="preserve">Enable Users in Existing New Relic Monitoring </v>
          </cell>
          <cell r="G24" t="str">
            <v>To see the user id in the new relic we need to enable the user identifier in AYO Principal new relic</v>
          </cell>
        </row>
        <row r="25">
          <cell r="F25" t="str">
            <v>Current reporting and operational tools have limited filtering by sales hierarchy, especially at the Zone level, which is:
Time-consuming (multiple exports, VLOOKUPs, manual pivoting).</v>
          </cell>
          <cell r="G25" t="str">
            <v>dd and enhance a SalesTree-based Zone filter to enable accurate, fast, and standardized</v>
          </cell>
        </row>
        <row r="26">
          <cell r="F26" t="e">
            <v>#VALUE!</v>
          </cell>
          <cell r="G26" t="str">
            <v xml:space="preserve">
1) Add mechanism to reward automatically after missions approved by admin team
2) Add filter data on verifikasi foto toko based on salestree</v>
          </cell>
        </row>
        <row r="27">
          <cell r="F27" t="str">
            <v>Stores are not yet fully aware that SRC outlets can sell digital products via the Pojok Bayar app, which can enhance their product range and help meet customer needs</v>
          </cell>
          <cell r="G27" t="str">
            <v>To raise awareness among stores that are already active in B2B purchasing through AYO TOKO (~100k), encouraging them to enhance their assortment with digital products and offer more competitive digital prices via Pojok Bayar</v>
          </cell>
        </row>
        <row r="28">
          <cell r="F28" t="str">
            <v>Automatically Enable OTP when user create new role</v>
          </cell>
          <cell r="G28" t="str">
            <v>it will enable OTP automatically when user create a new role</v>
          </cell>
        </row>
        <row r="29">
          <cell r="F29" t="str">
            <v xml:space="preserve">Placeholder for Audit P0 improvement </v>
          </cell>
          <cell r="G29" t="str">
            <v>P0 Improvement on Audit Result from IT</v>
          </cell>
        </row>
        <row r="30">
          <cell r="F30" t="str">
            <v xml:space="preserve">In Akses Karyawan and Admin Principal, currently when user have access to Lihat only, it can only view the data list without getting the details </v>
          </cell>
          <cell r="G30" t="str">
            <v>enable user with access to Viewer to view only in 
- Akses Karyawan 
- Admin Principal
- User Perusahaan
- Setup TRS Proposal</v>
          </cell>
        </row>
        <row r="31">
          <cell r="F31" t="str">
            <v>Adjustment Menu based on Country in AYO Principal</v>
          </cell>
          <cell r="G31" t="str">
            <v>To categorize menu menu in AYO Principal based on Application and Country</v>
          </cell>
        </row>
        <row r="32">
          <cell r="F32" t="str">
            <v>Currently, whitelisting process for SRC IQOS Point requires admin to manually do it one by one for each store that takes too much time</v>
          </cell>
          <cell r="G32" t="str">
            <v>Faster whitelisting process for SRC IQOS Point &amp; Paguyuban Member</v>
          </cell>
        </row>
        <row r="33">
          <cell r="F33" t="str">
            <v>To support CITA Unreg we would like to have flagging for Business ID an Registered Flag for each retailer mapping</v>
          </cell>
          <cell r="G33" t="str">
            <v>this will be used for CITA and AMO to decide whether user is a registered in iSMS user, or not</v>
          </cell>
        </row>
        <row r="34">
          <cell r="F34" t="e">
            <v>#VALUE!</v>
          </cell>
          <cell r="G34" t="str">
            <v>System compliance flow</v>
          </cell>
        </row>
        <row r="35">
          <cell r="F35" t="str">
            <v>To support campagin serbu rabu, where user can get reward when they place order on specific day of the week</v>
          </cell>
          <cell r="G35" t="str">
            <v>This project aim to increase DAU and Transacted User to support OGSM</v>
          </cell>
        </row>
        <row r="36">
          <cell r="F36" t="str">
            <v>Enable  Questionnaire mission on CITA</v>
          </cell>
          <cell r="G36" t="e">
            <v>#VALUE!</v>
          </cell>
        </row>
        <row r="37">
          <cell r="F37" t="str">
            <v>CITA mission Detail Page</v>
          </cell>
          <cell r="G37" t="e">
            <v>#VALUE!</v>
          </cell>
        </row>
        <row r="38">
          <cell r="F38" t="str">
            <v>Remove intermediary Flow to Yellow</v>
          </cell>
          <cell r="G38" t="str">
            <v>Seamless login flow to CITA inhouse without jumping to yellow website first</v>
          </cell>
        </row>
        <row r="39">
          <cell r="F39" t="str">
            <v>- Taking order app interface
- System to System communication 
(Panamas system to Cleo system)
- Operational execution</v>
          </cell>
          <cell r="G39" t="str">
            <v>Solving RTM complexity by collaborating Panamas strength &amp; Cleo distribution infrastructure</v>
          </cell>
        </row>
        <row r="40">
          <cell r="F40" t="str">
            <v xml:space="preserve">Monthly reconciliation requires retrieving transaction data starting from the very first transaction date up to the current day. This process is time‑consuming and involves extensive validation efforts across both the SCL and AYO systems. </v>
          </cell>
          <cell r="G40" t="str">
            <v>Adding transction flaging for data transfer between SCL and AYO for priodically reconcilliation</v>
          </cell>
        </row>
        <row r="41">
          <cell r="F41" t="str">
            <v>Security Compliance (ITPF)</v>
          </cell>
          <cell r="G41" t="str">
            <v>Requirement under ITPF</v>
          </cell>
        </row>
        <row r="42">
          <cell r="F42" t="e">
            <v>#VALUE!</v>
          </cell>
          <cell r="G42" t="str">
            <v xml:space="preserve">1. Reduce Print time to Free Up FF Time spent
2. Reduce RIM &amp; Thermal paper cost
</v>
          </cell>
        </row>
        <row r="43">
          <cell r="F43" t="str">
            <v>One Click Payment</v>
          </cell>
          <cell r="G43" t="str">
            <v>One Click Payment</v>
          </cell>
        </row>
        <row r="44">
          <cell r="F44" t="str">
            <v>Minimize additional load Crcket for WEE OOT running single journey</v>
          </cell>
          <cell r="G44" t="str">
            <v>Adding export menu for CPO to know last stock status from ipad and BO and can help to create Initialo load</v>
          </cell>
        </row>
        <row r="45">
          <cell r="F45" t="str">
            <v>We have several data in My Hero that can be classified as data privacy class B</v>
          </cell>
          <cell r="G45" t="str">
            <v>Reduce data privacy risk</v>
          </cell>
        </row>
        <row r="46">
          <cell r="F46" t="str">
            <v>Terdapat transaksi invoice ataupun cancel invoice only yang seharusnya naik di bulan sebleumnya tapi gagal naik ataupun belum naik sama sekali di SAP</v>
          </cell>
          <cell r="G46" t="str">
            <v>Enhance batch job SOX SAP vs AYO Panamas</v>
          </cell>
        </row>
        <row r="47">
          <cell r="F47" t="str">
            <v>Move module related MyHero iPad from Principal to MYHERO Backend</v>
          </cell>
          <cell r="G47" t="str">
            <v>Move module related MyHero iPad from Principal to MYHERO Backend</v>
          </cell>
        </row>
        <row r="48">
          <cell r="F48" t="str">
            <v>PNMS V2V module</v>
          </cell>
          <cell r="G48" t="str">
            <v>Enable Van to Van for FMCG products</v>
          </cell>
        </row>
        <row r="49">
          <cell r="F49" t="str">
            <v>ARA/SPV sering membuat manual dashboard takes time &gt;3 Hours at weekend
Intelligent Objective Planning &amp; Execution</v>
          </cell>
          <cell r="G49" t="str">
            <v>Dashboard Creation to integrate my hero back end and my hero CTA</v>
          </cell>
        </row>
        <row r="50">
          <cell r="F50" t="e">
            <v>#VALUE!</v>
          </cell>
          <cell r="G50" t="str">
            <v>Territory View Revamp and CTA Revamp in My Hero</v>
          </cell>
        </row>
        <row r="51">
          <cell r="F51" t="str">
            <v>MyHero Coach Phase 1</v>
          </cell>
          <cell r="G51" t="str">
            <v>Launch initial MyHero Coach features to enhance frontline coaching, performance tracking, and execution quality.</v>
          </cell>
        </row>
        <row r="52">
          <cell r="F52" t="str">
            <v>DTE Automation</v>
          </cell>
          <cell r="G52" t="str">
            <v>Send data transaction to from My Hero to DTE</v>
          </cell>
        </row>
        <row r="53">
          <cell r="F53" t="str">
            <v>Notes from Principal Revamp</v>
          </cell>
          <cell r="G53" t="str">
            <v>Enable to create personalize and mass upload notes in My Hero to help area discreation</v>
          </cell>
        </row>
        <row r="54">
          <cell r="F54" t="str">
            <v>My Hero Revamp</v>
          </cell>
          <cell r="G54" t="str">
            <v>New Improvement in MYHERO for Digital Signature &amp; Digital Document</v>
          </cell>
        </row>
        <row r="55">
          <cell r="F55" t="e">
            <v>#VALUE!</v>
          </cell>
          <cell r="G55" t="str">
            <v>To strengthen control, traceability, and auditability of the payment process by enhancing OCR capability and implementing confirmation number generation along with detailed payment process log reporting.</v>
          </cell>
        </row>
        <row r="56">
          <cell r="F56" t="str">
            <v>Current batch job e-mail sap-cancellation-data-report only get cancellation data from 00:00-02:00. Most of the email sent is empty</v>
          </cell>
          <cell r="G56" t="str">
            <v>Reflect full payment &amp; invoice cancellation data to review dummy variance in SAP</v>
          </cell>
        </row>
        <row r="57">
          <cell r="F57" t="e">
            <v>#VALUE!</v>
          </cell>
          <cell r="G57" t="str">
            <v>To migrate operational expense claim submission and processing from PC Pool to MyHero in order to improve efficiency, reduce processing time, and strengthen control through a fully digital and standardized workflow.</v>
          </cell>
        </row>
        <row r="58">
          <cell r="F58" t="str">
            <v>Stock Check WE MYHERO Sprint 2</v>
          </cell>
        </row>
        <row r="59">
          <cell r="F59" t="str">
            <v>No cancel feature for pre order RE</v>
          </cell>
          <cell r="G59" t="str">
            <v>Add cancel feature for pre order RE</v>
          </cell>
        </row>
        <row r="60">
          <cell r="F60" t="str">
            <v>If there is issue when sending pre order cancellation to WMS/TMS, Sales Order status is still ended and
booked on WMS/TMS, but cancelled in My Hero Back End.​
In delivery day, this sales order is still included in delivery list​</v>
          </cell>
          <cell r="G60" t="str">
            <v>Retry sending cancellation pre order to WMS/TMS​ and release booking​</v>
          </cell>
        </row>
        <row r="61">
          <cell r="F61" t="str">
            <v>Pre order TA RE CreatedBy data is not recorded correctly</v>
          </cell>
          <cell r="G61" t="str">
            <v>Changes for WMS Sales TA Data</v>
          </cell>
        </row>
        <row r="62">
          <cell r="F62" t="str">
            <v>Logo updates across AYO platforms are currently fragmented and require development effort, limiting speed and consistency in brand updates.</v>
          </cell>
          <cell r="G62" t="str">
            <v>To build a connection to AYO Principal to retrieve platform-specific logo configurations for each AYO platform.</v>
          </cell>
        </row>
        <row r="63">
          <cell r="F63" t="str">
            <v>Based on system criticality, MYHERO is classified as a business‑critical system. In accordance with IT Security requirements under ITPF IT‑STD‑301 Identity &amp; Access Management, business‑critical systems are required to have emergency access in place.</v>
          </cell>
          <cell r="G63" t="str">
            <v>Implement emergency access for both MYHERO backend &amp; Field Force</v>
          </cell>
        </row>
        <row r="64">
          <cell r="F64" t="e">
            <v>#VALUE!</v>
          </cell>
          <cell r="G64" t="str">
            <v>Implement terminate session after timeout for both MYHERO Field Force</v>
          </cell>
        </row>
        <row r="65">
          <cell r="F65" t="str">
            <v>Update the latest system version of AWS (lambda), google react native</v>
          </cell>
          <cell r="G65" t="str">
            <v>Maintain access to Appstore</v>
          </cell>
        </row>
        <row r="66">
          <cell r="F66" t="e">
            <v>#VALUE!</v>
          </cell>
          <cell r="G66" t="e">
            <v>#VALUE!</v>
          </cell>
        </row>
        <row r="67">
          <cell r="F67" t="str">
            <v>Time-spent waiting confirmation number/journey generation  before creating invoice when
limit is not available or needs update​</v>
          </cell>
          <cell r="G67" t="str">
            <v>a. Achieve Q2 2026 productivity target ($152k/yr). This initiative contributes to $12k/yr.​
b. Eliminate eliminating idle time due to waiting confirmation number to create invoice ​
(1,011 mins of manhours/day).</v>
          </cell>
        </row>
        <row r="68">
          <cell r="F68" t="str">
            <v>Currently, 3PL WH face pain points:
a) Manual reconcile discrepancy sales-stock movement for cricket.
B) Risk of sales and stock movement discrepancy due to manual calculation.</v>
          </cell>
          <cell r="G68" t="str">
            <v>a) Reduce pain point by 3PL warehouse team to manually reconcile sales and stock movement for cricket. 
b) Deliver Q2 2026 productivity target by eliminating time-spent for manual reconcile.</v>
          </cell>
        </row>
        <row r="69">
          <cell r="F69" t="str">
            <v>Currently, 3PL WH face pain points:
a) Manual input brand, qty, and WBS for reward processing
b) Risk of inventory discrepancy of WMS-SAP due to reward expense</v>
          </cell>
          <cell r="G69" t="str">
            <v>Reduce pain point by 3PL warehouse team to do manual input for reward processing.</v>
          </cell>
        </row>
        <row r="70">
          <cell r="F70" t="str">
            <v>Saat ini format tarikan SAP Document header text &amp; Reference transaksi FMCG berbeda format dengan format tarikan V1</v>
          </cell>
          <cell r="G70" t="e">
            <v>#VALUE!</v>
          </cell>
        </row>
        <row r="71">
          <cell r="F71" t="str">
            <v>Report in sales order export and tax report, both SRCIS and Panamas product is flagged as
“Panamas” in Product Category</v>
          </cell>
          <cell r="G71" t="str">
            <v> Show Product Category value as Business Model​</v>
          </cell>
        </row>
        <row r="72">
          <cell r="F72" t="str">
            <v>Current filter is by business category. But Panamas transaction can consists of several business
category in one transaction</v>
          </cell>
          <cell r="G72" t="str">
            <v>Change Business Category filter to Business Model</v>
          </cell>
        </row>
        <row r="73">
          <cell r="F73" t="str">
            <v>Enhance GR Report to differentiate by partner to align with SAP</v>
          </cell>
          <cell r="G73" t="str">
            <v>To ensure revenue &amp; CoS recorded to the right partner
Nambah Kolom GR Report</v>
          </cell>
        </row>
        <row r="74">
          <cell r="F74" t="str">
            <v>Monitor all Panamas job data integration</v>
          </cell>
          <cell r="G74" t="str">
            <v>Job success or fail notification</v>
          </cell>
        </row>
        <row r="75">
          <cell r="F75" t="e">
            <v>#VALUE!</v>
          </cell>
          <cell r="G75" t="str">
            <v>To enable viewing of CCG, salespoint code, area code, and area name field in the settlement report &amp; allocated cash-in breakdown report for Salesman &amp; SPV Inactive across different KPS.</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riph" id="{52D9918B-9D49-4780-91DE-2746B0C03887}"/>
  <namedSheetView name="View1" id="{7426A359-2C5B-483A-9307-C2B53A644E04}"/>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riph" id="{DD454983-4A94-457A-A541-1E69609D59DD}"/>
  <namedSheetView name="View1" id="{43F5E8F9-E97D-48A9-843F-8C69026CE4FC}"/>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riph" id="{5C6027DF-3ACB-4161-B029-B3607ED7C9D7}"/>
  <namedSheetView name="View1" id="{F95D6710-0A40-45A6-9437-9D1F78F64CC8}"/>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riph" id="{489E2410-36D0-417A-B1C0-C99749065648}"/>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riph" id="{3020D666-480D-4270-B8D9-C27A7EAF6E82}">
    <nsvFilter filterId="{BCDF8DF7-C837-46D7-9233-EA2E2C3A469F}" ref="C7:AC227" tableId="0">
      <columnFilter colId="0">
        <filter colId="0">
          <x:filters>
            <x:filter val="AYO Principal"/>
            <x:filter val="AYO Principal - SFP"/>
            <x:filter val="AYO Principal KSA"/>
          </x:filters>
        </filter>
      </columnFilter>
      <sortRules>
        <sortRule colId="12">
          <sortCondition ref="O7:O227"/>
        </sortRule>
      </sortRules>
    </nsvFilter>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riph" id="{2076EB84-2DB4-4D76-BE35-2629F11FC5B1}">
    <nsvFilter filterId="{D1C68BAE-40EC-4D0B-822E-1574D5781B61}" ref="A2:GR2" tableId="0">
      <columnFilter colId="2">
        <filter colId="2">
          <x:filters>
            <x:filter val="AYO Principal"/>
          </x:filters>
        </filter>
      </columnFilter>
      <columnFilter colId="17">
        <filter colId="17">
          <x:customFilters>
            <x:customFilter operator="notEqual" val=" "/>
          </x:customFilters>
        </filter>
      </columnFilter>
    </nsvFilter>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riph" id="{5C2219C6-20FE-4210-AA2C-235D394D1489}">
    <nsvFilter filterId="{F012D4A1-ABAD-4678-966F-712DC6E9B2E7}" ref="A1:AL155" tableId="0">
      <columnFilter colId="2">
        <filter colId="2">
          <x:filters>
            <x:filter val="AYO Principal"/>
            <x:filter val="AYO Principle"/>
            <x:filter val="DTE"/>
            <x:filter val="OSEM"/>
            <x:filter val="Taste Advisor"/>
          </x:filters>
        </filter>
      </columnFilter>
    </nsvFilter>
  </namedSheetView>
  <namedSheetView name="CITA" id="{218733A9-1CEC-4F93-84D5-C8EFDEF79061}">
    <nsvFilter filterId="{F012D4A1-ABAD-4678-966F-712DC6E9B2E7}" ref="A1:AL155" tableId="0">
      <columnFilter colId="2">
        <filter colId="2">
          <x:filters>
            <x:filter val="CITA"/>
          </x:filters>
        </filter>
      </columnFilter>
    </nsvFilter>
  </namedSheetView>
  <namedSheetView name="MYHERO" id="{96A4521C-9EEC-46BE-9885-20FD5A4364D0}">
    <nsvFilter filterId="{F012D4A1-ABAD-4678-966F-712DC6E9B2E7}" ref="A1:AL155" tableId="0">
      <columnFilter colId="2">
        <filter colId="2">
          <x:filters>
            <x:filter val="My Hero"/>
            <x:filter val="MyHero"/>
          </x:filters>
        </filter>
      </columnFilter>
    </nsvFilter>
  </namedSheetView>
  <namedSheetView name="Toko-DTE-OSEM-Paguyuban view" id="{3CDA5ACF-FB49-42B1-A84E-72A9599D9B84}">
    <nsvFilter filterId="{F012D4A1-ABAD-4678-966F-712DC6E9B2E7}" ref="A1:AL155" tableId="0">
      <columnFilter colId="2">
        <filter colId="2">
          <x:filters>
            <x:filter val="AYO Toko"/>
            <x:filter val="DTE"/>
            <x:filter val="OSEM"/>
            <x:filter val="Paguyuban"/>
          </x:filters>
        </filter>
      </columnFilter>
      <sortRules>
        <sortRule colId="17">
          <sortCondition ref="R1:R155"/>
        </sortRule>
      </sortRules>
    </nsvFilter>
  </namedSheetView>
  <namedSheetView name="View1" id="{C4D3CB0B-B196-4735-8838-C8AD2CDE133D}">
    <nsvFilter filterId="{F012D4A1-ABAD-4678-966F-712DC6E9B2E7}" ref="A1:AL155" tableId="0">
      <columnFilter colId="2">
        <filter colId="2">
          <x:filters>
            <x:filter val="DTE"/>
          </x:filters>
        </filter>
      </columnFilter>
    </nsvFilter>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riph" id="{09B6001E-C16E-483D-98CC-18AD952D9C3A}">
    <nsvFilter filterId="{4DBAEA07-F874-4813-B27E-053C81676A54}" ref="A2:GS145" tableId="0">
      <columnFilter colId="2">
        <filter colId="2">
          <x:filters>
            <x:filter val="AYO Principal"/>
          </x:filters>
        </filter>
      </columnFilter>
      <columnFilter colId="24">
        <filter colId="24">
          <x:filters>
            <x:filter val="Deployed"/>
            <x:filter val="Develop"/>
          </x:filters>
        </filter>
      </columnFilter>
    </nsvFilter>
  </namedSheetView>
  <namedSheetView name="Arum" id="{DB01D760-BB2E-4F64-A7E6-089A2EE74A26}"/>
  <namedSheetView name="CITA" id="{C27AC167-A771-413D-84DF-A49854CA58B0}">
    <nsvFilter filterId="{4DBAEA07-F874-4813-B27E-053C81676A54}" ref="A2:GS145" tableId="0">
      <columnFilter colId="3">
        <filter colId="3">
          <x:filters>
            <x:filter val="CITA"/>
          </x:filters>
        </filter>
      </columnFilter>
    </nsvFilter>
  </namedSheetView>
  <namedSheetView name="ITPDMYHERO" id="{79B580A3-00D8-4B6F-97B2-0535B1E5E754}">
    <nsvFilter filterId="{4DBAEA07-F874-4813-B27E-053C81676A54}" ref="A2:GS145" tableId="0"/>
  </namedSheetView>
  <namedSheetView name="Kamala" id="{0EA223B9-CFF4-496A-9CEB-B940B54E7159}"/>
  <namedSheetView name="Marcha" id="{78751A7E-4623-4902-AB09-5E71133A2D23}">
    <nsvFilter filterId="{4DBAEA07-F874-4813-B27E-053C81676A54}" ref="A2:GS145" tableId="0">
      <columnFilter colId="2">
        <filter colId="2">
          <x:filters>
            <x:filter val="AYO Kasir"/>
          </x:filters>
        </filter>
      </columnFilter>
    </nsvFilter>
  </namedSheetView>
  <namedSheetView name="View1" id="{FD1413AF-B2E5-48CE-8324-0320AE297ABF}"/>
  <namedSheetView name="View2" id="{FDA5D1FC-9DC9-4D2E-92A3-664BB357CB3C}"/>
  <namedSheetView name="View3" id="{CA1F0ADC-D8CD-46BC-9E90-693BF7F68ABD}"/>
  <namedSheetView name="View4" id="{9AF80989-C669-453D-9704-2A0AC3F88FB7}"/>
  <namedSheetView name="View5" id="{06F27B25-C259-4C37-A71C-C0C1259212DF}">
    <nsvFilter filterId="{4DBAEA07-F874-4813-B27E-053C81676A54}" ref="A2:GS145" tableId="0">
      <columnFilter colId="2">
        <filter colId="2">
          <x:filters>
            <x:filter val="AYO Toko"/>
          </x:filters>
        </filter>
      </columnFilter>
    </nsvFilter>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riph" id="{241AAD0C-7B33-4944-A658-98AA80C263F7}">
    <nsvFilter filterId="{8A4BEAD6-63DD-4C34-9DE8-8BD34173C6E1}" ref="A1:L31" tableId="2">
      <columnFilter colId="1" id="{EE4C7EAD-8376-4032-91B4-6B46132D49A1}">
        <filter colId="1">
          <x:filters>
            <x:filter val="AYO Principal"/>
            <x:filter val="Control Tower"/>
            <x:filter val="DTE"/>
            <x:filter val="Paguyuban"/>
            <x:filter val="PRINCIPAL"/>
          </x:filters>
        </filter>
      </columnFilter>
    </nsvFilter>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riph" id="{199CE6A0-7AFC-47A9-B022-BE9CD01F1646}">
    <nsvFilter filterId="{B2DEE2C2-7C9E-449B-AC8E-5250516E9565}" ref="A2:GQ139" tableId="0">
      <columnFilter colId="2">
        <filter colId="2">
          <x:filters>
            <x:filter val="AYO Principal"/>
          </x:filters>
        </filter>
      </columnFilter>
    </nsvFilter>
  </namedSheetView>
  <namedSheetView name="Arum" id="{FEEF64F5-941A-45F4-8A3D-9932F68EE331}"/>
  <namedSheetView name="CITA" id="{341FF7DF-C26F-43BD-89EE-650C18165D18}">
    <nsvFilter filterId="{B2DEE2C2-7C9E-449B-AC8E-5250516E9565}" ref="A2:GQ139" tableId="0">
      <columnFilter colId="2">
        <filter colId="2">
          <x:filters>
            <x:filter val="CITA"/>
          </x:filters>
        </filter>
      </columnFilter>
    </nsvFilter>
  </namedSheetView>
  <namedSheetView name="ITPDMYHERO" id="{6B749DD1-9169-43B6-A222-CD648E270BC9}">
    <nsvFilter filterId="{B2DEE2C2-7C9E-449B-AC8E-5250516E9565}" ref="A2:GQ139" tableId="0">
      <columnFilter colId="2">
        <filter colId="2">
          <x:filters>
            <x:filter val="My Hero"/>
            <x:filter val="MyHero"/>
          </x:filters>
        </filter>
      </columnFilter>
      <columnFilter colId="23">
        <filter colId="23">
          <x:filters>
            <x:filter val="Develop"/>
          </x:filters>
        </filter>
      </columnFilter>
    </nsvFilter>
  </namedSheetView>
  <namedSheetView name="Kamala" id="{5893A5C0-9D40-498C-8FA4-A789FEEF59C4}">
    <nsvFilter filterId="{B2DEE2C2-7C9E-449B-AC8E-5250516E9565}" ref="A2:GQ139" tableId="0">
      <columnFilter colId="2">
        <filter colId="2">
          <x:filters>
            <x:filter val="AYO Kasir"/>
          </x:filters>
        </filter>
      </columnFilter>
      <sortRules>
        <sortRule colId="17">
          <sortCondition ref="R2:R139"/>
        </sortRule>
      </sortRules>
    </nsvFilter>
  </namedSheetView>
  <namedSheetView name="Marcha" id="{281FB38A-7698-4B5B-9070-8DA8450C9FB9}">
    <nsvFilter filterId="{B2DEE2C2-7C9E-449B-AC8E-5250516E9565}" ref="A2:GQ139" tableId="0">
      <columnFilter colId="2">
        <filter colId="2">
          <x:filters>
            <x:filter val="AYO Kasir"/>
          </x:filters>
        </filter>
      </columnFilter>
      <sortRules>
        <sortRule colId="16">
          <sortCondition ref="Q2:Q139"/>
        </sortRule>
      </sortRules>
    </nsvFilter>
  </namedSheetView>
  <namedSheetView name="View_ITPD_MYHERO" id="{0691ABC1-C1EE-4676-B380-8AA1A45C99B6}">
    <nsvFilter filterId="{B2DEE2C2-7C9E-449B-AC8E-5250516E9565}" ref="A2:GQ139" tableId="0"/>
  </namedSheetView>
  <namedSheetView name="View1" id="{6CEC1DE0-3FC2-4228-AFAA-C6BAD61279FD}"/>
  <namedSheetView name="View2" id="{DA58F670-CA02-4909-9D7C-375D6F5B8A31}"/>
  <namedSheetView name="View3" id="{2DB1148C-5F60-47BD-9964-4E8922FC1BF2}">
    <nsvFilter filterId="{B2DEE2C2-7C9E-449B-AC8E-5250516E9565}" ref="A2:GQ139" tableId="0">
      <columnFilter colId="2">
        <filter colId="2">
          <x:filters>
            <x:filter val="AYO Kasir"/>
          </x:filters>
        </filter>
      </columnFilter>
    </nsvFilter>
  </namedSheetView>
  <namedSheetView name="View4" id="{283AB14B-48BC-46A0-86A3-FE74757E331F}">
    <nsvFilter filterId="{B2DEE2C2-7C9E-449B-AC8E-5250516E9565}" ref="A2:GQ139" tableId="0">
      <columnFilter colId="2">
        <filter colId="2">
          <x:filters>
            <x:filter val="CITA"/>
          </x:filters>
        </filter>
      </columnFilter>
    </nsvFilter>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riph" id="{AB644E87-DAEC-4A45-BC83-1E15FB4C6F5F}">
    <nsvFilter filterId="{97F0FEC7-2E97-4274-BE7A-81BFF615971C}" ref="A1:AJ970" tableId="0">
      <columnFilter colId="2">
        <filter colId="2">
          <x:filters>
            <x:filter val="AYO Principal"/>
            <x:filter val="CITA"/>
          </x:filters>
        </filter>
      </columnFilter>
    </nsvFilter>
  </namedSheetView>
  <namedSheetView name="Arum" id="{6267DCDD-4B17-4FEA-B596-EDD7E6BBF9AA}"/>
  <namedSheetView name="CITA" id="{44C4CDB8-2130-4C71-A458-8F2EFB993BF8}">
    <nsvFilter filterId="{97F0FEC7-2E97-4274-BE7A-81BFF615971C}" ref="A1:AJ970" tableId="0">
      <columnFilter colId="2">
        <filter colId="2">
          <x:filters>
            <x:filter val="CITA"/>
          </x:filters>
        </filter>
      </columnFilter>
    </nsvFilter>
  </namedSheetView>
  <namedSheetView name="ITPDMYHERO" id="{5F7F00A2-EC07-4AA7-A304-79C511A3D2C9}">
    <nsvFilter filterId="{97F0FEC7-2E97-4274-BE7A-81BFF615971C}" ref="A1:AJ970" tableId="0">
      <columnFilter colId="2">
        <filter colId="2">
          <x:filters>
            <x:filter val="My Hero"/>
          </x:filters>
        </filter>
      </columnFilter>
    </nsvFilter>
  </namedSheetView>
  <namedSheetView name="Kamala" id="{6E799217-E961-4CBB-8298-BE7A9E2F4E87}">
    <nsvFilter filterId="{97F0FEC7-2E97-4274-BE7A-81BFF615971C}" ref="A1:AJ970" tableId="0">
      <columnFilter colId="2">
        <filter colId="2">
          <x:filters>
            <x:filter val="AYO Kasir"/>
          </x:filters>
        </filter>
      </columnFilter>
      <columnFilter colId="23">
        <filter colId="23">
          <x:filters>
            <x:filter val="In Development"/>
          </x:filters>
        </filter>
      </columnFilter>
    </nsvFilter>
  </namedSheetView>
  <namedSheetView name="Marcha" id="{77CBF0DB-C92F-489F-9E73-DDC12E9E3753}">
    <nsvFilter filterId="{97F0FEC7-2E97-4274-BE7A-81BFF615971C}" ref="A1:AJ970" tableId="0">
      <columnFilter colId="2">
        <filter colId="2">
          <x:filters>
            <x:filter val="AYO Toko"/>
          </x:filters>
        </filter>
      </columnFilter>
    </nsvFilter>
  </namedSheetView>
  <namedSheetView name="View_ITPD_MYHERO" id="{600023BD-7A2A-43C2-AFE9-7BCC4F52EA70}">
    <nsvFilter filterId="{97F0FEC7-2E97-4274-BE7A-81BFF615971C}" ref="A1:AJ970" tableId="0">
      <columnFilter colId="2">
        <filter colId="2">
          <x:filters>
            <x:filter val="My Hero"/>
          </x:filters>
        </filter>
      </columnFilter>
      <sortRules>
        <sortRule colId="17">
          <sortCondition ref="R1:R970"/>
        </sortRule>
      </sortRules>
    </nsvFilter>
  </namedSheetView>
  <namedSheetView name="View1" id="{D52CC1A5-BB3C-4639-8FA8-25C3E1B9C2B7}">
    <nsvFilter filterId="{97F0FEC7-2E97-4274-BE7A-81BFF615971C}" ref="A1:AJ970" tableId="0">
      <columnFilter colId="2">
        <filter colId="2">
          <x:filters>
            <x:filter val="My Hero"/>
          </x:filters>
        </filter>
      </columnFilter>
    </nsvFilter>
  </namedSheetView>
  <namedSheetView name="View2" id="{C4E06F51-899F-432E-8F87-F01DE6D83F52}"/>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riph" id="{E9200749-3DA6-4B5F-98FD-F65FB43A4002}"/>
  <namedSheetView name="Arum" id="{78DFEB83-04AC-4D94-ACC9-C17D56432FAD}"/>
  <namedSheetView name="CITA" id="{E60D6F0D-C17C-4F78-8C50-2ACC2343549B}"/>
  <namedSheetView name="ITPDMYHERO" id="{EDF9FE93-3324-4366-8E04-E40E95F7177B}"/>
  <namedSheetView name="Kamala" id="{1EE7329E-9EAA-4467-AF1B-793B23E3BAED}"/>
  <namedSheetView name="Marcha" id="{937982CF-F58E-45ED-8D82-9024F6400405}"/>
  <namedSheetView name="View_ITPD_MYHERO" id="{A51B0DF7-F71D-4CA7-A032-C18E6BDC36ED}"/>
  <namedSheetView name="View1" id="{B7FD2B45-2B30-4F11-BB0C-1CF73B60F5CA}"/>
  <namedSheetView name="View2" id="{84166630-B8A5-4C31-B655-09BEEEBF1F41}"/>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riph" id="{9924444B-8475-457D-859F-870297BEEA49}">
    <nsvFilter filterId="{5346BF8D-C9B1-48AC-9D05-4A0CCC2FD1EB}" ref="A1:AK148" tableId="0">
      <columnFilter colId="13">
        <filter colId="13">
          <x:filters>
            <x:filter val="Ariph Satyanagara"/>
          </x:filters>
        </filter>
      </columnFilter>
    </nsvFilter>
  </namedSheetView>
  <namedSheetView name="Arum" id="{95FD4E01-351B-496B-ADB0-7A2F915A1D08}">
    <nsvFilter filterId="{5346BF8D-C9B1-48AC-9D05-4A0CCC2FD1EB}" ref="A1:AK148" tableId="0">
      <columnFilter colId="2">
        <filter colId="2">
          <x:filters>
            <x:filter val="AYO Toko"/>
          </x:filters>
        </filter>
      </columnFilter>
    </nsvFilter>
  </namedSheetView>
  <namedSheetView name="CITA" id="{A1D8AD4C-CB5C-4FA4-AB60-55064F53F97F}">
    <nsvFilter filterId="{5346BF8D-C9B1-48AC-9D05-4A0CCC2FD1EB}" ref="A1:AK148" tableId="0">
      <columnFilter colId="2">
        <filter colId="2">
          <x:filters>
            <x:filter val="CITA"/>
            <x:filter val="OSEM"/>
          </x:filters>
        </filter>
      </columnFilter>
    </nsvFilter>
  </namedSheetView>
  <namedSheetView name="Kamala" id="{1D0C42CA-7BCF-4EF5-8973-779AAF0AA7BD}">
    <nsvFilter filterId="{5346BF8D-C9B1-48AC-9D05-4A0CCC2FD1EB}" ref="A1:AK148" tableId="0">
      <sortRules>
        <sortRule colId="16">
          <sortCondition ref="Q1:Q148"/>
        </sortRule>
      </sortRules>
    </nsvFilter>
  </namedSheetView>
  <namedSheetView name="Marcha" id="{110E538D-3137-48FE-9011-9D25602A57F1}">
    <nsvFilter filterId="{5346BF8D-C9B1-48AC-9D05-4A0CCC2FD1EB}" ref="A1:AK148" tableId="0">
      <columnFilter colId="2">
        <filter colId="2">
          <x:filters>
            <x:filter val="AYO Kasir"/>
          </x:filters>
        </filter>
      </columnFilter>
      <sortRules>
        <sortRule colId="15">
          <sortCondition ref="P1:P148"/>
        </sortRule>
      </sortRules>
    </nsvFilter>
  </namedSheetView>
  <namedSheetView name="View_ITPD_MYHERO" id="{A31BE27A-CB4D-4253-8A57-6F61433270DA}">
    <nsvFilter filterId="{5346BF8D-C9B1-48AC-9D05-4A0CCC2FD1EB}" ref="A1:AK148" tableId="0">
      <columnFilter colId="2">
        <filter colId="2">
          <x:filters>
            <x:filter val="My Hero"/>
          </x:filters>
        </filter>
      </columnFilter>
    </nsvFilter>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Marcha" id="{241D12D6-A9DA-40AF-A846-23EB815566F4}">
    <nsvFilter filterId="{514995F9-C94E-4BDE-B63A-298B405A8DC5}" ref="A2:AH143" tableId="0">
      <sortRules>
        <sortRule colId="2">
          <sortCondition ref="C2:C143"/>
        </sortRule>
      </sortRules>
    </nsvFilter>
  </namedSheetView>
  <namedSheetView name="View_ITPD_MYHERO" id="{E16A66FF-9637-4DD0-B020-791A56262E84}">
    <nsvFilter filterId="{514995F9-C94E-4BDE-B63A-298B405A8DC5}" ref="A2:AH143" tableId="0">
      <columnFilter colId="2">
        <filter colId="2">
          <x:filters>
            <x:filter val="My Hero"/>
          </x:filters>
        </filter>
      </columnFilter>
    </nsvFilter>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Kamala Temporary View" id="{F23B21DC-34C4-448F-A42D-6C5D5113AB51}">
    <nsvFilter filterId="{DA37B5A7-F3D0-4DDB-9FF9-C5876A437B26}" ref="A2:AI138" tableId="0">
      <columnFilter colId="3">
        <filter colId="3">
          <x:filters>
            <x:filter val="AYO Toko"/>
          </x:filters>
        </filter>
      </columnFilter>
    </nsvFilter>
  </namedSheetView>
  <namedSheetView name="ViewITPDMYHERO" id="{1450CA7C-07A8-49F4-BD27-E5764FD5CB2D}">
    <nsvFilter filterId="{DA37B5A7-F3D0-4DDB-9FF9-C5876A437B26}" ref="A2:AI138" tableId="0">
      <columnFilter colId="2">
        <filter colId="2">
          <x:filters>
            <x:filter val="My Hero"/>
          </x:filters>
        </filter>
      </columnFilter>
      <columnFilter colId="23">
        <filter colId="23">
          <x:filters>
            <x:filter val="2"/>
          </x:filters>
        </filter>
      </columnFilter>
      <columnFilter colId="24">
        <filter colId="24">
          <x:filters>
            <x:filter val="No"/>
          </x:filters>
        </filter>
      </columnFilter>
    </nsvFilter>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riph" id="{5C217794-086F-4DA3-9C5B-47142DFB04A7}">
    <nsvFilter filterId="{3AF64741-EC26-4B14-BD7F-B8BDE4E0CCE8}" ref="A2:AD2" tableId="0">
      <columnFilter colId="12">
        <filter colId="12">
          <x:filters>
            <x:filter val="Ariph Satyanagara"/>
            <x:filter val="Livi Anastasia, Ariph Satyanagara"/>
          </x:filters>
        </filter>
      </columnFilter>
    </nsvFilter>
  </namedSheetView>
  <namedSheetView name="CITA" id="{ECF21BF0-58B1-4D30-9CD3-31D25B5E8592}">
    <nsvFilter filterId="{3AF64741-EC26-4B14-BD7F-B8BDE4E0CCE8}" ref="A2:AD2" tableId="0">
      <columnFilter colId="1">
        <filter colId="1">
          <x:filters>
            <x:filter val="CITA"/>
            <x:filter val="OSEM"/>
          </x:filters>
        </filter>
      </columnFilter>
    </nsvFilter>
  </namedSheetView>
  <namedSheetView name="View1" id="{F6DEAED5-8279-479F-BA27-A34999252F54}">
    <nsvFilter filterId="{3AF64741-EC26-4B14-BD7F-B8BDE4E0CCE8}" ref="A2:AD2" tableId="0">
      <columnFilter colId="1">
        <filter colId="1">
          <x:filters>
            <x:filter val="AYO Mitra Order"/>
          </x:filters>
        </filter>
      </columnFilter>
    </nsvFilter>
  </namedSheetView>
  <namedSheetView name="View2" id="{5929AB50-2707-403F-873D-EA015CD9EBF6}"/>
  <namedSheetView name="ViewITPDHERO" id="{E1F0EC1A-F473-4DF2-9CD3-FE2E3719F30F}">
    <nsvFilter filterId="{3AF64741-EC26-4B14-BD7F-B8BDE4E0CCE8}" ref="A2:AD2" tableId="0">
      <columnFilter colId="1">
        <filter colId="1">
          <x:filters>
            <x:filter val="My Hero"/>
          </x:filters>
        </filter>
      </columnFilter>
    </nsvFilter>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riph" id="{394DB34A-CB79-49B0-A9E1-393AE9475D8C}"/>
  <namedSheetView name="MYHERO S1" id="{741E62E2-B379-48C8-9A51-0D647F973BEF}"/>
  <namedSheetView name="View1" id="{F77C51E9-145D-427D-9C98-A737E0FA9B2D}"/>
  <namedSheetView name="View2" id="{1B8E56A6-EE92-4C3E-B6CE-20867D07EC86}"/>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MyHero" id="{83F79984-AA31-44CF-9B12-734C72A47872}">
    <nsvFilter filterId="{B67FE435-903C-4BA9-99A2-21CC71C66560}" ref="A8:AC191" tableId="0">
      <columnFilter colId="1">
        <filter colId="1">
          <x:filters>
            <x:filter val="My Hero"/>
            <x:filter val="MyHero Backend"/>
            <x:filter val="MyHero Coach"/>
            <x:filter val="MyHero FF"/>
          </x:filters>
        </filter>
      </columnFilter>
    </nsvFilter>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MyHero" id="{3327F5B2-C60F-4470-9EBD-32469B04364E}"/>
</namedSheetViews>
</file>

<file path=xl/persons/person.xml><?xml version="1.0" encoding="utf-8"?>
<personList xmlns="http://schemas.microsoft.com/office/spreadsheetml/2018/threadedcomments" xmlns:x="http://schemas.openxmlformats.org/spreadsheetml/2006/main">
  <person displayName="Hadi, Ryan (contracted)" id="{8D76A00B-D3BC-49FC-9237-D9DBA488E991}" userId="rhadi6@PMINTL.NET" providerId="PeoplePicker"/>
  <person displayName="Hans, Steven" id="{B31CBAF6-20D3-4128-8D3F-98982F42C32C}" userId="shans1@PMINTL.NET" providerId="PeoplePicker"/>
  <person displayName="Kamala, Arum" id="{4DF3C1E1-78EA-4B27-9CE9-9D17F95CE38A}" userId="akamala@PMINTL.NET" providerId="PeoplePicker"/>
  <person displayName="Rizki, Alfan (contracted)" id="{D1FD53FC-EA92-4FB9-9BAE-886E7B4E69BF}" userId="alrizki@PMINTL.NET" providerId="PeoplePicker"/>
  <person displayName="Wijaya, Nicholas (contracted)" id="{9E2D0436-0082-4FAF-BCA1-A5C3C053800E}" userId="nwijaya@PMINTL.NET" providerId="PeoplePicker"/>
  <person displayName="Ichsan, Rifqi (contracted)" id="{C99F50F1-FE37-4664-AAA5-378478E2C1B6}" userId="richsan@PMINTL.NET" providerId="PeoplePicker"/>
  <person displayName="Andrew, Andrew" id="{D4B16213-03F7-4DD3-A2DF-46E9842544AC}" userId="aandrew1@PMINTL.NET" providerId="PeoplePicker"/>
  <person displayName="Lieandro, Austin (contracted)" id="{82A2BBE8-1419-4861-A8A2-E487D6FFD29F}" userId="alieandr@PMINTL.NET" providerId="PeoplePicker"/>
  <person displayName="Gunawan, Diana Yudiarti" id="{2BBDDF1C-BD77-4441-A1E3-7EC2A525DF1A}" userId="dgunawan@PMINTL.NET" providerId="PeoplePicker"/>
  <person displayName="Setyawati, Dila" id="{ED0E9583-1D26-4D41-8161-7E853791D831}" userId="dpsetyaw@PMINTL.NET" providerId="PeoplePicker"/>
  <person displayName="Luwandri, Gerry" id="{D6B80113-D574-433D-A376-B32E57C14AB5}" userId="gluwandr@PMINTL.NET" providerId="PeoplePicker"/>
  <person displayName="Wijaya, Kelvin" id="{17828868-1B4A-4CFD-ADE8-D1B37DB5C5F8}" userId="kwijaya1@PMINTL.NET" providerId="PeoplePicker"/>
  <person displayName="Faishol, M" id="{72CFE696-AC47-4F03-9C34-90EC0706F318}" userId="mfaishol@PMINTL.NET" providerId="PeoplePicker"/>
  <person displayName="Kartakusuma, Marcha Nurliana" id="{19A97F1E-DEBC-49F4-BA24-A5ACE118C8D8}" userId="mkartaku@PMINTL.NET" providerId="PeoplePicker"/>
  <person displayName="Twindito, Muhammad (contracted)" id="{C5EC75A1-8506-4838-9662-151E911B91B3}" userId="mtwindit@PMINTL.NET" providerId="PeoplePicker"/>
  <person displayName="Hadiasali, Stephanie Yuanita" id="{DEB7128F-4B1D-4486-9C99-F3904C00C289}" userId="shadiasa@PMINTL.NET" providerId="PeoplePicker"/>
  <person displayName="Susanto, Dastyn (contracted)" id="{54A964E1-9C96-4223-B485-D2E9FF045399}" userId="dsusanto7@PMINTL.NET" providerId="PeoplePicker"/>
  <person displayName="Gunawan, Felicia" id="{7C449522-D8BF-45B3-A5BB-29D374D8EDFD}" userId="fgunawan6@PMINTL.NET" providerId="PeoplePicker"/>
  <person displayName="Anastasia, Livi" id="{7FE48899-A105-4831-BB85-BA9ED6F181B5}" userId="lanastas5@PMINTL.NET" providerId="PeoplePicker"/>
  <person displayName="Eldon, Tilman (contracted)" id="{A6A68040-E4E1-4700-9268-C23687A533D4}" userId="S::teldon@pmintl.net::e4356cb5-c183-4a8a-9ed1-e9dc9308742c" providerId="AD"/>
  <person displayName="Kamala, Arum" id="{321A426E-B9BB-4D27-8F4C-716777D84586}" userId="S::akamala@PMINTL.NET::7308cc64-21c3-4f21-965e-9bafbf486c67" providerId="AD"/>
  <person displayName="Kamala, Arum" id="{49349C52-E44B-4043-97BE-A87B1DAB80A7}" userId="S::akamala@pmintl.net::7308cc64-21c3-4f21-965e-9bafbf486c67" providerId="AD"/>
  <person displayName="Rizki, Alfan (contracted)" id="{33FEEEBB-9F06-4B15-AB75-EAAC5AEB3C6B}" userId="S::alrizki@pmintl.net::ee42e493-1937-46b4-b7c1-ec2deff2042c" providerId="AD"/>
  <person displayName="Verrel, Albertus (contracted)" id="{2EA2CFF3-D1B9-4F59-9051-930BB584ECCC}" userId="S::averrel@pmintl.net::c1be1af7-2167-4104-8628-720da68aecbd" providerId="AD"/>
  <person displayName="Devara, Bobo" id="{94D5118F-A1C2-420B-9D44-5C4CCFFA7DCA}" userId="S::bdevara@pmintl.net::dd03a1d3-eacd-46a5-af6c-e6fdfc01d7f5" providerId="AD"/>
  <person displayName="Perdana, Eduard Hendra" id="{76FB196D-70EF-42A6-956B-39F3E2899A30}" userId="S::EPerdana@PMINTL.NET::30283b9f-b96b-4b37-8f23-0fe843d7737e" providerId="AD"/>
  <person displayName="Pramono, Hadi" id="{C8ACD41C-6436-4FB2-9579-AC61083241A5}" userId="S::HPramono@PMINTL.NET::2e6f57ad-db4a-401a-8564-05579b575cae" providerId="AD"/>
  <person displayName="Purnaningsih, Sri" id="{BA0DA765-F845-4F01-8832-50F800238A90}" userId="S::SPurnani@PMINTL.NET::b93aa057-31cb-4010-af3f-9a5056153535" providerId="AD"/>
  <person displayName="Satyanagara, Ariph" id="{84618F6A-DA25-4B48-AE06-AAB759FB8792}" userId="S::asatyana@PMINTL.NET::7410defd-549b-4223-bdfe-61816cf875dd" providerId="AD"/>
  <person displayName="Setyawati, Dila" id="{579DFF65-55C6-4B26-8A14-84090B0EA32E}" userId="S::dpsetyaw@PMINTL.NET::7536df9d-6809-4806-b351-e21aa2e26144" providerId="AD"/>
  <person displayName="Luwandri, Gerry" id="{1A204B05-199E-4EA6-A2A0-7653798C679F}" userId="S::gluwandr@pmintl.net::61dc9f10-f7e5-4e71-9b41-f866a6900325" providerId="AD"/>
  <person displayName="Dharmawan, Jeremia" id="{6C04B639-1FB6-4BA8-A71F-84C57A125E43}" userId="S::jdharmaw@pmintl.net::a6eaebaf-81b0-4ab0-ad45-23512ab297eb" providerId="AD"/>
  <person displayName="Limanu, Katherine" id="{EEA81746-908A-4C92-890D-7D0224355B86}" userId="S::klimanu1@pmintl.net::6d46903a-3afb-4249-81c2-9913cd626cc9" providerId="AD"/>
  <person displayName="Wijaya, Kelvin" id="{EE834BE6-E765-47CB-B41F-B95C8DE5549D}" userId="S::kwijaya1@pmintl.net::cd82f003-131e-422b-8fe7-572f13f1d1ef" providerId="AD"/>
  <person displayName="Kartakusuma, Marcha Nurliana" id="{6832D980-FE57-4A22-8931-941FC9FBCF75}" userId="S::mkartaku@PMINTL.NET::32f82e2a-3ee9-40c9-b7b1-e2a033bb9aad" providerId="AD"/>
  <person displayName="Kartakusuma, Marcha Nurliana" id="{6D7E4C59-4748-47EF-9346-C82453274669}" userId="S::mkartaku@pmintl.net::32f82e2a-3ee9-40c9-b7b1-e2a033bb9aad" providerId="AD"/>
  <person displayName="Mahendra, Muhamad Zhafran" id="{E15562BA-BEC3-456D-BA04-33C45B250AC1}" userId="S::mmahendr@PMINTL.NET::51bd0398-3086-4008-9bf8-e281e0fb68f7" providerId="AD"/>
  <person displayName="Twindito, Muhammad (contracted)" id="{495C1135-9FC6-47FE-9E62-28A782767853}" userId="S::mtwindit@pmintl.net::d72815ea-e7a0-4abb-a61c-e3c556d389ee" providerId="AD"/>
  <person displayName="Purnaningsih, Sri" id="{19CF0D88-6BB0-4708-9753-5A97E44F189D}" userId="S::spurnani@pmintl.net::b93aa057-31cb-4010-af3f-9a5056153535" providerId="AD"/>
  <person displayName="Valezka, Xuchin (contracted)" id="{0643C268-52C1-4316-9DBF-3F4676DC62EC}" userId="S::xvalezka@PMINTL.NET::90c72b44-ee9d-4345-bd38-b0ebfa53fba5" providerId="AD"/>
  <person displayName="Valezka, Xuchin (contracted)" id="{95B99D70-8DB4-4F06-9111-027F3292B1CE}" userId="S::xvalezka@pmintl.net::90c72b44-ee9d-4345-bd38-b0ebfa53fba5" providerId="AD"/>
  <person displayName="Gunawan, Felicia" id="{53508EBB-E7C7-4036-8601-16C31D73D6A2}" userId="S::fgunawan6@PMINTL.NET::dbab43f3-86ea-4c1e-88c2-c84c7d2e08c1" providerId="AD"/>
  <person displayName="Gunawan, Felicia" id="{ABC02F28-5435-46A0-94FD-D00DCD8FBA75}" userId="S::fgunawan6@pmintl.net::dbab43f3-86ea-4c1e-88c2-c84c7d2e08c1" providerId="AD"/>
  <person displayName="Nathania, Jessica" id="{730BA02B-A217-45E8-8306-C32F13CF09F7}" userId="S::jnathani2@pmintl.net::fbb0c4a7-0648-4889-9c3e-6e8757d8ad04" providerId="AD"/>
  <person displayName="Stephen, Michael" id="{46393377-8260-4F70-B548-AC033A9DB986}" userId="S::mstephen3@pmintl.net::443b3e3a-2a6f-4ce9-b3be-2c9caac8a57f" providerId="AD"/>
  <person displayName="Rinaldo, Rendy" id="{C32FD510-5A3A-4238-89C7-0EEB7DE2437D}" userId="S::rrinaldo2@PMINTL.NET::d664e0a3-eddd-419f-98e5-1e06bd7a560f" providerId="AD"/>
  <person displayName="Rinaldo, Rendy" id="{476EAE1F-24A3-4674-A071-365E2BAB1113}" userId="S::rrinaldo2@pmintl.net::d664e0a3-eddd-419f-98e5-1e06bd7a560f" providerId="AD"/>
  <person displayName="Hidayat, Aditya" id="{4D32C9AA-4A30-4E7B-8518-890A3BED3CBE}" userId="S::ahidayat18@PMINTL.NET::55ea5d67-65fc-4859-9cd4-0960543ba29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naldo, Rendy" refreshedDate="46182.411364236112" createdVersion="8" refreshedVersion="8" minRefreshableVersion="3" recordCount="138" xr:uid="{BFD4457A-4560-4B43-823B-4B7A7425CF30}">
  <cacheSource type="worksheet">
    <worksheetSource ref="A2:AI188" sheet="Sprint 4"/>
  </cacheSource>
  <cacheFields count="35">
    <cacheField name="No" numFmtId="0">
      <sharedItems containsString="0" containsBlank="1" containsNumber="1" containsInteger="1" minValue="1" maxValue="137"/>
    </cacheField>
    <cacheField name="Ticket Code" numFmtId="0">
      <sharedItems containsBlank="1"/>
    </cacheField>
    <cacheField name="Platform/Apps" numFmtId="0">
      <sharedItems containsBlank="1" count="20">
        <s v="My Hero"/>
        <s v="AYO Kasir"/>
        <s v="CITA"/>
        <s v="AYO Principal"/>
        <s v="OSEM"/>
        <s v="AYO Toko"/>
        <s v="DTE"/>
        <s v="AYO Mitra Order"/>
        <s v="AYO Mitra"/>
        <s v="AYO Toko PH"/>
        <s v="AYO Principal "/>
        <s v="AYO Mitra PH"/>
        <s v="AYO Qoncierge"/>
        <s v="AYO Qoncierge [CANCEL]"/>
        <s v="My AYO"/>
        <s v="AYO Mitra Order PH"/>
        <s v="AYO PrincipalPH"/>
        <s v="AYO Mitra Order KSA"/>
        <s v="AYO Toko KSA"/>
        <m/>
      </sharedItems>
    </cacheField>
    <cacheField name="Sub-Platform" numFmtId="0">
      <sharedItems containsBlank="1"/>
    </cacheField>
    <cacheField name="Epic" numFmtId="0">
      <sharedItems containsBlank="1" containsMixedTypes="1" containsNumber="1" minValue="11.399999999999999" maxValue="11.399999999999999" count="94">
        <s v="Cleo Project"/>
        <s v="Compliance"/>
        <s v="BV1 Integration"/>
        <s v="Credential Key Storage in Vault"/>
        <s v="Digital Signature &amp; Digital Document / My Hero Revamp (V2V&amp;RNRF Process)"/>
        <s v="My Hero Stock Reconcile"/>
        <s v="Panamas Project"/>
        <s v="Preparation Audit"/>
        <s v="CTA"/>
        <s v="My Hero Coach"/>
        <s v="DTE Automation"/>
        <s v="Search Consumer CBX"/>
        <s v="ORF Enhancement"/>
        <s v="CITA Loyalty"/>
        <s v="System Enhancement"/>
        <s v="Menu Bebas Asap / Believer"/>
        <s v="Store Visual Mission"/>
        <s v="Sync Upload Efficiency"/>
        <s v="UI Revamp"/>
        <s v="UI/UX Revamp Ph.1 : Order History"/>
        <s v="AYO Kasir Miles Loyalty"/>
        <s v="Serbu Rabu"/>
        <s v="My Hero Revamp"/>
        <s v="DSR Whitelist Automation"/>
        <s v="UI UX Improvement"/>
        <s v="Mission Parameters OSEM"/>
        <s v="Performance Improvement"/>
        <s v="Override Management"/>
        <s v="Self Registration"/>
        <s v="Logo Configuration"/>
        <s v="General Enhancement"/>
        <s v="Batch Job"/>
        <s v="Product Listing Management"/>
        <s v="Monitoring"/>
        <s v="UI Improvement"/>
        <s v="Digital Transaction Support x MyHero"/>
        <s v="Adjust codentify device - in menu edit transaction. "/>
        <s v="Adjustment Program"/>
        <s v="CONFIGURABLE POP UP AYO TOKO"/>
        <s v="AYO Kasir Responsive"/>
        <s v="SEARCH SUGGESTION"/>
        <s v="AYO Kasir Stock Count"/>
        <s v="OTP"/>
        <s v="Booth Kiosk monitoring"/>
        <s v="DEEPLINK"/>
        <s v="Emergency Access"/>
        <s v="Customer Information"/>
        <s v="Terminate Session After Timeout"/>
        <s v="Device Registration"/>
        <s v="System Compliance"/>
        <s v="EDC BRI Payment "/>
        <s v="Stock Booking on Myhero iPAD "/>
        <s v="Lending"/>
        <s v="credit limit update enhancement"/>
        <s v="Mobile coaches monitoring"/>
        <s v="Sales Inventory Reconcile for Cricket"/>
        <s v="Reward feature for FMCG"/>
        <s v="Replacement "/>
        <s v="Payment Gateway"/>
        <n v="11.399999999999999"/>
        <s v="Replenishment enhancement"/>
        <s v="D1K"/>
        <s v="IR"/>
        <s v="Staff management"/>
        <s v="Qoncierge Users"/>
        <s v="SRC IQOS Point  "/>
        <s v="Verifikasi AYO Toko"/>
        <s v="Pojok Bayar PopUp after Checkout"/>
        <s v="Technical Improvement - MGM"/>
        <s v="Improvement Invoice"/>
        <s v="IT Security"/>
        <s v="Checkout Process Fix"/>
        <s v="Profile"/>
        <s v="DB Fix"/>
        <s v="AYO Principal 2.0"/>
        <s v="TRS Proposal Simplification for Bv1"/>
        <s v="DTE "/>
        <s v="Pricing Setup Decimal Value"/>
        <s v="UIC via QR"/>
        <s v="Menu List"/>
        <s v="Loadsheet &amp; Hybrid App mode"/>
        <s v="Order Detail &amp; Status"/>
        <s v="Pasgar Cluster"/>
        <s v="Mass Import Whitelist for SRC IQOS Point"/>
        <s v="CITA Unreg"/>
        <s v="Finance Reconciliation"/>
        <s v="Update Tax Calculation"/>
        <m/>
        <s v="Digital Signature" u="1"/>
        <s v="Ayo Toko - B2B Transaction" u="1"/>
        <s v="Search" u="1"/>
        <s v="SFP Loyalty" u="1"/>
        <s v="Homepage" u="1"/>
        <s v="Foto Toko" u="1"/>
      </sharedItems>
    </cacheField>
    <cacheField name="Background" numFmtId="0">
      <sharedItems containsBlank="1" longText="1"/>
    </cacheField>
    <cacheField name="Objective" numFmtId="0">
      <sharedItems containsBlank="1" longText="1"/>
    </cacheField>
    <cacheField name="Description" numFmtId="0">
      <sharedItems containsBlank="1" longText="1"/>
    </cacheField>
    <cacheField name="Impact_x000a_(must be in number)" numFmtId="0">
      <sharedItems containsBlank="1" longText="1"/>
    </cacheField>
    <cacheField name="Sprint Proposal" numFmtId="0">
      <sharedItems containsString="0" containsBlank="1" containsNumber="1" containsInteger="1" minValue="1" maxValue="5"/>
    </cacheField>
    <cacheField name="Business Owner PIC" numFmtId="0">
      <sharedItems containsBlank="1"/>
    </cacheField>
    <cacheField name="Category" numFmtId="0">
      <sharedItems containsBlank="1" count="7">
        <s v="Carry Over"/>
        <s v="Bugs"/>
        <s v="New"/>
        <m/>
        <s v="Compliance"/>
        <s v="Deprioritized from previous sprint"/>
        <s v="Enhancement"/>
      </sharedItems>
    </cacheField>
    <cacheField name="BRD Submission Date" numFmtId="0">
      <sharedItems containsDate="1" containsBlank="1" containsMixedTypes="1" minDate="2025-01-12T00:00:00" maxDate="2026-03-13T00:00:00"/>
    </cacheField>
    <cacheField name="PM Name" numFmtId="0">
      <sharedItems containsBlank="1"/>
    </cacheField>
    <cacheField name="Weight (Estimated Mandays: ANGKA)" numFmtId="0">
      <sharedItems containsBlank="1" containsMixedTypes="1" containsNumber="1" minValue="0" maxValue="789"/>
    </cacheField>
    <cacheField name="Proposal Prio Rank" numFmtId="0">
      <sharedItems containsBlank="1" containsMixedTypes="1" containsNumber="1" containsInteger="1" minValue="0" maxValue="30"/>
    </cacheField>
    <cacheField name="Final Prio Rank" numFmtId="0">
      <sharedItems containsString="0" containsBlank="1" containsNumber="1" containsInteger="1" minValue="0" maxValue="22"/>
    </cacheField>
    <cacheField name="PRD Creation Date" numFmtId="0">
      <sharedItems containsDate="1" containsBlank="1" containsMixedTypes="1" minDate="2025-01-21T00:00:00" maxDate="2026-12-24T00:00:00"/>
    </cacheField>
    <cacheField name="Jira Ticket Number" numFmtId="0">
      <sharedItems containsBlank="1"/>
    </cacheField>
    <cacheField name="#Total Ticket(s) Generated " numFmtId="0">
      <sharedItems containsString="0" containsBlank="1" containsNumber="1" containsInteger="1" minValue="3" maxValue="3"/>
    </cacheField>
    <cacheField name="UAT Date" numFmtId="0">
      <sharedItems containsBlank="1"/>
    </cacheField>
    <cacheField name="Date of Sharing Requirement to SE" numFmtId="0">
      <sharedItems containsDate="1" containsBlank="1" containsMixedTypes="1" minDate="2026-01-22T00:00:00" maxDate="2026-12-25T00:00:00"/>
    </cacheField>
    <cacheField name="Final Development Status" numFmtId="0">
      <sharedItems containsBlank="1"/>
    </cacheField>
    <cacheField name="Develop in Sprint?" numFmtId="0">
      <sharedItems containsBlank="1" containsMixedTypes="1" containsNumber="1" containsInteger="1" minValue="0" maxValue="5"/>
    </cacheField>
    <cacheField name="Cross Sprint?" numFmtId="0">
      <sharedItems containsBlank="1"/>
    </cacheField>
    <cacheField name="Cross Sprint to?" numFmtId="0">
      <sharedItems containsString="0" containsBlank="1" containsNumber="1" containsInteger="1" minValue="3" maxValue="5"/>
    </cacheField>
    <cacheField name="Mandays Consumption (SoftEng)" numFmtId="0">
      <sharedItems containsBlank="1" containsMixedTypes="1" containsNumber="1" minValue="2" maxValue="240.25"/>
    </cacheField>
    <cacheField name="Mandays Consumption ITPD (Review Test Case &amp; Pre-UAT)" numFmtId="0">
      <sharedItems containsString="0" containsBlank="1" containsNumber="1" containsInteger="1" minValue="1" maxValue="3"/>
    </cacheField>
    <cacheField name="Reason if Cancel / Deprio" numFmtId="0">
      <sharedItems containsBlank="1" containsMixedTypes="1" containsNumber="1" containsInteger="1" minValue="2" maxValue="4"/>
    </cacheField>
    <cacheField name="Deployment Date" numFmtId="0">
      <sharedItems containsDate="1" containsBlank="1" containsMixedTypes="1" minDate="2026-03-09T00:00:00" maxDate="2026-05-27T00:00:00"/>
    </cacheField>
    <cacheField name="BRD" numFmtId="0">
      <sharedItems containsBlank="1" longText="1"/>
    </cacheField>
    <cacheField name="Ticket 1st shown in Sprint" numFmtId="0">
      <sharedItems containsBlank="1"/>
    </cacheField>
    <cacheField name="Start Development in Sprint" numFmtId="0">
      <sharedItems containsBlank="1"/>
    </cacheField>
    <cacheField name="Final Remarks" numFmtId="0">
      <sharedItems containsNonDate="0" containsString="0" containsBlank="1"/>
    </cacheField>
    <cacheField name="Remark" numFmtId="0">
      <sharedItems containsBlank="1" containsMixedTypes="1" containsNumber="1" containsInteger="1" minValue="13" maxValue="16"/>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naldo, Rendy" refreshedDate="46182.411365162036" createdVersion="8" refreshedVersion="8" minRefreshableVersion="3" recordCount="148" xr:uid="{05265243-8B81-4CDC-9145-E83A23B6A0F6}">
  <cacheSource type="worksheet">
    <worksheetSource ref="C1:L1048576" sheet="Sprint 3"/>
  </cacheSource>
  <cacheFields count="10">
    <cacheField name="Platform/Apps" numFmtId="0">
      <sharedItems containsBlank="1" count="14">
        <s v="My Hero"/>
        <s v="AYO Principal"/>
        <s v="DTE"/>
        <s v="AYO Toko"/>
        <s v="AYO Toko PH"/>
        <s v="AYO Mitra PH"/>
        <s v="AYO Qoncierge"/>
        <s v="AYO Kasir"/>
        <s v="AYO Mitra Order"/>
        <s v="AYO Mitra"/>
        <s v="CITA"/>
        <s v="My AYO"/>
        <s v="OSEM"/>
        <m/>
      </sharedItems>
    </cacheField>
    <cacheField name="Sub-Platform" numFmtId="0">
      <sharedItems containsBlank="1"/>
    </cacheField>
    <cacheField name="Epic" numFmtId="0">
      <sharedItems containsBlank="1"/>
    </cacheField>
    <cacheField name="Background" numFmtId="0">
      <sharedItems containsBlank="1" longText="1"/>
    </cacheField>
    <cacheField name="Objective" numFmtId="0">
      <sharedItems containsBlank="1" longText="1"/>
    </cacheField>
    <cacheField name="Description" numFmtId="0">
      <sharedItems containsBlank="1" longText="1"/>
    </cacheField>
    <cacheField name="Impact_x000a_(must be in number)" numFmtId="0">
      <sharedItems containsBlank="1" longText="1"/>
    </cacheField>
    <cacheField name="Sprint Proposal" numFmtId="0">
      <sharedItems containsString="0" containsBlank="1" containsNumber="1" containsInteger="1" minValue="1" maxValue="4"/>
    </cacheField>
    <cacheField name="Business Owner PIC" numFmtId="0">
      <sharedItems containsBlank="1" containsMixedTypes="1" containsNumber="1" containsInteger="1" minValue="2026" maxValue="2026"/>
    </cacheField>
    <cacheField name="Category" numFmtId="0">
      <sharedItems containsBlank="1" count="8">
        <s v="Carry Over"/>
        <s v="Deprioritized from previous sprint"/>
        <s v="New"/>
        <s v="Compliance"/>
        <s v="Enhancement"/>
        <s v="Carryover from previous sprint"/>
        <m/>
        <s v="Carry over due to budget 2025 budget limit"/>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naldo, Rendy" refreshedDate="46182.411366550929" createdVersion="8" refreshedVersion="8" minRefreshableVersion="3" recordCount="135" xr:uid="{E95F12FD-C689-403A-9399-2FAD1AEC3F3E}">
  <cacheSource type="worksheet">
    <worksheetSource ref="A2:P192" sheet="Sprint 2 Backlog (unlocked)"/>
  </cacheSource>
  <cacheFields count="16">
    <cacheField name="No" numFmtId="0">
      <sharedItems containsBlank="1" containsMixedTypes="1" containsNumber="1" containsInteger="1" minValue="1" maxValue="134" longText="1"/>
    </cacheField>
    <cacheField name="Platform/Apps" numFmtId="0">
      <sharedItems containsBlank="1" count="14">
        <s v="My Hero"/>
        <s v="AYO Toko PH"/>
        <s v="AYO Mitra PH"/>
        <s v="AYO PrincipalPH"/>
        <s v="AYO Principal"/>
        <s v="AYO Toko "/>
        <s v="AYO Toko"/>
        <s v="CITA"/>
        <s v="AYO Kasir"/>
        <s v="AYO Mitra"/>
        <s v="AYO Mitra Order"/>
        <s v="OSEM"/>
        <m/>
        <s v="AYO Principal PH" u="1"/>
      </sharedItems>
    </cacheField>
    <cacheField name="Sub-Platform" numFmtId="0">
      <sharedItems containsBlank="1"/>
    </cacheField>
    <cacheField name="Epic" numFmtId="0">
      <sharedItems containsBlank="1" count="55">
        <s v="VAT"/>
        <s v="Panamas Project"/>
        <s v="Performance Improvement"/>
        <s v="UI/UX Revamp Ph.1 : Order History"/>
        <s v="DSR Whitelist Automation"/>
        <s v="Raffle reward engine"/>
        <s v="BOS for EZD"/>
        <s v="Compliance"/>
        <s v="Bank Raya"/>
        <s v="Payment Gateway"/>
        <s v="Staff Management"/>
        <s v="Instant Reward"/>
        <s v="Experimentation"/>
        <s v="CITA Loyalty"/>
        <s v="ORF"/>
        <s v="Taste Advisory"/>
        <s v="DTE"/>
        <s v="Block order&amp;Notif block order"/>
        <s v="AYO Kasir Daily Settlement"/>
        <s v="Resolution Center"/>
        <s v="Instant Reward - Resolution Center"/>
        <s v="Replacement"/>
        <s v="Tech Improvement"/>
        <s v="SFP Bundling"/>
        <s v="SMB Next Level 2026"/>
        <s v="AYO Kasir Miles Loyalty"/>
        <s v="Lending"/>
        <s v="My Hero Revamp"/>
        <s v="CTA"/>
        <s v="IR"/>
        <s v="D1K"/>
        <s v="Cleo Project"/>
        <s v="Product Return"/>
        <s v="Tech Debt"/>
        <s v="BV1"/>
        <s v="My Hero Coach"/>
        <s v="Tax Integration"/>
        <s v="Overdue/Override"/>
        <s v="UI Improvement"/>
        <s v="Satisfy ITD-318 Standard"/>
        <s v="AYO Kasir Stock Count"/>
        <s v="Veev Refferal Program"/>
        <s v="SRC IQOS Point  "/>
        <s v="AYO Kasir Order Cart"/>
        <s v="SFP Loyalty"/>
        <s v="Backend Data"/>
        <s v="Instant Reward - POD"/>
        <s v="Bude"/>
        <s v="OTP"/>
        <s v="Pojok Bayar"/>
        <s v="Voucher Configuration"/>
        <s v="Frontliner Education"/>
        <s v="AYO Kasir Offline Mode"/>
        <s v="Customer Information"/>
        <m/>
      </sharedItems>
    </cacheField>
    <cacheField name="Background" numFmtId="0">
      <sharedItems containsBlank="1" longText="1"/>
    </cacheField>
    <cacheField name="Objective" numFmtId="0">
      <sharedItems containsBlank="1" count="128" longText="1">
        <s v="Align deployment date and compile VAT calculation configuration in one platform"/>
        <s v="Enable tiering for multiple group of product per principal cluster in the same timing"/>
        <s v="Align posting date, use modified date for backdated transaction"/>
        <s v="Establish a unified, consolidated transaction history page for all retailers within the AYO ecosystem. This is a foundational step to ensure accurate and comprehensive tracking of retailer activities across channels which is key part in the new unique invoice code program"/>
        <s v="To be able to enroll DSRs in AK where whitelisting is not needed anymore"/>
        <s v="To create Raffle program via Challenges module in Principal"/>
        <s v="Adding ability to select BOS Plant source delivery for EZD (BV1)"/>
        <s v="Compliance and To remove deprecated menu in AYO Principal"/>
        <s v="Compliance and Security of AYO Principal"/>
        <m/>
        <s v="_x000a_Create a new seamless QR code activation/inactivation flow for salesman, as following:_x000a_1) CPO assigns salesman to different territory (via iSMS)_x000a_2) MHBE job WILL NOT de-activate existing QR_x000a_3) MHBE job will create a new QR with a new CCG_x000a_4) Once registered, new QR will be shown to My Hero iPad_x000a__x000a_So basically 1 salesman can have multiple QR codes, it's just My Hero iPad that will determine which QR code is shown_x000a_"/>
        <s v="Enable business users to search for VA number on VA menu."/>
        <s v="Enable CI to change entity bank account number from My Hero BE independently with approval to business stakeholders."/>
        <s v="Enable CPO or business stakeholders to add and remove carryover adjustment reasons list."/>
        <s v="Add data trnsfer job twice a week and update data filter to capture late reconciled data after Sunday reconciliation."/>
        <s v="Support business needs and minimise manual data pulling"/>
        <s v="Enhance security and user convenience by enabling Single Sign-On (SSO) for AYO Principal, ensuring seamless authentication through existing enterprise identity providers."/>
        <s v="ensure all staff that is deleted doesn't have stock anymore"/>
        <s v="To be able to identify the coins that retailer are referring to when complain"/>
        <s v="To notify the PIC when there's an issue on API integration between UV and CITA"/>
        <s v="To be able to do experimentation on CITA"/>
        <s v="To give similarity to AYO ecosystem"/>
        <s v="[CITA x MITA inbound]_x000a_Currently MITA inbound can be set through data management menu by whitelist method per retailer level. but usually the strategy for MITA inbound is to open not by retailer level but per zone/region/area level"/>
        <s v="Auto ordering, following initial stock that already setup"/>
        <s v="Simplify process to set up recommendation for selected retailer"/>
        <s v="To insert and map new retailer codes with the needed payment gateway data_x000a_To edit and update the retailer codes with the payment gateway data"/>
        <s v="- Simplify the process required to verify DTE mission with SMP mechanic_x000a_- Eliminate time needed for DTE admins to verify DTE mission with SMP mechanic_x000a_- Improve SRC experience when doing DTE missions with SMP mechanic"/>
        <s v="Add rejection reason column in exported TSM excel file"/>
        <s v="Untuk menghindari Override due to overdue AR pada IQOS Partner"/>
        <s v="•Retailers can still receive any eligible rewards from the program_x000a_•Maintain and improve reward-giving activity related to trade program so that it is not limited to DSD"/>
        <s v="This feature will greatly assist in reviewing historical daily closings to identify stock discrepancies and alignments within specific timeframes."/>
        <s v="create dashboard order for CITA"/>
        <s v="agent to be able to update phone number"/>
        <s v="AYO Kasir to be automatically provide ORF Qty recommendation for each touchpoints/coach based on Sales historical &amp; current stock"/>
        <s v="Stock categories - sellable &amp; non-sellable_x000a_- Guided Trial_x000a_- Replacement_x000a_- Display Stock_x000a_- Trade in"/>
        <s v="Make sure all AYO Kasir user to do re-login to their account after certain App Update"/>
        <s v="Increase participation rate of acquisition using this bundling scheme at 30%_x000a_Avoid LOGD by 240K Stick per week with total 2 Mio stick contribute from this scheme"/>
        <s v="Single Sign On for Field Forces"/>
        <s v="After 1 month learning, it is suggested to simplify the survey mechanism of VAP"/>
        <s v="Streamline field operations by eliminating Qualtrics dependency, reducing complexity and saving time for_x000a_frontliners.​_x000a__x000a_Enable quick and accurate identification of lending customers directly in AYO, improving follow-up_x000a_efficiency and customer experience.​"/>
        <s v="New Improvement in MYHERO for Digital Signature &amp; Digital Document"/>
        <s v="Automatic Blacklist Customer from transaction ABC and send email notification"/>
        <s v="1. Menyatukan 1 page order untuk semua product_x000a_2. mengurangi jumlah step yg dibutuhkan dalam taking order_x000a_3. menampilkan informasi yg relevant saat taking order_x000a_4. Mengurangi waktu yg dibutuhkan FF untuk taking order"/>
        <s v="Enable to create personalize and mass upload notes in My Hero to help area discreation"/>
        <s v="Check journey status saat full upload"/>
        <s v="Integrate YOLOv8-based offline SKU detection to enable faster, cost-efficient execution verification"/>
        <s v="When the salesman navigates to another page, the quantity previously inputted will no longer be reset. Additionally, the salesman will be able to view the D1K Order Details."/>
        <s v="Solving RTM complexity by collaborating Panamas strength &amp; Cleo distribution infrastructure"/>
        <s v="Pain Point / Problem: _x000a_FF can input return BS eventhough there are some restriction to perform BS._x000a__x000a_Purpose: _x000a_Minimize LOGD._x000a_Restrict input by FF only for return OK (V1 &amp; BV1)."/>
        <s v="To enhance how AYO system receive and recognize employee data from iSMS and process it into settlement and disbursement by making employee user account to be case insensitive."/>
        <s v="To make sure all receipts allocated to HHSALES are also included in the settlement process, so that settlement can help stakeholders to perform finance reconcile accurately."/>
        <s v="Create New Siga Role for MYHERO Backend &amp; Migrate BV1 Module to MYHERO Backend"/>
        <s v="SFP B2C Selling Integration &amp; Weekend Stock"/>
        <s v="Dashboard Creation to integrate my hero back end and my hero CTA"/>
        <s v="Territory View Revamp and CTA Revamp in My Hero"/>
        <s v="Launch initial MyHero Coach features to enhance frontline coaching, performance tracking, and execution quality."/>
        <s v="Limit CPO acces for import to another area"/>
        <s v="There is a business need to accelerate the process of creating tax invoices due to the increasing number of product variants that are subject to tax, especially with the existence of PANAMAS."/>
        <s v="Bisa melakukan print out movement additional pada MYHERO Backend"/>
        <s v="Diperlukan perubahan pemindahan number/document number yang ada di Document Header Text &amp; Reference SAP di entitas 3210 yang diinterface dari transaksi AYO untuk memudahkan area pada saat melakukan review &amp; checking transaksi invoice &amp; pembayaran toko (mirroring CC)"/>
        <s v="Enable Van to Van for FMCG products"/>
        <s v="Job success or fail notification"/>
        <s v="Share folder untuk BV1 Pre Order disamakan dengan V1 (perlu check juga ke DN/Invoice PNMS)"/>
        <s v="Master Configuration My Hero Back End"/>
        <s v="FF can input pre order but If there an overdue invoice ff can still submit for picking up list but bloked by system to generate invoice"/>
        <s v="Due to SAP interface schedule moved from H+0 to H+1 00.10, query for OTC report needs to be changed."/>
        <s v="Wholesaler know how many karton they buy"/>
        <s v="If a CPO wishes to perform a reconciliation on a journey without any movement, manual reconciliation can still be carried out."/>
        <s v="Integrate AWS-Rekog online SKU detection to enable faster, cost-efficient execution verification"/>
        <s v="Block CN return to be only used for the same category"/>
        <s v="Improvement AYO Principalto showing data"/>
        <s v="Ensure that the export process runs on a separate service, independent from other services, and is capable of executing in parallel."/>
        <s v="Adjusting the reconciliation process to ensure accurate stock calculations in the WMS system"/>
        <s v="Align initial load qty with multiplier"/>
        <s v="Block credit payment for customer without CL"/>
        <s v="Make it easier for business stakeholders to perform BCP, especially when it's urgent_x000a__x000a_Benefit: speed up BCP process, compliance related"/>
        <s v="Make it seamless for CPO or stakeholders to get insights of sum amount for each reports on MHBE"/>
        <s v="Make it easier for area team and OTC to read and mapping payment gateway reports on MY HERO BACKEND."/>
        <s v="Inform stakeholders about successful disbursement attempt"/>
        <s v="Provide logging for business stakeholders about settlement, disbursement, and job VA creation execution"/>
        <s v="To enable Commercial users in HQ, Zone, &amp; Region can directly select reports parameter according to their needs : by region or zone (improve user experience using settlement report)"/>
        <s v="Make sure area team or CPO not confuse when tracking settlement report"/>
        <s v="Enhancement for print out setoran menu to showing &quot;Nominal&quot;, &quot;Koreksi&quot;, &quot;Total Setoran&quot;"/>
        <s v="For checking LPU vs total Setoran and Salesman can see summary LPU at Setoran Page"/>
        <s v="Enable business users to upload a custom-design PNG image with transparent background"/>
        <s v="improving visibility of loyalty coins and ensuring accurate and timely payments to Mitra"/>
        <s v="Ensure Mitra can view total CITA coin deductions and reimbursement details"/>
        <s v="Provide clear visibility of invoice deductions due to loyalty coins for retailers and Mitra"/>
        <s v="Enable Mitra to process orders more efficiently by allowing selection of all orders at once."/>
        <s v="Optimize order reassignment by allowing Mitra to reassign orders directly from the map interface"/>
        <s v="Accelerate Mitra’s stock preparation process by enabling printing, searching, and sorting in stock recommendations."/>
        <s v="Ensure compliance with ITD-318 by requiring Mitra to acknowledge downline"/>
        <s v="To enhance &quot;stock count/opname&quot; feature"/>
        <s v="Optimize IP Miles journey by leveraging QR Code Scanning"/>
        <s v="Increase VEEV device adoption by leveraging existing customer networks and incentivizing only new user to drive purchases"/>
        <s v="Faster &amp; more precise coin rewarding &amp; stock recording"/>
        <s v="More informative &amp; clear historical coin obtained from leads generation program"/>
        <s v="To meet Google requirement is to upgrade our React Native version to 0.77"/>
        <s v="Draft order and reload after doing other activities"/>
        <s v="Increasing numbers of Loyalty unlocked and making seamless journey for LAU, if they become IQOS member they will automatically enrolled in Loyalty Program"/>
        <s v="- UI Consistency: Ensure identical interface between AMO Online and Offline to reduce training complexity and improve usability._x000a_- Sync Optimization:_x000a_    - Phase 1: Achieve sync time &lt;15 seconds by reducing unnecessary data payload and optimizing sync logic._x000a_    - Phase 2: Further optimize to &lt;10 seconds with auto-sync implementation._x000a_- Reduce Server Load: Eliminate download of non-essential data for canvassing to save bandwidth and improve performance._x000a_- Improve Operational Efficiency:_x000a_    - Provide sync reminders after canvassing or order delivery in Phase 1._x000a_    - Auto-sync in Phase 2 only after data reduction strategy is implemented to avoid increasing sync time._x000a_- Future Flexibility: Enable PASGAR to choose Online/Offline mode in Phase 3"/>
        <s v="•_x0009_Standardize incentive calculation logic across all systems._x000a_•_x0009_Improve transparency and accuracy of visit performance data._x000a_•_x0009_Reduce manual intervention and eliminate discrepancies between DWH and RDS._x000a_•_x0009_Enable clear differentiation of visit types (proxy, scan, approach, extract from downline)."/>
        <s v="To enable point redemption in CITA and the subsequent delivery using AYO Mitra and AMO."/>
        <s v="•_x0009_Ensure 100% proof of delivery for coin-based orders without disrupting delivery flow._x000a_•_x0009_Maintain smooth offline operations with background sync capability._x000a_•_x0009_Improve trust and accountability in PASGAR and CITA delivery processes."/>
        <s v="fitur add selling tidak akan menambah downline salesman dan akan menggunakan retailer id sesuai data order CITA"/>
        <s v="- Unplug API from current vendor (Infomedia) and integrate to Mitracomm System_x000a_- Appoint 1 vendor to govern both manpower and system to allow effective process in troubleshooting both in solvability timing and quality. _x000a_- Current omnichannel flow. Entry point of SRC to contact BUDE._x000a_"/>
        <s v="To comply with latest holdings company change"/>
        <s v="To offer alternative for users to receive OTP via WhatsApp"/>
        <s v="To have a loyalty system to support AYO Toko long-term retention"/>
        <s v="Increase product knowledge &amp; awareness about SFP for SRC IQOS Point"/>
        <s v="To improve AYO Toko technical performance"/>
        <s v="Increase the click-through rate (CTR) of the popup itself. In the case of DTE, for example, retailers will watch the mission-related video once they click the_x000a_popup. We knew that retailers will be more likely to submit and comply missions once they engage with the video."/>
        <s v="To allow Pojok Bayar to work with or without landing page turned on. If landing page turned off, webview will be triggered from AYO Toko homepage"/>
        <s v="P0 Improvement on Audit Result from IT"/>
        <s v="- To remove unused feature"/>
        <s v="-Minimize manual update backed (CHT) ​_x000a_-Optimize delay time order from Partner​"/>
        <s v="To assist new users to be onboarded to AYO Toko"/>
        <s v="Ability to configure certain voucher/promo code based on consumer segmentation or specific program for specific store type (direct &amp; indirect)"/>
        <s v="Provide WS with access to historical CITA order data for reference"/>
        <s v="Provide access for all frontliners to read and learn every working outlines, cue card and important initiatives"/>
        <s v="Allow AYO Kasir to go with offline mode during network limitation and allow data synchronization when back to online"/>
        <s v="Integrate Qoncierge Coach fundamental feature to AYO Kasir"/>
        <s v="to comply with the audit result and improve performance"/>
        <s v="Validate delivery date"/>
        <s v="Add cancel feature for pre order RE"/>
        <s v="Retry sending cancellation pre order to WMS/TMS​ and release booking​"/>
        <s v="Changes for WMS Sales TA Data"/>
        <s v="Improvement AYO Principal to showing data" u="1"/>
      </sharedItems>
    </cacheField>
    <cacheField name="Description" numFmtId="0">
      <sharedItems containsBlank="1" longText="1"/>
    </cacheField>
    <cacheField name="Impact (if not develop)" numFmtId="0">
      <sharedItems containsBlank="1" count="51" longText="1">
        <m/>
        <s v="IMPACT"/>
        <s v="non-compliance and spending cost on unproductive features"/>
        <s v="unauthorized access for deleted users, creating serious security and compliance risks, inaccurate identity records, and potential audit failures."/>
        <s v="Pojok modal will be disable"/>
        <s v="oRetailers are not engaged with the popup"/>
        <s v=" fragmented data visibility, low engagement in key user touchpoints, and inefficient manual processes for critical financial data—leading to operational inefficiencies, missed revenue opportunities, and competitive disadvantage."/>
        <s v="users will continue to rely on separate credentials for AYO Principal, increasing the risk of weak passwords, credential sharing, and unauthorized access. This creates security vulnerabilities, compliance risks, and a poor user experience due to multiple login steps."/>
        <s v="causing inventory discrepancies, financial inaccuracies, and operational issues that can disrupt reporting and stock management."/>
        <s v="Miscommunication between retailers and agent. "/>
        <s v="Issue go unnoticed (kasih rate issuenya berapa)"/>
        <s v="experimentation on CITA cannot proceed, halting A/B testing and optimization efforts, which limits data-driven improvements and delays innovation. A lot of feature developments depend on this"/>
        <s v="To increase CITA loyal users _x000a_Currently :_x000a_Dormant : &gt; 48% (440K CSU)_x000a_"/>
        <s v="Time efficiency"/>
        <s v="consuming considerably high time"/>
        <s v="changes will continue to require backend intervention, causing delays, increased operational overhead, and potential disruptions in online payment processing"/>
        <s v="1) Time efficiency_x000a_2) Freeing up resources (DTE admins can be assigned to verify other missions)"/>
        <s v="A lot of time needed to export and analyze data. Copy CC DTE Mechanism"/>
        <s v="Override &amp; Overdue "/>
        <s v="To perform proper &amp; accurate inventory-finance settlement"/>
        <s v="delaying follow-ups, reducing resolution efficiency, and negatively impacting customer satisfaction."/>
        <s v="Manage LOGD_x000a_Manage or to reduce OOS by Touchpoint_x000a_Manage the efficiency of available storage at the touchpoint"/>
        <s v="This feature helps staff to process replacement transaction in AYO Kasir_x000a_Ensure consumers right/benefit keeps delivered"/>
        <s v="Efficiency business process/eliminated administrative load_x000a_Make sure no invalid price when submitted the order"/>
        <s v="new IQOS members will face extra steps to join the loyalty program, leading to lower enrollment rates"/>
        <s v="Simplify login mechanism for internal employees"/>
        <s v="inconsistencies in messaging will persist, leading to poor customer experience and reduced effectiveness "/>
        <s v="Lending data cannot be tracked in Ayo Kasir and DCE._x000a_Customers who borrowed devices cannot be followed up via eCRM or reminded through CSC calls, leading to operational inefficiencies and potential device loss."/>
        <s v="UI Improvement"/>
        <s v="Mitra takes it longer time to order assignment to Pasgar"/>
        <s v="a lot of time spend for PG preparation processes before routing"/>
        <s v="Audit related on Mitra downline acknowledgement"/>
        <s v="frontliners will lack essential customer data and guidance tools, resulting in fragmented journeys, missed personalization opportunities, and reduced effectiveness in customer engagement."/>
        <s v="limiting personalization, and potentially impacting sales performance"/>
        <s v="inconsistent product knowledge access, poor customer experience, and missed opportunities to promote programs and offers"/>
        <s v="Misinformation &amp; misunderstanding of coin rewarding history will still happen, which leads to SRCC needs to keep explaining to SRC that impacts to their time spent"/>
        <s v="Google will automatically reject any app submissions that do not meet the requirement after May 31, 2026."/>
        <s v="Miss input and discrepancies of stock and payment reconciliation"/>
        <s v="Increase number of loyalty IQOS Member"/>
        <s v="- inconsistency experience between AMO online and offline_x000a_- Slow sync performance_x000a_- unable to develop auto sync due to large volume of sync data"/>
        <s v="Risk of inconsistent incentive payouts, manual reconciliation, and reduced trust in system accuracy."/>
        <s v="Increased fraud risk, low consumer confidence, missed loyalty KPIs and potential financial loss"/>
        <s v="Increased risk of delivery disputes, operational inefficiency, and potential financial loss."/>
        <s v="Data duplicacy "/>
        <s v="Budget strain"/>
        <s v="non-compliance, audit failure"/>
        <s v="login failure"/>
        <s v="Popup CTR remain low_x000a_Retailers are not engaged with the popup"/>
        <s v="Differentiate voucher allocation for both types direct/indirect"/>
        <s v="Product misslead understanding"/>
        <s v="Loyal IQOS Member retention"/>
      </sharedItems>
    </cacheField>
    <cacheField name="Sprint Proposal" numFmtId="0">
      <sharedItems containsString="0" containsBlank="1" containsNumber="1" containsInteger="1" minValue="2" maxValue="2"/>
    </cacheField>
    <cacheField name="Business Owner PIC" numFmtId="0">
      <sharedItems containsBlank="1"/>
    </cacheField>
    <cacheField name="Category" numFmtId="0">
      <sharedItems containsBlank="1"/>
    </cacheField>
    <cacheField name="BRD Submission Date" numFmtId="0">
      <sharedItems containsDate="1" containsBlank="1" containsMixedTypes="1" minDate="2025-01-12T00:00:00" maxDate="2026-01-07T00:00:00"/>
    </cacheField>
    <cacheField name="PM Name" numFmtId="0">
      <sharedItems containsBlank="1"/>
    </cacheField>
    <cacheField name="Weight (Estimated Mandays: ANGKA)" numFmtId="0">
      <sharedItems containsBlank="1" containsMixedTypes="1" containsNumber="1" minValue="0" maxValue="789"/>
    </cacheField>
    <cacheField name="Proposal Prio Rank" numFmtId="0">
      <sharedItems containsBlank="1" containsMixedTypes="1" containsNumber="1" containsInteger="1" minValue="0" maxValue="41" count="44">
        <n v="12"/>
        <n v="21"/>
        <n v="40"/>
        <n v="1"/>
        <n v="2"/>
        <n v="3"/>
        <n v="26"/>
        <n v="0"/>
        <n v="33"/>
        <n v="34"/>
        <n v="35"/>
        <n v="36"/>
        <n v="15"/>
        <n v="4"/>
        <n v="5"/>
        <n v="6"/>
        <n v="7"/>
        <n v="8"/>
        <n v="9"/>
        <n v="10"/>
        <n v="11"/>
        <n v="39"/>
        <n v="19"/>
        <n v="22"/>
        <n v="20"/>
        <n v="41"/>
        <n v="17"/>
        <n v="16"/>
        <n v="38"/>
        <n v="37"/>
        <n v="13"/>
        <n v="14"/>
        <n v="24"/>
        <n v="23"/>
        <n v="25"/>
        <n v="27"/>
        <n v="28"/>
        <n v="29"/>
        <n v="30"/>
        <n v="31"/>
        <n v="32"/>
        <s v="Deprio"/>
        <m/>
        <n v="18"/>
      </sharedItems>
    </cacheField>
    <cacheField name="Final Prio Rank" numFmtId="0">
      <sharedItems containsBlank="1" containsMixedTypes="1" containsNumber="1" containsInteger="1" minValue="0" maxValue="19"/>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naldo, Rendy" refreshedDate="46182.411368287037" createdVersion="8" refreshedVersion="8" minRefreshableVersion="3" recordCount="129" xr:uid="{AB3C9021-BEF9-4CF4-B74B-C60DAD9E18A2}">
  <cacheSource type="worksheet">
    <worksheetSource ref="A2:P131" sheet="Sprint 2 Backlog (unlocked)"/>
  </cacheSource>
  <cacheFields count="16">
    <cacheField name="No" numFmtId="0">
      <sharedItems containsMixedTypes="1" containsNumber="1" containsInteger="1" minValue="1" maxValue="130" longText="1"/>
    </cacheField>
    <cacheField name="Platform/Apps" numFmtId="0">
      <sharedItems count="13">
        <s v="My Hero"/>
        <s v="AYO Toko PH"/>
        <s v="AYO Mitra PH"/>
        <s v="AYO PrincipalPH"/>
        <s v="AYO Principal"/>
        <s v="AYO Toko "/>
        <s v="AYO Toko"/>
        <s v="CITA"/>
        <s v="AYO Kasir"/>
        <s v="AYO Mitra"/>
        <s v="AYO Mitra Order"/>
        <s v="AYO Principal PH" u="1"/>
        <s v="OSEM" u="1"/>
      </sharedItems>
    </cacheField>
    <cacheField name="Sub-Platform" numFmtId="0">
      <sharedItems/>
    </cacheField>
    <cacheField name="Epic" numFmtId="0">
      <sharedItems count="74">
        <s v="VAT"/>
        <s v="Panamas Project"/>
        <s v="Performance Improvement"/>
        <s v="UI/UX Revamp Ph.1 : Order History"/>
        <s v="DSR Whitelist Automation"/>
        <s v="Raffle reward engine"/>
        <s v="BOS for EZD"/>
        <s v="Compliance"/>
        <s v="Bank Raya"/>
        <s v="Payment Gateway"/>
        <s v="Staff Management"/>
        <s v="Instant Reward"/>
        <s v="Experimentation"/>
        <s v="CITA Loyalty"/>
        <s v="ORF"/>
        <s v="Taste Advisory"/>
        <s v="DTE"/>
        <s v="Block order&amp;Notif block order"/>
        <s v="AYO Kasir Daily Settlement"/>
        <s v="Resolution Center"/>
        <s v="Instant Reward - Resolution Center"/>
        <s v="Replacement"/>
        <s v="Tech Improvement"/>
        <s v="SFP Bundling"/>
        <s v="SMB Next Level 2026"/>
        <s v="AYO Kasir Miles Loyalty"/>
        <s v="Lending"/>
        <s v="My Hero Revamp"/>
        <s v="CTA"/>
        <s v="IR"/>
        <s v="D1K"/>
        <s v="Cleo Project"/>
        <s v="Product Return"/>
        <s v="Tech Debt"/>
        <s v="BV1"/>
        <s v="My Hero Coach"/>
        <s v="Tax Integration"/>
        <s v="Overdue/Override"/>
        <s v="UI Improvement"/>
        <s v="Satisfy ITD-318 Standard"/>
        <s v="AYO Kasir Stock Count"/>
        <s v="Veev Refferal Program"/>
        <s v="SRC IQOS Point  "/>
        <s v="AYO Kasir Order Cart"/>
        <s v="SFP Loyalty"/>
        <s v="Backend Data"/>
        <s v="Instant Reward - POD"/>
        <s v="Bude"/>
        <s v="OTP"/>
        <s v="Pojok Bayar"/>
        <s v="Voucher Configuration"/>
        <s v="Frontliner Education"/>
        <s v="AYO Kasir Offline Mode"/>
        <s v="Customer Information"/>
        <s v="Invoice" u="1"/>
        <s v="SAP interface" u="1"/>
        <s v="DTE Automation" u="1"/>
        <s v="Pop Up Notif" u="1"/>
        <s v="Governance" u="1"/>
        <s v="Taste Advisory Mapping" u="1"/>
        <s v="Rejection reason" u="1"/>
        <s v="Tax Integration Coretax" u="1"/>
        <s v="My Hero SFP" u="1"/>
        <s v="Reassign Order via Map" u="1"/>
        <s v="Coin Historical" u="1"/>
        <s v="AYO Kasir ORF" u="1"/>
        <s v="AYO Kasir Replacement" u="1"/>
        <s v="Kasir SFP" u="1"/>
        <s v="SFP B2C Selling Integration &amp; Weekend Stock" u="1"/>
        <s v="Tick All Orders" u="1"/>
        <s v="Historical data order CITA" u="1"/>
        <s v="Print Button in Stock Recommendation" u="1"/>
        <s v="SRC IQOS Point leads generation &amp; stock update " u="1"/>
        <s v="Instant Reward FTO" u="1"/>
      </sharedItems>
    </cacheField>
    <cacheField name="Background" numFmtId="0">
      <sharedItems count="138" longText="1">
        <s v="Changes in Government tax system and rounding calculation._x000a_Different timing of our platforms deployment"/>
        <s v="-Coke pricing tier requires to have tiering for multiple group of product_x000a_-Each customer principal cluster can have different price tier"/>
        <s v="Backdated sales order / invoice / receipt to previous month cannot enter to SAP after month-end_x000a_closing​"/>
        <s v="Retailers lack a single comprehensive view of their purchasing history. Currently, only transactions placed via TOKO are visible to the retailer which leads to inability to fully track their purchasing activity across platforms"/>
        <s v="Customer Registration - Automate synchronization process between salesforce and AYO for a more seamless DSR registration using a direct API integration to automate the whitelisting on a regular basis."/>
        <s v="DTE Challenge - New challenge type in DTE Automation module where completed AYO purchases will earn N count of raffle entries per X count of selected SKU (based on SKU/brand/category). Selection of winners/raffle entries should be automated and random."/>
        <s v="EZD's BV1 transaction cannot choose BOS source for delivery that impact logistic need to do manual transfer stock and leading to wrong stock calculation "/>
        <s v="Deletion of deprecated menu:_x000a_1. Katalog SRC_x000a_2. Remote Call Agent"/>
        <s v="Aligning Users between SIGA, Azure, and AYO Principal._x000a__x000a_Currently for PMI users, if user deleted in SIGA, it will not delete user in AYO Principal. Hence user still can access AYO Principal. We need to improve this so users data is accurate between AYO Principaland SIGA"/>
        <s v="To support integration with Bank Raya for Kasbon payment"/>
        <s v="QR Code Inactivation Logic Enhancement_x000a_When CPO assign a salesman to different territory (via iSMS), MHBE job automatically de-activate existing QR code. At the same time, it also creates a new QR code with a new CCG code inside, then it will send the request to DEPOS to finalized. As a result, salesman won't be able to deposit physical cash to CDM. They can only use other methods (bank agent transfer or DropBox) while waiting for the QR code to be registered on CDM (~ 2-3 days). On top of that, if the salesman assigned again to previous territory, they will need to wait for another few days for system to activate QR. Overall, the process is a hassle."/>
        <s v="Search VA Number on VA Menu MHBE_x000a_Currently, business users cannot search for VA number on VA menu at MHBE. This could be a hassle as they need to use other parameters to look at specific salesman VA number, particularly when it comes to carryover adjustment where the cash is wrongly transferred to other VA._x000a_"/>
        <s v="Bank Account Config_x000a_In the future, if there is any requests from business stakeholders to change an entity bank account number, we will need to request CHT and involve DevOps. This is not an ideal approach, as we will be relying on DevOps for any changes related to bank account._x000a_"/>
        <s v="Master Config for Carryover Adjustment Reasons_x000a_In the future, there might be cases in the field that require carryover adjustment but the reasons haven't been available in the current reasons list. When business stakeholders want to add new reasons, we need to request CHT, which is not an ideal approach in the long-term._x000a_"/>
        <s v="Missing Sunday reconciliation data leads to delayed reporting and impacts downstream processes._x000a_Current schedule does not align with reconciliation timing, so any data finalized on Sunday isn’t included in that week’s batch."/>
        <s v="Class A and Class B are confidential data that has been dropped to be ingested from DWH, but is still needed by finance team. To cater this, will need to set automation task to prepare requested data and automate its sending. Task will generate email as an output with link that does not expire"/>
        <s v="Enable a Comprehensive SSO Login in AYO Principal"/>
        <s v="no validation when delete staff causing an issue if there is stock on the staff account"/>
        <s v="Transaction ID row on coin history page"/>
        <s v="Recipient email alerting"/>
        <s v="Kameleoon Integration"/>
        <s v="Adjust CITA loyalty color theme"/>
        <s v="MITA Inbound whitelist"/>
        <s v="Order Recommendation on Owned Touchpoint"/>
        <s v="If user want to set up recommendation only for few retailers, user must do it one by one"/>
        <s v="AYO Kasir has an integrated feature for payment with Espay payment gateway.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Currently, we do the changes via backend (BE) which requires CHT. To minimize the hassle and changes via BE, we will enable inserting and updating the data via front end (in AYO Principal)."/>
        <s v="DTE Automation_x000a_To automate and have instant result on verification process for DTE mission with SMP mechanics. This will free up time for DTE admins to verify other missions and SRC will have earlier verification result. Currently, only available for AYO B2B transaction only. Next enhancement to include all RTM assets transaction_x000a_"/>
        <s v="Currently, user is unable to export rejection reason for certain mission"/>
        <s v="Block order when payment due date dan add notif jika ada order yg berisisan/masuk bertepatan or stlh paymentdudate(overdue)"/>
        <s v="In the future, TA will deliver the products ordered by retailer in D+1 mechanics. Hence, any rewarding/trade program activities should be adjusted"/>
        <s v="For store operations, daily settlement process in system is needed to perform proper &amp; accurate inventory-finance settlement (Buka Tutup Toko)"/>
        <s v="when we deploy resolution center on CITA, agent must be able to view order created and its status so the agent can follow up accordingly"/>
        <s v="update phone number is the most frequent question from retailer. when we deploy resolution center on CITA, agent must be able to update retailer's phone number"/>
        <s v="Improve ORF accuracy by each touchpoint to ensure sufficient inventory management &amp; security"/>
        <s v="Separate product stock for each inventory type (similar to DCE)"/>
        <s v="AYO Principal- Force logout for touchpoints when the menu configuration for AYO Kasir is updated"/>
        <s v="Bonds Exclusive Offer: Bundling Pack_x000a_Exposure of Blends LOGD 60 mio sticks and we need to increase quality acquisition from 1 pack to 5 packs_x000a_Purpose: Create special offer consist of 1 device + 5 blends with special code not referral codes for seasonal promotion_x000a_Impact: LOGD Blends 60 Mio Sticks with Current Rate"/>
        <s v="Enable field forces / internal employees to have single sign on to AYO Kasir using work email"/>
        <s v="Current mechanism : number of survey question equals to number of miles_x000a_Future mechanism : make a categories/group of questions (inside each categories, there will be questions bank) to define number of miles / VAP reward._x000a_Expectation : 1-2 survey question for different miles, but with different weighted, i.e. : _x000a_- For 1 mile : 1 survey question (Rating format)_x000a_- For 2-3 miles : 1 survey question (Yes/No Question)_x000a_- For 4-6 miles : 1 survey question (Multiple choice)_x000a_- For 7 miles : 1 survey question (Open Question):_x000a_(based on BRD review, this request includes development forexapnding  XP collection to all IQOS touch points, loyalty report, visit reward (non existent)."/>
        <s v="Implementation of additional Lending flagging in AYO Kasir"/>
        <s v="The increase in sales entities has led to higher printing requirements across multiple document types, driving the need to enhance Field Force (FF) productivity amid growing business complexity. Thermal paper usage has also continued to rise, with the year-to-date budget reaching IDR 3.6 billion—an increase of 33% compared to 2024—while average consumption is five rolls per week per RE Field Force, and up to ten rolls in certain areas. Meanwhile, the RIM Warehouse has reached 90% storage capacity, with 90% of stored documents being commercial documents and 60% invoice-related, contributing to additional delivery and transportation costs from area offices to the warehouse, along with a projected warehouse lease cost of IDR 1.2 billion over the next five years. From a technology standpoint, the organization is equipped with iPad devices, E-SIM functionality, and a fully implemented digital signature feature, creating opportunities to streamline processes and reduce dependence on physical documentation."/>
        <s v="Stock Check WE MYHERO Sprint 2"/>
        <s v="Automatic blacklist customer_x000a__x000a_Currently, if there is a new customer or an upgrading customer, a manual process must be carried out to blacklist the customer so that they are unable to perform ABC transactions."/>
        <s v="Create order page untuk seluruh product:_x000a_Phase 1: Change UI with more compact UI_x000a_Phase 2: 1. Unify DSD for all category_x000a_                   2. Select Order Method in 1 page (DSD, D1K, Preorder)"/>
        <s v="Notes from Principal Revamp"/>
        <s v="Check journey status saat full upload"/>
        <s v="Implement Offline IR Model in MyHero FF"/>
        <s v="[CDE-32888] [ID][MYHERO-IOS] - D1K Quantity Retention &amp; Detail Order - Jira"/>
        <s v="- Taking order app interface_x000a_- System to System communication _x000a_(Panamas system to Cleo system)_x000a_- Operational execution"/>
        <s v="Return BS Restriction_x000a_The current process allows Field Force (FF) users to input Return BS even though specific restrictions are intended to limit when BS can be performed, creating inconsistencies that affect both customers and FF operations. This issue contributes to increased LOGD and disrupts proper return validation flows, as FF is not restricted from submitting return data outside the intended conditions. The purpose of this improvement is to minimize LOGD by enforcing stricter input controls, ensuring that FF users can only submit return entries classified as OK (V1 and BV1)._x000a_"/>
        <s v="There was a case that MHBE record the receipt data for salesman that_x000a_has an lowercase id (e.g. PMI\afian1), but record the allocated cash-in data for that salesman after being_x000a_revised into uppercase id by CPO (e.g. PMI\AFIAN1). As a result, stakeholders see on settlement report that_x000a_there are 2 different lines, each with its own carryover."/>
        <s v="There are receipts that revised from back office that are not included into the settlement process, as the CPO not revised the SO, they only revise the receipt. When they only revise receipt, it is not flagged as &quot;DSD revision&quot; and the sales type is &quot;HHSALES&quot;. Therefore, this kind of receipt is not included in settlement process.​"/>
        <s v="The current configuration combines the SIGA roles for Principal and MYHERO Backend, resulting in users with the SIGA Principal role automatically gaining access to the MYHERO Backend, which poses an audit concern. Additionally, several BV1 modules that functionally belong to the MYHERO Backend remain placed under the Principal menu, leading to inefficient access management for users such as CPO, Principal users, and MYHERO Backend users. To address these issues, the SIGA role must be separated into two distinct roles—Principal and MYHERO Backend—and the BV1 modules should be relocated to the MYHERO Backend to ensure proper platform alignment while reducing the CPO’s operational workload by consolidating daily activities into a single role and menu. Without implementing these changes, audit risks will remain high, and the CPO will continue to manage redundant roles and navigate across three platforms to monitor daily transactions."/>
        <s v="Enable easier SFP B2C selling for FF through MyHero with seamless B2B–B2C stock transfer, AyoKasir and Taste Advisor integration, and full weekend stock capability."/>
        <s v="ARA/SPV sering membuat manual dashboard takes time &gt;3 Hours at weekend_x000a__x000a_Intelligent Objective Planning &amp; Execution"/>
        <s v="FFs rely on printed lists → slow, fragmented work_x000a_No clear objective summary or priority = poor time-management &amp; uneven call quality_x000a__x000a_FF should be able to receive clear, up-to-date summaries, helping them know which outlets and objectives to prioritize at the start of each day."/>
        <s v="MyHero Coach Phase 1"/>
        <s v="Currently CPO can import regardless the territory"/>
        <s v="Current tax reporting still upload manual by CPO using eFaktur"/>
        <s v="Request fitur print movement di My Hero Back End. Untuk additional load yang di lapangan, barang diantarkan ke FF nya. FF posisi nggak di gudang shg nggak bisa pakai print out additional yg dr ipad"/>
        <s v="Saat ini format tarikan SAP Document header text &amp; Reference transaksi FMCG berbeda format dengan format tarikan V1"/>
        <s v="PNMS V2V module"/>
        <s v="Monitor all Panamas job data integration"/>
        <s v="1. SLA time untuk melakukan taking Order saat ff visit_x000a_2. Banyak nya page order dalam MyHero (pre order, DSD, D1K)_x000a_3. Informasi dalam page order terlalu scattered"/>
        <s v="Share folder untuk BV1 Pre Order disamakan dengan V1 (perlu check juga ke DN/Invoice PNMS)"/>
        <s v="Configuration Instant Trade Program in Principal is needed to boost productivity, merchandize reward dependency and give more attractive rewarding mechanism based on what consumer want"/>
        <s v="Overdue Invoice Enhancement"/>
        <s v="Data report for OTC enhancements"/>
        <s v="Wholesaler need to know each product qty in a Karton. Currently any transaction in My Hero FF is shown by smallest UOM and selling UOM"/>
        <s v="Currently, if a CPO wishes to perform a manual reconciliation for the Journey WS, they will not be able to proceed unless there is a corresponding movement."/>
        <s v="AWS Rekognition Integration for MyHero FF Stock Check"/>
        <s v="If CN Return V1 non taxable used in Invoice V1 Taxable, there will be error in interfacing the data to SAP"/>
        <s v="Currently, if a CPO wants to display BV1 transaction data on AYO Principal, it takes approximately average 15–30 seconds just to show a single data entry. This delay can disrupt the CPO’s workflow when reviewing transactions, making revisions, and performing other related tasks"/>
        <s v="Currently, when the CPO performs an export on the MYHERO Backend, it requires a considerable amount of time due to the presence of a system queue and the absence of parallel export functionality. Consequently, if the CPO continues to perform exports repeatedly, the queue will become increasingly longer."/>
        <s v="Movement on Journey cancel is still being calculated in the reconciliation process."/>
        <s v="Currently we have some of initial load that didn't match with piece per renceng / MOQ"/>
        <s v="Customer without CL can still use credit payment and didn't trigger confirmation number if the order value is small"/>
        <s v="Add detail product name at Laporan BPPB / Stock Movement"/>
        <s v="Configure add/reduce qty di stock movement mengikuti kelipatan yang ada di sales order "/>
        <s v="If there is anything to be fixed from the backend, business stakeholders need to request to L1 and CHG. However, in the long term this way of working is not ideal, as we need approval from IT and everyone related, it would take a long time to execute the changes."/>
        <s v="There is no way for CPO to know the total amount of each column in settlement report. Although CPO can export the report, they will need to sum manually. It would be more seamless if CPO can directly see the sum amount of each column on settlement report."/>
        <s v="Currently, there is no area name on payment gateway reports on MY HERO BACKEND, only area code (the value is number), which makes it kinda difficult for area team CPO, SPIA, and OTC team to understand."/>
        <s v="Currently when disbursement is successful, MHBE not sending any email to stakeholders, although stakeholders can actually look at disbursement attempt status at MHBE."/>
        <s v="If we want to track whether checksum file is uploaded successfully or not, and track the status of every job or attempt related to PG Cash, we need to check on each separate database table, which is a hassle for business stakeholders to monitor settlement and disbursement process."/>
        <s v="Currently, SPIZ cannot easily filter their own region or zone at settlement report, as it only provide filter for area. This makes SPIZ need to manually filter one by one"/>
        <s v="Double Territory_x000a__x000a_When there is a receipt &quot;issued&quot; and receipt being &quot;cancelled&quot; within 1 exact same date, currently MHBE show it as 2 territories although the territory for both are similar_x000a__x000a_e.g. TJOG001, TJOG001_x000a__x000a_This may create confusion for area team or CPO to interpret settlement report."/>
        <s v="Commercial users currently experience confusion when reviewing the deposit printout, particularly because the “Nominal Setoran” value displayed does not always reflect the actual deposit amount when there is a delay in the calculation results from the previous transaction. Additionally, users often misunderstand the “Nomor VA,” assuming it represents the Virtual Account number used for CDM deposits, which further contributes to misinterpretation of the printed information. To address these issues, the deposit printout needs to be updated to present information more clearly and communicate proper context to users. Without this improvement, users may continue to misread or misunderstand the printed sheet, potentially leading to operational errors and repeated inquiries."/>
        <s v="Currently, when a salesman prints the LPU from the report menu, the LPU summary is not displayed. As a result, the salesman has to calculate the totals manually, which consumes time when preparing to make a deposit, since they need to reconcile the LPU with the amount to be deposited."/>
        <s v="Revamp Pop Up Notif for AYO TOKO_x000a_Current UI and setting for popup in AYO TOKO is not intuitive and enticing enough for users to engage. From ~58.000 active retailers AYO TOKO that receive the popup, only ~21.000 clicked the popup (~37%). "/>
        <s v="Enhance Mitra experience the reimbursement flow"/>
        <s v="Dependencies on CITA Loyalty, enhancement needed so Mitra has potongan values view on AYO Mitra"/>
        <s v="To ensure retailer and mitra know their total invoice value deduction after potongan koin belanja"/>
        <s v="Order selection efficiency"/>
        <s v="Order reassignment optimization_x000a_Reassign Order via Map"/>
        <s v="Speed up business process PG pre journey in Stock Preparation"/>
        <s v="improve governance and ensure Mitra acknowledges their downline"/>
        <s v="Additional enhancement for stock count count/opname is needed to ensure all feedback from RnC and business operational needs are covered. "/>
        <s v="Referring to CX Retention program, each member will received QR code as their personal tools for instant reward. Upon their visit to Booth/kioskPartner, they need to scan the QR code in dedicated scanner for reward redemption. Need enchancement in AYO Kasir, to allow AYO Kasir utilize this scanning journey and retrieve the consumer data to be followed up with IP Miles program"/>
        <s v="CX Acquisition Veev Refferal Program_x000a_Pain Point / Problem: VEEV acquisition remains low, indicating a need to accelerate user growth through an effective referral program_x000a__x000a_Purpose: Introduce a special offer: VEEV One device for IDR 10K when purchased using a referral code for new users only_x000a__x000a_Impact: Leverage existing networks to drive organic growth, increase adoption of VEEV, and strengthen engagement through an attractive special offer"/>
        <s v="Automatic coin rewarding &amp; stock update in AYO Kasir for SRC IQOS Point _x000a_(Scope sprint 1 ; auto coin rewarding _x000a_sprint 2 : stock update &amp; push notif )"/>
        <s v="Currently, user is unable to access historical coin obtained specifically from leads generation"/>
        <s v="We have tech debt that will due in 31 May 2026. IT has assessed the best approach to meet Google requirement is to upgrade our React Native version to 0.77 (right now is 0.59). Google will automatically reject any submissions that do not meet the requirement after May 31, 2026._x000a__x000a_And because upgrading the version is a major change. From IT rough assessment, it will need 2 sprints, so we need to start in Sprint 2."/>
        <s v="Provide &quot;Order Cart&quot; / &quot;Order Draft&quot; Feature before continue to payment"/>
        <s v="Auto Enrollment Loyalty for new member by merging Consent of loyalty with Privacy Notice checkbox"/>
        <s v="- UI inconsistency between AMO Online and Offline_x000a_- Offline version requires heavy sync for reports and history, slowing performance_x000a_- Current sync downloads large volumes of unused data for day-to-day canvassing, consuming server resources and slowing performance"/>
        <s v="Pasgar Performance Data | Implement unified logic for incentive calculation directly in PASGAR Visit and ensure consistent data mapping for retailer ID, business code, and downline salesman identifiers."/>
        <s v="Specific for AMO and AMO Plus, there will be order from CITA with detailed of SKU, Qty, and nominal Payment per SKU, plus point redemption / utilization. Upon Delivery:_x000a_1. When retailer reduce the number of purchase until below the number of point redeemed, then number of point redeemed must be set the same as the purchase. This must be informed back to CITA and AYO Mitra._x000a_2. When retailer add the number of purchase, the number of point redeemed will be the same and cannot be increased though retailer still have some loyalty points left in CITA."/>
        <s v="Proof of Delivery | Introduce photo submission as proof of delivery for orders partially paid with coins, ensuring transparency and reducing fraud risk."/>
        <s v="Saat ini fitur &quot;add selling&quot; di AMO akan memaksa AMO untuk membuat &quot;downline salesman&quot; baru"/>
        <s v="BUDE – Customer Service Center_x000a_Omnichannel (interaction management) system migration for Customer Care "/>
        <s v="Change in-app logo due to holdings company change from SRC to SRCIS"/>
        <s v="To support OTP sending via WhatsApp"/>
        <s v="To have new Loyalty system for AYO Toko"/>
        <s v="[1/3] Landing Page_x000a_Improve Bebas Asap menu to enable SRC IQOS Point access to SFP educational content"/>
        <s v="[2/3] Knowledge Centre + Target Market_x000a_Improve Bebas Asap menu to enable SRC IQOS Point access to SFP educational content"/>
        <s v="[3/3] News + Testimony_x000a_Improve Bebas Asap menu to enable SRC IQOS Point access to SFP educational content"/>
        <s v="AYO Toko Loading Time improvement"/>
        <s v="Currently Pojok Bayar webview is only possible when PB landing page is on, as webview is triggered from next button inside landing page. When landing page is turned off, webview will not work. Need to improve this so that when landing page is both ON or OFF, webview will still work"/>
        <s v="Feature Control in AYO Principal"/>
        <s v="Placeholder for Audit P0 improvement "/>
        <s v="Katalog SRC will be fully deprecated (including removal of access in Principal) and will need to remove this on FE in AYO Toko"/>
        <s v="Create job untuk mengconsume external file provide by Finance team (AR) untuk terkait payment status dari partner yg di lakukan di luar PG"/>
        <s v="To have new New User Experience for new users"/>
        <s v="Voucher configuration in AYO Kasir"/>
        <s v="WS can view the historical CITA orders previously placed"/>
        <s v="Frontliners have inconsistent understanding of the complete product knowledge, talking points, and current programs or promotions. There are also limitations in accessing all supporting materials.&quot;"/>
        <s v="Insert basic feature (customer data information, member-GF status, taste advisor, mission/handholding, leads form) in AYO Kasir with seamless journey"/>
        <s v="Aligning Users between SIGA, Azure, and AYO Principal._x000a__x000a_Currently for PMI users, if user deleted in SIGA, it will not delete user in AYO Principal. Hence user still can access AYO Principal. We need to improve this so users data is accurate between AYO Principal and SIGA" u="1"/>
        <s v="Enable a Comprehensive SSO Login in AYO Principal " u="1"/>
        <s v="AYO Principal - Force logout for touchpoints when the menu configuration for AYO Kasir is updated" u="1"/>
        <s v="Deletion of deprecated menu:_x000a_1. Katalog SRC _x000a_2. Remote Call Agent" u="1"/>
        <s v="unnecessary fields are still there on OSEM; audit subject" u="1"/>
        <s v="Add SSO Login in AYO Principal " u="1"/>
        <s v="Speed up business process PG pre journey_x000a_Print Button in Stock Recommendation" u="1"/>
        <s v="Partner able to view and download Faktur Pajak for their invoice from AYO Toko application​" u="1"/>
        <s v="Add brand search functionality in the stock recommendation menu." u="1"/>
        <s v="Order reassignment optimization" u="1"/>
        <s v="Speed up business process PG pre journey" u="1"/>
      </sharedItems>
    </cacheField>
    <cacheField name="Objective" numFmtId="0">
      <sharedItems containsBlank="1" count="126" longText="1">
        <s v="Align deployment date and compile VAT calculation configuration in one platform"/>
        <s v="Enable tiering for multiple group of product per principal cluster in the same timing"/>
        <s v="Align posting date, use modified date for backdated transaction"/>
        <s v="Establish a unified, consolidated transaction history page for all retailers within the AYO ecosystem. This is a foundational step to ensure accurate and comprehensive tracking of retailer activities across channels which is key part in the new unique invoice code program"/>
        <s v="To be able to enroll DSRs in AK where whitelisting is not needed anymore"/>
        <s v="To create Raffle program via Challenges module in Principal"/>
        <s v="Adding ability to select BOS Plant source delivery for EZD (BV1)"/>
        <s v="Compliance and To remove deprecated menu in AYO Principal"/>
        <s v="Compliance and Security of AYO Principal"/>
        <m/>
        <s v="_x000a_Create a new seamless QR code activation/inactivation flow for salesman, as following:_x000a_1) CPO assigns salesman to different territory (via iSMS)_x000a_2) MHBE job WILL NOT de-activate existing QR_x000a_3) MHBE job will create a new QR with a new CCG_x000a_4) Once registered, new QR will be shown to My Hero iPad_x000a__x000a_So basically 1 salesman can have multiple QR codes, it's just My Hero iPad that will determine which QR code is shown_x000a_"/>
        <s v="Enable business users to search for VA number on VA menu."/>
        <s v="Enable CI to change entity bank account number from My Hero BE independently with approval to business stakeholders."/>
        <s v="Enable CPO or business stakeholders to add and remove carryover adjustment reasons list."/>
        <s v="Add data trnsfer job twice a week and update data filter to capture late reconciled data after Sunday reconciliation."/>
        <s v="Support business needs and minimise manual data pulling"/>
        <s v="Enhance security and user convenience by enabling Single Sign-On (SSO) for AYO Principal, ensuring seamless authentication through existing enterprise identity providers."/>
        <s v="ensure all staff that is deleted doesn't have stock anymore"/>
        <s v="To be able to identify the coins that retailer are referring to when complain"/>
        <s v="To notify the PIC when there's an issue on API integration between UV and CITA"/>
        <s v="To be able to do experimentation on CITA"/>
        <s v="To give similarity to AYO ecosystem"/>
        <s v="[CITA x MITA inbound]_x000a_Currently MITA inbound can be set through data management menu by whitelist method per retailer level. but usually the strategy for MITA inbound is to open not by retailer level but per zone/region/area level"/>
        <s v="Auto ordering, following initial stock that already setup"/>
        <s v="Simplify process to set up recommendation for selected retailer"/>
        <s v="To insert and map new retailer codes with the needed payment gateway data_x000a_To edit and update the retailer codes with the payment gateway data"/>
        <s v="- Simplify the process required to verify DTE mission with SMP mechanic_x000a_- Eliminate time needed for DTE admins to verify DTE mission with SMP mechanic_x000a_- Improve SRC experience when doing DTE missions with SMP mechanic"/>
        <s v="Add rejection reason column in exported TSM excel file"/>
        <s v="Untuk menghindari Override due to overdue AR pada IQOS Partner"/>
        <s v="•Retailers can still receive any eligible rewards from the program_x000a_•Maintain and improve reward-giving activity related to trade program so that it is not limited to DSD"/>
        <s v="This feature will greatly assist in reviewing historical daily closings to identify stock discrepancies and alignments within specific timeframes."/>
        <s v="create dashboard order for CITA"/>
        <s v="agent to be able to update phone number"/>
        <s v="AYO Kasir to be automatically provide ORF Qty recommendation for each touchpoints/coach based on Sales historical &amp; current stock"/>
        <s v="Stock categories - sellable &amp; non-sellable_x000a_- Guided Trial_x000a_- Replacement_x000a_- Display Stock_x000a_- Trade in"/>
        <s v="Make sure all AYO Kasir user to do re-login to their account after certain App Update"/>
        <s v="Increase participation rate of acquisition using this bundling scheme at 30%_x000a_Avoid LOGD by 240K Stick per week with total 2 Mio stick contribute from this scheme"/>
        <s v="Single Sign On for Field Forces"/>
        <s v="After 1 month learning, it is suggested to simplify the survey mechanism of VAP"/>
        <s v="Streamline field operations by eliminating Qualtrics dependency, reducing complexity and saving time for_x000a_frontliners.​_x000a__x000a_Enable quick and accurate identification of lending customers directly in AYO, improving follow-up_x000a_efficiency and customer experience.​"/>
        <s v="New Improvement in MYHERO for Digital Signature &amp; Digital Document"/>
        <s v="Automatic Blacklist Customer from transaction ABC and send email notification"/>
        <s v="1. Menyatukan 1 page order untuk semua product_x000a_2. mengurangi jumlah step yg dibutuhkan dalam taking order_x000a_3. menampilkan informasi yg relevant saat taking order_x000a_4. Mengurangi waktu yg dibutuhkan FF untuk taking order"/>
        <s v="Enable to create personalize and mass upload notes in My Hero to help area discreation"/>
        <s v="Check journey status saat full upload"/>
        <s v="Integrate YOLOv8-based offline SKU detection to enable faster, cost-efficient execution verification"/>
        <s v="When the salesman navigates to another page, the quantity previously inputted will no longer be reset. Additionally, the salesman will be able to view the D1K Order Details."/>
        <s v="Solving RTM complexity by collaborating Panamas strength &amp; Cleo distribution infrastructure"/>
        <s v="Pain Point / Problem: _x000a_FF can input return BS eventhough there are some restriction to perform BS._x000a__x000a_Purpose: _x000a_Minimize LOGD._x000a_Restrict input by FF only for return OK (V1 &amp; BV1)."/>
        <s v="To enhance how AYO system receive and recognize employee data from iSMS and process it into settlement and disbursement by making employee user account to be case insensitive."/>
        <s v="To make sure all receipts allocated to HHSALES are also included in the settlement process, so that settlement can help stakeholders to perform finance reconcile accurately."/>
        <s v="Create New Siga Role for MYHERO Backend &amp; Migrate BV1 Module to MYHERO Backend"/>
        <s v="SFP B2C Selling Integration &amp; Weekend Stock"/>
        <s v="Dashboard Creation to integrate my hero back end and my hero CTA"/>
        <s v="Territory View Revamp and CTA Revamp in My Hero"/>
        <s v="Launch initial MyHero Coach features to enhance frontline coaching, performance tracking, and execution quality."/>
        <s v="Limit CPO acces for import to another area"/>
        <s v="There is a business need to accelerate the process of creating tax invoices due to the increasing number of product variants that are subject to tax, especially with the existence of PANAMAS."/>
        <s v="Bisa melakukan print out movement additional pada MYHERO Backend"/>
        <s v="Diperlukan perubahan pemindahan number/document number yang ada di Document Header Text &amp; Reference SAP di entitas 3210 yang diinterface dari transaksi AYO untuk memudahkan area pada saat melakukan review &amp; checking transaksi invoice &amp; pembayaran toko (mirroring CC)"/>
        <s v="Enable Van to Van for FMCG products"/>
        <s v="Job success or fail notification"/>
        <s v="Share folder untuk BV1 Pre Order disamakan dengan V1 (perlu check juga ke DN/Invoice PNMS)"/>
        <s v="Master Configuration My Hero Back End"/>
        <s v="FF can input pre order but If there an overdue invoice ff can still submit for picking up list but bloked by system to generate invoice"/>
        <s v="Due to SAP interface schedule moved from H+0 to H+1 00.10, query for OTC report needs to be changed."/>
        <s v="Wholesaler know how many karton they buy"/>
        <s v="If a CPO wishes to perform a reconciliation on a journey without any movement, manual reconciliation can still be carried out."/>
        <s v="Integrate AWS-Rekog online SKU detection to enable faster, cost-efficient execution verification"/>
        <s v="Block CN return to be only used for the same category"/>
        <s v="Improvement AYO Principalto showing data"/>
        <s v="Ensure that the export process runs on a separate service, independent from other services, and is capable of executing in parallel."/>
        <s v="Adjusting the reconciliation process to ensure accurate stock calculations in the WMS system"/>
        <s v="Align initial load qty with multiplier"/>
        <s v="Block credit payment for customer without CL"/>
        <s v="Make it easier for business stakeholders to perform BCP, especially when it's urgent_x000a__x000a_Benefit: speed up BCP process, compliance related"/>
        <s v="Make it seamless for CPO or stakeholders to get insights of sum amount for each reports on MHBE"/>
        <s v="Make it easier for area team and OTC to read and mapping payment gateway reports on MY HERO BACKEND."/>
        <s v="Inform stakeholders about successful disbursement attempt"/>
        <s v="Provide logging for business stakeholders about settlement, disbursement, and job VA creation execution"/>
        <s v="To enable Commercial users in HQ, Zone, &amp; Region can directly select reports parameter according to their needs : by region or zone (improve user experience using settlement report)"/>
        <s v="Make sure area team or CPO not confuse when tracking settlement report"/>
        <s v="Enhancement for print out setoran menu to showing &quot;Nominal&quot;, &quot;Koreksi&quot;, &quot;Total Setoran&quot;"/>
        <s v="For checking LPU vs total Setoran and Salesman can see summary LPU at Setoran Page"/>
        <s v="Enable business users to upload a custom-design PNG image with transparent background"/>
        <s v="improving visibility of loyalty coins and ensuring accurate and timely payments to Mitra"/>
        <s v="Ensure Mitra can view total CITA coin deductions and reimbursement details"/>
        <s v="Provide clear visibility of invoice deductions due to loyalty coins for retailers and Mitra"/>
        <s v="Enable Mitra to process orders more efficiently by allowing selection of all orders at once."/>
        <s v="Optimize order reassignment by allowing Mitra to reassign orders directly from the map interface"/>
        <s v="Accelerate Mitra’s stock preparation process by enabling printing, searching, and sorting in stock recommendations."/>
        <s v="Ensure compliance with ITD-318 by requiring Mitra to acknowledge downline"/>
        <s v="To enhance &quot;stock count/opname&quot; feature"/>
        <s v="Optimize IP Miles journey by leveraging QR Code Scanning"/>
        <s v="Increase VEEV device adoption by leveraging existing customer networks and incentivizing only new user to drive purchases"/>
        <s v="Faster &amp; more precise coin rewarding &amp; stock recording"/>
        <s v="More informative &amp; clear historical coin obtained from leads generation program"/>
        <s v="To meet Google requirement is to upgrade our React Native version to 0.77"/>
        <s v="Draft order and reload after doing other activities"/>
        <s v="Increasing numbers of Loyalty unlocked and making seamless journey for LAU, if they become IQOS member they will automatically enrolled in Loyalty Program"/>
        <s v="- UI Consistency: Ensure identical interface between AMO Online and Offline to reduce training complexity and improve usability._x000a_- Sync Optimization:_x000a_    - Phase 1: Achieve sync time &lt;15 seconds by reducing unnecessary data payload and optimizing sync logic._x000a_    - Phase 2: Further optimize to &lt;10 seconds with auto-sync implementation._x000a_- Reduce Server Load: Eliminate download of non-essential data for canvassing to save bandwidth and improve performance._x000a_- Improve Operational Efficiency:_x000a_    - Provide sync reminders after canvassing or order delivery in Phase 1._x000a_    - Auto-sync in Phase 2 only after data reduction strategy is implemented to avoid increasing sync time._x000a_- Future Flexibility: Enable PASGAR to choose Online/Offline mode in Phase 3"/>
        <s v="•_x0009_Standardize incentive calculation logic across all systems._x000a_•_x0009_Improve transparency and accuracy of visit performance data._x000a_•_x0009_Reduce manual intervention and eliminate discrepancies between DWH and RDS._x000a_•_x0009_Enable clear differentiation of visit types (proxy, scan, approach, extract from downline)."/>
        <s v="To enable point redemption in CITA and the subsequent delivery using AYO Mitra and AMO."/>
        <s v="•_x0009_Ensure 100% proof of delivery for coin-based orders without disrupting delivery flow._x000a_•_x0009_Maintain smooth offline operations with background sync capability._x000a_•_x0009_Improve trust and accountability in PASGAR and CITA delivery processes."/>
        <s v="fitur add selling tidak akan menambah downline salesman dan akan menggunakan retailer id sesuai data order CITA"/>
        <s v="- Unplug API from current vendor (Infomedia) and integrate to Mitracomm System_x000a_- Appoint 1 vendor to govern both manpower and system to allow effective process in troubleshooting both in solvability timing and quality. _x000a_- Current omnichannel flow. Entry point of SRC to contact BUDE._x000a_"/>
        <s v="To comply with latest holdings company change"/>
        <s v="To offer alternative for users to receive OTP via WhatsApp"/>
        <s v="To have a loyalty system to support AYO Toko long-term retention"/>
        <s v="Increase product knowledge &amp; awareness about SFP for SRC IQOS Point"/>
        <s v="To improve AYO Toko technical performance"/>
        <s v="Increase the click-through rate (CTR) of the popup itself. In the case of DTE, for example, retailers will watch the mission-related video once they click the_x000a_popup. We knew that retailers will be more likely to submit and comply missions once they engage with the video."/>
        <s v="To allow Pojok Bayar to work with or without landing page turned on. If landing page turned off, webview will be triggered from AYO Toko homepage"/>
        <s v="P0 Improvement on Audit Result from IT"/>
        <s v="- To remove unused feature"/>
        <s v="-Minimize manual update backed (CHT) ​_x000a_-Optimize delay time order from Partner​"/>
        <s v="To assist new users to be onboarded to AYO Toko"/>
        <s v="Ability to configure certain voucher/promo code based on consumer segmentation or specific program for specific store type (direct &amp; indirect)"/>
        <s v="Provide WS with access to historical CITA order data for reference"/>
        <s v="Provide access for all frontliners to read and learn every working outlines, cue card and important initiatives"/>
        <s v="Allow AYO Kasir to go with offline mode during network limitation and allow data synchronization when back to online"/>
        <s v="Integrate Qoncierge Coach fundamental feature to AYO Kasir"/>
        <s v="Improvement AYO Principal to showing data" u="1"/>
        <s v="to comply with the audit result and improve performance" u="1"/>
        <s v="Simplification Faktur Pajak delivery to Partner" u="1"/>
        <s v="Search Brand in &quot;rekomendasi stock hari ini&quot;" u="1"/>
      </sharedItems>
    </cacheField>
    <cacheField name="Description" numFmtId="0">
      <sharedItems containsBlank="1" longText="1"/>
    </cacheField>
    <cacheField name="Impact (if not develop)" numFmtId="0">
      <sharedItems containsBlank="1" count="63" longText="1">
        <m/>
        <s v="IMPACT"/>
        <s v="non-compliance and spending cost on unproductive features"/>
        <s v="unauthorized access for deleted users, creating serious security and compliance risks, inaccurate identity records, and potential audit failures."/>
        <s v="Pojok modal will be disable"/>
        <s v="oRetailers are not engaged with the popup"/>
        <s v=" fragmented data visibility, low engagement in key user touchpoints, and inefficient manual processes for critical financial data—leading to operational inefficiencies, missed revenue opportunities, and competitive disadvantage."/>
        <s v="users will continue to rely on separate credentials for AYO Principal, increasing the risk of weak passwords, credential sharing, and unauthorized access. This creates security vulnerabilities, compliance risks, and a poor user experience due to multiple login steps."/>
        <s v="causing inventory discrepancies, financial inaccuracies, and operational issues that can disrupt reporting and stock management."/>
        <s v="Miscommunication between retailers and agent. "/>
        <s v="Issue go unnoticed (kasih rate issuenya berapa)"/>
        <s v="experimentation on CITA cannot proceed, halting A/B testing and optimization efforts, which limits data-driven improvements and delays innovation. A lot of feature developments depend on this"/>
        <s v="To increase CITA loyal users _x000a_Currently :_x000a_Dormant : &gt; 48% (440K CSU)_x000a_"/>
        <s v="Time efficiency"/>
        <s v="consuming considerably high time"/>
        <s v="changes will continue to require backend intervention, causing delays, increased operational overhead, and potential disruptions in online payment processing"/>
        <s v="1) Time efficiency_x000a_2) Freeing up resources (DTE admins can be assigned to verify other missions)"/>
        <s v="A lot of time needed to export and analyze data. Copy CC DTE Mechanism"/>
        <s v="Override &amp; Overdue "/>
        <s v="To perform proper &amp; accurate inventory-finance settlement"/>
        <s v="delaying follow-ups, reducing resolution efficiency, and negatively impacting customer satisfaction."/>
        <s v="Manage LOGD_x000a_Manage or to reduce OOS by Touchpoint_x000a_Manage the efficiency of available storage at the touchpoint"/>
        <s v="This feature helps staff to process replacement transaction in AYO Kasir_x000a_Ensure consumers right/benefit keeps delivered"/>
        <s v="Efficiency business process/eliminated administrative load_x000a_Make sure no invalid price when submitted the order"/>
        <s v="new IQOS members will face extra steps to join the loyalty program, leading to lower enrollment rates"/>
        <s v="Simplify login mechanism for internal employees"/>
        <s v="inconsistencies in messaging will persist, leading to poor customer experience and reduced effectiveness "/>
        <s v="Lending data cannot be tracked in Ayo Kasir and DCE._x000a_Customers who borrowed devices cannot be followed up via eCRM or reminded through CSC calls, leading to operational inefficiencies and potential device loss."/>
        <s v="UI Improvement"/>
        <s v="Mitra takes it longer time to order assignment to Pasgar"/>
        <s v="a lot of time spend for PG preparation processes before routing"/>
        <s v="Audit related on Mitra downline acknowledgement"/>
        <s v="frontliners will lack essential customer data and guidance tools, resulting in fragmented journeys, missed personalization opportunities, and reduced effectiveness in customer engagement."/>
        <s v="limiting personalization, and potentially impacting sales performance"/>
        <s v="inconsistent product knowledge access, poor customer experience, and missed opportunities to promote programs and offers"/>
        <s v="Misinformation &amp; misunderstanding of coin rewarding history will still happen, which leads to SRCC needs to keep explaining to SRC that impacts to their time spent"/>
        <s v="Google will automatically reject any app submissions that do not meet the requirement after May 31, 2026."/>
        <s v="Miss input and discrepancies of stock and payment reconciliation"/>
        <s v="Increase number of loyalty IQOS Member"/>
        <s v="- inconsistency experience between AMO online and offline_x000a_- Slow sync performance_x000a_- unable to develop auto sync due to large volume of sync data"/>
        <s v="Risk of inconsistent incentive payouts, manual reconciliation, and reduced trust in system accuracy."/>
        <s v="Increased fraud risk, low consumer confidence, missed loyalty KPIs and potential financial loss"/>
        <s v="Increased risk of delivery disputes, operational inefficiency, and potential financial loss."/>
        <s v="Data duplicacy "/>
        <s v="Budget strain"/>
        <s v="non-compliance, audit failure"/>
        <s v="login failure"/>
        <s v="Popup CTR remain low_x000a_Retailers are not engaged with the popup"/>
        <s v="Differentiate voucher allocation for both types direct/indirect"/>
        <s v="Product misslead understanding"/>
        <s v="Loyal IQOS Member retention"/>
        <s v="Override &amp; Overdue" u="1"/>
        <s v="To increase CITA users, by " u="1"/>
        <s v="LOGD Blends 60 Mio Sticks with Current Rate" u="1"/>
        <s v="Improve the Value Proposition of IQOS Store as The Home of IQOS_x000a_Redirect the LAU to go to XTP to get the IQOS Experience_x000a_Higher store traffic and repeat visits _x000a_Stronger brand positioning as the go-to IQOS experience hub _x000a_Potential uplift in cross-category sales" u="1"/>
        <s v="No clarity of the reimbersument flow" u="1"/>
        <s v="No clarity of the amount" u="1"/>
        <s v="Leverage existing networks to drive organic growth, increase adoption of VEEV, and strengthen engagement through an attractive special offer" u="1"/>
        <s v="Miles program deactivated for months - loyalty programs perceived as inconsistent and not sustainable. Loss opportunity" u="1"/>
        <s v="Miscalculation &amp; data dispute will still happen, which leads to SRCC needs to keep explaining to SRC on why the coin is not yet disbursed" u="1"/>
        <s v="UI Improvement similiraties to AYO Environment" u="1"/>
        <s v="Ease mitra to sort stock data" u="1"/>
        <s v="(IMPACT)" u="1"/>
      </sharedItems>
    </cacheField>
    <cacheField name="Sprint Proposal" numFmtId="0">
      <sharedItems containsSemiMixedTypes="0" containsString="0" containsNumber="1" containsInteger="1" minValue="2" maxValue="2"/>
    </cacheField>
    <cacheField name="Business Owner PIC" numFmtId="0">
      <sharedItems containsBlank="1"/>
    </cacheField>
    <cacheField name="Category" numFmtId="0">
      <sharedItems/>
    </cacheField>
    <cacheField name="BRD Submission Date" numFmtId="0">
      <sharedItems containsDate="1" containsBlank="1" containsMixedTypes="1" minDate="2025-01-12T00:00:00" maxDate="2026-01-07T00:00:00"/>
    </cacheField>
    <cacheField name="PM Name" numFmtId="0">
      <sharedItems/>
    </cacheField>
    <cacheField name="Weight (Estimated Mandays: ANGKA)" numFmtId="0">
      <sharedItems containsBlank="1" containsMixedTypes="1" containsNumber="1" minValue="0" maxValue="789"/>
    </cacheField>
    <cacheField name="Proposal Prio Rank" numFmtId="0">
      <sharedItems containsBlank="1" containsMixedTypes="1" containsNumber="1" containsInteger="1" minValue="0" maxValue="41" count="44">
        <n v="12"/>
        <n v="21"/>
        <n v="40"/>
        <n v="1"/>
        <n v="2"/>
        <n v="3"/>
        <n v="26"/>
        <n v="0"/>
        <n v="33"/>
        <n v="34"/>
        <n v="35"/>
        <n v="36"/>
        <n v="15"/>
        <n v="4"/>
        <n v="5"/>
        <n v="6"/>
        <n v="7"/>
        <n v="8"/>
        <n v="9"/>
        <n v="10"/>
        <n v="11"/>
        <n v="39"/>
        <n v="19"/>
        <n v="22"/>
        <n v="20"/>
        <n v="41"/>
        <n v="17"/>
        <n v="16"/>
        <n v="38"/>
        <n v="37"/>
        <n v="13"/>
        <n v="14"/>
        <n v="24"/>
        <n v="23"/>
        <n v="25"/>
        <n v="27"/>
        <n v="28"/>
        <n v="29"/>
        <n v="30"/>
        <n v="31"/>
        <n v="32"/>
        <s v="Deprio"/>
        <m/>
        <n v="18"/>
      </sharedItems>
    </cacheField>
    <cacheField name="Final Prio Rank" numFmtId="0">
      <sharedItems containsBlank="1" containsMixedTypes="1" containsNumber="1" containsInteger="1" minValue="0" maxValue="19"/>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naldo, Rendy" refreshedDate="46182.411375810188" createdVersion="8" refreshedVersion="8" minRefreshableVersion="3" recordCount="29" xr:uid="{D9E603C2-AD95-438D-8493-6B4301F17B1E}">
  <cacheSource type="worksheet">
    <worksheetSource ref="F1:F30" sheet="Sheet1"/>
  </cacheSource>
  <cacheFields count="1">
    <cacheField name="PM Name" numFmtId="0">
      <sharedItems count="7">
        <s v="Melissa Tio"/>
        <s v="Andrew"/>
        <s v="Melissa Tio / Faishol"/>
        <s v="Adit "/>
        <s v="Hidayat Aditya"/>
        <s v="Livi"/>
        <s v="Lely"/>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awan, Adityo" refreshedDate="46183.466232523147" createdVersion="8" refreshedVersion="8" minRefreshableVersion="3" recordCount="162" xr:uid="{DFC7B63A-0613-434B-96D6-7F8BE654AF7C}">
  <cacheSource type="worksheet">
    <worksheetSource ref="C153:I153" sheet="Sprint 6"/>
  </cacheSource>
  <cacheFields count="31">
    <cacheField name="No" numFmtId="0">
      <sharedItems containsBlank="1" containsMixedTypes="1" containsNumber="1" containsInteger="1" minValue="1" maxValue="141"/>
    </cacheField>
    <cacheField name="Ticket Code" numFmtId="0">
      <sharedItems containsBlank="1"/>
    </cacheField>
    <cacheField name="Platform" numFmtId="0">
      <sharedItems containsBlank="1" count="18">
        <s v="DTE"/>
        <s v="AYO Kasir"/>
        <s v="CITA"/>
        <s v="AYO Principal"/>
        <s v="AYO Toko"/>
        <s v="My Hero"/>
        <s v="AYO Mitra"/>
        <s v="My AYO"/>
        <s v="AYO Mitra Order"/>
        <s v="AYO Principal PH"/>
        <s v="AYO Toko PH"/>
        <s v="AYO Mitra PH"/>
        <s v="OSEM"/>
        <s v="AYO Principal "/>
        <s v="MY AYO "/>
        <m/>
        <s v="AYO Toko &amp; AYO Principal"/>
        <s v="AYO Toko "/>
      </sharedItems>
    </cacheField>
    <cacheField name="Sub-Platform" numFmtId="0">
      <sharedItems containsBlank="1"/>
    </cacheField>
    <cacheField name="Epic" numFmtId="0">
      <sharedItems containsBlank="1" count="95">
        <s v="Serbu Rabu"/>
        <s v="DTE Mission Verification Challenge"/>
        <s v="DTE"/>
        <s v="Compliance"/>
        <s v="Outbound Feature in AYO Kasir"/>
        <s v="Taste Advisory Configuration"/>
        <s v="AYO Kasir Stock Count"/>
        <s v="Online Order Fulfillment from Warehouse to Touchpoint"/>
        <s v="SRC IQOS Point  "/>
        <s v="SFP Loyalty"/>
        <s v="Adjust codentify device - in menu edit transaction. "/>
        <s v="Mobile coaches monitoring (AYO Kasir Transaction By Location)"/>
        <s v="Coach Monitoring Tools"/>
        <s v="Replenishment"/>
        <s v="AYO Kasir Offline Mode"/>
        <s v="Replacement "/>
        <s v="Payment Gateway"/>
        <s v="UI UX Improvement"/>
        <s v="CITA Loyalty"/>
        <s v="CITA Loyalty (Resolution Center)"/>
        <s v="Sync Status Retailer-Staff"/>
        <s v="AYO Kasir Responsive"/>
        <s v="Menu Config"/>
        <s v="Nav Bar Icon Enhancement"/>
        <s v="SOX"/>
        <s v="DTE Automation"/>
        <s v="Retailer Analytics"/>
        <s v="Customer Information"/>
        <s v="Integrate Retailer Analytics Data to DTA Global"/>
        <s v="Remove Qiscus Service"/>
        <s v="CN Reward Enhancement"/>
        <s v="AAI (Instant Reward) Enhancement"/>
        <s v="Journey Upload"/>
        <s v="Data Sync Visual Revamp"/>
        <s v="BV1 Data Interface"/>
        <s v="Digital Transaction Support x MyHero"/>
        <s v="Taking order without visit"/>
        <s v="Backoffice - Download Daya Sync"/>
        <s v="Stock Booking on Myhero iPAD "/>
        <s v="Update Customer Data Profile and Bank account "/>
        <s v="Over The Air Update Exploration"/>
        <s v="Automate Collectra Report"/>
        <s v="My Hero Forced Update Config"/>
        <s v="Invoice"/>
        <s v="Laporan Pengiriman Barang"/>
        <s v="Improvement Invoice"/>
        <s v="Panamas Project"/>
        <s v="Pricelist"/>
        <s v="credit limit update enhancement"/>
        <s v="CITA Unreg"/>
        <s v="CITA Chatbot"/>
        <s v="Bug Fixing URL Asset"/>
        <s v="Challenge Enhancement_x000a_(PART 1)"/>
        <s v="Challenge Enhancement_x000a_(PART 2A &amp; 2B)"/>
        <s v="Challenge Enhancement (Part 3)"/>
        <s v="Camera Permission on AK"/>
        <m/>
        <s v="UI Enhancement"/>
        <s v="Pasgar Performance - TRACE"/>
        <s v="Tracking Fitur (GA) - Product Recom"/>
        <s v="Control Tower"/>
        <s v="Revamp"/>
        <s v="Mission Parameters OSEM"/>
        <s v="Data ingestion Credit Note &amp; Utilization CN"/>
        <s v="Produk Manajemen Barang"/>
        <s v="Mass Import Whitelist for SRC IQOS Point"/>
        <s v="AYO Principal 2.0"/>
        <s v="Performance Improvement"/>
        <s v="Communicate AYO Order Status to iLogics"/>
        <s v="Panamas"/>
        <s v="Logo Configuration"/>
        <s v="BRI API Integration"/>
        <s v="CTA"/>
        <s v="PG Cash"/>
        <s v="Tech Debt Export Function"/>
        <s v="AYO Web 2.0 with Configurable iFrame Landing Page"/>
        <s v="Matrix Touchpoint Eligibility"/>
        <s v="Compliance - Login Apps"/>
        <s v="End-to-End DTE Automation"/>
        <s v="Pojok Untung - QRIS BRI Registration"/>
        <s v="Payment "/>
        <s v="Enhancement (task)"/>
        <s v="Staff Management"/>
        <s v="Stock Count Approval"/>
        <s v="Taste Advisor Configuration"/>
        <s v="Emergency Access"/>
        <s v="SMB"/>
        <s v="Google Analytics, Firebase &amp; Data Logger Phase 2"/>
        <s v="Reward feature for FMCG"/>
        <s v="Input Activity with out Visit : _x000a_- order taking (Cleo)_x000a_- payment collection_x000a_- D1K"/>
        <s v="Force Logout "/>
        <s v="Taking Order ES.ER.CE"/>
        <s v="Session Timeout Termination"/>
        <s v="System Compliance"/>
        <s v="Update Customer Data" u="1"/>
      </sharedItems>
    </cacheField>
    <cacheField name="Background" numFmtId="0">
      <sharedItems containsBlank="1" count="131" longText="1">
        <s v="Support Serbu Rabu Campaign_x000a__x000a_Business stakeholders will create a campaign to boost active users. Those who create orders the fastest during certain period will get rewarded, but it does have a threshold (e.g. first 100 users get 100 coins, next 50 users get 20 coins)."/>
        <s v="DTE Mission Verification Challenge_x000a__x000a_CSC agents cannot take necessary actions to resolve issues raised by SRC regarding DTE mission complaints. CSC agents need to escalate to many other parties that takes longer time and process."/>
        <s v="Show Historical Coins from Leads Gen on AYO KASIR_x000a__x000a_Currently there is no dedicated details of historical coin obtained through leads generation program. All coin historical is located in One coin menu that consists of all coin historical from all activations (DTE missions, leads generation program, etc)._x000a__x000a_"/>
        <s v="Adjustments raised from Infosec assessment for logging in on AYO Kasir app / web:_x000a_1. SSO for internal users_x000a_2. PIN for external users_x000a_3. Auto logout if within 15 mins there's no activity on AYO Kasir"/>
        <s v="when retailer is inactive, staff status still active. impact: ineligible staff still can login to ayo apps"/>
        <s v="The IQOS XP program is designed to reward legitimate consumer transactions and incentivize genuine member engagement. However, recent analysis has indicated potential fraud patterns, particularly involving fictive member creation and suspicious XP transactions, which may compromise program integrity, data quality, and incentive fairness. The fraud is also possible because in order to redeem the voucher, the OTP is currently sent via email that can be received by dummy email"/>
        <s v="Currently, when the SKU stock in SAP or the Warehouse is zero, AYO Kasir is still able to process inbound transactions, allowing the inbound process to proceed. This situation requires frontliners to recreate the inbound transaction, resulting in the cancellation of the original inbound (double inbound)"/>
        <s v="Currently, when the Taste Advisory feature is activated in AYO Kasir, it becomes mandatory, and the field force cannot proceed with transactions for new members without completing it._x000a_We need the flexibility to configure this logic—specifically, to determine whether the feature should be mandatory or optional when applied to selected channels"/>
        <s v="Additional enhancement for stock count count/opname is needed to ensure all feedback from RnC and business operational needs are covered. "/>
        <s v="1. High handling costs due to shared warehouse setup_x000a_2. Fixed shipment logic creating unavoidable cost subsidy_x000a_3. Highly dependent delivery options to warehouse infrastructure &amp; system_x000a_4. -Potential complaint due to centralize product availability, additional cost of split delivery and sentiment management "/>
        <s v="Currently most of SRC use AYO Toko daily to shop B2B products and register leads. To access AYO Kasir, SRC retailers need to download AYO Kasir app, which is a hassle. Therefore, to increase active user of AYO Kasir and leads conversion to member, an entry point and SSO of AYO Kasir in AYO Toko are needed."/>
        <s v="Voucher: MGM data is currently sent from DWH global to AYO and used as one of the parameters in SFP voucher configuration. Lately, there's an occuring issue where data sent to AYO is missing (e.g. significant reduce of data from 1,2 mio to 400k). Therefore, to minimize the impact and avoid further impact, we want to enhance the process, by enabling data back up of MGM voucher and adjust of inserting data type from replacement to append."/>
        <s v="Currently IQOS XP Program still in developmen in point collection &amp; visit mechanism, but only applicable in 1 rules per touchpoints"/>
        <s v="Currently frontliners couldn't adjust codentify when doing edit transaction and changes device variant"/>
        <s v="Track Transaction by providing longtitude &amp; latitude on each transation made, this is to segmentize transaciton within staionary (direct retail) or non-stationary (canvassing) , Monitoring Tools for Mobile Coaches"/>
        <s v="Monitoring Tools for Mobile Coaches"/>
        <s v="Currently, the outbound process is still handled manually. As a result, discrepancies sometimes occur between the outbound requests submitted by frontliners and the Goods Issue (GI) process executed by the Warehouse team. This is mainly caused by sales transactions that occur using the same stock allocated for the outbound process."/>
        <s v="Currently, store-to-store transfers can only be applied between booths. However, in certain cases, this feature is also needed to enable transfers from kiosk to kiosk or from kiosk to booth, in order to provide greater flexibility in stock management, especially between nearby touchpoints."/>
        <s v="Currently, historical ORF data in AYO Kasir can be viewed through the POP menu; however, it cannot be exported in Excel format._x000a_HQ requires ORF data from AYO Principal in Excel format to monitor the effectiveness of stock control by touchpoint"/>
        <s v="Allow AYO Kasir to go with offline mode during network limitation and allow data synchronization when back to online"/>
        <s v="Currently, user is unable to access historical coin obtained specifically from leads generation"/>
        <s v="Automatic  stock update in AYO Kasir for SRC IQOS Point  &amp; push notif "/>
        <s v="Enhance the Riwayat Penjualan export (Excel and PDF) by adding key replacement information to the Penjualan per Customer &amp; Penjualan per Products reports, including Order Type, Replacement Order Number, old and new Codentify, and new product names, to improve visibility and tracking of replacement transactions."/>
        <s v="AYO Kasir has an integrated feature for payment with Espay payment gateway.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Currently, we do the changes via backend (BE) which requires CHT. To minimize the hassle and changes via BE, we will enable inserting and updating the data via front end (in AYO Principal)."/>
        <s v="This enhancement introduces Sellable and Non‑Sellable inventory classification as a core capability to ensure accurate inventory movement tracking and audit readiness. The implementation impacts multiple features across the system, including Cashier Menu, Product Menu, Purchasing, Replenishment, Stock Count, Daily Settlement, and Reporting, where inventory movements will be consistently recorded based on the Sellable and Non‑Sellable classification."/>
        <s v="Provide &quot;Order Cart&quot; / &quot;Order Draft&quot; Feature before continue to payment"/>
        <s v="Automation coin injection after fill in rating "/>
        <s v="Currently, each CITA Loyalty mission can only assign a single fixed coin reward value to all completing users. The business wants to implement a tiered/leveled reward system (e.g., first 1,000 completers earn 100 coins, next 500 earn 80 coins, the rest earn 50 coins) to create urgency and drive faster mission completion. The existing workaround is fully manual: all users receive the lowest coin value upon completion, and the remaining bonus coins are calculated offline, then manually injected into the system — a process that is time-consuming, error-prone, and not scalable as the loyalty program expands to more territories."/>
        <s v="as the loyalty program will be opened to more retailer, resolution center must be ready to respond to every question from the retailer. The issue is if we must hire more manpower to respond this"/>
        <s v="Currently when retailer status is inactive, but staff status is active, the staff still manage to login to AYO apps"/>
        <s v="Enable AYO Kasir Web Version to be fully operated in IOS based device (All Pages)"/>
        <s v="Homepage Revamp_x000a_The UI in AYO Toko is long overdue for improvement, as the previous vendor did not properly develop the frontend. With the introduction of a new design and design system, we are gradually enhancing the AYO Toko interface —specifically homepage. This update will impact both AYO Toko CC and SFP."/>
        <s v="Transaction Detail Revamp_x000a_The UI in AYO Toko is long overdue for improvement, as the previous vendor did not properly develop the frontend. With the introduction of a new design and design system, we are gradually enhancing the AYO Toko interface. This update will impact both AYO Toko CC and SFP."/>
        <s v="Menu Tile Config_x000a_Build a configuration in Principal to manage the menu tile in AYO Toko Homepage. Admin can setup menus that will show up, change icon, change the name, without deployment needed."/>
        <s v="Nav Bar Icon Enhancement_x000a_Add the ability to upload active/inactive state icons in existing Nav Bar Config"/>
        <s v="Audit Review preparation"/>
        <s v="Product Discovery UI Revamp_x000a_The UI in AYO Toko is long overdue for improvement, as the previous vendor did not properly develop the frontend. With the introduction of a new design and design system, we are gradually enhancing the AYO Toko interface. This update will impact both AYO Toko CC and SFP."/>
        <s v="DTE Automation_x000a_AYO TOKO need to provide order status &quot;pesanan diterima&quot; and send it real time to DTE"/>
        <s v="Retailer Analytics Enhancement"/>
        <s v="Currently, AYO Kasir cannot  recognize customer with leads status in DCE. Kasir will recognize leads in DCE as existing member, resulting in the limitation of new member voucher usage and other benefits. Therefore, we want to enable the system to recognize leads in DCE as new member in AYO Kasir."/>
        <s v="Currently, there is no information available in AYO Mitra regarding the coin reimbursement process. Mitra can identify which retailers placed orders using coins, but they do not yet know which invoices have completed the reimbursement process"/>
        <s v="Integrate Retailer Analytics Data to DTA Global_x000a__x000a_When TSM containing retailer analytics created, we will need to aggregate the product reco data, product name, and product price. We need to also change into JSON format in S3 AYO, so that DTA global can consume the data to generate personalized video"/>
        <s v="Currently we are employing new vendor Mitracomm for Bude, so we need to remove qiscus services from BE to eliminate any API calls/processes."/>
        <s v="DTE progress currently updates only from AMO (offline sync) and CITA (invoice-based). Transactions processed through AYO Mitra — both B2B orders from AYO Toko and OTC transactions — are not yet captured. This means retailer DTE progress is incomplete whenever orders go through the Mitra channel."/>
        <s v="Currently, the SMP Starter Kit program mechanism for New Partners uses a vendor and requires a longer process."/>
        <s v="Current CNR implementation doesn’t fully enforce program-level validation, may cause mismatch/use across different TP. _x000a_Current CNR also doestn support mandatory multiple brand program, and cumulative reward mechanics using AAI"/>
        <s v="In the current MyHero iPad process, field force users are required to manually trigger synchronization to upload activity data to the back-office system, even after the journey has already been completed. _x000a_As a result, back-office systems may not receive timely and accurate data, impacting monitoring, reporting, and downstream processes that rely on near real-time information._x000a__x000a_and each time the field force triggers the sync function, the system immediately generates and uploads a data file to the back-office. However, repeated clicks on the sync button result in multiple file creations and uploads, even when there are no changes in the underlying data._x000a_This behavior causes duplicate data submissions with different filenames, leading to multiple concurrent processing attempts in the back-office. As a result, it increases system load, introduces processing inefficiencies, and may cause system delays or failures when handling redundant data uploads."/>
        <s v="Currently, the synchronization (sync) process performed by salesman in the field continues to face significant challenges in terms of user experience and operational visibility. When a salesman initiates a sync — whether it involves transactional data, master data, or downloading the latest content — the system presents an overwhelmingly large volume of information within a single view, without any mechanism for prioritization or highlighting of items that have failed to sync. As a result, salesman frequently fail to notice that certain items have encountered sync failures or download errors, as these critical issues are buried among the vast amount of information displayed simultaneously. This lack of visibility into failed items creates a significant blind spot, where unresolved sync failures go undetected and may only surface when they have already impacted field operations — such as outdated pricelists, missing promotions, or inaccurate outlet data — ultimately leading to inefficiencies, data inconsistencies, and lost productivity across the sales force."/>
        <s v="Repetitive unnecessary API calls has resulted in threshold limit breaches, driven by repeated retry attempts. This issue is primarily caused by inadequate validation of payload data before initiating API requests for Order approval."/>
        <s v="Currently, the operational expense claim process still relies on the PC Pool, which limits access for Field Force and leads to inefficiencies in both time and operational costs. This situation results in prolonged claim processing, an increase in idle funds amounting to IDR 8 billion, and recurring costs of IDR 1.1 billion for PC Pool rent."/>
        <s v="- Taking order without visit_x000a_- Payment collection without visit_x000a_- D1K without visit"/>
        <s v="In the current process, the CPO (Back-office Admin) does not have visibility into the readiness status of files required for field force download. As a result, the CPO must frequently contact support teams to confirm whether files are ready, successfully downloaded, or already downloaded by other users._x000a_This lack of transparency leads to unnecessary coordination effort, time delays, and operational inefficiencies in managing file distribution to the field force."/>
        <s v="Check and book stock feature and its connection to WMS is an already available feature. However, it is underutilized due to:_x000a_a) The feature activates for all product category (including BV1 &amp; SFP). WMS ASSA only have V1 &amp; FMCG and there is no existing API integration with 7Soft (BV1)._x000a_b) FF cannot create order if ipad is offline/lose connection._x000a_c) FF must deactivate the feature when they need to order GIT (goods in-transit) to warehouse for delivery D+1."/>
        <s v="When updating customer data, FF need to input data from strach. System not showing current value."/>
        <s v="The update process for the MyHero application still relies heavily on traditional methods through the Company Portal, which require manual processes, longer waiting times, and user‑initiated actions. This approach often results in inconsistent version adoption across the field, causing delays in distributing bug fixes and new features to all sales users simultaneously."/>
        <s v="Currently, the cash reconciliation process for salesmen’s deposits conducted by the CPO is performed manually. The required data must be gathered from multiple, fragmented data sources, which are not centrally integrated. As a result, the reconciliation process is time-consuming, inefficient, and prone to operational delays."/>
        <s v="The current deployment mechanism for MyHero application releases applies updates uniformly across all territories without the capability to control rollout scope. This limitation creates operational constraints when implementing incremental releases, pilot testing, or phased rollouts in selected regions. As a result, any new release must be deployed nationally, increasing the risk of widespread impact in case of defects, configuration issues, or unforeseen performance challenges._x000a_To support more controlled and flexible deployment strategies, there is a need to introduce configurable settings that allow distinguishing between mandatory and optional updates at a territory level"/>
        <s v="Print layout A4"/>
        <s v="FF must request shipment report manually to SPVNo direct access to shipment status in MyHeroDelay in partner follow-up due to slow info flowHigh dependency on SPV for operational activit"/>
        <s v="Currently, when a salesman processes transactions for HMS products that are subjectto tax and those that are non-taxable, the transactions must be handled separately. As a result, thesalesman is required to perform duplicate data entry, and the payment recap is generated separately. Thiscauses the salesman and/or the customer to manually calculate the total amount payable in order todetermine the final payment amount."/>
        <s v="When WEE creates Pre-Order and change or update the delivery date, the previouslyentered order quantity are cleared. As s result, WEE must re-enter the quantity for each brand.​"/>
        <s v="Price Management Enhancement"/>
        <s v="Integrate API for QR CDM Status_x000a__x000a_Currently the way we enable QR CDM to be registered on DEPOS system is by generating the QR code from our system, and then MHBE job will send list of username that needs to be registered on DEPOS CDM. The file is sent to email, and DEPOS will need to change the &quot;Approved&quot; status into &quot;Finalized&quot;. This has created a back-and-forth process between DEPOS and MHBE, and exposes a risk of human error."/>
        <s v="Enhance Area on QR Menu MHBE_x000a__x000a_Currently the way we retrieve area code data in QR menu is from salestree, while in other menu, the area code data was obtained from OTC database. This creates a difference when CPO looking for area for QR and area for settlement or receipt."/>
        <s v="Rename Menu &quot;Allocated Cash-in Report&quot; into &quot;Deposit Report&quot;_x000a__x000a_To prevent users from getting mixed up between the “allocated cash-in” the settlement report and the “allocated cash-in” the deposit report"/>
        <s v="Report in sales order export and tax report, both SRCIS and Panamas product is flagged as_x000a_“Panamas” in Product Category"/>
        <s v="_x000a_Enhance Logic for Salesman Territory Lock_x000a__x000a_Inactivated Salesman &amp;SPV across different KPS will have blank territory, CCG, salespoint_x000a_code, area code, area name field in settlement report &amp; allocated cash-in breakdown report because they have no territory assigned to them which means they also will not have any next sales for the time being (no receipt)_x000a_"/>
        <s v="Time-spent waiting confirmation number/journey generation  before creating invoice when_x000a_limit is not available or needs update​"/>
        <s v="Enhance GR Report to differentiate by partner to align with SAP"/>
        <s v="If a retailer becomes inactive, former staff can still log in to AYO Kasir—this also applies to employees who have already resigned. Therefore, a faster and more effective process to update staff account status is needed (Active/Inactive). Currently, this process is done one by one, which makes the process time-consuming."/>
        <s v="CITA currently lacks a proper in-app registration and profile page for unregistered (unreg) retailers. The existing onboarding process is highly fragmented and manual — Pasgar must register unreg retailers via AMO, inject data into the Control Tower using Python scripts, and share one-click links/QR codes externally. Pilot observations in Bandung 2 revealed critical data issues: multiple retailers sharing phone numbers across business IDs, duplicate retailer mappings, and absence of OTP-based ownership validation. Without a native registration flow inside CITA, onboarding scalability is severely limited,"/>
        <s v="The current CITA chat feature is limited to product search by alias and does not support conversational or repeat‑order use cases. This limitation reduces the perceived value of the chat feature and has resulted in low adoption among retailers, particularly those with frequent repeat‑ordering behavior. A full AI/LLM solution is part of the long‑term roadmap but requires additional time and global alignment."/>
        <s v="Mission widget on homepage"/>
        <s v="Ada finding bug existing yang menyebabkan pesan antar logo dengan banner toko terdekat itu pakai url yang sama"/>
        <s v="Enabling CITA registration via Pasukan Garuda (to ensure the store receives the correct cluster and pairing)"/>
        <s v="HQ manually configures multiple challenges on a weekly / bi-monthly basis requiring at least 2 hours per session. The repetitive nature of these tasks increases operational workload and risk of error. "/>
        <s v="The current basket value challenge lacks the capability to automatically reward consecutive purchases. Consequently, HQ must manually verify consistency criteria and seed points per retailer, preventing real-time point awarding and increasing operational workload. "/>
        <s v="The current, entirely manual execution of the Raffle program poses a significant risk to the program's integrity and compliance. Reliance on manual steps increases the chance for human error and fails to meet comliance requirements for automated, impartial selection process. This also takes up a lot of time to setup manually. "/>
        <s v="DTE launched a new program called Kita Kode / UIC. This program requires retailers to Scan and Submit their AYO transaction QR codes through the DTE page. One key learning from the ongoing pilot is that retailers are not able to scan and submit their AYO QR's because their AK app does not have camera permissions enabled. "/>
        <m/>
        <s v="Currently, many not market-fit menus available on AYO Mitra. Hence, onboarding new WS is pretty hard especially trigger to more unnecessary queation from them."/>
        <s v="Daily Pasgar Performance Report"/>
        <s v="Saat ini, tim belum memiliki visibilitas end-to-end terkait performa fitur ini, khususnya:_x000a_Berapa banyak user yang melihat dan klik product recommendation_x000a_Seberapa banyak yang melanjutkan ke add to cart_x000a_Seberapa banyak yang berhasil checkout"/>
        <s v="Multiple Country Access / Country Selection for AYO Principal "/>
        <s v="Retailer Mapping - Unreg Enablement"/>
        <s v="Group the menus used in AYO Mitra to make them more concise and aligned with user needs, while standardizing the look and feel across multiple dashboards"/>
        <s v="Add Mission-Related Parameters to OSEM_x000a__x000a_Currently deployment team need to upload audience list via OSEM to blast mission to target retailers. This considered as a hassle in the process, as deploymentt will  need to update the csv file uploaded. There is no way for them to currently look at mission submission and mission compliance, or consider using any parameters related to mission attributes to select target audience."/>
        <s v="Tidak adanya single source of truth di DWH untuk CN yang masuk dari iSMS ke AYO._x000a_Sulit melakukan validasi CN yang sudah diterbitkan di iSMS namun belum masuk ke AYO._x000a_Tidak ada visibilitas terhadap CN yang sudah lama tidak digunakan oleh partner"/>
        <s v="with the scheduler implemented in produk manajemen barang, currently user will only can view the updated data with scheduler set. user cannot view the current setup"/>
        <s v="Currently, whitelisting process for SRC IQOS Point requires admin to manually do it one by one for each store that takes too much time"/>
        <s v="Adjustment Menu based on Role in AYO Principal"/>
        <s v="Remove Qiscus from AYO Principal"/>
        <s v="Saat ini, order yang sudah checkout di AYO akan masuk ke iLogic dengan status Available._x000b_Namun, warehouse tidak memiliki visibilitas penyebab kenapa order belum berubah menjadi Received, karena:_x000a_Status booking di iLogic hanya berubah menjadi Received jika status AYO = Diproses_x000a_Banyak kondisi valid di AYO yang menyebabkan order belum diproses, misalnya: _x000a_masih menunggu Payment_x000a_Review order belum selesai_x000a_Belum adamya Konfirmasi perubahan dari partner_x000a_Kondisi ini tidak tercapture di iLogic_x000a_Akibatnya:_x000a_Warehouse tidak bisa membedakan apakah: _x000a_Order memang belum memenuhi business process_x000a_Atau ada issue teknis (contoh: iSMS belum mengirim invoice PDF)"/>
        <s v="Current filter is by business category. But Panamas transaction can consists of several business_x000a_category in one transaction"/>
        <s v="Currently printout cricket invoice from My Hero pre order / from MHBE shows Panamas bank account."/>
        <s v="Logo updates across AYO platforms are currently fragmented and require development effort, limiting speed and consistency in brand updates."/>
        <s v="Update BRIVA &amp; QRIS BRI to SNAP_x000a_Bank Indonesia require all API related to purchase using SNAP API by the end of August. If not, will be shut down by BI. "/>
        <s v="Notes from Principal Revamp"/>
        <s v="- Receipt cancellation is registered as current FF_x000a_- Cannot make carryover adjustment for inactive FF"/>
        <s v="If there is issue when sending pre order cancellation to WMS/TMS, Sales Order status is still ended and_x000a_booked on WMS/TMS, but cancelled in My Hero Back End.​_x000a_In delivery day, this sales order is still included in delivery list​"/>
        <s v="Cancel &amp; Submit Wording  Enhancement (GR / GI): This enhancement aims to improve clarity, control, and operational visibility for Cancel and Submit actions in both Inbound (GR) and Outbound (GI/Out) processes."/>
        <s v="Revamping Export Function in AYO Principal"/>
        <s v="Currently, there is no dedicated web-based transaction platform that can serve as a unified destination for consumers coming from Instant Messaging channels — whether Telegram, WhatsApp, or QR scan activations. Each campaign or category (SFP, HKS, and others) requires a separate development cycle to build its own landing page, making it time-consuming, costly, and difficult to scale. There is also no centralized way for admins to manage and update these entry points without involving IT."/>
        <s v="Currently, the configuration for changing price &amp; stock is setup in one parameter. This creates a hassle when we want to turn on only either one of the parameters (e.g. Partner can edit the price but the stock cannot be edited)"/>
        <s v="Currently when retailer status is inactive, but staff status is active, the staff still manage to login to AYO Kasir"/>
        <s v="- Cannot make carryover adjustment for inactive FF"/>
        <s v="CSC agents cannot take necessary actions to resolve issues raised by SRC regarding DTE mission complaints. CSC agents need to escalate to many other parties that takes longer time and process."/>
        <s v="Since the product must be registered in isms first, currently we cannot register product if the product is not sold in B2B channel"/>
        <s v="Current process takes around 4 weeks to create QRIS BRI, process are very manual from registration to QRIS distribution. "/>
        <s v="Seamless payment process with BRIVA"/>
        <s v="The current product recommendation table stores personalized SKU recommendations for all retailers across CSU (~800K panel). The table size is significantly large and requires a full data rewrite (truncate &amp; reload) on a daily basis. This process  needs to be enhanced"/>
        <s v="Currently we cannot update name/coach type via bulk upload if the staff already registered in the touchpoint"/>
        <s v="Currently the experience to add/upload stock count approval is not standard. There is no template available, and after upload, there is no validation displayed for user. After upload, user must find the data on the table manually to find it successfully upload. If the data is not displayed, it means that upload failed"/>
        <s v="currently, content in taste advisor is static and need development even for the smallest changes, e.g. wording. also the recommendation result is locked only for 3 or 6 recommendations"/>
        <s v="[Extra benefit during payday/doubel date, etc] Currently IQOS XP Program have been developed, but only applicable in 1 rules / 1 program per touchpoints"/>
        <s v="Pre order TA RE CreatedBy data is not recorded correctly"/>
        <s v="- System to System communication"/>
        <s v="(Panamas system to Cleo system)"/>
        <s v="- Operational execution"/>
        <s v="No cancel feature for pre order RE"/>
        <s v="Share folder untuk BV1 Pre Order disamakan dengan V1 (perlu check juga ke DN/Invoice PNMS)"/>
        <s v="Based on system criticality, MYHERO is classified as a business‑critical system. In accordance with IT Security requirements under ITPF IT‑STD‑301 Identity &amp; Access Management, business‑critical systems are required to have emergency access in place."/>
        <s v="Product Bundling can only consist of FMCG product"/>
        <s v="[Extra benefit for selected group] Currently IQOS XP Program have been developed, but only applicable in 1 rules / 1 program per touchpoints"/>
        <s v="to be able to display godson stats and point SMB in TTR and XOXO, we need to calculate the point. raw data is sent from DWH to AYO and AYO need to calculate the point, and send it to TTR and XOXO"/>
        <s v="Currently, AYO Mitra Order uses a data logger that is considered quite heavy for analysis and also adds load to the sync process alongside the existing Google Analytics setup._x000a_We will detail all existing activities to replace the data logger, ensure all activities can be tracked (online-only), and clearly define and properly log all errors in Firebase to ensure the app continues to run efficiently."/>
        <s v="Currently, 3PL WH face pain points:_x000a_a) Manual input brand, qty, and WBS for reward processing_x000a_b) Risk of inventory discrepancy of WMS-SAP due to reward expense"/>
        <s v="AYO Principal currently lacks a mechanism to remotely and systematically terminate active user sessions across its connected applications. As the platform scales across multiple retail touchpoints, administrators need centralized control to enforce security policies, manage compliance deadlines, or respond to operational events without relying on individual users to log out manually. The absence of this capability creates gaps in access governance, particularly during user review cycles, access revocations, and scheduled maintenance windows."/>
        <s v="- Taking order app interface"/>
        <s v="Following ITPF Rules on IT-STD-301 Identity &amp; Access Management to reduce the risk of unauthorized access."/>
        <s v="Update the latest system version of AWS (lambda), google react native"/>
      </sharedItems>
    </cacheField>
    <cacheField name="Objective" numFmtId="0">
      <sharedItems containsBlank="1" count="124" longText="1">
        <s v="Support business stakeholders need by adding tiering reward on template tugas with priority mechanisms and TSM automatically create new flow every week_x000a_1) Create tiering reward and max_x000a_2) Cutoff time per mission on TSM_x000a_3) TSM automation to support weekly campaign"/>
        <s v="1) Simplify the process required to verify DTE mission complained by SRC to CSC agents​_x000a_2) Empower authority for CSC agents to override DTE mission result within certain parameters​_x000a_3) Improve SRC experience when raising complaints to CSC agents​_x000a_4) Free up time for Program Owners, CSC Executives, Commercial Deployment Executives, and DTE admins in HQ"/>
        <s v="Reduce the inquiries to deployment team from retailers"/>
        <s v="To comply with Infosec by adjusting the login workflow in AYO Kasir"/>
        <s v="ensure if the retailer is inactive, staff is also inactive"/>
        <s v="for XP program, instead of email, we'll use WA since phone number has validation and that if a person use invalid number, the person can't receive the OTP hence reducing fraud"/>
        <s v="Display an SKU‑level information pop‑up when the requested stock in AYO Kasir is unavailable in SAP or the Warehouse."/>
        <s v="To ensure a smooth consumer journey and avoid bottlenecks in the new member registration process, which could cause consumers to take longer to complete their transactions."/>
        <s v="To enhance &quot;stock count/opname&quot; feature"/>
        <s v="-Reduce Cost Per Transaction and logistic operational cost for online order"/>
        <s v="Enable SSO of AYO Kasir in AYO Toko to increase AYO Kasir usage to register leads as members"/>
        <s v="To minimize the impact of missing MGM  to AYO Kasir operational usage"/>
        <s v="Create limited time activation by leveraging limited-period XP initiatives that stimulate momentum and drive additional footfall into stores._x000a__x000a_Strengthen value perception and deepen collaboration with partners by offering special benefits to selected LAU segments._x000a_"/>
        <s v="Adjust codentify device - in menu edit transaction. Changes of transaction device will follow new codentify it as well"/>
        <s v="Track Transaction by providing longtitude &amp; latitude on each transation made, this is to segmentize transaciton within staionary (direct retail) or non-stationary (canvassing). Activity tracking in Coaches, including routing &amp; activation performance "/>
        <s v="Activity tracking in Coaches, including routing &amp; activation performance"/>
        <s v="Create Outbound Feature in AYO Kasir"/>
        <s v="Store-to-Store Enhancement: Enabling Transfers from Booth to Kiosk and Vice Versa"/>
        <s v="Enable Excel download feature for historical ORF data in AYO Kasir, as well as Excel export feature for historical ORF data across all touchpoints in AYO Principal"/>
        <s v="Allow AYO Kasir to go with offline mode during network limitation and allow data synchronization when back to online"/>
        <s v="More informative &amp; clear historical coin obtained from leads generation program"/>
        <s v="Faster &amp; more precise coin rewarding &amp; stock recording"/>
        <s v="To improve visibility and traceability of replacement orders within sales reports by presenting key replacement details in the exported data."/>
        <s v="To insert and map new retailer codes with the needed payment gateway data, and_x000a_To edit and update the retailer codes with the payment gateway data"/>
        <s v="To standardize inventory movement recording by applying consistent Sellable and Non‑Sellable classification across all related modules, including Cashier, Product, Purchasing, Replenishment, Stock Count, Daily Settlement, and Reporting."/>
        <s v="Draft order and reload after doing other activities"/>
        <s v="To complete mission, retailers must do give rating on CITA."/>
        <s v="Enable the Task Sequencing Management (TSM) system to support multi-tier quota-based reward configuration per mission, allowing business users to set differentiated coin rewards by completion rank/quota directly from the admin panel — eliminating the need for manual data extraction and coin injection, and enabling scalable gamified mission mechanics."/>
        <s v="implement AI chatbot to answer repetitive question or simple question that the answer can be generated from data/knowledge sources, without any action from the chatbot"/>
        <s v="To sync status between retailer &amp; staff"/>
        <s v="AYO Kasir responsive (phase 3) - Compatibility in mobile version (web)"/>
        <s v="To improve the overall UI quality and user experience by implementing the new design system on the homepage. This aims to ensure visual consistency, better usability, and alignment across AYO Toko."/>
        <s v="To improve the overall UI quality and user experience by implementing the new design system on the transaction detail. This aims to ensure visual consistency, better usability, and alignment across AYO Toko."/>
        <s v="To be able to configure the menu tiles without sprint/deployment."/>
        <s v="To be able to upload new icons in existing nav bar config"/>
        <s v="Strengthen audit readiness, data governance, and compliance posture"/>
        <s v="To improve the overall UI quality and user experience by implementing the new design system on the product discovery page. This aims to ensure visual consistency, better usability, and alignment across AYO Toko."/>
        <m/>
        <s v="To recognize IQOS leads in DCE as new members in AYO Kasir"/>
        <s v="Creating a new menu in AYO Principal to allow HQ to upload the coin reimbursement process for Mitra, so Mitra can also track the status of their reimbursement. This makes the reimbursement process clearer, as Mitra can view the reimbursement status directly from AYO Mitra"/>
        <s v="Enable price data and personalized reco data integration to DTA global"/>
        <s v="Remove Qiscus services entirely from My AYO BE"/>
        <s v="Enable AYO Mitra as an additional source for DTE progress updates, ensuring no transaction is missed regardless of which channel processes the order."/>
        <s v="AYO Toko able to provide CN Rewards that can be applied as a deduction to the billing amount."/>
        <s v="Allow CNR implementation doesn’t fully enforce program-level validation, may cause mismatch/use across different TP. _x000a_Support mandatory multiple brand program, and cumulative reward mechanics using AAI_x000a__x000a_Configuration Budget Cao in area level_x000a_"/>
        <s v="To improve data timeliness and operational efficiency, enhance the MyHero system by introducing automated data synchronization with the following capabilities:_x000a_Automatic data upload upon journey completion, eliminating the need for manual sync by field force._x000a_Real-time or near real-time data availability in back-office systems to support monitoring and reporting._x000a_Prevents file creation and upload when there is no data change on the iPad._x000a_Avoids duplicate uploads for data that has already been successfully synchronized."/>
        <s v="The primary objective of this initiative is to revamp the visual layout and presentation of the sync screen, transforming it from a dense, information-overloaded display into a clean, intuitive, and easily digestible interface that enables salesman to quickly and accurately read, understand, and act upon their sync status — ensuring no failed items go unnoticed."/>
        <s v="To reduce excessive API calls during order creation and prevent threshold limit breaches by implementing enhanced payload validation prior to submission, thereby minimizing unnecessary retry processes."/>
        <s v="To migrate operational expense claim submission and processing from PC Pool to MyHero in order to improve efficiency, reduce processing time, and strengthen control through a fully digital and standardized workflow."/>
        <s v="Salesman can taking order without visit and without KSI calculation"/>
        <s v="Efficiency by introducing a visibility mechanism that enables CPO users to:_x000a_Monitor the readiness status of files for field force download._x000a_Identify whether files are available, not yet ready, or already downloaded._x000a_Reduce dependency on support teams for status confirmation._x000a_Minimize unnecessary time spent on manual follow-ups and coordination."/>
        <s v="a) Reduce pain point by field force to coordinate stock availability manually (through Whatsapp or Teams)._x000a_b) Reduce pain point of creating DN and invoice revisions due to stock availability miscoordination._x000a_c) Deliver Q2 2026 productivity target by eliminating time-spent for stock coordination and DN revisions."/>
        <s v="Link Question to Customer field to simplify customer data update process by showing current value"/>
        <s v="- Accelerate application update distribution without dependency on the Company Portal_x000a_- Ensure 100% version consistency across all users_x000a_- Eliminate reliance on manual user actions for application updates_x000a_- Enable rapid bug fixes and business logic updates to minimize disruption to sales activities_x000a_- Improve operational efficiency while reducing manual distribution overhead on the IT side"/>
        <s v="Automate process Manual Reconcile for CPO Collection"/>
        <s v="To enhance the MyHero release management capability by introducing a configurable setting that enables:_x000a_Territory-based deployment control, allowing new releases to be applied selectively to specific regions or areas._x000a_Update classification (Mandatory vs. Optional):_x000a__x000a_Mandatory: Enforces users within selected territories to adopt the new release._x000a_Optional: Allows users to update at their discretion within selected territories."/>
        <s v="Improve document efficiency for invoice printouts_x000a_Enhance system performance and responsiveness_x000a_Provide better user control over data retrieval"/>
        <s v="Improve FF operational efficiency &amp; accelerate mitra service level"/>
        <s v="Implement an improvement whereby, during the order-taking process, salesmen can place orderssimultaneously for HMS products that are subject to tax and those that are non-taxable, and process thepayment in a single transaction, while ensuring that the invoices remain separated between taxable andnon-taxable products.​"/>
        <s v="- To have feature or functionality all the quantity order are not cleared when WEE change the delivery_x000a_date.​_x000a_- Apply pop up notification. A pop up notification appears to ensure that pricing aligned with the newly_x000a_updated delivery date is accurate​_x000a__x000a_​"/>
        <s v="Improve visibility, traceability, and workflow efficiency in price management"/>
        <s v="Enable CPO to look for similar area name and area code for the whole menu."/>
        <s v="Enable CPO to look for similar area name and area code for the whole menu, including QR Menu"/>
        <s v="To prevent users from getting mixed up between the “allocated cash-in” the settlement report and the “allocated cash-in” the deposit report"/>
        <s v=" Show Product Category value as Business Model​"/>
        <s v="To enable viewing of CCG, salespoint code, area code, and area name field in the settlement report &amp; allocated cash-in breakdown report for Salesman &amp; SPV Inactive across different KPS."/>
        <s v="a. Achieve Q2 2026 productivity target ($152k/yr). This initiative contributes to $12k/yr.​_x000a_b. Eliminate eliminating idle time due to waiting confirmation number to create invoice ​_x000a_(1,011 mins of manhours/day)."/>
        <s v="To ensure revenue &amp; CoS recorded to the right partner_x000a__x000a_Nambah Kolom GR Report"/>
        <s v="To streamline and accelerate the Active/Inactive account management process in AYO Principal, enhancing efficiency while mitigating fraud risks from inactive staff accounts"/>
        <s v="Build a native profile page and registration page within CITA that enables seamless, field-driven onboarding of unregistered retailers — triggered by Pasgar during store visits — with proper OTP validation, phone number ownership verification, and accurate data mapping to CITA, AYO Principal, and AMO ecosystems; eliminating dependency on external tools and manual data injection"/>
        <s v="Enable additional, high‑impact use cases on CITA Chat by allowing the system to recognize repeat‑order intent (e.g. last order), in order to reduce ordering friction, improve chat adoption, and validate conversational behavior ahead of the future AI/LLM implementation."/>
        <s v="Experiment Entry Point on CITA"/>
        <s v="This story aims to automate and streamline the challenge setup process to minimize time spent on manual repetitive tasks."/>
        <s v="To implement automated logic for consistent purchase rewards, eliminating manual HQ intervention and providing users with immediate rewards. "/>
        <s v="Automate the existing manual Raffle program process. This initiative aims to streamline the end-to-end execution of the Raffle program, resulting in a more seamless and efficient operational experience for the business"/>
        <s v="To improve overall user experience of the Kita Kode program by prompting users to enable camera permissions for the AK app. "/>
        <s v="To improve &amp; simplify UI to enable WS easier onboarding"/>
        <s v="- Creating a detailed PASGAR visit report_x000a_- Displaying a map of PASGAR visits_x000a_- Creating MITRA-friendly descriptive narratives on PASGAR performance related to TRACE"/>
        <s v="Menyediakan tracking end-to-end pada fitur Product Recommendation menggunakan Google Analytics untuk mengukur:_x000a_User interaction (view &amp; click)_x000a_Conversion funnel dari recommendation hingga checkout_x000a_Performance per placement / menu / algoritma recommendation"/>
        <s v="to have a better handling to access AYO Principal that comply with IT requirement"/>
        <s v="To enable unreg for CITA and AMO"/>
        <s v="To better targeting mission blast, optimizing ROI and mission submission compliance"/>
        <s v="Menyediakan data CN yang lengkap, akurat, dan up-to-date di DWH._x000a_Memungkinkan rekonsiliasi CN antara iSMS dan AYO._x000a_Mengidentifikasi CN yang belum digunakan atau sudah lama idle oleh partner"/>
        <s v="update the UI to be able to view current setup and the updated setup if the scheduler not running yet"/>
        <s v="Faster whitelisting process for SRC IQOS Point &amp; Paguyuban Member"/>
        <s v="To categorize menu menu in AYO Principal based on Application and Country"/>
        <s v="Menambahkan detail status order AYO melalui API ke iLogic, sehingga warehouse dapat:_x000a_Mendeteksi hambatan order lebih dini_x000a_Mengurangi waktu investigasi manual_x000a_Menghindari salah asumsi error sistem"/>
        <s v="Change Business Category filter to Business Model"/>
        <s v="New configuration bank account per Business Model to show specific bank account in transaction print out"/>
        <s v="To build a connection to AYO Principalto retrieve platform-specific logo configurations for each AYO platform."/>
        <s v="Enable to create personalize and mass upload notes in My Hero to help area discreation"/>
        <s v="Update PG cash logic"/>
        <s v="Retry sending cancellation pre order to WMS/TMS​ and release booking​"/>
        <s v="To improve user clarity, operational control, and warehouse visibility when performing Cancel and Submit actions in Inbound (GR) and Outbound (GI/Out) processes."/>
        <s v="Build AYO Web 2.0 as a unified, multi-category web platform that serves as the primary transaction and engagement layer for consumers coming from Instant Messaging channels — with a configurable iFrame capability that allows AYO Principal admins to specify and update landing page URLs directly from Principal, without requiring additional development effort per campaign."/>
        <s v="To separate configuration of editing the price and stock"/>
        <s v="To check retailer status AND staff status when login"/>
        <s v="- Simplify the process required to verify DTE mission complained by SRC to CSC agents"/>
        <s v="- Empower authority for CSC agents to override DTE mission result within certain parameters"/>
        <s v="- Improve SRC experience when raising complaints to CSC agents"/>
        <s v="- Free up time for Program Owners, CSC Executives, Commercial Deployment Executives, and DTE admins in HQ"/>
        <s v="Adjust validation of family code"/>
        <s v="To create a seamless process with minimum involvement of Field Forces. This integration aim to improve number of toko registered and improve QRIS BRI usage, hence it could improve revenue from BRI."/>
        <s v="To comply with updated BI (Bank Indonesia) regulation that all API related to payment need to be upgraded into API SNAP"/>
        <s v="Optimize the product recommendation data ingestion pipeline to handle large-scale daily refreshes efficiently"/>
        <s v="But now there's no logic to automate coin injection after complete rating. So it will be as automated coin injection with add logic after fill in rating on CITA after order submitted"/>
        <s v="To be able to update name/coach type via bulk upload"/>
        <s v="-Volume growth at store level (coming from online order)"/>
        <s v="-Increase store awareness"/>
        <s v="Standardize upload journey"/>
        <s v="create new menu in principal to configure taste advisor, from wording to recommendation result"/>
        <s v="Create limited time activation by leveraging limited-period XP initiatives that stimulate momentum and drive additional footfall into stores."/>
        <s v="Changes for WMS Sales TA Data"/>
        <s v="Add cancel feature for pre order RE"/>
        <s v="Share folder untuk BV1 Pre Order disamakan dengan V1 (perlu check juga ke DN/Invoice PNMS)"/>
        <s v="Implement emergency access for both MYHERO backend &amp; Field Force"/>
        <s v="Enable product bundling for CC &amp; FMCG"/>
        <s v="Strengthen value perception and deepen collaboration with partners by offering special benefits to selected LAU segments."/>
        <s v="calculate the SMB point, and send it to TTR and XOXO"/>
        <s v="Reduce pain point by 3PL warehouse team to do manual input for reward processing."/>
        <s v="Enable administrators to schedule or trigger a force logout for active sessions, configurable at the level of individual applications and touchpoint types, with the ability to set a specific date and time for the logout to take effect — ensuring precise, controlled session termination aligned with operational and compliance needs."/>
        <s v="Ensuring operational delivery and communication of statuses and business process is clear "/>
        <s v="(Phase 2) Re-login using fingerprint, App installation must be done from Company Portal"/>
        <s v="Maintain access to Appstore"/>
      </sharedItems>
    </cacheField>
    <cacheField name="Description" numFmtId="0">
      <sharedItems containsBlank="1" count="89" longText="1">
        <s v="Initiative to Pursue Digital Active user with:_x000a_1. Combining CITA &amp; AYO Toko TSM_x000a_2. TSM Automation_x000a_3. Max &amp; Leveling Reward_x000a_4. Auto Applied mission in CITA"/>
        <s v="Enabling CSC agents to request status revision to the budget owner"/>
        <s v="Reduce the inquiries to deployment team from retailers"/>
        <s v="Adjustments raised from Infosec assessment for logging in on AYO Kasir app / web:_x000a_1. SSO for internal users_x000a_2. PIN for external users_x000a_3. Auto logout if within 15 mins there's no activity on AYO Kasir"/>
        <s v="eliminate ineligible staff to login to apps"/>
        <s v="sending OTP via WA using AYO SRC sender (approved by DRG)"/>
        <s v="Prevent double inbound at the touchpoint level, even though inbound/outbound cancellation features are already available."/>
        <s v="Configure Taste Advisory options to be either mandatory or optional."/>
        <s v="stock count newly developed adjustment cashier_x000a_stock count principal_x000a_stock count adjustment  cashier"/>
        <s v="To connect AYO Kasir as POS system with iLogics (LSP that is already connected to DCE) in order to receive order from IQOS.com and fulfilled at the store level by Frontliners. Also enhance AYO Kasir to have specific menu to complete the task and stock deduction at store level"/>
        <s v="To create SSO of AYO Kasir in AYO Toko"/>
        <s v="Enhance MGM voucher flow by:_x000a_1. Enabling data back up of MGM voucher in AYO (Lifecycle rule: 7 days) _x000a_2. Option 1: Adjusting data type insertion from replacement to append or _x000a_3. Option 2: Add validation of data treshold (i.e. when the latest data contains data less than ~5% from the previous one, then system will use the previous data instead)"/>
        <s v="This initiative improve our current program capabilities, to adjust program to give extra benefits in certain period of time, selected LAU or selected outlets"/>
        <s v="Adjust codentify device - in menu edit transaction. Changes of transaction device will follow new codentify it as well"/>
        <s v="Track Transaction by providing longtitude &amp; latitude on each transation made, this is to segmentize transaciton within staionary (direct retail) or non-stationary (canvassing) "/>
        <m/>
        <s v="Frontliners bisa melakukan proses outbond langsung di AYO Kasir dan langsung mengurangi stok AYO Kasir dan bisa terkirim langung ke SAP (Tim Warehouse), sehingga tidak ada lagi selisih antara pengajuan outbond fronliners dengan proses GI tim Warehouse yang selama ini terjadi di proses manual outbond."/>
        <s v="Touchpoints should be able :_x000a_1. Managing stock cover weeks effectively_x000a_2. Managing overstocked brands that are about to be delisted or classified as BUBD to ensure they are sold out promptly"/>
        <s v="Touchpoints should be able :_x000a_1. Effective management of stock cover weeks through the availability of historical data downloads in Excel format, enabling a faster and more accurate forecasting process_x000a__x000a_HQ should be able :_x000a_1. Control the effectiveness of stock allocation by touchpoint to prevent BUBD"/>
        <s v="As we used AYO Kasir in any SFP event through transactions process, input new member registration with very wide scale of event, AYO Kasir need able to input these activities both online and offline mode, to ensure smooth field force operational and consumer journey "/>
        <s v="User can access historical coin obtained from leads generation program"/>
        <s v="Faster &amp; more precise coin rewarding &amp; stock recording"/>
        <s v="Enhance the Riwayat Penjualan export (Excel and PDF) by including essential replacement information in the Penjualan per Customer and Penjualan per Products reports to provide clearer context for replacement transactions."/>
        <s v="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s v="This enhancement introduces Sellable and Non‑Sellable inventory classification to ensure accurate tracking of inventory movements and support audit readiness across the system."/>
        <s v="Provide &quot;Order Cart&quot; / &quot;Order Draft&quot; Feature before continue to payment"/>
        <s v="To complete mission, retailers must do give rating on CITA."/>
        <s v="when retailer is updated to be inactive, staff inside that retailer is auto updated to be inactive too"/>
        <s v="Enable AYO Kasir web to be accessed in mobile browser_x000a_"/>
        <s v="Admin can change:_x000a_- icon_x000a_- name_x000a_- active/inactive_x000a_- remove/add new menu"/>
        <s v="- add log_x000a_- hide sensitive personal data_x000a_- align mismatch role"/>
        <s v="Impacted revamp:_x000a_- Product card_x000a_- Belanja landing page (SFP &amp; CC)_x000a_- Search page_x000a_- Product Detail"/>
        <s v="- Show different product cards layout for more than 2 SKU (including bottom sheet, GA tracking, etc etc)_x000a_- Show product reco qty when user add to cart from retailer analytics_x000a_- Show new product cards placement for retailer analytics video (in homepage, so that retailers don't have to play the video for add to cart) --&gt; include GA_x000a_- Show product recommendations section on cart screen (including config, GA tracking, etc)_x000a_- Show profit estimation_x000a_- Show RSP on product card"/>
        <s v="Enable AYO Kasir to recognize IQOS leads in DCE as new members in AYO Kasir, so that they are elligble for new member vouchers and benefits"/>
        <s v="AYO Toko able to provide CN Rewards that can be applied as a deduction to the billing amount."/>
        <s v="The current CNR AAI heavily support on one-time mechanics and is focusing on selected brand (not mandatory brand). Whilst business needs may vary such as mandatory_x000a_ multiple-brand, accumulative reward calc etc"/>
        <s v="Automate MyHero data upload upon journey completion to eliminate manual sync and prevent delays in back-office reporting and prevent unneccessary multiple upload"/>
        <s v="The primary objective of this initiative is to revamp the visual layout and presentation of the sync screen, transforming it from a dense, information-overloaded display into a clean, intuitive, and easily digestible interface that enables salesman to quickly and accurately read, understand, and act upon their sync status — ensuring no failed items go unnoticed."/>
        <s v="This initiative enables Field Force to submit expense claims via MyHero with OCR-based invoice reading, standardized master data, digital approval workflow, and automatic integration with SAP after validation by CPO and approval by relevant stakeholders."/>
        <s v="Provide file status visibility to eliminate dependency on support and reduce operational delays."/>
        <s v="a) MyHero BE can connect with different WMS according to product category, including 7Soft WMS_x000a_b) Field force can create sales order when ipad is offline/lost connection without deactivating check-book stock feature_x000a_c) Field force can book stock from “Available Qty” and “Plan Inbound Qty” in WMS_x000a_d) Notification with reason if sales order failed to be created (e.g. stock is not available, etc)"/>
        <s v="Over‑the‑Air (OTA) Update is a mechanism that allows MyHero application updates to be deployed directly from the server to users’ iPad applications, without requiring distribution through the App Store or Company Portal._x000a__x000a_Through OTA, the development team can:_x000a__x000a_- Deploy updates to JavaScript, business logic, UI/UX, and configuration within minutes_x000a_- Perform silent updates without user interaction_x000a_- Maintain a consistent application version across all active users"/>
        <s v="adding Optional and Mandatory setting for myHero new release update by territory, this required when deploying new realase on limited territory or area only"/>
        <s v="Update invoice print out to be more compact and space-efficient"/>
        <s v="Integrate to CITA/AYO Delivery Shipment"/>
        <s v="To improve field sales efficiency and accuracy by enabling salesmen to place orders for taxable and non-taxable HMS products in a single transaction flow, while maintaining proper invoice separation to ensure taxcompliance."/>
        <s v="Streamline pricing approval workflow through automated notifications_x000a_Enable efficient data extraction and sharing via export functionality_x000a_Improve data traceability and audit trail by retaining cancelled records in the UI"/>
        <s v="Eliminating waiting time to do journey generation or create confirmation number after credit limit is updated."/>
        <s v="A bulk upload export–import staff account status is needed in AYO Principal under the Staff Management module."/>
        <s v="This initiative introduces a temporary, intent‑based enhancement to CITA Chat where predefined conversational phrases related to repeat ordering trigger a last‑order summary flow. Retailers can review, edit, and proceed to checkout using existing order functionality. The solution is modular and designed to complement, not replace, future AI‑driven chatbot capabilities."/>
        <s v="Registration can be done during a visit, or after a transaction is completed by scanning the barcode on the receipt, which will redirect the user to the registration page"/>
        <s v="Enhancement several menus on Challenge Setup to decrease time on creating a new challenge"/>
        <s v="Introuduce point cap &amp; new challenge type to make incentivization more effective &amp; accurate"/>
        <s v="Introduce raffle system to grant extra point "/>
        <s v="UI and android permission adjustment to allow camera permission within the webview (iframe)"/>
        <s v="Re-arrange menu sequence and streamline menu grouping"/>
        <s v="Tracking Fitur (GA) - Product Recom"/>
        <s v="Several changes in CT, AMO and CITA"/>
        <s v="Data ingestion Credit Note &amp; Utilization CN"/>
        <s v="Create bulk import + bulk delete for SRC whitelisted as IQOS Point to reduce lead time "/>
        <s v="Provide API for ilogic for detail order status "/>
        <s v="- Receipt cancellation is registered as original FF_x000a_- Enable carryover adjustment for inactive FF"/>
        <s v="New job to retry send pre order RE cancellation including:​_x000a_-Retry release booking​_x000a_-Retry sending cancelation pre order to TMS​_x000a_-Retry sending cancelation pre order to WMS"/>
        <s v="This enhancement improves clarity and operational alignment for Cancel and Submit actions across GR and GI/Out processes."/>
        <s v="AYO Web 2.0 will serve as a single web destination for multiple categories including SFP, HKS, and future activations. The key capability is a configuration field in AYO Principal where admins can input and update a designated landing page URL — which will then be rendered as an iFrame within AYO Web 2.0. This means any campaign landing page, whether branded or unbranded, can be embedded and swapped out directly from Principal without touching the codebase. The platform will support mobile-first display, single sign-on via phone number, and will be accessible from any Instant Messaging-driven entry point including post QR scan and onboarding flows."/>
        <s v="Create 2 separate configuration for editing the price and stock in AYO Kasir and AYO Principal."/>
        <s v="To check retailer status AND staff status when login"/>
        <s v="SRC can challenge DTE verification result and CSC Agents (Bude Agents) can override verification result, given certain parameters met"/>
        <s v="if family code is not found in isms, then B2B price is set to be 0, and B2C price must be inputted manually_x000a__x000a_also if status product B2B is inactive, launching date is not mandatory"/>
        <s v="SRC can register QRIS BRI through Pojok Untung, get real time update and access QRIS BRI file directly."/>
        <s v="Business flow will be the same. The only thing that should be updated is API SNAP"/>
        <s v="But now there's no logic to automate coin injection after complete rating. So it will be as automated coin injection with add logic after fill in rating on CITA after order submitted"/>
        <s v="To be able to update name/coach type via bulk upload"/>
        <s v="-download template_x000a_-display upload result and all error message/success message_x000a_-reupload another file_x000a_-download error data"/>
        <s v="-change wording to be consumer POV_x000a_- update UI choose your nicotine (remove polyuser, allow multiple answer)_x000a_- recommendation result can be flexible (3 or 4 or ...)"/>
        <s v="This initiative improve our current program capabilities, to adjust program to give extra benefits in certain period of time (Payday or DoubleDate)"/>
        <s v="-The CreatedBy field should be filled with the Trade Assistance Name.​_x000a_-Cancellation before the Assignment/Delivery process: There is no need to send a cancellation to the WMS sales report.​_x000a_-Cancellation after the Assignment/Delivery process: Send a cancellation to the WMS sales report, including additional_x000a_information with the TA Name.​"/>
        <s v="- Taking order app interface frontend to include log of changes of delivery status (From Submitted - Approved - Delivered - Cancelled)"/>
        <s v="- Taking order app interface frontend to be able to view proof of delivery (picture format)"/>
        <s v="- Taking Order Summary printed to be noted &quot;Pembayaran Dilakukan ke Pihak Pengantar&quot;"/>
        <s v="- Taking Order app interface frontend to be able to search order by customer code in Laporan Pengiriman Barang"/>
        <s v="- Taking Order app interface frontend Laporan Pengiriman Barang column title change from Tanggal Pengiriman Barang to Estimasi Tanggal Pengiriman Barang"/>
        <s v="Add cancel feature for pre order RE"/>
        <s v="This initiative improve our current program capabilities, to adjust program to give extra benefits for selected LAU and selected outlets"/>
        <s v="integration between DWH to AYO (to calculate point) to TTR &amp; XOXO to display point and redeem point"/>
        <s v="a) Reward transactions recorded in AYO_x000a_b) Integration of reward expense with WMS and SAP"/>
        <s v="The Force Logout feature in AYO Principal will allow administrators to define session termination rules with the following configuration parameters:_x000a__x000a_1. Select target app score : AYO Toko or AYO Kasir _x000a_2. Touchpoint type : Filter by channel or outlet category_x000a_3. Scheduled Date &amp; Time_x000a_Set when the logout takes effect_x000a_Admins can set a future date and time for the force logout to execute automatically, or trigger it immediately. Sessions active at the defined time will be terminated and users will be prompted to re-authenticate upon next action."/>
        <s v="- Taking order app backend and reporting to include capability retrieving Cleo mapping of Customer Code to Depo Cleo"/>
        <s v="Support implementation session termination to users who detected as inactive for a configured period of time. Make user easier to re-login using fingerprint. Enhance security on app installation"/>
      </sharedItems>
    </cacheField>
    <cacheField name="Impact_x000a_(must be in number)" numFmtId="0">
      <sharedItems containsBlank="1" longText="1"/>
    </cacheField>
    <cacheField name="Sprint Proposal" numFmtId="0">
      <sharedItems containsBlank="1" containsMixedTypes="1" containsNumber="1" containsInteger="1" minValue="2" maxValue="7"/>
    </cacheField>
    <cacheField name="Business Owner PIC" numFmtId="0">
      <sharedItems containsBlank="1"/>
    </cacheField>
    <cacheField name="Category" numFmtId="0">
      <sharedItems containsBlank="1" count="8">
        <s v="New"/>
        <m/>
        <s v="Deprioritized from previous sprint"/>
        <s v="Enhancement"/>
        <s v="Lintas"/>
        <s v="Bugs"/>
        <s v="Carry Over"/>
        <s v="Compliance"/>
      </sharedItems>
    </cacheField>
    <cacheField name="Changes in Principal Role / Require New Menu In Principal " numFmtId="0">
      <sharedItems containsDate="1" containsBlank="1" containsMixedTypes="1" minDate="2026-06-03T00:00:00" maxDate="2026-06-04T00:00:00"/>
    </cacheField>
    <cacheField name="BRD Submission Date" numFmtId="0">
      <sharedItems containsDate="1" containsBlank="1" containsMixedTypes="1" minDate="2025-01-30T00:00:00" maxDate="2026-06-04T00:00:00"/>
    </cacheField>
    <cacheField name="PM Name" numFmtId="0">
      <sharedItems containsBlank="1"/>
    </cacheField>
    <cacheField name="Weight (Estimated Mandays: ANGKA)" numFmtId="0">
      <sharedItems containsBlank="1" containsMixedTypes="1" containsNumber="1" minValue="0" maxValue="163.39999999999998" longText="1"/>
    </cacheField>
    <cacheField name="Proposal Prio Rank" numFmtId="0">
      <sharedItems containsBlank="1" containsMixedTypes="1" containsNumber="1" containsInteger="1" minValue="0" maxValue="35" count="44">
        <n v="1"/>
        <n v="2"/>
        <n v="3"/>
        <n v="4"/>
        <n v="5"/>
        <n v="6"/>
        <n v="7"/>
        <n v="8"/>
        <n v="9"/>
        <n v="10"/>
        <n v="11"/>
        <n v="12"/>
        <n v="13"/>
        <n v="14"/>
        <n v="15"/>
        <n v="16"/>
        <n v="17"/>
        <n v="18"/>
        <n v="19"/>
        <n v="20"/>
        <n v="21"/>
        <n v="22"/>
        <n v="23"/>
        <n v="24"/>
        <n v="25"/>
        <s v="Sprint 7"/>
        <m/>
        <n v="26"/>
        <n v="27"/>
        <n v="28"/>
        <n v="29"/>
        <n v="30"/>
        <n v="31"/>
        <s v="32 (Dobel)"/>
        <n v="32"/>
        <n v="33"/>
        <s v="Cancelled"/>
        <s v="Lintas"/>
        <s v="33 (Dobel)"/>
        <n v="34"/>
        <s v="No BRD"/>
        <s v="covered in the same developmenbt as product listing by kelv"/>
        <n v="35"/>
        <n v="0" u="1"/>
      </sharedItems>
    </cacheField>
    <cacheField name="Final Prio Rank" numFmtId="0">
      <sharedItems containsNonDate="0" containsString="0" containsBlank="1"/>
    </cacheField>
    <cacheField name="PRD Creation Date" numFmtId="0">
      <sharedItems containsNonDate="0" containsString="0" containsBlank="1"/>
    </cacheField>
    <cacheField name="Jira Ticket Number" numFmtId="0">
      <sharedItems containsBlank="1"/>
    </cacheField>
    <cacheField name="#Total Ticket(s) Generated " numFmtId="0">
      <sharedItems containsString="0" containsBlank="1" containsNumber="1" containsInteger="1" minValue="1" maxValue="5"/>
    </cacheField>
    <cacheField name="UAT Date" numFmtId="0">
      <sharedItems containsNonDate="0" containsString="0" containsBlank="1"/>
    </cacheField>
    <cacheField name="Date of Sharing Requirement to SE" numFmtId="0">
      <sharedItems containsNonDate="0" containsDate="1" containsString="0" containsBlank="1" minDate="2026-04-10T00:00:00" maxDate="2026-05-20T00:00:00"/>
    </cacheField>
    <cacheField name="Final Development Status" numFmtId="0">
      <sharedItems containsBlank="1"/>
    </cacheField>
    <cacheField name="Develop in Sprint?" numFmtId="0">
      <sharedItems containsString="0" containsBlank="1" containsNumber="1" containsInteger="1" minValue="4" maxValue="5"/>
    </cacheField>
    <cacheField name="Cross Sprint?" numFmtId="0">
      <sharedItems containsBlank="1"/>
    </cacheField>
    <cacheField name="Cross Sprint to?" numFmtId="0">
      <sharedItems containsString="0" containsBlank="1" containsNumber="1" containsInteger="1" minValue="6" maxValue="6"/>
    </cacheField>
    <cacheField name="Mandays Consumption (Software Engineer)" numFmtId="0">
      <sharedItems containsString="0" containsBlank="1" containsNumber="1" minValue="0" maxValue="132"/>
    </cacheField>
    <cacheField name="Mandays Consumption ITPD (Review Test Case &amp; Pre-UAT)" numFmtId="0">
      <sharedItems containsString="0" containsBlank="1" containsNumber="1" containsInteger="1" minValue="1" maxValue="1"/>
    </cacheField>
    <cacheField name="Reason if Cancel / Deprio" numFmtId="0">
      <sharedItems containsBlank="1"/>
    </cacheField>
    <cacheField name="Deployment Date" numFmtId="0">
      <sharedItems containsNonDate="0" containsDate="1" containsString="0" containsBlank="1" minDate="2026-08-06T00:00:00" maxDate="2026-08-07T00:00:0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18.345035185186" createdVersion="8" refreshedVersion="8" minRefreshableVersion="3" recordCount="139" xr:uid="{CCED1B5B-5A91-43C0-8F2D-7FECC75EF8DE}">
  <cacheSource type="worksheet">
    <worksheetSource ref="A2:AN137" sheet="Sprint 7"/>
  </cacheSource>
  <cacheFields count="38">
    <cacheField name="No" numFmtId="0">
      <sharedItems containsString="0" containsBlank="1" containsNumber="1" containsInteger="1" minValue="1" maxValue="141"/>
    </cacheField>
    <cacheField name="Ticket Code" numFmtId="0">
      <sharedItems containsBlank="1"/>
    </cacheField>
    <cacheField name="Platform" numFmtId="0">
      <sharedItems containsBlank="1" count="18">
        <s v="AYO Toko"/>
        <s v="DTE"/>
        <s v="AYO Principal"/>
        <s v="AYO Mitra Order"/>
        <s v="AYO Kasir"/>
        <s v="MyHero"/>
        <s v="AYO Mitra"/>
        <s v="CITA"/>
        <s v="AYO Toko &amp; AYO Principal"/>
        <s v="My AYO"/>
        <s v="AYO Mitra PH"/>
        <s v="AYO Principal PH"/>
        <s v="AYO Kasir "/>
        <s v="MY AYO "/>
        <s v="Paguyuban"/>
        <m/>
        <s v="OSEM"/>
        <s v="AYO Toko "/>
      </sharedItems>
    </cacheField>
    <cacheField name="Sub-Platform" numFmtId="0">
      <sharedItems containsBlank="1" count="51">
        <s v="AYO Toko &amp; My Hero"/>
        <s v="DTE"/>
        <s v="AYO Principal"/>
        <s v="Control Tower , CITA"/>
        <s v="Gemini AI"/>
        <s v="AYO Kasir"/>
        <s v="Control Tower"/>
        <s v="My Hero FF &amp; My Hero Backend"/>
        <s v="AYO Mitra"/>
        <s v="CITA"/>
        <s v="DTE, AYO KASIR"/>
        <s v="AYO Principal "/>
        <s v="MyHero"/>
        <s v="AYO Principal - Kasir &amp; Toko "/>
        <s v="AYO Principle - Whitelist Leads Gen"/>
        <s v="MyHero FF"/>
        <s v="My Hero"/>
        <s v="AYO Principal - Kasir"/>
        <s v="AYO Kasir &amp; Principal"/>
        <s v="SFP"/>
        <s v="My Hero &amp; MyHero Backend"/>
        <s v="My Hero FF"/>
        <s v="AYO Kasir, AYO Principal"/>
        <s v="MyHERO BackEnd"/>
        <s v="MyHero iPad"/>
        <s v="AYO Kasir SFP"/>
        <s v="AYO Kasir SRC IQOS Point"/>
        <s v="My Hero Backend BV1"/>
        <s v="My Hero FF &amp; Backend"/>
        <s v="My Hero WEB"/>
        <s v="My Hero BE"/>
        <s v="AYO Principal - Kasir "/>
        <s v="MyHero "/>
        <s v="AYO Toko"/>
        <s v="AYO Toko, AYO Kasir"/>
        <s v="My AYO"/>
        <s v="AYO Mitra PH"/>
        <s v="AYO Principal PH"/>
        <s v="AYO Kasir "/>
        <s v="MY AYO "/>
        <s v="Paguyuban"/>
        <m/>
        <s v="OSEM, DTE"/>
        <s v="AYO Principal - CSC"/>
        <s v="AYO Principal - Bank Account &amp; CTA Status"/>
        <s v="AYO Principal - Coin Disbursement"/>
        <s v="AYO Toko - Pop-up &amp; Profile"/>
        <s v="My Hero iPad"/>
        <s v="Clustering"/>
        <s v="OSEM"/>
        <s v="AYO Mitra Order"/>
      </sharedItems>
    </cacheField>
    <cacheField name="Epic" numFmtId="0">
      <sharedItems containsBlank="1"/>
    </cacheField>
    <cacheField name="Background" numFmtId="0">
      <sharedItems containsBlank="1" longText="1"/>
    </cacheField>
    <cacheField name="Objective" numFmtId="0">
      <sharedItems containsBlank="1" longText="1"/>
    </cacheField>
    <cacheField name="Description" numFmtId="0">
      <sharedItems containsBlank="1" longText="1"/>
    </cacheField>
    <cacheField name="Impact_x000a_(must be in number)" numFmtId="0">
      <sharedItems containsBlank="1" longText="1"/>
    </cacheField>
    <cacheField name="Sprint Proposal" numFmtId="0">
      <sharedItems containsBlank="1" containsMixedTypes="1" containsNumber="1" containsInteger="1" minValue="2" maxValue="8"/>
    </cacheField>
    <cacheField name="Business Owner PIC" numFmtId="0">
      <sharedItems containsBlank="1"/>
    </cacheField>
    <cacheField name="Category" numFmtId="0">
      <sharedItems containsBlank="1"/>
    </cacheField>
    <cacheField name="Changes in Principal Role / Require New Menu In Principal " numFmtId="0">
      <sharedItems containsDate="1" containsBlank="1" containsMixedTypes="1" minDate="2026-06-03T00:00:00" maxDate="2026-06-04T00:00:00"/>
    </cacheField>
    <cacheField name="BRD Submission Date" numFmtId="0">
      <sharedItems containsDate="1" containsBlank="1" containsMixedTypes="1" minDate="2025-01-30T00:00:00" maxDate="2026-07-10T00:00:00"/>
    </cacheField>
    <cacheField name="PM Name" numFmtId="0">
      <sharedItems containsBlank="1"/>
    </cacheField>
    <cacheField name="Weight (Estimated Mandays: ANGKA)" numFmtId="0">
      <sharedItems containsBlank="1" containsMixedTypes="1" containsNumber="1" minValue="0" maxValue="500"/>
    </cacheField>
    <cacheField name="Proposal Prio Rank" numFmtId="0">
      <sharedItems containsBlank="1" containsMixedTypes="1" containsNumber="1" containsInteger="1" minValue="0" maxValue="34" count="47">
        <n v="1"/>
        <s v="2 (pecah tiket dengan mengutamakan voucher gosok dan spin the wheel)"/>
        <n v="2"/>
        <n v="0"/>
        <n v="3"/>
        <n v="11"/>
        <n v="4"/>
        <n v="5"/>
        <n v="6"/>
        <s v="Sama dengan tiket AYO Principal"/>
        <s v="covered in the same developmenbt as product listing by kelv"/>
        <m/>
        <n v="8"/>
        <n v="27"/>
        <s v="0 (follow up ke business and IT)"/>
        <n v="9"/>
        <n v="18"/>
        <n v="10"/>
        <n v="20"/>
        <n v="7"/>
        <n v="21"/>
        <n v="22"/>
        <n v="12"/>
        <n v="24"/>
        <n v="13"/>
        <n v="14"/>
        <n v="15"/>
        <n v="16"/>
        <n v="25"/>
        <n v="17"/>
        <s v="deprio"/>
        <n v="19"/>
        <n v="30"/>
        <s v="0 (belum ada BRD)"/>
        <s v="0 (double dengan tiket DTE)"/>
        <s v="0 (masuk sprint 8)"/>
        <s v="Update 10 Jul: No BRD Shared to ITPD"/>
        <n v="23"/>
        <n v="26"/>
        <s v="Need Confirmation from Compliance Team"/>
        <s v="No BRD"/>
        <n v="28"/>
        <n v="29"/>
        <n v="31"/>
        <n v="32"/>
        <n v="33"/>
        <n v="34"/>
      </sharedItems>
    </cacheField>
    <cacheField name="Final Prio Rank" numFmtId="0">
      <sharedItems containsBlank="1" containsMixedTypes="1" containsNumber="1" containsInteger="1" minValue="0" maxValue="34"/>
    </cacheField>
    <cacheField name="PRD Creation Date" numFmtId="0">
      <sharedItems containsNonDate="0" containsDate="1" containsString="0" containsBlank="1" minDate="2026-06-01T00:00:00" maxDate="2026-06-27T00:00:00"/>
    </cacheField>
    <cacheField name="Jira Ticket Number" numFmtId="0">
      <sharedItems containsDate="1" containsBlank="1" containsMixedTypes="1" minDate="2026-06-19T00:00:00" maxDate="2026-06-20T00:00:00"/>
    </cacheField>
    <cacheField name="#Total Ticket(s) Generated " numFmtId="0">
      <sharedItems containsBlank="1"/>
    </cacheField>
    <cacheField name="UAT Date" numFmtId="0">
      <sharedItems containsString="0" containsBlank="1" containsNumber="1" containsInteger="1" minValue="6" maxValue="6"/>
    </cacheField>
    <cacheField name="Date of Sharing Requirement to SE" numFmtId="0">
      <sharedItems containsDate="1" containsBlank="1" containsMixedTypes="1" minDate="2026-06-22T00:00:00" maxDate="2026-07-03T00:00:00"/>
    </cacheField>
    <cacheField name="Final Development Status" numFmtId="0">
      <sharedItems containsBlank="1" containsMixedTypes="1" containsNumber="1" containsInteger="1" minValue="7" maxValue="7"/>
    </cacheField>
    <cacheField name="Develop in Sprint?" numFmtId="0">
      <sharedItems containsString="0" containsBlank="1" containsNumber="1" containsInteger="1" minValue="6" maxValue="50"/>
    </cacheField>
    <cacheField name="Cross Sprint?" numFmtId="0">
      <sharedItems containsBlank="1" containsMixedTypes="1" containsNumber="1" containsInteger="1" minValue="3" maxValue="4"/>
    </cacheField>
    <cacheField name="Cross Sprint to?" numFmtId="0">
      <sharedItems containsBlank="1" containsMixedTypes="1" containsNumber="1" containsInteger="1" minValue="7" maxValue="8"/>
    </cacheField>
    <cacheField name="Mandays Consumption (Software Engineer)" numFmtId="0">
      <sharedItems containsBlank="1" containsMixedTypes="1" containsNumber="1" minValue="5" maxValue="67"/>
    </cacheField>
    <cacheField name="Mandays Consumption ITPD (Review Test Case &amp; Pre-UAT)" numFmtId="0">
      <sharedItems containsBlank="1" longText="1"/>
    </cacheField>
    <cacheField name="Reason if Cancel / Deprio" numFmtId="0">
      <sharedItems containsBlank="1"/>
    </cacheField>
    <cacheField name="Deployment Date" numFmtId="0">
      <sharedItems containsDate="1" containsBlank="1" containsMixedTypes="1" minDate="2026-09-14T00:00:00" maxDate="2026-10-20T00:00:00"/>
    </cacheField>
    <cacheField name="BRD" numFmtId="0">
      <sharedItems containsBlank="1"/>
    </cacheField>
    <cacheField name="Ticket 1st shown in Sprint" numFmtId="0">
      <sharedItems containsNonDate="0" containsString="0" containsBlank="1"/>
    </cacheField>
    <cacheField name="Start Development in Sprint" numFmtId="0">
      <sharedItems containsNonDate="0" containsDate="1" containsString="0" containsBlank="1" minDate="2026-07-01T00:00:00" maxDate="2026-07-02T00:00:00"/>
    </cacheField>
    <cacheField name="Final Remarks" numFmtId="0">
      <sharedItems containsNonDate="0" containsString="0" containsBlank="1"/>
    </cacheField>
    <cacheField name="Remark" numFmtId="0">
      <sharedItems containsBlank="1" longText="1"/>
    </cacheField>
    <cacheField name="Shared to Product Team_x000a_(By Kath)" numFmtId="0">
      <sharedItems containsBlank="1"/>
    </cacheField>
    <cacheField name="Prev Prio" numFmtId="0">
      <sharedItems containsString="0" containsBlank="1" containsNumber="1" containsInteger="1" minValue="2" maxValue="15"/>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awan, Adityo" refreshedDate="46218.37761747685" createdVersion="8" refreshedVersion="8" minRefreshableVersion="3" recordCount="140" xr:uid="{96FF7133-FA7D-4955-879C-B426C28793B1}">
  <cacheSource type="worksheet">
    <worksheetSource ref="C2:R1048576" sheet="Sprint 7"/>
  </cacheSource>
  <cacheFields count="15">
    <cacheField name="Platform" numFmtId="0">
      <sharedItems containsBlank="1" count="19">
        <s v="AYO Toko"/>
        <s v="DTE"/>
        <s v="AYO Principal"/>
        <s v="AYO Mitra Order"/>
        <s v="AYO Kasir"/>
        <s v="MyHero"/>
        <s v="AYO Mitra"/>
        <s v="CITA"/>
        <s v="AYO Toko &amp; AYO Principal"/>
        <s v="My AYO"/>
        <s v="AYO Mitra PH"/>
        <s v="AYO Principal PH"/>
        <s v="AYO Kasir "/>
        <s v="MY AYO "/>
        <s v="Paguyuban"/>
        <m/>
        <s v="OSEM"/>
        <s v="AYO Toko "/>
        <s v="My Hero" u="1"/>
      </sharedItems>
    </cacheField>
    <cacheField name="Sub-Platform" numFmtId="0">
      <sharedItems containsBlank="1"/>
    </cacheField>
    <cacheField name="Epic" numFmtId="0">
      <sharedItems containsBlank="1" count="99">
        <s v="Credit Note Reward utilization in AYO TOKO SFP "/>
        <s v="CITA Loyalty Enhancement (Daily Checkin, Explore Products, Voucher Gosok)"/>
        <s v="Compliance"/>
        <s v="CITA Unreg"/>
        <s v="Retailer Analytics Enhancement"/>
        <s v="Bugs Fixing"/>
        <s v="Daily Closing &amp; Settlement"/>
        <s v="Popup to Validate Bank Account for RFT Purposes"/>
        <s v="DTE Mission Verification Challenge"/>
        <s v="Journey Upload"/>
        <s v="Pasgar Performance - TRACE"/>
        <s v="DTE"/>
        <s v="Produk Manajemen Barang"/>
        <s v="AYO Kasir Stock Count"/>
        <s v="Data Sync Revamp"/>
        <s v="Add Mission-Related Parameters to OSEM"/>
        <s v="Force Logout "/>
        <s v="CITA Loyalty - Mission Mirroring &amp; Spin the Wheel"/>
        <s v="Mass Import Whitelist for SRC IQOS Point"/>
        <s v="Payment "/>
        <s v="SRC IQOS Point  "/>
        <s v="CITA Loyalty - Min. Purchase For Coin Redemption"/>
        <s v="Digital Transaction Support x MyHero"/>
        <s v="AYO Kasir Transaction By Location"/>
        <s v="Taking order without visit"/>
        <s v="Tech Debt"/>
        <s v="Replenishment"/>
        <s v="Matrix Touchpoint Eligibility"/>
        <s v="Coach Monitoring Tools"/>
        <s v="Communicate AYO Order Status to iLogics"/>
        <s v="Over The Air Update Exploration"/>
        <s v="SMB Next Level 2026"/>
        <s v="AYO Kasir Offline Mode"/>
        <s v="Automate Collectra Report"/>
        <s v="SFP Loyalty"/>
        <s v="My Hero Forced Update Config"/>
        <s v="Invoice"/>
        <s v="Laporan Pengiriman Barang"/>
        <s v="Improvement Invoice"/>
        <s v="Panamas Project"/>
        <s v="Adjust codentify device - in menu edit transaction_x000a_ "/>
        <s v="Pricelist"/>
        <s v="Frontliner Guideline"/>
        <s v="Payment Gateway"/>
        <s v="Replacement "/>
        <s v="credit limit update enhancement"/>
        <s v="Session Timeout Termination"/>
        <s v="AYO Kasir Responsive"/>
        <s v="Panamas"/>
        <s v="Logo Configuration"/>
        <s v="CTA"/>
        <s v="PG Cash"/>
        <s v="Customer Information"/>
        <s v="Taste Advisor Configuration"/>
        <s v="Taking Order ES.ER.CE"/>
        <s v="Stock Count Approval"/>
        <s v="CITA Loyalty (Resolution Center)"/>
        <s v="Reward feature for FMCG"/>
        <s v="Coin RFT"/>
        <s v="End-to-End DTE Automation"/>
        <s v="Tracking Fitur (GA) - Product Recom"/>
        <s v="Data ingestion Credit Note &amp; Utilization CN"/>
        <s v="Pojok Modal"/>
        <s v="AYO Kasir in AYO Toko"/>
        <s v="Retailer Analytics"/>
        <s v="Blacklist/Whitelist CSU"/>
        <s v="CITA Loyalty"/>
        <s v="CITA Chatbot"/>
        <s v="Taste Advisor"/>
        <s v="Staff Management"/>
        <s v="SMB Next Level"/>
        <s v="Access Role"/>
        <s v="Stock Count"/>
        <s v="Sales Order"/>
        <s v="Pengaturan Khusus"/>
        <s v="Deactivate retailer status change from Mitra"/>
        <s v="Change Wholesaler Status via Principal"/>
        <s v="ORF Enhancement "/>
        <s v="UI UX Improvement"/>
        <s v="Bulk Print Order for BV1 "/>
        <s v="Callcatd TRS"/>
        <s v="Menu Config"/>
        <m/>
        <s v="Mission Parameters OSEM"/>
        <s v="Pojok Untung - QRIS BRI Registration"/>
        <s v="Kameleoon Integration"/>
        <s v="AYO Wrapped"/>
        <s v="Automated Overdue Control Enhancement"/>
        <s v="Customer Care  DTE Mission end-to-end visibility on AYO Principle"/>
        <s v="Retailer’s Bank Account Status &amp; Auto CTA Status"/>
        <s v="Edit button in Coin Disbursement"/>
        <s v="RFT Pop Up Validation"/>
        <s v="CTA Utilization for Bank Account Update Reminder"/>
        <s v="Enable 2 layers of approver (search by name)"/>
        <s v="AAI Enhancement Sprint 6"/>
        <s v="Check in Visit"/>
        <s v="A Mild Microsite"/>
        <s v="Hardware connection"/>
        <s v="Sync"/>
      </sharedItems>
    </cacheField>
    <cacheField name="Background" numFmtId="0">
      <sharedItems containsBlank="1" count="134" longText="1">
        <s v="AYO TOKO is our primary digital ordering platform for IQOS Partner, but for now we _x000a_used vendor to disbursed our rewards for SMP Programs without AYO TOKO, which it takes more times and _x000a_long business process"/>
        <s v="CITA Loyalty Enhancement_x000a__x000a_Logic connection between DTE Mission (AYO Toko) &amp; CITA Mission also additional feature spin wheel / gosok voucher as part of increase number of DAU and easy entry for retailers to do digitilazation"/>
        <s v="Password Protection during Export file for BV1 and DTE and Payment"/>
        <s v="Supplier Login (External) Revamp to AYO Principal "/>
        <s v="Enabling CITA registration via Pasukan Garuda (to ensure the store receives the correct cluster and pairing)"/>
        <s v="_x000a_Retailer Analytics Enhancement_x000a__x000a_Currently, retailer analytics only supports a fixed number of recommended products (2 product slots). If business teams want to experiment with different product quantities for A/B testing, additional development effort is required from both AYO TOKO and AYO PRINCIPAL teams. This slows down experimentation and limits the business's ability to optimize recommendation performance._x000a_"/>
        <s v="Gemini AI Front End currently pointing to Gmaps API. Pointing should be fixed to pointing Data Model "/>
        <s v="Multiple Country Access / Country Selection for AYO Principal "/>
        <s v="Currently fronliners can edited daily closing more than 2 times in the same day and need to add others features in Daily Closing &amp; Settlement"/>
        <s v="_x000a_Popup to Validate Bank Account for RFT Purposes_x000a__x000a_Currently, there are recurring issues where RFT transactions failed to be transferred to SRC due to bank account problems, such as mismatched names (owner name differs from the registered name) and duplicated bank account number across SRC owners. The issue results in delays beyond the standardized SLA, with SRC receiving the coins after &gt;14 working days. Additionally, SRC may not be aware that the problem originates from their bank account details. Out of 1.5K weekly interactions ± 20 – 30% are related to coin issue, while agents lack detailed visibility within the AYO Principle Backend system which issue caused the delay. _x000a_"/>
        <s v="New Relic Monitoring on Control Tower V2 error. Need to do development to fix this"/>
        <s v="DTE Mission Verification Challenge_x000a__x000a_CSC agents cannot take necessary actions to resolve issues raised by SRC regarding DTE mission complaints. CSC agents need to escalate to many other parties that takes longer time and process."/>
        <s v="In the current MyHero iPad process, field force users are required to manually trigger synchronization to upload activity data to the back-office system, even after the journey has already been completed. _x000a_As a result, back-office systems may not receive timely and accurate data, impacting monitoring, reporting, and downstream processes that rely on near real-time information._x000a__x000a_and each time the field force triggers the sync function, the system immediately generates and uploads a data file to the back-office. However, repeated clicks on the sync button result in multiple file creations and uploads, even when there are no changes in the underlying data._x000a_This behavior causes duplicate data submissions with different filenames, leading to multiple concurrent processing attempts in the back-office. As a result, it increases system load, introduces processing inefficiencies, and may cause system delays or failures when handling redundant data uploads."/>
        <s v="Daily Pasgar Performance Report"/>
        <s v="CITA currently lacks a proper in-app registration and profile page for unregistered (unreg) retailers. The existing onboarding process is highly fragmented and manual — Pasgar must register unreg retailers via AMO, inject data into the Control Tower using Python scripts, and share one-click links/QR codes externally. Pilot observations in Bandung 2 revealed critical data issues: multiple retailers sharing phone numbers across business IDs, duplicate retailer mappings, and absence of OTP-based ownership validation. Without a native registration flow inside CITA, onboarding scalability is severely limited,"/>
        <s v="Show Historical Coins from Leads Gen on AYO KASIR_x000a__x000a_Currently there is no dedicated details of historical coin obtained through leads generation program. All coin historical is located in One coin menu that consists of all coin historical from all activations (DTE missions, leads generation program, etc)._x000a__x000a_"/>
        <s v="Bad experience on listing product_x000a_Double workload for PIC to ensure NPL is setup correctly_x000a_Scheduler not properly useful_x000a_Data is not aligned between B2B and B2C"/>
        <s v="with the scheduler implemented in produk manajemen barang, currently user will only can view the updated data with scheduler set. user cannot view the current setup"/>
        <s v="Additional enhancement for stock count count/opname is needed to ensure all feedback from RnC and business operational needs are covered. "/>
        <s v="Currently, the synchronization (sync) process performed by salesman in the field continues to face significant challenges in terms of user experience and operational visibility. When a salesman initiates a sync — whether it involves transactional data, master data, or downloading the latest content — the system presents an overwhelmingly large volume of information within a single view, without any mechanism for prioritization or highlighting of items that have failed to sync. As a result, salesman frequently fail to notice that certain items have encountered sync failures or download errors, as these critical issues are buried among the vast amount of information displayed simultaneously. This lack of visibility into failed items creates a significant blind spot, where unresolved sync failures go undetected and may only surface when they have already impacted field operations — such as outdated pricelists, missing promotions, or inaccurate outlet data — ultimately leading to inefficiencies, data inconsistencies, and lost productivity across the sales force."/>
        <s v="Add Mission-Related Parameters to OSEM_x000a__x000a_Currently deployment team need to upload audience list via OSEM to blast mission to target retailers. This considered as a hassle in the process, as deploymentt will  need to update the csv file uploaded. There is no way for them to currently look at mission submission and mission compliance, or consider using any parameters related to mission attributes to select target audience."/>
        <s v="AYO Principal currently lacks a mechanism to remotely and systematically terminate active user sessions across its connected applications. As the platform scales across multiple retail touchpoints, administrators need centralized control to enforce security policies, manage compliance deadlines, or respond to operational events without relying on individual users to log out manually. The absence of this capability creates gaps in access governance, particularly during user review cycles, access revocations, and scheduled maintenance windows."/>
        <s v="•Logic connection between DTE Mission (AYO Toko) &amp; CITA Mission also additional feature spin wheel / gosok voucher as part of increase number of DAU and easy entry for retailers to do digitilazation"/>
        <s v="Currently, whitelisting process for SRC IQOS Point requires admin to manually do it one by one for each store that takes too much time"/>
        <s v="Seamless payment process with BRIVA"/>
        <s v="Currently most of SRC use AYO Toko daily to shop B2B products and register leads. To access AYO Kasir, SRC retailers need to download AYO Kasir app, which is a hassle. Therefore, to increase active user of AYO Kasir and leads conversion to member, an entry point and SSO of AYO Kasir in AYO Toko are needed."/>
        <s v="For requirement to upcoming CITA Loyalty program , current mechanism, outlet can redeem coin without any min. transaction requirement ,  next outlet need to do some purchase or trx criteria to redeemed their collected coin"/>
        <s v="Currently, the operational expense claim process still relies on the PC Pool, which limits access for Field Force and leads to inefficiencies in both time and operational costs. This situation results in prolonged claim processing, an increase in idle funds amounting to IDR 8 billion, and recurring costs of IDR 1.1 billion for PC Pool rent."/>
        <s v="Track Transaction by providing longtitude &amp; latitude on each transation made, this is to segmentize transaciton within staionary (direct retail) or non-stationary (canvassing) , Monitoring Tools for Mobile Coaches"/>
        <s v="- Payment collection without visit"/>
        <s v="Voucher: MGM data is currently sent from DWH global to AYO and used as one of the parameters in SFP voucher configuration. Lately, there's an occuring issue where data sent to AYO is missing (e.g. significant reduce of data from 1,2 mio to 400k). Therefore, to minimize the impact and avoid further impact, we want to enhance the process, by enabling data back up of MGM voucher and adjust of inserting data type from replacement to append."/>
        <s v="Currently, historical ORF data in AYO Kasir can be viewed through the POP menu; however, it cannot be exported in Excel format._x000a_HQ requires ORF data from AYO Principal in Excel format to monitor the effectiveness of stock control by touchpoint"/>
        <s v="Currently, the outbound process is still handled manually. As a result, discrepancies sometimes occur between the outbound requests submitted by frontliners and the Goods Issue (GI) process executed by the Warehouse team. This is mainly caused by sales transactions that occur using the same stock allocated for the outbound process."/>
        <s v="Since the product must be registered in isms first, currently we cannot register product if the product is not sold in B2B channel"/>
        <s v="Currently, the configuration for changing price &amp; stock is setup in one parameter. This creates a hassle when we want to turn on only either one of the parameters (e.g. Partner can edit the price but the stock cannot be edited)"/>
        <s v="Monitoring Tools for Mobile Coaches"/>
        <s v="Saat ini, order yang sudah checkout di AYO akan masuk ke iLogic dengan status Available._x000b_Namun, warehouse tidak memiliki visibilitas penyebab kenapa order belum berubah menjadi Received, karena:_x000a_Status booking di iLogic hanya berubah menjadi Received jika status AYO = Diproses_x000a_Banyak kondisi valid di AYO yang menyebabkan order belum diproses, misalnya: _x000a_masih menunggu Payment_x000a_Review order belum selesai_x000a_Belum adamya Konfirmasi perubahan dari partner_x000a_Kondisi ini tidak tercapture di iLogic_x000a_Akibatnya:_x000a_Warehouse tidak bisa membedakan apakah: _x000a_Order memang belum memenuhi business process_x000a_Atau ada issue teknis (contoh: iSMS belum mengirim invoice PDF)"/>
        <s v="The update process for the MyHero application still relies heavily on traditional methods through the Company Portal, which require manual processes, longer waiting times, and user‑initiated actions. This approach often results in inconsistent version adoption across the field, causing delays in distributing bug fixes and new features to all sales users simultaneously."/>
        <s v="Enable field forces / internal employees to have single sign on to AYO Kasir using work email"/>
        <s v="Allow AYO Kasir to go with offline mode during network limitation and allow data synchronization when back to online"/>
        <s v="Currently, the cash reconciliation process for salesmen’s deposits conducted by the CPO is performed manually. The required data must be gathered from multiple, fragmented data sources, which are not centrally integrated. As a result, the reconciliation process is time-consuming, inefficient, and prone to operational delays."/>
        <s v="Currently IQOS XP Program still in developmen in point collection &amp; visit mechanism, but only applicable in 1 rules per touchpoints"/>
        <s v="The current deployment mechanism for MyHero application releases applies updates uniformly across all territories without the capability to control rollout scope. This limitation creates operational constraints when implementing incremental releases, pilot testing, or phased rollouts in selected regions. As a result, any new release must be deployed nationally, increasing the risk of widespread impact in case of defects, configuration issues, or unforeseen performance challenges._x000a_To support more controlled and flexible deployment strategies, there is a need to introduce configurable settings that allow distinguishing between mandatory and optional updates at a territory level"/>
        <s v="Print layout A4"/>
        <s v="FF must request shipment report manually to SPVNo direct access to shipment status in MyHeroDelay in partner follow-up due to slow info flowHigh dependency on SPV for operational activit"/>
        <s v="Currently, when a salesman processes transactions for HMS products that are subjectto tax and those that are non-taxable, the transactions must be handled separately. As a result, thesalesman is required to perform duplicate data entry, and the payment recap is generated separately. Thiscauses the salesman and/or the customer to manually calculate the total amount payable in order todetermine the final payment amount."/>
        <s v="When WEE creates Pre-Order and change or update the delivery date, the previouslyentered order quantity are cleared. As s result, WEE must re-enter the quantity for each brand.​"/>
        <s v="Currently frontliners couldn't adjust codentify when doing edit transaction and changes device variant"/>
        <s v="Price Management Enhancement"/>
        <s v="Frontliners have inconsistent understanding of the complete product knowledge, talking points, and current programs or promotions. There are also limitations in accessing all supporting materials.&quot;"/>
        <s v="Integrate API for QR CDM Status_x000a__x000a_Currently the way we enable QR CDM to be registered on DEPOS system is by generating the QR code from our system, and then MHBE job will send list of username that needs to be registered on DEPOS CDM. The file is sent to email, and DEPOS will need to change the &quot;Approved&quot; status into &quot;Finalized&quot;. This has created a back-and-forth process between DEPOS and MHBE, and exposes a risk of human error."/>
        <s v="Currently, user is unable to access historical coin obtained specifically from leads generation"/>
        <s v="Enhance Area on QR Menu MHBE_x000a__x000a_Currently the way we retrieve area code data in QR menu is from salestree, while in other menu, the area code data was obtained from OTC database. This creates a difference when CPO looking for area for QR and area for settlement or receipt."/>
        <s v="Automatic  stock update in AYO Kasir for SRC IQOS Point  &amp; push notif "/>
        <s v="Rename Menu &quot;Allocated Cash-in Report&quot; into &quot;Deposit Report&quot;_x000a__x000a_To prevent users from getting mixed up between the “allocated cash-in” the settlement report and the “allocated cash-in” the deposit report"/>
        <s v="Enhance the Riwayat Penjualan export (Excel and PDF) by adding key replacement information to the Penjualan per Customer &amp; Penjualan per Products reports, including Order Type, Replacement Order Number, old and new Codentify, and new product names, to improve visibility and tracking of replacement transactions."/>
        <s v="Report in sales order export and tax report, both SRCIS and Panamas product is flagged as_x000a_“Panamas” in Product Category"/>
        <s v="_x000a_Enhance Logic for Salesman Territory Lock_x000a__x000a_Inactivated Salesman &amp;SPV across different KPS will have blank territory, CCG, salespoint_x000a_code, area code, area name field in settlement report &amp; allocated cash-in breakdown report because they have no territory assigned to them which means they also will not have any next sales for the time being (no receipt)_x000a_"/>
        <s v="AYO Kasir has an integrated feature for payment with Espay payment gateway.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Currently, we do the changes via backend (BE) which requires CHT. To minimize the hassle and changes via BE, we will enable inserting and updating the data via front end (in AYO Principal)."/>
        <s v="Time-spent waiting confirmation number/journey generation  before creating invoice when_x000a_limit is not available or needs update​"/>
        <s v="Following ITPF Rules on IT-STD-301 Identity &amp; Access Management to reduce the risk of unauthorized access."/>
        <s v="This enhancement introduces Sellable and Non‑Sellable inventory classification as a core capability to ensure accurate inventory movement tracking and audit readiness. The implementation impacts multiple features across the system, including Cashier Menu, Product Menu, Purchasing, Replenishment, Stock Count, Daily Settlement, and Reporting, where inventory movements will be consistently recorded based on the Sellable and Non‑Sellable classification."/>
        <s v="Enhance GR Report to differentiate by partner to align with SAP"/>
        <s v="Current filter is by business category. But Panamas transaction can consists of several business_x000a_category in one transaction"/>
        <s v="Enable AYO Kasir Web Version to be fully operated in IOS based device (All Pages)"/>
        <s v="Currently printout cricket invoice from My Hero pre order / from MHBE shows Panamas bank account."/>
        <s v="Logo updates across AYO platforms are currently fragmented and require development effort, limiting speed and consistency in brand updates."/>
        <s v="Notes from Principal Revamp"/>
        <s v="- Receipt cancellation is registered as current FF_x000a_- Cannot make carryover adjustment for inactive FF"/>
        <s v="Currently, AYO Kasir cannot  recognize customer with leads status in DCE. Kasir will recognize leads in DCE as existing member, resulting in the limitation of new member voucher usage and other benefits. Therefore, we want to enable the system to recognize leads in DCE as new member in AYO Kasir."/>
        <s v="If there is issue when sending pre order cancellation to WMS/TMS, Sales Order status is still ended and_x000a_booked on WMS/TMS, but cancelled in My Hero Back End.​_x000a_In delivery day, this sales order is still included in delivery list​"/>
        <s v="currently, content in taste advisor is static and need development even for the smallest changes, e.g. wording. also the recommendation result is locked only for 3 or 6 recommendations"/>
        <s v="Pre order TA RE CreatedBy data is not recorded correctly"/>
        <s v="No cancel feature for pre order RE"/>
        <s v="- Taking order app interface"/>
        <s v="Currently the experience to add/upload stock count approval is not standard. There is no template available, and after upload, there is no validation displayed for user. After upload, user must find the data on the table manually to find it successfully upload. If the data is not displayed, it means that upload failed"/>
        <s v="as the loyalty program will be opened to more retailer, resolution center must be ready to respond to every question from the retailer. The issue is if we must hire more manpower to respond this"/>
        <s v="Currently, 3PL WH face pain points:_x000a_a) Manual input brand, qty, and WBS for reward processing_x000a_b) Risk of inventory discrepancy of WMS-SAP due to reward expense"/>
        <s v="Coin RFT Issue_x000a_Currently when retailer request for Coin Transfer to their bank account, the process is still very manual and takes a long time. Most cases are caused by mismatched data such as bank account name and retailer's name in ayo toko profile."/>
        <s v="CSC agents cannot take necessary actions to resolve issues raised by SRC regarding DTE mission complaints. CSC agents need to escalate to many other parties that takes longer time and process."/>
        <s v="Saat ini, tim belum memiliki visibilitas end-to-end terkait performa fitur ini, khususnya:_x000a_Berapa banyak user yang melihat dan klik product recommendation_x000a_Seberapa banyak yang melanjutkan ke add to cart_x000a_Seberapa banyak yang berhasil checkout"/>
        <s v="Tidak adanya single source of truth di DWH untuk CN yang masuk dari iSMS ke AYO._x000a_Sulit melakukan validasi CN yang sudah diterbitkan di iSMS namun belum masuk ke AYO._x000a_Tidak ada visibilitas terhadap CN yang sudah lama tidak digunakan oleh partner"/>
        <s v="DOB Bank Raya_x000a_- Since the previous prevention enhancement was implemented, no new underage customer records have been generated._x000a_- However, historical records with customers below 21 years old are still being sent to iSMS. This occurred because older DOB values were auto-populated and were not updated by users when modifying their bank account information._x000a_- When a user updates only their DOB, the data is currently not sent to iSMS, resulting in no new contact being created or updated on the iSMS side."/>
        <s v="Entry Point AYO Kasir in AYO Toko"/>
        <s v="Retailer Analytics Enhancement"/>
        <s v="- The Auto Blacklist Job currently blacklists all customer types, while it should only blacklist WE customers._x000a_- During import, if a CSU is blacklisted under multiple Partners and one of them is whitelisted, all related business partners are removed._x000a_- The current CSU blacklist import process requires a significantly long processing time."/>
        <s v="Mission widget on homepage"/>
        <s v="The current CITA chat feature is limited to product search by alias and does not support conversational or repeat‑order use cases. This limitation reduces the perceived value of the chat feature and has resulted in low adoption among retailers, particularly those with frequent repeat‑ordering behavior. A full AI/LLM solution is part of the long‑term roadmap but requires additional time and global alignment."/>
        <s v="CA.318S.05 Consumer identity registration_x000a_User registration and profile update events are written on application audit tables. However, retention and integrity controls require improvement to fully align with IT‑STD‑303._x000a_Due: 19 Oct 2026"/>
        <s v="there is ambiguity when selecting previous nicotine product"/>
        <s v="data is not organized properly. partner can have store coach, mobile coach can have partner staff, etc._x000a_this has been developed partially before, but not completely connected"/>
        <s v="Power BI or data sent from DWH is not completely valid. currently CCCD need manual inject to count valid SMB Point. There is still no permanent solution to fix query Power BI"/>
        <s v="Information Security Assessment (ISA) last year results that Ayo Kasir not comply with ITPF 301-Authentication &amp; Session Management about PIN complexity requirement."/>
        <s v="- Currently, usercan access MHBE even if the SIGA access is removed_x000a_- Several data in My Hero iPad considered sensitive data"/>
        <s v="manual process on stock count setting"/>
        <s v="WEE choose direct sales cancellation reason manually on every customer visit"/>
        <s v="currently we cannot whitelst product which is not launched yet. this makes PIC must whitelist product in D-Day product launched"/>
        <s v="While the release of AYO - DTE Status Sync empowers wholesalers to independently update retailer status, it introduces a risk of KPI manipulation specific to scale and active rates. Moreover, it also allows them to bypass the OTP validation by directly changing status to Active causing login failures. "/>
        <s v="Wholesaler status updates require manual intervention or system support resulting to inefficient management of wholesaler data. Furthermore, the absence of a reactivation feature prevents business from recovering previously inactive accounts. "/>
        <s v="Currently, POP threshold breach notification emails are sent to recipients based on the IMDL role mapping (ho_backend_sfp)._x000a_To simplify recipient management and align with the existing Stock Count Approval mapping process, notification recipients will be maintained directly through the Email HO SFP Admin field in Stock Count Approval - Manager and Retailer Mapping."/>
        <s v="Currently, store-to-store transfers can only be applied between booths. However, in certain cases, this feature is also needed to enable transfers from kiosk to kiosk or from kiosk to booth, in order to provide greater flexibility in stock management, especially between nearby touchpoints."/>
        <s v="Provide &quot;Order Cart&quot; / &quot;Order Draft&quot; Feature before continue to payment"/>
        <s v="In accordance with the regulator's directive regarding the implementation of the SNAP API in compliance with Bank Indonesia regulations, all partners currently using Non-SNAP integrations are required to migrate to the Bank Indonesia SNAP specification at the earliest opportunity._x000a_The migration deadline is 30 September 2026. After this date, Non-SNAP services will be discontinued and access to the existing Non-SNAP integration will be deactivated."/>
        <s v="The OTPs (one time passcode) used for authentiaction by adult consumers in my ayo are valid for 30 minutes, and account lockout is enforced after 5 invalid attempts. While the ITPF regulations need the OTPs valid for maximum of 15 minutes and enforce account lockout after 3 invalid OTP entry attempts "/>
        <s v="AYO MItra Manajemen Order page (/orders/from-retailer) scores 34/100 (Poor) on Lighthouse with ~35–40s load time due to 3× duplicate /order calls, unpaginated COUNT(*) + SELECT id overhead, 65% payload waste from SELECT * pattern, and unused endpoint calls."/>
        <s v="Where technically feasible, Information Systems must be configured to send security notifications to the relevant Retailers in case of abnormal logins (e.g. access from unusual endpoint devices). Notifications must be sent to the verified e-mail address or phone number associated with Retailer accounts and must include clear instructions on how to secure access in case of need."/>
        <s v="All Information Systems must be configured to require at least authentication method defined in IT-STD-318 for Retailers. Any methods not explicitly mentioned are subject to approval by the Information Security _x000a_Team"/>
        <s v="Currently, users must open each Sales Order individually before printing. This process is time-consuming, especially for back-office staff who need to print multiple approved orders at once. The existing process increases operational effort and reduces productivity when handling a high volume of orders (NKA/WS preorder)._x000a__x000a_Also The absence of the Salespoint Code on invoice printouts results in additional time and effort to identify, sort, and organize documents for receipt collection, especially where multiple Salespoints exist within the same Area."/>
        <s v="There is an intermittent failure in syncing AYO Kasir with EDC, resulting in:_x000a__x000a_Transaction successfully completed on EDC (consumer already paid)_x000a_System shows error: “network closed abnormally”_x000a_No successful transaction confirmation pop-up_x000a_Journey is abnormally closed"/>
        <s v="the MyHero TRS (Temporary Retail Survey) module has limited survey capabilities for collecting information from unregistered outlets during TRS activities. Due to this limitation, Field Force teams are required to use external tools such as Microsoft Forms to capture survey data."/>
        <s v="The current menu and data inventory review identified several MyHero Backend and AYO Principal screens/reports that contain sensitive data elements, including customer bank account numbers, identification numbers, customer tax numbers / NPWP, phone numbers, bank transfer account details, customer address, and geographical coordinates. Some of these fields are available in UI View, Export, or both"/>
        <s v="Menu Tile Config_x000a_Build a configuration in Principal to manage the menu tile in AYO Toko Homepage. Admin can setup menus that will show up, change icon, change the name, without deployment needed."/>
        <s v="Product Discovery UI Revamp_x000a_The UI in AYO Toko is long overdue for improvement, as the previous vendor did not properly develop the frontend. With the introduction of a new design and design system, we are gradually enhancing the AYO Toko interface. This update will impact both AYO Toko CC and SFP."/>
        <m/>
        <s v="Current process takes around 4 weeks to create QRIS BRI, process are very manual from registration to QRIS distribution. "/>
        <s v="- System to System communication"/>
        <s v="(Panamas system to Cleo system)"/>
        <s v="- Operational execution"/>
        <s v="Integration with Kameleoon for AB Testing_x000a_Currently, AYO Toko lacks a structured experimentation tool to validate product changes and optimize user experience. As a result, decisions are often based on assumptions rather than data. Integrating Kameleoon enables A/B testing capabilities, allowing teams to test variations, measure impact, and make more informed, data-driven decisions."/>
        <s v="Deeplink to Carousel Homepage AYO Toko_x000a_Create a deeplink for CTA button that redirect user to carousel in AYO Toko homepage."/>
        <s v="Following the successful pilot, several enhancement opportunities have been identified to further strengthen credit control, collection effectiveness, and operational governance while reducing manual intervention"/>
        <s v="With variety of mission deployed on SRC with different periods, when the mission verification does not meet expectations, SRC will contact BUDE and file complaints. In many cases, SRC raises multiple missions issue at once for example : rejected mission, did not receive mission, what is this mission. However, the visibility of CSC agent / BUDE is only limited to the submission ID provided by SRC. When several missions are involved, it takes additional time to wait for the backend system to load the required information._x000a_Additionally, CSC agents (BUDE) do not have the visibility of the on going mission on SRC. They have the limited capability to check which programs that are actively running."/>
        <s v="Area team has no visibility on validity of bank account status of their retailers, while invalid bank account is often the cause of failed/rejected RFT process_x000a_Current process is Area team needs to escalate this issue to BUDE which leads to lengthy SLA as BUDE also needs to escalate this complaint to related stakeholders"/>
        <s v="Ongoing Program Penukaran cannot edit list of GTP to be removed/added from the list, resulting in business owner (SRC Platform) needs to create new Program Penukaran that results in 2 program penukaran visible in retailer’s UI which might confuse them."/>
        <s v="Currently, there are recurring issues where RFT transactions failed to be transferred to SRC due to bank account problems, such as mismatched names (owner name differs from the registered name) and duplicated bank account number across SRC owners. _x000a_The issue results in delays beyond the standardized SLA, with SRC receiving the coins after &gt;14 working days. Additionally, SRC may not be aware that the problem originates from their bank account details._x000a_Out of 1.5K weekly interactions ± 20 – 30% are related to coin issue, while agents lack detailed visibility within the AYO Principle Backend system which issue caused the delay. "/>
        <s v="Currently, there are recurring issues where RFT transactions failed to be transferred to SRC due to bank account problems, such as mismatched names (owner name differs from the registered name) and duplicated bank account number across SRC owners. _x000a_The issue results in delays beyond the standardized SLA, with SRC receiving the coins after &gt;14 working days. Additionally, SRC may not be aware that the problem originates from their bank account details._x000a_HQ has regularly shared RFT status reports to Zone, but it usually takes time for the information to be cascaded to area level. Hence, resulted in lengthy SLA._x000a_Out of 1.5K weekly interactions ± 20 – 30% are related to coin issue, while agents lack detailed visibility within the AYO Principle Backend system which issue caused the delay"/>
        <s v="Both HQ Centralized/Decentralized program has authorized approver"/>
        <s v="Checking location salesman when visit to Customer"/>
        <s v="Currently, there is no platform to educate retailers about Sampoerna A products. A Mild Brand Team is building an interactive game based website to be iframed via AYO Toko Banner."/>
        <s v="Currently, user can search member through scanning member's QR. However, it's quite difficult for members to look for their QR in the email from CRM. Therefore we want to enable user to send the QR to member's email in AYO Kasir. This ticket is an enhancement of the previous member search ticket."/>
        <s v="AYO Kasir users can connect their device to gun scanner for adding product to cart and input codentify by scanning the barcode. However, when user tries to scan the barcode of UID QR, the gun scanner cannot detect the QR and user needs to use the device's camera on laptop or tab. Therefore to ease the scanning process we want to enable the gun scanner to identify the QR UID for member search."/>
        <s v="Load testing activities for AYO Mitra's Clustering and Order Processing features have commenced in Sprint 6 to assess system readiness as usage expands across more wholesalers."/>
        <s v="OSEM has grown from a simple data consumer into a critical operational platform. Its current_x000a_Reverse ETL architecture moves data across regions (Ireland → Singapore → OSEM), which — as data volume grows —_x000a_drives: rising inter-region transfer, replication, and storage costs; higher processing and synchronization latency; high_x000a_operational complexity (incidents require the Application, Data Engineering, and Infrastructure teams to troubleshoot_x000a_jointly); and heavy dependency on the Data Engineering team, since every data change must queue in their delivery_x000a_backlog.​"/>
        <s v="Currently, AMO auto sync is only triggered based on a time interval, causing transaction data (canvassing/delivery) to be delayed in reaching the server and the sync payload to always re-download the entire master data (products &amp; downline) even when there are no changes."/>
      </sharedItems>
    </cacheField>
    <cacheField name="Objective" numFmtId="0">
      <sharedItems containsBlank="1" count="124" longText="1">
        <s v="Simplify business process by creating AYO Toko as tools to inform and distributes our rewards for _x000a_any trade program as credit note reward for deduct the invoice amount"/>
        <s v="To activate CITA dormant and increase digital active users"/>
        <s v="To comply with infosec"/>
        <m/>
        <s v="Enable business users to configure the number of recommended products displayed in retailer analytics content from AYO PRINCIPAL DTE Config menu."/>
        <s v="Routing and Clustering should be pointing to data model provided by IT Team."/>
        <s v="to have a better handling to access AYO Principal that comply with IT requirement"/>
        <s v="Ensure there are no frauds loop hole do by the frontliners"/>
        <s v="To provide notification for SRC ensuring their bank account details comply with all T&amp;C requirement before  proceeding with coin transfers, there by preventing potential issue. "/>
        <s v="To fix monitoring on New Relic CT so clear visibilitiy can be achieved"/>
        <s v="1) Simplify the process required to verify DTE mission complained by SRC to CSC agents​_x000a_2) Empower authority for CSC agents to override DTE mission result within certain parameters​_x000a_3) Improve SRC experience when raising complaints to CSC agents​_x000a_4) Free up time for Program Owners, CSC Executives, Commercial Deployment Executives, and DTE admins in HQ"/>
        <s v="To improve data timeliness and operational efficiency, enhance the MyHero system by introducing automated data synchronization with the following capabilities:_x000a_Automatic data upload upon journey completion, eliminating the need for manual sync by field force._x000a_Real-time or near real-time data availability in back-office systems to support monitoring and reporting._x000a_Prevents file creation and upload when there is no data change on the iPad._x000a_Avoids duplicate uploads for data that has already been successfully synchronized."/>
        <s v="- Creating a detailed PASGAR visit report_x000a_- Displaying a map of PASGAR visits_x000a_- Creating MITRA-friendly descriptive narratives on PASGAR performance related to TRACE"/>
        <s v="Build a native profile page and registration page within CITA that enables seamless, field-driven onboarding of unregistered retailers — triggered by Pasgar during store visits — with proper OTP validation, phone number ownership verification, and accurate data mapping to CITA, AYO Principal, and AMO ecosystems; eliminating dependency on external tools and manual data injection"/>
        <s v="Reduce the inquiries to deployment team from retailers"/>
        <s v="Fix/Enhance Produk Manajemen Barang to ensure everything is developed correctly"/>
        <s v="update the UI to be able to view current setup and the updated setup if the scheduler not running yet"/>
        <s v="To enhance &quot;stock count/opname&quot; feature"/>
        <s v="The primary objective of this initiative is to revamp the visual layout and presentation of the sync screen, transforming it from a dense, information-overloaded display into a clean, intuitive, and easily digestible interface that enables salesman to quickly and accurately read, understand, and act upon their sync status — ensuring no failed items go unnoticed."/>
        <s v="Enable administrators to schedule or trigger a force logout for active sessions, configurable at the level of individual applications and touchpoint types, with the ability to set a specific date and time for the logout to take effect — ensuring precise, controlled session termination aligned with operational and compliance needs."/>
        <s v="Faster whitelisting process for SRC IQOS Point &amp; Paguyuban Member"/>
        <s v="To comply with updated BI (Bank Indonesia) regulation that all API related to payment need to be upgraded into API SNAP"/>
        <s v="Enable SSO of AYO Kasir in AYO Toko to increase AYO Kasir usage to register leads as members"/>
        <s v="To migrate operational expense claim submission and processing from PC Pool to MyHero in order to improve efficiency, reduce processing time, and strengthen control through a fully digital and standardized workflow."/>
        <s v="Track Transaction by providing longtitude &amp; latitude on each transation made, this is to segmentize transaciton within staionary (direct retail) or non-stationary (canvassing). Activity tracking in Coaches, including routing &amp; activation performance "/>
        <s v="Salesman can taking order without visit and without KSI calculation"/>
        <s v="To minimize the impact of missing MGM  to AYO Kasir operational usage"/>
        <s v="Enable Excel download feature for historical ORF data in AYO Kasir, as well as Excel export feature for historical ORF data across all touchpoints in AYO Principal"/>
        <s v="Create Outbound Feature in AYO Kasir"/>
        <s v="Adjust validation of family code"/>
        <s v="To separate configuration of editing the price and stock"/>
        <s v="Activity tracking in Coaches, including routing &amp; activation performance"/>
        <s v="Menambahkan detail status order AYO melalui API ke iLogic, sehingga warehouse dapat:_x000a_Mendeteksi hambatan order lebih dini_x000a_Mengurangi waktu investigasi manual_x000a_Menghindari salah asumsi error sistem"/>
        <s v="- Accelerate application update distribution without dependency on the Company Portal_x000a_- Ensure 100% version consistency across all users_x000a_- Eliminate reliance on manual user actions for application updates_x000a_- Enable rapid bug fixes and business logic updates to minimize disruption to sales activities_x000a_- Improve operational efficiency while reducing manual distribution overhead on the IT side"/>
        <s v="Single Sign On for Field Forces"/>
        <s v="Allow AYO Kasir to go with offline mode during network limitation and allow data synchronization when back to online"/>
        <s v="Automate process Manual Reconcile for CPO Collection"/>
        <s v="Create limited time activation by leveraging limited-period XP initiatives that stimulate momentum and drive additional footfall into stores._x000a__x000a_Strengthen value perception and deepen collaboration with partners by offering special benefits to selected LAU segments._x000a_"/>
        <s v="To enhance the MyHero release management capability by introducing a configurable setting that enables:_x000a_Territory-based deployment control, allowing new releases to be applied selectively to specific regions or areas._x000a_Update classification (Mandatory vs. Optional):_x000a__x000a_Mandatory: Enforces users within selected territories to adopt the new release._x000a_Optional: Allows users to update at their discretion within selected territories."/>
        <s v="Improve document efficiency for invoice printouts_x000a_Enhance system performance and responsiveness_x000a_Provide better user control over data retrieval"/>
        <s v="Improve FF operational efficiency &amp; accelerate mitra service level"/>
        <s v="Implement an improvement whereby, during the order-taking process, salesmen can place orderssimultaneously for HMS products that are subject to tax and those that are non-taxable, and process thepayment in a single transaction, while ensuring that the invoices remain separated between taxable andnon-taxable products.​"/>
        <s v="- To have feature or functionality all the quantity order are not cleared when WEE change the delivery_x000a_date.​_x000a_- Apply pop up notification. A pop up notification appears to ensure that pricing aligned with the newly_x000a_updated delivery date is accurate​_x000a__x000a_​"/>
        <s v="Adjust codentify device - in menu edit transaction. Changes of transaction device will follow new codentify it as well"/>
        <s v="Improve visibility, traceability, and workflow efficiency in price management"/>
        <s v="Provide access for all frontliners to read and learn every working outlines, cue card and important initiatives"/>
        <s v="Enable CPO to look for similar area name and area code for the whole menu."/>
        <s v="More informative &amp; clear historical coin obtained from leads generation program"/>
        <s v="Enable CPO to look for similar area name and area code for the whole menu, including QR Menu"/>
        <s v="Faster &amp; more precise coin rewarding &amp; stock recording"/>
        <s v="To prevent users from getting mixed up between the “allocated cash-in” the settlement report and the “allocated cash-in” the deposit report"/>
        <s v="To improve visibility and traceability of replacement orders within sales reports by presenting key replacement details in the exported data."/>
        <s v=" Show Product Category value as Business Model​"/>
        <s v="To enable viewing of CCG, salespoint code, area code, and area name field in the settlement report &amp; allocated cash-in breakdown report for Salesman &amp; SPV Inactive across different KPS."/>
        <s v="To insert and map new retailer codes with the needed payment gateway data, and_x000a_To edit and update the retailer codes with the payment gateway data"/>
        <s v="a. Achieve Q2 2026 productivity target ($152k/yr). This initiative contributes to $12k/yr.​_x000a_b. Eliminate eliminating idle time due to waiting confirmation number to create invoice ​_x000a_(1,011 mins of manhours/day)."/>
        <s v="(Phase 2) Re-login using fingerprint, App installation must be done from Company Portal"/>
        <s v="To standardize inventory movement recording by applying consistent Sellable and Non‑Sellable classification across all related modules, including Cashier, Product, Purchasing, Replenishment, Stock Count, Daily Settlement, and Reporting."/>
        <s v="To ensure revenue &amp; CoS recorded to the right partner_x000a__x000a_Nambah Kolom GR Report"/>
        <s v="Change Business Category filter to Business Model"/>
        <s v="AYO Kasir responsive (phase 3) - Compatibility in mobile version (web)"/>
        <s v="New configuration bank account per Business Model to show specific bank account in transaction print out"/>
        <s v="To build a connection to AYO Principalto retrieve platform-specific logo configurations for each AYO platform."/>
        <s v="Enable to create personalize and mass upload notes in My Hero to help area discreation"/>
        <s v="Update PG cash logic"/>
        <s v="To recognize IQOS leads in DCE as new members in AYO Kasir"/>
        <s v="Retry sending cancellation pre order to WMS/TMS​ and release booking​"/>
        <s v="create new menu in principal to configure taste advisor, from wording to recommendation result"/>
        <s v="Changes for WMS Sales TA Data"/>
        <s v="Add cancel feature for pre order RE"/>
        <s v="Ensuring operational delivery and communication of statuses and business process is clear "/>
        <s v="Standardize upload journey"/>
        <s v="implement AI chatbot to answer repetitive question or simple question that the answer can be generated from data/knowledge sources, without any action from the chatbot"/>
        <s v="Reduce pain point by 3PL warehouse team to do manual input for reward processing."/>
        <s v="To shorten the period for coin transfer to bank account, and to minimize errors when the bank is processing retailer's information."/>
        <s v="- Simplify the process required to verify DTE mission complained by SRC to CSC agents"/>
        <s v="Menyediakan tracking end-to-end pada fitur Product Recommendation menggunakan Google Analytics untuk mengukur:_x000a_User interaction (view &amp; click)_x000a_Conversion funnel dari recommendation hingga checkout_x000a_Performance per placement / menu / algoritma recommendation"/>
        <s v="Menyediakan data CN yang lengkap, akurat, dan up-to-date di DWH._x000a_Memungkinkan rekonsiliasi CN antara iSMS dan AYO._x000a_Mengidentifikasi CN yang belum digunakan atau sudah lama idle oleh partner"/>
        <s v="Enhance the Date of Birth (DOB) validation process for Bank Raya account updates to prevent the creation and synchronization of customers under 21 years old."/>
        <s v="Create entry point for AYO Kasir in AYO Toko, to increase the use of AYO Kasir, without retailer needing to download another app."/>
        <s v="- Provide the ability to configure which customer types should be blacklisted for each Partner._x000a_- When updating imported data, the system should validate against both the customer code and business partner to ensure that other business partners are not impacted._x000a_- Optimize the current import process to reduce processing time."/>
        <s v="Experiment Entry Point on CITA"/>
        <s v="Enable additional, high‑impact use cases on CITA Chat by allowing the system to recognize repeat‑order intent (e.g. last order), in order to reduce ordering friction, improve chat adoption, and validate conversational behavior ahead of the future AI/LLM implementation."/>
        <s v="Security logs of Enterprise Critical, Business Critical and Essential Information Systems must_x000a_be retained for 18 months."/>
        <s v="make it clear when selecting previous nicotine product_x000a_it can be used to give better recommendation too"/>
        <s v="limit coach type that can be selected depends on retailer type"/>
        <s v="create feature for CCCD admin to view and validate data. If data need to be adjusted, admin can upload adjustment data for each employee"/>
        <s v="Auto revoke MHBE role based on SIGA, masking configurable via role"/>
        <s v="Automate Stock Count Product Listing"/>
        <s v="Auto input DSD Sales Order cancellation reason"/>
        <s v="Whitelist product when the product is planned to be launched"/>
        <s v="To mitigate KPI manipulation and reduce registration errors. "/>
        <s v="To streamline wholesaler data management by enabling status changes via Principal, reducing manual intervention and improving data integrity across systems."/>
        <s v="Allow business users to manage POP threshold notification recipients directly through retailer mapping configuration without relying on IMDL role assignments."/>
        <s v="Store-to-Store Enhancement: Enabling Transfers from Booth to Kiosk and Vice Versa"/>
        <s v="Draft order and reload after doing other activities"/>
        <s v="To ensure compliance with Bank Indonesia's regulatory requirements for SNAP API"/>
        <s v="To comply with the ITPF, OTP duration need to be changed to 15 minutes and user will be lockout after only 3 invalid OTP entry attempts."/>
        <s v="Achieve Lighthouse score ≥ 70 and reduce page load to ≤ 5s by replicating the proven AYO Principal simple pagination refactor (200× improvement) with slim payload endpoint — zero UI change, zero breaking change."/>
        <s v="Provide notifications system for Retailers on how to secure accounts."/>
        <s v="Improve authentication method that abides and follows InfoSec security policies."/>
        <s v="Provide a bulk printing feature that enables users to print multiple Sales Orders directly from the Sales Order list page without opening individual order details._x000a__x000a_Adding Sales Point Code on invoice print out"/>
        <s v="Enable a fallback mechanism to:_x000a__x000a_Trigger survey manually via Update Status button on Transaction Detail page_x000a_Ensure consumer journey recovery_x000a_Reduce manual intervention (XP/voucher injection)_x000a_Maintain consumer satisfaction"/>
        <s v="provide a Survey TRS feature within MyHero that allows users to capture survey data for unregistered outlets directly during TRS execution."/>
        <s v="1.Identify and classify sensitive data elements across MyHero Backend and AYO Principal menus._x000a_2.Apply masking, removal, restriction, or exception-based access according to data sensitivity._x000a_3.Reduce sensitive data exposure in UI View and Export functions."/>
        <s v="To be able to configure the menu tiles without sprint/deployment."/>
        <s v="To improve the overall UI quality and user experience by implementing the new design system on the product discovery page. This aims to ensure visual consistency, better usability, and alignment across AYO Toko."/>
        <s v="To better targeting mission blast, optimizing ROI and mission submission compliance"/>
        <s v="To create a seamless process with minimum involvement of Field Forces. This integration aim to improve number of toko registered and improve QRIS BRI usage, hence it could improve revenue from BRI._x000a__x000a_Currently there are 25k QRIS BRI that already acquired, however only ~3k QRIS is active due to scattered distribution and high SLA from partner to disburse QRIS softcopy."/>
        <s v="To integrate Kameleoon into AYO Toko to enable seamless A/B testing, including experiment setup, user targeting, and performance tracking, so teams can continuously optimize features and improve key metrics."/>
        <s v="To enhance automation, visibility, governance, and operational efficiency across the end-to-end overdue control and collection process"/>
        <s v="Allow agent to have visibility and enhance the view for DTE mission validation and on going DTE. _x000a_Enable agents to have full visibility, allowing them to also remind SRC related to not submitted DTE missions. _x000a_Reduce waiting time for SRC and back-to-back manual checking of DTE for Customer Care agents."/>
        <s v="To provide and enhance visibility of field team on validity of their retailers’ bank account for faster follow-up action"/>
        <s v="To enable edit (remove/add) new GTP to existing Program Penukaran for smoother UI/UX for retailer"/>
        <s v="To provide notification for SRC ensuring their bank account details comply with all T&amp;C requirement before proceeding with coin transfers, there by preventing potential issue. "/>
        <s v="Accelerate cascade of information to solve “invalid” bank account issues in more timely manner_x000a_Minimize complaint escalation to CSC &amp; related department due to “unclear” reason of lengthy process of RFT_x000a_Clarity of information on RFT issue, both for retailer &amp; SRCC as direct point of contact to retailer"/>
        <s v="Ensure Trade Program approver is correct based on Program Creator level (area/region/zone level)"/>
        <s v="Checking location salesman when visit to Customer"/>
        <s v="To provide an infrastructure in AYO to can host A Mild Website that will be used by all retailers."/>
        <s v="To send QR email to member's email, where the QR can be scanned for member search."/>
        <s v="To enable the gun scanner to identify the QR UID for easier and faster member search"/>
        <s v="To identify performance risks and define prioritized improvement initiatives that will support scalability, reliability, and user experience growth."/>
        <s v="Move OSEM to a more sustainable, scalable architecture that lowers cost and latency, simplifies support, and_x000a_lets OSEM teams respond to business needs faster — supporting future growth without adding complexity.​"/>
        <s v="To shift the auto sync mechanism to event-based (triggered after each canvassing or CITA delivery when the device is online) and to implement delta sync on master data so that the SQLite file is only re-downloaded when updates are available."/>
      </sharedItems>
    </cacheField>
    <cacheField name="Description" numFmtId="0">
      <sharedItems containsBlank="1" longText="1"/>
    </cacheField>
    <cacheField name="Impact_x000a_(must be in number)" numFmtId="0">
      <sharedItems containsBlank="1" count="88" longText="1">
        <s v="effective business process_x000a_cost efficiency distribute Reward"/>
        <m/>
        <s v="Faster time-to-market for A/B test product reco_x000a_Increase order conversion_x000a_Increase engagement AYO TOKO (retailers exposed to more relevant products)"/>
        <s v="To comply with system security as preparation before BV1 audit coming in Sept"/>
        <s v="To comply with CAD that needs to be closed before Sept 2026"/>
        <s v="Touchpoints created more than 2 times daily closing &amp; settlement revision since the feature was launched. To prevent the same situation and leading to fraud in others touchpoint, the feature need to be enhance ASAP."/>
        <s v="Improve SLA to exchange coins (reduce delay time)_x000a_Reduce the occurrence of retailers request exchange coins with different account number and account name"/>
        <s v="Gemini AI Routing and Clustering will not use the intended data model and will continue to rely on the current Google Maps API configuration, resulting in inaccurate mapping outcomes._x000a_Existing routing logic contains data setup issues that cause several retailers to be skipped, leading to incomplete route recommendations and retailer coverage."/>
        <s v="Reduce time spent to resolve DTE mission with wrong verif status (days or weeks)"/>
        <s v="- WS can easily monitor PASGAR activities on a daily basis_x000a_- The data does not require reverse ETL or manual extraction from internal reports, as it is only available from the AYO Mitra side_x000a_- The data is immediately available once PASGAR completes a sync"/>
        <s v="Unlock acquisition of untapped unreg retailer base and increase DAU and platform penetration"/>
        <s v="Reduce the inquiries to deployment team from retailers"/>
        <s v="- double workload for PIC to register NPL_x000a_- unsynced data between isms, b2b, b2c"/>
        <s v="frontliners will lack essential customer data and guidance tools, resulting in fragmented journeys, missed personalization opportunities, and reduced effectiveness in customer engagement."/>
        <s v="To enhance the usability and readability of the synchronization (sync) screen by delivering a visually revamped interface that enables salesman to quickly identify, understand, and act upon sync results — particularly failed items — thereby improving data accuracy, field readiness, and overall sales force productivity."/>
        <s v="Today, force logout requires a CHT request to IT with an approval process that takes 3–5 business days — meaning unauthorized sessions can stay active long after they should be terminated. With NPL running monthly across 5,000+ users, this adds up to at least 12 IT tickets per year and up to 60 cumulative days of unresolved session exposure annually._x000a__x000a_With this feature, admins can schedule force logout directly in AYO Principal — no tickets, no waiting. Execution is immediate, full coverage across all users and touchpoints in one action."/>
        <s v="Reactivate 30% of dormant users &amp; gain 325k digital users. _x000a_To support cita loyalty business process and comply with legal and compliance feedback"/>
        <s v="- Reduce lead time should there be any mass replacement/additional SRC IQOS Point/Paguyuban Member"/>
        <s v="to comply with BI regulation, if end of Aug still use the old API, BI will shut down the old API and Toko SRC cannot do transaction with BRIVA"/>
        <s v="To increase 20% of SFP acquisition in SRC by enabling them to access AYO Kasir in AYO Toko"/>
        <s v="The implementation will reduce manual effort for Field Force and CPO, accelerate claim processing cycle time, minimize cost mapping errors, eliminate idle funds of 8 Bio-IDR, and remove recurring PC Pool costs of 1.1 Bio-IDR while improving transparency and auditability._x000a_"/>
        <s v="Salesman can taking order without visit and disturb KSI Calcullation"/>
        <s v="System credibility"/>
        <s v="Effective stock cover week management, limited to a maximum of 2 weeks of offtake requirements, to support the reduction of BUBD in 2026 onwards."/>
        <s v="0% stock discrepancy between AYO Kasir and SAP in the outbound process, with 100% of the process executed through the system"/>
        <s v="without this, we cannot register product to be sold in B2C channel only"/>
        <s v="Mendeteksi hambatan order lebih dini_x000a_Mengurangi waktu investigasi manual_x000a_Menghindari salah asumsi error sistem"/>
        <s v="- Deploy in minutes_x000a_- Auto update all devices on next app launch_x000a_- 66.7% Reduction in app update install time"/>
        <s v="Simplify login mechanism for internal employees"/>
        <s v="As we used AYO Kasir in any SFP event through transactions process, input new member registration with very wide scale of event, AYO Kasir need able to input these activities both online and offline mode, to ensure smooth field force operational and consumer journey "/>
        <s v="Before Collectra: 54 FTE_x000a_After Collectra: 1.6 FTE_x000a_Automate Collectra: 0.36 FTE"/>
        <s v="Improve Basket Size +3 Pack / Transactions_x000a_and double down traffic"/>
        <s v="_x000a_Increase Active User by +15% and Improve SLA follow-up &amp; processing by +30%Enable self-service shipment tracking for FFReduce manual request to SPVImprove service quality to partners"/>
        <s v="We cannot track end to end flow for CITA loyalty directly. resulting false decision making"/>
        <s v="Product misslead understanding"/>
        <s v="Reduce human error"/>
        <s v="Misinformation &amp; misunderstanding of coin rewarding history will still happen, which leads to SRCC needs to keep explaining to SRC that impacts to their time spent"/>
        <s v="Time efficiency"/>
        <s v="Need Confirmation"/>
        <s v="UI Improvement"/>
        <s v="Reduced manual reconciliation between sales and replacement data"/>
        <s v="changes will continue to require backend intervention, causing delays, increased operational overhead, and potential disruptions in online payment processing"/>
        <s v="Idle time due to waiting invoice creation ​_x000a_Risk of late delivery to customer due to waiting/idle time​_x000a_Warehouse admin, helper, FF, and CPO overtime"/>
        <s v="1. Clear distinction between Sellable and Non‑Sellable stock movements_x000a_2. Improved inventory accuracy and traceability"/>
        <s v="Reduce wrong transfer to other entity"/>
        <s v="Reduce queries related to business process. Estimated to eliminate 2-15 questions and potentially more"/>
        <s v="standardize journey to upload data_x000a_increase productivity, reduce workload for admin_x000a_"/>
        <s v="- Achieve OCS Q2 2026 productivity target (~$0.1 mio/yr)*._x000a_- Eliminate time-spent by 3PL warehouse admin due to reward manual input."/>
        <s v="From approx 1,500 cases weekly to Bude, 20-30% of those cases are coin related"/>
        <s v="Reduce solving period up to 5 days/mission"/>
        <s v="Mengetahui berapa % klik, checkout, dan revenue yang berasal dari Product Recommendation._x000a_Menjawab apakah Product Recommendation benar‑benar digunakan dan berdampak ke conversion"/>
        <s v="Mengurangi risiko kehilangan CN atau mismatch data._x000a_Mendukung keputusan komersial dan follow-up ke partner._x000a_Menjadi dasar reporting dan dashboard CN utilization."/>
        <s v="All retailers that has been whitelisted to Pojok Modal will be affected"/>
        <s v="All IQOS Point retailers will be affected"/>
        <s v="All retailers that will get Retailer Analytics will be affected."/>
        <s v="To ensure the CSU blacklist process is more accurate, configurable, and efficient by applying blacklist rules only to the intended customer type and partner, preventing unintended impact to other business partners, and reducing import processing time."/>
        <s v="Shortcut entry point to mission, enabling easier journey for users to complete and explore available missions"/>
        <s v="Low Chatbot usage, around 6%"/>
        <s v="Compliance related. No Business Impact"/>
        <s v="data is clean, reporting is clear and no need to manually mapping"/>
        <s v="SMB point calculated by system is not 100% valid, there will be discrepancies with the real point employee should have"/>
        <s v="double workload for PIC SFP since they can list the product before (with scheduler) but must whitelist product on D-Day product launched"/>
        <s v="Remove invalid Retailer onboarding to 0"/>
        <s v="Speed up reactivation dormant Mitra by approx. 30% "/>
        <s v="1. Reduce additional role maintenance screens from 1 to 0._x000a_2. Enable recipient configuration through 1 existing mapping screen without requiring IMDL updates."/>
        <s v="Miss input and discrepancies of stock and payment reconciliation"/>
        <s v="Unable to use online payment method._x000a_Need to disable payment method besides COD via principal."/>
        <s v="~90% load-time reduction, ~95% backend response improvement, and significant productivity + infrastructure savings."/>
        <s v="1) Provide notification waypoint._x000a_2) Proide safe &amp; secure user accounts."/>
        <s v="1) New changes on registeration and reset password mechanism via Principal._x000a_2) Update on how user Paguyuban login."/>
        <s v="1. reduce 100% of survey question broken journey"/>
        <s v="Critical &amp; High"/>
        <s v="AYO Toko Admin will be impacted."/>
        <s v="All retailers will be impacted."/>
        <s v="1) Optimize ROI mission_x000a_2) Increase mission submission and compliance"/>
        <s v="Current process could take up ~4 weeks, with this integration SLA will be reduced to 3-5 working days and potentially improve users._x000a__x000a_Currently there are 25k QRIS SRC acquired from our partnership, however only ~3k QRIS are active. _x000a__x000a_With this integration, this could help to improve QRIS usage active into 8x which could impact revenue improvement."/>
        <s v="Impact on efficient data tracking and randomizing test audience."/>
        <s v="All retailers that will get AYO Wrapped will be affected."/>
        <s v="↑ Productivity: 20–40% reduction in manual operational activities._x000a_↑ Visibility: Real-time insight into collection and outstanding exposure._x000a_↑ Governance: End-to-end auditability and approval transparency._x000a_↑ Operational Efficiency: Faster order processing and issue resolution._x000a_↓ Business Risk: Improved control over overdue exposure and credit management._x000a_↓ Manual Dependency: Increased automation across collection and order governance processes."/>
        <s v="If not implemented, SLA might stll be high (&gt;2 weeks)"/>
        <s v="Current pain point will stay exist leading to hard complaints and continue to rely on manual back-and-forth process for bank account checking which takes &gt;2 weeks"/>
        <s v="There are &gt;1 program penukaran coin visible in retailer’s UI when requesting for coin disbursement"/>
        <s v="Based on the available data, there are 1.507 retailers have been identified with bank issues that results in payment holds, and rejections. "/>
        <s v="If not implemented, budget of up to average 300mio  will be under-reviewed"/>
        <s v="Retailers will need to search for information on their own, which most of them do not know how or where to find. This could lead to weaker product advocacy, suboptimal customer influence at point of sale, and missed sales opportunities"/>
        <s v="Increased platform readiness and reliability for future expansion, minimizing potential disruptions during periods of higher usage."/>
        <s v="Infrastructure and data-transfer costs keep rising year over year with data growth;_x000a_latency worsens and degrades user experience; troubleshooting stays slow and cross-team dependent; and delivery_x000a_remains bottlenecked by Data Engineering capacity."/>
        <s v="Sync becomes faster and more bandwidth-efficient, and same-day orders from canvassing or CITA delivery can be reflected in the system immediately without waiting for the next scheduled sync."/>
      </sharedItems>
    </cacheField>
    <cacheField name="Sprint Proposal" numFmtId="0">
      <sharedItems containsBlank="1" containsMixedTypes="1" containsNumber="1" containsInteger="1" minValue="2" maxValue="8"/>
    </cacheField>
    <cacheField name="Business Owner PIC" numFmtId="0">
      <sharedItems containsBlank="1"/>
    </cacheField>
    <cacheField name="Category" numFmtId="0">
      <sharedItems containsBlank="1" count="8">
        <s v="New"/>
        <s v="Carry Over"/>
        <s v="Bugs"/>
        <s v="Compliance"/>
        <s v="Enhancement"/>
        <m/>
        <s v="Deprioritized from previous sprint"/>
        <s v="Cancel"/>
      </sharedItems>
    </cacheField>
    <cacheField name="Changes in Principal Role / Require New Menu In Principal " numFmtId="0">
      <sharedItems containsDate="1" containsBlank="1" containsMixedTypes="1" minDate="2026-06-03T00:00:00" maxDate="2026-06-04T00:00:00"/>
    </cacheField>
    <cacheField name="BRD Submission Date" numFmtId="0">
      <sharedItems containsDate="1" containsBlank="1" containsMixedTypes="1" minDate="2025-01-30T00:00:00" maxDate="2026-07-10T00:00:00"/>
    </cacheField>
    <cacheField name="PM Name" numFmtId="0">
      <sharedItems containsBlank="1"/>
    </cacheField>
    <cacheField name="Weight (Estimated Mandays: ANGKA)" numFmtId="0">
      <sharedItems containsBlank="1" containsMixedTypes="1" containsNumber="1" minValue="0" maxValue="500"/>
    </cacheField>
    <cacheField name="Proposal Prio Rank" numFmtId="0">
      <sharedItems containsBlank="1" containsMixedTypes="1" containsNumber="1" containsInteger="1" minValue="0" maxValue="34" count="47">
        <n v="1"/>
        <s v="2 (pecah tiket dengan mengutamakan voucher gosok dan spin the wheel)"/>
        <n v="2"/>
        <n v="0"/>
        <n v="3"/>
        <n v="11"/>
        <n v="4"/>
        <n v="5"/>
        <n v="6"/>
        <s v="Sama dengan tiket AYO Principal"/>
        <s v="covered in the same developmenbt as product listing by kelv"/>
        <m/>
        <n v="8"/>
        <n v="27"/>
        <s v="0 (follow up ke business and IT)"/>
        <n v="10"/>
        <n v="12"/>
        <s v="Need Confirmation from Compliance Team"/>
        <n v="9"/>
        <n v="13"/>
        <n v="18"/>
        <n v="14"/>
        <n v="15"/>
        <n v="20"/>
        <n v="16"/>
        <n v="17"/>
        <n v="21"/>
        <n v="22"/>
        <n v="19"/>
        <n v="24"/>
        <s v="Update 10 Jul: No BRD Shared to ITPD"/>
        <n v="25"/>
        <n v="23"/>
        <s v="deprio"/>
        <n v="26"/>
        <n v="30"/>
        <s v="No BRD"/>
        <s v="0 (belum ada BRD)"/>
        <s v="0 (double dengan tiket DTE)"/>
        <s v="0 (masuk sprint 8)"/>
        <n v="7"/>
        <n v="28"/>
        <n v="29"/>
        <n v="31"/>
        <n v="32"/>
        <n v="33"/>
        <n v="34"/>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tuti, Nika Dwi" refreshedDate="46244.62078715278" createdVersion="8" refreshedVersion="8" minRefreshableVersion="3" recordCount="141" xr:uid="{D65FF6E0-283B-4637-AEFC-56FF636E53A4}">
  <cacheSource type="worksheet">
    <worksheetSource ref="A2:AG145" sheet="Sprint 7"/>
  </cacheSource>
  <cacheFields count="32">
    <cacheField name="No" numFmtId="0">
      <sharedItems containsSemiMixedTypes="0" containsString="0" containsNumber="1" containsInteger="1" minValue="1" maxValue="141"/>
    </cacheField>
    <cacheField name="Ticket Code" numFmtId="0">
      <sharedItems containsBlank="1"/>
    </cacheField>
    <cacheField name="Platform" numFmtId="0">
      <sharedItems containsBlank="1" count="18">
        <s v="AYO Toko"/>
        <s v="DTE"/>
        <s v="AYO Principal"/>
        <s v="AYO Mitra Order"/>
        <s v="AYO Kasir"/>
        <s v="MyHero"/>
        <s v="AYO Mitra"/>
        <s v="CITA"/>
        <s v="My AYO"/>
        <s v="AYO Mitra PH"/>
        <s v="AYO Principal PH"/>
        <s v="Paguyuban"/>
        <s v="OSEM"/>
        <s v="AYO Toko ZA"/>
        <s v="AYO Toko &amp; AYO Principal" u="1"/>
        <s v="AYO Toko " u="1"/>
        <s v="AYO Kasir " u="1"/>
        <m u="1"/>
      </sharedItems>
    </cacheField>
    <cacheField name="Sub-Platform" numFmtId="0">
      <sharedItems/>
    </cacheField>
    <cacheField name="Epic" numFmtId="0">
      <sharedItems/>
    </cacheField>
    <cacheField name="Background" numFmtId="0">
      <sharedItems containsBlank="1" longText="1"/>
    </cacheField>
    <cacheField name="Objective" numFmtId="0">
      <sharedItems containsBlank="1" longText="1"/>
    </cacheField>
    <cacheField name="Description" numFmtId="0">
      <sharedItems containsBlank="1" longText="1"/>
    </cacheField>
    <cacheField name="Impact_x000a_(must be in number)" numFmtId="0">
      <sharedItems containsBlank="1" longText="1"/>
    </cacheField>
    <cacheField name="Sprint Proposal" numFmtId="0">
      <sharedItems containsBlank="1" containsMixedTypes="1" containsNumber="1" containsInteger="1" minValue="2" maxValue="8"/>
    </cacheField>
    <cacheField name="Business Owner PIC" numFmtId="0">
      <sharedItems containsBlank="1"/>
    </cacheField>
    <cacheField name="Category" numFmtId="0">
      <sharedItems containsBlank="1"/>
    </cacheField>
    <cacheField name="Changes in Principal Role / Require New Menu In Principal " numFmtId="0">
      <sharedItems containsDate="1" containsBlank="1" containsMixedTypes="1" minDate="2026-06-03T00:00:00" maxDate="2026-06-04T00:00:00"/>
    </cacheField>
    <cacheField name="BRD Submission Date" numFmtId="0">
      <sharedItems containsDate="1" containsBlank="1" containsMixedTypes="1" minDate="2025-01-30T00:00:00" maxDate="2026-07-10T00:00:00"/>
    </cacheField>
    <cacheField name="PM Name" numFmtId="0">
      <sharedItems containsBlank="1"/>
    </cacheField>
    <cacheField name="Weight (Estimated Mandays: ANGKA)" numFmtId="0">
      <sharedItems containsBlank="1" containsMixedTypes="1" containsNumber="1" minValue="0" maxValue="500"/>
    </cacheField>
    <cacheField name="Proposal Prio Rank" numFmtId="0">
      <sharedItems containsBlank="1" containsMixedTypes="1" containsNumber="1" containsInteger="1" minValue="0" maxValue="34"/>
    </cacheField>
    <cacheField name="Final Prio Rank" numFmtId="0">
      <sharedItems containsBlank="1" containsMixedTypes="1" containsNumber="1" containsInteger="1" minValue="0" maxValue="34"/>
    </cacheField>
    <cacheField name="PRD Creation Date" numFmtId="0">
      <sharedItems containsNonDate="0" containsDate="1" containsString="0" containsBlank="1" minDate="2026-06-01T00:00:00" maxDate="2026-06-02T00:00:00"/>
    </cacheField>
    <cacheField name="Jira Ticket Number" numFmtId="0">
      <sharedItems containsDate="1" containsBlank="1" containsMixedTypes="1" minDate="2026-06-19T00:00:00" maxDate="2026-06-20T00:00:00"/>
    </cacheField>
    <cacheField name="#Total Ticket(s) Generated " numFmtId="0">
      <sharedItems containsBlank="1" containsMixedTypes="1" containsNumber="1" containsInteger="1" minValue="3" maxValue="3"/>
    </cacheField>
    <cacheField name="UAT Date" numFmtId="0">
      <sharedItems containsString="0" containsBlank="1" containsNumber="1" containsInteger="1" minValue="7" maxValue="7"/>
    </cacheField>
    <cacheField name="Date of Sharing Requirement to SE" numFmtId="0">
      <sharedItems containsDate="1" containsBlank="1" containsMixedTypes="1" minDate="2026-06-08T00:00:00" maxDate="2026-08-08T00:00:00"/>
    </cacheField>
    <cacheField name="Final Development Status" numFmtId="0">
      <sharedItems count="5">
        <s v="Develop"/>
        <s v="Deployed"/>
        <s v="Cancel"/>
        <s v="Deprio"/>
        <s v="Deprio " u="1"/>
      </sharedItems>
    </cacheField>
    <cacheField name="Develop in Sprint?" numFmtId="0">
      <sharedItems containsBlank="1" containsMixedTypes="1" containsNumber="1" containsInteger="1" minValue="6" maxValue="8"/>
    </cacheField>
    <cacheField name="Cross Sprint?" numFmtId="0">
      <sharedItems containsBlank="1" containsMixedTypes="1" containsNumber="1" containsInteger="1" minValue="3" maxValue="3"/>
    </cacheField>
    <cacheField name="Cross Sprint to?" numFmtId="0">
      <sharedItems containsBlank="1" containsMixedTypes="1" containsNumber="1" containsInteger="1" minValue="7" maxValue="8"/>
    </cacheField>
    <cacheField name="Mandays Consumption (Software Engineer)" numFmtId="0">
      <sharedItems containsBlank="1" containsMixedTypes="1" containsNumber="1" minValue="4" maxValue="94"/>
    </cacheField>
    <cacheField name="Mandays Consumption ITPD (Review Test Case &amp; Pre-UAT)" numFmtId="0">
      <sharedItems containsBlank="1" containsMixedTypes="1" containsNumber="1" containsInteger="1" minValue="1" maxValue="12" longText="1"/>
    </cacheField>
    <cacheField name="Reason if Cancel / Deprio" numFmtId="0">
      <sharedItems containsBlank="1"/>
    </cacheField>
    <cacheField name="Security Review" numFmtId="0">
      <sharedItems containsBlank="1"/>
    </cacheField>
    <cacheField name="Deployment Date" numFmtId="0">
      <sharedItems containsDate="1" containsBlank="1" containsMixedTypes="1" minDate="2026-09-14T00:00:00" maxDate="2026-10-20T00:00:0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awan, Adityo" refreshedDate="46260.363341550925" createdVersion="8" refreshedVersion="8" minRefreshableVersion="3" recordCount="150" xr:uid="{BF272668-84CF-458D-A470-C0C72F465291}">
  <cacheSource type="worksheet">
    <worksheetSource ref="A2:AI1048576" sheet="Sprint 8"/>
  </cacheSource>
  <cacheFields count="35">
    <cacheField name="No" numFmtId="0">
      <sharedItems containsString="0" containsBlank="1" containsNumber="1" containsInteger="1" minValue="1" maxValue="148"/>
    </cacheField>
    <cacheField name="Ticket Code" numFmtId="0">
      <sharedItems containsBlank="1"/>
    </cacheField>
    <cacheField name="Platform" numFmtId="0">
      <sharedItems containsBlank="1" count="18">
        <s v="MyHero"/>
        <s v="AYO Toko"/>
        <s v="DTE"/>
        <s v="CITA"/>
        <s v="OSEM"/>
        <s v="AYO MITRA"/>
        <s v="AYO Principal"/>
        <s v="AYO Kasir"/>
        <s v="AYO Principal "/>
        <s v="AYO MITRA ORDER"/>
        <s v="Paguyuban"/>
        <s v="MY AYO"/>
        <s v="Taste Advisor"/>
        <s v="AYO Principal PH"/>
        <s v="AYO Toko "/>
        <s v="My Hero"/>
        <m/>
        <s v="PRINCIPAL" u="1"/>
      </sharedItems>
    </cacheField>
    <cacheField name="Sub-Platform" numFmtId="0">
      <sharedItems containsBlank="1"/>
    </cacheField>
    <cacheField name="Epic" numFmtId="0">
      <sharedItems containsBlank="1" count="118">
        <s v="Over The Air Update Exploration"/>
        <s v="Automate Collectra Report"/>
        <s v="Compliance"/>
        <s v="DTE Mission Verification Challenge"/>
        <s v="CITA Unreg"/>
        <s v="Mission Parameters OSEM"/>
        <s v=" Koin Potongan Belanja (Reimbursement Tracking)"/>
        <s v="Replenishment"/>
        <s v="[CDE-73864] [ID][AYO Kasir][ADR] Upgrade Android Target SDK to Android 16 (API Level 36) for Google Play Compliance - Jira"/>
        <s v="Stock Replenishment"/>
        <s v="DTE Progress Bar Enhancement"/>
        <s v="CITA loyalty"/>
        <s v="Produk Manajemen Barang"/>
        <s v="WS Transaction Notification"/>
        <s v="Tiering Approval - SFP Pelanggan Max Order Review"/>
        <s v="Access Role"/>
        <s v="Auto Distribute Stock Replenishment to Staff"/>
        <s v="Agnostic Missions: Enable PVP in CITA, Scroll Catalogue in AYO TOKO"/>
        <s v="Block New order for Partner Whitelist"/>
        <s v="AMO Delta Sync"/>
        <s v="Maks Order Configuration - Enhancement"/>
        <s v="Edit button in Coin Disbursement"/>
        <s v="Master Touchpoint Eligibility"/>
        <s v="DTE Gamification: Setup Config"/>
        <s v="Pojok Untung Enhancement"/>
        <s v="Paguyuban Enhancement"/>
        <s v="[CDE-67620] Annual Pentest B2B - Jira"/>
        <s v="CSV Data Removal of Same-day Cancelled Order"/>
        <s v="Retailer’s Bank Account Status &amp; Auto CTA Status"/>
        <s v="Show Historical Coins from Leads Gen AYO KASIR"/>
        <s v="Retailer Wrapped"/>
        <s v="DTE"/>
        <s v="Quantity Recommendation based on Maks Order"/>
        <s v="Weekly Maximum Order for AYO Toko SFP"/>
        <s v="Separate Touchpoint/Channel in SAP Sales Reconciliation"/>
        <s v="Scroll Catalogue Mission in AYO TOKO"/>
        <s v="Bugs Fixing"/>
        <s v="AYO Kasir Transaction By Location"/>
        <s v="AYO Kasir in AYO Toko"/>
        <s v="SAP Dummy Material Usage for Voucher"/>
        <s v="Enable 2 layers of approver (search by name)"/>
        <s v="UI UX Improvement"/>
        <s v="Adjust codentify device - in menu edit transaction_x000a_ "/>
        <s v="IT Compliance"/>
        <s v="Automated Overdue Control Enhancement"/>
        <s v="Invoice"/>
        <s v="Menu Config"/>
        <s v="Currently most of frontliners focus on acquisition and generate offtake by meet up directly with repurchaser. They have a limitation to recontact their referrals/New Member or to meet up directly."/>
        <s v="Pricelist"/>
        <s v="A Mild Microsite"/>
        <s v="ESPAY QRIS Settlement file Integration to SAP"/>
        <s v="RIAM Tickets"/>
        <s v="My Hero Forced Update Config"/>
        <s v="Annual Pentest "/>
        <s v="Digital Transaction Support x MyHero"/>
        <s v="Laporan Pengiriman Barang"/>
        <s v="Payment Gateway"/>
        <s v="Panamas Project"/>
        <s v="Session Timeout Termination"/>
        <s v="Panamas"/>
        <s v="PG Cash"/>
        <s v="Sales Order"/>
        <s v="Callcatd TRS"/>
        <s v="Taking Order ES.ER.CE"/>
        <s v="CTA Utilization for Bank Account Update Reminder"/>
        <s v="Enhancement Master Touchpoint Eligibility - Partner"/>
        <s v="Tracking Fitur (GA) - Product Recom"/>
        <s v="Cashless Payment Implementation_x000a__x000a_Estimation: 50/60 Mandays"/>
        <s v="Data ingestion Credit Note &amp; Utilization CN"/>
        <s v="POP Setup"/>
        <s v="Leads Gen"/>
        <s v="New Recommendation Logic"/>
        <s v="ER.ER.CE Taking Order"/>
        <s v="New Relic Implementation"/>
        <s v="Mass Import Whitelist for SRC IQOS Point"/>
        <s v="CITA Loyalty - Mission Mirroring &amp; Spin the Wheel"/>
        <s v="CITA Loyalty - Min. Purchase For Coin Redemption"/>
        <s v="SRC IQOS Point  "/>
        <s v="Matrix Touchpoint Eligibility"/>
        <s v="AYO Kasir Offline Mode"/>
        <s v="Frontliner Guideline"/>
        <s v="Replacement "/>
        <s v="Logo Configuration"/>
        <s v="CTA"/>
        <s v="AYO Kasir Responsive"/>
        <s v="Customer Information"/>
        <s v="Reward feature for FMCG"/>
        <s v="CITA Chatbot"/>
        <s v="Stock Count Approval"/>
        <s v="Staff Management"/>
        <s v="SMB Next Level"/>
        <s v="Pengaturan Khusus"/>
        <s v="SFP Loyalty"/>
        <s v="Hardware connection"/>
        <s v="Pojok Modal"/>
        <s v="Integration"/>
        <s v="Product Package"/>
        <s v="Matchmaking Logic"/>
        <s v="Barcode and Material Code Revamp"/>
        <s v="Journey Status Improvement"/>
        <s v="QRIS BRI Webview"/>
        <s v="Order Notification"/>
        <s v="Digital conset capture for Payment fro unregistered bank account"/>
        <s v="Credit Note Reward utilization in AYO TOKO SFP "/>
        <s v="Kameleoon Integration"/>
        <s v="Digital Signature &amp; Digital Document / My Hero Revamp (Enhancement)"/>
        <s v="Master_NPWP_VAT Transaction Mapping"/>
        <s v="MyHero Security Log"/>
        <s v="Coach"/>
        <s v="GEMINI"/>
        <s v="Gamification"/>
        <s v="Pojok Untung - QRIS BRI Registration"/>
        <s v="Pojok Untung - QRIS BRI Binding"/>
        <s v="AAI Enhancement Sprint 8"/>
        <m/>
        <s v="[CDE-72276] RIAM Activity B2B - Jira" u="1"/>
        <s v="Cashless Payment Implementation" u="1"/>
        <s v="SPV Dashboard- WS Notification" u="1"/>
      </sharedItems>
    </cacheField>
    <cacheField name="Background" numFmtId="0">
      <sharedItems containsBlank="1" count="138" longText="1">
        <s v="The update process for the MyHero application still relies heavily on traditional methods through the Company Portal, which require manual processes, longer waiting times, and user‑initiated actions. This approach often results in inconsistent version adoption across the field, causing delays in distributing bug fixes and new features to all sales users simultaneously."/>
        <s v="Currently, the cash reconciliation process for salesmen’s deposits conducted by the CPO is performed manually. The required data must be gathered from multiple, fragmented data sources, which are not centrally integrated. As a result, the reconciliation process is time-consuming, inefficient, and prone to operational delays."/>
        <s v="2.3.1 Use approved methods for identification and authentication of Adult Consumers or Retailers_x000a_CA.318S.20 Adult Consumer and Retailer authentication and session management_x000a__x000a_As part of AYO Toko's ongoing commitment to security, compliance, and user protection, policy enhancements are periodically introduced to strengthen platform controls, reduce risks, and align with business and regulatory requirements."/>
        <s v="As part of AYO Toko's ongoing commitment to security, compliance, and user protection, policy enhancements are periodically introduced to strengthen platform controls, reduce risks, and align with business and regulatory requirements."/>
        <s v="DTE Mission Verification Challenge_x000a__x000a_CSC agents cannot take necessary actions to resolve issues raised by SRC regarding DTE mission complaints. CSC agents need to escalate to many other parties that takes longer time and process."/>
        <s v="CITA currently lacks a proper in-app registration and profile page for unregistered (unreg) retailers. The existing onboarding process is highly fragmented and manual — Pasgar must register unreg retailers via AMO, inject data into the Control Tower using Python scripts, and share one-click links/QR codes externally. Pilot observations in Bandung 2 revealed critical data issues: multiple retailers sharing phone numbers across business IDs, duplicate retailer mappings, and absence of OTP-based ownership validation. Without a native registration flow inside CITA, onboarding scalability is severely limited,"/>
        <s v="Add Mission-Related Parameters to OSEM_x000a__x000a_Currently deployment team need to upload audience list via OSEM to blast mission to target retailers. This considered as a hassle in the process, as deploymentt will  need to update the csv file uploaded. There is no way for them to currently look at mission submission and mission compliance, or consider using any parameters related to mission attributes to select target audience."/>
        <s v="The Koin Potongan Belanja page has a date filter that applies only to the table. The two aggregate metrics above it, &quot;Total Koin Retailer&quot; and &quot;Koin Retailer Yang Telah Direimburse&quot;  remain lifetime values regardless of the selected period. Mitra therefore see header figures that do not reconcile and confused with the rows shown below them."/>
        <s v="To secure download control in AYO Principal data"/>
        <s v="Currently, the outbound process is still handled manually. As a result, discrepancies sometimes occur between the outbound requests submitted by frontliners and the Goods Issue (GI) process executed by the Warehouse team. This is mainly caused by sales transactions that occur using the same stock allocated for the outbound process."/>
        <s v="The current menu and data inventory review identified several MyHero Backend and AYO Principal screens/reports that contain sensitive data elements, including customer bank account numbers, identification numbers, customer tax numbers / NPWP, phone numbers, bank transfer account details, customer address, and geographical coordinates. Some of these fields are available in UI View, Export, or both"/>
        <s v="Need to update API Level from API Level 35 to API Level 36, otherwise we can't update our app from Play Store."/>
        <s v="currently there are issues when Kasir send replenishment request to SAP since not all material code available. this creates admin "/>
        <s v="DTE Progress Bar Enhancement_x000a__x000a_Upon DTE progress bar feature testing and deployment in Sprint 6, we have gathered several feedback from business users to create better experience for customers and also less complaints for CSC.​"/>
        <s v="Currently, the shortcut on homepage sometimes do not appear if users only assigned to survey mission. but will be shown when user assigned to another stamp mission"/>
        <s v="Currently, store-to-store transfers can only be applied between booths. However, in certain cases, this feature is also needed to enable transfers from kiosk to kiosk or from kiosk to booth, in order to provide greater flexibility in stock management, especially between nearby touchpoints."/>
        <s v="with the scheduler implemented in produk manajemen barang, currently user will only can view the updated data with scheduler set. user cannot view the current setup"/>
        <s v="Currently, there is condition to make barcode to be not a mandatory field. However, once a product is created without a barcode, the value cannot be updated later. This forces admins to raise a manual request to IT to perform a CHT at the database level just to add or fix a barcode—creating unnecessary dependency, delays, and manual workload."/>
        <s v="Currently, Harga Beli B2B and B2C is populated from the latest effective date for each product, but this logic alone sometime creates confusion when the product prices are different between channel"/>
        <s v="WS Outlets receive transaction notifications via SMS, however, there is no platform available for them to verify the transaction status in near real time."/>
        <s v="Orders exceeding the maximum threshold are _x000a_not eligible yet for tiered approval (e.g., orders that exceed the threshold by more than 1,000%). This measure is important to implemented to _x000a_balance business objectives while minimizing the risk of illicit activities."/>
        <s v="- Currently, usercan access MHBE even if the SIGA access is removed_x000a_- Several data in My Hero iPad considered sensitive data"/>
        <s v="Currently, after the admin gathers staff needs, requests stock from the warehouse, and performs GR in AYO Kasir, they must manually distribute stock to each staff one-by-one, with every staff then performing their own GR to receive it. For admins managing large teams (20+ staff), this per-staff distribution and confirmation step is time-consuming, error-prone, and creates a major operational bottleneck that delays stock availability at the point of sale."/>
        <s v="Agnostic Missions: Enable PVP in CITA, Scroll Catalogue in AYO TOKO_x000a__x000a_Currently not all missions enabled in both platforms (only order mission, login mission, and survey mission). While we want to convert GT retailers into SRC retailers with certain criteria, DTE will be one of the engagement features to help them convert, but business stakeholders cannot engage retailers seamlessly in both platforms as there's a limited mission and engagement features."/>
        <s v="Currently Harga Jual B2C and Tanggal Launching B2C is always mandatory for any cases, including if the status (Listing Product for B2C) is turned off"/>
        <s v="Currently, historical ORF data in AYO Kasir can be viewed through the POP menu; however, it cannot be exported in Excel format._x000a_HQ requires ORF data from AYO Principal in Excel format to monitor the effectiveness of stock control by touchpoint"/>
        <s v="Mission widget on homepage"/>
        <s v="Currently, when multiple orders are submitted concurrently, orders that are reviewed first are not included in the baseline _x000a_for subsequent limit calculations, which may result in inaccurate limit assessments."/>
        <s v="AMO relies solely on time-scheduled sync, so orders completed in the morning and mid-day product changes from the Wholesaler do not reach their destination on the same day. Every sync also re-downloads full product and downline master data even when nothing has changed, making sync slow and wasting mobile data."/>
        <s v="Konfigurasi Maks Order for AYO Toko SFP use exact quantity product that need to be review. But, the business team need to recalculate from the excel and update the quantity every week manually."/>
        <s v="Ongoing Program Penukaran cannot edit list of GTP to be removed/added from the list, resulting in business owner (SRC Platform) needs to create new Program Penukaran that results in 2 program penukaran visible in retailer’s UI which might confuse them."/>
        <s v="Currently, the toggle setting for Price Change and Stock Change is combined into a single toggle. However, based on business requirements and internal control considerations, separate settings are required for Price Management and Stock Management."/>
        <s v="DTE Gamification: Setup Config_x000a__x000a_Overall engagement in AYO TOKO and CITA are decreasing compared to last year, proven by the increase of dormant retailers overtime. In AYO TOKO, we also saw 25% decrease in active users and only 1 in 10 new retailers is still active within 30 days after acquired, meaning the others are churn within the first day of going into AYO TOKO. Interestingly, retailers with oldest or cheapest devices have churned the most.​"/>
        <s v="As part of Ayo Toko's continuous efforts to improve user experience and increase engagement, enhancements are required to simplify navigation and optimize the Pojok Untung experience. The current flow introduces unnecessary steps for users to access partner offerings, which may increase drop-off and reduce feature discoverability."/>
        <s v="Currently, paguyuban menu is not configurable without deployment. Business team cannot update paguyuban members, paguyuban mission and points directly. _x000a_"/>
        <s v="Annual Pentest was performed as a part of security review to our regular enhancement in Sprint "/>
        <s v="Both forward (R01) and cancellation (R09) order for same-day cancelled orders are uploaded to SAP, causing existence of return order in SAP while in actual no commercial returns are allowed in IQOS B2C channel"/>
        <s v="Area team has no visibility on validity of bank account status of their retailers, while invalid bank account is often the cause of failed/rejected RFT process_x000a_Current process is Area team needs to escalate this issue to BUDE which leads to lengthy SLA as BUDE also needs to escalate this complaint to related stakeholders"/>
        <s v="Show Historical Coins from Leads Gen on AYO KASIR_x000a__x000a_Currently there is no dedicated details of historical coin obtained through leads generation program. All coin historical is located in One coin menu that consists of all coin historical from all activations (DTE missions, leads generation program, etc)._x000a__x000a_"/>
        <s v="Retailer wrapped to enable Video Background and Video Badges "/>
        <s v="Retailer can order the product as much they can order, but there will be order review from area manager."/>
        <s v="Currently, retailers can purchase products without a weekly purchase limit, which may lead to excessive stock accumulation and over-capacity at the store level."/>
        <s v="Sales inputted by B2C Coaches are mapped under RRP Retail instead of RRP Coaches"/>
        <m/>
        <s v="Gemini AI Front End currently pointing to Gmaps API. Pointing should be fixed to pointing Data Model "/>
        <s v="Track Transaction by providing longtitude &amp; latitude on each transation made, this is to segmentize transaciton within staionary (direct retail) or non-stationary (canvassing) , Monitoring Tools for Mobile Coaches"/>
        <s v="Entry Point AYO Kasir in AYO Toko"/>
        <s v="Voucher inputted on front-end is translated to obsolete SAP material instead of dummy material, causing inconsistency in recording as voucher shouldn’t be categorized as inventory"/>
        <s v="Both HQ Centralized/Decentralized program has authorized approver"/>
        <s v="Product Discovery UI Revamp_x000a_The UI in AYO Toko is long overdue for improvement, as the previous vendor did not properly develop the frontend. With the introduction of a new design and design system, we are gradually enhancing the AYO Toko interface. This update will impact both AYO Toko CC and SFP."/>
        <s v="Currently frontliners couldn't adjust codentify when doing edit transaction and changes device variant"/>
        <s v="Following the successful pilot, several enhancement opportunities have been identified to further strengthen credit control, collection effectiveness, and operational governance while reducing manual intervention"/>
        <s v="Print layout A4"/>
        <s v="Menu Tile Config_x000a_Build a configuration in Principal to manage the menu tile in AYO Toko Homepage. Admin can setup menus that will show up, change icon, change the name, without deployment needed."/>
        <s v="RIAM Assesment"/>
        <s v="Coaches has a lot of opportunity to broaden their network through their last 14 days New Members/Referrals such as becoming a potential Godfather, and increase offtake by generating effective call/repurchaser without meet up with consumers directly."/>
        <s v="Price Management Enhancement"/>
        <s v="Currently, there is no platform to educate retailers about Sampoerna A products. A Mild Brand Team is building an interactive game based website to be iframed via AYO Toko Banner."/>
        <s v="Manual daily upload of ESPAY settlement file to SFTP/PI in order to reflect the incoming payment in SAP"/>
        <s v="The current deployment mechanism for MyHero application releases applies updates uniformly across all territories without the capability to control rollout scope. This limitation creates operational constraints when implementing incremental releases, pilot testing, or phased rollouts in selected regions. As a result, any new release must be deployed nationally, increasing the risk of widespread impact in case of defects, configuration issues, or unforeseen performance challenges._x000a_To support more controlled and flexible deployment strategies, there is a need to introduce configurable settings that allow distinguishing between mandatory and optional updates at a territory level"/>
        <s v="Currently, the operational expense claim process still relies on the PC Pool, which limits access for Field Force and leads to inefficiencies in both time and operational costs. This situation results in prolonged claim processing, an increase in idle funds amounting to IDR 8 billion, and recurring costs of IDR 1.1 billion for PC Pool rent."/>
        <s v="FF must request shipment report manually to SPVNo direct access to shipment status in MyHeroDelay in partner follow-up due to slow info flowHigh dependency on SPV for operational activit"/>
        <s v="Integrate API for QR CDM Status_x000a__x000a_Currently the way we enable QR CDM to be registered on DEPOS system is by generating the QR code from our system, and then MHBE job will send list of username that needs to be registered on DEPOS CDM. The file is sent to email, and DEPOS will need to change the &quot;Approved&quot; status into &quot;Finalized&quot;. This has created a back-and-forth process between DEPOS and MHBE, and exposes a risk of human error."/>
        <s v="Enhance Area on QR Menu MHBE_x000a__x000a_Currently the way we retrieve area code data in QR menu is from salestree, while in other menu, the area code data was obtained from OTC database. This creates a difference when CPO looking for area for QR and area for settlement or receipt."/>
        <s v="Rename Menu &quot;Allocated Cash-in Report&quot; into &quot;Deposit Report&quot;_x000a__x000a_To prevent users from getting mixed up between the “allocated cash-in” the settlement report and the “allocated cash-in” the deposit report"/>
        <s v="Report in sales order export and tax report, both SRCIS and Panamas product is flagged as_x000a_“Panamas” in Product Category"/>
        <s v="_x000a_Enhance Logic for Salesman Territory Lock_x000a__x000a_Inactivated Salesman &amp;SPV across different KPS will have blank territory, CCG, salespoint_x000a_code, area code, area name field in settlement report &amp; allocated cash-in breakdown report because they have no territory assigned to them which means they also will not have any next sales for the time being (no receipt)_x000a_"/>
        <s v="Following ITPF Rules on IT-STD-301 Identity &amp; Access Management to reduce the risk of unauthorized access."/>
        <s v="Enhance GR Report to differentiate by partner to align with SAP"/>
        <s v="Current filter is by business category. But Panamas transaction can consists of several business_x000a_category in one transaction"/>
        <s v="Currently printout cricket invoice from My Hero pre order / from MHBE shows Panamas bank account."/>
        <s v="- Receipt cancellation is registered as current FF_x000a_- Cannot make carryover adjustment for inactive FF"/>
        <s v="If there is issue when sending pre order cancellation to WMS/TMS, Sales Order status is still ended and_x000a_booked on WMS/TMS, but cancelled in My Hero Back End.​_x000a_In delivery day, this sales order is still included in delivery list​"/>
        <s v="Pre order TA RE CreatedBy data is not recorded correctly"/>
        <s v="No cancel feature for pre order RE"/>
        <s v="WEE choose direct sales cancellation reason manually on every customer visit"/>
        <s v="the MyHero TRS (Temporary Retail Survey) module has limited survey capabilities for collecting information from unregistered outlets during TRS activities. Due to this limitation, Field Force teams are required to use external tools such as Microsoft Forms to capture survey data."/>
        <s v="Ensuring operational delivery and communication of statuses and business process is clear thru Proof Delivery &amp; Depo Mapping"/>
        <s v="Currently, there are recurring issues where RFT transactions failed to be transferred to SRC due to bank account problems, such as mismatched names (owner name differs from the registered name) and duplicated bank account number across SRC owners. _x000a_The issue results in delays beyond the standardized SLA, with SRC receiving the coins after &gt;14 working days. Additionally, SRC may not be aware that the problem originates from their bank account details._x000a_HQ has regularly shared RFT status reports to Zone, but it usually takes time for the information to be cascaded to area level. Hence, resulted in lengthy SLA._x000a_Out of 1.5K weekly interactions ± 20 – 30% are related to coin issue, while agents lack detailed visibility within the AYO Principle Backend system which issue caused the delay"/>
        <s v="Minimize fraud risk.eamline and automate operations to enhance controls and"/>
        <s v="Saat ini, tim belum memiliki visibilitas end-to-end terkait performa fitur ini, khususnya:_x000a_Berapa banyak user yang melihat dan klik product recommendation_x000a_Seberapa banyak yang melanjutkan ke add to cart_x000a_Seberapa banyak yang berhasil checkout"/>
        <s v="When WEE creates Pre-Order and change or update the delivery date, the previouslyentered order quantity are cleared. As s result, WEE must re-enter the quantity for each brand.​"/>
        <s v="The current payment and collection process is still largely dependent on hard cash, requiring manual activities from cash collection and deposit through settlement. To provide customers with a more convenient payment alternative and improve Field Force operational efficiency, QRIS will be introduced as a cashless payment option within the MyHero Taking Order process, without replacing the existing cash payment method."/>
        <s v="In accordance with the regulator's directive regarding the implementation of the SNAP API in compliance with Bank Indonesia regulations, all partners currently using Non-SNAP integrations are required to migrate to the Bank Indonesia SNAP specification at the earliest opportunity._x000a_The migration deadline is 30 September 2026. After this date, Non-SNAP services will be discontinued and access to the existing Non-SNAP integration will be deactivated."/>
        <s v="Tidak adanya single source of truth di DWH untuk CN yang masuk dari iSMS ke AYO._x000a_Sulit melakukan validasi CN yang sudah diterbitkan di iSMS namun belum masuk ke AYO._x000a_Tidak ada visibilitas terhadap CN yang sudah lama tidak digunakan oleh partner"/>
        <s v="Considering as Class A Data - NIK is only meant for age verification, should not be stored in the AYO database"/>
        <s v="currently, the logic in POP setup reads category = 72 which is TEREA. with the initiatives from SMB to create new subcategory for blends, POP setup need to be fixed to reads the category of TEREA and BLENDS"/>
        <s v="with the initiatives from SMB to create new subcategory for BONDS and ILUMA I, Leads Gen need to fixed to reads those new categories"/>
        <s v="currently, polyuser is not defined correctly, and the recommendation is simply a combination of IQOS and VEEV. Moreover, admin must upload the recommendation manually from AYO Principal every time there is update"/>
        <s v="Currently, Cleo orders are created by the Salesman based on communication with the retailer. However, there is no documented digital confirmation from the retailer that can be shared with the Cleo team. As a result, retailers may dispute or deny an order during fulfillment, while the clarification process still relies on manual communication between the retailer, Salesman, Panamas, and Cleo."/>
        <s v="Currently, monitoring across the MyHero ecosystem is not yet centralized, covering critical components such as APIs, Lambda, batch jobs, SQS, cache, EventBridge, application pages, and integration services. This limited and fragmented visibility may delay production issue detection, complicate root cause analysis, and increase the risk of disruption to critical business processes such as ordering, synchronization, inventory, payment, reward, reporting, and system integration."/>
        <s v="Currently, whitelisting process for SRC IQOS Point requires admin to manually do it one by one for each store that takes too much time"/>
        <s v="•Logic connection between DTE Mission (AYO Toko) &amp; CITA Mission also additional feature spin wheel / gosok voucher as part of increase number of DAU and easy entry for retailers to do digitilazation"/>
        <s v="For requirement to upcoming CITA Loyalty program , current mechanism, outlet can redeem coin without any min. transaction requirement ,  next outlet need to do some purchase or trx criteria to redeemed their collected coin"/>
        <s v="Currently most of SRC use AYO Toko daily to shop B2B products and register leads. To access AYO Kasir, SRC retailers need to download AYO Kasir app, which is a hassle. Therefore, to increase active user of AYO Kasir and leads conversion to member, an entry point and SSO of AYO Kasir in AYO Toko are needed."/>
        <s v="Currently, the configuration for changing price &amp; stock is setup in one parameter. This creates a hassle when we want to turn on only either one of the parameters (e.g. Partner can edit the price but the stock cannot be edited)"/>
        <s v="Allow AYO Kasir to go with offline mode during network limitation and allow data synchronization when back to online"/>
        <s v="Frontliners have inconsistent understanding of the complete product knowledge, talking points, and current programs or promotions. There are also limitations in accessing all supporting materials.&quot;"/>
        <s v="Currently, user is unable to access historical coin obtained specifically from leads generation"/>
        <s v="Automatic  stock update in AYO Kasir for SRC IQOS Point  &amp; push notif "/>
        <s v="Enhance the Riwayat Penjualan export (Excel and PDF) by adding key replacement information to the Penjualan per Customer &amp; Penjualan per Products reports, including Order Type, Replacement Order Number, old and new Codentify, and new product names, to improve visibility and tracking of replacement transactions."/>
        <s v="AYO Kasir has an integrated feature for payment with Espay payment gateway.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Currently, we do the changes via backend (BE) which requires CHT. To minimize the hassle and changes via BE, we will enable inserting and updating the data via front end (in AYO Principal)."/>
        <s v="Logo updates across AYO platforms are currently fragmented and require development effort, limiting speed and consistency in brand updates."/>
        <s v="Notes from Principal Revamp"/>
        <s v="This enhancement introduces Sellable and Non‑Sellable inventory classification as a core capability to ensure accurate inventory movement tracking and audit readiness. The implementation impacts multiple features across the system, including Cashier Menu, Product Menu, Purchasing, Replenishment, Stock Count, Daily Settlement, and Reporting, where inventory movements will be consistently recorded based on the Sellable and Non‑Sellable classification."/>
        <s v="Enable AYO Kasir Web Version to be fully operated in IOS based device (All Pages)"/>
        <s v="Currently, AYO Kasir cannot  recognize customer with leads status in DCE. Kasir will recognize leads in DCE as existing member, resulting in the limitation of new member voucher usage and other benefits. Therefore, we want to enable the system to recognize leads in DCE as new member in AYO Kasir."/>
        <s v="Currently, 3PL WH face pain points:_x000a_a) Manual input brand, qty, and WBS for reward processing_x000a_b) Risk of inventory discrepancy of WMS-SAP due to reward expense"/>
        <s v="The current CITA chat feature is limited to product search by alias and does not support conversational or repeat‑order use cases. This limitation reduces the perceived value of the chat feature and has resulted in low adoption among retailers, particularly those with frequent repeat‑ordering behavior. A full AI/LLM solution is part of the long‑term roadmap but requires additional time and global alignment."/>
        <s v="Currently the experience to add/upload stock count approval is not standard. There is no template available, and after upload, there is no validation displayed for user. After upload, user must find the data on the table manually to find it successfully upload. If the data is not displayed, it means that upload failed"/>
        <s v="data is not organized properly. partner can have store coach, mobile coach can have partner staff, etc._x000a_this has been developed partially before, but not completely connected"/>
        <s v="Power BI or data sent from DWH is not completely valid. currently CCCD need manual inject to count valid SMB Point. There is still no permanent solution to fix query Power BI"/>
        <s v="Provide &quot;Order Cart&quot; / &quot;Order Draft&quot; Feature before continue to payment"/>
        <s v="There is an intermittent failure in syncing AYO Kasir with EDC, resulting in:_x000a__x000a_Transaction successfully completed on EDC (consumer already paid)_x000a_System shows error: “network closed abnormally”_x000a_No successful transaction confirmation pop-up_x000a_Journey is abnormally closed"/>
        <s v="Currently, user can search member through scanning member's QR. However, it's quite difficult for members to look for their QR in the email from CRM. Therefore we want to enable user to send the QR to member's email in AYO Kasir. This ticket is an enhancement of the previous member search ticket."/>
        <s v="AYO Kasir users can connect their device to gun scanner for adding product to cart and input codentify by scanning the barcode. However, when user tries to scan the barcode of UID QR, the gun scanner cannot detect the QR and user needs to use the device's camera on laptop or tab. Therefore to ease the scanning process we want to enable the gun scanner to identify the QR UID for member search."/>
        <s v="DOB Bank Account_x000a_- Since the previous prevention enhancement was implemented, no new underage customer records have been generated._x000a_- However, historical records with customers below 21 years old are still being sent to iSMS. This occurred because older DOB values were auto-populated and were not updated by users when modifying their bank account information._x000a_- When a user updates only their DOB, the data is currently not sent to iSMS, resulting in no new contact being created or updated on the iSMS side."/>
        <s v="Currently, invoice and receipt transactions from SRCIS Cricket are not automatically interfaced to SAP. As a result, users are required to manually prepare and post journal entries in SAP to reflect the financial impact of these transactions"/>
        <s v="Currently, customer master data is maintained and updated in ISMS as the source system for customer information. However, any updates or changes made are not automatically reflected in SAP for Panamas"/>
        <s v="Currently, price category selection in product package is based on price category mapping"/>
        <s v="AYO Kasir has connected with Espay for the payment using EDC BRI via websocket. However, there are several cases caused by the instability of websocket connection, the payment and survey after transction activities are disturbed. Therefore, to fix the issues, we want to change the connection from webhook to API. Due to this change, AYO Kasir needs to update the SDK and adjust the input from IP to TID number."/>
        <s v="Current growth is driven primarily by retailers directly influenced by the field sales force. However, sales force capacity and geographic coverage remain limited, leaving a significant number of retailers untapped. In addition, our commercial platforms operate independently, resulting in fragmented customer data, limited visibility into order fulfillment, and disconnected insights across channels. This fragmented data landscape hinders our ability to automate decisions, identify growth opportunities, and respond effectively to market demand."/>
        <s v="With the current workflow of sending barcode from AYO Kasir to SAP, there are several issues of material code mismatch and manual adjustment that needs to be done by OCS team. Therefore to reduce the issue, we want to enhance the product data stored in AYO Kasir to include the material code. "/>
        <s v="current MyHero operational process suffers from inconsistent journey and movement synchronization across MyHero iPad, MyHero BE, and iSMS, limited flexibility in Initial Load FMCG printing, and insufficient diagnostic support capabilities, resulting in manual interventions, reduced operational efficiency, and prolonged issue investigation and resolution times."/>
        <s v="Current process takes around 4 weeks to create QRIS BRI, process are very manual from registration to QRIS distribution. "/>
        <s v="No single platform to provide realtime transcation monitorin for SWE"/>
        <s v="Currently, when a customer makes a payment using an unregistered bank account, the system is unable to capture customer consent and bank account information at the point of transaction. As a result, the Finance/OTC team must manually coordinate with the Area team to revalidate the payment source and obtain the required customer consent documentation"/>
        <s v="AYO TOKO is our primary digital ordering platform for IQOS Partner, but for now we _x000a_used vendor to disbursed our rewards for SMP Programs without AYO TOKO, which it takes more times and _x000a_long business process"/>
        <s v="Integration with Kameleoon for AB Testing_x000a_Currently, AYO Toko lacks a structured experimentation tool to validate product changes and optimize user experience. As a result, decisions are often based on assumptions rather than data. Integrating Kameleoon enables A/B testing capabilities, allowing teams to test variations, measure impact, and make more informed, data-driven decisions."/>
        <s v="1. Replace wet sign in all document in REE channel_x000a_2. Reduce paper utilization with Digitalize all documents related_x000a_3. Prepare Repository management relate to Audit trail_x000a_4. Provide Visit activity Report to Spv in My Hero Coach _x000a_5. Capture effective Retailer location _x000a__x000a_And new 6 requirement"/>
        <s v="VAT transaction classification depends on whether the customer should be treated as NPWP or non NPWP. Without a standard master, reporting can be inconsistent._x000a__x000a_Without NPWP master data, all transactions from customers with a valid NPWP status would be reported as NPWP transactions;_x000a_"/>
        <s v="Fulfill ITPF Requirement, Based on Infosec Security Assessment, they found that Infrastructure logs have already been onboarded into Microsoft Sentinel. However, there are currently no Sentinel use cases specifically focused on MYHERO front-end threats."/>
        <s v="Notes from supervisor after WW/WR activities"/>
        <s v="Allowing GEMINI to incorporate must visit and business validation"/>
        <s v="DTE Gamification_x000a__x000a_Overall engagement in AYO TOKO and CITA are decreasing compared to last year, proven by the increase of dormant retailers overtime. In AYO TOKO, we also saw 25% decrease in active users and only 1 in 10 new retailers is still active within 30 days after acquired, meaning the others are churn within the first day of going into AYO TOKO. Interestingly, retailers with oldest or cheapest devices have churned the most.​"/>
        <s v="Current process takes around 4 weeks or more  to create QRIS BRI, process are very manual from registration to QRIS distribution. "/>
        <s v="Implement Hybrid Offline and Online and Enriched Program Flexibility to support more mechanism (devices and tiering)"/>
        <s v="1. Replace wet sign in all document in REE channel_x000a_2. Reduce paper utilization with Digitalize all documents related_x000a_3. Prepare Repository management relate to Audit trail_x000a_4. Provide Visit activity Report to Spv in My Hero Coach _x000a_5. Capture effective Retailer location _x000a_" u="1"/>
      </sharedItems>
    </cacheField>
    <cacheField name="Objective" numFmtId="0">
      <sharedItems containsBlank="1" count="137" longText="1">
        <s v="- Accelerate application update distribution without dependency on the Company Portal_x000a_- Ensure 100% version consistency across all users_x000a_- Eliminate reliance on manual user actions for application updates_x000a_- Enable rapid bug fixes and business logic updates to minimize disruption to sales activities_x000a_- Improve operational efficiency while reducing manual distribution overhead on the IT side"/>
        <s v="Automate process Manual Reconcile for CPO Collection"/>
        <s v="To implement and enforce a compliance-driven policy enhancement that improves security, governance, and user experience within the Ayo Toko platform."/>
        <s v="1) Simplify the process required to verify DTE mission complained by SRC to CSC agents​_x000a_2) Empower authority for CSC agents to override DTE mission result within certain parameters​_x000a_3) Improve SRC experience when raising complaints to CSC agents​_x000a_4) Free up time for Program Owners, CSC Executives, Commercial Deployment Executives, and DTE admins in HQ"/>
        <s v="Build a native profile page and registration page within CITA that enables seamless, field-driven onboarding of unregistered retailers — triggered by Pasgar during store visits — with proper OTP validation, phone number ownership verification, and accurate data mapping to CITA, AYO Principal, and AMO ecosystems; eliminating dependency on external tools and manual data injection"/>
        <s v="To better targeting mission blast, optimizing ROI and mission submission compliance"/>
        <s v="Make the aggregate metrics consistent with the table by scoping them to the same date filter, so Mitra can verify reimbursement figures for any selected period."/>
        <s v="To secure 26 menus accros sprint 8 and 9 "/>
        <s v="Create Outbound Feature in AYO Kasir"/>
        <s v="1.Identify and classify sensitive data elements across MyHero Backend and AYO Principal menus._x000a_2.Apply masking, removal, restriction, or exception-based access according to data sensitivity._x000a_3.Reduce sensitive data exposure in UI View and Export functions."/>
        <s v="Update AYO Kasir APK's API Level to API Level 36"/>
        <s v="ensure stock replenishment process run smoothly"/>
        <s v="Enhance the current DTE progress bar feature to satisfy business needs and customers experience"/>
        <s v="to show all assigned mission to the retailer on the homepage shortcut"/>
        <s v="Store-to-Store Enhancement: Enabling Transfers from Booth to Kiosk and Vice Versa"/>
        <s v="update the UI to be able to view current setup and the updated setup if the scheduler not running yet"/>
        <s v="Ensure barcode is set correctly in every product launched"/>
        <s v="To eliminate confusion when setup product, set the Harga Beli B2B and B2C to follow price for affiliator"/>
        <s v="Provide a feature in AYO Mitra to display and allow viewing of transaction summary PDFs generated from MyHero, enabling Mitra Owners to verify transaction details conveniently."/>
        <s v="Ensure high-risk transactions receive an appropriate level of review and oversight before approval. Mitigate the risk of illicit activities"/>
        <s v="Auto revoke MHBE role based on SIGA, masking configurable via role"/>
        <s v="Streamline replenishment by eliminating the manual per-staff distribution and staff-side GR steps."/>
        <s v="1) Increase engagement in CITA and AYO TOKO_x000a_2) Reduce time-to-market to execute mission without waiting development"/>
        <s v="fixing mandatory validation for harga jual B2C and tanggal launching B2C"/>
        <s v="Enable Excel download feature for historical ORF data in AYO Kasir, as well as Excel export feature for historical ORF data across all touchpoints in AYO Principal"/>
        <s v="Experiment Entry Point on CITA"/>
        <s v="Ensure accurate limit calculations by blocking new order if there is still order with status Review, so that approval decisions are based on the _x000a_latest exposure and approved limits are consistently enforced."/>
        <s v="1. Push canvassing and CITA delivery transactions to the server as soon as the device is online, without PG action._x000a_2. Deliver WS product changes to the field within the same working day._x000a_3. Download master data only when it has actually changed on the server."/>
        <s v="Enhance the Konfigurasi Maks Order into percetage based on cashier off take, so the business team doesn't need to manually calculate and update the max quantity for each product."/>
        <s v="To enable edit (remove/add) new GTP to existing Program Penukaran for smoother UI/UX for retailer"/>
        <s v="Separate the Price Change and Stock Change permissions into two independent toggle"/>
        <s v="1) Increase overall engagement in CITA and AYO TOKO_x000a_2) Reduce the chance for retailers to be dormant"/>
        <s v="To streamline the Pojok Untung user journey and enhance the user interface by removing unnecessary navigation steps, enabling users to discover and access partners more efficiently."/>
        <s v="Increase flexibility of paguyuban menu for further enhancements"/>
        <s v="Remediate all security vulnerabilities identified during the 2026 Annual Penetration Testing for B2B applications to improve security posture, prevent unauthorized access, and ensure compliance with corporate security requirements"/>
        <s v="1.Proper reporting in SAP, as no cancellation should be recorded in SAP_x000a_2.Proper reflection in SAP of daily sales, as cancelled order shouldn’t be regarded as revenue_x000a_3.Eliminate potential error of R09 idoc processing (example: if there is existence of zero value dummy material attached in the order, R09 order won’t be able to be posted as accounting document)"/>
        <s v="To provide and enhance visibility of field team on validity of their retailers’ bank account for faster follow-up action"/>
        <s v="Reduce the inquiries to deployment team from retailers"/>
        <s v="To enable better experience in AYO Retailer Wrapped"/>
        <s v="Give quantity recommendation when IQOS Partner open the order catalog and disable the add to cart for product that already reached the limit order."/>
        <s v="Control retailer purchase volume by applying a weekly purchase limit based on actual sales performance from AYO Kasir."/>
        <s v="1. Follow SAP standardized distribution channel, this will also make reporting easier and accurate_x000a_2. Performance tracking of Coaches can be maintained correctly in SAP"/>
        <s v="Provide a new form of mission in AYO Toko: to scroll product recommendation for a certain period of time"/>
        <s v="Routing and Clustering should be pointing to data model provided by IT Team."/>
        <s v="Track Transaction by providing longtitude &amp; latitude on each transation made, this is to segmentize transaciton within staionary (direct retail) or non-stationary (canvassing). Activity tracking in Coaches, including routing &amp; activation performance "/>
        <s v="Create entry point for AYO Kasir in AYO Toko, to increase the use of AYO Kasir, without retailer needing to download another app."/>
        <s v="1. Proper reporting in SAP for voucher as it’s not considered as inventory/sellable stock_x000a_2. Proper tracking for voucher usage  "/>
        <s v="Ensure Trade Program approver is correct based on Program Creator level (area/region/zone level)"/>
        <s v="To improve the overall UI quality and user experience by implementing the new design system on the product discovery page. This aims to ensure visual consistency, better usability, and alignment across AYO Toko."/>
        <s v="Adjust codentify device - in menu edit transaction. Changes of transaction device will follow new codentify it as well"/>
        <s v="To enhance automation, visibility, governance, and operational efficiency across the end-to-end overdue control and collection process"/>
        <s v="Improve document efficiency for invoice printouts_x000a_Enhance system performance and responsiveness_x000a_Provide better user control over data retrieval"/>
        <s v="To be able to configure the menu tiles without sprint/deployment."/>
        <s v="Comply with IT STD 318 Requirement for External Business Partners"/>
        <s v="Make sure consumer journey New Member being Quality User by repurchasing within 14 days. Generate more offtake/effective call without meet up directly with consumers (order on behalf)"/>
        <s v="Improve visibility, traceability, and workflow efficiency in price management"/>
        <s v="To provide an infrastructure in AYO to can host A Mild Website that will be used by all retailers."/>
        <s v="Seamless and automated payment data upload to PI to reduce daily manual upload activity "/>
        <s v="To enhance the MyHero release management capability by introducing a configurable setting that enables:_x000a_Territory-based deployment control, allowing new releases to be applied selectively to specific regions or areas._x000a_Update classification (Mandatory vs. Optional):_x000a__x000a_Mandatory: Enforces users within selected territories to adopt the new release._x000a_Optional: Allows users to update at their discretion within selected territories."/>
        <s v="To migrate operational expense claim submission and processing from PC Pool to MyHero in order to improve efficiency, reduce processing time, and strengthen control through a fully digital and standardized workflow."/>
        <s v="Improve FF operational efficiency &amp; accelerate mitra service level"/>
        <s v="Enable CPO to look for similar area name and area code for the whole menu."/>
        <s v="Enable CPO to look for similar area name and area code for the whole menu, including QR Menu"/>
        <s v="To prevent users from getting mixed up between the “allocated cash-in” the settlement report and the “allocated cash-in” the deposit report"/>
        <s v=" Show Product Category value as Business Model​"/>
        <s v="To enable viewing of CCG, salespoint code, area code, and area name field in the settlement report &amp; allocated cash-in breakdown report for Salesman &amp; SPV Inactive across different KPS."/>
        <s v="(Phase 2) Re-login using fingerprint, App installation must be done from Company Portal"/>
        <s v="To ensure revenue &amp; CoS recorded to the right partner_x000a__x000a_Nambah Kolom GR Report"/>
        <s v="Change Business Category filter to Business Model"/>
        <s v="New configuration bank account per Business Model to show specific bank account in transaction print out"/>
        <s v="Update PG cash logic"/>
        <s v="Retry sending cancellation pre order to WMS/TMS​ and release booking​"/>
        <s v="Changes for WMS Sales TA Data"/>
        <s v="Add cancel feature for pre order RE"/>
        <s v="Auto input DSD Sales Order cancellation reason"/>
        <s v="provide a Survey TRS feature within MyHero that allows users to capture survey data for unregistered outlets directly during TRS execution."/>
        <s v="Enhance operational visibility and reduce business-process inquiries by enabling users to independently retrieve and review Cleo mappings"/>
        <s v="Accelerate cascade of information to solve “invalid” bank account issues in more timely manner_x000a_Minimize complaint escalation to CSC &amp; related department due to “unclear” reason of lengthy process of RFT_x000a_Clarity of information on RFT issue, both for retailer &amp; SRCC as direct point of contact to retailer"/>
        <s v="Currently, the toggle setting for Price Change and Stock Change is combined into a single toggle. However, based on business requirements and internal control considerations, separate settings are required for Price Management and Stock Management"/>
        <s v="Menyediakan tracking end-to-end pada fitur Product Recommendation menggunakan Google Analytics untuk mengukur:_x000a_User interaction (view &amp; click)_x000a_Conversion funnel dari recommendation hingga checkout_x000a_Performance per placement / menu / algoritma recommendation"/>
        <s v="- To have feature or functionality all the quantity order are not cleared when WEE change the delivery_x000a_date.​_x000a_- Apply pop up notification. A pop up notification appears to ensure that pricing aligned with the newly_x000a_updated delivery date is accurate​_x000a__x000a_​"/>
        <s v="- Provide customers with a convenient and flexible cashless payment option._x000a_- Reduce dependency on cash and eliminate the need for customers to prepare an exact payment amount._x000a_- Streamline the collection, settlement, and disbursement processes across entities._x000a_- Improve Field Force productivity through a more efficient payment and settlement process._x000a_- Enhance transaction transparency and traceability through payment-status monitoring and detailed settlement reporting."/>
        <s v="To ensure compliance with Bank Indonesia's regulatory requirements for SNAP API"/>
        <s v="Menyediakan data CN yang lengkap, akurat, dan up-to-date di DWH._x000a_Memungkinkan rekonsiliasi CN antara iSMS dan AYO._x000a_Mengidentifikasi CN yang belum digunakan atau sudah lama idle oleh partner"/>
        <s v="To ensure no class A data is stored"/>
        <s v="read not only TEREA, but also BLENDS to be rounded up"/>
        <s v="add new subcategory to be whitelisted for retailer to get auto reward"/>
        <s v="to give better recommendation for all member"/>
        <s v="To establish verifiable proof of retailer approval, reduce order disputes and cancellations, improve order accountability and end-to-end traceability, accelerate dispute resolution, and provide greater confidence to the Cleo team during the fulfillment process."/>
        <s v="To improve end-to-end visibility of production services, enable proactive incident detection, accelerate root cause analysis, protect critical business transactions, reduce operational disruption, standardize monitoring and alerting, and provide measurable performance data to support continuous service reliability improvements."/>
        <s v="Faster whitelisting process for SRC IQOS Point &amp; Paguyuban Member"/>
        <s v="To activate CITA dormant and increase digital active users"/>
        <m/>
        <s v="Enable SSO of AYO Kasir in AYO Toko to increase AYO Kasir usage to register leads as members"/>
        <s v="To separate configuration of editing the price and stock"/>
        <s v="Allow AYO Kasir to go with offline mode during network limitation and allow data synchronization when back to online"/>
        <s v="Provide access for all frontliners to read and learn every working outlines, cue card and important initiatives"/>
        <s v="More informative &amp; clear historical coin obtained from leads generation program"/>
        <s v="Faster &amp; more precise coin rewarding &amp; stock recording"/>
        <s v="To improve visibility and traceability of replacement orders within sales reports by presenting key replacement details in the exported data."/>
        <s v="To insert and map new retailer codes with the needed payment gateway data, and_x000a_To edit and update the retailer codes with the payment gateway data"/>
        <s v="To build a connection to AYO Principalto retrieve platform-specific logo configurations for each AYO platform."/>
        <s v="Enable to create personalize and mass upload notes in My Hero to help area discreation"/>
        <s v="To standardize inventory movement recording by applying consistent Sellable and Non‑Sellable classification across all related modules, including Cashier, Product, Purchasing, Replenishment, Stock Count, Daily Settlement, and Reporting."/>
        <s v="AYO Kasir responsive (phase 3) - Compatibility in mobile version (web)"/>
        <s v="To recognize IQOS leads in DCE as new members in AYO Kasir"/>
        <s v="Reduce pain point by 3PL warehouse team to do manual input for reward processing."/>
        <s v="Enable additional, high‑impact use cases on CITA Chat by allowing the system to recognize repeat‑order intent (e.g. last order), in order to reduce ordering friction, improve chat adoption, and validate conversational behavior ahead of the future AI/LLM implementation."/>
        <s v="Standardize upload journey"/>
        <s v="limit coach type that can be selected depends on retailer type"/>
        <s v="create feature for CCCD admin to view and validate data. If data need to be adjusted, admin can upload adjustment data for each employee"/>
        <s v="Whitelist product when the product is planned to be launched"/>
        <s v="Draft order and reload after doing other activities"/>
        <s v="Enable a fallback mechanism to:_x000a__x000a_Trigger survey manually via Update Status button on Transaction Detail page_x000a_Ensure consumer journey recovery_x000a_Reduce manual intervention (XP/voucher injection)_x000a_Maintain consumer satisfaction"/>
        <s v="To send QR email to member's email, where the QR can be scanned for member search."/>
        <s v="To enable the gun scanner to identify the QR UID for easier and faster member search"/>
        <s v="When a user updates only their DOB, send the update to iSMS"/>
        <s v="Enable automatic posting of SRCIS (Cricket) invoice and receipt transactions into SAP"/>
        <s v="Any changes to customer master data in Panamas/ISMS should be sent to SAP through an agreed interface or integration mechanism"/>
        <s v="enable product package for customer with exclusive price category"/>
        <s v="To reduce the issue of lost connection between EDC BRI payment gateway with AYO Kasir"/>
        <s v="The Control Tower aims to connect every retailer, channel, and purchase moment into a unified commercial growth engine, accelerating our journey toward our North Star of reaching 1 million retailers. By creating a connected ecosystem, we can extend our influence beyond direct coverage, unlock new opportunities among untapped retailers, and generate more purchase moments across all channels. Through centralized visibility and actionable insights, the Control Tower will transform data into decisions and demand into action, enabling smarter execution, scalable growth, and improved customer engagement."/>
        <s v="To align the stock movement of AYO Kasir and SAP on material code level for each SLOC"/>
        <s v="Enhance operational efficiency, improve data consistency across systems, and strengthen support capabilities by introducing automated synchronization and diagnostic features._x000a_1. Automatic Movement Cancellation_x000a_2. Journey Status Synchronization_x000a_3. Flexible Initial Load FMCG Printing_x000a_4. Log and Debug Database Submission_x000a_5. resorting visit OOR"/>
        <s v="To create a seamless process with minimum involvement of Field Forces. This integration aim to improve number of toko registered and improve QRIS BRI usage, hence it could improve revenue from BRI._x000a__x000a_Currently there are 25k QRIS BRI that already acquired, however only ~3k QRIS is active due to scattered distribution and high SLA from partner to disburse QRIS softcopy."/>
        <s v="Consolidate realtime actual transaction for V1/BV1 and provide notification to outlet"/>
        <s v="Enhance the mobile application's payment menu by introducing a Digital Consent Capture feature for payments made from unregistered bank account"/>
        <s v="Simplify business process by creating AYO Toko as tools to inform and distributes our rewards for _x000a_any trade program as credit note reward for deduct the invoice amount"/>
        <s v="To integrate Kameleoon into AYO Toko to enable seamless A/B testing, including experiment setup, user targeting, and performance tracking, so teams can continuously optimize features and improve key metrics."/>
        <s v="1. Reduce Print time to Free Up FF Time spent_x000a_2. Reduce RIM &amp; Thermal paper cost_x000a_"/>
        <s v="Introduce Master NPWP in My Hero BE as the source of reference for VAT upload classification and reporting._x000a_Master NPWP will act as a controlled mapping reference between customer data and VAT transaction reporting category._x000a_Business users need a mass upload feature to maintain the master NPWP data efficiently in My Hero BE._x000a_During VAT transaction upload, the system must check customer code against Master NPWP and apply the correct reporting category automatically."/>
        <s v="Export MyHero Security Log for Sentinel Threat Report"/>
        <s v="to inform FF related to Coaching result"/>
        <s v="For Territory Aligment and Route Maintenance"/>
        <s v="1) Increase overall engagement in AYO TOKO_x000a_2) Reduce the chance for retailers to be dormant"/>
        <s v="Faster Penetration and More Attractive Trade Program Scheme for Retailer to boost volume performances"/>
        <s v="Enhance operational efficiency, improve data consistency across systems, and strengthen support capabilities by introducing automated synchronization and diagnostic features._x000a_1. Automatic Movement Cancellation_x000a_2. Journey Status Synchronization_x000a_3. Flexible Initial Load FMCG Printing_x000a_4. Log and Debug Database Submission" u="1"/>
      </sharedItems>
    </cacheField>
    <cacheField name="Description" numFmtId="0">
      <sharedItems containsBlank="1" count="104" longText="1">
        <s v="Over‑the‑Air (OTA) Update is a mechanism that allows MyHero application updates to be deployed directly from the server to users’ iPad applications, without requiring distribution through the App Store or Company Portal._x000a__x000a_Through OTA, the development team can:_x000a__x000a_- Deploy updates to JavaScript, business logic, UI/UX, and configuration within minutes_x000a_- Perform silent updates without user interaction_x000a_- Maintain a consistent application version across all active users"/>
        <m/>
        <s v="Send push notification to retailers about abnormal logins to their account such as login coming from outside of Indonesia"/>
        <s v="Send push notification to retailers about abnormal logins to their account such as multiple failed login attempts"/>
        <s v="Enabling CSC agents to request status revision to the budget owner"/>
        <s v="Bind Total Koin Retailer and Koin Retailer Yang Telah Direimburse to the active date filter. Both metrics must be recalculated from the same filtered dataset that produces the table, using the same date field, and refresh whenever the filter changes or is reset. Default state on page load remains unchanged."/>
        <s v="Frontliners bisa melakukan proses outbond langsung di AYO Kasir dan langsung mengurangi stok AYO Kasir dan bisa terkirim langung ke SAP (Tim Warehouse), sehingga tidak ada lagi selisih antara pengajuan outbond fronliners dengan proses GI tim Warehouse yang selama ini terjadi di proses manual outbond."/>
        <s v="1. email_x000a_2. read stock from ilogics per material code _x000a_3. fixing SAP to map barcode to available material code"/>
        <s v="1) Add config order status and timestamp in TSM - deprio, later next sprint_x000a_2) All mission submission id to be searchable and available in Misi Submission Detail AYO PRINCIPAL_x000a_3) Add config for every wording in DTE progress bar frontend, and push notif_x000a_4) Sort Riwayat Belanja from newest trx"/>
        <s v="Touchpoints should be able :_x000a_1. Managing stock cover weeks effectively_x000a_2. Managing overstocked brands that are about to be delisted or classified as BUBD to ensure they are sold out promptly"/>
        <s v="1. ensure in import flow, barcode is mandatory to be filled_x000a_2. when edit product, barcode is editable and mandatory"/>
        <s v="set Harga Beli B2B and B2C to follow price for affiliator"/>
        <s v="Enhance AYO Mitra by providing visibility of transaction summary PDFs created in MyHero, enabling Mitra Owners to independently validate transaction status and details without relying solely on SMS notifications."/>
        <s v="There will be an enhancement in AYO Principal to configure tiered approval based on how much an order exceeds the maximum threshold. Orders that exceed higher thresholds will require additional approval levels before processing."/>
        <s v="-admin upload the request from each staff and Kasir will auto recap it_x000a_-send to WH as 1 store and WH will send the product as usual_x000a_-admin GR this_x000a_- AYO Kasir automatically distribute the stock to the staff based on their request_x000a_-staff must accept this"/>
        <s v="DTE development:_x000a_1) Flagging for each mission type and engagement feature: enable in CITA, or AYO TOKO, or both_x000a_2) Add column &quot;platform&quot; containing cita or ayo toko in task verification table_x000a_3) Share verification result to CITA and give rewards if verified_x000a_4) Revamp overall selection mission type STAMP between AYO TOKO and CITA"/>
        <s v="Harga Jual B2C and Tanggal Launching B2C is mandatory only if status (Listing Product for B2C) is on (when create new) or if there is update price (for edit)"/>
        <s v="Touchpoints should be able :_x000a_1. Effective management of stock cover weeks through the availability of historical data downloads in Excel format, enabling a faster and more accurate forecasting process_x000a__x000a_HQ should be able :_x000a_1. Control the effectiveness of stock allocation by touchpoint to prevent BUBD"/>
        <s v="There will be an enhancement in AYO Principal to configure and whitelist specific IQOS Partners for order blocking. IQOS Partners will be prevented from submitting new orders if they still have an order with 'Pesanan Baru' or 'Review' status._x000a__x000a_This enhancement ensures that weekly Max Order calculations are based on the latest order exposure and prevents inaccurate limit calculations caused by concurrent order submissions."/>
        <s v="Enhancement of the AMO sync mechanism to trigger automatically after each canvassing or CITA delivery completion, combined with delta sync for master data. Each master data set (downline master and products) has its own SQLite file and its own version signal, checked through a single lightweight request per sync, so an unchanged data set is never re-downloaded. Product changes on the AYO Mitra side raise a version increment, including on removal with a configurable debounce (default 5 minutes) to group bursts of edits into one rebuild."/>
        <s v="Enhance the configuration to support percentage-based Max Order, allowing the system to automatically calculate the maximum allowed quantity based on the configured percentage of cashier off-take. This will eliminate manual recalculation, reduce maintenance effort, and ensure the configuration is always aligned with the latest off-take performance."/>
        <s v="Ability to edit GTP in list on Program Penukaran Koin"/>
        <s v="1) Add flagging for gamification platform_x000a_2) Add mission type gamification in Template Tugas_x000a_3) Add field to input link iFrame"/>
        <s v="Update the Pojok Untung flow so users can directly view and select available partners without first choosing a partner category. Refresh the partner listing UI to improve discoverability, usability, and overall user experience while maintaining existing functionality."/>
        <s v="Create Paguyuban Configuration in Principal to support uploading and managing paguyuban menu in AYO Toko_x000a_"/>
        <s v="3 tickets"/>
        <s v="Same-day cancelled orders should only be recorded in AYO and should not be transferred to the CSV file"/>
        <s v="6 tickets"/>
        <s v="Provide Area team on bank account status of their retailers that they can easily access without having to escalate/request via BUDE/HQ team"/>
        <s v="Reduce the inquiries to deployment team from retailers"/>
        <s v="Provide quantity recommendations when retailers browse the product catalog and disable Add to Cart once the product reaches its maximum allowed quantity._x000a__x000a_This enhancement helps prevent over-ordering, improves order compliance, and reduces manual review effort by Area Managers."/>
        <s v="Develop a configuration in AYO Principal to define the maximum weekly purchase percentage for each SKU based on retailer sales recorded in AYO Kasir. The system will validate accumulated purchases and block orders that exceed the configured limit."/>
        <s v="Change the distribution channel of customer accounts of B2BC, SMB, and ZYN Coach so when csv is dropped, csv send information of distribution channel 06 to these customer accounts "/>
        <s v="Track Transaction by providing longtitude &amp; latitude on each transation made, this is to segmentize transaciton within staionary (direct retail) or non-stationary (canvassing) "/>
        <s v="Create a new menu tile, and implementing iframe for ayo kasir mobile web"/>
        <s v="Any listed voucher should be maintained in database and mapped as SAP dummy material"/>
        <s v="When area/regional/HQ create trade program with AAI, there will be authorized approver and technical reviewer to avoid compliance issue"/>
        <s v="Impacted revamp:_x000a_- Product card_x000a_- Belanja landing page (SFP &amp; CC)_x000a_- Search page_x000a_- Product Detail"/>
        <s v="Adjust codentify device - in menu edit transaction. Changes of transaction device will follow new codentify it as well"/>
        <s v="AYO Toko development:_x000a_1) Create a configurable page with entry point from mission, with config in Principal, showing a catalog of products where user have to scroll for a certain period of time to complete the mission"/>
        <s v="Enhancement of Automated Overdue Control capabilities within MyHero to improve order governance, payment collection management, ACL calculation, OCR functionality, and user productivity."/>
        <s v="Update invoice print out to be more compact and space-efficient"/>
        <s v="Admin can change:_x000a_- icon_x000a_- name_x000a_- active/inactive_x000a_- remove/add new menu"/>
        <s v="Coaches has a lot of opportunity to broaden their network through their last 14 days New Members/Referrals such as becoming a potential Godfather, and increase offtake by generating effective call/repurchaser without meet up with consumers directly."/>
        <s v="Streamline pricing approval workflow through automated notifications_x000a_Enable efficient data extraction and sharing via export functionality_x000a_Improve data traceability and audit trail by retaining cancelled records in the UI"/>
        <s v="Provide infra for hosting website"/>
        <s v="Explore below possibility for the integration between ESPAY and PI:_x000a_1. PI obtain data from ESPAY database in order to upload data to SAP _x000a_2. PI access (username) are granted to 3rd party which act as ESPAY data converter and uploader _x000a_3. Combine ESPAY daily settlement sent through email with Power Automate, convert to the current template and upload to PI by using robotic"/>
        <s v="adding Optional and Mandatory setting for myHero new release update by territory, this required when deploying new realase on limited territory or area only"/>
        <s v="This initiative enables Field Force to submit expense claims via MyHero with OCR-based invoice reading, standardized master data, digital approval workflow, and automatic integration with SAP after validation by CPO and approval by relevant stakeholders."/>
        <s v="Integrate to CITA/AYO Delivery Shipment"/>
        <s v="Support implementation session termination to users who detected as inactive for a configured period of time. Make user easier to re-login using fingerprint. Enhance security on app installation"/>
        <s v="- Receipt cancellation is registered as original FF_x000a_- Enable carryover adjustment for inactive FF"/>
        <s v="New job to retry send pre order RE cancellation including:​_x000a_-Retry release booking​_x000a_-Retry sending cancelation pre order to TMS​_x000a_-Retry sending cancelation pre order to WMS"/>
        <s v="-The CreatedBy field should be filled with the Trade Assistance Name.​_x000a_-Cancellation before the Assignment/Delivery process: There is no need to send a cancellation to the WMS sales report.​_x000a_-Cancellation after the Assignment/Delivery process: Send a cancellation to the WMS sales report, including additional_x000a_information with the TA Name.​"/>
        <s v="Add cancel feature for pre order RE"/>
        <s v="- Taking order app interface frontend to include log of changes of delivery status (From Submitted - Approved - Delivered - Cancelled)_x000a_- Taking order app interface frontend to be able to view proof of delivery (picture format)_x000a_- Taking Order app interface frontend to be able to search order by customer code in Laporan Pengiriman Barang_x000a_- Taking Order app interface frontend Laporan Pengiriman Barang column title change from Tanggal Pengiriman Barang to Estimasi Tanggal Pengiriman Barang"/>
        <s v="- '- Taking order app interface frontend to include log of changes of delivery status (From Submitted - Approved - Delivered - Cancelled)_x000a_- Taking order app interface frontend to be able to view proof of delivery (picture format)_x000a_- Taking Order app interface frontend to be able to search order by customer code in Laporan Pengiriman Barang_x000a_- Taking Order app interface frontend Laporan Pengiriman Barang column title change from Tanggal Pengiriman Barang to Estimasi Tanggal Pengiriman Barang_x000a_- Taking Order Summary printed to be noted &quot;Pembayaran Dilakukan ke Pihak Pengantar&quot;"/>
        <s v="Faster process of information cascading to SRCC on RFT issues which leads to faster follow-up by retailers"/>
        <s v="1. Fraud risk due to users having combined access to both price and stock adjustments without proper segregation of duties._x000a_2. Operational inefficiencies caused by the need to grant broader access than necessary, rather than applying the principle of least privilege"/>
        <s v="Tracking Fitur (GA) - Product Recom"/>
        <s v="QRIS will be introduced as an additional payment method within the MyHero Taking Order process. Once selected by the salesman, the system will generate and display a QRIS code based on the transaction amount for the customer to complete the payment. The payment status will be updated based on the payment vendor’s response, while the transaction data will be processed through MyHero Backend for settlement and disbursement._x000a__x000a_The solution will also include real-time QRIS status checking, payment-status recording, detailed cashless transaction information in the Settlement Report, and payment disbursement to the respective entities. A single QRIS payment can support a transaction involving multiple entities, with the payment allocation and disbursement managed through the backend. QRIS will serve as an additional payment option and will not replace hard cash."/>
        <s v="Data ingestion Credit Note &amp; Utilization CN"/>
        <s v="POP Setup round up hardcoded - impact from new subcategory"/>
        <s v="Leads Gen feature to read subcategory - impact from new subcategory"/>
        <s v="-define poly user based on what nicotine product they use and give the recommendation accordingly_x000a_-auto update recommendation from DWH"/>
        <s v="This initiative introduces a digital proof-of-order mechanism within MyHero. The retailer will review the Cleo Order Summary and provide a digital signature as confirmation. The signed Order Summary will then be generated as a PDF containing the relevant order details, retailer information, signature, and confirmation timestamp. The document will be sent to the Cleo team and stored as part of the order history for traceability and dispute resolution"/>
        <s v="This initiative will implement centralized monitoring through New Relic for MyHero, MyHero Backend, AYO Backend, Principal, WMS, SAP interfaces, and supporting services within the defined scope. The solution will provide dashboards and KPI-based alerts for service health, availability, response time, success rate, error rate, uptime, and transaction status, while correlating application, infrastructure, batch execution, and integration information to support faster issue identification"/>
        <s v="Create bulk import + bulk delete for SRC whitelisted as IQOS Point to reduce lead time "/>
        <s v="Seamless logic automation and coin injection after check in and product explore"/>
        <s v="To create SSO of AYO Kasir in AYO Toko_x000a__x000a_Dependency with AYO Toko."/>
        <s v="Create 2 separate configuration for editing the price and stock in AYO Kasir and AYO Principal."/>
        <s v="As we used AYO Kasir in any SFP event through transactions process, input new member registration with very wide scale of event, AYO Kasir need able to input these activities both online and offline mode, to ensure smooth field force operational and consumer journey "/>
        <s v="Frontliners have inconsistent understanding of the complete product knowledge, talking points, and current programs or promotions. There are also limitations in accessing all supporting materials.&quot;"/>
        <s v="User can access historical coin obtained from leads generation program"/>
        <s v="Faster &amp; more precise coin rewarding &amp; stock recording"/>
        <s v="Enhance the Riwayat Penjualan export (Excel and PDF) by including essential replacement information in the Penjualan per Customer and Penjualan per Products reports to provide clearer context for replacement transactions."/>
        <s v="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s v="This enhancement introduces Sellable and Non‑Sellable inventory classification to ensure accurate tracking of inventory movements and support audit readiness across the system."/>
        <s v="Enable AYO Kasir web to be accessed in mobile browser_x000a_"/>
        <s v="Enable AYO Kasir to recognize IQOS leads in DCE as new members in AYO Kasir, so that they are elligble for new member vouchers and benefits"/>
        <s v="a) Reward transactions recorded in AYO_x000a_b) Integration of reward expense with WMS and SAP"/>
        <s v="This initiative introduces a temporary, intent‑based enhancement to CITA Chat where predefined conversational phrases related to repeat ordering trigger a last‑order summary flow. Retailers can review, edit, and proceed to checkout using existing order functionality. The solution is modular and designed to complement, not replace, future AI‑driven chatbot capabilities."/>
        <s v="-download template_x000a_-display upload result and all error message/success message_x000a_-reupload another file_x000a_-download error data"/>
        <s v="connect master coach-retailer mapping to AYO Principal &amp; AYO Toko"/>
        <s v="create new menu in principal to manual inject data"/>
        <s v="able to select product which is not launched yet"/>
        <s v="Provide &quot;Order Cart&quot; / &quot;Order Draft&quot; Feature before continue to payment"/>
        <s v="Introduce survey trigger mechanism from:_x000a__x000a_1. Detail Page Laporan Penjualan → Update Status button → successful transaction pup-up (as is) showing survey entry point_x000a_2. Migrate from Angular to React "/>
        <s v="Creating an easier way for consumers to get their QR for member search by sending it via AYO Kasir."/>
        <s v="Enable user to use the gun scanner to scan the QR UID, creating an easier and faster member search"/>
        <s v="Replicate Sending Invoice and Receipt to SAP from Panamas FMCG to SRCIS Cricket"/>
        <s v="Sending Customer data change from my hero backend to SAP for Panamas "/>
        <s v="Enable Product Package for customer with exclusive price category"/>
        <s v="Due to the change of websocket to API connection between EDC BRI with ESPAY and AYO Kasir, we need to_x000a_1) Update AYO Kasir SDK _x000a_2) Adjust the input from IP to TID number"/>
        <s v="Phase1 development items related to Smart Order Assignment and inclusion of our Miguel DTE easy access on Appwards Kasosyo Homepage."/>
        <s v="To insert the material code of each RRP SKU in AYO Kasir for each SLOC_x000a__x000a_1st prio : _x000a_transaction offline, online , replenishment, transfer admin to staff "/>
        <s v="SRC can register QRIS BRI through Pojok Untung, get real time update and access QRIS BRI file directly."/>
        <s v="Simplify business process for distributes reward"/>
        <s v="Use case: Need to test 2 randomized audience panel, with DTE submission rate above 70%. Remove the &quot;Potensi Koin&quot; section in Mission Page. Check if it affects user's submission rate or not."/>
        <s v="Details regarding the process flow related to digital signatures and digital documents on RNRF and V2V are different pages on my hero."/>
        <s v="Based on Infosec Security Assessment, they found that Infrastructure logs have already been onboarded into Microsoft Sentinel. However, there are currently no Sentinel use cases specifically focused on MYHERO front-end threats. Implementation of front-end threat monitoring is required to comply with ITPF security monitoring requirements. This finding has been registered to OneGRC and expected to fulfill this enhancement in October 2026 and Sentinel Implementation in November 2026._x000a_"/>
        <s v="1) Add entry point for games in AYO TOKO (for multiple/single game)_x000a_2) Redirect to iFrame when game clicked_x000a_3) Track events in GA4 "/>
        <s v="SRC can push button as an entry point to register QRIS BRI through BRImo application and BRI Merchant application."/>
        <s v="SRC can  bind QRIS BRI through Pojok Untung, get real time update and access QRIS BRI file directly."/>
      </sharedItems>
    </cacheField>
    <cacheField name="Impact_x000a_(must be in number)" numFmtId="0">
      <sharedItems containsBlank="1" containsMixedTypes="1" containsNumber="1" containsInteger="1" minValue="0" maxValue="0" count="90" longText="1">
        <s v="- Deploy in minutes_x000a_- Auto update all devices on next app launch_x000a_- 66.7% Reduction in app update install time"/>
        <s v="Before Collectra: 54 FTE_x000a_After Collectra: 1.6 FTE_x000a_Automate Collectra: 0.36 FTE"/>
        <m/>
        <s v="Reduce time spent to resolve DTE mission with wrong verif status (days or weeks)"/>
        <s v="Unlock acquisition of untapped unreg retailer base and increase DAU and platform penetration"/>
        <s v="1) Optimize ROI mission_x000a_2) Increase mission submission and compliance"/>
        <s v="Restores trust and remove confussion in a money-related page by making header figures match the table, and enables period-based reimbursement reconciliation."/>
        <s v="Breaching Compliance in ITPF as raised by CAD Team if we're not doing it"/>
        <s v="0% stock discrepancy between AYO Kasir and SAP in the outbound process, with 100% of the process executed through the system"/>
        <s v="Critical &amp; High"/>
        <s v="we can't update our app from Play Store."/>
        <s v="we can't use POP "/>
        <s v="1) Increase volume or sales when DTE progress bar launched_x000a_2) Reduce back and forth process for development"/>
        <s v="users that only assigned to survey mission will not be able to see mission shortcut on homepage"/>
        <s v="Effective stock cover week management, limited to a maximum of 2 weeks of offtake requirements, to support the reduction of BUBD in 2026 onwards."/>
        <s v="eliminate request CHT just to edit barcode"/>
        <s v="eliminate confusion, ensure data reliability and admin efficiency when creating product"/>
        <s v="- Reduce the risk of orders being approved without adequate review and oversight._x000a_- Minimize the likelihood of high-risk transactions bypassing the appropriate level of scrutiny before approval."/>
        <s v="significantly reduced admin workload and processing time (especially for large teams), faster stock availability at each staff/touchpoint,"/>
        <s v="1) Increase engagement in CITA and AYO TOKO_x000a_2) Reduce time-to-market to execute mission without waiting development"/>
        <s v="eliminate confusion, ensure data reliability and admin efficiency when creating/editing product"/>
        <s v="Shortcut entry point to mission, enabling easier journey for users to complete and explore available missions"/>
        <s v="Minimize limit calculation errors and support more accurate order approval decisions."/>
        <s v="1. PG: faster syncs and an always-accurate product and downline list; no new screen, action, or error banner._x000a_2. Mitra / WS: existing product management actions automatically become the signal that pushes changes to the field"/>
        <s v="Reduce manual recalculation from business team every week."/>
        <s v="There are &gt;1 program penukaran coin visible in retailer’s UI when requesting for coin disbursement"/>
        <s v="- Fraud risk due to users having combined access to both price and stock adjustments without proper segregation of duties._x000a_- Operational inefficiencies caused by the need to grant broader access than necessary, rather than applying the principle of least privilege."/>
        <s v="1) Increase overall engagement in CITA and AYO TOKO_x000a_2) Reduce the chance for retailers to be dormant"/>
        <s v="Business team can update paguyuban menu directly without needing EI or IT assistance, reducing the amount of people and time involved"/>
        <n v="0"/>
        <s v="Current pain point will stay exist leading to hard complaints and continue to rely on manual back-and-forth process for bank account checking which takes &gt;2 weeks"/>
        <s v="Reduce the inquiries to deployment team from retailers"/>
        <s v="To be used for next enablement for Retailer Wrapped"/>
        <s v="Reduce area manager work to review the order and IQOS Partner can order based on our recommendation."/>
        <s v="- Minimize overstock risk at retailer stores._x000a_- Improve inventory efficiency through sell-out based purchase limits._x000a_- Ensure purchase quantity is aligned with actual retailer sales."/>
        <s v="By tracking sales performance by location, we can effectively monitor and encourage frontliners to drive more aggressive sales activities outside the store through canvassing. This initiative is estimated to deliver up to 40% incremental impact compared to BAU."/>
        <s v="All IQOS Point retailers will be affected"/>
        <s v="If not implemented, budget of up to average 300mio  will be under-reviewed"/>
        <s v="All retailers will be impacted."/>
        <s v="We cannot track end to end flow for CITA loyalty directly. resulting false decision making"/>
        <s v="↑ Productivity: 20–40% reduction in manual operational activities._x000a_↑ Visibility: Real-time insight into collection and outstanding exposure._x000a_↑ Governance: End-to-end auditability and approval transparency._x000a_↑ Operational Efficiency: Faster order processing and issue resolution._x000a_↓ Business Risk: Improved control over overdue exposure and credit management._x000a_↓ Manual Dependency: Increased automation across collection and order governance processes."/>
        <s v="AYO Toko Admin will be impacted."/>
        <s v="Make sure consumer journey New Member being Quality User by repurchasing within 14 days. Generate more offtake/effective call without meet up directly with consumers (order on behalf)"/>
        <s v="Retailers will need to search for information on their own, which most of them do not know how or where to find. This could lead to weaker product advocacy, suboptimal customer influence at point of sale, and missed sales opportunities"/>
        <s v="The implementation will reduce manual effort for Field Force and CPO, accelerate claim processing cycle time, minimize cost mapping errors, eliminate idle funds of 8 Bio-IDR, and remove recurring PC Pool costs of 1.1 Bio-IDR while improving transparency and auditability._x000a_"/>
        <s v="_x000a_Increase Active User by +15% and Improve SLA follow-up &amp; processing by +30%Enable self-service shipment tracking for FFReduce manual request to SPVImprove service quality to partners"/>
        <s v="Reduce human error"/>
        <s v="Time efficiency"/>
        <s v="UI Improvement"/>
        <s v="Reduce wrong transfer to other entity"/>
        <s v="Enhance operational visibility and reduce business-process inquiries by enabling users to independently retrieve and review Cleo mappings"/>
        <s v="Based on the available data, there are 1.507 retailers have been identified with bank issues that results in payment holds, and rejections. "/>
        <s v="1. Fraud risk due to users having combined access to both price and stock adjustments without proper segregation of duties._x000a_2. Operational inefficiencies caused by the need to grant broader access than necessary, rather than applying the principle of least privilege"/>
        <s v="Mengetahui berapa % klik, checkout, dan revenue yang berasal dari Product Recommendation._x000a_Menjawab apakah Product Recommendation benar‑benar digunakan dan berdampak ke conversion"/>
        <s v="Saving time field force 15%"/>
        <s v="Mengurangi risiko kehilangan CN atau mismatch data._x000a_Mendukung keputusan komersial dan follow-up ke partner._x000a_Menjadi dasar reporting dan dashboard CN utilization."/>
        <s v="BLENDS is not auto rounded up. It increase the load from WH to adjust the request manually"/>
        <s v="transaction which include BONDS and ILUMA I will not be counted for auto reward. Need manual process to reward it"/>
        <s v="Reduce Cleo Team to cancel order because &quot;Toko merasa tidak order&quot;"/>
        <s v="The implementation of New Relic monitoring will provide earlier visibility into service degradation and production failures, enabling relevant teams to respond before the impact expands across business operations. It will support faster troubleshooting, reduce disruption to critical processes such as ordering, synchronization, inventory, payment, reward, reporting, and system integration, while improving service reliability, monitoring consistency, and accountability across the MyHero ecosystem."/>
        <s v="- Reduce lead time should there be any mass replacement/additional SRC IQOS Point/Paguyuban Member"/>
        <s v="Reactivate 30% of dormant users &amp; gain 325k digital users. _x000a_To support cita loyalty business process and comply with legal and compliance feedback"/>
        <s v="To increase 20% of SFP acquisition in SRC by enabling them to access AYO Kasir in AYO Toko"/>
        <s v="As we used AYO Kasir in any SFP event through transactions process, input new member registration with very wide scale of event, AYO Kasir need able to input these activities both online and offline mode, to ensure smooth field force operational and consumer journey "/>
        <s v="Product misslead understanding"/>
        <s v="Misinformation &amp; misunderstanding of coin rewarding history will still happen, which leads to SRCC needs to keep explaining to SRC that impacts to their time spent"/>
        <s v="Need Confirmation"/>
        <s v="Reduced manual reconciliation between sales and replacement data"/>
        <s v="changes will continue to require backend intervention, causing delays, increased operational overhead, and potential disruptions in online payment processing"/>
        <s v="1. Clear distinction between Sellable and Non‑Sellable stock movements_x000a_2. Improved inventory accuracy and traceability"/>
        <s v="- Achieve OCS Q2 2026 productivity target (~$0.1 mio/yr)*._x000a_- Eliminate time-spent by 3PL warehouse admin due to reward manual input."/>
        <s v="Low Chatbot usage, around 6%"/>
        <s v="standardize journey to upload data_x000a_increase productivity, reduce workload for admin_x000a_"/>
        <s v="data is clean, reporting is clear and no need to manually mapping"/>
        <s v="SMB point calculated by system is not 100% valid, there will be discrepancies with the real point employee should have"/>
        <s v="double workload for PIC SFP since they can list the product before (with scheduler) but must whitelist product on D-Day product launched"/>
        <s v="Miss input and discrepancies of stock and payment reconciliation"/>
        <s v="1. reduce 100% of survey question broken journey"/>
        <s v="All retailers that has been whitelisted to Pojok Modal will be affected"/>
        <s v="- Eliminate manual journal creation for invoice and receipt transactions so we can minimize the risk of incorrect posting, missing entries, or duplicate entries._x000a_- Ensure SAP financial records are updated accurately and on time."/>
        <s v="- Ensure customer master data consistency between Panamas/ISMS and SAP._x000a_- Reduce manual effort for maintaining customer master data in SAP._x000a_- Minimize risk of incorrect customer information during order processing and billing._x000a_- Improve data accuracy for OTC operations._x000a_- Support better governance and traceability of customer master data changes._x000a_- Enable SAP to use updated customer data aligned with the source system."/>
        <s v="Reduce 90% of lost connection issues caused by webhook during transaction using EDC BRI Espay."/>
        <s v="Increase number of active retailers"/>
        <s v="Reduce the mismatch of stock reduction based on material code level"/>
        <s v="effective business process_x000a_cost efficiency distribute Reward"/>
        <s v="Impact on efficient data tracking and randomizing test audience."/>
        <s v="People Development"/>
        <s v="1-2 Hours ARA time saving"/>
        <s v="Current process could take up ~4 weeks, with this integration SLA will be reduced to 3-5 working days and potentially improve users._x000a__x000a_Currently there are 25k QRIS SRC acquired from our partnership, however only ~3k QRIS are active. _x000a__x000a_With this integration, this could help to improve QRIS usage active into 8x which could impact revenue improvement."/>
        <s v="Currently there are 25k QRIS SRC acquired from our partnership, however only ~3k QRIS are active. _x000a__x000a_With this integration, this could help to improve QRIS usage active into 8x which could impact revenue improvement."/>
      </sharedItems>
    </cacheField>
    <cacheField name=" " numFmtId="0">
      <sharedItems containsBlank="1" containsMixedTypes="1" containsNumber="1" containsInteger="1" minValue="2" maxValue="8"/>
    </cacheField>
    <cacheField name="Business Owner PIC" numFmtId="0">
      <sharedItems containsBlank="1" containsMixedTypes="1" containsNumber="1" containsInteger="1" minValue="36" maxValue="36" count="66">
        <s v="CI - Austin"/>
        <s v="CPI - Nobel"/>
        <m/>
        <s v="CommDep - Bobo Devara"/>
        <s v="Bobo Devara"/>
        <s v="Marvel"/>
        <s v="Ariph Satyanagara"/>
        <s v="Firmansyah, Adi"/>
        <s v="Lely"/>
        <s v="Satrijo T, Alexander Adnan"/>
        <s v="Setyawati, Dila"/>
        <s v="Laia, Kristin"/>
        <s v="CI - Melissa"/>
        <s v="Enterprise Innovation - Nessia Marthalia"/>
        <s v="Jeremia Dharmawan"/>
        <s v="Jessica Cassandra"/>
        <s v="Jeje"/>
        <s v="Melisa Linggajaya"/>
        <n v="36"/>
        <s v="Iqbal Pamungkas, Jessica Cassandra"/>
        <s v="Felicia Gunawan"/>
        <s v="Livi"/>
        <s v="SFP Harya-Adnan"/>
        <s v="Feli"/>
        <s v="Indah Amalia"/>
        <s v="CommSFP - Rizal"/>
        <s v="IT Team"/>
        <s v="Nobel Adisyahputra"/>
        <s v="Melissa Tio"/>
        <s v="Rizal Fadilah"/>
        <s v="Tania Febriyanti"/>
        <s v="Paula Kohar"/>
        <s v="CI- Faishol"/>
        <s v="CommFin - Nobel Adisyahputra"/>
        <s v="CI - Aditya Hidayat"/>
        <s v="CI - Livi Anastasia"/>
        <s v="Commercial - Dinda Fardian"/>
        <s v="CI - Melissa Tio"/>
        <s v="IT - Andry/Reynaldo/Mahazoya"/>
        <s v="CPI - Adrian Tannudjaja"/>
        <s v="Atthina, Nielza"/>
        <s v="SFP Direct Channel - Laia Kristin"/>
        <s v="Dastyn"/>
        <s v="CommDep - Nika"/>
        <s v="Sekar"/>
        <s v="Austin"/>
        <s v="CommDep - Dila Setyawati_x000a_RTM Comstrat - Tania Febrianti"/>
        <s v="Kristin Laia"/>
        <s v="CommSFP - Adnan_x000a_CommDep - Harya"/>
        <s v="CommSFP - Ragib Yusup Firdaus_x000a_CommDep - Jessica Cassandra"/>
        <s v="CommSFP - Alifa Safitri_x000a_CommDep - Jessica Cassandra"/>
        <s v="Adnan"/>
        <s v="MktSFP"/>
        <s v="OCS - Biani Himawan"/>
        <s v="Rizal"/>
        <s v="Ivan Satriatama"/>
        <s v="Kevin Anggana"/>
        <s v="Ivan Ganiadi"/>
        <s v="Susanti"/>
        <s v="Felicia"/>
        <s v="Sintor, Marjorie (CI PH)"/>
        <s v="Inna, Kelvin, Felicia"/>
        <s v="Dhea Rizka"/>
        <s v="CPI - Endah"/>
        <s v="Adit"/>
        <s v="Livi Anastasia"/>
      </sharedItems>
    </cacheField>
    <cacheField name="Category" numFmtId="0">
      <sharedItems containsBlank="1" count="8">
        <s v="Carry over"/>
        <s v="New"/>
        <s v="Enhancement"/>
        <m/>
        <s v="c"/>
        <s v="Bugs"/>
        <s v="Deprioritized from previous sprint"/>
        <s v="Adit"/>
      </sharedItems>
    </cacheField>
    <cacheField name="Changes in Principal Role / Require New Menu In Principal " numFmtId="0">
      <sharedItems containsBlank="1"/>
    </cacheField>
    <cacheField name="BRD Submission Date" numFmtId="0">
      <sharedItems containsDate="1" containsBlank="1" containsMixedTypes="1" minDate="2025-11-27T00:00:00" maxDate="2026-08-20T00:00:00"/>
    </cacheField>
    <cacheField name="PM Name" numFmtId="0">
      <sharedItems containsBlank="1"/>
    </cacheField>
    <cacheField name="Weight (Estimated Mandays: ANGKA)" numFmtId="0">
      <sharedItems containsBlank="1" containsMixedTypes="1" containsNumber="1" minValue="0" maxValue="400"/>
    </cacheField>
    <cacheField name="Proposal Prio Rank" numFmtId="0">
      <sharedItems containsBlank="1" containsMixedTypes="1" containsNumber="1" containsInteger="1" minValue="0" maxValue="35" count="38">
        <n v="0"/>
        <n v="1"/>
        <n v="2"/>
        <n v="3"/>
        <n v="4"/>
        <n v="6"/>
        <n v="5"/>
        <n v="7"/>
        <n v="11"/>
        <n v="8"/>
        <n v="12"/>
        <n v="9"/>
        <n v="10"/>
        <m/>
        <n v="13"/>
        <n v="14"/>
        <n v="20"/>
        <n v="16"/>
        <n v="15"/>
        <n v="17"/>
        <n v="18"/>
        <n v="19"/>
        <n v="21"/>
        <n v="22"/>
        <n v="23"/>
        <n v="24"/>
        <n v="26"/>
        <n v="27"/>
        <n v="28"/>
        <s v="Last Priority"/>
        <n v="32"/>
        <n v="25"/>
        <n v="29"/>
        <n v="30"/>
        <n v="31"/>
        <n v="33"/>
        <n v="34"/>
        <n v="35"/>
      </sharedItems>
    </cacheField>
    <cacheField name="Final Prio Rank" numFmtId="0">
      <sharedItems containsBlank="1" containsMixedTypes="1" containsNumber="1" containsInteger="1" minValue="0" maxValue="33"/>
    </cacheField>
    <cacheField name="PRD Creation Date" numFmtId="0">
      <sharedItems containsBlank="1" containsMixedTypes="1" containsNumber="1" containsInteger="1" minValue="1" maxValue="1"/>
    </cacheField>
    <cacheField name="Jira Ticket Number" numFmtId="0">
      <sharedItems containsBlank="1"/>
    </cacheField>
    <cacheField name="#Total Ticket(s) Generated " numFmtId="0">
      <sharedItems containsBlank="1" containsMixedTypes="1" containsNumber="1" containsInteger="1" minValue="1" maxValue="4"/>
    </cacheField>
    <cacheField name="UAT Date" numFmtId="0">
      <sharedItems containsNonDate="0" containsString="0" containsBlank="1"/>
    </cacheField>
    <cacheField name="Date of Sharing Requirement to SE" numFmtId="0">
      <sharedItems containsDate="1" containsBlank="1" containsMixedTypes="1" minDate="2026-07-02T00:00:00" maxDate="2026-08-06T00:00:00"/>
    </cacheField>
    <cacheField name="Final Development Status" numFmtId="0">
      <sharedItems containsBlank="1"/>
    </cacheField>
    <cacheField name="Develop in Sprint?" numFmtId="0">
      <sharedItems containsBlank="1" containsMixedTypes="1" containsNumber="1" containsInteger="1" minValue="6" maxValue="8"/>
    </cacheField>
    <cacheField name="Cross Sprint?" numFmtId="0">
      <sharedItems containsBlank="1" containsMixedTypes="1" containsNumber="1" containsInteger="1" minValue="7" maxValue="7"/>
    </cacheField>
    <cacheField name="Cross Sprint to?" numFmtId="0">
      <sharedItems containsBlank="1" containsMixedTypes="1" containsNumber="1" containsInteger="1" minValue="8" maxValue="8"/>
    </cacheField>
    <cacheField name="Mandays Consumption (Software Engineer)" numFmtId="0">
      <sharedItems containsBlank="1" containsMixedTypes="1" containsNumber="1" minValue="6" maxValue="117"/>
    </cacheField>
    <cacheField name="Mandays Consumption ITPD (Review Test Case &amp; Pre-UAT)" numFmtId="0">
      <sharedItems containsBlank="1" containsMixedTypes="1" containsNumber="1" minValue="67.5" maxValue="67.5" longText="1"/>
    </cacheField>
    <cacheField name="Reason if Cancel / Deprio" numFmtId="0">
      <sharedItems containsBlank="1" containsMixedTypes="1" containsNumber="1" containsInteger="1" minValue="6" maxValue="6"/>
    </cacheField>
    <cacheField name="Deployment Date" numFmtId="0">
      <sharedItems containsDate="1" containsBlank="1" containsMixedTypes="1" minDate="2026-10-19T00:00:00" maxDate="2026-10-20T00:00:00"/>
    </cacheField>
    <cacheField name="BRD" numFmtId="0">
      <sharedItems containsBlank="1" longText="1"/>
    </cacheField>
    <cacheField name="Ticket 1st shown in Sprint" numFmtId="0">
      <sharedItems containsBlank="1"/>
    </cacheField>
    <cacheField name="Start Development in Sprint" numFmtId="0">
      <sharedItems containsBlank="1"/>
    </cacheField>
    <cacheField name="Final Remarks"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awan, Adityo" refreshedDate="46289.423388194446" createdVersion="8" refreshedVersion="8" minRefreshableVersion="3" recordCount="146" xr:uid="{C503D022-AD6F-481B-8FBB-F3B8F89BA712}">
  <cacheSource type="worksheet">
    <worksheetSource ref="A2:AE170" sheet="Sprint 9"/>
  </cacheSource>
  <cacheFields count="31">
    <cacheField name="No" numFmtId="0">
      <sharedItems containsBlank="1" containsMixedTypes="1" containsNumber="1" containsInteger="1" minValue="1" maxValue="22"/>
    </cacheField>
    <cacheField name="Ticket Code" numFmtId="0">
      <sharedItems containsBlank="1"/>
    </cacheField>
    <cacheField name="Platform" numFmtId="0">
      <sharedItems containsBlank="1" count="17">
        <s v="AYO KASIR"/>
        <s v="AYO Principal"/>
        <s v="MyHero"/>
        <s v="AYO Mitra"/>
        <s v="DTE"/>
        <s v="AYO Toko"/>
        <s v="CITA"/>
        <s v="AYO Principal PH"/>
        <s v="MY AYO"/>
        <s v="My Hero"/>
        <s v="OSEM"/>
        <s v="AYO Principal "/>
        <s v="AYO Toko "/>
        <s v="AYO Toko PH"/>
        <s v="AMO PH"/>
        <s v="AMO"/>
        <m/>
      </sharedItems>
    </cacheField>
    <cacheField name="Sub-Platform" numFmtId="0">
      <sharedItems containsBlank="1"/>
    </cacheField>
    <cacheField name="Epic" numFmtId="0">
      <sharedItems containsBlank="1" count="119">
        <s v="Automate Recommendation Result"/>
        <s v="SFP Master Product Mapping"/>
        <s v="Material Code Level Stock Management - ORF/POP"/>
        <s v="Report for OTC"/>
        <s v="Force Update Scheduler"/>
        <s v="DCX API for Codentify"/>
        <s v="Request Outbound (2)"/>
        <s v="Google Analytics"/>
        <s v="Master_Customer_NPWP (VAT) is need efaktur Flagging"/>
        <s v="Mitra Loyalty"/>
        <s v="Agnostic Missions - Phase1: Enhancement"/>
        <s v="Dijamin1Klik"/>
        <s v="New Matchmaking Scheme"/>
        <s v="Scan to Visit"/>
        <s v="Login Enhancement"/>
        <s v="Refactor AYO Toko"/>
        <s v="Block New order for Partner Whitelist"/>
        <s v="Maks Order Configuration - Enhancement"/>
        <s v="Weekly Maximum Order for AYO Toko SFP"/>
        <s v="Quantity Recommendation based on Maks Order"/>
        <s v="Tiering Approval - SFP Pelanggan Max Order Review"/>
        <s v="Update Order Status Into Pesanan-Dibatalkan"/>
        <s v="Performance Improvement"/>
        <s v="CITA Loyalty - Mission Mirroring &amp; Spin the Wheel"/>
        <s v="CITA Loyalty - Min. Purchase For Coin Redemption"/>
        <s v="Auto Cancel - Mitra Offline (Routing)"/>
        <s v="Bulk Price Tiering Update Capability"/>
        <s v="Matchmaking Logic"/>
        <s v="Compliance"/>
        <s v="Automated Overdue Control Enhancement – Receipt Penjualan Tunai"/>
        <s v="ORF Enhancement - TL Approval, Notification to Area &amp; HQ"/>
        <s v="Multi Device Log-in - Staff Account (with Log-in Reason)"/>
        <s v="Tech Debt"/>
        <s v="Produk Manajemen Barang"/>
        <s v="QRIS BRI Webview"/>
        <s v="DTE Mission Verification Challenge"/>
        <s v="DTE Gamification: Setup Config"/>
        <s v="CITA Chatbot"/>
        <s v="[CDE-67620] Annual Pentest B2B - Jira"/>
        <s v="Edit button in Coin Disbursement"/>
        <s v="Show Historical Coins from Leads Gen AYO KASIR"/>
        <s v="CITA Loyalty"/>
        <s v="AYO Kasir in AYO Toko"/>
        <s v="UI UX Improvement"/>
        <s v="Retailer’s Bank Account Status &amp; Auto CTA Status"/>
        <s v="Invoice"/>
        <s v="Menu Config"/>
        <s v="IT Compliance"/>
        <s v="Scroll Catalogue Mission in AYO TOKO"/>
        <s v="Pricelist"/>
        <s v="A Mild Microsite"/>
        <s v="My Hero Forced Update Config"/>
        <s v="Annual Pentest "/>
        <s v="Digital Transaction Support x MyHero"/>
        <s v="Laporan Pengiriman Barang"/>
        <s v="Payment Gateway"/>
        <s v="Panamas Project"/>
        <s v="Session Timeout Termination"/>
        <s v="Panamas"/>
        <s v="PG Cash"/>
        <s v="Sales Order"/>
        <s v="Callcatd TRS"/>
        <s v="CTA Utilization for Bank Account Update Reminder"/>
        <s v="Tracking Fitur (GA) - Product Recom"/>
        <s v="Cashless Payment Implementation_x000a__x000a_Estimation: 50/60 Mandays"/>
        <s v="CSV Data Removal of Same-day Cancelled Order"/>
        <s v="Data ingestion Credit Note &amp; Utilization CN"/>
        <s v="Bugs Fixing"/>
        <s v="Separate Touchpoint/Channel in SAP Sales Reconciliation"/>
        <s v="New Recommendation Logic"/>
        <s v="ER.ER.CE Taking Order"/>
        <s v="Auto Distribute Stock Replenishment to Staff"/>
        <s v="Replenishment"/>
        <s v="Currently most of frontliners focus on acquisition and generate offtake by meet up directly with repurchaser. They have a limitation to recontact their referrals/New Member or to meet up directly."/>
        <s v="AYO Kasir Offline Mode"/>
        <s v="Frontliner Guideline"/>
        <s v="SRC IQOS Point  "/>
        <s v="Replacement "/>
        <s v="Logo Configuration"/>
        <s v="CTA"/>
        <s v="AYO Kasir Responsive"/>
        <s v="Customer Information"/>
        <s v="Reward feature for FMCG"/>
        <s v="POP Setup"/>
        <s v="Stock Count Approval"/>
        <s v="Compliance (CAD)"/>
        <s v="Staff Management"/>
        <s v="SMB Next Level"/>
        <s v="Pengaturan Khusus"/>
        <s v="SFP Loyalty"/>
        <s v="Hardware connection"/>
        <s v="Integration"/>
        <s v="Product Package"/>
        <s v="Barcode and Material Code Revamp"/>
        <s v="Journey Status Improvement"/>
        <s v="Leads Gen"/>
        <s v="Digital conset capture for Payment fro unregistered bank account"/>
        <s v="Kameleoon Integration"/>
        <s v="Master_NPWP_VAT Transaction Mapping"/>
        <s v="MyHero Security Log"/>
        <s v="Gamification"/>
        <s v="Pojok Untung - QRIS BRI Registration"/>
        <s v="Pojok Untung - QRIS BRI Binding"/>
        <s v="Decouple Notification Table"/>
        <s v="Dedicated retry sync job for AMO PH"/>
        <s v="Scan to Visit Dynamic QR"/>
        <s v="AI Findings"/>
        <s v="Voucher Enhancement"/>
        <s v="Retailer Management"/>
        <s v="AMO Delta Sync"/>
        <s v="AMO ROKOK Sub-Category Display"/>
        <s v="Tech debt "/>
        <s v="Unify AYO &amp; CITA Order Processing, Status, and Routing"/>
        <s v="Enable Receiving and Processing AYO Orders"/>
        <s v="Consent Update Profile"/>
        <s v="Kita Code Access from AK"/>
        <s v="Adjust codentify device - in menu edit transaction_x000a_ "/>
        <s v="AYO Kasir Transaction By Location"/>
        <m/>
      </sharedItems>
    </cacheField>
    <cacheField name="Background" numFmtId="0">
      <sharedItems containsBlank="1" count="136" longText="1">
        <s v="Currently, recommendation results are manually updated through AYO Principal on a quarterly basis. As a result, the recommendations may no longer reflect the latest conditions or deliver the intended outcomes, as they are based on data from previous months. In addition, the manual data cleansing and update process increases the administrative workload and requires effort from the admin team."/>
        <s v="Currently, SFP does not have a single source of truth for product mapping. Product mappings are hard-coded across multiple data processes or maintained separately in Excel files, resulting in inconsistencies, duplicated effort, higher maintenance workload, and increased risk of mapping errors.​"/>
        <s v="currently, ilogics send the stock information in barcode level"/>
        <s v="AYO Kasir and SAP P1 contain inventory records that are not reconciled by a designated team. As a result, stock balances and stock movements may become inconsistent between the two systems. The absence of a dedicated reconciliation process, supported by appropriate system access and reporting capabilities, limits the organization's ability to detect discrepancies, identify root causes, and execute corrective actions in a timely manner. This creates risks related to inventory accuracy, operational efficiency, compliance, audit readiness, and business reporting."/>
        <s v="after deployment, usually we need to do force update for AYO Kasir or AYO Toko apk. currently force update cannot be scheduled"/>
        <s v="Currently AYO Kasir doesn't have any checking of codentify input. This can create a hassle when there's a wrong or duplicate codentify input. With the new capability of checking codentify via API to DCE, it will help to ensure user input the right codentify"/>
        <s v="Currently, the outbound process is still handled manually. As a result, discrepancies sometimes occur between the outbound requests submitted by frontliners and the Goods Issue (GI) process executed by the Warehouse team. This is mainly caused by sales transactions that occur using the same stock allocated for the outbound process."/>
        <s v="Currently, only several AYO Kasir features have Google Analytics tracker. Therefore, we want to enhance and complete Google Analytics implementation across AYO Kasir features and integrate Crashlytics to improve user behavior tracking and application stability monitoring."/>
        <s v="There is currently no standardized customer master data to identify which customers require an e-Faktur._x000a__x000a_The VAT reporting process still involves preparation, validation, correction, and follow-up activities outside the company’s integrated systems._x000a__x000a_A valid NPWP status alone is not sufficient because not every customer with a valid NPWP requires an e-Faktur."/>
        <s v="Mitra Loyalty_x000a__x000a_Support B2B Touchless initiative by enabling budget allocation to mitra, mark b2b voucher as a reward, all to encourage mitra to engage with retailers downline. In first phase, we will focus on reconciliation to mitra via CNR. Next, we will focus on B2B voucher."/>
        <s v="Agnostic Missions: Phase 1 Enhancement_x000a__x000a_Before we bring PVP and XP to CITA, we will enhance existing missions logic and systems, including new relic and the databases. To support seamless B2B Touchless initiative, we want to make sure the infrastructure and performance is good, then proceed to develop XP and PVP in CITA."/>
        <s v="Dijamin1Klik_x000a_Many retailers still rely on Field Force assistance and have not yet developed the habit of ordering independently through AYO Toko."/>
        <s v="New Matchmaking Scheme_x000a_Retailers have different priorities. Some prefer reliable delivery and product availability, while others prefer ordering from a trusted Mitra they already know"/>
        <s v="Scan to Visit_x000a_Retailer activities may be linked to duplicate or incorrect store identities, leading to inaccurate coverage and retailer profiling."/>
        <s v="Login Enhancement_x000a_Login is one of the most critical journeys in AYO Toko. Authentication friction and OTP issues may impact access and user retention."/>
        <s v="Refactor AYO Toko_x000a_Technical debt across core AYO Toko modules impacts maintainability, scalability, and development speed."/>
        <s v="Currently, when multiple orders are submitted concurrently, orders that are reviewed first are not included in the baseline _x000a_for subsequent limit calculations, which may result in inaccurate limit assessments."/>
        <s v="Konfigurasi Maks Order for AYO Toko SFP use exact quantity product that need to be review. But, the business team need to recalculate from the excel and update the quantity every week manually."/>
        <s v="Currently, retailers can purchase products without a weekly purchase limit, which may lead to excessive stock accumulation and over-capacity at the store level."/>
        <s v="Retailer can order the product as much they can order, but there will be order review from area manager."/>
        <s v="Orders exceeding the maximum threshold are _x000a_not eligible yet for tiered approval (e.g., orders that exceed the threshold by more than 1,000%). This measure is important to implemented to _x000a_balance business objectives while minimizing the risk of illicit activities."/>
        <s v="In certain situations, an order in AYO Toko SFP may need to be cancelled after it has been processed, for example when delivered products do not match the original order or when operational issues are identified after shipment. However, once the order reaches the &quot;Dalam Pengiriman&quot; or &quot;Pesanan Diterima&quot; status, business users are unable to update the order status through the system."/>
        <m/>
        <s v="•Logic connection between DTE Mission (AYO Toko) &amp; CITA Mission also additional feature spin wheel / gosok voucher as part of increase number of DAU and easy entry for retailers to do digitilazation"/>
        <s v="For requirement to upcoming CITA Loyalty program , current mechanism, outlet can redeem coin without any min. transaction requirement ,  next outlet need to do some purchase or trx criteria to redeemed their collected coin"/>
        <s v="Orders past the delivery threshold are never closed automatically in Routing mode, so they sit in the open list indefinitely and are cancelled by hand. The same order to a Clustering-mode Mitra closes itself."/>
        <s v="Bulk import is already proven on AYO Mitra, roughly 1,975 products a month or 360 products average in one week are updated this way Price tiering is the one attribute it doesn't cover, so tiers are still edited one product at a time against monthly edit volumes"/>
        <s v="Current growth is driven primarily by retailers directly influenced by the field sales force. However, sales force capacity and geographic coverage remain limited, leaving a significant number of retailers untapped. In addition, our commercial platforms operate independently, resulting in fragmented customer data, limited visibility into order fulfillment, and disconnected insights across channels. This fragmented data landscape hinders our ability to automate decisions, identify growth opportunities, and respond effectively to market demand."/>
        <s v="Compliance"/>
        <s v="- Saat ini transaksi tunai tidak men-trigger input pelunasan; receipt otomatis terbentuk full sesuai nilai invoice._x000a_- Akibatnya pembayaran tunai yang terdapat over/under payment harus melalui cancel receipt dan input manual di iSMS back office, sehingga clearing mundur dan berpotensi terdeteksi overdue secara sistem._x000a_- CPE juga belum dapat melihat bukti pelunasan penjualan tunai di MHBE._x000a_- Dibutuhkan input pelunasan untuk transaksi tunai guna mempercepat clearing, mengakomodasi revisi over/under payment, dan memitigasi risiko transaksi tunai fiktif yang membuat Credit Limit ter-over._x000a_"/>
        <s v="Currently, ORF requests can be submitted by SC/BA through AYO Kasir without a formal review and approval step from the Team Leader. Manager Area/SDR/DRC and Admin SFP at HQ also do not receive system notifications regarding the submitted request and the resulting inbound document. This limits supervisory control, reduces end-to-end visibility, and may cause inaccurate or unverified replenishment requests to be processed by the warehouse. The business needs an enhanced, traceable workflow that introduces Team Leader approval and provides timely notifications to relevant Area and HQ stakeholders."/>
        <s v="Currently, a staff account may need to access AYO Kasir from a new or different device when the operational device is damaged, replaced, or unavailable. This condition may increase the risk of unauthorized access, account sharing, multiple-device usage, and limited accountability over login activities. The business needs a controlled and traceable new-device login process that maintains operational continuity while strengthening access governance for Booth and Kiosk operations."/>
        <s v="In accordance with the regulator's directive regarding the implementation of the SNAP API in compliance with Bank Indonesia regulations, all partners currently using Non-SNAP integrations are required to migrate to the Bank Indonesia SNAP specification at the earliest opportunity._x000a_The migration deadline is 30 September 2026. After this date, Non-SNAP services will be discontinued and access to the existing Non-SNAP integration will be deactivated."/>
        <s v="OSEM has grown from a simple data consumer into a critical operational platform. Its current_x000a_Reverse ETL architecture moves data across regions (Ireland → Singapore → OSEM), which — as data volume grows —_x000a_drives: rising inter-region transfer, replication, and storage costs; higher processing and synchronization latency; high_x000a_operational complexity (incidents require the Application, Data Engineering, and Infrastructure teams to troubleshoot_x000a_jointly); and heavy dependency on the Data Engineering team, since every data change must queue in their delivery_x000a_backlog.​"/>
        <s v="with the scheduler implemented in produk manajemen barang, currently user will only can view the updated data with scheduler set. user cannot view the current setup"/>
        <s v="Current process takes around 4 weeks to create QRIS BRI, process are very manual from registration to QRIS distribution. "/>
        <s v="DTE Mission Verification Challenge_x000a__x000a_CSC agents cannot take necessary actions to resolve issues raised by SRC regarding DTE mission complaints. CSC agents need to escalate to many other parties that takes longer time and process."/>
        <s v="DTE Gamification: Setup Config_x000a__x000a_Overall engagement in AYO TOKO and CITA are decreasing compared to last year, proven by the increase of dormant retailers overtime. In AYO TOKO, we also saw 25% decrease in active users and only 1 in 10 new retailers is still active within 30 days after acquired, meaning the others are churn within the first day of going into AYO TOKO. Interestingly, retailers with oldest or cheapest devices have churned the most.​"/>
        <s v="The current CITA chat feature is limited to product search by alias and does not support conversational or repeat‑order use cases. This limitation reduces the perceived value of the chat feature and has resulted in low adoption among retailers, particularly those with frequent repeat‑ordering behavior. A full AI/LLM solution is part of the long‑term roadmap but requires additional time and global alignment."/>
        <s v="Currently Harga Jual B2C and Tanggal Launching B2C is always mandatory for any cases, including if the status (Listing Product for B2C) is turned off"/>
        <s v="Annual Pentest was performed as a part of security review to our regular enhancement in Sprint "/>
        <s v="Ongoing Program Penukaran cannot edit list of GTP to be removed/added from the list, resulting in business owner (SRC Platform) needs to create new Program Penukaran that results in 2 program penukaran visible in retailer’s UI which might confuse them."/>
        <s v="Show Historical Coins from Leads Gen on AYO KASIR_x000a__x000a_Currently there is no dedicated details of historical coin obtained through leads generation program. All coin historical is located in One coin menu that consists of all coin historical from all activations (DTE missions, leads generation program, etc)."/>
        <s v="Mission widget on homepage"/>
        <s v="Entry Point AYO Kasir in AYO Toko"/>
        <s v="Product Discovery UI Revamp_x000a_The UI in AYO Toko is long overdue for improvement, as the previous vendor did not properly develop the frontend. With the introduction of a new design and design system, we are gradually enhancing the AYO Toko interface. This update will impact both AYO Toko CC and SFP."/>
        <s v="Area team has no visibility on validity of bank account status of their retailers, while invalid bank account is often the cause of failed/rejected RFT process_x000a_Current process is Area team needs to escalate this issue to BUDE which leads to lengthy SLA as BUDE also needs to escalate this complaint to related stakeholders"/>
        <s v="Print layout A4"/>
        <s v="Menu Tile Config_x000a_Build a configuration in Principal to manage the menu tile in AYO Toko Homepage. Admin can setup menus that will show up, change icon, change the name, without deployment needed."/>
        <s v="RIAM Assesment, as a part of CAD findings as well"/>
        <s v="Price Management Enhancement"/>
        <s v="Currently, there is no platform to educate retailers about Sampoerna A products. A Mild Brand Team is building an interactive game based website to be iframed via AYO Toko Banner."/>
        <s v="The current deployment mechanism for MyHero application releases applies updates uniformly across all territories without the capability to control rollout scope. This limitation creates operational constraints when implementing incremental releases, pilot testing, or phased rollouts in selected regions. As a result, any new release must be deployed nationally, increasing the risk of widespread impact in case of defects, configuration issues, or unforeseen performance challenges._x000a_To support more controlled and flexible deployment strategies, there is a need to introduce configurable settings that allow distinguishing between mandatory and optional updates at a territory level"/>
        <s v="Currently, the operational expense claim process still relies on the PC Pool, which limits access for Field Force and leads to inefficiencies in both time and operational costs. This situation results in prolonged claim processing, an increase in idle funds amounting to IDR 8 billion, and recurring costs of IDR 1.1 billion for PC Pool rent."/>
        <s v="FF must request shipment report manually to SPVNo direct access to shipment status in MyHeroDelay in partner follow-up due to slow info flowHigh dependency on SPV for operational activit"/>
        <s v="Integrate API for QR CDM Status_x000a__x000a_Currently the way we enable QR CDM to be registered on DEPOS system is by generating the QR code from our system, and then MHBE job will send list of username that needs to be registered on DEPOS CDM. The file is sent to email, and DEPOS will need to change the &quot;Approved&quot; status into &quot;Finalized&quot;. This has created a back-and-forth process between DEPOS and MHBE, and exposes a risk of human error."/>
        <s v="Enhance Area on QR Menu MHBE_x000a__x000a_Currently the way we retrieve area code data in QR menu is from salestree, while in other menu, the area code data was obtained from OTC database. This creates a difference when CPO looking for area for QR and area for settlement or receipt."/>
        <s v="Rename Menu &quot;Allocated Cash-in Report&quot; into &quot;Deposit Report&quot;_x000a__x000a_To prevent users from getting mixed up between the “allocated cash-in” the settlement report and the “allocated cash-in” the deposit report"/>
        <s v="Report in sales order export and tax report, both SRCIS and Panamas product is flagged as_x000a_“Panamas” in Product Category"/>
        <s v="_x000a_Enhance Logic for Salesman Territory Lock_x000a__x000a_Inactivated Salesman &amp;SPV across different KPS will have blank territory, CCG, salespoint_x000a_code, area code, area name field in settlement report &amp; allocated cash-in breakdown report because they have no territory assigned to them which means they also will not have any next sales for the time being (no receipt)_x000a_"/>
        <s v="Following ITPF Rules on IT-STD-301 Identity &amp; Access Management to reduce the risk of unauthorized access."/>
        <s v="Enhance GR Report to differentiate by partner to align with SAP"/>
        <s v="Current filter is by business category. But Panamas transaction can consists of several business_x000a_category in one transaction"/>
        <s v="Currently printout cricket invoice from My Hero pre order / from MHBE shows Panamas bank account."/>
        <s v="- Receipt cancellation is registered as current FF_x000a_- Cannot make carryover adjustment for inactive FF"/>
        <s v="If there is issue when sending pre order cancellation to WMS/TMS, Sales Order status is still ended and_x000a_booked on WMS/TMS, but cancelled in My Hero Back End.​_x000a_In delivery day, this sales order is still included in delivery list​"/>
        <s v="Pre order TA RE CreatedBy data is not recorded correctly"/>
        <s v="No cancel feature for pre order RE"/>
        <s v="WEE choose direct sales cancellation reason manually on every customer visit"/>
        <s v="the MyHero TRS (Temporary Retail Survey) module has limited survey capabilities for collecting information from unregistered outlets during TRS activities. Due to this limitation, Field Force teams are required to use external tools such as Microsoft Forms to capture survey data."/>
        <s v="Currently, there are recurring issues where RFT transactions failed to be transferred to SRC due to bank account problems, such as mismatched names (owner name differs from the registered name) and duplicated bank account number across SRC owners. _x000a_The issue results in delays beyond the standardized SLA, with SRC receiving the coins after &gt;14 working days. Additionally, SRC may not be aware that the problem originates from their bank account details._x000a_HQ has regularly shared RFT status reports to Zone, but it usually takes time for the information to be cascaded to area level. Hence, resulted in lengthy SLA._x000a_Out of 1.5K weekly interactions ± 20 – 30% are related to coin issue, while agents lack detailed visibility within the AYO Principle Backend system which issue caused the delay"/>
        <s v="Saat ini, tim belum memiliki visibilitas end-to-end terkait performa fitur ini, khususnya:_x000a_Berapa banyak user yang melihat dan klik product recommendation_x000a_Seberapa banyak yang melanjutkan ke add to cart_x000a_Seberapa banyak yang berhasil checkout"/>
        <s v="When WEE creates Pre-Order and change or update the delivery date, the previouslyentered order quantity are cleared. As s result, WEE must re-enter the quantity for each brand.​"/>
        <s v="The current payment and collection process is still largely dependent on hard cash, requiring manual activities from cash collection and deposit through settlement. To provide customers with a more convenient payment alternative and improve Field Force operational efficiency, QRIS will be introduced as a cashless payment option within the MyHero Taking Order process, without replacing the existing cash payment method."/>
        <s v="Both forward (R01) and cancellation (R09) order for same-day cancelled orders are uploaded to SAP, causing existence of return order in SAP while in actual no commercial returns are allowed in IQOS B2C channel"/>
        <s v="Tidak adanya single source of truth di DWH untuk CN yang masuk dari iSMS ke AYO._x000a_Sulit melakukan validasi CN yang sudah diterbitkan di iSMS namun belum masuk ke AYO._x000a_Tidak ada visibilitas terhadap CN yang sudah lama tidak digunakan oleh partner"/>
        <s v="Gemini AI Front End currently pointing to Gmaps API. Pointing should be fixed to pointing Data Model "/>
        <s v="Sales inputted by B2C Coaches are mapped under RRP Retail instead of RRP Coaches"/>
        <s v="currently, polyuser is not defined correctly, and the recommendation is simply a combination of IQOS and VEEV. Moreover, admin must upload the recommendation manually from AYO Principal every time there is update"/>
        <s v="Currently, Cleo orders are created by the Salesman based on communication with the retailer. However, there is no documented digital confirmation from the retailer that can be shared with the Cleo team. As a result, retailers may dispute or deny an order during fulfillment, while the clarification process still relies on manual communication between the retailer, Salesman, Panamas, and Cleo."/>
        <s v="Currently, after the admin gathers staff needs, requests stock from the warehouse, and performs GR in AYO Kasir, they must manually distribute stock to each staff one-by-one, with every staff then performing their own GR to receive it. For admins managing large teams (20+ staff), this per-staff distribution and confirmation step is time-consuming, error-prone, and creates a major operational bottleneck that delays stock availability at the point of sale."/>
        <s v="Currently, historical ORF data in AYO Kasir can be viewed through the POP menu; however, it cannot be exported in Excel format._x000a_HQ requires ORF data from AYO Principal in Excel format to monitor the effectiveness of stock control by touchpoint"/>
        <s v="Coaches has a lot of opportunity to broaden their network through their last 14 days New Members/Referrals such as becoming a potential Godfather, and increase offtake by generating effective call/repurchaser without meet up with consumers directly."/>
        <s v="Allow AYO Kasir to go with offline mode during network limitation and allow data synchronization when back to online"/>
        <s v="Frontliners have inconsistent understanding of the complete product knowledge, talking points, and current programs or promotions. There are also limitations in accessing all supporting materials.&quot;"/>
        <s v="Currently, user is unable to access historical coin obtained specifically from leads generation"/>
        <s v="Automatic  stock update in AYO Kasir for SRC IQOS Point  &amp; push notif "/>
        <s v="Enhance the Riwayat Penjualan export (Excel and PDF) by adding key replacement information to the Penjualan per Customer &amp; Penjualan per Products reports, including Order Type, Replacement Order Number, old and new Codentify, and new product names, to improve visibility and tracking of replacement transactions."/>
        <s v="AYO Kasir has an integrated feature for payment with Espay payment gateway.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Currently, we do the changes via backend (BE) which requires CHT. To minimize the hassle and changes via BE, we will enable inserting and updating the data via front end (in AYO Principal)."/>
        <s v="Logo updates across AYO platforms are currently fragmented and require development effort, limiting speed and consistency in brand updates."/>
        <s v="Notes from Principal Revamp"/>
        <s v="This enhancement introduces Sellable and Non‑Sellable inventory classification as a core capability to ensure accurate inventory movement tracking and audit readiness. The implementation impacts multiple features across the system, including Cashier Menu, Product Menu, Purchasing, Replenishment, Stock Count, Daily Settlement, and Reporting, where inventory movements will be consistently recorded based on the Sellable and Non‑Sellable classification."/>
        <s v="Enable AYO Kasir Web Version to be fully operated in IOS based device (All Pages)"/>
        <s v="Currently, AYO Kasir cannot  recognize customer with leads status in DCE. Kasir will recognize leads in DCE as existing member, resulting in the limitation of new member voucher usage and other benefits. Therefore, we want to enable the system to recognize leads in DCE as new member in AYO Kasir."/>
        <s v="Currently, 3PL WH face pain points:_x000a_a) Manual input brand, qty, and WBS for reward processing_x000a_b) Risk of inventory discrepancy of WMS-SAP due to reward expense"/>
        <s v="currently, the logic in POP setup reads category = 72 which is TEREA. with the initiatives from SMB to create new subcategory for blends, POP setup need to be fixed to reads the category of TEREA and BLENDS"/>
        <s v="Currently the experience to add/upload stock count approval is not standard. There is no template available, and after upload, there is no validation displayed for user. After upload, user must find the data on the table manually to find it successfully upload. If the data is not displayed, it means that upload failed"/>
        <s v="User HO saat ini dapat mengubah status pesanan milik supplier di menu Order Dari Mitra (AYO Principal) tanpa persetujuan terdokumentasi. Berdasarkan prinsip compliance, kepemilikan pesanan seharusnya tetap di supplier, namun intervensi HO masih dibutuhkan saat sinkronisasi supplier gagal. Kondisi ini menciptakan control gap tanpa bukti, pencatatan, dan sepengetahuan supplier."/>
        <s v="data is not organized properly. partner can have store coach, mobile coach can have partner staff, etc._x000a_this has been developed partially before, but not completely connected"/>
        <s v="Power BI or data sent from DWH is not completely valid. currently CCCD need manual inject to count valid SMB Point. There is still no permanent solution to fix query Power BI"/>
        <s v="Provide &quot;Order Cart&quot; / &quot;Order Draft&quot; Feature before continue to payment"/>
        <s v="There is an intermittent failure in syncing AYO Kasir with EDC, resulting in:_x000a__x000a_Transaction successfully completed on EDC (consumer already paid)_x000a_System shows error: “network closed abnormally”_x000a_No successful transaction confirmation pop-up_x000a_Journey is abnormally closed"/>
        <s v="Currently, user can search member through scanning member's QR. However, it's quite difficult for members to look for their QR in the email from CRM. Therefore we want to enable user to send the QR to member's email in AYO Kasir. This ticket is an enhancement of the previous member search ticket."/>
        <s v="AYO Kasir users can connect their device to gun scanner for adding product to cart and input codentify by scanning the barcode. However, when user tries to scan the barcode of UID QR, the gun scanner cannot detect the QR and user needs to use the device's camera on laptop or tab. Therefore to ease the scanning process we want to enable the gun scanner to identify the QR UID for member search."/>
        <s v="Currently, invoice and receipt transactions from SRCIS Cricket are not automatically interfaced to SAP. As a result, users are required to manually prepare and post journal entries in SAP to reflect the financial impact of these transactions"/>
        <s v="Currently, customer master data is maintained and updated in ISMS as the source system for customer information. However, any updates or changes made are not automatically reflected in SAP for Panamas"/>
        <s v="Currently, price category selection in product package is based on price category mapping"/>
        <s v="AYO Kasir has connected with Espay for the payment using EDC BRI via websocket. However, there are several cases caused by the instability of websocket connection, the payment and survey after transction activities are disturbed. Therefore, to fix the issues, we want to change the connection from webhook to API. Due to this change, AYO Kasir needs to update the SDK and adjust the input from IP to TID number."/>
        <s v="With the current workflow of sending barcode from AYO Kasir to SAP, there are several issues of material code mismatch and manual adjustment that needs to be done by OCS team. Therefore to reduce the issue, we want to enhance the product data stored in AYO Kasir to include the material code. "/>
        <s v="current MyHero operational process suffers from inconsistent journey and movement synchronization across MyHero iPad, MyHero BE, and iSMS, limited flexibility in Initial Load FMCG printing, and insufficient diagnostic support capabilities, resulting in manual interventions, reduced operational efficiency, and prolonged issue investigation and resolution times."/>
        <s v="with the initiatives from SMB to create new subcategory for BONDS and ILUMA I, Leads Gen need to fixed to reads those new categories"/>
        <s v="Currently, when a customer makes a payment using an unregistered bank account, the system is unable to capture customer consent and bank account information at the point of transaction. As a result, the Finance/OTC team must manually coordinate with the Area team to revalidate the payment source and obtain the required customer consent documentation"/>
        <s v="Integration with Kameleoon for AB Testing_x000a_Currently, AYO Toko lacks a structured experimentation tool to validate product changes and optimize user experience. As a result, decisions are often based on assumptions rather than data. Integrating Kameleoon enables A/B testing capabilities, allowing teams to test variations, measure impact, and make more informed, data-driven decisions."/>
        <s v="VAT transaction classification depends on whether the customer should be treated as NPWP or non NPWP. Without a standard master, reporting can be inconsistent._x000a__x000a_Without NPWP master data, all transactions from customers with a valid NPWP status would be reported as NPWP transactions;_x000a_"/>
        <s v="Fulfill ITPF Requirement, Based on Infosec Security Assessment, they found that Infrastructure logs have already been onboarded into Microsoft Sentinel. However, there are currently no Sentinel use cases specifically focused on MYHERO front-end threats."/>
        <s v="DTE Gamification_x000a__x000a_Overall engagement in AYO TOKO and CITA are decreasing compared to last year, proven by the increase of dormant retailers overtime. In AYO TOKO, we also saw 25% decrease in active users and only 1 in 10 new retailers is still active within 30 days after acquired, meaning the others are churn within the first day of going into AYO TOKO. Interestingly, retailers with oldest or cheapest devices have churned the most.​"/>
        <s v="Current process takes around 4 weeks or more  to create QRIS BRI, process are very manual from registration to QRIS distribution. "/>
        <s v="Currently most of SRC use AYO Toko daily to shop B2B products and register leads. To access AYO Kasir, SRC retailers need to download AYO Kasir app, which is a hassle. Therefore, to increase active user of AYO Kasir and leads conversion to member, an entry point and SSO of AYO Kasir in AYO Toko are needed."/>
        <s v="Current user notif table is full and in used by multiple platforms"/>
        <s v="Current retry sync job follow what was built for AMO ID and does not fully fit with the PH condition (country code fixed to ID)"/>
        <s v="To secure download control in AYO Principal data"/>
        <s v="To fix all the tech debts from AI Scan"/>
        <s v="To create a seamless and same login experience in AYO Toko and AYO Kasir, we want to enable user to login only with OTP instead of PIN. And allow user to &quot;Tarik Saldo&quot; using OTP also. System will have a configurable setup to allow login with/without PIN."/>
        <s v="Currently, EGM codes are inserted via CHT and merged with MGM codes in backend. To remove the CHT process, we want to enable users to upload EGM codes via front end."/>
        <s v="Currently, we need to whitelist HKS accounts to get its suitable invoice format and enable selling merchandise SKUs. The whitelist process needs a CHT process. And with the increase users (for each brand), the request comes frequently, especially during the period of many events. Therefore, to reduce the CHT, we want to enable the whitelist process via frontend."/>
        <s v="AMO relies solely on time-scheduled sync, so orders completed in the morning and mid-day product changes from the Wholesaler do not reach their destination on the same day. Every sync also re-downloads full product and downline master data even when nothing has changed, making sync slow and wasting mobile data."/>
        <s v="AMO's transaction page suppresses everything below category_id = 1, so SKT, SPM and SKM products are invisible. Rokok SKUs are force-mapped back to category_id = 1 just to stay sellable, flattening the portfolio and blocking sub-category reporting."/>
        <s v="RNFetchBlob and ReactNativeBlobUtil Accept Any TLS Certificate (TrustManager Bypass)"/>
        <s v="Weak Session Management: Long JWT Expiration"/>
        <s v="Mitra-Issued Vouchers for Downline Activation_x000a_Only 0.9k of 6.1k MITRA retailers currently join a downline program, even though downline-engaged retailers show 3x wider reach, 4.6x higher transaction value, and 5.7x higher purchase frequency. Today's Mitra Poin has no tooling for Mitra to run their own retailer activation."/>
        <s v="AYO B2B Order Sync to AMO_x000a_AYO and CITA orders run on two different processing mechanisms today: different fulfillment status sets, different process flows, and clustering/routing logic that only recognizes CITA orders. AYO B2B orders therefore never reach AMO through the standard pipeline."/>
        <s v="AYO B2B Order Sync to AMO_x000a_AMO currently only accepts orders originating from CITA. It has no handling for AYO B2B orders, so Pasgar cannot see or fulfill them."/>
        <s v="Consent in Update Profile menu is hardcoded"/>
        <s v="The Kita Kode program aims to rewards retailers on their purchases by scanning a QR from their order list. These list of enhancements are important to improve overall user experience with the program and to increase program participation"/>
        <s v="Currently frontliners couldn't adjust codentify when doing edit transaction and changes device variant"/>
        <s v="Track Transaction by providing longtitude &amp; latitude on each transation made, this is to segmentize transaciton within staionary (direct retail) or non-stationary (canvassing) , Monitoring Tools for Mobile Coaches"/>
      </sharedItems>
    </cacheField>
    <cacheField name="Objective" numFmtId="0">
      <sharedItems containsBlank="1" count="136" longText="1">
        <s v="To automate recommendation updates using reverse ETL data from the Data Warehouse, while maintaining AYO Principal to support manual adjustments by the business team when needed."/>
        <s v="Establish a centralized product mapping repository within the SFP database to serve as the single source of truth. This will improve data consistency, simplify maintenance, reduce manual interventions, and enable better integration across dashboards, reports, and downstream applications.​"/>
        <s v="enhance warehouse visibility to be per material code, and send the request to SAP in material code level that has available stock from ilogics"/>
        <s v="provide the GBS Supply Chain team with visibility and_x000a_reporting access to the following inventory data:​"/>
        <s v="create scheduler for force update apps"/>
        <s v="connect codentify device search with API to DCX"/>
        <s v="Create Outbound Feature in AYO Kasir"/>
        <s v="update google analytics for AYO Kasir features"/>
        <s v="Establish a single Customer Tax Master in MyHero BE as the reference for VAT reporting classification._x000a__x000a_Separate customer confirmation of e-Faktur requirements from NPWP status so that classification decisions are based on explicit customer data._x000a__x000a_Enable accurate, consistent, and traceable VAT classification."/>
        <s v="1) Make reconciliation process to be seamless_x000a_2) Implement B2B voucher as mission reward_x000a_3) Whitelist mitra and budget per mitra_x000a_4) Enable coin and voucher to be used within 1 order_x000a_5) Show info mission and b2b voucher budget to AYO MITRA"/>
        <s v="1) Increase engagement in CITA and AYO TOKO_x000a_2) Reduce time-to-market to execute mission without waiting development"/>
        <s v="Increase digitally active retailers and encourage self-ordering behavior."/>
        <s v="Give retailers fulfillment flexibility while improving order conversion and satisfaction."/>
        <s v="Ensure every retailer interaction is linked to a verified store identity."/>
        <s v="Improve login success rate while reducing authentication friction."/>
        <s v="Build a scalable and maintainable foundation for future growth."/>
        <s v="Ensure accurate limit calculations by blocking new order if there is still order with status Review, so that approval decisions are based on the _x000a_latest exposure and approved limits are consistently enforced."/>
        <s v="Enhance the Konfigurasi Maks Order into percetage based on cashier off take, so the business team doesn't need to manually calculate and update the max quantity for each product."/>
        <s v="Control retailer purchase volume by applying a weekly purchase limit based on actual sales performance from AYO Kasir."/>
        <s v="Give quantity recommendation when IQOS Partner open the order catalog and disable the add to cart for product that already reached the limit order."/>
        <s v="Ensure high-risk transactions receive an appropriate level of review and oversight before approval. Mitigate the risk of illicit activities"/>
        <s v="- Enable authorized business users to update eligible order statuses directly from AYO Principal without requiring backend intervention._x000a_- Reduce dependency on RITM requests for order status correction._x000a_-Improve operational efficiency by eliminating repetitive approval and manual update processes."/>
        <m/>
        <s v="To activate CITA dormant and increase digital active users"/>
        <s v="1. Reduce stale open orders in Routing mode by ≥95% within 30 days_x000a_2. Eliminate manual stale-order cancellation by Mitra admins and CS_x000a_3. One shared configuration governing both operating modes"/>
        <s v="Cut Mitra maintenance effort"/>
        <s v="The Control Tower aims to connect every retailer, channel, and purchase moment into a unified commercial growth engine, accelerating our journey toward our North Star of reaching 1 million retailers. By creating a connected ecosystem, we can extend our influence beyond direct coverage, unlock new opportunities among untapped retailers, and generate more purchase moments across all channels. Through centralized visibility and actionable insights, the Control Tower will transform data into decisions and demand into action, enabling smarter execution, scalable growth, and improved customer engagement."/>
        <s v="To ensure no class A data is stored"/>
        <s v="Mengaktifkan input pelunasan (receipt) pada transaksi penjualan tunai di My Hero (iPad) untuk mempercepat clearing, mengakomodasi revisi over/under payment, dan memitigasi risiko transaksi tunai fiktif."/>
        <s v="Strengthen control and visibility of the ORF process in AYO Kasir by requiring Team Leader review and approval before warehouse processing, while automatically notifying Manager Area/SDR/DRC and Admin SFP at HQ of relevant request and inbound-document activities."/>
        <s v="Enable staff to securely access AYO Kasir from a new or unrecognized device by providing a login reason and obtaining approval from the designated TL/Admin Store, while ensuring that only one active session is maintained for each staff account."/>
        <s v="To ensure compliance with Bank Indonesia's regulatory requirements for SNAP API"/>
        <s v="Move OSEM to a more sustainable, scalable architecture that lowers cost and latency, simplifies support, and_x000a_lets OSEM teams respond to business needs faster — supporting future growth without adding complexity.​"/>
        <s v="update the UI to be able to view current setup and the updated setup if the scheduler not running yet"/>
        <s v="To create a seamless process with minimum involvement of Field Forces. This integration aim to improve number of toko registered and improve QRIS BRI usage, hence it could improve revenue from BRI._x000a__x000a_Currently there are 25k QRIS BRI that already acquired, however only ~3k QRIS is active due to scattered distribution and high SLA from partner to disburse QRIS softcopy."/>
        <s v="1) Simplify the process required to verify DTE mission complained by SRC to CSC agents​_x000a_2) Empower authority for CSC agents to override DTE mission result within certain parameters​_x000a_3) Improve SRC experience when raising complaints to CSC agents​_x000a_4) Free up time for Program Owners, CSC Executives, Commercial Deployment Executives, and DTE admins in HQ"/>
        <s v="1) Increase overall engagement in CITA and AYO TOKO_x000a_2) Reduce the chance for retailers to be dormant"/>
        <s v="Enable additional, high‑impact use cases on CITA Chat by allowing the system to recognize repeat‑order intent (e.g. last order), in order to reduce ordering friction, improve chat adoption, and validate conversational behavior ahead of the future AI/LLM implementation."/>
        <s v="fixing mandatory validation for harga jual B2C and tanggal launching B2C"/>
        <s v="Remediate all security vulnerabilities identified during the 2026 Annual Penetration Testing for B2B applications to improve security posture, prevent unauthorized access, and ensure compliance with corporate security requirements"/>
        <s v="To enable edit (remove/add) new GTP to existing Program Penukaran for smoother UI/UX for retailer"/>
        <s v="Reduce the inquiries to deployment team from retailers"/>
        <s v="Experiment Entry Point on CITA"/>
        <s v="Create entry point for AYO Kasir in AYO Toko, to increase the use of AYO Kasir, without retailer needing to download another app."/>
        <s v="To improve the overall UI quality and user experience by implementing the new design system on the product discovery page. This aims to ensure visual consistency, better usability, and alignment across AYO Toko."/>
        <s v="To provide and enhance visibility of field team on validity of their retailers’ bank account for faster follow-up action"/>
        <s v="Improve document efficiency for invoice printouts_x000a_Enhance system performance and responsiveness_x000a_Provide better user control over data retrieval"/>
        <s v="To be able to configure the menu tiles without sprint/deployment."/>
        <s v="Comply with IT STD 318 Requirement for External Business Partners"/>
        <s v="Provide a new form of mission in AYO Toko: to scroll product recommendation for a certain period of time"/>
        <s v="Improve visibility, traceability, and workflow efficiency in price management"/>
        <s v="To provide an infrastructure in AYO to can host A Mild Website that will be used by all retailers."/>
        <s v="To enhance the MyHero release management capability by introducing a configurable setting that enables:_x000a_Territory-based deployment control, allowing new releases to be applied selectively to specific regions or areas._x000a_Update classification (Mandatory vs. Optional):_x000a__x000a_Mandatory: Enforces users within selected territories to adopt the new release._x000a_Optional: Allows users to update at their discretion within selected territories."/>
        <s v="To migrate operational expense claim submission and processing from PC Pool to MyHero in order to improve efficiency, reduce processing time, and strengthen control through a fully digital and standardized workflow."/>
        <s v="Improve FF operational efficiency &amp; accelerate mitra service level"/>
        <s v="Enable CPO to look for similar area name and area code for the whole menu."/>
        <s v="Enable CPO to look for similar area name and area code for the whole menu, including QR Menu"/>
        <s v="To prevent users from getting mixed up between the “allocated cash-in” the settlement report and the “allocated cash-in” the deposit report"/>
        <s v=" Show Product Category value as Business Model​"/>
        <s v="To enable viewing of CCG, salespoint code, area code, and area name field in the settlement report &amp; allocated cash-in breakdown report for Salesman &amp; SPV Inactive across different KPS."/>
        <s v="(Phase 2) Re-login using fingerprint, App installation must be done from Company Portal"/>
        <s v="To ensure revenue &amp; CoS recorded to the right partner_x000a__x000a_Nambah Kolom GR Report"/>
        <s v="Change Business Category filter to Business Model"/>
        <s v="New configuration bank account per Business Model to show specific bank account in transaction print out"/>
        <s v="Update PG cash logic"/>
        <s v="Retry sending cancellation pre order to WMS/TMS​ and release booking​"/>
        <s v="Changes for WMS Sales TA Data"/>
        <s v="Add cancel feature for pre order RE"/>
        <s v="Auto input DSD Sales Order cancellation reason"/>
        <s v="provide a Survey TRS feature within MyHero that allows users to capture survey data for unregistered outlets directly during TRS execution."/>
        <s v="Accelerate cascade of information to solve “invalid” bank account issues in more timely manner_x000a_Minimize complaint escalation to CSC &amp; related department due to “unclear” reason of lengthy process of RFT_x000a_Clarity of information on RFT issue, both for retailer &amp; SRCC as direct point of contact to retailer"/>
        <s v="Menyediakan tracking end-to-end pada fitur Product Recommendation menggunakan Google Analytics untuk mengukur:_x000a_User interaction (view &amp; click)_x000a_Conversion funnel dari recommendation hingga checkout_x000a_Performance per placement / menu / algoritma recommendation"/>
        <s v="- To have feature or functionality all the quantity order are not cleared when WEE change the delivery_x000a_date.​_x000a_- Apply pop up notification. A pop up notification appears to ensure that pricing aligned with the newly_x000a_updated delivery date is accurate​_x000a__x000a_​"/>
        <s v="- Provide customers with a convenient and flexible cashless payment option._x000a_- Reduce dependency on cash and eliminate the need for customers to prepare an exact payment amount._x000a_- Streamline the collection, settlement, and disbursement processes across entities._x000a_- Improve Field Force productivity through a more efficient payment and settlement process._x000a_- Enhance transaction transparency and traceability through payment-status monitoring and detailed settlement reporting."/>
        <s v="1.Proper reporting in SAP, as no cancellation should be recorded in SAP_x000a_2.Proper reflection in SAP of daily sales, as cancelled order shouldn’t be regarded as revenue_x000a_3.Eliminate potential error of R09 idoc processing (example: if there is existence of zero value dummy material attached in the order, R09 order won’t be able to be posted as accounting document)"/>
        <s v="Menyediakan data CN yang lengkap, akurat, dan up-to-date di DWH._x000a_Memungkinkan rekonsiliasi CN antara iSMS dan AYO._x000a_Mengidentifikasi CN yang belum digunakan atau sudah lama idle oleh partner"/>
        <s v="Routing and Clustering should be pointing to data model provided by IT Team."/>
        <s v="1. Follow SAP standardized distribution channel, this will also make reporting easier and accurate_x000a_2. Performance tracking of Coaches can be maintained correctly in SAP"/>
        <s v="to give better recommendation for all member"/>
        <s v="To establish verifiable proof of retailer approval, reduce order disputes and cancellations, improve order accountability and end-to-end traceability, accelerate dispute resolution, and provide greater confidence to the Cleo team during the fulfillment process."/>
        <s v="Streamline replenishment by eliminating the manual per-staff distribution and staff-side GR steps."/>
        <s v="Enable Excel download feature for historical ORF data in AYO Kasir, as well as Excel export feature for historical ORF data across all touchpoints in AYO Principal"/>
        <s v="Make sure consumer journey New Member being Quality User by repurchasing within 14 days. Generate more offtake/effective call without meet up directly with consumers (order on behalf)"/>
        <s v="Allow AYO Kasir to go with offline mode during network limitation and allow data synchronization when back to online"/>
        <s v="Provide access for all frontliners to read and learn every working outlines, cue card and important initiatives"/>
        <s v="More informative &amp; clear historical coin obtained from leads generation program"/>
        <s v="Faster &amp; more precise coin rewarding &amp; stock recording"/>
        <s v="To improve visibility and traceability of replacement orders within sales reports by presenting key replacement details in the exported data."/>
        <s v="To insert and map new retailer codes with the needed payment gateway data, and_x000a_To edit and update the retailer codes with the payment gateway data"/>
        <s v="To build a connection to AYO Principalto retrieve platform-specific logo configurations for each AYO platform."/>
        <s v="Enable to create personalize and mass upload notes in My Hero to help area discreation"/>
        <s v="To standardize inventory movement recording by applying consistent Sellable and Non‑Sellable classification across all related modules, including Cashier, Product, Purchasing, Replenishment, Stock Count, Daily Settlement, and Reporting."/>
        <s v="AYO Kasir responsive (phase 3) - Compatibility in mobile version (web)"/>
        <s v="To recognize IQOS leads in DCE as new members in AYO Kasir"/>
        <s v="Reduce pain point by 3PL warehouse team to do manual input for reward processing."/>
        <s v="read not only TEREA, but also BLENDS to be rounded up"/>
        <s v="Standardize upload journey"/>
        <s v="Menerapkan governance berbasis compliance: kepemilikan status tetap di supplier; intervensi HO wajib disertai bukti persetujuan (email approval); setiap perubahan tercatat dalam audit trail; dan supplier mendapat notifikasi otomatis atas setiap perubahan."/>
        <s v="limit coach type that can be selected depends on retailer type"/>
        <s v="create feature for CCCD admin to view and validate data. If data need to be adjusted, admin can upload adjustment data for each employee"/>
        <s v="Whitelist product when the product is planned to be launched"/>
        <s v="Draft order and reload after doing other activities"/>
        <s v="Enable a fallback mechanism to:_x000a__x000a_Trigger survey manually via Update Status button on Transaction Detail page_x000a_Ensure consumer journey recovery_x000a_Reduce manual intervention (XP/voucher injection)_x000a_Maintain consumer satisfaction"/>
        <s v="To send QR email to member's email, where the QR can be scanned for member search."/>
        <s v="To enable the gun scanner to identify the QR UID for easier and faster member search"/>
        <s v="Enable automatic posting of SRCIS (Cricket) invoice and receipt transactions into SAP"/>
        <s v="Any changes to customer master data in Panamas/ISMS should be sent to SAP through an agreed interface or integration mechanism"/>
        <s v="enable product package for customer with exclusive price category"/>
        <s v="To reduce the issue of lost connection between EDC BRI payment gateway with AYO Kasir"/>
        <s v="To align the stock movement of AYO Kasir and SAP on material code level for each SLOC"/>
        <s v="Enhance operational efficiency, improve data consistency across systems, and strengthen support capabilities by introducing automated synchronization and diagnostic features._x000a_1. Automatic Movement Cancellation_x000a_2. Journey Status Synchronization_x000a_3. Flexible Initial Load FMCG Printing_x000a_4. Log and Debug Database Submission_x000a_5. resorting visit OOR"/>
        <s v="add new subcategory to be whitelisted for retailer to get auto reward"/>
        <s v="Enhance the mobile application's payment menu by introducing a Digital Consent Capture feature for payments made from unregistered bank account"/>
        <s v="To integrate Kameleoon into AYO Toko to enable seamless A/B testing, including experiment setup, user targeting, and performance tracking, so teams can continuously optimize features and improve key metrics."/>
        <s v="Introduce Master NPWP in My Hero BE as the source of reference for VAT upload classification and reporting._x000a_Master NPWP will act as a controlled mapping reference between customer data and VAT transaction reporting category._x000a_Business users need a mass upload feature to maintain the master NPWP data efficiently in My Hero BE._x000a_During VAT transaction upload, the system must check customer code against Master NPWP and apply the correct reporting category automatically."/>
        <s v="Export MyHero Security Log for Sentinel Threat Report"/>
        <s v="1) Increase overall engagement in AYO TOKO_x000a_2) Reduce the chance for retailers to be dormant"/>
        <s v="Enable SSO of AYO Kasir in AYO Toko to increase AYO Kasir usage to register leads as members"/>
        <s v="To start decouple Non ID tables for easier maintenance"/>
        <s v="To start decouple Non ID logic for easier maintenance &amp; debug"/>
        <s v="Scan to Visit_x000a_Retailer activities may be linked to duplicate or incorrect store identities, leading to inaccurate coverage and retailer profiling."/>
        <s v="To secure 26 menus accros sprint 8 and 9 "/>
        <s v="1. To create a seamless and same login experience in AYO Toko and AYO Kasir using OTP only_x000a_2. To adjust &quot;Tarik Saldo&quot; using OTP instead of PIN"/>
        <s v="To enable users to upload EGM codes"/>
        <s v="To enable users to whitelist HKS accounts"/>
        <s v="1. Push canvassing and CITA delivery transactions to the server as soon as the device is online, without PG action._x000a_2. Deliver WS product changes to the field within the same working day._x000a_3. Download master data only when it has actually changed on the server."/>
        <s v="Render all active ROKOK sub-categories, driven by the category master"/>
        <s v="Mobile application libraries are configured to accept untrusted TLS certificates, potentially enabling man-in-the-middle attacks."/>
        <s v="JWT session expiration is configured with a long validity period, increasing the window in which a compromised token could be misused before expiration."/>
        <s v="1. Give MITRA a self-serve loyalty dashboard in AYO Mitra to activate their downline_x000a_2. Increase digital downline coverage and DAU_x000a_3. Increase retailer stickiness to AYO Toko through richer rewards"/>
        <s v="1. Align AYO and CITA into one order processing mechanism and one status model_x000a_2. Extend clustering and routing so AYO orders are assigned before being pushed to AMO_x000a_3. Produce comparable SLA and fulfillment data across both channels"/>
        <s v="1. Enable AMO to receive AYO orders from AYO Mitra_x000a_2. Surface them in PG so Pasgar processes them with the same flow as CITA orders"/>
        <s v="Needs to separate consent directional text between HMS and SCL"/>
        <s v=" This is essential to enable retailers to earn rewards seamlessly from their purchases in AK whether in AMO or in TOKO"/>
        <s v="Adjust codentify device - in menu edit transaction. Changes of transaction device will follow new codentify it as well"/>
        <s v="Track Transaction by providing longtitude &amp; latitude on each transation made, this is to segmentize transaciton within staionary (direct retail) or non-stationary (canvassing). Activity tracking in Coaches, including routing &amp; activation performance "/>
      </sharedItems>
    </cacheField>
    <cacheField name="Description" numFmtId="0">
      <sharedItems containsBlank="1" count="115" longText="1">
        <s v="journey:_x000a_- update current niccotine product used by customer to be multiple selection_x000a_-update the logic of recommendation, when to recommend P1 or P4_x000a__x000a_update recommendation result_x000a_-get the data from reverse ETL_x000a_- display the most updated recommendation result_x000a_- keep the table from AYO Principal only if business team need to intercept the result_x000a__x000a_AYO Kasir:_x000a_-cross selling. get data from DWH (different logic for LAU and LAS)"/>
        <s v="create new Menu in Principal to upload product attributes"/>
        <s v="-warehouse visibility to be per material code_x000a_-group and display it on front end per barcode_x000a_-send to SAP with the material code available from ilogics"/>
        <s v="-report stock movement_x000a_-report stock balance (open &amp; close)"/>
        <s v="-create scheduler for force update"/>
        <s v="To search device codentify with DCX API in the following menus:_x000a_1. Kasir_x000a_2. Laporan_x000a_3. Replacement_x000a_4. Device registration"/>
        <s v="-update xml_x000a_-set logic material code to be deducted_x000a_-link outbound with STO_x000a_-reserve stock (include to differentiatie flow from request outbound in Kasir and direct STO in SAP)"/>
        <s v="Update and complete Google Analytics tracking for AYO Kasir features. Furthermore it will be used for Crashlytics."/>
        <s v="Customer tax data and e-Faktur requirement confirmations are maintained in one master record using the Customer Code as the unique reference._x000a__x000a_During VAT transaction processing, a customer is classified as an NPWP Customer when the customer is registered in the master, has a valid NPWP status, and has confirmed that an e-Faktur is required._x000a__x000a_Customers who do not meet any of these conditions are classified as Non-NPWP Customers and presented for review before tax reporting._x000a__x000a_Data changes and classification results are recorded to ensure that the basis of each decision can be traced."/>
        <s v="1) Add button approve/reject in Coin Redemption Approval menu DTE AYO Principal_x000a_2) Send data to iSMS once it is approved_x000a_3) Create fallback mechanism for approver_x000a_4) Create config to whitelist mitra on zone level, regional level, area level, and mitra level for CN Reward Flow"/>
        <s v="Phase 1:_x000a_1) Enhance query stamp missions, add new relic --&gt; 20 mandays_x000a_2) Add rating parameter --&gt; to be discussed with CITA team_x000a_3) Revamp the frontend/backend structure --&gt; 80 mandays_x000a_4) Enhance TSM frontend (tanggal batas order selesai) --&gt; 10 mandays_x000a_5) Add &quot;source&quot; column in database for submission data (override column app version) --&gt; 30 mandays_x000a__x000a_Phase 2:_x000a_1) Flagging for each mission type and engagement feature: enable in CITA, or AYO TOKO, or both_x000a_2) Add column &quot;platform&quot; containing cita or ayo toko in task verification table_x000a_3) Share verification result to CITA and give rewards if verified_x000a_4) Revamp overall selection mission type STAMP between AYO TOKO and CITA"/>
        <s v="• Integrate recommendations from MY HERO into AYO Toko_x000a_• Display personalized recommendations to retailers_x000a_• Add &quot;Tambah Semua ke Keranjang&quot; capability_x000a_• Enable seamless transition from recommendation to checkout_x000a_• Track recommendation-to-order conversion"/>
        <s v="• Introduce Pasti Diantar option selected by Control Tower_x000a_• Allow retailers to choose preferred fulfillment path_x000a_• Display assortment based on selected option"/>
        <s v="• Introduce QR-based retailer verification_x000a_• Require Scan to Visit before selected activities_x000a_• Verify retailer identity before recording activities_x000a_• Capture retailer, timestamp, location, and visit information_x000a_• Support duplicate-store identification and resolution"/>
        <s v="• Session timeout configuration_x000a_• PIN/OTP lockout configuration_x000a_• Login page refactoring_x000a_• OTP fix for phone number prefix &quot;0&quot;_x000a_• OTP autocomplete_x000a_• OTP resend cooldown (1 minute)_x000a_• Silent Authentication integration_x000a_• Device ID recognition to bypass PIN on trusted devices"/>
        <s v="• Refactor Login &amp; Authentication modules_x000a_• Refactor B2B Transaction flows (Product Discovery, Cart, Checkout, Order Submission)_x000a_• Standardize architecture and code structure_x000a_• Improve performance and maintainability"/>
        <s v="There will be an enhancement in AYO Principal to configure and whitelist specific IQOS Partners for order blocking. IQOS Partners will be prevented from submitting new orders if they still have an order with 'Pesanan Baru' or 'Review' status._x000a__x000a_This enhancement ensures that weekly Max Order calculations are based on the latest order exposure and prevents inaccurate limit calculations caused by concurrent order submissions."/>
        <s v="Enhance the configuration to support percentage-based Max Order, allowing the system to automatically calculate the maximum allowed quantity based on the configured percentage of cashier off-take. This will eliminate manual recalculation, reduce maintenance effort, and ensure the configuration is always aligned with the latest off-take performance."/>
        <s v="Develop a configuration in AYO Principal to define the maximum weekly purchase percentage for each SKU based on retailer sales recorded in AYO Kasir. The system will validate accumulated purchases and block orders that exceed the configured limit."/>
        <s v="Provide quantity recommendations when retailers browse the product catalog and disable Add to Cart once the product reaches its maximum allowed quantity._x000a__x000a_This enhancement helps prevent over-ordering, improves order compliance, and reduces manual review effort by Area Managers."/>
        <s v="There will be an enhancement in AYO Principal to configure tiered approval based on how much an order exceeds the maximum threshold. Orders that exceed higher thresholds will require additional approval levels before processing."/>
        <s v="There will be enhancement in AYO Principal to cancel the RRP order."/>
        <m/>
        <s v="Seamless logic automation and coin injection after check in and product explore"/>
        <s v="Extend the existing nightly auto-cancel job to Mitra operating in Routing mode, using the same auto_cancel toggle and threshold-in-days already applied in Clustering mode. Threshold and on/off remain configurable from AYO Principal with audit logging. Cancellation releases reserved stock, returns retailer coin and notifies both sides with an explicit reason."/>
        <s v="Add price tiering to the existing Import Product framework: download current tiers as an Excel template, edit offline, upload once. Same entry point, permissions and file handling Mitra already run ~382 products a week through. Every row is validated before commit (ownership, continuous non-overlapping qty ranges, price monotonicity, duplicates, 5,000-row cap), with an all-or-nothing commit, a downloadable error report and a retained the succeed upload snapshot."/>
        <s v="Phase1 development items related to Smart Order Assignment and inclusion of our Miguel DTE easy access on Appwards Kasosyo Homepage."/>
        <s v="Menu input pelunasan diaktifkan untuk payment form tunai, mencakup upload bukti bayar, OCR nominal, serta auto-crop dan auto-align gambar receipt dengan preview dan opsi koreksi manual. Nominal divalidasi terhadap invoice yang di-generate, dan input pelunasan dapat dilakukan saat pembuatan receipt di SO untuk transaksi tunai. Hasilnya: pembayaran yang terdapat over/under payment tercatat akurat, aktivitas cancel receipt berkurang, dan visibilitas bukti pelunasan bagi CPE di MHBE meningkat."/>
        <s v="Enhance the existing ORF workflow in AYO Kasir so that SC/BA submits a replenishment request for Team Leader review. The Team Leader may approve the request or adjust and resubmit it before approval. Only approved requests are forwarded to the Warehouse Team for inventory processing and inbound-document creation. Manager Area/SDR/DRC receives notification of the submitted and approved request, while Admin SFP at HQ receives notification containing details of the inbound document submitted through AYO Kasir. "/>
        <s v="Enhance the AYO Kasir staff login flow to verify user credentials and detect whether the device is recognized. If the device is recognized, access is granted through the existing login process. If the device is unrecognized, the system requests the staff member to select a reason for using the new device and captures relevant context, including device model and ID, staff account, store, date and time, location or IP address, and any existing active session. The designated TL/Admin Store reviews the request and approves or rejects access through AYO Kasir. For an approved request, the TL/Admin Store performs re-authentication using device biometrics, the previous active session is terminated, and the new session is authorized. For a rejected request, access is denied and the staff member receives a notification. The system records the complete request, decision, and session activity for monitoring and audit purposes. "/>
        <s v="Note: The control applies to devices that have not been recorded or registered in AYO Kasir."/>
        <s v="Move OSEM to a more sustainable, scalable architecture that lowers cost and latency, simplifies support, and_x000a_lets OSEM teams respond to business needs faster — supporting future growth without adding complexity.​"/>
        <s v="SRC can register QRIS BRI through Pojok Untung, get real time update and access QRIS BRI file directly."/>
        <s v="Enabling CSC agents to request status revision to the budget owner"/>
        <s v="1) Add flagging for gamification platform_x000a_2) Add mission type gamification in Template Tugas_x000a_3) Add field to input link iFrame"/>
        <s v="This initiative introduces a temporary, intent‑based enhancement to CITA Chat where predefined conversational phrases related to repeat ordering trigger a last‑order summary flow. Retailers can review, edit, and proceed to checkout using existing order functionality. The solution is modular and designed to complement, not replace, future AI‑driven chatbot capabilities."/>
        <s v="Harga Jual B2C and Tanggal Launching B2C is mandatory only if status (Listing Product for B2C) is on (when create new) or if there is update price (for edit)"/>
        <s v="3 tickets"/>
        <s v="Ability to edit GTP in list on Program Penukaran Koin"/>
        <s v="Reduce the inquiries to deployment team from retailers"/>
        <s v="Create a new menu tile, and implementing iframe for ayo kasir mobile web"/>
        <s v="Impacted revamp:_x000a_- Product card_x000a_- Belanja landing page (SFP &amp; CC)_x000a_- Search page_x000a_- Product Detail"/>
        <s v="Provide Area team on bank account status of their retailers that they can easily access without having to escalate/request via BUDE/HQ team"/>
        <s v="Update invoice print out to be more compact and space-efficient"/>
        <s v="Admin can change:_x000a_- icon_x000a_- name_x000a_- active/inactive_x000a_- remove/add new menu"/>
        <s v="Streamline pricing approval workflow through automated notifications_x000a_Enable efficient data extraction and sharing via export functionality_x000a_Improve data traceability and audit trail by retaining cancelled records in the UI"/>
        <s v="Provide infra for hosting website"/>
        <s v="adding Optional and Mandatory setting for myHero new release update by territory, this required when deploying new realase on limited territory or area only"/>
        <s v="This initiative enables Field Force to submit expense claims via MyHero with OCR-based invoice reading, standardized master data, digital approval workflow, and automatic integration with SAP after validation by CPO and approval by relevant stakeholders."/>
        <s v="Integrate to CITA/AYO Delivery Shipment"/>
        <s v="Support implementation session termination to users who detected as inactive for a configured period of time. Make user easier to re-login using fingerprint. Enhance security on app installation"/>
        <s v="- Receipt cancellation is registered as original FF_x000a_- Enable carryover adjustment for inactive FF"/>
        <s v="New job to retry send pre order RE cancellation including:​_x000a_-Retry release booking​_x000a_-Retry sending cancelation pre order to TMS​_x000a_-Retry sending cancelation pre order to WMS"/>
        <s v="-The CreatedBy field should be filled with the Trade Assistance Name.​_x000a_-Cancellation before the Assignment/Delivery process: There is no need to send a cancellation to the WMS sales report.​_x000a_-Cancellation after the Assignment/Delivery process: Send a cancellation to the WMS sales report, including additional_x000a_information with the TA Name.​"/>
        <s v="Add cancel feature for pre order RE"/>
        <s v="Faster process of information cascading to SRCC on RFT issues which leads to faster follow-up by retailers"/>
        <s v="Tracking Fitur (GA) - Product Recom"/>
        <s v="QRIS will be introduced as an additional payment method within the MyHero Taking Order process. Once selected by the salesman, the system will generate and display a QRIS code based on the transaction amount for the customer to complete the payment. The payment status will be updated based on the payment vendor’s response, while the transaction data will be processed through MyHero Backend for settlement and disbursement._x000a__x000a_The solution will also include real-time QRIS status checking, payment-status recording, detailed cashless transaction information in the Settlement Report, and payment disbursement to the respective entities. A single QRIS payment can support a transaction involving multiple entities, with the payment allocation and disbursement managed through the backend. QRIS will serve as an additional payment option and will not replace hard cash."/>
        <s v="Same-day cancelled orders should only be recorded in AYO and should not be transferred to the CSV file"/>
        <s v="Data ingestion Credit Note &amp; Utilization CN"/>
        <s v="Change the distribution channel of customer accounts of B2BC, SMB, and ZYN Coach so when csv is dropped, csv send information of distribution channel 06 to these customer accounts "/>
        <s v="-define poly user based on what nicotine product they use and give the recommendation accordingly_x000a_-auto update recommendation from DWH"/>
        <s v="This initiative introduces a digital proof-of-order mechanism within MyHero. The retailer will review the Cleo Order Summary and provide a digital signature as confirmation. The signed Order Summary will then be generated as a PDF containing the relevant order details, retailer information, signature, and confirmation timestamp. The document will be sent to the Cleo team and stored as part of the order history for traceability and dispute resolution"/>
        <s v="-admin upload the request from each staff and Kasir will auto recap it_x000a_-send to WH as 1 store and WH will send the product as usual_x000a_-admin GR this_x000a_- AYO Kasir automatically distribute the stock to the staff based on their request_x000a_-staff must accept this"/>
        <s v="Touchpoints should be able :_x000a_1. Effective management of stock cover weeks through the availability of historical data downloads in Excel format, enabling a faster and more accurate forecasting process_x000a__x000a_HQ should be able :_x000a_1. Control the effectiveness of stock allocation by touchpoint to prevent BUBD"/>
        <s v="Coaches has a lot of opportunity to broaden their network through their last 14 days New Members/Referrals such as becoming a potential Godfather, and increase offtake by generating effective call/repurchaser without meet up with consumers directly."/>
        <s v="As we used AYO Kasir in any SFP event through transactions process, input new member registration with very wide scale of event, AYO Kasir need able to input these activities both online and offline mode, to ensure smooth field force operational and consumer journey "/>
        <s v="Frontliners have inconsistent understanding of the complete product knowledge, talking points, and current programs or promotions. There are also limitations in accessing all supporting materials.&quot;"/>
        <s v="User can access historical coin obtained from leads generation program"/>
        <s v="Faster &amp; more precise coin rewarding &amp; stock recording"/>
        <s v="Enhance the Riwayat Penjualan export (Excel and PDF) by including essential replacement information in the Penjualan per Customer and Penjualan per Products reports to provide clearer context for replacement transactions."/>
        <s v="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s v="This enhancement introduces Sellable and Non‑Sellable inventory classification to ensure accurate tracking of inventory movements and support audit readiness across the system."/>
        <s v="Enable AYO Kasir web to be accessed in mobile browser_x000a_"/>
        <s v="Enable AYO Kasir to recognize IQOS leads in DCE as new members in AYO Kasir, so that they are elligble for new member vouchers and benefits"/>
        <s v="a) Reward transactions recorded in AYO_x000a_b) Integration of reward expense with WMS and SAP"/>
        <s v="POP Setup round up hardcoded - impact from new subcategory"/>
        <s v="-download template_x000a_-display upload result and all error message/success message_x000a_-reupload another file_x000a_-download error data"/>
        <s v="_x0009_Memisahkan permission menjadi EDIT (Supplier) dan EDIT (Non Supplier). Untuk Non Supplier: wajib upload bukti persetujuan sebelum ubah status, bukti tampil di UI, setiap perubahan dicatat ke tabel audit khusus, dan email notifikasi dikirim ke seluruh user perusahaan supplier terkait. Tidak ada fitur sanggahan baru — supplier dapat mengubah status sendiri via akses existing."/>
        <s v="connect master coach-retailer mapping to AYO Principal &amp; AYO Toko"/>
        <s v="create new menu in principal to manual inject data"/>
        <s v="able to select product which is not launched yet"/>
        <s v="Provide &quot;Order Cart&quot; / &quot;Order Draft&quot; Feature before continue to payment"/>
        <s v="Introduce survey trigger mechanism from:_x000a__x000a_1. Detail Page Laporan Penjualan → Update Status button → successful transaction pup-up (as is) showing survey entry point_x000a_2. Migrate from Angular to React "/>
        <s v="Creating an easier way for consumers to get their QR for member search by sending it via AYO Kasir."/>
        <s v="Enable user to use the gun scanner to scan the QR UID, creating an easier and faster member search"/>
        <s v="Replicate Sending Invoice and Receipt to SAP from Panamas FMCG to SRCIS Cricket"/>
        <s v="Sending Customer data change from my hero backend to SAP for Panamas "/>
        <s v="Enable Product Package for customer with exclusive price category"/>
        <s v="Due to the change of websocket to API connection between EDC BRI with ESPAY and AYO Kasir, we need to_x000a_1) Update AYO Kasir SDK _x000a_2) Adjust the input from IP to TID number"/>
        <s v="To insert the material code of each RRP SKU in AYO Kasir for each SLOC_x000a__x000a_1st prio : _x000a_transaction offline, online , replenishment, transfer admin to staff "/>
        <s v="Leads Gen feature to read subcategory - impact from new subcategory"/>
        <s v="Use case: Need to test 2 randomized audience panel, with DTE submission rate above 70%. Remove the &quot;Potensi Koin&quot; section in Mission Page. Check if it affects user's submission rate or not."/>
        <s v="Based on Infosec Security Assessment, they found that Infrastructure logs have already been onboarded into Microsoft Sentinel. However, there are currently no Sentinel use cases specifically focused on MYHERO front-end threats. Implementation of front-end threat monitoring is required to comply with ITPF security monitoring requirements. This finding has been registered to OneGRC and expected to fulfill this enhancement in October 2026 and Sentinel Implementation in November 2026._x000a_"/>
        <s v="1) Add entry point for games in AYO TOKO (for multiple/single game)_x000a_2) Redirect to iFrame when game clicked_x000a_3) Track events in GA4 "/>
        <s v="SRC can push button as an entry point to register QRIS BRI through BRImo application and BRI Merchant application."/>
        <s v="SRC can  bind QRIS BRI through Pojok Untung, get real time update and access QRIS BRI file directly."/>
        <s v="To create SSO of AYO Kasir in AYO Toko_x000a__x000a_Dependency with AYO Toko."/>
        <s v="New notification table dedicated for AYO PH"/>
        <s v="Dedicated retry sync job specific for AMO PH and remove dependency to job on AMO ID"/>
        <s v="Scan to Visit_x000a_Retailer activities may be linked to duplicate or incorrect store identities, leading to inaccurate coverage and retailer profiling."/>
        <s v="1. Enable user to login via OTP instead of PIN_x000a_2. Enable user to transfer money from wallet to bank account using OTP_x000a_3. Create configurable setup in AYO Principal"/>
        <s v="Feature for user to upload the EGM codes in front end (e.g. AYO Principal)."/>
        <s v="1. To create a new retailer classification for HKS_x000a_2. To create a new master touchpoint eligibility to activate HKS invoice format &amp; merchandise sales for relevant accounts"/>
        <s v="Enhancement of the AMO sync mechanism to trigger automatically after each canvassing or CITA delivery completion, combined with delta sync for master data. Each master data set (downline master and products) has its own SQLite file and its own version signal, checked through a single lightweight request per sync, so an unchanged data set is never re-downloaded. Product changes on the AYO Mitra side raise a version increment, including on removal with a configurable debounce (default 5 minutes) to group bursts of edits into one rebuild."/>
        <s v="Remove the exclusion so the ROKOK branch renders like every other parent category, reusing the de-restriction already applied to AMO BPPB (CDE-26740). Release is a hard gate for the product re-mapping: both mapping states render correctly during the transition, and batches stay reversible."/>
        <s v="Enforce proper certificate validation and reject invalid or untrusted certificates in all network communications."/>
        <s v="Reduce JWT expiration time and align session management with SSO implementation. Review applicability for external-facing platforms and AYO Toko as part of the remediation effort."/>
        <s v="Upgrade Mitra Poin into MITRA Loyalty: HMS disburses digital coin to MITRA, who converts it into vouchers for their selected retailer panel. AYO Mitra gets a loyalty dashboard (coin balance, voucher disbursed, redemption, revenue) plus a voucher generator (max 5k value, mission, period, HMS-retailer panel selection). AYO Toko gets voucher as a new purchase deductor alongside coin, with expiry."/>
        <s v="Rework AYO Mitra's order processing to treat AYO and CITA as one flow: map and standardize the fulfillment status set, remove the CITA-only scoping in order handling and the routing/clustering engine, and make AYO orders eligible for cluster assignment, PPHI visibility, and the existing process guardrails before dispatch to AMO."/>
        <s v="Adjust AMO to accept the AYO order source end to end: intake from AYO Mitra, order-source handling, PG display, and status write-back so fulfillment progress flows back to AYO Mitra and AYO Toko."/>
        <s v="Add New Config for Consent in Update Profile, similar with config consent in new customer registration"/>
        <s v="Integration with DTE Salesforce to enable direct access of AK Toko users into Kita Code page"/>
        <s v="Adjust codentify device - in menu edit transaction. Changes of transaction device will follow new codentify it as well"/>
        <s v="Track Transaction by providing longtitude &amp; latitude on each transation made, this is to segmentize transaciton within staionary (direct retail) or non-stationary (canvassing) "/>
      </sharedItems>
    </cacheField>
    <cacheField name="Impact_x000a_(must be in number)" numFmtId="0">
      <sharedItems containsBlank="1" count="97" longText="1">
        <s v="-Eliminates recurring manual data uploads through AYO Principal._x000a_-Provides customers with more relevant and timely product recommendations."/>
        <s v="Continued reliance on manual and fragmented mapping processes will increase the risk of data inconsistencies, reporting discrepancies, and mapping errors. It will also lead to higher maintenance efforts, slower implementation of product-related changes, reduced operational efficiency, and lower confidence in analytical outputs across the SFP ecosystem.​"/>
        <m/>
        <s v="-Support GBS Supply Chain to perform the inventory reconciliation​_x000a_-Stock discrepancies between AYO Kasir and SAP can be detected at earliest​_x000a_-Strengthens inventory governance and audit readiness​_x000a_-Improve accuracy of Inventory​_x000a_-To prevent potential audit findings due to differences between physical, operational, and system stock records​"/>
        <s v="-Improve operational efficiency by allowing force updates to be scheduled in advance_x000a_-eliminating the need for administrators to be on standby in scheduled update time"/>
        <s v="Reduce invalid or duplicate codentify submissions by up to 100% at the point of entry by validating codentify numbers against DCX/DCE in real time"/>
        <s v="0% stock discrepancy between AYO Kasir and SAP in the outbound process, with 100% of the process executed through the system"/>
        <s v="Achieve 100% analytics tracking coverage for supported features and 100% crash monitoring visibility, enabling better product insights, faster troubleshooting, and data-driven decision making."/>
        <s v="Reduces manual validation, correction, and follow-up activities in the VAT reporting process._x000a__x000a_Improves the consistency of NPWP and Non-NPWP transaction classification._x000a__x000a_Reduces the risk of incorrectly classifying customers solely because they have a valid NPWP._x000a__x000a_Supports timely e-Faktur issuance and protects customers’ input VAT claim requirements._x000a__x000a_Improves compliance readiness by providing auditable data and decision histories."/>
        <s v="Reduce time to process reconciliation to mitra"/>
        <s v="1) Increase engagement in CITA and AYO TOKO_x000a_2) Reduce time-to-market to execute mission without waiting development"/>
        <s v="• Increase DAU and ordering frequency_x000a_• Improve recommendation-to-order conversion_x000a_• Reduce ordering friction for newly activated retailers_x000a_• Reduce Field Force assistance effort"/>
        <s v="• Improve retailer satisfaction_x000a_• Increase order conversion_x000a_• Increase utilization of high-performing Mitra_x000a_• Reduce fulfillment complaints and stock availability issues"/>
        <s v="• Improve retailer identity accuracy_x000a_• Reduce duplicate retailer records_x000a_• Improve coverage quality and segmentation accuracy_x000a_• Create a trusted retailer database for analytics and future initiatives"/>
        <s v="• Higher login success rate_x000a_• Reduced login abandonment_x000a_• Reduced OTP-related support tickets_x000a_• Faster login experience"/>
        <s v="• Faster future development cycles_x000a_• Reduced technical debt_x000a_• Improved system stability_x000a_• Lower maintenance effort"/>
        <s v="Minimize limit calculation errors and support more accurate order approval decisions."/>
        <s v="Reduce manual recalculation from business team every week."/>
        <s v="- Minimize overstock risk at retailer stores._x000a_- Improve inventory efficiency through sell-out based purchase limits._x000a_- Ensure purchase quantity is aligned with actual retailer sales."/>
        <s v="Reduce area manager work to review the order and IQOS Partner can order based on our recommendation."/>
        <s v="- Reduce the risk of orders being approved without adequate review and oversight._x000a_- Minimize the likelihood of high-risk transactions bypassing the appropriate level of scrutiny before approval."/>
        <s v="- Reduced number of RITM tickets related to order status correction._x000a_- Faster resolution of order-related issues and customer complaints._x000a_- Reduced dependency on support and technical teams for routine operational activities."/>
        <s v="Reactivate 30% of dormant users &amp; gain 325k digital users. _x000a_To support cita loyalty business process and comply with legal and compliance feedback"/>
        <s v="1. Enhance experience for Mitra to edit product price tiering in bulk_x000a_2. Closes the last gap in a bulk workflow Mitra have already adopted — low change-management cost"/>
        <s v="Increase number of active retailers"/>
        <s v="100% of ORF requests reviewed and approved by the Team Leader before warehouse processing; 100% of approved requests notified to the relevant Manager Area/SDR/DRC; and 100% of submitted inbound documents notified to Admin SFP at HQ."/>
        <s v="100% of login attempts from unrecognized devices require a login reason and TL/Admin Store decision; 100% of approved new-device logins terminate the previous active session; and 100% of approval or rejection activities are recorded in the system."/>
        <s v="Infrastructure and data-transfer costs keep rising year over year with data growth;_x000a_latency worsens and degrades user experience; troubleshooting stays slow and cross-team dependent; and delivery_x000a_remains bottlenecked by Data Engineering capacity."/>
        <s v="Reduce time spent to resolve DTE mission with wrong verif status (days or weeks)"/>
        <s v="1) Increase overall engagement in CITA and AYO TOKO_x000a_2) Reduce the chance for retailers to be dormant"/>
        <s v="Low Chatbot usage, around 6%"/>
        <s v="eliminate confusion, ensure data reliability and admin efficiency when creating/editing product"/>
        <s v="There are &gt;1 program penukaran coin visible in retailer’s UI when requesting for coin disbursement"/>
        <s v="Reduce the inquiries to deployment team from retailers"/>
        <s v="Shortcut entry point to mission, enabling easier journey for users to complete and explore available missions"/>
        <s v="All IQOS Point retailers will be affected"/>
        <s v="All retailers will be impacted."/>
        <s v="Current pain point will stay exist leading to hard complaints and continue to rely on manual back-and-forth process for bank account checking which takes &gt;2 weeks"/>
        <s v="AYO Toko Admin will be impacted."/>
        <s v="Retailers will need to search for information on their own, which most of them do not know how or where to find. This could lead to weaker product advocacy, suboptimal customer influence at point of sale, and missed sales opportunities"/>
        <s v="The implementation will reduce manual effort for Field Force and CPO, accelerate claim processing cycle time, minimize cost mapping errors, eliminate idle funds of 8 Bio-IDR, and remove recurring PC Pool costs of 1.1 Bio-IDR while improving transparency and auditability._x000a_"/>
        <s v="_x000a_Increase Active User by +15% and Improve SLA follow-up &amp; processing by +30%Enable self-service shipment tracking for FFReduce manual request to SPVImprove service quality to partners"/>
        <s v="Reduce human error"/>
        <s v="Time efficiency"/>
        <s v="UI Improvement"/>
        <s v="Reduce wrong transfer to other entity"/>
        <s v="Based on the available data, there are 1.507 retailers have been identified with bank issues that results in payment holds, and rejections. "/>
        <s v="Mengetahui berapa % klik, checkout, dan revenue yang berasal dari Product Recommendation._x000a_Menjawab apakah Product Recommendation benar‑benar digunakan dan berdampak ke conversion"/>
        <s v="Saving time field force 15%"/>
        <s v="100% elimination of same-day cancelled orders (R01 &amp; R09) from SAP sales reconciliation reporting, resulting in more accurate daily sales and financial reporting."/>
        <s v="Mengurangi risiko kehilangan CN atau mismatch data._x000a_Mendukung keputusan komersial dan follow-up ke partner._x000a_Menjadi dasar reporting dan dashboard CN utilization."/>
        <s v="Accurate sales channel mapping for B2BC, SMB, and ZYN Coach transactions by assigning Distribution Channel 06, enabling accurate SAP reporting and coach performance tracking"/>
        <s v="Reduce Cleo Team to cancel order because &quot;Toko merasa tidak order&quot;"/>
        <s v="significantly reduced admin workload and processing time (especially for large teams), faster stock availability at each staff/touchpoint,"/>
        <s v="Effective stock cover week management, limited to a maximum of 2 weeks of offtake requirements, to support the reduction of BUBD in 2026 onwards."/>
        <s v="Make sure consumer journey New Member being Quality User by repurchasing within 14 days. Generate more offtake/effective call without meet up directly with consumers (order on behalf)"/>
        <s v="As we used AYO Kasir in any SFP event through transactions process, input new member registration with very wide scale of event, AYO Kasir need able to input these activities both online and offline mode, to ensure smooth field force operational and consumer journey "/>
        <s v="Product misslead understanding"/>
        <s v="Misinformation &amp; misunderstanding of coin rewarding history will still happen, which leads to SRCC needs to keep explaining to SRC that impacts to their time spent"/>
        <s v="1 automated process replaces manual stock update activities, enabling faster reward issuance and more accurate stock tracking."/>
        <s v="Reduced manual reconciliation between sales and replacement data"/>
        <s v="changes will continue to require backend intervention, causing delays, increased operational overhead, and potential disruptions in online payment processing"/>
        <s v="1. Clear distinction between Sellable and Non‑Sellable stock movements_x000a_2. Improved inventory accuracy and traceability"/>
        <s v="Need Confirmation"/>
        <s v="- Achieve OCS Q2 2026 productivity target (~$0.1 mio/yr)*._x000a_- Eliminate time-spent by 3PL warehouse admin due to reward manual input."/>
        <s v="BLENDS is not auto rounded up. It increase the load from WH to adjust the request manually"/>
        <s v="standardize journey to upload data_x000a_increase productivity, reduce workload for admin_x000a_"/>
        <s v="Berpotensi menjadi temuan audit dan pelanggaran tata kelola (perubahan data supplier tanpa otorisasi &amp; bukti); tidak ada akuntabilitas/jejak audit; kurang transparansi ke supplier sehingga berisiko sengketa; pengendalian bergantung pada komunikasi informal yang tidak dapat diterima Risk &amp; Compliance; serta risiko integritas data status yang menghadap ke retailer."/>
        <s v="data is clean, reporting is clear and no need to manually mapping"/>
        <s v="SMB point calculated by system is not 100% valid, there will be discrepancies with the real point employee should have"/>
        <s v="double workload for PIC SFP since they can list the product before (with scheduler) but must whitelist product on D-Day product launched"/>
        <s v="Miss input and discrepancies of stock and payment reconciliation"/>
        <s v="1. reduce 100% of survey question broken journey"/>
        <s v="Enables members to retrieve their QR code without searching through previous CRM emails"/>
        <s v="100% support for QR UID scanning via gun scanner, creating a faster and more seamless member search process"/>
        <s v="- Eliminate manual journal creation for invoice and receipt transactions so we can minimize the risk of incorrect posting, missing entries, or duplicate entries._x000a_- Ensure SAP financial records are updated accurately and on time."/>
        <s v="- Ensure customer master data consistency between Panamas/ISMS and SAP._x000a_- Reduce manual effort for maintaining customer master data in SAP._x000a_- Minimize risk of incorrect customer information during order processing and billing._x000a_- Improve data accuracy for OTC operations._x000a_- Support better governance and traceability of customer master data changes._x000a_- Enable SAP to use updated customer data aligned with the source system."/>
        <s v="Reduce 90% of lost connection issues caused by webhook during transaction using EDC BRI Espay."/>
        <s v="Reduce the mismatch of stock reduction based on material code level"/>
        <s v="transaction which include BONDS and ILUMA I will not be counted for auto reward. Need manual process to reward it"/>
        <s v="Impact on efficient data tracking and randomizing test audience."/>
        <s v="Current process could take up ~4 weeks, with this integration SLA will be reduced to 3-5 working days and potentially improve users._x000a__x000a_Currently there are 25k QRIS SRC acquired from our partnership, however only ~3k QRIS are active. _x000a__x000a_With this integration, this could help to improve QRIS usage active into 8x which could impact revenue improvement."/>
        <s v="Currently there are 25k QRIS SRC acquired from our partnership, however only ~3k QRIS are active. _x000a__x000a_With this integration, this could help to improve QRIS usage active into 8x which could impact revenue improvement."/>
        <s v="To increase 20% of SFP acquisition in SRC by enabling them to access AYO Kasir in AYO Toko"/>
        <s v="Breaching Compliance in ITPF as raised by CAD Team if we're not doing it"/>
        <s v="Remove the CHT process ~2x a month to insert EGM codes."/>
        <s v="Remove the CHT process of whitelisting HKS accounts before events"/>
        <s v="1. PG: faster syncs and an always-accurate product and downline list; no new screen, action, or error banner._x000a_2. Mitra / WS: existing product management actions automatically become the signal that pushes changes to the field"/>
        <s v="1. Rokok revenue reportable by SKT / SPM / SKM, no manual mapping table_x000a_2. Product master no longer distorted by a display workaround"/>
        <s v="This directly weakens TLS certificate validation and can enable Man-in-the-Middle attacks. Attackers may intercept credentials, session tokens, and sensitive business data while users are connected to untrusted networks. Deadline from global at 3 January 2027.  Priority High"/>
        <s v="Current impact is limited to prolonged session validity rather than direct unauthorized access or privilege escalation. Deadline from global at 28 Dec. Priority High"/>
        <s v="1. If shipped: MITRA can independently activate downline; growth in digital downline, basket size, and purchase frequency_x000a_2. If not: MITRA has no activation lever; digital downline stays flat at ~0.9k_x000a_3. Risk: coin vs. voucher balance mismatch — mitigate via UAT and data-team calculation logic review"/>
        <s v="1. If shipped: one order lifecycle across all digital channels; AYO fulfillment becomes routable and measurable_x000a_2. If not: AYO orders stay outside routing and cannot be pushed to AMO and no visibility about whats going on in the field"/>
        <s v="1. If shipped: Pasgar fulfills AYO orders in the existing AMO flow; delivery progress becomes visible to the retailer_x000a_2. If not: AYO orders reach routing but dead-end before fulfillment"/>
        <s v=" Target to reach 50% adoption rate currently at 13%"/>
        <s v="We cannot track end to end flow for CITA loyalty directly. resulting false decision making"/>
        <s v="By tracking sales performance by location, we can effectively monitor and encourage frontliners to drive more aggressive sales activities outside the store through canvassing. This initiative is estimated to deliver up to 40% incremental impact compared to BAU."/>
      </sharedItems>
    </cacheField>
    <cacheField name=" " numFmtId="0">
      <sharedItems containsString="0" containsBlank="1" containsNumber="1" containsInteger="1" minValue="2" maxValue="9"/>
    </cacheField>
    <cacheField name="Business Owner PIC" numFmtId="0">
      <sharedItems containsBlank="1"/>
    </cacheField>
    <cacheField name="Category" numFmtId="0">
      <sharedItems containsBlank="1" count="7">
        <s v="Enhancement"/>
        <s v="New"/>
        <m/>
        <s v="Carry Over"/>
        <s v="Deprioritized from previous sprint"/>
        <s v="Bugs"/>
        <s v="c"/>
      </sharedItems>
    </cacheField>
    <cacheField name="Changes in Principal Role / Require New Menu In Principal " numFmtId="0">
      <sharedItems containsBlank="1"/>
    </cacheField>
    <cacheField name="BRD Submission Date" numFmtId="0">
      <sharedItems containsDate="1" containsBlank="1" containsMixedTypes="1" minDate="2025-11-27T00:00:00" maxDate="2026-09-22T00:00:00" longText="1"/>
    </cacheField>
    <cacheField name="PM Name" numFmtId="0">
      <sharedItems containsBlank="1"/>
    </cacheField>
    <cacheField name="Weight (Estimated Mandays: ANGKA)" numFmtId="0">
      <sharedItems containsString="0" containsBlank="1" containsNumber="1" minValue="3" maxValue="400"/>
    </cacheField>
    <cacheField name="Proposal Prio Rank" numFmtId="0">
      <sharedItems containsBlank="1" containsMixedTypes="1" containsNumber="1" containsInteger="1" minValue="0" maxValue="35" count="43">
        <m/>
        <n v="6"/>
        <n v="2"/>
        <n v="15"/>
        <n v="16"/>
        <n v="1"/>
        <n v="0"/>
        <n v="4"/>
        <s v="No brief"/>
        <n v="3"/>
        <n v="5"/>
        <n v="7"/>
        <s v="Update 21 Sep: No BRD shared to ITPD"/>
        <n v="9"/>
        <n v="8"/>
        <n v="10"/>
        <s v="Still waiting from CSC and Finance on the requirement of where Bank Account Status extracted from. Waiting for clear requirement"/>
        <n v="11"/>
        <s v="Update 19 Aug: No BRD Shared to ITPD"/>
        <n v="12"/>
        <n v="13"/>
        <n v="14"/>
        <n v="17"/>
        <n v="18"/>
        <n v="19"/>
        <n v="20"/>
        <n v="21"/>
        <n v="22"/>
        <n v="23"/>
        <n v="24"/>
        <n v="26"/>
        <n v="27"/>
        <n v="28"/>
        <n v="32"/>
        <n v="25"/>
        <n v="29"/>
        <n v="30"/>
        <n v="31"/>
        <s v="replenishment IBD OBD : 80 (2)_x000a_transaction offline : 80 (3)_x000a_transaction online : 80 (4)_x000a_transfer admin to staff : 80 (5)_x000a__x000a_note : principal master &amp;  table has been separated into material code &amp; barcode sections 40 (1)"/>
        <n v="33"/>
        <n v="34"/>
        <n v="35"/>
        <s v="Duplicate with no 3 "/>
      </sharedItems>
    </cacheField>
    <cacheField name="Final Prio Rank" numFmtId="0">
      <sharedItems containsBlank="1" containsMixedTypes="1" containsNumber="1" containsInteger="1" minValue="1" maxValue="33" count="20">
        <m/>
        <s v="No brief"/>
        <n v="1"/>
        <n v="19"/>
        <n v="20"/>
        <n v="21"/>
        <n v="22"/>
        <n v="24"/>
        <n v="23"/>
        <n v="25"/>
        <n v="27"/>
        <n v="30"/>
        <n v="31"/>
        <n v="32"/>
        <n v="33"/>
        <n v="28"/>
        <n v="29"/>
        <s v="No BRD"/>
        <n v="7"/>
        <s v="Cancel"/>
      </sharedItems>
    </cacheField>
    <cacheField name="PRD Creation Date" numFmtId="0">
      <sharedItems containsNonDate="0" containsDate="1" containsString="0" containsBlank="1" minDate="2026-08-24T00:00:00" maxDate="2026-08-25T00:00:00"/>
    </cacheField>
    <cacheField name="Jira Ticket Number" numFmtId="0">
      <sharedItems containsBlank="1"/>
    </cacheField>
    <cacheField name="#Total Ticket(s) Generated " numFmtId="0">
      <sharedItems containsBlank="1" containsMixedTypes="1" containsNumber="1" containsInteger="1" minValue="1" maxValue="7"/>
    </cacheField>
    <cacheField name="UAT Date" numFmtId="0">
      <sharedItems containsNonDate="0" containsString="0" containsBlank="1"/>
    </cacheField>
    <cacheField name="Date of Sharing Requirement to SE" numFmtId="0">
      <sharedItems containsDate="1" containsBlank="1" containsMixedTypes="1" minDate="2026-08-07T00:00:00" maxDate="2026-09-02T00:00:00"/>
    </cacheField>
    <cacheField name="Final Development Status" numFmtId="0">
      <sharedItems containsBlank="1"/>
    </cacheField>
    <cacheField name="Develop in Sprint?" numFmtId="0">
      <sharedItems containsString="0" containsBlank="1" containsNumber="1" containsInteger="1" minValue="8" maxValue="9"/>
    </cacheField>
    <cacheField name="Cross Sprint?" numFmtId="0">
      <sharedItems containsBlank="1"/>
    </cacheField>
    <cacheField name="Cross Sprint to?" numFmtId="0">
      <sharedItems containsBlank="1" containsMixedTypes="1" containsNumber="1" containsInteger="1" minValue="9" maxValue="9"/>
    </cacheField>
    <cacheField name="Mandays Consumption (Software Engineer)" numFmtId="0">
      <sharedItems containsBlank="1" containsMixedTypes="1" containsNumber="1" minValue="4.5" maxValue="78"/>
    </cacheField>
    <cacheField name="Mandays Consumption ITPD (Review Test Case &amp; Pre-UAT)" numFmtId="0">
      <sharedItems containsBlank="1" containsMixedTypes="1" containsNumber="1" containsInteger="1" minValue="5" maxValue="10" longText="1"/>
    </cacheField>
    <cacheField name="Reason if Cancel / Deprio" numFmtId="0">
      <sharedItems containsBlank="1"/>
    </cacheField>
    <cacheField name="Deployment Date" numFmtId="0">
      <sharedItems containsNonDate="0" containsString="0"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uti, Nika Dwi" refreshedDate="46281.570181249997" backgroundQuery="1" createdVersion="8" refreshedVersion="8" minRefreshableVersion="3" recordCount="0" supportSubquery="1" supportAdvancedDrill="1" xr:uid="{F6CF48C2-CF93-468F-845A-6C6F8D6E4B56}">
  <cacheSource type="external" connectionId="1"/>
  <cacheFields count="3">
    <cacheField name="[Range].[Platform].[Platform]" caption="Platform" numFmtId="0" hierarchy="2" level="1">
      <sharedItems count="12">
        <s v="AYO Kasir"/>
        <s v="AYO MITRA"/>
        <s v="AYO MITRA ORDER"/>
        <s v="AYO Principal"/>
        <s v="AYO Principal PH"/>
        <s v="AYO Toko"/>
        <s v="CITA"/>
        <s v="DTE"/>
        <s v="MY AYO"/>
        <s v="MyHero"/>
        <s v="OSEM"/>
        <s v="Paguyuban"/>
      </sharedItems>
    </cacheField>
    <cacheField name="[Range].[Final Development Status].[Final Development Status]" caption="Final Development Status" numFmtId="0" hierarchy="23" level="1">
      <sharedItems count="4">
        <s v="Cancel"/>
        <s v="Deploy"/>
        <s v="Deprio"/>
        <s v="Develop"/>
      </sharedItems>
    </cacheField>
    <cacheField name="[Measures].[Count of No]" caption="Count of No" numFmtId="0" hierarchy="33" level="32767"/>
  </cacheFields>
  <cacheHierarchies count="34">
    <cacheHierarchy uniqueName="[Range].[No]" caption="No" attribute="1" defaultMemberUniqueName="[Range].[No].[All]" allUniqueName="[Range].[No].[All]" dimensionUniqueName="[Range]" displayFolder="" count="0" memberValueDatatype="20" unbalanced="0"/>
    <cacheHierarchy uniqueName="[Range].[Ticket Code]" caption="Ticket Code" attribute="1" defaultMemberUniqueName="[Range].[Ticket Code].[All]" allUniqueName="[Range].[Ticket Code].[All]" dimensionUniqueName="[Range]" displayFolder="" count="0" memberValueDatatype="130" unbalanced="0"/>
    <cacheHierarchy uniqueName="[Range].[Platform]" caption="Platform" attribute="1" defaultMemberUniqueName="[Range].[Platform].[All]" allUniqueName="[Range].[Platform].[All]" dimensionUniqueName="[Range]" displayFolder="" count="2" memberValueDatatype="130" unbalanced="0">
      <fieldsUsage count="2">
        <fieldUsage x="-1"/>
        <fieldUsage x="0"/>
      </fieldsUsage>
    </cacheHierarchy>
    <cacheHierarchy uniqueName="[Range].[Sub-Platform]" caption="Sub-Platform" attribute="1" defaultMemberUniqueName="[Range].[Sub-Platform].[All]" allUniqueName="[Range].[Sub-Platform].[All]" dimensionUniqueName="[Range]" displayFolder="" count="0" memberValueDatatype="130" unbalanced="0"/>
    <cacheHierarchy uniqueName="[Range].[Epic]" caption="Epic" attribute="1" defaultMemberUniqueName="[Range].[Epic].[All]" allUniqueName="[Range].[Epic].[All]" dimensionUniqueName="[Range]" displayFolder="" count="0" memberValueDatatype="130" unbalanced="0"/>
    <cacheHierarchy uniqueName="[Range].[Background]" caption="Background" attribute="1" defaultMemberUniqueName="[Range].[Background].[All]" allUniqueName="[Range].[Background].[All]" dimensionUniqueName="[Range]" displayFolder="" count="0" memberValueDatatype="130" unbalanced="0"/>
    <cacheHierarchy uniqueName="[Range].[Objective]" caption="Objective" attribute="1" defaultMemberUniqueName="[Range].[Objective].[All]" allUniqueName="[Range].[Objective].[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Impact (must be in number)]" caption="Impact (must be in number)" attribute="1" defaultMemberUniqueName="[Range].[Impact (must be in number)].[All]" allUniqueName="[Range].[Impact (must be in number)].[All]" dimensionUniqueName="[Range]" displayFolder="" count="0" memberValueDatatype="130" unbalanced="0"/>
    <cacheHierarchy uniqueName="[Range].[A]" caption="A" attribute="1" defaultMemberUniqueName="[Range].[A].[All]" allUniqueName="[Range].[A].[All]" dimensionUniqueName="[Range]" displayFolder="" count="0" memberValueDatatype="130" unbalanced="0"/>
    <cacheHierarchy uniqueName="[Range].[Business Owner PIC]" caption="Business Owner PIC" attribute="1" defaultMemberUniqueName="[Range].[Business Owner PIC].[All]" allUniqueName="[Range].[Business Owner PIC].[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Changes in Principal Role / Require New Menu In Principal]" caption="Changes in Principal Role / Require New Menu In Principal" attribute="1" defaultMemberUniqueName="[Range].[Changes in Principal Role / Require New Menu In Principal].[All]" allUniqueName="[Range].[Changes in Principal Role / Require New Menu In Principal].[All]" dimensionUniqueName="[Range]" displayFolder="" count="0" memberValueDatatype="130" unbalanced="0"/>
    <cacheHierarchy uniqueName="[Range].[BRD Submission Date]" caption="BRD Submission Date" attribute="1" defaultMemberUniqueName="[Range].[BRD Submission Date].[All]" allUniqueName="[Range].[BRD Submission Date].[All]" dimensionUniqueName="[Range]" displayFolder="" count="0" memberValueDatatype="130" unbalanced="0"/>
    <cacheHierarchy uniqueName="[Range].[PM Name]" caption="PM Name" attribute="1" defaultMemberUniqueName="[Range].[PM Name].[All]" allUniqueName="[Range].[PM Name].[All]" dimensionUniqueName="[Range]" displayFolder="" count="0" memberValueDatatype="130" unbalanced="0"/>
    <cacheHierarchy uniqueName="[Range].[Weight (Estimated Mandays: ANGKA)]" caption="Weight (Estimated Mandays: ANGKA)" attribute="1" defaultMemberUniqueName="[Range].[Weight (Estimated Mandays: ANGKA)].[All]" allUniqueName="[Range].[Weight (Estimated Mandays: ANGKA)].[All]" dimensionUniqueName="[Range]" displayFolder="" count="0" memberValueDatatype="130" unbalanced="0"/>
    <cacheHierarchy uniqueName="[Range].[Proposal Prio Rank]" caption="Proposal Prio Rank" attribute="1" defaultMemberUniqueName="[Range].[Proposal Prio Rank].[All]" allUniqueName="[Range].[Proposal Prio Rank].[All]" dimensionUniqueName="[Range]" displayFolder="" count="0" memberValueDatatype="130" unbalanced="0"/>
    <cacheHierarchy uniqueName="[Range].[Final Prio Rank]" caption="Final Prio Rank" attribute="1" defaultMemberUniqueName="[Range].[Final Prio Rank].[All]" allUniqueName="[Range].[Final Prio Rank].[All]" dimensionUniqueName="[Range]" displayFolder="" count="0" memberValueDatatype="130" unbalanced="0"/>
    <cacheHierarchy uniqueName="[Range].[PRD Creation Date]" caption="PRD Creation Date" attribute="1" defaultMemberUniqueName="[Range].[PRD Creation Date].[All]" allUniqueName="[Range].[PRD Creation Date].[All]" dimensionUniqueName="[Range]" displayFolder="" count="0" memberValueDatatype="130" unbalanced="0"/>
    <cacheHierarchy uniqueName="[Range].[Jira Ticket Number]" caption="Jira Ticket Number" attribute="1" defaultMemberUniqueName="[Range].[Jira Ticket Number].[All]" allUniqueName="[Range].[Jira Ticket Number].[All]" dimensionUniqueName="[Range]" displayFolder="" count="0" memberValueDatatype="130" unbalanced="0"/>
    <cacheHierarchy uniqueName="[Range].[#Total Ticket(s) Generated]" caption="#Total Ticket(s) Generated" attribute="1" defaultMemberUniqueName="[Range].[#Total Ticket(s) Generated].[All]" allUniqueName="[Range].[#Total Ticket(s) Generated].[All]" dimensionUniqueName="[Range]" displayFolder="" count="0" memberValueDatatype="130" unbalanced="0"/>
    <cacheHierarchy uniqueName="[Range].[UAT Date]" caption="UAT Date" attribute="1" defaultMemberUniqueName="[Range].[UAT Date].[All]" allUniqueName="[Range].[UAT Date].[All]" dimensionUniqueName="[Range]" displayFolder="" count="0" memberValueDatatype="130" unbalanced="0"/>
    <cacheHierarchy uniqueName="[Range].[Date of Sharing Requirement to SE]" caption="Date of Sharing Requirement to SE" attribute="1" defaultMemberUniqueName="[Range].[Date of Sharing Requirement to SE].[All]" allUniqueName="[Range].[Date of Sharing Requirement to SE].[All]" dimensionUniqueName="[Range]" displayFolder="" count="0" memberValueDatatype="130" unbalanced="0"/>
    <cacheHierarchy uniqueName="[Range].[Final Development Status]" caption="Final Development Status" attribute="1" defaultMemberUniqueName="[Range].[Final Development Status].[All]" allUniqueName="[Range].[Final Development Status].[All]" dimensionUniqueName="[Range]" displayFolder="" count="2" memberValueDatatype="130" unbalanced="0">
      <fieldsUsage count="2">
        <fieldUsage x="-1"/>
        <fieldUsage x="1"/>
      </fieldsUsage>
    </cacheHierarchy>
    <cacheHierarchy uniqueName="[Range].[Develop in Sprint?]" caption="Develop in Sprint?" attribute="1" defaultMemberUniqueName="[Range].[Develop in Sprint?].[All]" allUniqueName="[Range].[Develop in Sprint?].[All]" dimensionUniqueName="[Range]" displayFolder="" count="0" memberValueDatatype="130" unbalanced="0"/>
    <cacheHierarchy uniqueName="[Range].[Cross Sprint?]" caption="Cross Sprint?" attribute="1" defaultMemberUniqueName="[Range].[Cross Sprint?].[All]" allUniqueName="[Range].[Cross Sprint?].[All]" dimensionUniqueName="[Range]" displayFolder="" count="0" memberValueDatatype="130" unbalanced="0"/>
    <cacheHierarchy uniqueName="[Range].[Cross Sprint to?]" caption="Cross Sprint to?" attribute="1" defaultMemberUniqueName="[Range].[Cross Sprint to?].[All]" allUniqueName="[Range].[Cross Sprint to?].[All]" dimensionUniqueName="[Range]" displayFolder="" count="0" memberValueDatatype="130" unbalanced="0"/>
    <cacheHierarchy uniqueName="[Range].[Mandays Consumption (Software Engineer)]" caption="Mandays Consumption (Software Engineer)" attribute="1" defaultMemberUniqueName="[Range].[Mandays Consumption (Software Engineer)].[All]" allUniqueName="[Range].[Mandays Consumption (Software Engineer)].[All]" dimensionUniqueName="[Range]" displayFolder="" count="0" memberValueDatatype="130" unbalanced="0"/>
    <cacheHierarchy uniqueName="[Range].[Mandays Consumption ITPD (Review Test Case &amp; Pre-UAT)]" caption="Mandays Consumption ITPD (Review Test Case &amp; Pre-UAT)" attribute="1" defaultMemberUniqueName="[Range].[Mandays Consumption ITPD (Review Test Case &amp; Pre-UAT)].[All]" allUniqueName="[Range].[Mandays Consumption ITPD (Review Test Case &amp; Pre-UAT)].[All]" dimensionUniqueName="[Range]" displayFolder="" count="0" memberValueDatatype="130" unbalanced="0"/>
    <cacheHierarchy uniqueName="[Range].[Reason if Cancel / Deprio]" caption="Reason if Cancel / Deprio" attribute="1" defaultMemberUniqueName="[Range].[Reason if Cancel / Deprio].[All]" allUniqueName="[Range].[Reason if Cancel / Deprio].[All]" dimensionUniqueName="[Range]" displayFolder="" count="0" memberValueDatatype="130" unbalanced="0"/>
    <cacheHierarchy uniqueName="[Range].[Deployment Date]" caption="Deployment Date" attribute="1" time="1" defaultMemberUniqueName="[Range].[Deployment Date].[All]" allUniqueName="[Range].[Deployment Date].[All]" dimensionUniqueName="[Range]" displayFolder="" count="0" memberValueDatatype="7"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No]" caption="Count of No"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
  <r>
    <n v="1"/>
    <s v="MH.01.26.003"/>
    <x v="0"/>
    <s v="My Hero FF"/>
    <x v="0"/>
    <s v="- Taking order app interface_x000a_- System to System communication _x000a_(Panamas system to Cleo system)_x000a_- Operational execution"/>
    <s v="Solving RTM complexity by collaborating Panamas strength &amp; Cleo distribution infrastructure"/>
    <m/>
    <m/>
    <n v="4"/>
    <s v="SP - Sekar"/>
    <x v="0"/>
    <s v="-"/>
    <s v="Austin"/>
    <n v="27"/>
    <n v="0"/>
    <n v="1"/>
    <m/>
    <s v="CDE-43812"/>
    <m/>
    <m/>
    <s v="23-26 Jan"/>
    <s v="Develop"/>
    <n v="2"/>
    <s v="Yes"/>
    <n v="4"/>
    <n v="240.25"/>
    <m/>
    <m/>
    <d v="2026-05-26T00:00:00"/>
    <m/>
    <s v="Nunggu hasil assessment dari Soft.Eng"/>
    <m/>
    <m/>
    <m/>
  </r>
  <r>
    <n v="2"/>
    <s v="AK.04.26.001"/>
    <x v="1"/>
    <s v="AYO Kasir"/>
    <x v="1"/>
    <s v="My AYO Member: _x000a_In AYO Kasir, users can register My AYO members. Currently, there're several findings that need to be adjusted:_x000a_1. T&amp;C is not recorded (i.e. null) in database_x000a_2. Privacy policy link is not included in member registration form_x000a_3. Missing country id = ID in database"/>
    <s v="To comply with regulation for member registration and fill in missing data in database"/>
    <s v="Adjustment needed in My AYO member registration process in AYO Kasir:_x000a_1. Insert T&amp;C = 1 in database  after member is successfully registered_x000a_2. Add My AYO Privacy Policy link in registration form_x000a_3. Insert country id = ID in database"/>
    <s v="For compliance"/>
    <n v="4"/>
    <s v="CI - Felicia"/>
    <x v="1"/>
    <m/>
    <s v="Felicia"/>
    <n v="27"/>
    <n v="0"/>
    <n v="0"/>
    <m/>
    <m/>
    <m/>
    <m/>
    <d v="2026-10-04T00:00:00"/>
    <s v="Develop"/>
    <n v="4"/>
    <s v="No"/>
    <m/>
    <n v="21.5"/>
    <m/>
    <m/>
    <d v="2026-05-25T00:00:00"/>
    <m/>
    <m/>
    <m/>
    <m/>
    <m/>
  </r>
  <r>
    <n v="3"/>
    <s v="MH.03.26.001"/>
    <x v="0"/>
    <s v="My Hero BE"/>
    <x v="2"/>
    <s v="Monthly reconciliation requires retrieving transaction data starting from the very first transaction date up to the current day. This process is time‑consuming and involves extensive validation efforts across both the SCL and AYO systems. "/>
    <s v="Adding transction flaging for data transfer between SCL and AYO for priodically reconcilliation"/>
    <s v="Reduce the time required for reconciliation validation._x000a_Minimize the volume of end‑to‑end data retrieval on both SCL and AYO platforms._x000a_Accelerate follow‑up actions when discrepancies occur by narrowing the scope of checks"/>
    <m/>
    <n v="4"/>
    <s v="Adrian"/>
    <x v="0"/>
    <d v="2026-02-04T00:00:00"/>
    <s v="Faishol"/>
    <n v="0"/>
    <n v="0"/>
    <n v="2"/>
    <m/>
    <s v="CDE-51702"/>
    <m/>
    <m/>
    <d v="2026-02-20T00:00:00"/>
    <s v="Develop"/>
    <n v="3"/>
    <s v="No"/>
    <m/>
    <n v="5.5"/>
    <m/>
    <m/>
    <m/>
    <m/>
    <m/>
    <m/>
    <m/>
    <m/>
  </r>
  <r>
    <n v="4"/>
    <s v="MH.03.26.002"/>
    <x v="0"/>
    <s v="My Hero Backend"/>
    <x v="3"/>
    <s v="Security Compliance (ITPF)"/>
    <s v="Requirement under ITPF"/>
    <m/>
    <m/>
    <n v="4"/>
    <s v="Infosec"/>
    <x v="0"/>
    <m/>
    <s v="-"/>
    <n v="55"/>
    <n v="0"/>
    <n v="3"/>
    <m/>
    <m/>
    <m/>
    <m/>
    <d v="2026-02-20T00:00:00"/>
    <s v="Develop"/>
    <n v="3"/>
    <s v="No"/>
    <n v="5"/>
    <n v="10"/>
    <m/>
    <m/>
    <d v="2026-04-23T00:00:00"/>
    <m/>
    <m/>
    <m/>
    <m/>
    <m/>
  </r>
  <r>
    <n v="5"/>
    <s v="MH.03.26.003"/>
    <x v="0"/>
    <s v="MyHero FF"/>
    <x v="4"/>
    <s v="1. Replace wet sign in all document in REE channel_x000a_2. Reduce paper utilization with Digitalize all documents related_x000a_3. Prepare Repository management relate to Audit trail_x000a_4. Provide Visit activity Report to Spv in My Hero Coach _x000a_5. Capture effective Retailer location _x000a_"/>
    <s v="1. Reduce Print time to Free Up FF Time spent_x000a_2. Reduce RIM &amp; Thermal paper cost_x000a_"/>
    <s v="Details regarding the process flow related to digital signatures and digital documents on RNRF and V2V are different pages on my hero."/>
    <m/>
    <n v="4"/>
    <s v="CommFin - Hasan"/>
    <x v="0"/>
    <d v="2026-02-03T00:00:00"/>
    <s v="Andrew"/>
    <n v="19"/>
    <n v="0"/>
    <n v="5"/>
    <m/>
    <m/>
    <m/>
    <m/>
    <d v="2026-02-23T00:00:00"/>
    <s v="Develop"/>
    <n v="3"/>
    <s v="Yes"/>
    <n v="4"/>
    <n v="19"/>
    <m/>
    <m/>
    <d v="2026-05-26T00:00:00"/>
    <m/>
    <m/>
    <m/>
    <m/>
    <m/>
  </r>
  <r>
    <n v="6"/>
    <s v="CT.04.26.001"/>
    <x v="2"/>
    <s v="CITA, AMO, CT"/>
    <x v="1"/>
    <s v="Currently, we are ongoing pilot project that enable CITA to be used by unregistered retailer. but currently the flow is not ideal, we created a dummy store code on isms and control tower so the unregistered retailer act as a registered retailer._x000a__x000a_Hence, we need to have proper and comply flow so unregistered retailer that registered from AMO coule be able to use CITA"/>
    <s v="System compliance flow"/>
    <s v="Currently, we are ongoing pilot project that enable CITA to be used by unregistered retailer. but currently the flow is not ideal, we created a dummy store code on isms and control tower so the unregistered retailer act as a registered retailer._x000a__x000a_Hence, we need to have proper and comply flow so unregistered retailer that registered from AMO coule be able to use CITA"/>
    <s v="Subject to Audit"/>
    <n v="4"/>
    <s v="Jere"/>
    <x v="0"/>
    <d v="2026-03-10T00:00:00"/>
    <s v="Jeremia Dharmawan"/>
    <s v="60 CITA (16 mandays at sprint 4)_x000a_70 CT (15 mandays at sprint 4)_x000a_20 AMO (20 mandays at sprint 4)"/>
    <n v="0"/>
    <n v="0"/>
    <s v="https://wiki.app.pconnect.biz/spaces/CDE/pages/1658359733/PRD+CITA+-+CITA+OTP+Whitelist"/>
    <s v="CDE-58302"/>
    <m/>
    <m/>
    <d v="2026-04-15T00:00:00"/>
    <s v="Deprio"/>
    <n v="5"/>
    <m/>
    <m/>
    <n v="22"/>
    <m/>
    <s v="Not sufficient mandays"/>
    <s v="Deprio"/>
    <m/>
    <m/>
    <m/>
    <m/>
    <s v="The ticket can be shared on 22 April"/>
  </r>
  <r>
    <n v="7"/>
    <s v="MH.03.26.003"/>
    <x v="0"/>
    <s v="My Hero"/>
    <x v="4"/>
    <s v="One Click Payment"/>
    <s v="One Click Payment"/>
    <m/>
    <m/>
    <n v="4"/>
    <s v="CommFin - Hasan"/>
    <x v="0"/>
    <d v="2026-02-05T00:00:00"/>
    <s v="Andrew"/>
    <n v="53"/>
    <n v="0"/>
    <n v="6"/>
    <m/>
    <m/>
    <m/>
    <m/>
    <d v="2026-02-23T00:00:00"/>
    <s v="Develop"/>
    <n v="3"/>
    <s v="Yes"/>
    <n v="4"/>
    <n v="26"/>
    <m/>
    <m/>
    <d v="2026-04-23T00:00:00"/>
    <s v="Using BRD Digital Signature"/>
    <m/>
    <m/>
    <m/>
    <m/>
  </r>
  <r>
    <n v="8"/>
    <s v="MH.03.26.007"/>
    <x v="0"/>
    <s v="My Hero BE"/>
    <x v="5"/>
    <s v="Minimize additional load Crcket for WEE OOT running single journey"/>
    <s v="Adding export menu for CPO to know last stock status from ipad and BO and can help to create Initialo load"/>
    <s v="by Crearint Initial load ob backoffice based on last final stock from ipad,  FF does not required to do additional Load every morning to update stock on ipad and remove waiting approval from SPV"/>
    <m/>
    <n v="4"/>
    <m/>
    <x v="0"/>
    <d v="2026-02-02T00:00:00"/>
    <s v="Faishol"/>
    <n v="0"/>
    <n v="0"/>
    <n v="7"/>
    <m/>
    <s v="CDE-51703"/>
    <m/>
    <m/>
    <d v="2026-02-23T00:00:00"/>
    <s v="Develop"/>
    <n v="3"/>
    <s v="No"/>
    <n v="3"/>
    <n v="10"/>
    <m/>
    <s v="Deploy Sprint 3"/>
    <d v="2026-04-23T00:00:00"/>
    <m/>
    <m/>
    <m/>
    <m/>
    <m/>
  </r>
  <r>
    <n v="9"/>
    <s v="MH.03.26.010"/>
    <x v="0"/>
    <s v="My Hero"/>
    <x v="6"/>
    <s v="We have several data in My Hero that can be classified as data privacy class B"/>
    <s v="Reduce data privacy risk"/>
    <m/>
    <m/>
    <n v="4"/>
    <s v="CI - Melissa Tio"/>
    <x v="0"/>
    <m/>
    <s v="Melissa Tio"/>
    <n v="0"/>
    <n v="0"/>
    <n v="8"/>
    <m/>
    <s v="CDE-50138"/>
    <m/>
    <m/>
    <d v="2026-02-19T00:00:00"/>
    <s v="Develop"/>
    <n v="3"/>
    <s v="No"/>
    <m/>
    <n v="9"/>
    <m/>
    <s v="Deploy Sprint 3"/>
    <d v="2026-04-23T00:00:00"/>
    <s v="BRD - My Hero Customer Data Privacy.pptx"/>
    <s v="Need to share BRD to ITPD"/>
    <m/>
    <m/>
    <m/>
  </r>
  <r>
    <n v="10"/>
    <s v="MH.03.26.011"/>
    <x v="0"/>
    <s v="My Hero BE"/>
    <x v="6"/>
    <s v="Terdapat transaksi invoice ataupun cancel invoice only yang seharusnya naik di bulan sebleumnya tapi gagal naik ataupun belum naik sama sekali di SAP"/>
    <s v="Enhance batch job SOX SAP vs AYO Panamas"/>
    <m/>
    <m/>
    <n v="4"/>
    <s v="OTC - Edward Kudrati"/>
    <x v="0"/>
    <m/>
    <s v="Melissa Tio"/>
    <n v="5.6999999999999993"/>
    <n v="0"/>
    <n v="9"/>
    <m/>
    <s v="CDE-51829"/>
    <m/>
    <m/>
    <d v="2026-02-23T00:00:00"/>
    <s v="Develop"/>
    <n v="3"/>
    <s v="No"/>
    <m/>
    <n v="7"/>
    <m/>
    <s v="Deploy Sprint 3"/>
    <d v="2026-04-23T00:00:00"/>
    <s v="BRD Enhancement and Revision for Batch JOB SOX SAP vs AYO Panamas.pptx"/>
    <s v="Need to share BRD to ITPD"/>
    <m/>
    <m/>
    <m/>
  </r>
  <r>
    <n v="11"/>
    <s v="MH.03.26.017"/>
    <x v="0"/>
    <s v="My Hero BE"/>
    <x v="7"/>
    <s v="Move module related MyHero iPad from Principal to MYHERO Backend"/>
    <s v="Move module related MyHero iPad from Principal to MYHERO Backend"/>
    <m/>
    <m/>
    <n v="4"/>
    <s v="CI - Austin Lieandro"/>
    <x v="0"/>
    <m/>
    <s v="Austin"/>
    <n v="16"/>
    <n v="0"/>
    <n v="10"/>
    <m/>
    <m/>
    <m/>
    <m/>
    <d v="2026-12-24T00:00:00"/>
    <s v="Develop"/>
    <n v="2"/>
    <s v="Yes"/>
    <n v="4"/>
    <n v="59"/>
    <m/>
    <m/>
    <d v="2026-05-26T00:00:00"/>
    <s v="BRD Migrate Menu Principal to MYHERO BE.pptx"/>
    <m/>
    <m/>
    <m/>
    <m/>
  </r>
  <r>
    <n v="12"/>
    <s v="MH.10.25.015"/>
    <x v="0"/>
    <s v="My Hero Backend, My Hero FF"/>
    <x v="6"/>
    <s v="PNMS V2V module"/>
    <s v="Enable Van to Van for FMCG products"/>
    <m/>
    <m/>
    <n v="4"/>
    <s v="Deployment - Nika"/>
    <x v="0"/>
    <s v="-"/>
    <s v="Melissa Tio"/>
    <n v="18"/>
    <n v="0"/>
    <n v="11"/>
    <m/>
    <s v="Excel finding no 105"/>
    <m/>
    <m/>
    <d v="2026-04-23T00:00:00"/>
    <s v="Develop"/>
    <n v="3"/>
    <s v="Yes"/>
    <n v="4"/>
    <n v="46"/>
    <m/>
    <m/>
    <s v="carry forward to the next sprint"/>
    <s v="BRD - FMCG V2V.pptx"/>
    <s v="Need share BRD to ITPD"/>
    <m/>
    <m/>
    <m/>
  </r>
  <r>
    <n v="13"/>
    <s v="MH.10.25.019"/>
    <x v="0"/>
    <s v="My Hero Backend"/>
    <x v="8"/>
    <s v="ARA/SPV sering membuat manual dashboard takes time &gt;3 Hours at weekend_x000a__x000a_Intelligent Objective Planning &amp; Execution"/>
    <s v="Dashboard Creation to integrate my hero back end and my hero CTA"/>
    <m/>
    <m/>
    <n v="4"/>
    <m/>
    <x v="0"/>
    <m/>
    <s v="Adit "/>
    <n v="0"/>
    <n v="0"/>
    <n v="12"/>
    <m/>
    <s v="CDE-42186"/>
    <m/>
    <m/>
    <d v="2026-01-23T00:00:00"/>
    <s v="Develop"/>
    <n v="2"/>
    <s v="Yes"/>
    <m/>
    <s v="TBA"/>
    <m/>
    <m/>
    <s v="NOv'26"/>
    <m/>
    <s v="Gabung sama Coach"/>
    <m/>
    <m/>
    <m/>
  </r>
  <r>
    <n v="14"/>
    <s v="MH.10.25.020"/>
    <x v="0"/>
    <s v="My Hero FF"/>
    <x v="8"/>
    <s v="FFs rely on printed lists → slow, fragmented work_x000a_No clear objective summary or priority = poor time-management &amp; uneven call quality_x000a__x000a_FF should be able to receive clear, up-to-date summaries, helping them know which outlets and objectives to prioritize at the start of each day."/>
    <s v="Territory View Revamp and CTA Revamp in My Hero"/>
    <m/>
    <m/>
    <n v="4"/>
    <m/>
    <x v="0"/>
    <m/>
    <s v="Adit "/>
    <n v="0"/>
    <n v="0"/>
    <n v="13"/>
    <m/>
    <s v="CDE-42186"/>
    <m/>
    <m/>
    <d v="2026-01-23T00:00:00"/>
    <s v="Develop"/>
    <n v="2"/>
    <s v="Yes"/>
    <m/>
    <s v="TBA"/>
    <m/>
    <m/>
    <s v="NOv'26"/>
    <m/>
    <s v="Gabung sama Coach"/>
    <m/>
    <m/>
    <m/>
  </r>
  <r>
    <n v="15"/>
    <s v="MH.10.25.021"/>
    <x v="0"/>
    <s v="My Hero Coach"/>
    <x v="9"/>
    <s v="MyHero Coach Phase 1"/>
    <s v="Launch initial MyHero Coach features to enhance frontline coaching, performance tracking, and execution quality."/>
    <m/>
    <m/>
    <n v="4"/>
    <m/>
    <x v="0"/>
    <m/>
    <s v="Andrew"/>
    <n v="789"/>
    <n v="0"/>
    <n v="14"/>
    <m/>
    <s v="CDE-42186"/>
    <m/>
    <m/>
    <d v="2026-01-23T00:00:00"/>
    <s v="Develop"/>
    <n v="2"/>
    <s v="Yes"/>
    <m/>
    <s v="TBA"/>
    <m/>
    <m/>
    <m/>
    <m/>
    <s v="Mandays Project"/>
    <m/>
    <m/>
    <m/>
  </r>
  <r>
    <n v="16"/>
    <s v="MH.04.26.001"/>
    <x v="0"/>
    <s v="My Hero Backend"/>
    <x v="10"/>
    <s v="DTE Automation"/>
    <s v="Send data transaction to from My Hero to DTE"/>
    <m/>
    <m/>
    <n v="4"/>
    <s v="CI - Livi"/>
    <x v="2"/>
    <m/>
    <s v="Austin"/>
    <n v="62.5"/>
    <n v="1"/>
    <n v="22"/>
    <m/>
    <s v="CDE-52692"/>
    <m/>
    <m/>
    <d v="2026-04-10T00:00:00"/>
    <s v="Develop"/>
    <n v="4"/>
    <s v="No"/>
    <m/>
    <n v="17"/>
    <m/>
    <m/>
    <d v="2026-05-26T00:00:00"/>
    <s v="BRD - SMP Auto Verification - Copy.pptx"/>
    <m/>
    <m/>
    <m/>
    <m/>
  </r>
  <r>
    <n v="17"/>
    <s v="AK.04.26.002"/>
    <x v="1"/>
    <s v="AYO Kasir SFP"/>
    <x v="11"/>
    <s v="The AYO Kasir SFP system currently uses a GET method when calling the Search Consumer CBX API. Recently, there has been a change from the Global team, where the API endpoint for searching consumer data has been updated to accept only POST requests. This update affects the existing integration flow in AYO Kasir, and using the existing GET method will soon be incompatible with the global API requirements."/>
    <s v="_x000a_To update the AYO Kasir SFP integration so that the consumer search functionality uses the POST request method in compliance with the new global API specification"/>
    <s v="Modify the request method used for the Search Consumer CBX feature in AYO Kasir SFP from GET to POST._x000a_This change is required due to updates on the global API side, which now mandates the use of POST for consumer search."/>
    <m/>
    <n v="4"/>
    <m/>
    <x v="3"/>
    <m/>
    <m/>
    <n v="5"/>
    <n v="1"/>
    <n v="1"/>
    <m/>
    <m/>
    <m/>
    <m/>
    <d v="2026-10-04T00:00:00"/>
    <s v="Develop"/>
    <n v="4"/>
    <s v="No"/>
    <m/>
    <n v="5"/>
    <m/>
    <m/>
    <d v="2026-05-25T00:00:00"/>
    <m/>
    <m/>
    <m/>
    <m/>
    <m/>
  </r>
  <r>
    <n v="18"/>
    <s v="AK.02.26.002"/>
    <x v="1"/>
    <s v="AYO Kasir"/>
    <x v="12"/>
    <s v="Improve ORF accuracy by each touchpoint to ensure sufficient inventory management &amp; security"/>
    <s v="AYO Kasir to be automatically provide ORF Qty recommendation for each touchpoints/coach based on Sales historical &amp; current stock"/>
    <s v="Helps user/staff AYO Kasir get easier to get stock recommendation to manage or to prevent OOS and manage the efficiency of available storage at the touchpoint"/>
    <s v="Manage LOGD_x000a_Manage or to reduce OOS by Touchpoint_x000a_Manage the efficiency of available storage at the touchpoint"/>
    <n v="2"/>
    <s v="CommSFP - Adnan_x000a_CommDep - Harya"/>
    <x v="0"/>
    <d v="2025-01-12T00:00:00"/>
    <s v="Inna"/>
    <n v="83"/>
    <n v="2"/>
    <n v="2"/>
    <d v="2025-01-21T00:00:00"/>
    <s v="Develop"/>
    <n v="3"/>
    <s v="Yes"/>
    <d v="2026-09-04T00:00:00"/>
    <s v="Develop"/>
    <n v="4"/>
    <s v="No"/>
    <m/>
    <n v="85"/>
    <m/>
    <s v="3rd Scope : email notification + team leader "/>
    <d v="2026-05-25T00:00:00"/>
    <m/>
    <m/>
    <m/>
    <m/>
    <m/>
  </r>
  <r>
    <n v="19"/>
    <s v="AP.02.26.005"/>
    <x v="3"/>
    <s v="AYO Principal"/>
    <x v="1"/>
    <s v="Add SSO Login in AYO Principal "/>
    <s v="Enhance security and user convenience by enabling Single Sign-On (SSO) for AYO Principal, ensuring seamless authentication through existing enterprise identity providers."/>
    <s v="Implement SSO integration for AYO Principal using Azure Active Directory (or equivalent identity provider). This will allow users to log in with their corporate credentials, reducing password fatigue, improving access control, and aligning with enterprise security standards."/>
    <s v="users will continue to rely on separate credentials for AYO Principal, increasing the risk of weak passwords, credential sharing, and unauthorized access. This creates security vulnerabilities, compliance risks, and a poor user experience due to multiple login steps."/>
    <n v="2"/>
    <s v="CI - Ariph Satyanagara"/>
    <x v="4"/>
    <d v="2026-01-05T00:00:00"/>
    <s v="Ariph Satyanagara"/>
    <n v="30"/>
    <n v="6"/>
    <n v="0"/>
    <m/>
    <s v="[CDE-48550] [AYO Principal] Enable a Comprehensive SSO Login in AYO Principal - Jira"/>
    <m/>
    <s v="Carry Over Development"/>
    <s v="Past Sprint"/>
    <s v="Develop"/>
    <n v="4"/>
    <s v="No"/>
    <m/>
    <n v="15"/>
    <n v="1"/>
    <m/>
    <d v="2026-05-25T00:00:00"/>
    <s v="Absorb in Sprint 3"/>
    <m/>
    <m/>
    <m/>
    <m/>
  </r>
  <r>
    <n v="20"/>
    <s v="CT.04.26.002"/>
    <x v="2"/>
    <s v="CITA"/>
    <x v="13"/>
    <s v="To support campagin serbu rabu, where user can get reward when they place order on specific day of the week"/>
    <s v="This project aim to increase DAU and Transacted User to support OGSM"/>
    <s v="To support campagin serbu rabu, where user can get reward when they place order on specific day of the week_x000a_need some enhancement on CITA to:_x000a_1. Display upcoming mission on CITA (currently CITA only display available mission, completed mission, and expired mission)_x000a_2. auto complete detection for purchase mission"/>
    <s v="This project aim to increase DAU and Transacted User to support OGSM"/>
    <n v="4"/>
    <s v="Steven Hans"/>
    <x v="2"/>
    <d v="2026-03-10T00:00:00"/>
    <s v="Jeremia Dharmawan"/>
    <n v="13"/>
    <n v="1"/>
    <n v="1"/>
    <s v="https://wiki.app.pconnect.biz/spaces/CDE/pages/1652131609/PRD+CITA+-+Loyalty+Enhancement+for+Serbu+Rabu"/>
    <s v="CDE-58303"/>
    <m/>
    <m/>
    <d v="2026-04-15T00:00:00"/>
    <s v="Develop"/>
    <n v="4"/>
    <s v="No"/>
    <m/>
    <n v="7"/>
    <n v="3"/>
    <m/>
    <s v="Deprio"/>
    <s v="https://pmicloud.sharepoint.com/:p:/r/teams/Comm.Deployment-Deployment-ID/Shared%20Documents/00.%20COMM_DEPLOYMENT/06.%20SPRINT/1.%20Sprint%202026/BRD%202026/Sprint%204%20-%20BRD%20-%20Compile/Sprint%204%202026%20-%20B2B%20-%20Toko,%20Principal,%20CITA,%20MITA,%20Mitra,%20Mitra%20Order/BRD%20-%20Serbu%20Rabu.pptx?d=w2a0545887200499f810d4ccfca2a3768&amp;csf=1&amp;web=1&amp;e=TVSRSd"/>
    <m/>
    <m/>
    <m/>
    <s v="The ticket can be shared on 22 April"/>
  </r>
  <r>
    <n v="21"/>
    <s v="OS.04.26.001"/>
    <x v="4"/>
    <s v="OSEM"/>
    <x v="14"/>
    <s v="Several Lambda services rely on shared key–value storage to determine which job to execute and how to access the required configuration. This storage has a fixed maximum capacity (e.g., 100 keys). Once the limit is reached, no additional values can be retrieved, causing failures for any Lambda function that depends on those keys._x000a_Currently, many Lambda services are implemented inefficiently. Instead of retrieving a single required key once, they repeatedly perform multiple lookups, unnecessarily consuming the storage quota. When the limit is exhausted due to these repeated lookups, other Lambda functions fail because they can no longer access the keys they need."/>
    <s v="To ensure system stability and prevent unnecessary key‑storage exhaustion by optimizing how Lambda services retrieve configuration keys—reducing redundant lookups, improving efficiency, and preventing cross‑service failures."/>
    <m/>
    <m/>
    <n v="4"/>
    <s v="Jere"/>
    <x v="3"/>
    <m/>
    <m/>
    <n v="20"/>
    <n v="1"/>
    <n v="1"/>
    <m/>
    <s v="CDE-57187"/>
    <m/>
    <m/>
    <d v="2026-04-02T00:00:00"/>
    <s v="Develop"/>
    <n v="4"/>
    <s v="No"/>
    <m/>
    <n v="12"/>
    <n v="2"/>
    <m/>
    <m/>
    <m/>
    <m/>
    <m/>
    <m/>
    <m/>
  </r>
  <r>
    <n v="22"/>
    <s v="AT.01.26.004"/>
    <x v="5"/>
    <s v="AYO Toko"/>
    <x v="15"/>
    <s v="Berita &amp; Kisah Sukses SRC_x000a_Improve Bebas Asap menu to enable SRC IQOS Point access to SFP educational content"/>
    <s v="Increase product knowledge &amp; awareness about SFP for SRC IQOS Point"/>
    <s v="Add new submenu &quot;Believer&quot; in Menu Bebas Asap:_x000a_- Reward/XP_x000a_- Berita_x000a_- Kisah Sukses SRC"/>
    <m/>
    <n v="4"/>
    <s v="CommBrand - Geby"/>
    <x v="5"/>
    <m/>
    <s v="Jeje"/>
    <n v="15"/>
    <n v="3"/>
    <n v="1"/>
    <m/>
    <s v="https://jira.app.pconnect.biz/browse/CDE-46362"/>
    <m/>
    <m/>
    <d v="2026-04-10T00:00:00"/>
    <s v="Develop"/>
    <m/>
    <m/>
    <m/>
    <n v="7"/>
    <n v="1"/>
    <s v="Prioritize ticket on landing page &amp; cari tahu"/>
    <d v="2026-05-25T00:00:00"/>
    <s v="Ayo toko Believer - BRD Template 2026 - Nov'25 Update - FINAL.pptx"/>
    <m/>
    <m/>
    <m/>
    <m/>
  </r>
  <r>
    <n v="23"/>
    <s v="DT.04.26.001"/>
    <x v="6"/>
    <s v="DTE"/>
    <x v="16"/>
    <s v="Support Store Visual Mission_x000a__x000a_Deployment wants to create a mission where retailers redirected to profile page to upload store visuals. After submitted and &quot;approved&quot; by deployment admin team, DTE will automatically rewarded the retailers from &quot;Verifikasi Foto Toko&quot;. To reward XP from DTE."/>
    <s v="Development for XP rewarding from DTE module"/>
    <s v="Development for XP rewarding from DTE module"/>
    <s v="Development for XP rewarding from DTE module"/>
    <n v="4"/>
    <s v="CommRTM - Angela_x000a__x000a_CommDep - Jessica Cassandra"/>
    <x v="2"/>
    <d v="2026-03-10T00:00:00"/>
    <s v="Livi"/>
    <n v="20"/>
    <n v="4"/>
    <n v="1"/>
    <m/>
    <s v="CDE-54402_x000a_CDE-58193 --&gt; Sprint 5_x000a_CDE-58194 --&gt; Sprint 5"/>
    <m/>
    <m/>
    <d v="2026-04-10T00:00:00"/>
    <s v="Develop"/>
    <n v="4"/>
    <s v="Yes"/>
    <n v="5"/>
    <n v="15"/>
    <m/>
    <m/>
    <m/>
    <s v="BRD - Support Store Visual Mission"/>
    <m/>
    <m/>
    <m/>
    <m/>
  </r>
  <r>
    <n v="24"/>
    <s v="MH.10.25.021"/>
    <x v="0"/>
    <s v="My Hero FF"/>
    <x v="8"/>
    <s v="Notes from Principal Revamp"/>
    <s v="Enable to create personalize and mass upload notes in My Hero to help area discreation"/>
    <m/>
    <m/>
    <n v="4"/>
    <s v="CI - Aditya Hidayat"/>
    <x v="5"/>
    <m/>
    <s v="Hidayat Aditya"/>
    <s v="BRD not shared  to ITPD"/>
    <n v="29"/>
    <m/>
    <m/>
    <s v="Excel finding no 61, CDE-27195"/>
    <m/>
    <m/>
    <s v="-"/>
    <s v="Deprio"/>
    <m/>
    <m/>
    <m/>
    <m/>
    <m/>
    <s v="No BRD shared"/>
    <m/>
    <m/>
    <s v="Deprio"/>
    <m/>
    <m/>
    <m/>
  </r>
  <r>
    <n v="25"/>
    <s v="AMO.03.26.002"/>
    <x v="7"/>
    <s v="AYO Mitra Order"/>
    <x v="17"/>
    <s v="Some data in Hybrid &amp; Offline AYO Mitra Order has already been downloaded locally, but during sync upload, the system still tries to query these values again from the server/database that make sync upload not efficient"/>
    <s v="To ensure that during sync upload, data already included in the payload is used directly without querying the database again, reducing inefficiency and data inconsistency risks."/>
    <m/>
    <s v="-Higher risk of inconsistent sales data_x000a_-Slower sync upload process_x000a_-Mitra transactions can contain inaccurate product/category information if server-side data changes mid‑day"/>
    <m/>
    <s v="Varhan"/>
    <x v="6"/>
    <d v="2026-02-05T00:00:00"/>
    <s v="Varhan"/>
    <n v="35"/>
    <n v="1"/>
    <n v="1"/>
    <d v="2026-02-23T00:00:00"/>
    <s v="CDE-43464"/>
    <m/>
    <m/>
    <s v="Past Sprint"/>
    <s v="Develop"/>
    <n v="4"/>
    <s v="No"/>
    <m/>
    <s v="18,75"/>
    <n v="3"/>
    <m/>
    <d v="2026-05-26T00:00:00"/>
    <s v="https://pmicloud.sharepoint.com/:p:/r/teams/Comm.Deployment-Deployment-ID/Shared%20Documents/00.%20COMM_DEPLOYMENT/06.%20SPRINT/1.%20Sprint%202026/BRD%202026/Sprint%203%20-%20BRD%20-%20Compile/Sprint%203%202026%20-%20B2B%20-%20Toko,%20Principal,%20CITA,%20MITA,%20Mitra,%20Mitra%20Order/Sprint%203%202026%20-%20AYO%20Mitra%20Order%20-%20Sync%20Upload%20Improvement.pptx?d=w64637866817f42fe97dc0805db2d4437&amp;csf=1&amp;web=1&amp;e=yEGNS5"/>
    <m/>
    <m/>
    <m/>
    <s v="Lintas dari sprint 3 (sprint 3 explorasi metode paling effisien, sprint 4 start development)"/>
  </r>
  <r>
    <n v="26"/>
    <s v="AM.04.26.001"/>
    <x v="8"/>
    <s v="Dashboard"/>
    <x v="18"/>
    <s v="Saat ini dashboard belum mencakup terkait performa pasgar dan performa delivery CITA, serta belum ada UI yang cukup bisa menjelaskan terkait order CITA sudah melewati waktu pengiriman, berpotensi untuk terlambat atau tidak"/>
    <s v="Revamp dashboard agar mengakomodir semua kebutuhan data di 1 page including performa call pasgar serta delivery cita,_x000a_Menambahkan remarks potensi keterlambatan atau terlambat untuk order CITA agar memastikan Mitra aware terkait performa delivery CITA"/>
    <m/>
    <s v="Mitra_x000a_PG Quality_x000a_PG Active_x000a_SLA Level_x000a_"/>
    <n v="4"/>
    <s v="Varhan"/>
    <x v="6"/>
    <d v="2026-03-12T00:00:00"/>
    <s v="Varhan"/>
    <n v="25"/>
    <n v="1"/>
    <m/>
    <m/>
    <s v="CDE-57360"/>
    <m/>
    <m/>
    <d v="2026-04-10T00:00:00"/>
    <s v="Develop"/>
    <n v="4"/>
    <s v="No"/>
    <m/>
    <n v="28"/>
    <n v="1"/>
    <m/>
    <d v="2026-05-26T00:00:00"/>
    <m/>
    <m/>
    <m/>
    <m/>
    <m/>
  </r>
  <r>
    <n v="27"/>
    <m/>
    <x v="9"/>
    <s v="AYO Toko PH"/>
    <x v="19"/>
    <s v="Retailers lack a single comprehensive view of their purchasing history. Currently, only transactions placed via TOKO are visible to the retailer which leads to inability to fully track their purchasing activity across platforms"/>
    <s v="Establish a unified, consolidated transaction history page for all retailers within the AYO ecosystem. This is a foundational step to ensure accurate and comprehensive tracking of retailer activities across channels which is key part in the new unique invoice code program"/>
    <s v="Show order history of a Retailer from all order channel on AYO Toko"/>
    <m/>
    <n v="4"/>
    <s v="CI PH (Sintor, Marjorie)"/>
    <x v="5"/>
    <d v="2025-12-19T00:00:00"/>
    <s v="Robert"/>
    <n v="30"/>
    <n v="1"/>
    <n v="1"/>
    <m/>
    <s v="CDE-48094"/>
    <m/>
    <m/>
    <s v="Past Sprint"/>
    <s v="Develop"/>
    <n v="4"/>
    <s v="No"/>
    <m/>
    <s v="30,75"/>
    <m/>
    <m/>
    <d v="2026-05-25T00:00:00"/>
    <s v="BRD_PH_UIUX Revamp (Ph1).pptx"/>
    <m/>
    <m/>
    <m/>
    <s v="Lintas dari Sprint 3"/>
  </r>
  <r>
    <n v="28"/>
    <s v="AMO.04.26.001"/>
    <x v="7"/>
    <s v="AYO Mitra Order"/>
    <x v="10"/>
    <s v="DTE Automation &amp; CITA Loyaty even bridge_x000a__x000a_To automate and have instant result on verification process for DTE mission with SMP mechanics. This will free up time for DTE admins to verify other missions and SRC will have earlier verification result. Currently, only available for AYO B2B transaction only. Next enhancement to include all RTM assets transaction"/>
    <s v="To enable data connection between AMO &amp; DTE (misi belanja) &amp; CITA Loyalty"/>
    <s v="additional notes: Butuh event bridge agar development ini tidak menganggu waktu sinkronisasi di AMO"/>
    <m/>
    <n v="4"/>
    <s v="CI - Livi"/>
    <x v="2"/>
    <m/>
    <s v="Varhan"/>
    <n v="55"/>
    <n v="2"/>
    <n v="2"/>
    <m/>
    <s v="[CDE-58448] [ID][AYO Mitra Order] - AMO Handling Event For DTE Progress Bar - Jira"/>
    <m/>
    <m/>
    <d v="2026-04-10T00:00:00"/>
    <s v="Develop"/>
    <n v="4"/>
    <s v="No"/>
    <m/>
    <n v="16"/>
    <n v="2"/>
    <s v="deploy di sprint 5, menunggu endpoint DTE ready, tapi secara development done"/>
    <m/>
    <s v="BRD - DTE Automation"/>
    <m/>
    <m/>
    <m/>
    <m/>
  </r>
  <r>
    <n v="29"/>
    <s v="AK.02.26.004"/>
    <x v="1"/>
    <s v="AYO Kasir, AYO Principal"/>
    <x v="20"/>
    <s v="Current mechanism : number of survey question equals to number of miles_x000a_Future mechanism : make a categories/group of questions (inside each categories, there will be questions bank) to define number of miles / VAP reward._x000a_Expectation : 1-2 survey question for different miles, but with different weighted, i.e. : _x000a_- For 1 mile : 1 survey question (Rating format)_x000a_- For 2-3 miles : 1 survey question (Yes/No Question)_x000a_- For 4-6 miles : 1 survey question (Multiple choice)_x000a_- For 7 miles : 1 survey question (Open Question):_x000a_(based on BRD review, this request includes development forexapnding  XP collection to all IQOS touch points, loyalty report, visit reward (non existent)."/>
    <s v="After 1 month learning, it is suggested to simplify the survey mechanism of VAP"/>
    <s v="1. Refactor ip miles from retailer owned point to user owned point_x000a__x000a_2. Principal refactor question setup _x000a__x000a_3. Principal new menu for weight setup &amp; survey setup_x000a__x000a_4. Refactor in kasir to handle various survey type_x000a__x000a_5. IP Miles and VAP dashboard"/>
    <s v="inconsistencies in messaging will persist, leading to poor customer experience and reduced effectiveness "/>
    <n v="2"/>
    <s v="CommSFP -  Kevin Anggana, Kristin Laia"/>
    <x v="3"/>
    <d v="2025-12-16T00:00:00"/>
    <s v="Arum"/>
    <n v="40"/>
    <n v="3"/>
    <n v="3"/>
    <d v="2026-01-23T00:00:00"/>
    <s v="Deprio"/>
    <m/>
    <m/>
    <d v="2026-07-04T00:00:00"/>
    <s v="Develop"/>
    <n v="4"/>
    <s v="No"/>
    <m/>
    <n v="40"/>
    <m/>
    <m/>
    <m/>
    <m/>
    <m/>
    <m/>
    <m/>
    <m/>
  </r>
  <r>
    <n v="30"/>
    <s v="AP.04.26.001"/>
    <x v="10"/>
    <s v="Multiple Menus "/>
    <x v="1"/>
    <s v="Disable create new admin with non PMI email in AYO Principal (Admin Principal Menu)"/>
    <s v="Disable non PMI email creation in Admin Principal Menu"/>
    <m/>
    <s v="Comply with IT PMI Policy to only enable access for PMI Users for Internal menus"/>
    <n v="4"/>
    <s v="Ariph Satyanagara"/>
    <x v="4"/>
    <d v="2026-03-10T00:00:00"/>
    <s v="Ariph Satyanagara"/>
    <n v="8"/>
    <n v="1"/>
    <n v="1"/>
    <m/>
    <s v="[CDE-56586] [AYO Principal] Compliance - Restricting User to Create Non-PMI Email from Front End - Jira"/>
    <m/>
    <m/>
    <d v="2026-04-10T00:00:00"/>
    <s v="Develop"/>
    <n v="4"/>
    <s v="No"/>
    <m/>
    <n v="5"/>
    <n v="1"/>
    <m/>
    <d v="2026-05-25T00:00:00"/>
    <s v="04. AYO Principal BRD - Compliance for Sprint 4.pptx"/>
    <m/>
    <m/>
    <m/>
    <s v="Mandays assuming list of PMI domains provided_x000a__x000a_Also edit_x000a__x000a_Prioritize the development for one role access multiple countries"/>
  </r>
  <r>
    <n v="31"/>
    <s v="CT.04.26.003"/>
    <x v="2"/>
    <s v="CITA"/>
    <x v="13"/>
    <s v="Enable  Questionnaire mission on CITA"/>
    <s v="To enable structured, accurate, and scalable stock count data collection from retailers by introducing a_x000a_questionnaire‑based mission type within CITA DTE. This enhancement aims to support the retailer_x000a_stock‑count project by ensuring consistent data capture and also reducing Field Force task"/>
    <m/>
    <s v="lost opportunity to get data from our retailer (700-800k)"/>
    <n v="4"/>
    <s v="Jere"/>
    <x v="2"/>
    <d v="2026-03-10T00:00:00"/>
    <s v="Jeremia Dharmawan"/>
    <n v="18"/>
    <n v="2"/>
    <n v="2"/>
    <s v="[PRD] CITA - Enable Questionnaire mission on CITA - Commercial Digital Ecosystem - Confluence"/>
    <s v="CDE-58305"/>
    <m/>
    <m/>
    <d v="2026-04-15T00:00:00"/>
    <s v="Develop"/>
    <n v="4"/>
    <s v="No"/>
    <m/>
    <n v="20"/>
    <n v="3"/>
    <m/>
    <m/>
    <s v="https://pmicloud-my.sharepoint.com/:p:/g/personal/jdharmaw_pmintl_net/IQBM8wKjn3ArRKNYCAC19riaAdukmB_7BnKHk5ZNX2epf_w?e=tvOLh3"/>
    <m/>
    <m/>
    <m/>
    <s v="The ticket can be shared on 22 April"/>
  </r>
  <r>
    <n v="32"/>
    <s v="OS.04.26.002"/>
    <x v="4"/>
    <s v="OSEM"/>
    <x v="14"/>
    <s v="During the OSEM Principal Audience calculation, several logic flows depend on ordering rules (e.g., order by SKU, order by brand, order by company). However, a current defect in the computation logic prevents the system from correctly handling “range-based” comparisons (e.g., greater than, less than, between). The system only processes values that match exactly equal, causing incorrect output._x000a_Additionally, when multiple values are identical, the system inconsistently selects just one value at random. "/>
    <s v="To ensure accurate and reliable OSEM Principal Audience calculations by fixing the comparison logic so the system can properly handle range-based conditions"/>
    <m/>
    <m/>
    <n v="4"/>
    <s v="Jere"/>
    <x v="3"/>
    <m/>
    <m/>
    <n v="20"/>
    <n v="2"/>
    <n v="2"/>
    <m/>
    <s v="[CDE-56171] OSEM - Bug Fix L2 Logic - Jira"/>
    <m/>
    <m/>
    <s v="Past Sprint"/>
    <s v="Develop"/>
    <n v="4"/>
    <s v="No"/>
    <m/>
    <n v="7"/>
    <n v="2"/>
    <m/>
    <m/>
    <m/>
    <m/>
    <m/>
    <m/>
    <m/>
  </r>
  <r>
    <n v="33"/>
    <s v="AT.01.26.003"/>
    <x v="5"/>
    <s v="AYO Toko"/>
    <x v="15"/>
    <s v="Principal Menu Bebas Asap (Landing Page)_x000a_Setup for landing page &amp; knowledge centre in Menu Bebas Asap"/>
    <s v="Internal team can edit/delete/add content at any time without deployment"/>
    <s v="Create new panel in Principal _x000a_- Landing page"/>
    <m/>
    <n v="4"/>
    <s v="CommBrand - Geby"/>
    <x v="5"/>
    <m/>
    <s v="Jeje"/>
    <n v="20"/>
    <n v="4"/>
    <n v="2"/>
    <m/>
    <s v="https://jira.app.pconnect.biz/browse/CDE-43831"/>
    <m/>
    <m/>
    <d v="2026-04-10T00:00:00"/>
    <s v="Develop"/>
    <n v="4"/>
    <s v="No"/>
    <m/>
    <n v="40"/>
    <n v="1"/>
    <m/>
    <d v="2026-05-25T00:00:00"/>
    <s v="Ayo toko Believer - BRD Template 2026 - Nov'25 Update - FINAL.pptx"/>
    <m/>
    <m/>
    <m/>
    <m/>
  </r>
  <r>
    <n v="34"/>
    <s v="DT.04.26.002"/>
    <x v="6"/>
    <s v="AYO Principal, DTE"/>
    <x v="21"/>
    <s v="Support Serbu Rabu Campaign_x000a__x000a_Business stakeholders will create a campaign to boost active users. Those who create orders the fastest during certain period will get rewarded, but it does have a threshold (e.g. first 100 users get 100 coins, next 50 users get 20 coins)."/>
    <s v="Support business stakeholders need by adding tiering reward on template tugas with priority mechanisms and TSM automatically create new flow every week_x000a_1) Create tiering reward and max_x000a_2) Cutoff time per mission on TSM_x000a_3) TSM automation to support weekly campaign"/>
    <s v="Initiative to Pursue Digital Active user with:_x000a_1. Combining CITA &amp; AYO Toko TSM_x000a_2. TSM Automation_x000a_3. Max &amp; Leveling Reward_x000a_4. Auto Applied mission in CITA"/>
    <s v="1) DAU_x000a_2) Volume and order conversion"/>
    <n v="4"/>
    <s v="CommRTM - Hans Steven_x000a_CommDep - Dila Setyawati_x000a_CommDep - Jessica Cassandra"/>
    <x v="2"/>
    <d v="2026-03-10T00:00:00"/>
    <s v="Livi Anastasia"/>
    <n v="40"/>
    <n v="2"/>
    <n v="2"/>
    <m/>
    <s v="CDE-54388"/>
    <m/>
    <m/>
    <m/>
    <s v="Deprio"/>
    <m/>
    <m/>
    <m/>
    <m/>
    <m/>
    <s v="Need to develop for DTE Automation ticket"/>
    <m/>
    <s v="BRD - Serbu Rabu"/>
    <m/>
    <m/>
    <m/>
    <m/>
  </r>
  <r>
    <n v="35"/>
    <s v="MH.01.26.001"/>
    <x v="0"/>
    <s v="My Hero Backend, My Hero FF"/>
    <x v="22"/>
    <s v="My Hero Revamp"/>
    <s v="New Improvement in MYHERO for Digital Signature &amp; Digital Document"/>
    <m/>
    <m/>
    <n v="4"/>
    <s v="CI - Andrew"/>
    <x v="0"/>
    <s v="-"/>
    <s v="Andrew"/>
    <n v="77"/>
    <n v="0"/>
    <m/>
    <m/>
    <s v="CDE-45808"/>
    <m/>
    <m/>
    <s v="Lintas"/>
    <s v="Develop"/>
    <n v="2"/>
    <s v="Yes"/>
    <n v="4"/>
    <n v="35"/>
    <m/>
    <m/>
    <d v="2026-05-26T00:00:00"/>
    <m/>
    <s v="Confirm Soft.Eng"/>
    <m/>
    <m/>
    <m/>
  </r>
  <r>
    <n v="36"/>
    <m/>
    <x v="11"/>
    <s v="AYO Mitra PH "/>
    <x v="23"/>
    <s v="Customer Registration - Automate synchronization process between salesforce and AYO for a more seamless DSR registration using a direct API integration to automate the whitelisting on a regular basis."/>
    <s v="To be able to enroll DSRs in AK where whitelisting is not needed anymore"/>
    <s v="Integration with DTE new API to automate data transfer for DSR detail"/>
    <s v="- Reduce the DSR whitelisting cycle time of at least 2 days to 0 _x000a_-Remove the manual effort spent on managing DSR whitelisting_x000a_- Increase rate of DSR enrollemt to achieve goal of 66,704 DSRs enrolled in AYO _x000a_ "/>
    <m/>
    <s v="CI PH (Sintor, Marjorie)"/>
    <x v="5"/>
    <d v="2025-11-26T00:00:00"/>
    <s v="Robert"/>
    <n v="100"/>
    <n v="2"/>
    <n v="2"/>
    <m/>
    <s v="CDE-55406"/>
    <m/>
    <m/>
    <s v="Past Sprint"/>
    <s v="Deprio"/>
    <m/>
    <m/>
    <m/>
    <m/>
    <m/>
    <s v="Confirmed by PH team"/>
    <m/>
    <s v="BRD_PH_Whitelist DSR Automation.pptx"/>
    <m/>
    <m/>
    <m/>
    <m/>
  </r>
  <r>
    <n v="37"/>
    <s v="AK.01.26.004"/>
    <x v="1"/>
    <s v="AYO Kasir"/>
    <x v="24"/>
    <s v="Referring to CX Retention program, each member will received QR code as their personal tools for instant reward. Upon their visit to Booth/kioskPartner, they need to scan the QR code in dedicated scanner for reward redemption. Need enchancement in AYO Kasir, to allow AYO Kasir utilize this scanning journey and retrieve the consumer data to be followed up with IP Miles program"/>
    <s v="Optimize IP Miles journey by leveraging QR Code Scanning"/>
    <s v="Enable IP Miles to all offline touchpoints (Boutique, Island, KiosK &amp; Partner)"/>
    <s v="limiting personalization, and potentially impacting sales performance"/>
    <n v="2"/>
    <s v="CommSFP -  Kevin Anggana, Kristin Laia"/>
    <x v="5"/>
    <d v="2025-01-12T00:00:00"/>
    <s v="Felicia"/>
    <n v="12"/>
    <n v="4"/>
    <n v="4"/>
    <d v="2026-12-23T00:00:00"/>
    <s v="Deprio"/>
    <m/>
    <m/>
    <d v="2026-07-04T00:00:00"/>
    <s v="Develop"/>
    <n v="4"/>
    <s v="No"/>
    <m/>
    <n v="12"/>
    <m/>
    <m/>
    <d v="2026-05-25T00:00:00"/>
    <m/>
    <m/>
    <m/>
    <m/>
    <m/>
  </r>
  <r>
    <n v="38"/>
    <s v="CT.04.26.004"/>
    <x v="2"/>
    <s v="CITA"/>
    <x v="13"/>
    <s v="CITA mission Detail Page"/>
    <s v="To enhance the clarity and effectiveness of missions within CITA by introducing a dedicated mission detail page that provides retailers with complete, structured, and easy‑to‑understand mission information. This improvement aims to increase mission comprehension, reduce user confusion, and ultimately drive higher mission completion rates and overall engagement within CITA​"/>
    <m/>
    <s v="All CITA loyalty panel (700-800k) registered retailer have a possibility to not understand the mission clearly"/>
    <n v="4"/>
    <s v="Jere"/>
    <x v="2"/>
    <d v="2026-03-10T00:00:00"/>
    <s v="Jeremia Dharmawan"/>
    <n v="13"/>
    <n v="3"/>
    <n v="3"/>
    <s v="https://wiki.app.pconnect.biz/spaces/CDE/pages/1652131596/PRD+CITA+-+Mission+Detail+Page"/>
    <s v="CDE-58306"/>
    <m/>
    <m/>
    <d v="2026-04-15T00:00:00"/>
    <s v="Develop"/>
    <n v="4"/>
    <s v="No"/>
    <m/>
    <n v="17"/>
    <n v="3"/>
    <m/>
    <m/>
    <s v="https://pmicloud-my.sharepoint.com/:p:/g/personal/jdharmaw_pmintl_net/IQDG7GTV4huqRKHhza4SDZsIAZLhLF-UpzNUiouFLI2_Q_M?e=mfhTs1"/>
    <m/>
    <m/>
    <m/>
    <s v="The ticket can be shared on 22 April"/>
  </r>
  <r>
    <n v="39"/>
    <s v="AP.02.26.004"/>
    <x v="3"/>
    <s v="AYO Principal"/>
    <x v="1"/>
    <s v="Aligning Users between SIGA, Azure, and AYO Principal._x000a__x000a_Currently for PMI users, if user deleted in SIGA, it will not delete user in AYO Principal. Hence user still can access AYO Principal. We need to improve this so users data is accurate between AYO Principal and SIGA"/>
    <s v="Compliance and Security of AYO Principal"/>
    <s v="Check SIGA, check AD, and update AYO Principal Database. Daily"/>
    <s v="unauthorized access for deleted users, creating serious security and compliance risks, inaccurate identity records, and potential audit failures."/>
    <n v="2"/>
    <s v="CI - Ariph Satyanagara"/>
    <x v="4"/>
    <d v="2026-01-05T00:00:00"/>
    <s v="Ariph Satyanagara"/>
    <n v="30"/>
    <n v="1"/>
    <n v="0"/>
    <m/>
    <s v="[CDE-46812] [AYO Principal] Synchronizing User SIGA, AD, and Database AYO Principal - Jira"/>
    <m/>
    <s v="Carry Over Development"/>
    <s v="Past Sprint"/>
    <s v="Develop"/>
    <n v="4"/>
    <s v="No"/>
    <m/>
    <n v="35"/>
    <n v="2"/>
    <m/>
    <s v="carry forward to next sprint"/>
    <s v="Absorb in Sprint 3._x000a__x000a_Principal ada separate user base krn blum SSO. Jadinnya data di SIGA, Azur, Principal ga align.tiket ini untuk ketika ada review user, or role review, itu datanya align. jd tiket ini untuk alignkan --&gt; compliance. "/>
    <m/>
    <m/>
    <m/>
    <s v="Wajib Develop"/>
  </r>
  <r>
    <n v="40"/>
    <s v="AT.01.26.004"/>
    <x v="5"/>
    <s v="AYO Toko"/>
    <x v="15"/>
    <s v="Principal Menu Bebas Asap (Berita &amp; Kisah Sukses SRC)_x000a_Setup for Believer page in Menu Bebas Asap"/>
    <s v="Internal team can edit/delete/add content at any time without deployment"/>
    <s v="Create new panel in Principal _x000a_- Berita: add, delete, or edit news article_x000a_- Kisah Sukses SRC: add, delete, or edit testimony"/>
    <m/>
    <n v="4"/>
    <s v="CommBrand - Geby"/>
    <x v="5"/>
    <m/>
    <s v="Jeje"/>
    <n v="20"/>
    <n v="5"/>
    <n v="3"/>
    <m/>
    <s v="https://jira.app.pconnect.biz/browse/CDE-46363"/>
    <m/>
    <m/>
    <d v="2026-04-10T00:00:00"/>
    <s v="Develop"/>
    <m/>
    <m/>
    <m/>
    <n v="22"/>
    <n v="1"/>
    <s v="Prioritize ticket on landing page &amp; cari tahu"/>
    <d v="2026-05-25T00:00:00"/>
    <s v="Ayo toko Believer - BRD Template 2026 - Nov'25 Update - FINAL.pptx"/>
    <m/>
    <m/>
    <m/>
    <m/>
  </r>
  <r>
    <n v="41"/>
    <s v="OS.04.26.003"/>
    <x v="4"/>
    <s v="OSEM, DTE"/>
    <x v="25"/>
    <s v="Add Mission-Related Parameters to OSEM_x000a__x000a_Currently deployment team need to upload audience list via OSEM to blast mission to target retailers. This considered as a hassle in the process, as deploymentt will  need to update the csv file uploaded. There is no way for them to currently look at mission submission and mission compliance, or consider using any parameters related to mission attributes to select target audience."/>
    <s v="To better targeting mission blast, optimizing ROI and mission submission compliance"/>
    <m/>
    <s v="1) Optimize ROI mission_x000a_2) Increase mission submission and compliance"/>
    <n v="4"/>
    <s v="Bobo Devara"/>
    <x v="2"/>
    <d v="2026-03-10T00:00:00"/>
    <s v="Livi Anastasia"/>
    <n v="20"/>
    <n v="3"/>
    <n v="3"/>
    <m/>
    <s v="CDE-54412"/>
    <m/>
    <m/>
    <m/>
    <s v="Deprio"/>
    <m/>
    <m/>
    <m/>
    <m/>
    <m/>
    <s v="Need to prioritize high rank ticket"/>
    <m/>
    <s v="BRD - Mission Parameters OSEM"/>
    <m/>
    <m/>
    <m/>
    <m/>
  </r>
  <r>
    <n v="42"/>
    <s v="OS.03.26.001"/>
    <x v="4"/>
    <s v="OSEM"/>
    <x v="26"/>
    <s v="Currently, [env]-dwh-s3-trigger-reverse-etl lambda are used deprecated AWS Lambda runtime versions_x000a__x000a_It is recommended to upgrade to latest, or at least versions with longer deprecation date beyond year 2026._x000a__x000a_Ref: https://docs.aws.amazon.com/lambda/latest/dg/lambda-runtimes.html#runtimes-supported"/>
    <s v="comply with latest regulation"/>
    <s v="Currently, [env]-dwh-s3-trigger-reverse-etl lambda are used deprecated AWS Lambda runtime versions_x000a__x000a_It is recommended to upgrade to latest, or at least versions with longer deprecation date beyond year 2026._x000a__x000a_Ref: https://docs.aws.amazon.com/lambda/latest/dg/lambda-runtimes.html#runtimes-supported"/>
    <s v="lambda can't be modified or not working anymore"/>
    <n v="4"/>
    <s v="Jere"/>
    <x v="0"/>
    <d v="2026-02-05T00:00:00"/>
    <s v="Jere"/>
    <n v="20"/>
    <n v="1"/>
    <n v="1"/>
    <d v="2026-02-04T00:00:00"/>
    <s v="CDE-47771"/>
    <m/>
    <m/>
    <m/>
    <s v="Develop"/>
    <n v="4"/>
    <s v="No"/>
    <m/>
    <n v="12"/>
    <n v="2"/>
    <m/>
    <m/>
    <m/>
    <m/>
    <m/>
    <m/>
    <m/>
  </r>
  <r>
    <n v="43"/>
    <s v="MH.04.26.002"/>
    <x v="0"/>
    <s v="My Hero FF &amp; My Hero Backend"/>
    <x v="27"/>
    <s v="The current development of the digital transaction support process is nearing completion. However, findings from operational usage and reviews indicate the need for additional enhancements, particularly related to OCR accuracy and payment transaction traceability for orders with outstanding invoices."/>
    <s v="To strengthen control, traceability, and auditability of the payment process by enhancing OCR capability and implementing confirmation number generation along with detailed payment process log reporting."/>
    <s v="This initiative includes improving OCR functionality to support more accurate invoice data extraction with mandatory user validation, as well as adding a system‑generated confirmation number and comprehensive log data on the Process Payment button within the List Order with Outstanding Invoice. Logged data will include timestamp, user activity, and system status for each transaction."/>
    <s v="-Improved invoice data accuracy and reduced manual input errors_x000a_-Clear audit trail and stronger transaction traceability_x000a_-Enhanced control and compliance in payment processing_x000a_-Better visibility for monitoring, reporting, and investigation purposes"/>
    <n v="4"/>
    <s v="CommFin - Nobel Adisyahputra"/>
    <x v="2"/>
    <m/>
    <m/>
    <n v="4"/>
    <n v="2"/>
    <m/>
    <m/>
    <s v="CDE-57102"/>
    <m/>
    <m/>
    <d v="2026-04-10T00:00:00"/>
    <s v="Develop"/>
    <n v="4"/>
    <s v="No"/>
    <m/>
    <n v="4"/>
    <m/>
    <m/>
    <m/>
    <m/>
    <m/>
    <m/>
    <m/>
    <s v="Tanya Pak Nobel BRDnya"/>
  </r>
  <r>
    <n v="44"/>
    <m/>
    <x v="9"/>
    <s v="AYO Toko PH"/>
    <x v="28"/>
    <s v="The existing enrollment process requires retailers to be physically present at the wholesaler to complete the OTP verification and registration. This reliance on face-to-face enrollment events severely limits the business's ability to scale enrollment rate for both ISRs and DSRs efficiently and cost-effectively"/>
    <s v="Implement a sel-registration capability for retailers. This will remove the current physical requirement (OTP at WS) and provide retailres with flexibility to register on their own time which is essential to significantly accelerate the onboarding of retailers."/>
    <s v="Self Registration capability on AYO Toko for both ISR &amp; DSR"/>
    <s v="- Achieve an ISR Scale of 286, 480_x000a_'- Achieve a DSR Scale of 66, 704_x000a_- Reduce cost of 250 per DSR enrolled"/>
    <n v="4"/>
    <s v="CI PH (Sintor, Marjorie)"/>
    <x v="5"/>
    <d v="2025-11-26T00:00:00"/>
    <s v="Robert"/>
    <n v="120"/>
    <n v="3"/>
    <n v="3"/>
    <m/>
    <s v="CDE-43847"/>
    <m/>
    <m/>
    <s v="Past Sprint"/>
    <s v="Develop"/>
    <n v="4"/>
    <s v="No"/>
    <m/>
    <n v="103"/>
    <m/>
    <m/>
    <m/>
    <s v="BRD_PH_Self Registration.pptx"/>
    <m/>
    <m/>
    <m/>
    <s v="Still waiting PO"/>
  </r>
  <r>
    <n v="45"/>
    <s v="AK.03.26.003"/>
    <x v="1"/>
    <s v="AYO Kasir"/>
    <x v="29"/>
    <s v="Logo updates across AYO platforms are currently fragmented and require development effort, limiting speed and consistency in brand updates. This ticket is for Kasir"/>
    <s v="To build a connection to AYO Principal to retrieve platform-specific logo configurations for each AYO platform. Kasir part"/>
    <m/>
    <m/>
    <n v="3"/>
    <s v="Jeje"/>
    <x v="5"/>
    <d v="2026-02-05T00:00:00"/>
    <s v="Arum"/>
    <n v="8"/>
    <n v="5"/>
    <n v="5"/>
    <m/>
    <s v="Deprio"/>
    <m/>
    <m/>
    <d v="2026-10-04T00:00:00"/>
    <s v="Develop"/>
    <n v="4"/>
    <s v="No"/>
    <m/>
    <n v="8"/>
    <m/>
    <m/>
    <m/>
    <m/>
    <m/>
    <m/>
    <m/>
    <m/>
  </r>
  <r>
    <n v="46"/>
    <s v="CT.04.26.005"/>
    <x v="2"/>
    <s v="CITA"/>
    <x v="30"/>
    <s v="Remove intermediary Flow to Yellow"/>
    <s v="Seamless login flow to CITA inhouse without jumping to yellow website first"/>
    <s v="Currently, login flow from order.src.id will be directed to yellow page first. initially the flow used so user do not need to re-login to cita inhouse if they have ever login to CITA yellow. but since now majority of our users already onboarded to CITA inhouse, it would be better if we remove the flow to yellow page so the experience would be more seamless"/>
    <s v="10% yellow users (23k) will need to re-input their phone number when they want to login to CITA inhouse"/>
    <n v="4"/>
    <s v="Jere"/>
    <x v="2"/>
    <d v="2026-03-10T00:00:00"/>
    <s v="Jeremia Dharmawan"/>
    <n v="8"/>
    <n v="4"/>
    <n v="4"/>
    <s v="https://wiki.app.pconnect.biz/spaces/CDE/pages/1652131636/PRD+CITA+-+Remove+intermediary+Flow+to+Yellow"/>
    <s v="CDE-58304"/>
    <m/>
    <m/>
    <d v="2026-04-15T00:00:00"/>
    <s v="Develop"/>
    <n v="4"/>
    <s v="No"/>
    <m/>
    <n v="15"/>
    <n v="3"/>
    <m/>
    <m/>
    <m/>
    <m/>
    <m/>
    <m/>
    <s v="The ticket can be shared on 22 April"/>
  </r>
  <r>
    <n v="47"/>
    <s v="AT.01.26.004"/>
    <x v="5"/>
    <s v="AYO Toko"/>
    <x v="15"/>
    <s v="Principal Menu Bebas Asap (Cari Tahu)_x000a_Setup for landing page &amp; knowledge centre in Menu Bebas Asap"/>
    <s v="Internal team can edit/delete/add content at any time without deployment"/>
    <s v="Create new panel in Principal _x000a_- Cari Tahu: edit content"/>
    <m/>
    <n v="4"/>
    <s v="CommBrand - Geby"/>
    <x v="5"/>
    <m/>
    <s v="Jeje"/>
    <n v="20"/>
    <n v="6"/>
    <n v="4"/>
    <m/>
    <s v="https://jira.app.pconnect.biz/browse/CDE-46361"/>
    <m/>
    <m/>
    <d v="2026-04-10T00:00:00"/>
    <s v="Develop"/>
    <n v="4"/>
    <s v="Yes"/>
    <n v="5"/>
    <n v="50"/>
    <n v="1"/>
    <m/>
    <d v="2026-05-25T00:00:00"/>
    <s v="Ayo toko Believer - BRD Template 2026 - Nov'25 Update - FINAL.pptx"/>
    <m/>
    <m/>
    <m/>
    <m/>
  </r>
  <r>
    <n v="48"/>
    <s v="AT.04.26.001"/>
    <x v="5"/>
    <s v="AYO Toko"/>
    <x v="16"/>
    <s v="Support Store Visual Mission_x000a__x000a_Deployment wants to create a mission where retailers redirected to profile page to upload store visuals. After submitted and &quot;approved&quot; by deployment admin team, DTE will automatically rewarded the retailers from &quot;Verifikasi Foto Toko&quot;"/>
    <s v="Automate coin rewarding verified misi Foto Toko"/>
    <s v="- Button bulk approved &quot;checkbox&quot; for ease verification process (principal side)"/>
    <s v="1) Support JLB 2026 campaign_x000a_2) Increase store visual approval rate, support SRC branding"/>
    <n v="4"/>
    <s v="CommRTM - Angela_x000a__x000a_CommDep - Jessica Cassandra"/>
    <x v="2"/>
    <d v="2026-03-10T00:00:00"/>
    <s v="Jeje"/>
    <n v="20"/>
    <n v="9"/>
    <n v="5"/>
    <m/>
    <m/>
    <m/>
    <m/>
    <m/>
    <s v="Cancel"/>
    <m/>
    <m/>
    <m/>
    <m/>
    <m/>
    <s v="The ticket will be delivered in AYO Principal with Verifikasi AYO Toko"/>
    <d v="2026-05-25T00:00:00"/>
    <s v="BRD - Support Store Visual Mission"/>
    <m/>
    <m/>
    <m/>
    <m/>
  </r>
  <r>
    <n v="49"/>
    <s v="MH.04.26.003"/>
    <x v="0"/>
    <s v="MyHero "/>
    <x v="31"/>
    <s v="Current batch job e-mail sap-cancellation-data-report only get cancellation data from 00:00-02:00. Most of the email sent is empty"/>
    <s v="Reflect full payment &amp; invoice cancellation data to review dummy variance in SAP"/>
    <s v="Current process:_x000a_Get invoice &amp; payment cancellation on 00:00-02:00_x000a__x000a_Proposed process:_x000a_Get full day invoice &amp; payment cancellation data"/>
    <s v="- ketersediaan data 2–8 jam lebih cepat setiap hari karena akan di process job_x000a_- 0 dependency pada ketersediaan L1 support_x000a_- Eliminasi effort manual dari support ~100 menit jam kerja / bulan "/>
    <n v="4"/>
    <s v="Melissa Tio"/>
    <x v="2"/>
    <d v="2026-03-10T00:00:00"/>
    <s v="Melissa Tio"/>
    <n v="8"/>
    <n v="3"/>
    <m/>
    <m/>
    <s v="CDE-56917"/>
    <m/>
    <m/>
    <d v="2026-04-10T00:00:00"/>
    <s v="Develop"/>
    <n v="4"/>
    <s v="No"/>
    <m/>
    <n v="7"/>
    <m/>
    <m/>
    <d v="2026-05-25T00:00:00"/>
    <s v="BRD Update Job Dummy Variance SAP AYO Cancellation.pptx"/>
    <m/>
    <m/>
    <m/>
    <m/>
  </r>
  <r>
    <n v="50"/>
    <s v="AK.03.26.002"/>
    <x v="1"/>
    <s v="AYO Principal - AYO Kasir"/>
    <x v="32"/>
    <s v="Currently, product setup—whether creating new products or updating prices—must be performed manually and in real time. The system does not support scheduling for product listings or price changes. In addition, users are required to access two separate menus to complete postings for Kasir and Qoncierge, resulting in fragmented processes and increased operational workload. - principal ticket"/>
    <s v="To enable scheduled product listings and price changes, while creating a more seamless, unified, and efficient workflow across all touchpoints."/>
    <s v="Migrating to the new Product Listing Management system eliminates the need for repeated manual steps and reduces dependency on multiple menus, allowing users to manage listings from a single interface."/>
    <s v="pre-register NPL_x000a_so if we have NPL, we can register it first and set the launch date"/>
    <m/>
    <s v="CI - Kelvin Wijaya"/>
    <x v="5"/>
    <m/>
    <s v="Kelvin"/>
    <n v="22"/>
    <n v="6"/>
    <n v="6"/>
    <d v="2026-01-06T00:00:00"/>
    <s v="Deprio"/>
    <m/>
    <m/>
    <d v="2026-09-04T00:00:00"/>
    <s v="Develop"/>
    <n v="4"/>
    <s v="No"/>
    <m/>
    <n v="38"/>
    <m/>
    <s v="Will be deployed on Adhoc after Sprint 4 Deployment schedule"/>
    <s v="cross sprint. expected to be deployed on 8 june"/>
    <m/>
    <m/>
    <m/>
    <m/>
    <m/>
  </r>
  <r>
    <n v="51"/>
    <s v="AP.04.26.002"/>
    <x v="10"/>
    <s v="Multiple Menus "/>
    <x v="33"/>
    <s v="Enable Users in Existing New Relic Monitoring "/>
    <s v="To see the user id in the new relic we need to enable the user identifier in AYO Principal new relic"/>
    <m/>
    <s v="Faster investigation in Principal, cleaner roadmap for AYO Principal Improvement"/>
    <n v="4"/>
    <s v="Ariph Satyanagara"/>
    <x v="1"/>
    <d v="2026-03-10T00:00:00"/>
    <s v="Ariph Satyanagara"/>
    <n v="10"/>
    <n v="2"/>
    <n v="2"/>
    <m/>
    <s v="AYO Principal - Enable User Identification in New Relic Browser Monitoring - Commercial Digital Ecosystem - Confluence"/>
    <m/>
    <m/>
    <d v="2026-04-10T00:00:00"/>
    <s v="Develop"/>
    <n v="4"/>
    <s v="No"/>
    <m/>
    <n v="6"/>
    <m/>
    <m/>
    <d v="2026-05-25T00:00:00"/>
    <s v="05. AYO Principal BRD - AYO Principal 2.0 April.pptx"/>
    <m/>
    <m/>
    <m/>
    <m/>
  </r>
  <r>
    <n v="52"/>
    <s v="AT.04.26.002"/>
    <x v="5"/>
    <s v="AYO Toko"/>
    <x v="34"/>
    <s v="Checkout_x000a_The UI in the Belanja flow of AYO Toko is long overdue for improvement, as the previous vendor did not properly develop the frontend. With the introduction of a new design and design system, we are gradually enhancing the AYO Toko interface, starting with the Belanja flow—specifically the checkout page. This update will impact both AYO Toko CC and SFP."/>
    <s v="To improve the overall UI quality and user experience in the Belanja flow by implementing the new design system on the checkout page. This aims to ensure visual consistency, better usability, and alignment across AYO Toko."/>
    <m/>
    <m/>
    <n v="4"/>
    <s v="CI - Jeje"/>
    <x v="6"/>
    <m/>
    <s v="Jeje"/>
    <n v="20"/>
    <n v="1"/>
    <n v="6"/>
    <m/>
    <s v="https://jira.app.pconnect.biz/browse/CDE-53606"/>
    <m/>
    <m/>
    <d v="2026-04-10T00:00:00"/>
    <s v="Develop"/>
    <n v="4"/>
    <s v="No"/>
    <m/>
    <n v="15"/>
    <n v="1"/>
    <m/>
    <d v="2026-05-25T00:00:00"/>
    <s v="BRD AYO Toko - UI Checkout Revamp"/>
    <m/>
    <m/>
    <m/>
    <s v="Mandays estimation assuming:_x000a_1. Only AYO Toko CC (like the figma)_x000a_2. Product recommendations call existing endpoint_x000a__x000a_Need confirmation"/>
  </r>
  <r>
    <n v="53"/>
    <s v="MH.04.26.004"/>
    <x v="0"/>
    <s v="My Hero FF &amp; My Hero Backend"/>
    <x v="35"/>
    <s v="Currently, the operational expense claim process still relies on the PC Pool, which limits access for Field Force and leads to inefficiencies in both time and operational costs. This situation results in prolonged claim processing, an increase in idle funds amounting to IDR 8 billion, and recurring costs of IDR 1.1 billion for PC Pool rent."/>
    <s v="To migrate operational expense claim submission and processing from PC Pool to MyHero in order to improve efficiency, reduce processing time, and strengthen control through a fully digital and standardized workflow."/>
    <s v="This initiative enables Field Force to submit expense claims via MyHero with OCR-based invoice reading, standardized master data, digital approval workflow, and automatic integration with SAP after validation by CPO and approval by relevant stakeholders."/>
    <s v="The implementation will reduce manual effort for Field Force and CPO, accelerate claim processing cycle time, minimize cost mapping errors, eliminate idle funds of 8 Bio-IDR, and remove recurring PC Pool costs of 1.1 Bio-IDR while improving transparency and auditability._x000a_"/>
    <n v="4"/>
    <s v="CommFin - Nobel Adisyahputra"/>
    <x v="2"/>
    <m/>
    <m/>
    <s v="BRD not shared to ITPD"/>
    <n v="4"/>
    <m/>
    <m/>
    <m/>
    <m/>
    <m/>
    <m/>
    <s v="Deprio"/>
    <n v="5"/>
    <s v="Yes"/>
    <n v="5"/>
    <s v="-"/>
    <m/>
    <s v="BRD not Shared"/>
    <m/>
    <m/>
    <m/>
    <m/>
    <m/>
    <s v="Tanya Pak Nobel BRDnya"/>
  </r>
  <r>
    <n v="109"/>
    <s v="AK.03.26.008"/>
    <x v="1"/>
    <s v="AYO Kasir SFP"/>
    <x v="36"/>
    <s v="Currently frontliners couldn't adjust codentify when doing edit transaction and changes device variant"/>
    <s v="Adjust codentify device - in menu edit transaction. Changes of transaction device will follow new codentify it as well"/>
    <s v="Adjust codentify device - in menu edit transaction. Changes of transaction device will follow new codentify it as well"/>
    <s v="We cannot track end to end flow for CITA loyalty directly. resulting false decision making"/>
    <n v="3"/>
    <s v="CommSFP - Rizal"/>
    <x v="5"/>
    <d v="2026-02-05T00:00:00"/>
    <s v="Inna"/>
    <n v="15"/>
    <s v="deprio"/>
    <m/>
    <m/>
    <s v="unclear request including clearance on RnC and mitigations"/>
    <m/>
    <m/>
    <m/>
    <s v="Deprio"/>
    <m/>
    <m/>
    <m/>
    <m/>
    <m/>
    <s v="Has not been shared"/>
    <m/>
    <m/>
    <m/>
    <m/>
    <m/>
    <m/>
  </r>
  <r>
    <n v="55"/>
    <s v="AT.02.26.003"/>
    <x v="5"/>
    <s v="SFP"/>
    <x v="26"/>
    <s v="Create job untuk mengconsume external file provide by Finance team (AR) untuk terkait payment status dari partner yg di lakukan di luar PG"/>
    <s v="-Minimize manual update backed (CHT) ​_x000a_-Optimize delay time order from Partner​"/>
    <s v="Need Confirmation"/>
    <s v="Time efficiency"/>
    <n v="2"/>
    <s v="CI - Junaidi"/>
    <x v="5"/>
    <d v="2025-12-28T00:00:00"/>
    <s v="Junaidi"/>
    <n v="20"/>
    <n v="2"/>
    <n v="7"/>
    <m/>
    <s v="[CDE-48503] AYO Toko SFP Automation Payment Status update (for payment without PG) - Jira"/>
    <m/>
    <m/>
    <m/>
    <s v="Develop"/>
    <n v="4"/>
    <s v="Yes"/>
    <n v="5"/>
    <n v="5"/>
    <n v="3"/>
    <m/>
    <m/>
    <s v="AYO Toko SFP - Simplify and faster update invoice status (for manual transfer payment).pptx"/>
    <m/>
    <m/>
    <m/>
    <m/>
  </r>
  <r>
    <n v="56"/>
    <s v="MH.02.26.002"/>
    <x v="0"/>
    <s v="My Hero FF"/>
    <x v="22"/>
    <s v="Stock Check WE MYHERO Sprint 2"/>
    <m/>
    <m/>
    <m/>
    <n v="4"/>
    <s v="CI - Aditya Hidayat"/>
    <x v="5"/>
    <m/>
    <s v="Hidayat Aditya"/>
    <n v="7.6"/>
    <n v="5"/>
    <m/>
    <m/>
    <m/>
    <m/>
    <m/>
    <s v="-"/>
    <s v="Develop"/>
    <n v="4"/>
    <s v="No"/>
    <m/>
    <n v="12"/>
    <m/>
    <m/>
    <d v="2026-05-26T00:00:00"/>
    <m/>
    <s v="Adit Create Ticket &amp; Submit Ticket"/>
    <m/>
    <m/>
    <m/>
  </r>
  <r>
    <n v="111"/>
    <s v="AK.04.26.012"/>
    <x v="1"/>
    <s v="AYO Principle - Program"/>
    <x v="37"/>
    <s v="Currently IQOS XP Program still in developmen in point collection &amp; visit mechanism, but only applicable in 1 rules per touchpoints"/>
    <s v="Create limited time activation by leveraging limited-period XP initiatives that stimulate momentum and drive additional footfall into stores._x000a__x000a_Strengthen value perception and deepen collaboration with partners by offering special benefits to selected LAU segments._x000a_"/>
    <s v="This initiative improve our current program capabilities, to adjust program to give extra benefits in certain period of time, selected LAU or selected outlets"/>
    <m/>
    <n v="4"/>
    <s v="MktSFP - Kevin Anggana"/>
    <x v="2"/>
    <m/>
    <s v="Kelvin/ Ariph"/>
    <m/>
    <s v="deprio"/>
    <m/>
    <m/>
    <s v="unclear request, no kickoff meeting"/>
    <m/>
    <m/>
    <m/>
    <s v="Deprio"/>
    <m/>
    <m/>
    <m/>
    <m/>
    <m/>
    <s v="Has not been shared"/>
    <m/>
    <m/>
    <m/>
    <m/>
    <m/>
    <m/>
  </r>
  <r>
    <n v="58"/>
    <s v="AT.04.26.003"/>
    <x v="5"/>
    <s v="AYO Toko"/>
    <x v="38"/>
    <s v="Pop Up Revamp_x000a_Current UI and setting for popup in AYO TOKO is not intuitive and enticing enough for users to engage. From ~58.000 active retailers AYO TOKO that receive the popup, only ~21.000 clicked the popup (~37%)."/>
    <s v="Increase the click-through rate (CTR) of the popup itself. In the case of DTE, for example, retailers will watch the mission-related video once they click the_x000a_popup. We knew that retailers will be more likely to submit and comply missions once they engage with the video."/>
    <s v="_x000a_Revamp popup frontend behavior to: ​_x000a_- Display close (“X”) button on top-left of the popup ​_x000a_- Remove button components from the popup UI​_x000a_- Support non-rectangular visual shapes based on uploaded PNG (transparent background)​_x000a_"/>
    <s v="1) CTR popup_x000a_2) Mission submission and compliance rate"/>
    <n v="4"/>
    <s v="CI - Livi"/>
    <x v="6"/>
    <d v="2026-02-05T00:00:00"/>
    <s v="Jeje"/>
    <n v="20"/>
    <n v="8"/>
    <n v="8"/>
    <m/>
    <s v="CDE-50194"/>
    <m/>
    <m/>
    <d v="2026-04-10T00:00:00"/>
    <s v="Deprio"/>
    <m/>
    <m/>
    <m/>
    <m/>
    <m/>
    <s v="Due to low prioritization and no mandays left"/>
    <s v="Deprio"/>
    <s v="BRD AYO TOKO - Pop Up Revamp.pptx"/>
    <m/>
    <m/>
    <m/>
    <m/>
  </r>
  <r>
    <n v="59"/>
    <s v="MH.04.26.005"/>
    <x v="0"/>
    <s v="My Hero"/>
    <x v="6"/>
    <s v="No cancel feature for pre order RE"/>
    <s v="Add cancel feature for pre order RE"/>
    <s v="Add cancel feature for pre order RE"/>
    <m/>
    <n v="4"/>
    <m/>
    <x v="6"/>
    <m/>
    <s v="Melissa"/>
    <n v="47.5"/>
    <n v="6"/>
    <m/>
    <m/>
    <m/>
    <m/>
    <m/>
    <s v="-"/>
    <s v="Deprio"/>
    <s v="-"/>
    <s v="-"/>
    <m/>
    <m/>
    <m/>
    <s v="Not prioritize"/>
    <s v="Deprio"/>
    <s v="BRD - Panamas RE Cancel Pre Order Phase 2.pptx"/>
    <m/>
    <m/>
    <m/>
    <m/>
  </r>
  <r>
    <n v="60"/>
    <s v="AT.04.26.004"/>
    <x v="5"/>
    <s v="AYO Toko"/>
    <x v="38"/>
    <s v="Stores are not yet fully aware that SRC outlets can sell digital products via the Pojok Bayar app, which can enhance their product range and help meet customer needs"/>
    <s v="To raise awareness among stores that are already active in B2B purchasing through AYO TOKO (~100k), encouraging them to enhance their assortment with digital products and offer more competitive digital prices via Pojok Bayar"/>
    <s v="Users need additional link at the end of B2B transaction to Pojok Bayar webview which option to click or simply close the pop-up."/>
    <s v="increase Pojok Bayar users to aim at least 60% B2B users"/>
    <n v="4"/>
    <s v="CommSP - Liony Maria Datu"/>
    <x v="2"/>
    <m/>
    <s v="Jeje"/>
    <n v="8"/>
    <n v="4"/>
    <m/>
    <m/>
    <m/>
    <m/>
    <m/>
    <m/>
    <s v="Deprio"/>
    <m/>
    <m/>
    <m/>
    <m/>
    <m/>
    <s v="Due to low prioritization and no mandays left"/>
    <s v="Deprio"/>
    <s v="BRD - AYO Toko - Link to Pojok Bayar​"/>
    <m/>
    <m/>
    <m/>
    <s v="The development will be include in line 60_x000a__x000a_therefore cancelled"/>
  </r>
  <r>
    <n v="61"/>
    <s v="MH.04.26.006"/>
    <x v="0"/>
    <s v="My Hero BE"/>
    <x v="6"/>
    <s v="If there is issue when sending pre order cancellation to WMS/TMS, Sales Order status is still ended and_x000a_booked on WMS/TMS, but cancelled in My Hero Back End.​_x000a_In delivery day, this sales order is still included in delivery list​"/>
    <s v="Retry sending cancellation pre order to WMS/TMS​ and release booking​"/>
    <s v="New job to retry send pre order RE cancellation including:​_x000a_-Retry release booking​_x000a_-Retry sending cancelation pre order to TMS​_x000a_-Retry sending cancelation pre order to WMS"/>
    <m/>
    <n v="4"/>
    <m/>
    <x v="6"/>
    <m/>
    <s v="Melissa"/>
    <n v="26.6"/>
    <n v="7"/>
    <m/>
    <m/>
    <m/>
    <m/>
    <m/>
    <m/>
    <s v="Deprio"/>
    <n v="0"/>
    <m/>
    <m/>
    <m/>
    <m/>
    <s v="Not prioritize"/>
    <s v="Deprio"/>
    <s v="BRD - Panamas RE Retry Send Cancel Pre Order.pptx"/>
    <m/>
    <m/>
    <m/>
    <m/>
  </r>
  <r>
    <n v="77"/>
    <s v="AK.03.26.004"/>
    <x v="1"/>
    <s v="AYO Kasir"/>
    <x v="39"/>
    <s v="Enable AYO Kasir Web Version to be fully operated in IOS based device (All Pages)"/>
    <s v="AYO Kasir responsive (phase 3) - Compatibility in mobile version (web)"/>
    <s v="Enable AYO Kasir web to be accessed in mobile browser_x000a_"/>
    <m/>
    <n v="3"/>
    <m/>
    <x v="5"/>
    <s v="Need Confirmation"/>
    <s v="Inna"/>
    <n v="15"/>
    <n v="15"/>
    <n v="15"/>
    <m/>
    <s v="Just need to deveop the remaining pages (last phase)"/>
    <m/>
    <m/>
    <m/>
    <s v="Deprio"/>
    <m/>
    <m/>
    <m/>
    <m/>
    <m/>
    <s v="Has not been shared"/>
    <m/>
    <m/>
    <m/>
    <m/>
    <m/>
    <m/>
  </r>
  <r>
    <n v="63"/>
    <s v="AT.04.26.005"/>
    <x v="5"/>
    <s v="AYO Toko DTE"/>
    <x v="40"/>
    <s v="Search Suggestion_x000a_Currently, AYO TOKO have banner, popup, push notif, and homepage section that can_x000a_be utilized by business users to increase campaign awareness and other purposes. However, in case of DTE mission, we've seen a significant gap between users that login to AYO TOKO and users who watch video, which is only ~10% of them although we've been utilizing existing marketing channels. This indicates that we need to add another channel to increase more traffic to the video. One of them is by utilizing search suggestion, right before retailers typing product name. According to GA, search suggestion is the second page that mostly visited by retailers when they go to AYO TOKO."/>
    <s v="By nudging mission in search suggestion, we believe that this will increase traffic to mission videos, and help increase performance of other campaigns as well. "/>
    <m/>
    <s v="1) Volume, order conversion_x000a_2) Mission submission and compliance rate"/>
    <n v="4"/>
    <s v="CI - Livi"/>
    <x v="6"/>
    <d v="2026-02-05T00:00:00"/>
    <s v="Jeje"/>
    <n v="25"/>
    <n v="7"/>
    <m/>
    <m/>
    <s v="https://jira.app.pconnect.biz/browse/CDE-53658"/>
    <m/>
    <m/>
    <d v="2026-04-10T00:00:00"/>
    <s v="Deprio"/>
    <m/>
    <m/>
    <m/>
    <m/>
    <m/>
    <s v="Due to low prioritization and no mandays left"/>
    <m/>
    <s v="BRD AYO TOKO &amp; AYO PRINCIPAL - Search Suggestion.pptx"/>
    <m/>
    <m/>
    <m/>
    <m/>
  </r>
  <r>
    <n v="64"/>
    <s v="MH.04.26.007"/>
    <x v="0"/>
    <s v="My Hero BE"/>
    <x v="6"/>
    <s v="Pre order TA RE CreatedBy data is not recorded correctly"/>
    <s v="Changes for WMS Sales TA Data"/>
    <s v="-The CreatedBy field should be filled with the Trade Assistance Name.​_x000a_-Cancellation before the Assignment/Delivery process: There is no need to send a cancellation to the WMS sales report.​_x000a_-Cancellation after the Assignment/Delivery process: Send a cancellation to the WMS sales report, including additional_x000a_information with the TA Name.​"/>
    <m/>
    <n v="4"/>
    <m/>
    <x v="6"/>
    <m/>
    <s v="Austin"/>
    <n v="13.3"/>
    <n v="8"/>
    <m/>
    <m/>
    <m/>
    <m/>
    <m/>
    <m/>
    <s v="Deprio"/>
    <m/>
    <m/>
    <m/>
    <m/>
    <m/>
    <s v="Not prioritize"/>
    <m/>
    <s v="BRD Changes for WMS Sales TA RE Data.pptx"/>
    <m/>
    <m/>
    <m/>
    <m/>
  </r>
  <r>
    <n v="73"/>
    <s v="AK.10.25.001"/>
    <x v="1"/>
    <s v="AYO Kasir"/>
    <x v="41"/>
    <s v="Additional enhancement for stock count count/opname is needed to ensure all feedback from RnC and business operational needs are covered. "/>
    <s v="To enhance &quot;stock count/opname&quot; feature"/>
    <s v="stock count newly developed adjustment cashier_x000a_stock count principal_x000a_stock count adjustment  cashier"/>
    <s v="frontliners will lack essential customer data and guidance tools, resulting in fragmented journeys, missed personalization opportunities, and reduced effectiveness in customer engagement."/>
    <m/>
    <s v="CommSFP - Adnan_x000a_CommDep - Harya"/>
    <x v="5"/>
    <s v="S10 Deprio"/>
    <s v="Inna / Felicia"/>
    <n v="90"/>
    <n v="13"/>
    <n v="13"/>
    <m/>
    <m/>
    <m/>
    <m/>
    <m/>
    <s v="Deprio"/>
    <m/>
    <m/>
    <m/>
    <n v="90"/>
    <m/>
    <s v="Insufficient Velocity"/>
    <m/>
    <m/>
    <m/>
    <m/>
    <m/>
    <m/>
  </r>
  <r>
    <n v="66"/>
    <s v="AT.01.26.006"/>
    <x v="5"/>
    <s v="AYO Toko"/>
    <x v="42"/>
    <s v="To support OTP sending via WhatsApp"/>
    <s v="To offer alternative for users to receive OTP via WhatsApp"/>
    <s v="user will receive OTP via WA when login"/>
    <s v="login failure"/>
    <n v="2"/>
    <s v="Livi Anastasia"/>
    <x v="0"/>
    <s v="S1 Deprio"/>
    <s v="Jeje"/>
    <n v="10"/>
    <n v="10"/>
    <m/>
    <d v="2026-02-23T00:00:00"/>
    <s v="CDE-50187"/>
    <m/>
    <m/>
    <m/>
    <s v="Develop"/>
    <n v="4"/>
    <s v="No"/>
    <m/>
    <n v="10"/>
    <n v="2"/>
    <m/>
    <d v="2026-05-25T00:00:00"/>
    <m/>
    <m/>
    <m/>
    <m/>
    <s v="Absorb in Sprint 3._x000a__x000a_udh settle dgn legal, meta dkk untuk integrationnya. ini penting soalnya wlaupun bs d bypass, tp mesti nunggu complain d raise untuk akhirnya ngebypass. jd ini urgent. ada around 1500 OTPs  yg blm berhasil masuk OTPnya."/>
  </r>
  <r>
    <n v="67"/>
    <s v="MH.03.26.006"/>
    <x v="0"/>
    <s v="My Hero"/>
    <x v="29"/>
    <s v="Logo updates across AYO platforms are currently fragmented and require development effort, limiting speed and consistency in brand updates."/>
    <s v="To build a connection to AYO Principal to retrieve platform-specific logo configurations for each AYO platform."/>
    <m/>
    <m/>
    <n v="4"/>
    <s v="Jeje"/>
    <x v="5"/>
    <d v="2026-02-05T00:00:00"/>
    <m/>
    <s v="BRD not shared  to ITPD"/>
    <n v="9"/>
    <m/>
    <m/>
    <m/>
    <m/>
    <m/>
    <s v="-"/>
    <s v="Deprio"/>
    <m/>
    <m/>
    <m/>
    <m/>
    <m/>
    <s v="No BRD"/>
    <m/>
    <m/>
    <m/>
    <m/>
    <m/>
    <m/>
  </r>
  <r>
    <n v="71"/>
    <s v="AK.10.25.010"/>
    <x v="1"/>
    <s v="AYO Kasir"/>
    <x v="43"/>
    <s v="AYO Kasir Trasanction by Location"/>
    <s v="Track Transaction by providing longtitude &amp; latitude on each transation made, this is to segmentize transaciton within staionary (direct retail) or non-stationary (canvassing) "/>
    <m/>
    <m/>
    <n v="1"/>
    <s v="SFP Harya-Adnan"/>
    <x v="5"/>
    <s v="Carry From Sprint 10"/>
    <s v="Felicia"/>
    <n v="50"/>
    <n v="12"/>
    <n v="12"/>
    <m/>
    <s v="Deprio"/>
    <m/>
    <m/>
    <m/>
    <s v="Deprio"/>
    <m/>
    <m/>
    <m/>
    <n v="50"/>
    <m/>
    <s v="Insufficient Velocity"/>
    <m/>
    <m/>
    <m/>
    <m/>
    <m/>
    <m/>
  </r>
  <r>
    <n v="69"/>
    <s v="AT.04.26.006"/>
    <x v="5"/>
    <s v="AYO Profile"/>
    <x v="44"/>
    <s v="The current DTE mission link only directs users to the AYO Profile homepage, not the Foto Toko page where they must upload store enhancement photos. Because of this, users need an extra step to manually find the correct section, which creates confusion, slows down the submission process, and increases the chance of incorrect uploads."/>
    <s v="- To enable a direct deep link that opens the Foto Toko page immediately from the DTE mission._x000a_- To simplify the submission flow by eliminating unnecessary navigation steps."/>
    <s v="- The DTE mission will embed the new direct deep link._x000a_- When users tap the link, they will be taken immediately to the  Foto Toko submission page. _x000a_- The extra manual navigation step will be removed, creating a seamless, intuitive, one-click submission experience."/>
    <s v="- 30–40% faster submission process because users are taken directly to the Foto Toko page manually._x000a_- 20–30% fewer user inquiries/complaints related to “Where to upload the photo?”"/>
    <n v="4"/>
    <s v="CommRTM - Angela_x000a__x000a_CommDep - Jessica Cassandra"/>
    <x v="2"/>
    <m/>
    <s v="Jeje"/>
    <n v="20"/>
    <n v="11"/>
    <m/>
    <m/>
    <s v="[CDE-56950] [ID][AYO Toko] Deeplink Verifikasi Foto Toko - Jira"/>
    <m/>
    <m/>
    <d v="2026-04-10T00:00:00"/>
    <s v="Develop"/>
    <n v="4"/>
    <s v="No"/>
    <m/>
    <n v="2"/>
    <n v="1"/>
    <m/>
    <m/>
    <m/>
    <m/>
    <m/>
    <m/>
    <m/>
  </r>
  <r>
    <n v="70"/>
    <s v="MH.03.26.004"/>
    <x v="0"/>
    <s v="My Hero BE &amp; FF"/>
    <x v="45"/>
    <s v="Based on system criticality, MYHERO is classified as a business‑critical system. In accordance with IT Security requirements under ITPF IT‑STD‑301 Identity &amp; Access Management, business‑critical systems are required to have emergency access in place."/>
    <s v="Implement emergency access for both MYHERO backend &amp; Field Force"/>
    <m/>
    <m/>
    <n v="4"/>
    <s v="IT - Andry/ Verrel/Xuchin"/>
    <x v="5"/>
    <d v="2026-02-04T00:00:00"/>
    <s v="Pram/Austin"/>
    <n v="110.2"/>
    <n v="10"/>
    <m/>
    <m/>
    <m/>
    <m/>
    <m/>
    <d v="2026-04-10T00:00:00"/>
    <s v="Develop"/>
    <n v="5"/>
    <s v="Yes"/>
    <n v="5"/>
    <s v="TBC (on vendor asssessment)"/>
    <m/>
    <m/>
    <m/>
    <m/>
    <m/>
    <m/>
    <m/>
    <m/>
  </r>
  <r>
    <n v="104"/>
    <s v="AK.09.25.004"/>
    <x v="1"/>
    <s v="AYO Kasir"/>
    <x v="46"/>
    <s v="Insert basic feature (customer data information, member-GF status, taste advisor, mission/handholding, leads form) in AYO Kasir with seamless journey"/>
    <s v="Integrate Qoncierge Coach fundamental feature to AYO Kasir"/>
    <s v="Insert basic feature (customer data information, member-GF status, taste advisor, mission/handholding, leads form) in AYO Kasir with seamless journey"/>
    <s v="Loyal IQOS Member retention"/>
    <n v="2"/>
    <s v="CommSFP - Adnan_x000a_CommDep - Harya"/>
    <x v="5"/>
    <s v="S9 Deprio"/>
    <s v="Kelvin"/>
    <s v="Deprio"/>
    <s v="deprio"/>
    <m/>
    <m/>
    <s v="Deprio"/>
    <m/>
    <m/>
    <m/>
    <s v="Deprio"/>
    <s v="Has not been shared"/>
    <m/>
    <m/>
    <s v="no BRD "/>
    <m/>
    <m/>
    <m/>
    <m/>
    <m/>
    <m/>
    <m/>
    <m/>
  </r>
  <r>
    <n v="72"/>
    <s v="MH.04.26.008"/>
    <x v="0"/>
    <s v="My Hero BE &amp; FF"/>
    <x v="47"/>
    <s v="Based on system criticality, MYHERO is classified as a business‑critical system. In accordance with IT Security requirements under ITPF IT‑STD‑301 Identity &amp; Access Management, business‑critical systems are required to have terminate session after timeout procedure in place."/>
    <s v="Implement terminate session after timeout for both MYHERO Field Force"/>
    <m/>
    <m/>
    <n v="4"/>
    <s v="IT - Andry/ Verrel/Xuchin"/>
    <x v="6"/>
    <m/>
    <s v="Pram/Austin"/>
    <n v="60.8"/>
    <n v="11"/>
    <m/>
    <m/>
    <m/>
    <m/>
    <m/>
    <d v="2026-04-10T00:00:00"/>
    <s v="Develop"/>
    <n v="4"/>
    <s v="No"/>
    <m/>
    <n v="23"/>
    <m/>
    <m/>
    <d v="2026-05-26T00:00:00"/>
    <s v="BRD MYHERO terminate session after timeout.pptx"/>
    <m/>
    <m/>
    <m/>
    <m/>
  </r>
  <r>
    <n v="54"/>
    <s v="AK.04.26.003"/>
    <x v="1"/>
    <s v="Ayo Kasir"/>
    <x v="48"/>
    <s v="AYO Kasir able to device registration only , without input transaction"/>
    <s v="AYO Kasir able to device registration only , without input transaction"/>
    <m/>
    <m/>
    <n v="4"/>
    <s v="SFP Harya-Adnan"/>
    <x v="2"/>
    <d v="2026-03-12T00:00:00"/>
    <s v="Inna/Feli"/>
    <n v="55"/>
    <n v="7"/>
    <n v="7"/>
    <m/>
    <m/>
    <m/>
    <m/>
    <d v="2026-10-04T00:00:00"/>
    <s v="Deprio"/>
    <m/>
    <m/>
    <m/>
    <n v="55.2"/>
    <m/>
    <s v="Pick up and carryover to sprint 5. drop Mitracomm"/>
    <s v="Carried over to Sprint 5, with a partial deployment on May 25"/>
    <m/>
    <m/>
    <m/>
    <m/>
    <m/>
  </r>
  <r>
    <n v="74"/>
    <s v="MH.04.26.009"/>
    <x v="0"/>
    <s v="My Hero Backend"/>
    <x v="49"/>
    <s v="Update the latest system version of AWS (lambda), google react native"/>
    <s v="Maintain access to Appstore"/>
    <m/>
    <m/>
    <n v="4"/>
    <s v="ITPD &amp; Soft.Eng"/>
    <x v="0"/>
    <m/>
    <s v="-"/>
    <n v="360"/>
    <n v="12"/>
    <m/>
    <m/>
    <m/>
    <m/>
    <m/>
    <d v="2026-04-10T00:00:00"/>
    <s v="Develop"/>
    <n v="4"/>
    <s v="Yes"/>
    <n v="5"/>
    <s v="TBC (on vendor asssessment)"/>
    <m/>
    <m/>
    <m/>
    <m/>
    <m/>
    <m/>
    <m/>
    <s v="Tanya Soft.Eng dan ITPD seharusnya ini ticket Soft.eng gk perlu BRD"/>
  </r>
  <r>
    <n v="79"/>
    <s v="AK.04.26.006"/>
    <x v="1"/>
    <s v="AYO Kasir"/>
    <x v="50"/>
    <s v="During payment processing using BRI EDC (QRIS or Card), Frontliner must wait for the EDC response on the Waiting for Payment screen. However, when the response takes longer than expected, Frontliner often refresh or force close the app to regain control, therefore a Close (X) button is proposed to allow Frontliner to dismiss the screen without refreshing or killing the application."/>
    <s v="1. Reduce operational disruption caused by refresh/force-close during long EDC response times._x000a_2. Prevent duplicate actions and status inconsistencies triggered by user interruption (e.g., repeated attempts, unclear payment status)."/>
    <s v="Add a Close (X) button on the “Waiting for Payment” screen to allow Frontliners to safely dismiss the waiting screen without refreshing or killing the application, and continue using the app while the system handles the pending payment status appropriately."/>
    <s v="This change reduces operational disruption during delayed EDC responses by preventing Frontliners from refreshing or force-closing the app. It is expected to save approximately 0.5–5 minutes per affected transaction"/>
    <n v="4"/>
    <m/>
    <x v="6"/>
    <m/>
    <m/>
    <n v="5"/>
    <n v="16"/>
    <n v="16"/>
    <m/>
    <m/>
    <m/>
    <m/>
    <m/>
    <s v="Deprio"/>
    <m/>
    <m/>
    <m/>
    <m/>
    <m/>
    <s v="Has not been shared"/>
    <m/>
    <m/>
    <m/>
    <m/>
    <m/>
    <m/>
  </r>
  <r>
    <n v="76"/>
    <s v="MH.04.26.010"/>
    <x v="0"/>
    <s v="My Hero FF &amp; My Hero Backend"/>
    <x v="51"/>
    <s v="Check and book stock feature and its connection to WMS is an already available feature. However, it is underutilized due to:_x000a_a) The feature activates for all product category (including BV1 &amp; SFP). WMS ASSA only have V1 &amp; FMCG and there is no existing API integration with 7Soft (BV1)._x000a_b) FF cannot create order if ipad is offline/lose connection._x000a_c) FF must deactivate the feature when they need to order GIT (goods in-transit) to warehouse for delivery D+1."/>
    <s v="a) Reduce pain point by field force to coordinate stock availability manually (through Whatsapp or Teams)._x000a_b) Reduce pain point of creating DN and invoice revisions due to stock availability miscoordination._x000a_c) Deliver Q2 2026 productivity target by eliminating time-spent for stock coordination and DN revisions."/>
    <s v="a) MyHero BE can connect with different WMS according to product category, including 7Soft WMS_x000a_b) Field force can create sales order when ipad is offline/lost connection without deactivating check-book stock feature_x000a_c) Field force can book stock from “Available Qty” and “Plan Inbound Qty” in WMS_x000a_d) Notification with reason if sales order failed to be created (e.g. stock is not available, etc)"/>
    <s v="- Achieve Q2 2026 productivity target (~$0.1 mio/yr)*._x000a_- Eliminate time-spent by wholesale field force to do manual stock coordination._x000a__x000a_*Under validation with procurement"/>
    <n v="4"/>
    <s v="Biani - Service Delivery"/>
    <x v="6"/>
    <d v="2026-03-09T00:00:00"/>
    <s v="Faishol"/>
    <n v="66.5"/>
    <n v="13"/>
    <m/>
    <m/>
    <m/>
    <m/>
    <m/>
    <m/>
    <s v="Deprio"/>
    <m/>
    <m/>
    <m/>
    <m/>
    <m/>
    <s v="Not prioritize"/>
    <s v="Deprio"/>
    <m/>
    <m/>
    <m/>
    <m/>
    <m/>
  </r>
  <r>
    <n v="75"/>
    <s v="AK.01.26.002"/>
    <x v="1"/>
    <s v="AYO Kasir"/>
    <x v="52"/>
    <s v="Implementation of additional Lending flagging in AYO Kasir"/>
    <s v="Streamline field operations by eliminating Qualtrics dependency, reducing complexity and saving time for_x000a_frontliners.​_x000a__x000a_Enable quick and accurate identification of lending customers directly in AYO, improving follow-up_x000a_efficiency and customer experience.​"/>
    <s v="Enable identification of lending customers when they perform transactions in Ayo Kasir._x000a_Facilitate CRM follow-up for LAS (customers who borrowed devices) through the Lending Journey._x000a_Support CSC reminders to ensure timely device return."/>
    <s v="Lending data cannot be tracked in Ayo Kasir and DCE._x000a_Customers who borrowed devices cannot be followed up via eCRM or reminded through CSC calls, leading to operational inefficiencies and potential device loss."/>
    <n v="2"/>
    <s v="MktSFP - Arind_x000a_CommDep - Harya"/>
    <x v="5"/>
    <d v="2025-12-02T00:00:00"/>
    <s v="Felicia"/>
    <n v="50"/>
    <n v="14"/>
    <n v="14"/>
    <m/>
    <s v="Review business process and compliance"/>
    <m/>
    <m/>
    <m/>
    <s v="Deprio"/>
    <m/>
    <m/>
    <m/>
    <s v="Mandays consider API "/>
    <m/>
    <s v="Has not been shared"/>
    <m/>
    <m/>
    <m/>
    <m/>
    <m/>
    <m/>
  </r>
  <r>
    <n v="78"/>
    <s v="MH.04.26.011"/>
    <x v="0"/>
    <s v="MyHERO BackEnd"/>
    <x v="53"/>
    <s v="Time-spent waiting confirmation number/journey generation  before creating invoice when_x000a_limit is not available or needs update​"/>
    <s v="a. Achieve Q2 2026 productivity target ($152k/yr). This initiative contributes to $12k/yr.​_x000a_b. Eliminate eliminating idle time due to waiting confirmation number to create invoice ​_x000a_(1,011 mins of manhours/day)."/>
    <s v="Eliminating waiting time to do journey generation or create confirmation number after credit limit is updated."/>
    <s v="Idle time due to waiting invoice creation ​_x000a_Risk of late delivery to customer due to waiting/idle time​_x000a_Warehouse admin, helper, FF, and CPO overtime"/>
    <n v="4"/>
    <s v="OCS - Biani Himawan"/>
    <x v="2"/>
    <m/>
    <s v="Faishol"/>
    <n v="47.5"/>
    <n v="14"/>
    <m/>
    <m/>
    <m/>
    <m/>
    <m/>
    <m/>
    <s v="Deprio"/>
    <m/>
    <m/>
    <m/>
    <m/>
    <m/>
    <s v="carry forward to the next sprint"/>
    <s v="Deprio"/>
    <m/>
    <m/>
    <m/>
    <m/>
    <m/>
  </r>
  <r>
    <n v="105"/>
    <s v="AK.10.25.011"/>
    <x v="1"/>
    <s v="AYO Kasir"/>
    <x v="54"/>
    <s v="Monitoring Tools for Mobile Coaches"/>
    <s v="Activity tracking in Coaches, including routing &amp; activation performance"/>
    <m/>
    <m/>
    <n v="1"/>
    <s v="SFP Harya-Adnan"/>
    <x v="5"/>
    <s v="Carry From Sprint 10"/>
    <s v="Felicia / Inna"/>
    <n v="100"/>
    <s v="deprio"/>
    <m/>
    <m/>
    <s v="it might be included in the trx by location"/>
    <m/>
    <m/>
    <m/>
    <s v="Deprio"/>
    <m/>
    <m/>
    <m/>
    <s v="no BRD"/>
    <m/>
    <s v="Has not been shared"/>
    <m/>
    <m/>
    <m/>
    <m/>
    <m/>
    <m/>
  </r>
  <r>
    <n v="80"/>
    <s v="MH.04.26.012"/>
    <x v="0"/>
    <s v="MyHERO BackEnd"/>
    <x v="55"/>
    <s v="Currently, 3PL WH face pain points:_x000a_a) Manual reconcile discrepancy sales-stock movement for cricket._x000a_B) Risk of sales and stock movement discrepancy due to manual calculation."/>
    <s v="a) Reduce pain point by 3PL warehouse team to manually reconcile sales and stock movement for cricket. _x000a_b) Deliver Q2 2026 productivity target by eliminating time-spent for manual reconcile."/>
    <s v="Cricket sales data interface from AYO to WMS"/>
    <s v="- Achieve OCS Q2 2026 productivity target (~$0.1 mio/yr)*._x000a_- Eliminate time-spent by 3PL warehouse admin to do manual reconcile for cricket."/>
    <n v="4"/>
    <s v="OCS - Biani Himawan"/>
    <x v="2"/>
    <m/>
    <m/>
    <n v="19"/>
    <n v="15"/>
    <m/>
    <m/>
    <m/>
    <m/>
    <m/>
    <d v="2026-04-10T00:00:00"/>
    <s v="Develop"/>
    <n v="4"/>
    <s v="No"/>
    <m/>
    <n v="10"/>
    <m/>
    <m/>
    <d v="2026-05-26T00:00:00"/>
    <m/>
    <m/>
    <m/>
    <m/>
    <m/>
  </r>
  <r>
    <n v="93"/>
    <s v="AK.04.26.011"/>
    <x v="1"/>
    <s v="AYO Kasir"/>
    <x v="12"/>
    <s v="Barcode Based Stock Movement Integration for ORF (as Primary Identifier): This enhancement standardizes stock movement between AYO Kasir and SAP by using Barcode as the primary product identifier instead of material code. By leveraging barcode-based identification, stock transfers and Order Request Forms (ORF) can be processed more accurately and consistently, eliminating risks of material code mismatch and ensuring correct stock allocation at batch level."/>
    <s v="The objective of this enhancement is to improve accuracy, efficiency, and scalability of stock movement processing by standardizing Barcode as the primary identifier across AYO Kasir and SAP."/>
    <s v="This enhancement introduces Barcode‑Based Stock Movement Integration for Order Request Form (ORF), positioning Barcode as the primary product identifier between AYO Kasir and SAP, replacing reliance on material code."/>
    <s v="The current material code based process is highly inefficient and operationally costly, especially for high volume ORF and STO processing._x000a__x000a_Based on real operational samples_x000a_1. With Barcode as Primary Identifier : ~2 minutes per ORF / STO_x000a_2. With Material Code: ~10 minutes per ORF / STO"/>
    <n v="4"/>
    <m/>
    <x v="2"/>
    <m/>
    <m/>
    <n v="10"/>
    <s v="deprio"/>
    <m/>
    <m/>
    <m/>
    <m/>
    <m/>
    <m/>
    <s v="Deprio"/>
    <m/>
    <m/>
    <m/>
    <m/>
    <m/>
    <s v="Has not been shared"/>
    <m/>
    <m/>
    <m/>
    <m/>
    <m/>
    <m/>
  </r>
  <r>
    <n v="82"/>
    <s v="MH.04.26.013"/>
    <x v="0"/>
    <s v="My Hero FF &amp; My Hero Backend"/>
    <x v="56"/>
    <s v="Currently, 3PL WH face pain points:_x000a_a) Manual input brand, qty, and WBS for reward processing_x000a_b) Risk of inventory discrepancy of WMS-SAP due to reward expense"/>
    <s v="Reduce pain point by 3PL warehouse team to do manual input for reward processing."/>
    <s v="a) Reward transactions recorded in AYO_x000a_b) Integration of reward expense with WMS and SAP"/>
    <s v="- Achieve OCS Q2 2026 productivity target (~$0.1 mio/yr)*._x000a_- Eliminate time-spent by 3PL warehouse admin due to reward manual input."/>
    <n v="4"/>
    <s v="OCS - Biani Himawan"/>
    <x v="2"/>
    <m/>
    <m/>
    <s v="BRD not shared to ITPD"/>
    <n v="16"/>
    <m/>
    <m/>
    <m/>
    <m/>
    <m/>
    <m/>
    <s v="Deprio"/>
    <m/>
    <m/>
    <m/>
    <m/>
    <m/>
    <s v="BRD not Shared"/>
    <m/>
    <m/>
    <m/>
    <m/>
    <m/>
    <m/>
  </r>
  <r>
    <n v="83"/>
    <s v="AK.04.26.008"/>
    <x v="1"/>
    <s v="AYO Kasir"/>
    <x v="57"/>
    <s v="Currently, Codentify validation in the Replacement flow and Reports (Laporan) menu only supports 12-character Codentify codes. However, Codentify for devices requires 14 characters, which differs from box Codentify that uses 12 characters._x000a_To address this, the Codentify length validation needs to be adjusted to allow a minimum of 12 characters and a maximum of 14 characters. _x000a_In addition, the alphanumeric validation should be removed from the Replacement Codentify logic, as there are valid cases where Codentify values consist of alphabetic characters only, without numeric characters."/>
    <s v="Currently, the Replacement flow and Reports (Laporan) only validate Codentify as a 12-character code. This blocks valid device Codentify values that require 14 characters and creates inconsistencies with box Codentify (12 characters)."/>
    <s v="To ensure Codentify input and reporting support both box (12) and device (14) Codentify formats, enabling Replacement transactions to be processed and reported correctly."/>
    <s v="Critical for go-live: without this change, Replacement functionality may be blocked for device Codentify use cases"/>
    <n v="4"/>
    <m/>
    <x v="6"/>
    <m/>
    <m/>
    <n v="10"/>
    <n v="18"/>
    <n v="18"/>
    <m/>
    <m/>
    <m/>
    <m/>
    <s v="25/3/2026"/>
    <s v="Develop"/>
    <n v="3"/>
    <s v="No"/>
    <m/>
    <n v="4"/>
    <m/>
    <m/>
    <d v="2026-04-23T00:00:00"/>
    <m/>
    <m/>
    <m/>
    <m/>
    <m/>
  </r>
  <r>
    <n v="84"/>
    <s v="MH.01.26.009"/>
    <x v="0"/>
    <s v="My Hero Backend"/>
    <x v="6"/>
    <s v="Saat ini format tarikan SAP Document header text &amp; Reference transaksi FMCG berbeda format dengan format tarikan V1"/>
    <s v="Diperlukan perubahan pemindahan number/document number yang ada di Document Header Text &amp; Reference SAP di entitas 3210 yang diinterface dari transaksi AYO untuk memudahkan area pada saat melakukan review &amp; checking transaksi invoice &amp; pembayaran toko (mirroring CC)"/>
    <m/>
    <m/>
    <n v="4"/>
    <m/>
    <x v="5"/>
    <s v="-"/>
    <s v="Melissa Tio"/>
    <s v="Dikerjakan oleh mulesoft bukan AYO"/>
    <n v="17"/>
    <m/>
    <m/>
    <s v="CDE-40295"/>
    <m/>
    <m/>
    <s v="-"/>
    <s v="Cancel"/>
    <m/>
    <m/>
    <m/>
    <m/>
    <m/>
    <s v="Develop by mulesoft not AYO"/>
    <s v="Cancel"/>
    <m/>
    <s v="Deprio"/>
    <m/>
    <m/>
    <s v="Dikerjakan oleh mulesoft bukan AYO"/>
  </r>
  <r>
    <n v="68"/>
    <s v="AP.09.25.003"/>
    <x v="1"/>
    <s v="AYO Principal - Kasir"/>
    <x v="58"/>
    <s v="AYO Kasir has an integrated feature for payment with Espay payment gateway.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Currently, we do the changes via backend (BE) which requires CHT. To minimize the hassle and changes via BE, we will enable inserting and updating the data via front end (in AYO Principal)."/>
    <s v="To insert and map new retailer codes with the needed payment gateway data, and_x000a_To edit and update the retailer codes with the payment gateway data"/>
    <s v="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s v="changes will continue to require backend intervention, causing delays, increased operational overhead, and potential disruptions in online payment processing"/>
    <n v="2"/>
    <s v="CI - Kelvin"/>
    <x v="5"/>
    <s v="S9 Deprio"/>
    <s v="Kelvin"/>
    <n v="57"/>
    <n v="11"/>
    <n v="11"/>
    <m/>
    <s v="Deprio"/>
    <m/>
    <m/>
    <m/>
    <s v="Deprio"/>
    <m/>
    <m/>
    <m/>
    <n v="58"/>
    <m/>
    <s v="Insufficient Velocity"/>
    <m/>
    <m/>
    <m/>
    <m/>
    <m/>
    <m/>
  </r>
  <r>
    <n v="86"/>
    <s v="MH.03.26.009"/>
    <x v="0"/>
    <s v="My Hero BE"/>
    <x v="6"/>
    <s v="Report in sales order export and tax report, both SRCIS and Panamas product is flagged as_x000a_“Panamas” in Product Category"/>
    <s v=" Show Product Category value as Business Model​"/>
    <m/>
    <m/>
    <n v="4"/>
    <s v="CI - Melissa Tio"/>
    <x v="5"/>
    <m/>
    <s v="Melissa Tio"/>
    <n v="9.5"/>
    <n v="18"/>
    <m/>
    <m/>
    <s v="CDE-50210"/>
    <m/>
    <m/>
    <s v="-"/>
    <s v="Deprio"/>
    <m/>
    <m/>
    <m/>
    <m/>
    <m/>
    <s v="Not prioritize"/>
    <s v="Deprio"/>
    <s v="BRD - Adjust product category to Busn Model.pptx"/>
    <s v="Need to share BRD to ITPD"/>
    <m/>
    <m/>
    <m/>
  </r>
  <r>
    <n v="81"/>
    <s v="AK.04.26.007"/>
    <x v="1"/>
    <s v="AYO Kasir"/>
    <x v="57"/>
    <s v="Enhance the Riwayat Penjualan export (Excel and PDF) by adding key replacement information to the Penjualan per Customer &amp; Penjualan per Products reports, including Order Type, Replacement Order Number, old and new Codentify, and new product names, to improve visibility and tracking of replacement transactions."/>
    <s v="To improve visibility and traceability of replacement orders within sales reports by presenting key replacement details in the exported data."/>
    <s v="Enhance the Riwayat Penjualan export (Excel and PDF) by including essential replacement information in the Penjualan per Customer and Penjualan per Products reports to provide clearer context for replacement transactions."/>
    <s v="Reduced manual reconciliation between sales and replacement data"/>
    <n v="4"/>
    <m/>
    <x v="6"/>
    <m/>
    <m/>
    <n v="5"/>
    <n v="17"/>
    <n v="17"/>
    <m/>
    <m/>
    <m/>
    <m/>
    <m/>
    <s v="Deprio"/>
    <m/>
    <m/>
    <m/>
    <m/>
    <m/>
    <s v="Has not been shared"/>
    <m/>
    <m/>
    <m/>
    <m/>
    <m/>
    <m/>
  </r>
  <r>
    <n v="88"/>
    <s v="MH.03.26.008"/>
    <x v="0"/>
    <s v="My Hero"/>
    <x v="6"/>
    <s v="Current filter is by business category. But Panamas transaction can consists of several business_x000a_category in one transaction"/>
    <s v="Change Business Category filter to Business Model"/>
    <m/>
    <m/>
    <n v="4"/>
    <s v="CI - Melissa Tio"/>
    <x v="5"/>
    <m/>
    <s v="Melissa Tio"/>
    <n v="22.799999999999997"/>
    <n v="19"/>
    <m/>
    <m/>
    <s v="CDE-50225"/>
    <m/>
    <m/>
    <s v="-"/>
    <s v="Deprio"/>
    <m/>
    <m/>
    <m/>
    <m/>
    <m/>
    <s v="Not prioritize"/>
    <s v="Deprio"/>
    <s v="BRD - Report Filter Business Model.pptx"/>
    <s v="Deprio"/>
    <m/>
    <m/>
    <m/>
  </r>
  <r>
    <n v="87"/>
    <s v="AK.04.26.010"/>
    <x v="1"/>
    <s v="AYO Kasir"/>
    <x v="57"/>
    <s v="This enhancement introduces Sellable and Non‑Sellable inventory classification as a core capability to ensure accurate inventory movement tracking and audit readiness. The implementation impacts multiple features across the system, including Cashier Menu, Product Menu, Purchasing, Replenishment, Stock Count, Daily Settlement, and Reporting, where inventory movements will be consistently recorded based on the Sellable and Non‑Sellable classification."/>
    <s v="To standardize inventory movement recording by applying consistent Sellable and Non‑Sellable classification across all related modules, including Cashier, Product, Purchasing, Replenishment, Stock Count, Daily Settlement, and Reporting."/>
    <s v="This enhancement introduces Sellable and Non‑Sellable inventory classification to ensure accurate tracking of inventory movements and support audit readiness across the system."/>
    <s v="1. Clear distinction between Sellable and Non‑Sellable stock movements_x000a_2. Improved inventory accuracy and traceability"/>
    <n v="4"/>
    <s v="Adnan"/>
    <x v="2"/>
    <m/>
    <m/>
    <n v="70"/>
    <n v="20"/>
    <n v="20"/>
    <m/>
    <s v="No BRD"/>
    <m/>
    <m/>
    <m/>
    <s v="Deprio"/>
    <m/>
    <m/>
    <m/>
    <m/>
    <m/>
    <s v="Has not been shared"/>
    <m/>
    <m/>
    <m/>
    <m/>
    <m/>
    <m/>
  </r>
  <r>
    <n v="90"/>
    <s v="MH.04.26.014"/>
    <x v="0"/>
    <s v="MyHero "/>
    <x v="6"/>
    <s v="Enhance GR Report to differentiate by partner to align with SAP"/>
    <s v="To ensure revenue &amp; CoS recorded to the right partner_x000a__x000a_Nambah Kolom GR Report"/>
    <m/>
    <m/>
    <n v="4"/>
    <s v="CPI - Adrian Tannudjaja"/>
    <x v="6"/>
    <d v="2026-02-19T00:00:00"/>
    <s v="Melissa Tio"/>
    <n v="11.399999999999999"/>
    <n v="20"/>
    <m/>
    <m/>
    <m/>
    <m/>
    <m/>
    <s v="-"/>
    <s v="Deprio"/>
    <m/>
    <m/>
    <m/>
    <m/>
    <m/>
    <s v="Not prioritize"/>
    <s v="Deprio"/>
    <s v="BRD Enhancement GR Report to differentiate by Partner (ABC, Kopi Jago, Meterai).pptx"/>
    <m/>
    <m/>
    <m/>
    <m/>
  </r>
  <r>
    <n v="62"/>
    <s v="AK.04.26.004"/>
    <x v="1"/>
    <s v="AYO Kasir"/>
    <x v="59"/>
    <s v="Cancel &amp; Submit Wording  Enhancement (GR / GI): This enhancement aims to improve clarity, control, and operational visibility for Cancel and Submit actions in both Inbound (GR) and Outbound (GI/Out) processes."/>
    <s v="To improve user clarity, operational control, and warehouse visibility when performing Cancel and Submit actions in Inbound (GR) and Outbound (GI/Out) processes."/>
    <s v="This enhancement improves clarity and operational alignment for Cancel and Submit actions across GR and GI/Out processes."/>
    <s v="This ticket requires immediate prioritization due to its sustained operational and financial impact._x000a__x000a_On average, this issue generates ~37 support tickets per month, and each ticket often involves multiple replenishment documents, significantly amplifying the effort required for investigation, correction, and reconciliation._x000a_In its current state, every single incident:_x000a_Requires CHT involvement to analyze and validate the issue_x000a_Requires direct data modification at database level, increasing risk and not best practice_x000a_Requires formal approvals prior to execution, which are mandatory due to the nature of DB changes_x000a_Results in a minimum SLA of min. 2 working days per ticket, driven by approval cycles and the complexity of CHT handling_x000a__x000a_The absence of a controlled and explicit “Cancellation” action leads to:_x000a_1. Frequent human errors, where users unintentionally process the wrong documents_x000a_2. Cascading stock discrepancies, as a single incorrect action can affect multiple documents and inventory records_x000a_3. High recurring support load, consuming IT, warehouse, and business capacity every month_x000a__x000a_Expected Impact Once Implemented_x000a_Clearer and more intuitive user actions for GR and GI/Out processes, reducing errors at source_x000a_Significant reduction in accidental cancellations or incorrect submissions, especially in high‑volume operations_x000a_Improved warehouse awareness and faster follow‑up, enabled through automatic notifications_x000a_Reduced dependency on CHT, DB changes, and manual approvals, lowering operational risk and shortening resolution cycles_x000a_Stronger governance and flexibility, enabled via touchpoint‑based configuration instead of manual interventions"/>
    <n v="4"/>
    <m/>
    <x v="6"/>
    <m/>
    <s v="Inna"/>
    <n v="5"/>
    <n v="9"/>
    <n v="9"/>
    <m/>
    <m/>
    <m/>
    <m/>
    <d v="2026-07-04T00:00:00"/>
    <s v="Deprio"/>
    <m/>
    <m/>
    <m/>
    <n v="21.5"/>
    <m/>
    <m/>
    <m/>
    <m/>
    <m/>
    <m/>
    <m/>
    <m/>
  </r>
  <r>
    <n v="92"/>
    <s v="MH.01.26.011"/>
    <x v="0"/>
    <s v="MYHERO Backend"/>
    <x v="6"/>
    <s v="Monitor all Panamas job data integration"/>
    <s v="Job success or fail notification"/>
    <m/>
    <m/>
    <n v="4"/>
    <m/>
    <x v="5"/>
    <m/>
    <s v="Austin"/>
    <n v="10"/>
    <n v="21"/>
    <m/>
    <m/>
    <s v="CDE-26489"/>
    <m/>
    <m/>
    <d v="2026-12-22T00:00:00"/>
    <s v="Deployed"/>
    <m/>
    <s v="No"/>
    <m/>
    <m/>
    <m/>
    <n v="2"/>
    <d v="2026-03-09T00:00:00"/>
    <m/>
    <s v="Deprio"/>
    <m/>
    <m/>
    <m/>
  </r>
  <r>
    <n v="65"/>
    <s v="AK.04.26.005"/>
    <x v="1"/>
    <s v="AYO Kasir"/>
    <x v="60"/>
    <s v="Cancel &amp; Submit Wording  Enhancement (GR / GI): When a cancellation occurs (Inbound or Outbound), the system will send an email notification to the Warehouse."/>
    <s v="any cancellation will automatically send an email notification to the Warehouse team using existing ORF–POP mapping."/>
    <s v="When a cancellation occurs in either Inbound (GR) or Outbound (GI/Out) processes, the system will automatically send an email notification to the respective Warehouse to ensure operational visibility."/>
    <s v="This ticket requires immediate prioritization due to its sustained operational and financial impact._x000a__x000a_On average, this issue generates ~37 support tickets per month, and each ticket often involves multiple replenishment documents, significantly amplifying the effort required for investigation, correction, and reconciliation._x000a_In its current state, every single incident:_x000a_Requires CHT involvement to analyze and validate the issue_x000a_Requires direct data modification at database level, increasing risk and not best practice_x000a_Requires formal approvals prior to execution, which are mandatory due to the nature of DB changes_x000a_Results in a minimum SLA of min. 2 working days per ticket, driven by approval cycles and the complexity of CHT handling_x000a__x000a_The absence of a controlled and explicit “Cancellation” action leads to:_x000a_1. Frequent human errors, where users unintentionally process the wrong documents_x000a_2. Cascading stock discrepancies, as a single incorrect action can affect multiple documents and inventory records_x000a_3. High recurring support load, consuming IT, warehouse, and business capacity every month_x000a__x000a_Expected Impact Once Implemented_x000a_Clearer and more intuitive user actions for GR and GI/Out processes, reducing errors at source_x000a_Significant reduction in accidental cancellations or incorrect submissions, especially in high‑volume operations_x000a_Improved warehouse awareness and faster follow‑up, enabled through automatic notifications_x000a_Reduced dependency on CHT, DB changes, and manual approvals, lowering operational risk and shortening resolution cycles_x000a_Stronger governance and flexibility, enabled via touchpoint‑based configuration instead of manual interventions"/>
    <n v="4"/>
    <m/>
    <x v="6"/>
    <m/>
    <s v="Inna"/>
    <n v="22"/>
    <n v="10"/>
    <n v="10"/>
    <m/>
    <m/>
    <m/>
    <m/>
    <d v="2026-07-04T00:00:00"/>
    <s v="Deprio"/>
    <m/>
    <m/>
    <m/>
    <n v="6"/>
    <m/>
    <s v="Insufficient Velocity"/>
    <d v="2026-05-25T00:00:00"/>
    <m/>
    <m/>
    <m/>
    <m/>
    <m/>
  </r>
  <r>
    <n v="94"/>
    <s v="MH.04.26.015"/>
    <x v="0"/>
    <s v="My Hero BE"/>
    <x v="58"/>
    <s v="_x000a_Enhance Logic for Salesman Territory Lock_x000a__x000a_Inactivated Salesman &amp;SPV across different KPS will have blank territory, CCG, salespoint_x000a_code, area code, area name field in settlement report &amp; allocated cash-in breakdown report because they have no territory assigned to them which means they also will not have any next sales for the time being (no receipt)_x000a_"/>
    <s v="To enable viewing of CCG, salespoint code, area code, and area name field in the settlement report &amp; allocated cash-in breakdown report for Salesman &amp; SPV Inactive across different KPS."/>
    <m/>
    <s v="Time efficiency"/>
    <n v="4"/>
    <s v="Commercial - Dinda Fardian"/>
    <x v="5"/>
    <d v="2026-02-05T00:00:00"/>
    <s v="Livi Anastasia"/>
    <n v="38"/>
    <n v="22"/>
    <m/>
    <m/>
    <s v="CDE-49741"/>
    <m/>
    <m/>
    <d v="2026-04-10T00:00:00"/>
    <s v="Deprio"/>
    <m/>
    <m/>
    <m/>
    <m/>
    <m/>
    <s v="Not prioritize"/>
    <m/>
    <s v="BRD - Enhance Logic for Salesman Territory"/>
    <m/>
    <m/>
    <m/>
    <n v="13"/>
  </r>
  <r>
    <n v="95"/>
    <s v="MH.04.26.016"/>
    <x v="0"/>
    <s v="My Hero BE"/>
    <x v="58"/>
    <s v="Integrate API for QR CDM Status_x000a__x000a_Currently the way we enable QR CDM to be registered on DEPOS system is by generating the QR code from our system, and then MHBE job will send list of username that needs to be registered on DEPOS CDM. The file is sent to email, and DEPOS will need to change the &quot;Approved&quot; status into &quot;Finalized&quot;. This has created a back-and-forth process between DEPOS and MHBE, and exposes a risk of human error."/>
    <s v="Enable CPO to look for similar area name and area code for the whole menu."/>
    <m/>
    <s v="Reduce human error"/>
    <n v="4"/>
    <s v="CI - Livi Anastasia"/>
    <x v="5"/>
    <d v="2026-02-05T00:00:00"/>
    <s v="Livi Anastasia"/>
    <n v="32.299999999999997"/>
    <n v="23"/>
    <m/>
    <m/>
    <s v="CDE-49737"/>
    <m/>
    <m/>
    <m/>
    <s v="Deprio"/>
    <m/>
    <m/>
    <m/>
    <m/>
    <m/>
    <s v="Not prioritize"/>
    <m/>
    <s v="BRD - Integrate API for QR CDM Status"/>
    <m/>
    <m/>
    <m/>
    <n v="14"/>
  </r>
  <r>
    <n v="96"/>
    <s v="MH.04.26.017"/>
    <x v="0"/>
    <s v="My Hero BE"/>
    <x v="58"/>
    <s v="Enhance Area on QR Menu MHBE_x000a__x000a_Currently the way we retrieve area code data in QR menu is from salestree, while in other menu, the area code data was obtained from OTC database. This creates a difference when CPO looking for area for QR and area for settlement or receipt."/>
    <s v="Enable CPO to look for similar area name and area code for the whole menu, including QR Menu"/>
    <m/>
    <s v="Time efficiency"/>
    <n v="4"/>
    <s v="CI - Livi Anastasia"/>
    <x v="5"/>
    <d v="2026-02-05T00:00:00"/>
    <s v="Livi Anastasia"/>
    <n v="60.8"/>
    <n v="24"/>
    <m/>
    <m/>
    <s v="CDE-49736"/>
    <m/>
    <m/>
    <m/>
    <s v="Deprio"/>
    <m/>
    <m/>
    <m/>
    <m/>
    <m/>
    <s v="Not prioritize"/>
    <m/>
    <s v="BRD - Enhance Area on QR Menu"/>
    <m/>
    <m/>
    <m/>
    <n v="15"/>
  </r>
  <r>
    <n v="97"/>
    <s v="MH.04.26.018"/>
    <x v="0"/>
    <s v="My Hero BE"/>
    <x v="58"/>
    <s v="Rename Menu &quot;Allocated Cash-in Report&quot; into &quot;Deposit Report&quot;_x000a__x000a_To prevent users from getting mixed up between the “allocated cash-in” the settlement report and the “allocated cash-in” the deposit report"/>
    <s v="To prevent users from getting mixed up between the “allocated cash-in” the settlement report and the “allocated cash-in” the deposit report"/>
    <m/>
    <s v="UI Improvement"/>
    <n v="4"/>
    <s v="Commercial - Dinda Fardian"/>
    <x v="5"/>
    <d v="2026-02-05T00:00:00"/>
    <s v="Livi Anastasia"/>
    <n v="9.5"/>
    <n v="25"/>
    <m/>
    <m/>
    <s v="CDE-49739"/>
    <m/>
    <m/>
    <m/>
    <s v="Deprio"/>
    <m/>
    <m/>
    <m/>
    <m/>
    <m/>
    <s v="Not prioritize"/>
    <m/>
    <s v="BRD - Rename Allocated Cash-in Report"/>
    <m/>
    <m/>
    <m/>
    <n v="16"/>
  </r>
  <r>
    <n v="98"/>
    <s v="MH.10.25.016"/>
    <x v="0"/>
    <s v="My Hero FF"/>
    <x v="61"/>
    <s v="[CDE-32888] [ID][MYHERO-IOS] - D1K Quantity Retention &amp; Detail Order - Jira"/>
    <s v="When the salesman navigates to another page, the quantity previously inputted will no longer be reset. Additionally, the salesman will be able to view the D1K Order Details."/>
    <s v="Currently, when a salesman attempts to place an order through the D1K menu and then returns to the main page, the quantity inputted by the salesman will be reset. Additionally, after placing a D1K order, the salesman is unable to view the order details from the corresponding invoice."/>
    <m/>
    <n v="4"/>
    <s v="CI - Aditya Hidayat"/>
    <x v="5"/>
    <s v="-"/>
    <s v="Austin"/>
    <n v="7"/>
    <n v="26"/>
    <m/>
    <m/>
    <s v="CDE-32888"/>
    <m/>
    <m/>
    <s v="-"/>
    <s v="Deprio"/>
    <m/>
    <m/>
    <m/>
    <m/>
    <m/>
    <s v="Not prioritize"/>
    <m/>
    <m/>
    <s v="Deprio"/>
    <m/>
    <m/>
    <m/>
  </r>
  <r>
    <n v="99"/>
    <s v="MH.10.25.017"/>
    <x v="0"/>
    <s v="My Hero FF"/>
    <x v="62"/>
    <s v="Implement Offline IR Model in MyHero FF"/>
    <s v="Integrate YOLOv8-based offline SKU detection to enable faster, cost-efficient execution verification"/>
    <m/>
    <m/>
    <n v="4"/>
    <s v="CI - Andrew"/>
    <x v="5"/>
    <m/>
    <s v="Andrew"/>
    <n v="0"/>
    <n v="27"/>
    <m/>
    <m/>
    <s v="Exploration, CDE-26205"/>
    <m/>
    <m/>
    <s v="-"/>
    <s v="Deprio"/>
    <m/>
    <m/>
    <m/>
    <m/>
    <m/>
    <s v="Exploration"/>
    <m/>
    <m/>
    <s v="Exploration"/>
    <m/>
    <m/>
    <m/>
  </r>
  <r>
    <n v="100"/>
    <s v="MH.10.25.018"/>
    <x v="0"/>
    <s v="My Hero FF"/>
    <x v="22"/>
    <s v="Check journey status saat full upload"/>
    <s v="Check journey status saat full upload"/>
    <m/>
    <m/>
    <n v="4"/>
    <m/>
    <x v="5"/>
    <m/>
    <s v="Adit "/>
    <s v="BRD not shared  to ITPD"/>
    <n v="28"/>
    <m/>
    <m/>
    <s v="Excel finding no 106"/>
    <m/>
    <m/>
    <s v="-"/>
    <s v="Deprio"/>
    <m/>
    <m/>
    <m/>
    <m/>
    <m/>
    <s v="No BRD"/>
    <m/>
    <m/>
    <s v="Need Confirmation from Adit"/>
    <m/>
    <m/>
    <m/>
  </r>
  <r>
    <n v="101"/>
    <s v="MH.03.26.013"/>
    <x v="0"/>
    <s v="My Hero"/>
    <x v="6"/>
    <s v="When WEE creates Pre-Order and change or update the delivery date, the previouslyentered order quantity are cleared. As s result, WEE must re-enter the quantity for each brand.​"/>
    <s v="- To have feature or functionality all the quantity order are not cleared when WEE change the delivery_x000a_date.​_x000a_- Apply pop up notification. A pop up notification appears to ensure that pricing aligned with the newly_x000a_updated delivery date is accurate​_x000a__x000a_​"/>
    <m/>
    <m/>
    <n v="4"/>
    <s v="CommDep - Nika"/>
    <x v="5"/>
    <d v="2026-02-05T00:00:00"/>
    <s v="Melissa Tio"/>
    <n v="13.3"/>
    <n v="30"/>
    <m/>
    <m/>
    <m/>
    <m/>
    <m/>
    <s v="-"/>
    <s v="Deprio"/>
    <m/>
    <m/>
    <m/>
    <m/>
    <m/>
    <s v="Not prioritize"/>
    <s v="Deprio"/>
    <s v="BRD WEE Pre Order (Delivery Date Revision) - 2026.pptx"/>
    <s v="Deprio"/>
    <m/>
    <m/>
    <s v="Deprio"/>
  </r>
  <r>
    <n v="102"/>
    <m/>
    <x v="12"/>
    <s v="AYO Qoncierge"/>
    <x v="63"/>
    <s v="staff management can be accessed from Principal &amp; Qoncierge. Currently we don't have log to trace if there is changes on staff data."/>
    <s v="build log table to record changes and the person who make the change"/>
    <m/>
    <m/>
    <m/>
    <s v="Kelvin"/>
    <x v="2"/>
    <m/>
    <s v="Kelvin"/>
    <n v="20"/>
    <m/>
    <n v="2"/>
    <m/>
    <m/>
    <m/>
    <m/>
    <m/>
    <m/>
    <m/>
    <m/>
    <m/>
    <m/>
    <m/>
    <m/>
    <s v="Deprio"/>
    <m/>
    <m/>
    <m/>
    <m/>
    <m/>
  </r>
  <r>
    <n v="103"/>
    <m/>
    <x v="13"/>
    <s v="AYO Qoncierge, AYO Principal"/>
    <x v="64"/>
    <s v="there is possibility user change their profile data via DCX directly, and the data is not synced back to AYO. If that happen, when user purchase from Kasir using new data, that cannot be read as existing member in Kasir and will be treated as new user again"/>
    <s v="edit Qoncierge user to follow update in DCE/DCX"/>
    <m/>
    <m/>
    <m/>
    <s v="SFP - Adi Firmansyah / Gilbert"/>
    <x v="2"/>
    <m/>
    <s v="Kelvin"/>
    <n v="15"/>
    <s v="cancel"/>
    <m/>
    <m/>
    <m/>
    <m/>
    <m/>
    <m/>
    <m/>
    <m/>
    <m/>
    <m/>
    <m/>
    <m/>
    <m/>
    <s v="Deprio"/>
    <m/>
    <m/>
    <m/>
    <m/>
    <m/>
  </r>
  <r>
    <n v="57"/>
    <s v="AK.02.26.005"/>
    <x v="1"/>
    <s v="AYO Kasir SRC IQOS Point"/>
    <x v="65"/>
    <s v="Currently, user is unable to access historical coin obtained specifically from leads generation"/>
    <s v="More informative &amp; clear historical coin obtained from leads generation program"/>
    <s v="User can access historical coin obtained from leads generation program"/>
    <s v="Misinformation &amp; misunderstanding of coin rewarding history will still happen, which leads to SRCC needs to keep explaining to SRC that impacts to their time spent"/>
    <n v="2"/>
    <s v="CommSFP - Ragib Yusup Firdaus_x000a_CommDep - Jessica Cassandra"/>
    <x v="5"/>
    <d v="2026-01-05T00:00:00"/>
    <s v="Felicia"/>
    <n v="10"/>
    <n v="8"/>
    <n v="8"/>
    <m/>
    <s v="Deprio"/>
    <m/>
    <m/>
    <d v="2026-07-04T00:00:00"/>
    <s v="Deprio"/>
    <m/>
    <m/>
    <m/>
    <m/>
    <m/>
    <s v="Dependency to DTE, feature can't be used by sprint 4 anyway"/>
    <m/>
    <m/>
    <m/>
    <m/>
    <m/>
    <m/>
  </r>
  <r>
    <n v="89"/>
    <s v="AK.01.26.006"/>
    <x v="1"/>
    <s v="AYO Kasir"/>
    <x v="65"/>
    <s v="Automatic  stock update in AYO Kasir for SRC IQOS Point  &amp; push notif "/>
    <s v="Faster &amp; more precise coin rewarding &amp; stock recording"/>
    <s v="Faster &amp; more precise coin rewarding &amp; stock recording"/>
    <s v="Need Confirmation"/>
    <n v="2"/>
    <s v="CommSFP - Alifa Safitri_x000a_CommDep - Jessica Cassandra"/>
    <x v="5"/>
    <d v="2025-11-27T00:00:00"/>
    <s v="Arum"/>
    <n v="30"/>
    <n v="21"/>
    <n v="21"/>
    <m/>
    <s v="Deprio"/>
    <m/>
    <m/>
    <m/>
    <s v="Deprio"/>
    <m/>
    <m/>
    <m/>
    <m/>
    <m/>
    <s v="Confirmed deprio fr biz"/>
    <m/>
    <m/>
    <m/>
    <m/>
    <m/>
    <m/>
  </r>
  <r>
    <n v="106"/>
    <s v="AP.04.26.003"/>
    <x v="3"/>
    <s v="AYO Principal - Verifikasi AYO Toko"/>
    <x v="66"/>
    <s v="FILTER VERIFIKASI FOTO TOKO_x000a_Current reporting and operational tools have limited filtering by sales hierarchy, especially at the Zone level, which is:_x000a_Time-consuming (multiple exports, VLOOKUPs, manual pivoting)."/>
    <s v="dd and enhance a SalesTree-based Zone filter to enable accurate, fast, and standardized"/>
    <s v="SalesTree Filter Controls: Hierarchical filters for Zone with multi-select, search/autocomplete, and clear-all."/>
    <s v="Reduce manual processing time for zone-level analysis by ≥60%."/>
    <n v="4"/>
    <s v="CommRTM - Angela_x000a_CommDep - Jessica Cassandra"/>
    <x v="2"/>
    <m/>
    <s v="Jeje / Ariph"/>
    <n v="12"/>
    <n v="3"/>
    <m/>
    <m/>
    <s v="CDE-57182"/>
    <m/>
    <m/>
    <d v="2026-04-10T00:00:00"/>
    <s v="Deprio"/>
    <m/>
    <s v="No"/>
    <m/>
    <n v="20"/>
    <m/>
    <n v="4"/>
    <m/>
    <m/>
    <m/>
    <m/>
    <m/>
    <m/>
  </r>
  <r>
    <n v="107"/>
    <s v="AP.04.26.004"/>
    <x v="10"/>
    <s v="AYO Principal"/>
    <x v="16"/>
    <s v="Support Store Visual Mission (SEND DATA TO TSM)_x000a__x000a_Deployment wants to create a mission where retailers redirected to profile page to upload store visuals. After submitted and &quot;approved&quot; by deployment admin team, DTE will automatically rewarded the retailers from &quot;Verifikasi Foto Toko&quot;"/>
    <s v="_x000a_1) Add mechanism to reward automatically after missions approved by admin team_x000a_2) Add filter data on verifikasi foto toko based on salestree"/>
    <m/>
    <s v="1) Support JLB 2026 campaign_x000a_2) Increase store visual approval rate, support SRC branding"/>
    <n v="4"/>
    <s v="Jessica Cassandra"/>
    <x v="2"/>
    <d v="2026-03-10T00:00:00"/>
    <s v="Ariph"/>
    <n v="10"/>
    <n v="5"/>
    <n v="3"/>
    <m/>
    <s v="CDE-57078"/>
    <m/>
    <m/>
    <d v="2026-04-10T00:00:00"/>
    <s v="Develop"/>
    <m/>
    <s v="No"/>
    <m/>
    <n v="5"/>
    <n v="1"/>
    <n v="4"/>
    <d v="2026-05-25T00:00:00"/>
    <s v="BRD - Support Store Visual Mission"/>
    <m/>
    <m/>
    <m/>
    <m/>
  </r>
  <r>
    <n v="108"/>
    <s v="AP.04.26.005"/>
    <x v="10"/>
    <s v="AYO Principal/AYO Toko"/>
    <x v="67"/>
    <s v="Stores are not yet fully aware that SRC outlets can sell digital products via the Pojok Bayar app, which can enhance their product range and help meet customer needs"/>
    <s v="To raise awareness among stores that are already active in B2B purchasing through AYO TOKO (~100k), encouraging them to enhance their assortment with digital products and offer more competitive digital prices via Pojok Bayar"/>
    <s v="Create config to set active date for popup and redirection link"/>
    <s v="increase Pojok Bayar users to aim at least 60% B2B users"/>
    <n v="4"/>
    <s v="CommSP - Liony Maria Datu"/>
    <x v="2"/>
    <m/>
    <s v="Ariph"/>
    <n v="20"/>
    <n v="4"/>
    <n v="4"/>
    <m/>
    <m/>
    <m/>
    <m/>
    <d v="2026-04-10T00:00:00"/>
    <s v="Cancelled here as this is already included in CDE 56950"/>
    <m/>
    <m/>
    <m/>
    <m/>
    <n v="1"/>
    <m/>
    <m/>
    <m/>
    <m/>
    <m/>
    <m/>
    <m/>
  </r>
  <r>
    <n v="85"/>
    <s v="AK.04.26.009"/>
    <x v="1"/>
    <s v="AYO Kasir"/>
    <x v="68"/>
    <s v="Voucher: MGM data is currently sent from DWH global to AYO and used as one of the parameters in SFP voucher configuration. Lately, there's an occuring issue where data sent to AYO is missing (e.g. significant reduce of data from 1,2 mio to 400k). Therefore, to minimize the impact and avoid further impact, we want to enhance the process, by enabling data back up of MGM voucher and adjust of inserting data type from replacement to append."/>
    <s v="To minimize the impact of missing MGM  to AYO Kasir operational usage"/>
    <s v="Enhance MGM voucher flow by:_x000a_1. Enabling data back up of MGM voucher in AYO (Lifecycle rule: 7 days) _x000a_2. Option 1: Adjusting data type insertion from replacement to append or _x000a_3. Option 2: Add validation of data treshold (i.e. when the latest data contains data less than ~5% from the previous one, then system will use the previous data instead)"/>
    <s v="System credibility"/>
    <n v="4"/>
    <s v="CI - Felicia"/>
    <x v="6"/>
    <m/>
    <s v="Felicia"/>
    <n v="30"/>
    <n v="19"/>
    <n v="19"/>
    <m/>
    <m/>
    <m/>
    <m/>
    <m/>
    <s v="Deprio"/>
    <m/>
    <m/>
    <m/>
    <m/>
    <m/>
    <s v="Has not been shared"/>
    <m/>
    <m/>
    <m/>
    <m/>
    <m/>
    <m/>
  </r>
  <r>
    <n v="110"/>
    <s v="AP.04.26.006"/>
    <x v="10"/>
    <s v="Multiple Menus"/>
    <x v="1"/>
    <s v="In Akses Karyawan and Admin Principal, currently when user have access to Lihat only, it can only view the data list without getting the details "/>
    <s v="enable user with access to Viewer to view only in _x000a_- Akses Karyawan _x000a_- Admin Principal_x000a_- User Perusahaan_x000a_- Setup TRS Proposal"/>
    <m/>
    <s v="Fixing current permission in AYO Principal to only enable view the detail without changes capability"/>
    <n v="4"/>
    <s v="Ariph Satyanagara"/>
    <x v="4"/>
    <d v="2026-03-10T00:00:00"/>
    <s v="Ariph Satyanagara"/>
    <n v="12"/>
    <s v="deprio"/>
    <m/>
    <m/>
    <m/>
    <m/>
    <m/>
    <m/>
    <s v="Deprio"/>
    <m/>
    <m/>
    <m/>
    <m/>
    <m/>
    <m/>
    <m/>
    <s v="04. AYO Principal BRD - Compliance for Sprint 4.pptx"/>
    <m/>
    <m/>
    <m/>
    <m/>
  </r>
  <r>
    <n v="91"/>
    <s v="AK.10.25.002"/>
    <x v="1"/>
    <s v="AYO Kasir"/>
    <x v="24"/>
    <s v="Provide &quot;Order Cart&quot; / &quot;Order Draft&quot; Feature before continue to payment"/>
    <s v="Draft order and reload after doing other activities"/>
    <s v="Provide &quot;Order Cart&quot; / &quot;Order Draft&quot; Feature before continue to payment"/>
    <s v="Miss input and discrepancies of stock and payment reconciliation"/>
    <n v="2"/>
    <s v="CommSFP - Adnan_x000a_CommDep - Harya"/>
    <x v="5"/>
    <s v="S10 Deprio"/>
    <s v="Felicia"/>
    <n v="50"/>
    <n v="22"/>
    <n v="22"/>
    <m/>
    <s v="Deprio"/>
    <m/>
    <m/>
    <m/>
    <s v="Deprio"/>
    <m/>
    <m/>
    <m/>
    <m/>
    <m/>
    <s v="Confirmed deprio fr biz"/>
    <m/>
    <m/>
    <m/>
    <m/>
    <m/>
    <m/>
  </r>
  <r>
    <n v="112"/>
    <s v="MH.03.26.005"/>
    <x v="0"/>
    <s v="My Hero FF"/>
    <x v="69"/>
    <s v="Currently, when a salesman processes transactions for HMS products that are subjectto tax and those that are non-taxable, the transactions must be handled separately. As a result, thesalesman is required to perform duplicate data entry, and the payment recap is generated separately. Thiscauses the salesman and/or the customer to manually calculate the total amount payable in order todetermine the final payment amount."/>
    <s v="Implement an improvement whereby, during the order-taking process, salesmen can place orderssimultaneously for HMS products that are subject to tax and those that are non-taxable, and process thepayment in a single transaction, while ensuring that the invoices remain separated between taxable andnon-taxable products.​"/>
    <s v="To improve field sales efficiency and accuracy by enabling salesmen to place orders for taxable and non-taxable HMS products in a single transaction flow, while maintaining proper invoice separation to ensure taxcompliance."/>
    <m/>
    <n v="4"/>
    <s v="CI - Austin Lieandro"/>
    <x v="5"/>
    <d v="2025-01-30T00:00:00"/>
    <s v="Austin"/>
    <n v="47.5"/>
    <s v="Deprio After Cleo"/>
    <m/>
    <m/>
    <s v="CDE-51367"/>
    <m/>
    <m/>
    <d v="2026-02-20T00:00:00"/>
    <s v="Deprio"/>
    <n v="3"/>
    <m/>
    <m/>
    <n v="47.5"/>
    <m/>
    <s v="Will be develop after cleo enhancement"/>
    <m/>
    <s v="Split Invoice Tax &amp; Non Tax.pptx"/>
    <s v="Need BRD Assessment from ITPD"/>
    <m/>
    <m/>
    <s v="Deprio After Cleo"/>
  </r>
  <r>
    <n v="113"/>
    <s v="MH.10.25.001"/>
    <x v="0"/>
    <s v="My Hero Backend"/>
    <x v="6"/>
    <s v="Share folder untuk BV1 Pre Order disamakan dengan V1 (perlu check juga ke DN/Invoice PNMS)"/>
    <s v="Share folder untuk BV1 Pre Order disamakan dengan V1 (perlu check juga ke DN/Invoice PNMS)"/>
    <m/>
    <m/>
    <n v="4"/>
    <s v="Deployment - Nika"/>
    <x v="5"/>
    <s v="-"/>
    <s v="Austin"/>
    <s v="BRD not shared  to ITPD"/>
    <s v="iSMS Enhancement"/>
    <m/>
    <m/>
    <s v="Excel Finding no 107"/>
    <m/>
    <m/>
    <s v="-"/>
    <s v="Deprio"/>
    <m/>
    <m/>
    <m/>
    <m/>
    <m/>
    <s v="No BRD"/>
    <m/>
    <m/>
    <s v="Need confirmation to Ce Melissa Tio"/>
    <m/>
    <m/>
    <s v="iSMS enhancement"/>
  </r>
  <r>
    <n v="114"/>
    <s v="MA.04.26.001"/>
    <x v="14"/>
    <s v="My AYO"/>
    <x v="70"/>
    <s v="OTP Flow Change_x000a_Currently, the OTP mechanism in the login flow exposes a security vulnerability. The system allows OTP retrieval by submitting only a phone number, with the OTP code returned directly from the endpoint. This creates a risk of user impersonation and unauthorized access."/>
    <s v="Modify the OTP endpoint to require both phone number and password as mandatory parameters before generating or returning an OTP. The system will validate the credentials first, and only upon successful authentication will the OTP be triggered. The endpoint will no longer expose the OTP code directly in the response."/>
    <m/>
    <m/>
    <n v="4"/>
    <m/>
    <x v="6"/>
    <m/>
    <s v="Jeje"/>
    <n v="15"/>
    <m/>
    <m/>
    <m/>
    <s v="https://jira.app.pconnect.biz/browse/CDE-53568"/>
    <m/>
    <m/>
    <m/>
    <s v="Develop"/>
    <s v="Sprint 4"/>
    <m/>
    <m/>
    <n v="15"/>
    <n v="3"/>
    <m/>
    <m/>
    <m/>
    <m/>
    <m/>
    <m/>
    <m/>
  </r>
  <r>
    <n v="115"/>
    <s v="MA.04.26.002"/>
    <x v="14"/>
    <s v="My AYO"/>
    <x v="70"/>
    <s v="Password History_x000a_The system is required to comply with the existing IAM policy. Currently, there are two areas that are not compliant: (1) minimum duration, as there is no restriction preventing users from changing their password within 1 day, and (2) password/PIN history, which is set to store only 1 previous credential instead of the required 4. All other parameters are already aligned with the IAM policy."/>
    <s v="The objective is to align the authentication configuration with the IAM policy by implementing a 1-day minimum duration for password/PIN changes and increasing the password/PIN history to store the last 4 credentials, ensuring full compliance with the required security standards."/>
    <m/>
    <m/>
    <n v="4"/>
    <m/>
    <x v="6"/>
    <m/>
    <s v="Jeje"/>
    <n v="18"/>
    <m/>
    <m/>
    <m/>
    <s v="https://jira.app.pconnect.biz/browse/CDE-53616"/>
    <m/>
    <m/>
    <m/>
    <s v="Develop"/>
    <s v="Sprint 4"/>
    <m/>
    <m/>
    <n v="18"/>
    <n v="2"/>
    <m/>
    <m/>
    <m/>
    <m/>
    <m/>
    <m/>
    <m/>
  </r>
  <r>
    <n v="116"/>
    <s v="MA.04.26.003"/>
    <x v="14"/>
    <s v="My AYO"/>
    <x v="71"/>
    <s v="Currently when user click checkout button twice in checkout page, system will detect the cart as empty and will show an error popup"/>
    <s v="To change the button trigger to session-based, so when user click it twice, it will only recognize the first click, and complete the checkout process without error message"/>
    <m/>
    <m/>
    <n v="4"/>
    <m/>
    <x v="1"/>
    <m/>
    <s v="Jeje"/>
    <n v="11"/>
    <m/>
    <m/>
    <m/>
    <s v="https://jira.app.pconnect.biz/browse/CDE-53578"/>
    <m/>
    <m/>
    <m/>
    <s v="Deprio"/>
    <s v="Sprint 5"/>
    <m/>
    <m/>
    <n v="11"/>
    <m/>
    <m/>
    <m/>
    <m/>
    <m/>
    <m/>
    <m/>
    <m/>
  </r>
  <r>
    <n v="117"/>
    <s v="MA.04.26.004"/>
    <x v="14"/>
    <s v="My AYO"/>
    <x v="72"/>
    <s v="As the only consumer-facing app, My AYO stores sensitive user data, including profile pictures, which are not essential and may not need to be retained."/>
    <s v="To remove all consumer profile picture from DB and create new avatar for profile picture based on gender"/>
    <m/>
    <m/>
    <n v="4"/>
    <m/>
    <x v="6"/>
    <d v="2026-03-10T00:00:00"/>
    <s v="Jeje"/>
    <n v="15"/>
    <m/>
    <m/>
    <m/>
    <s v="https://jira.app.pconnect.biz/browse/CDE-53585"/>
    <m/>
    <m/>
    <m/>
    <s v="Develop"/>
    <s v="Sprint 4"/>
    <m/>
    <m/>
    <n v="15"/>
    <n v="2"/>
    <m/>
    <m/>
    <s v="BRD My AYO - Avatar Profile Picture"/>
    <m/>
    <m/>
    <m/>
    <m/>
  </r>
  <r>
    <n v="118"/>
    <s v="MA.04.26.005"/>
    <x v="14"/>
    <s v="My AYO"/>
    <x v="72"/>
    <s v="Currently, email addresses in My AYO profile are not case-sensitive. As a result, system allows duplicate emails if the only difference is in letter capitalization"/>
    <s v="To change the email field to be case-sensitive, in order to prevent duplicate emails"/>
    <m/>
    <m/>
    <n v="4"/>
    <m/>
    <x v="1"/>
    <m/>
    <s v="Jeje"/>
    <n v="15"/>
    <m/>
    <m/>
    <m/>
    <s v="https://jira.app.pconnect.biz/browse/CDE-53571"/>
    <m/>
    <m/>
    <m/>
    <s v="Develop"/>
    <s v="Sprint 4"/>
    <m/>
    <m/>
    <n v="15"/>
    <n v="2"/>
    <m/>
    <m/>
    <m/>
    <m/>
    <m/>
    <m/>
    <m/>
  </r>
  <r>
    <n v="119"/>
    <s v="MA.04.26.006"/>
    <x v="14"/>
    <s v="My AYO"/>
    <x v="73"/>
    <s v="Currently, country information in My AYO consumer DB is not stored properly, affecting 46k users"/>
    <s v="Populate DB with country=ID, with the approval from legal &amp; data privacy, considering My AYO cannot be accessed from other countries except Indonesia"/>
    <m/>
    <m/>
    <n v="4"/>
    <m/>
    <x v="1"/>
    <m/>
    <s v="Jeje"/>
    <n v="3"/>
    <m/>
    <m/>
    <m/>
    <s v="https://jira.app.pconnect.biz/browse/CDE-53605"/>
    <m/>
    <m/>
    <m/>
    <s v="Develop"/>
    <s v="Sprint 4"/>
    <m/>
    <m/>
    <n v="3"/>
    <n v="2"/>
    <m/>
    <m/>
    <m/>
    <m/>
    <m/>
    <m/>
    <m/>
  </r>
  <r>
    <n v="120"/>
    <s v="AP.04.26.007"/>
    <x v="10"/>
    <s v="Multiple Menus "/>
    <x v="74"/>
    <s v="Adjustment Menu based on Country in AYO Principal"/>
    <s v="To categorize menu menu in AYO Principal based on Application and Country"/>
    <m/>
    <m/>
    <n v="4"/>
    <s v="Ariph Satyanagara"/>
    <x v="6"/>
    <d v="2026-03-10T00:00:00"/>
    <s v="Ariph Satyanagara"/>
    <n v="18"/>
    <s v="deprio"/>
    <m/>
    <m/>
    <m/>
    <m/>
    <m/>
    <m/>
    <s v="Deprio"/>
    <m/>
    <m/>
    <m/>
    <m/>
    <m/>
    <m/>
    <m/>
    <s v="05. AYO Principal BRD - AYO Principal 2.0 April.pptx"/>
    <m/>
    <m/>
    <m/>
    <m/>
  </r>
  <r>
    <n v="121"/>
    <s v="MH.04.26.019"/>
    <x v="0"/>
    <s v="My Hero Backend"/>
    <x v="75"/>
    <s v="TRS PICs (Supervisors and Area Retail Executives) are required to enter the same data twice into AYO Principal and MS Forms. This creates duplicated work, increases the risk of data inconsistencies, and slows down the verification process conducted by the TRS Controller."/>
    <s v="Strengthen TRS governance and compliance while streamlining and standardizing proposal submissions through an integrated platform that accelerates execution, improves accuracy, and minimizes manual workload across the organization."/>
    <s v="This initiative is expected to deliver substantial operational improvements by eliminating duplicate submit‑detail‑proposal activities and streamlining the interaction between AYO Principal and MS Forms, thereby enhancing overall productivity for PIC TRS. Integrated data flows and enriched TRS List Export details will significantly strengthen data accuracy and reduce the likelihood of human error across platforms. Furthermore, the verification process will become more efficient as TRS Controllers gain the ability to validate and reconcile information through automated alignment, supporting faster achievement of TRS approval SLAs. Collectively, these enhancements reinforce compliance by ensuring consistent, reliable data and minimizing the recurrence of revisions caused by platform discrepancies."/>
    <s v="The policy strengthening and compliance initiatives will create significant impact by ensuring 100% alignment between the AYO Principle, Flowingly, and SPK, eliminating process inconsistencies that previously caused delays. This integration is projected to reduce 30–40% of miscommunication across regions and increase process compliance to more than 95%._x000a__x000a_Optimizing TRS workflows for BV1 distribution will reduce 50–60% of manual work for area teams through automated routing, pre-validation, and streamlined flows. By cutting revision cycles from 2–3 times down to 0–1, approval speed increases by up to 40%. This efficiency translates into a time saving of 1–2 hours per proposal, or a total of 500–1,600 working hours per year based on an estimated 500–800 proposals._x000a__x000a_Process simplification through a unified platform eliminates the need for duplicate data entry and reduces administrative burdens for users by 40–50%. With standardized forms and automated validations, the likelihood of human error can be decreased by 60–70%, resulting in a faster, more consistent, and far more user-friendly TRS proposal submission experience."/>
    <n v="4"/>
    <s v="CommDep - Nielza Atthina"/>
    <x v="6"/>
    <d v="2026-03-09T00:00:00"/>
    <s v="Adnan / Austin / Lely"/>
    <m/>
    <s v="deprio"/>
    <m/>
    <m/>
    <m/>
    <m/>
    <m/>
    <m/>
    <s v="Deprio"/>
    <m/>
    <m/>
    <m/>
    <m/>
    <m/>
    <s v="BRD will be shared in Sprint 5"/>
    <m/>
    <m/>
    <m/>
    <m/>
    <m/>
    <m/>
  </r>
  <r>
    <n v="122"/>
    <s v="AP.02.26.006"/>
    <x v="6"/>
    <s v="AYO Principal, DTE"/>
    <x v="10"/>
    <s v="DTE Automation_x000a__x000a_To automate and have instant result on verification process for DTE mission with SMP mechanics. This will free up time for DTE admins to verify other missions and SRC will have earlier verification result. Currently, only available for AYO B2B transaction only. Next enhancement to include all RTM assets transaction"/>
    <s v="- Simplify the process required to verify DTE mission with SMP mechanic_x000a_- Eliminate time needed for DTE admins to verify DTE mission with SMP mechanic_x000a_- Improve SRC experience when doing DTE missions with SMP mechanic"/>
    <m/>
    <s v="1) Time efficiency from 10 working days to 1 day_x000a_2) Freeing up 2 DTE admins to check SMP compliance from various RTM assets"/>
    <n v="4"/>
    <s v="CommDep - Ahmad Azhari"/>
    <x v="0"/>
    <d v="2026-02-05T00:00:00"/>
    <s v="Livi Anastasia"/>
    <n v="80"/>
    <n v="1"/>
    <n v="3"/>
    <m/>
    <s v="CDE-48585 --&gt; Sprint 5_x000a_CDE-48488_x000a_CDE-54083_x000a_CDE-43857"/>
    <m/>
    <m/>
    <s v="Past Sprint"/>
    <s v="Develop"/>
    <n v="4"/>
    <s v="Yes"/>
    <n v="5"/>
    <n v="55"/>
    <m/>
    <m/>
    <m/>
    <s v="BRD - DTE Automation"/>
    <m/>
    <m/>
    <m/>
    <m/>
  </r>
  <r>
    <n v="123"/>
    <s v="AP.03.26.002"/>
    <x v="6"/>
    <s v="AYO Principal"/>
    <x v="76"/>
    <s v="Fix Email Not Sent when Export or Import File_x000a__x000a_Some of DTE process use e-mail to send information to user or giving a reminder. There are list of features that use e-mail:_x000a_Verification Assignment:_x000a_- Export Assignment Cart Verifier_x000a_- Export Assignment Image Recognition_x000a_- Import Verification Assignment_x000a_Task Sequencing - Export Task Sequencing_x000a_Job Coin Expiry Program"/>
    <s v="Enable business users to receive email export/import file"/>
    <m/>
    <s v="Improve business users experience in export/import"/>
    <n v="4"/>
    <s v="Livi Anastasia"/>
    <x v="0"/>
    <m/>
    <s v="Livi Anastasia"/>
    <n v="10"/>
    <n v="5"/>
    <n v="4"/>
    <m/>
    <s v="CDE-47589"/>
    <m/>
    <m/>
    <s v="Past Sprint"/>
    <s v="Develop"/>
    <n v="4"/>
    <s v="No"/>
    <m/>
    <n v="4"/>
    <m/>
    <m/>
    <m/>
    <m/>
    <m/>
    <m/>
    <m/>
    <m/>
  </r>
  <r>
    <n v="124"/>
    <m/>
    <x v="15"/>
    <s v="AYO Mitra Order PH"/>
    <x v="77"/>
    <s v="The current rider app version does not support decimal values for product pricing. This limitation leads to payment discrepancies and negatively impacts the wholesaler's income. "/>
    <s v="To synchronize product pricing across platforms to ensure precise payment and to eliminate financial discrepancies for wholesalers"/>
    <s v="Enable decimal in product pricing and adjust rounding calculation for DTE challenge calculation"/>
    <m/>
    <n v="4"/>
    <s v="CI PH (Sintor, Marjorie)"/>
    <x v="2"/>
    <m/>
    <s v="Robert"/>
    <m/>
    <n v="4"/>
    <m/>
    <m/>
    <s v="CDE-56439"/>
    <m/>
    <m/>
    <d v="2026-04-08T00:00:00"/>
    <s v="Develop"/>
    <n v="4"/>
    <s v="No"/>
    <m/>
    <n v="26"/>
    <m/>
    <m/>
    <m/>
    <s v="BRD_PH_Decimal Values in Rider App.pptx"/>
    <m/>
    <m/>
    <m/>
    <m/>
  </r>
  <r>
    <n v="125"/>
    <m/>
    <x v="9"/>
    <s v="AYO Toko PH"/>
    <x v="78"/>
    <s v="Currently, Retailer must go through different flow to get their order to PMFTC incentivized. AYO has automatic point injection to DTE while on other RTM channel, Retailer must scan QR on the invoice from their DTE mobile to get their reward."/>
    <s v="This is will be a key piece in the implementation of the new unique invoice code program for retailers. This is essential to enable retailers to earn rewards seamlessly across all purchasing channels thereby unifying their experience."/>
    <s v="Generate &amp; display QR code of Invoice number to be displayed from all order source"/>
    <m/>
    <n v="4"/>
    <s v="CI PH (Sintor, Marjorie)"/>
    <x v="2"/>
    <m/>
    <s v="Robert"/>
    <m/>
    <n v="4"/>
    <m/>
    <m/>
    <s v="CDE-43656"/>
    <m/>
    <m/>
    <m/>
    <s v="Develop"/>
    <n v="4"/>
    <s v="No"/>
    <m/>
    <m/>
    <m/>
    <m/>
    <d v="2026-05-25T00:00:00"/>
    <s v="Link"/>
    <m/>
    <m/>
    <m/>
    <m/>
  </r>
  <r>
    <n v="126"/>
    <m/>
    <x v="16"/>
    <s v="AYO PrincipalPH"/>
    <x v="79"/>
    <s v="Currently, plenty of unused and not market-fit menus available on AYO Principal. Hence, navigate around is pretty hard especially to teams who are new to AYO."/>
    <s v="Enable administrators to configure, manage, and control feature activation sequence based on roles and platforms, ensuring controlled feature rollout and dependency management._x000a_"/>
    <s v="Remove unsused &amp; non-related menu for PH from AYO Mitra &amp; AYO Principal"/>
    <s v="Streamline process within the app and simplify UI for easier user onboarding"/>
    <n v="5"/>
    <s v="CI PH (Sintor, Marjorie)"/>
    <x v="2"/>
    <m/>
    <s v="Robert"/>
    <m/>
    <m/>
    <m/>
    <m/>
    <s v="CDE-56440"/>
    <m/>
    <m/>
    <m/>
    <s v="Deprio"/>
    <m/>
    <m/>
    <m/>
    <m/>
    <m/>
    <s v="The ticket has not been shared to ITPD and SE"/>
    <m/>
    <s v="BRD_PH_Adjust Menu Sequence on Principal.pptx"/>
    <m/>
    <m/>
    <m/>
    <s v="Move to Sprint 5"/>
  </r>
  <r>
    <n v="127"/>
    <m/>
    <x v="17"/>
    <s v="AYO Mitra Order KSA"/>
    <x v="80"/>
    <s v="Today’s W2R operational flow has several limitations:_x000a_Rider App operates in offline mode, causing: Delayed updates, Manual reconciliation &amp; Limited real‑time visibility_x000a_Load Sheet management: Shows Quantity Booked, which causes confusion_x000a_Does not clearly differentiate: Stock allocated by WS, Stock remaining with Rider_x000a_Orders and load sheets: Cannot always be pushed in real time to Rider, Depend heavily on manual steps &amp; No centralized, auditable stock movement logging_x000a_These limitations reduce: Delivery efficiency, Stock accuracy &amp; Scalability of rider operations"/>
    <s v="To Improve delivery execution accuracy, stock accountability &amp; real-time rider operations"/>
    <s v="Transform Rider App from offline to hybrid. And Improve Load Sheet clarity, control, and auditability"/>
    <s v="Boost pilot expansion until reach nationwide deployment"/>
    <n v="4"/>
    <s v="Melnyk, Ihor (KSA B2B Manager)"/>
    <x v="2"/>
    <m/>
    <s v="Robert"/>
    <m/>
    <n v="1"/>
    <m/>
    <m/>
    <s v="CDE-57117_x000a_CDE-57118"/>
    <m/>
    <m/>
    <d v="2026-03-12T00:00:00"/>
    <s v="Develop"/>
    <n v="4"/>
    <s v="Yes"/>
    <n v="5"/>
    <s v="CDE-57117 --&gt; 66 (Hybrid)_x000a_CDE-57118--&gt; 35 (Loadsheet)"/>
    <m/>
    <m/>
    <m/>
    <s v="BRD_KSA_AMO Hybrid &amp; Loadsheet Improvement.pptx"/>
    <m/>
    <m/>
    <m/>
    <m/>
  </r>
  <r>
    <n v="128"/>
    <m/>
    <x v="18"/>
    <s v="AYO Toko KSA"/>
    <x v="81"/>
    <s v="Currently:_x000a_Orders can be cancelled without structured or consistent reasons_x000a_Cancellation data is: Fragmented, Inconsistent between platforms &amp; Difficult to analyze_x000a_Business teams lack: Clear visibility on why cancellations occur &amp;Reliable data for operational improvement_x000a_This causes: Poor root-cause analysis, Reduced accountability &amp; Inefficient decision-making at business and operations level"/>
    <s v="Improve order transparency, accountability and operational insights by standardizing cancellation reasons"/>
    <s v="To introduce mandatory, structured cancellation reason tracking across: AYO Toko, AYO Mitra &amp; AMO. _x0009_While storing and displaying the reason consistently for audit and analysis."/>
    <s v="Boost pilot expansion until reach nationwide deployment"/>
    <n v="4"/>
    <s v="Melnyk, Ihor (KSA B2B Manager)"/>
    <x v="2"/>
    <m/>
    <s v="Robert"/>
    <m/>
    <n v="2"/>
    <m/>
    <m/>
    <s v="CDE-57116"/>
    <m/>
    <m/>
    <d v="2026-03-13T00:00:00"/>
    <s v="Develop"/>
    <n v="4"/>
    <s v="Yes"/>
    <n v="5"/>
    <n v="25"/>
    <m/>
    <m/>
    <m/>
    <s v="BRD_KSA_Order Cancel Reason.pptx"/>
    <m/>
    <m/>
    <m/>
    <m/>
  </r>
  <r>
    <n v="129"/>
    <m/>
    <x v="8"/>
    <s v="Recommendation Cluster - AYO Principal"/>
    <x v="82"/>
    <m/>
    <m/>
    <m/>
    <m/>
    <n v="4"/>
    <m/>
    <x v="6"/>
    <m/>
    <s v="Varhan"/>
    <m/>
    <m/>
    <m/>
    <m/>
    <s v="CDE-57186"/>
    <m/>
    <m/>
    <m/>
    <s v="Cancel"/>
    <m/>
    <m/>
    <m/>
    <m/>
    <m/>
    <s v="Deploy in Sprint 3"/>
    <d v="2026-05-26T00:00:00"/>
    <m/>
    <m/>
    <m/>
    <m/>
    <m/>
  </r>
  <r>
    <n v="130"/>
    <s v="AMO.04.26.002"/>
    <x v="7"/>
    <s v="Data Management - Principal"/>
    <x v="82"/>
    <m/>
    <m/>
    <m/>
    <m/>
    <n v="4"/>
    <m/>
    <x v="6"/>
    <m/>
    <s v="Varhan"/>
    <m/>
    <m/>
    <n v="3"/>
    <m/>
    <s v="CDE-57105"/>
    <m/>
    <m/>
    <m/>
    <s v="Develop"/>
    <n v="4"/>
    <s v="No"/>
    <m/>
    <n v="8"/>
    <n v="1"/>
    <m/>
    <d v="2026-05-26T00:00:00"/>
    <m/>
    <m/>
    <m/>
    <m/>
    <m/>
  </r>
  <r>
    <n v="131"/>
    <s v="AP.04.26.008"/>
    <x v="3"/>
    <s v="AYO Principle - Whitelist Leads Gen"/>
    <x v="83"/>
    <s v="Currently, whitelisting process for SRC IQOS Point requires admin to manually do it one by one for each store that takes too much time"/>
    <s v="Faster whitelisting process for SRC IQOS Point &amp; Paguyuban Member"/>
    <s v="Create bulk import + bulk delete for SRC whitelisted as IQOS Point to reduce lead time "/>
    <s v="- Reduce lead time should there be any mass replacement/additional SRC IQOS Point/Paguyuban Member"/>
    <n v="4"/>
    <s v="Jessica Cassandra"/>
    <x v="6"/>
    <m/>
    <m/>
    <m/>
    <s v="deprio"/>
    <m/>
    <m/>
    <s v="late and unclear request"/>
    <m/>
    <m/>
    <m/>
    <s v="Deprio"/>
    <m/>
    <m/>
    <m/>
    <m/>
    <m/>
    <s v="Has not been shared"/>
    <m/>
    <m/>
    <m/>
    <m/>
    <m/>
    <m/>
  </r>
  <r>
    <n v="132"/>
    <s v="AP.04.26.009"/>
    <x v="3"/>
    <s v="AYO Principal"/>
    <x v="1"/>
    <s v="Automatically Enable OTP when user create new role"/>
    <s v="it will enable OTP automatically when user create a new role"/>
    <m/>
    <m/>
    <n v="4"/>
    <s v="Ariph Satyanagara"/>
    <x v="4"/>
    <m/>
    <s v="Ariph"/>
    <n v="8"/>
    <m/>
    <m/>
    <m/>
    <s v="[CDE-55216] [AYO Principal] Automatically Enable OTP when User Create New Role - Jira"/>
    <m/>
    <m/>
    <d v="2026-04-10T00:00:00"/>
    <s v="Deprio"/>
    <n v="4"/>
    <s v="No"/>
    <m/>
    <n v="3"/>
    <n v="1"/>
    <m/>
    <d v="2026-05-25T00:00:00"/>
    <m/>
    <m/>
    <m/>
    <m/>
    <m/>
  </r>
  <r>
    <n v="133"/>
    <s v="AP.02.26.011"/>
    <x v="3"/>
    <s v="AYO Principal"/>
    <x v="1"/>
    <s v="Placeholder for Audit P0 improvement "/>
    <s v="P0 Improvement on Audit Result from IT"/>
    <s v="Need Confirmation"/>
    <s v="Need Confirmation"/>
    <n v="2"/>
    <s v="CI - Ariph Satyanagara"/>
    <x v="4"/>
    <s v="Need Confirmation"/>
    <s v="Ariph Satyanagara"/>
    <s v="-"/>
    <m/>
    <m/>
    <m/>
    <s v="CDE-48742 [ID][Principal] Update Logic for Data Update in Action Logging"/>
    <m/>
    <m/>
    <d v="2026-01-22T00:00:00"/>
    <s v="Deprio"/>
    <n v="4"/>
    <s v="No"/>
    <m/>
    <n v="12"/>
    <n v="1"/>
    <m/>
    <m/>
    <s v="Only placeholder. Will be prioritize with audit visibility timeline"/>
    <m/>
    <s v="AYO Principal"/>
    <m/>
    <m/>
  </r>
  <r>
    <n v="134"/>
    <s v="AP.04.26.010"/>
    <x v="3"/>
    <s v="Control Tower "/>
    <x v="84"/>
    <s v="To support CITA Unreg we would like to have flagging for Business ID an Registered Flag for each retailer mapping"/>
    <s v="this will be used for CITA and AMO to decide whether user is a registered in iSMS user, or not"/>
    <s v="-"/>
    <s v="Will have more CITA users and more retailer that can login to CITA"/>
    <n v="4"/>
    <s v="CI - Ariph Satyanagara"/>
    <x v="2"/>
    <m/>
    <m/>
    <m/>
    <m/>
    <n v="5"/>
    <m/>
    <s v="[CDE-57103] Control Tower - Retailer Mapping Unreg Enablement - Jira"/>
    <m/>
    <m/>
    <m/>
    <s v="Develop"/>
    <m/>
    <m/>
    <m/>
    <n v="35"/>
    <m/>
    <m/>
    <d v="2026-05-25T00:00:00"/>
    <m/>
    <m/>
    <m/>
    <m/>
    <m/>
  </r>
  <r>
    <n v="135"/>
    <m/>
    <x v="12"/>
    <m/>
    <x v="63"/>
    <s v="Email displayed in Staff Management and it increase risk of data breach, even though email is not used"/>
    <s v="Adjust email to be not mandatory"/>
    <s v="Adjust email to be not mandatory"/>
    <m/>
    <m/>
    <m/>
    <x v="3"/>
    <m/>
    <s v="Kelvin"/>
    <n v="15"/>
    <m/>
    <n v="1"/>
    <m/>
    <m/>
    <m/>
    <m/>
    <m/>
    <m/>
    <m/>
    <m/>
    <m/>
    <m/>
    <m/>
    <m/>
    <d v="2026-05-25T00:00:00"/>
    <m/>
    <m/>
    <m/>
    <m/>
    <m/>
  </r>
  <r>
    <n v="136"/>
    <s v="AT.03.26.005"/>
    <x v="5"/>
    <s v="SFP"/>
    <x v="85"/>
    <s v="ACL discrepancies._x000a_Not an ideal solution, as it requires notifying partners to make payment only after the ACL job is processed"/>
    <s v="Optimize/increase accucacy ACL _x000a_Flexibility payment period for partner"/>
    <m/>
    <s v="Decrease case anomaly ACL cause time payment by Partner"/>
    <n v="1"/>
    <s v="CI - Junaidi"/>
    <x v="2"/>
    <d v="2026-02-05T00:00:00"/>
    <s v="Junaidi"/>
    <n v="20"/>
    <n v="3"/>
    <n v="3"/>
    <m/>
    <s v="[PRD] AYO Toko SFP - Calibrating ACL in AYO Toko Post‑Implementation of ACL from iSMS - Commercial Digital Ecosystem - Confluence"/>
    <m/>
    <m/>
    <d v="2026-02-23T00:00:00"/>
    <s v="Develop"/>
    <n v="3"/>
    <s v="No"/>
    <m/>
    <n v="37"/>
    <m/>
    <m/>
    <s v="BRD - AYO Toko SFP - Calibrating ACL in AYO Toko Post‑Implementation of ACL from iSMS.pptx"/>
    <m/>
    <s v="Absorb in Sprint 3._x000a__x000a_banyak discrepancy dan bnyak CHT jdnya. case: udh bayar tp mau order ga bisa, jd sering hrs ada BE update. Not the ideal case"/>
    <m/>
    <m/>
    <m/>
  </r>
  <r>
    <n v="137"/>
    <s v="AT.03.26.006"/>
    <x v="5"/>
    <s v="SFP"/>
    <x v="86"/>
    <s v="Changes in Government tax system and rounding calculation._x000a_Different timing of our platforms deployment"/>
    <s v="Align deployment date and compile VAT calculation configuration in one platform"/>
    <s v="update tax calculation base on Config My Hero backend"/>
    <m/>
    <n v="2"/>
    <s v="Mba Lely / Ita"/>
    <x v="2"/>
    <d v="2026-02-05T00:00:00"/>
    <s v="Junaidi"/>
    <n v="20"/>
    <n v="1"/>
    <n v="1"/>
    <m/>
    <s v="[CDE-51828] [ID][AYO Toko][SFP] Tax Calculation Formula Change - Jira"/>
    <m/>
    <m/>
    <d v="2026-02-23T00:00:00"/>
    <s v="Develop"/>
    <n v="3"/>
    <s v="No"/>
    <m/>
    <n v="20"/>
    <m/>
    <m/>
    <s v="BRD - Coretax Integration Config - AYO Toko SFP update VAT.pptx"/>
    <m/>
    <s v="Absorb in Sprint 3._x000a__x000a_changes dr directorate pajak ada rounding calculation yg berbeda"/>
    <m/>
    <m/>
    <m/>
  </r>
  <r>
    <m/>
    <m/>
    <x v="19"/>
    <m/>
    <x v="87"/>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x v="0"/>
    <s v="My Hero Backend, My Hero FF"/>
    <s v="My Hero Revamp"/>
    <s v="My Hero Revamp"/>
    <s v="New Improvement in MYHERO for Digital Signature &amp; Digital Document"/>
    <m/>
    <m/>
    <n v="3"/>
    <s v="CI - Andrew"/>
    <x v="0"/>
  </r>
  <r>
    <x v="0"/>
    <s v="My Hero FF"/>
    <s v="Cleo Project"/>
    <s v="- Taking order app interface_x000a_- System to System communication _x000a_(Panamas system to Cleo system)_x000a_- Operational execution"/>
    <s v="Solving RTM complexity by collaborating Panamas strength &amp; Cleo distribution infrastructure"/>
    <m/>
    <m/>
    <n v="3"/>
    <s v="SP - Sekar"/>
    <x v="0"/>
  </r>
  <r>
    <x v="0"/>
    <s v="My Hero FF"/>
    <s v="My Hero Revamp"/>
    <s v="Create order page untuk seluruh product:_x000a_Phase 1: Change UI with more compact UI_x000a_Phase 2: 1. Unify DSD for all category_x000a_                   2. Select Order Method in 1 page (DSD, D1K, Preorder)"/>
    <s v="1. Menyatukan 1 page order untuk semua product_x000a_2. mengurangi jumlah step yg dibutuhkan dalam taking order_x000a_3. menampilkan informasi yg relevant saat taking order_x000a_4. Mengurangi waktu yg dibutuhkan FF untuk taking order"/>
    <m/>
    <m/>
    <n v="3"/>
    <s v="CI - Aditya Hidayat"/>
    <x v="0"/>
  </r>
  <r>
    <x v="0"/>
    <s v="My Hero Backend, AYO Principal"/>
    <s v="BV1"/>
    <s v="The current configuration combines the SIGA roles for Principal and MYHERO Backend, resulting in users with the SIGA Principal role automatically gaining access to the MYHERO Backend, which poses an audit concern. Additionally, several BV1 modules that functionally belong to the MYHERO Backend remain placed under the Principal menu, leading to inefficient access management for users such as CPO, Principal users, and MYHERO Backend users. To address these issues, the SIGA role must be separated into two distinct roles—Principal and MYHERO Backend—and the BV1 modules should be relocated to the MYHERO Backend to ensure proper platform alignment while reducing the CPO’s operational workload by consolidating daily activities into a single role and menu. Without implementing these changes, audit risks will remain high, and the CPO will continue to manage redundant roles and navigate across three platforms to monitor daily transactions."/>
    <s v="Create New Siga Role for MYHERO Backend &amp; Migrate BV1 Module to MYHERO Backend"/>
    <m/>
    <m/>
    <n v="3"/>
    <m/>
    <x v="0"/>
  </r>
  <r>
    <x v="0"/>
    <s v="My Hero Backend, AYO,  iSMS Tax"/>
    <s v="Tax Integration"/>
    <s v="Current tax reporting still upload manual by CPO using eFaktur"/>
    <s v="There is a business need to accelerate the process of creating tax invoices due to the increasing number of product variants that are subject to tax, especially with the existence of PANAMAS."/>
    <m/>
    <m/>
    <n v="3"/>
    <m/>
    <x v="0"/>
  </r>
  <r>
    <x v="0"/>
    <s v="My Hero Backend"/>
    <s v="Panamas Project"/>
    <s v="Saat ini format tarikan SAP Document header text &amp; Reference transaksi FMCG berbeda format dengan format tarikan V1"/>
    <s v="Diperlukan perubahan pemindahan number/document number yang ada di Document Header Text &amp; Reference SAP di entitas 3210 yang diinterface dari transaksi AYO untuk memudahkan area pada saat melakukan review &amp; checking transaksi invoice &amp; pembayaran toko (mirroring CC)"/>
    <m/>
    <m/>
    <n v="3"/>
    <m/>
    <x v="1"/>
  </r>
  <r>
    <x v="0"/>
    <s v="MYHERO Backend"/>
    <s v="Performance Improvement"/>
    <s v="Monitor all Panamas job data integration"/>
    <s v="Job success or fail notification"/>
    <m/>
    <m/>
    <n v="3"/>
    <m/>
    <x v="1"/>
  </r>
  <r>
    <x v="0"/>
    <s v="My Hero FF"/>
    <s v="My Hero Revamp"/>
    <s v="Stock Check WE MYHERO Sprint 2"/>
    <m/>
    <m/>
    <m/>
    <n v="3"/>
    <s v="CI - Aditya Hidayat"/>
    <x v="0"/>
  </r>
  <r>
    <x v="0"/>
    <s v="My Hero FF"/>
    <s v="Panamas Project"/>
    <s v="Automatic blacklist customer_x000a__x000a_Currently, if there is a new customer or an upgrading customer, a manual process must be carried out to blacklist the customer so that they are unable to perform ABC transactions."/>
    <s v="Automatic Blacklist Customer from transaction ABC and send email notification"/>
    <m/>
    <m/>
    <n v="3"/>
    <s v="SP -  Diyang Risma Gabriella"/>
    <x v="0"/>
  </r>
  <r>
    <x v="0"/>
    <s v="My Hero BE"/>
    <s v="VAT"/>
    <s v="Changes in Government tax system and rounding calculation._x000a_Different timing of our platforms deployment. This ticket is for myhero BE part"/>
    <s v="Align deployment date and compile VAT calculation configuration in one platform."/>
    <s v="Create config VAT calculation in My Hero Back End to be read by multiple platform"/>
    <m/>
    <n v="3"/>
    <s v="CI - Melissa Tio"/>
    <x v="0"/>
  </r>
  <r>
    <x v="0"/>
    <s v="My Hero BE"/>
    <s v="Panamas Project"/>
    <s v="Missing Sunday reconciliation data leads to delayed reporting and impacts downstream processes._x000a_Current schedule does not align with reconciliation timing, so any data finalized on Sunday isn’t included in that week’s batch."/>
    <s v="Add data trnsfer job twice a week and update data filter to capture late reconciled data after Sunday reconciliation."/>
    <s v="Add integration transfer schedule on MHBE"/>
    <m/>
    <n v="3"/>
    <m/>
    <x v="0"/>
  </r>
  <r>
    <x v="0"/>
    <s v="My Hero BE"/>
    <s v="Panamas Project"/>
    <s v="-Coke pricing tier requires to have tiering for multiple group of product_x000a_-Each customer principal cluster can have different price tier"/>
    <s v="Enable tiering for multiple group of product per principal cluster in the same timing"/>
    <s v="-Enable tiering for multiple group of product per principal cluster in the same timing_x000a_- Add Mass Upload for MOQ Group and MOQ Group Detail"/>
    <m/>
    <n v="3"/>
    <s v="CI - Melissa Tio"/>
    <x v="0"/>
  </r>
  <r>
    <x v="0"/>
    <s v="My Hero BE"/>
    <s v="BOS for EZD"/>
    <s v="EZD's BV1 transaction cannot choose BOS source for delivery that impact logistic need to do manual transfer stock and leading to wrong stock calculation "/>
    <s v="Adding ability to select BOS Plant source delivery for EZD (BV1)"/>
    <s v="Adding ability to select BOS source delivery for EZD (BV1) to eliminate stock misscalculation"/>
    <m/>
    <n v="3"/>
    <s v="WH - Djohan Wahyudi"/>
    <x v="0"/>
  </r>
  <r>
    <x v="0"/>
    <s v="My Hero BE"/>
    <s v="BV1 Integration"/>
    <s v="Monthly reconciliation requires retrieving transaction data starting from the very first transaction date up to the current day. This process is time‑consuming and involves extensive validation efforts across both the SCL and AYO systems. "/>
    <s v="Adding transction flaging for data transfer between SCL and AYO for priodically reconcilliation"/>
    <s v="Reduce the time required for reconciliation validation._x000a_Minimize the volume of end‑to‑end data retrieval on both SCL and AYO platforms._x000a_Accelerate follow‑up actions when discrepancies occur by narrowing the scope of checks"/>
    <m/>
    <n v="3"/>
    <s v="Adrian"/>
    <x v="2"/>
  </r>
  <r>
    <x v="0"/>
    <s v="My Hero Backend"/>
    <s v="Credential Key Storage in Vault"/>
    <s v="Security Compliance (ITPF)"/>
    <s v="Requirement under ITPF"/>
    <m/>
    <m/>
    <n v="3"/>
    <s v="Infosec"/>
    <x v="2"/>
  </r>
  <r>
    <x v="0"/>
    <s v="MyHero FF"/>
    <s v="Digital Signature &amp; Digital Document / My Hero Revamp (V2V&amp;RNRF Process)"/>
    <s v="1. Replace wet sign in all document in REE channel_x000a_2. Reduce paper utilization with Digitalize all documents related_x000a_3. Prepare Repository management relate to Audit trail_x000a_4. Provide Visit activity Report to Spv in My Hero Coach _x000a_5. Capture effective Retailer location _x000a_"/>
    <s v="1. Reduce Print time to Free Up FF Time spent_x000a_2. Reduce RIM &amp; Thermal paper cost_x000a_"/>
    <s v="Details regarding the process flow related to digital signatures and digital documents on RNRF and V2V are different pages on my hero."/>
    <m/>
    <n v="3"/>
    <s v="CommFin - Hasan"/>
    <x v="2"/>
  </r>
  <r>
    <x v="0"/>
    <s v="My Hero"/>
    <s v="Digital Signature &amp; Digital Document / My Hero Revamp (V2V&amp;RNRF Process)"/>
    <s v="One Click Payment"/>
    <s v="One Click Payment"/>
    <m/>
    <m/>
    <n v="3"/>
    <s v="CommFin - Hasan"/>
    <x v="2"/>
  </r>
  <r>
    <x v="0"/>
    <s v="My Hero BE &amp; FF"/>
    <s v="Emergency Access"/>
    <s v="Based on system criticality, MYHERO is classified as a business‑critical system. In accordance with IT Security requirements under ITPF IT‑STD‑301 Identity &amp; Access Management, business‑critical systems are required to have emergency access in place."/>
    <s v="Implement emergency access for both MYHERO backend &amp; Field Force"/>
    <m/>
    <m/>
    <n v="3"/>
    <s v="IT - Andry/ Verrel/Xuchin"/>
    <x v="2"/>
  </r>
  <r>
    <x v="0"/>
    <s v="My Hero FF"/>
    <s v="Improvement Invoice"/>
    <s v="Currently, when a salesman processes transactions for HMS products that are subjectto tax and those that are non-taxable, the transactions must be handled separately. As a result, thesalesman is required to perform duplicate data entry, and the payment recap is generated separately. Thiscauses the salesman and/or the customer to manually calculate the total amount payable in order todetermine the final payment amount."/>
    <s v="Implement an improvement whereby, during the order-taking process, salesmen can place orderssimultaneously for HMS products that are subject to tax and those that are non-taxable, and process thepayment in a single transaction, while ensuring that the invoices remain separated between taxable andnon-taxable products.​"/>
    <m/>
    <s v="To improve field sales efficiency and accuracy by enabling salesmen to place orders for taxable and non-taxable HMS products in a single transaction flow, while maintaining proper invoice separation to ensure taxcompliance."/>
    <n v="3"/>
    <s v="CI - Austin Lieandro"/>
    <x v="2"/>
  </r>
  <r>
    <x v="0"/>
    <s v="My Hero"/>
    <s v="Logo Configuration"/>
    <s v="Logo updates across AYO platforms are currently fragmented and require development effort, limiting speed and consistency in brand updates."/>
    <s v="To build a connection to AYO Principal to retrieve platform-specific logo configurations for each AYO platform."/>
    <m/>
    <m/>
    <n v="3"/>
    <s v="Jeje"/>
    <x v="2"/>
  </r>
  <r>
    <x v="0"/>
    <s v="My Hero BE"/>
    <s v="My Hero Stock Reconcile"/>
    <s v="Minimize additional load Crcket for WEE OOT running single journey"/>
    <s v="Adding export menu for CPO to know last stock status from ipad and BO and can help to create Initialo load"/>
    <s v="by Crearint Initial load ob backoffice based on last final stock from ipad,  FF does not required to do additional Load every morning to update stock on ipad and remove waiting approval from SPV"/>
    <m/>
    <n v="3"/>
    <m/>
    <x v="2"/>
  </r>
  <r>
    <x v="0"/>
    <s v="My Hero"/>
    <s v="Panamas Project"/>
    <s v="Current filter is by business category. But Panamas transaction can consists of several business_x000a_category in one transaction"/>
    <s v="Change Business Category filter to Business Model"/>
    <m/>
    <m/>
    <n v="3"/>
    <s v="CI - Melissa Tio"/>
    <x v="2"/>
  </r>
  <r>
    <x v="0"/>
    <s v="My Hero BE"/>
    <s v="Panamas Project"/>
    <s v="Report in sales order export and tax report, both SRCIS and Panamas product is flagged as_x000a_“Panamas” in Product Category"/>
    <s v=" Show Product Category value as Business Model​"/>
    <m/>
    <m/>
    <n v="3"/>
    <s v="CI - Melissa Tio"/>
    <x v="2"/>
  </r>
  <r>
    <x v="0"/>
    <s v="My Hero"/>
    <s v="Panamas Project"/>
    <s v="We have several data in My Hero that can be classified as data privacy class B"/>
    <s v="Reduce data privacy risk"/>
    <m/>
    <m/>
    <n v="3"/>
    <s v="CI - Melissa Tio"/>
    <x v="2"/>
  </r>
  <r>
    <x v="1"/>
    <s v="CITA"/>
    <s v="CITA Resolution Center"/>
    <s v="when we deploy resolution center on CITA, agent must be able to view order created and its status so the agent can follow up accordingly"/>
    <s v="create dashboard order for CITA"/>
    <s v="create dashboard order for CITA"/>
    <s v="delaying follow-ups, reducing resolution efficiency, and negatively impacting customer satisfaction."/>
    <n v="2"/>
    <s v="CI - Kelvin_x000a_CSC - Iqbal"/>
    <x v="1"/>
  </r>
  <r>
    <x v="1"/>
    <s v="CITA"/>
    <s v="CITA Resolution Center"/>
    <s v="update phone number is the most frequent question from retailer. when we deploy resolution center on CITA, agent must be able to update retailer's phone number"/>
    <s v="agent to be able to update phone number"/>
    <s v="create new menu, role &amp; permission for CSC agent to update retailer's phone number"/>
    <s v="Need Confirmation"/>
    <n v="2"/>
    <s v="CI - Kelvin_x000a_CSC - Iqbal"/>
    <x v="1"/>
  </r>
  <r>
    <x v="1"/>
    <s v="AYO Principal"/>
    <s v="Compliance"/>
    <s v="Aligning Users between SIGA, Azure, and AYO Principal._x000a__x000a_Currently for PMI users, if user deleted in SIGA, it will not delete user in AYO Principal. Hence user still can access AYO Principal. We need to improve this so users data is accurate between AYO Principal and SIGA"/>
    <s v="Compliance and Security of AYO Principal"/>
    <s v="Check SIGA, check AD, and update AYO Principal Database. Daily"/>
    <s v="unauthorized access for deleted users, creating serious security and compliance risks, inaccurate identity records, and potential audit failures."/>
    <n v="2"/>
    <s v="CI - Ariph Satyanagara"/>
    <x v="3"/>
  </r>
  <r>
    <x v="1"/>
    <s v="AYO Principal"/>
    <s v="Compliance"/>
    <s v="Add SSO Login in AYO Principal "/>
    <s v="Enhance security and user convenience by enabling Single Sign-On (SSO) for AYO Principal, ensuring seamless authentication through existing enterprise identity providers."/>
    <s v="Implement SSO integration for AYO Principal using Azure Active Directory (or equivalent identity provider). This will allow users to log in with their corporate credentials, reducing password fatigue, improving access control, and aligning with enterprise security standards."/>
    <s v="users will continue to rely on separate credentials for AYO Principal, increasing the risk of weak passwords, credential sharing, and unauthorized access. This creates security vulnerabilities, compliance risks, and a poor user experience due to multiple login steps."/>
    <n v="2"/>
    <s v="CI - Ariph Satyanagara"/>
    <x v="3"/>
  </r>
  <r>
    <x v="2"/>
    <s v="DTE"/>
    <s v="DTE "/>
    <s v="DTE Automation_x000a__x000a_To automate and have instant result on verification process for DTE mission with SMP mechanics. This will free up time for DTE admins to verify other missions and SRC will have earlier verification result. Currently, only available for AYO B2B transaction only. Next enhancement to include all RTM assets transaction"/>
    <s v="- Simplify the process required to verify DTE mission with SMP mechanic_x000a_- Eliminate time needed for DTE admins to verify DTE mission with SMP mechanic_x000a_- Improve SRC experience when doing DTE missions with SMP mechanic"/>
    <s v="Need Confirmation"/>
    <s v="1) Time efficiency_x000a_2) Freeing up resources (DTE admins can be assigned to verify other missions)"/>
    <n v="3"/>
    <s v="CommDep - Ahmad Azhari"/>
    <x v="1"/>
  </r>
  <r>
    <x v="3"/>
    <s v="AYO MITRA_x000a_MY AYO_x000a_Website SRC"/>
    <s v="Bude"/>
    <s v="BUDE – Customer Service Center_x000a_Omnichannel (interaction management) system migration for Customer Care "/>
    <s v="- Unplug API from current vendor (Infomedia) and integrate to Mitracomm System_x000a_- Appoint 1 vendor to govern both manpower and system to allow effective process in troubleshooting both in solvability timing and quality. _x000a_- Current omnichannel flow. Entry point of SRC to contact BUDE."/>
    <s v="Need SoftEng to renew all links and redirection from all BUDE entry points in each platforms to our new partner Mitracomm"/>
    <s v="Budget strain"/>
    <n v="2"/>
    <s v="CommDep-Jessica_x000a_CSC- Iqbal Pamungkas"/>
    <x v="0"/>
  </r>
  <r>
    <x v="1"/>
    <s v="AYO Principal, In-app Content"/>
    <s v="UI Improvement"/>
    <s v="Revamp Pop Up Notif for AYO TOKO_x000a_Current UI and setting for popup in AYO TOKO is not intuitive and enticing enough for users to engage. From ~58.000 active retailers AYO TOKO that receive the popup, only ~21.000 clicked the popup (~37%). "/>
    <s v="Enable business users to upload a custom-design PNG image with transparent background"/>
    <s v="Enable business users to upload a custom-design PNG image with transparent background_x000a_"/>
    <s v="Need Confirmation"/>
    <n v="2"/>
    <s v="CommBrand - Amira"/>
    <x v="1"/>
  </r>
  <r>
    <x v="3"/>
    <s v="AYO Toko"/>
    <s v="Menu Bebas Asap "/>
    <s v="Principal Menu Bebas Asap (Landing Page)_x000a_Setup for landing page &amp; knowledge centre in Menu Bebas Asap"/>
    <s v="Internal team can edit/delete/add content at any time without deployment - landing page"/>
    <s v="Create new panel in Principal _x000a_- Cari Tahu: edit content"/>
    <m/>
    <n v="3"/>
    <s v="CommBrand - Geby"/>
    <x v="2"/>
  </r>
  <r>
    <x v="1"/>
    <s v="AYO Principal"/>
    <s v="Feature Control "/>
    <s v="Feature Control in AYO Principal"/>
    <s v="Need Confirmation"/>
    <s v="Need Confirmation"/>
    <s v="Need Confirmation"/>
    <n v="2"/>
    <s v="CI - Ariph Satyanagara"/>
    <x v="2"/>
  </r>
  <r>
    <x v="3"/>
    <s v="AYO Toko"/>
    <s v="Menu Bebas Asap"/>
    <s v="Principal Menu Bebas Asap (Berita &amp; Kisah Sukses SRC)_x000a_Setup for Believer page in Menu Bebas Asap"/>
    <s v="Internal team can edit/delete/add content at any time without deployment - berita dan kisah sukses"/>
    <s v="Create new panel in Principal _x000a_- Berita: add, delete, or edit news article_x000a_- Kisah Sukses SRC: add, delete, or edit testimony"/>
    <m/>
    <n v="3"/>
    <s v="CommBrand - Geby"/>
    <x v="2"/>
  </r>
  <r>
    <x v="0"/>
    <s v="My Hero BE"/>
    <s v="Panamas Project"/>
    <s v="Terdapat transaksi invoice ataupun cancel invoice only yang seharusnya naik di bulan sebleumnya tapi gagal naik ataupun belum naik sama sekali di SAP"/>
    <s v="Enhance batch job SOX SAP vs AYO Panamas"/>
    <m/>
    <m/>
    <n v="3"/>
    <s v="OTC - Edward Kudrati"/>
    <x v="2"/>
  </r>
  <r>
    <x v="0"/>
    <s v="My Hero BE"/>
    <s v="Panamas Project"/>
    <s v="Current e-mail batch job for open – confirmed – shipped SO Panamas is processed at 12:01 the next day from the last day of the month. Transactions belonging to the actual month-end may be missed, while next-day transactions may be incorrectly included."/>
    <s v="To reflect fully data for open – confirmed – shipped for Sales Order (SO) Panamas for SOX reporting purpose."/>
    <m/>
    <m/>
    <n v="3"/>
    <s v="OTC - Essa Rachmawati"/>
    <x v="2"/>
  </r>
  <r>
    <x v="0"/>
    <s v="My Hero"/>
    <s v="Panamas Project"/>
    <s v="When WEE creates Pre-Order and change or update the delivery date, the previouslyentered order quantity are cleared. As s result, WEE must re-enter the quantity for each brand.​"/>
    <s v="- To have feature or functionality all the quantity order are not cleared when WEE change the delivery_x000a_date.​_x000a_- Apply pop up notification. A pop up notification appears to ensure that pricing aligned with the newly_x000a_updated delivery date is accurate​_x000a__x000a_​"/>
    <m/>
    <m/>
    <n v="3"/>
    <s v="CommDep - Nika"/>
    <x v="2"/>
  </r>
  <r>
    <x v="0"/>
    <s v="My Hero BE"/>
    <s v="Payment Gateway"/>
    <s v="Enhance Area on QR Menu MHBE_x000a__x000a_Currently the way we retrieve area code data in QR menu is from salestree, while in other menu, the area code data was obtained from OTC database. This creates a difference when CPO looking for area for QR and area for settlement or receipt."/>
    <s v="Enable CPO to look for similar area name and area code for the whole menu, including QR Menu"/>
    <m/>
    <s v="Time efficiency"/>
    <n v="3"/>
    <s v="Livi Anastasia"/>
    <x v="2"/>
  </r>
  <r>
    <x v="0"/>
    <s v="My Hero BE"/>
    <s v="Payment Gateway"/>
    <s v="Integrate API for QR CDM Status_x000a__x000a_Currently the way we enable QR CDM to be registered on DEPOS system is by generating the QR code from our system, and then MHBE job will send list of username that needs to be registered on DEPOS CDM. The file is sent to email, and DEPOS will need to change the &quot;Approved&quot; status into &quot;Finalized&quot;. This has created a back-and-forth process between DEPOS and MHBE, and exposes a risk of human error."/>
    <s v="Enable CPO to look for similar area name and area code for the whole menu."/>
    <m/>
    <s v="Reduce human error"/>
    <n v="3"/>
    <s v="Livi Anastasia"/>
    <x v="2"/>
  </r>
  <r>
    <x v="1"/>
    <s v="AYO Principal - AYO Kasir"/>
    <s v="Product Listing Management"/>
    <s v="Currently, product setup—whether creating new products or updating prices—must be performed manually and in real time. The system does not support scheduling for product listings or price changes. In addition, users are required to access two separate menus to complete postings for Kasir and Qoncierge, resulting in fragmented processes and increased operational workload."/>
    <s v="To enable scheduled product listings and price changes, while creating a more seamless, unified, and efficient workflow across all touchpoints."/>
    <s v="Migrating to the new Product Listing Management system eliminates the need for repeated manual steps and reduces dependency on multiple menus, allowing users to manage listings from a single interface."/>
    <m/>
    <n v="2"/>
    <s v="CI - Kelvin Wijaya"/>
    <x v="1"/>
  </r>
  <r>
    <x v="2"/>
    <s v="DTE"/>
    <s v="DTE"/>
    <s v="Add Coin Expiry Logic for Manual Verification_x000a__x000a_Berdasarkan pengecekan data, terdapat koin yang masuk ke retailer pada bulan Januari dengan tipe verifikasi dan memiliki tanggal kedaluwarsa koin 31-Des-25. Hal ini terjadi karena batas kedaluwarsa koin yang diatur pada trade program adalah 31-Des-25, sehingga misi yang menggunakan trade program tersebut otomatis mengikuti tanggal kedaluwarsa koin yang sama._x000a__x000a_Impact:_x000a_1) Data koin dari beberapa retailer yang tidak terproses expired dikarenakan adanya koin masuk yang melebihi batas kedaluwarsa tersebut_x000a_2) Retailer menerima notifikasi verifikasi misi dengan sejumlah koin, namun total koin yang ditampilkan pada user tidak bertambah"/>
    <s v="Memproses seluruh koin yang seharusnya expired"/>
    <m/>
    <s v="Improve coin system to be more reliable"/>
    <n v="3"/>
    <s v="Livi Anastasia"/>
    <x v="2"/>
  </r>
  <r>
    <x v="4"/>
    <s v="AYO Toko PH"/>
    <s v="UI/UX Revamp Ph.1 : Order History"/>
    <s v="Retailers lack a single comprehensive view of their purchasing history. Currently, only transactions placed via TOKO are visible to the retailer which leads to inability to fully track their purchasing activity across platforms"/>
    <s v="Establish a unified, consolidated transaction history page for all retailers within the AYO ecosystem. This is a foundational step to ensure accurate and comprehensive tracking of retailer activities across channels which is key part in the new unique invoice code program"/>
    <s v="Show order history of a Retailer from all order channel on AYO Toko"/>
    <m/>
    <n v="3"/>
    <s v="CI PH (Sintor, Marjorie)"/>
    <x v="1"/>
  </r>
  <r>
    <x v="5"/>
    <s v="AYO Mitra PH "/>
    <s v="DSR Whitelist Automation"/>
    <s v="Customer Registration - Automate synchronization process between salesforce and AYO for a more seamless DSR registration using a direct API integration to automate the whitelisting on a regular basis."/>
    <s v="To be able to enroll DSRs in AK where whitelisting is not needed anymore"/>
    <s v="Self Registration capability on AYO Toko for both ISR &amp; DSR"/>
    <m/>
    <n v="3"/>
    <s v="CI PH (Sintor, Marjorie)"/>
    <x v="1"/>
  </r>
  <r>
    <x v="6"/>
    <s v="Taste Advisory"/>
    <s v="Taste Advisory - QR Code from Toko"/>
    <s v="skip registration process on taste advisory and ensure recommendation result is correct"/>
    <m/>
    <s v="skip registration process on taste advisory and ensure recommendation result is correct"/>
    <m/>
    <m/>
    <m/>
    <x v="2"/>
  </r>
  <r>
    <x v="6"/>
    <s v="AYO Qoncierge Coach"/>
    <s v="UI Improvement"/>
    <s v="Revamp Incentives Display"/>
    <s v="Live Update of IQOS Frontliners' (Direct Retail) incentives and visible for Frontliners"/>
    <m/>
    <m/>
    <n v="1"/>
    <s v="SFP Harya-Adnan"/>
    <x v="0"/>
  </r>
  <r>
    <x v="7"/>
    <s v="AYO Kasir"/>
    <s v="AYO Kasir Daily Settlement"/>
    <s v="For store operations, daily settlement process in system is needed to perform proper &amp; accurate inventory-finance settlement (Buka Tutup Toko)"/>
    <s v="This feature will greatly assist in reviewing historical daily closings to identify stock discrepancies and alignments within specific timeframes."/>
    <s v="a. input daily stock recon_x000a_b. input daily payment recon_x000a_c. no transaction in the day after closing"/>
    <s v="To perform proper &amp; accurate inventory-finance settlement"/>
    <n v="2"/>
    <s v="CommSFP - Adi Firmansyah, Indra Budiarto Gunawan"/>
    <x v="0"/>
  </r>
  <r>
    <x v="3"/>
    <s v="AYO Toko"/>
    <s v="Menu Bebas Asap"/>
    <s v="Berita &amp; Kisah Sukses SRC_x000a_Improve Bebas Asap menu to enable SRC IQOS Point access to SFP educational content"/>
    <s v="Increase product knowledge &amp; awareness about SFP for SRC IQOS Point"/>
    <s v="Add new submenu &quot;Believer&quot; in Menu Bebas Asap:_x000a_- Reward/XP_x000a_- Berita_x000a_- Kisah Sukses SRC"/>
    <s v="Increase retailer's engagement with loyalty and testimony"/>
    <n v="3"/>
    <s v="CommBrand - Geby"/>
    <x v="2"/>
  </r>
  <r>
    <x v="3"/>
    <s v="AYO Toko"/>
    <s v="Menu Bebas Asap "/>
    <s v="Principal Menu Bebas Asap (Cari Tahu)_x000a_Setup for landing page &amp; knowledge centre in Menu Bebas Asap"/>
    <s v="Internal team can edit/delete/add content at any time without deployment"/>
    <s v="Create new panel in Principal _x000a_- Cari Tahu: edit content"/>
    <m/>
    <n v="3"/>
    <s v="CommBrand - Geby"/>
    <x v="2"/>
  </r>
  <r>
    <x v="3"/>
    <s v="AYO Toko"/>
    <s v="OTP"/>
    <s v="To support OTP sending via WhatsApp"/>
    <s v="To offer alternative for users to receive OTP via WhatsApp"/>
    <s v="user will receive OTP via WA when login"/>
    <s v="login failure"/>
    <n v="2"/>
    <s v="Livi Anastasia"/>
    <x v="1"/>
  </r>
  <r>
    <x v="3"/>
    <s v="AYO Toko"/>
    <s v="UI Improvement"/>
    <s v="To have new New User Experience for new users"/>
    <s v="To assist new users to be onboarded to AYO Toko"/>
    <s v="Need Confirmation"/>
    <s v="Need Confirmation"/>
    <n v="2"/>
    <s v="CI - Gerry"/>
    <x v="1"/>
  </r>
  <r>
    <x v="0"/>
    <s v="My Hero BE"/>
    <s v="Payment Gateway"/>
    <s v="_x000a_Enhance Logic for Salesman Territory Lock_x000a__x000a_Inactivated Salesman &amp;SPV across different KPS will have blank territory, CCG, salespoint_x000a_code, area code, area name field in settlement report &amp; allocated cash-in breakdown report because they have no territory assigned to them which means they also will not have any next sales for the time being (no receipt)_x000a_"/>
    <s v="To enable viewing of CCG, salespoint code, area code, and area name field in the settlement report &amp; allocated cash-in breakdown report for Salesman &amp; SPV Inactive across different KPS."/>
    <m/>
    <s v="Time efficiency"/>
    <n v="3"/>
    <s v="Commercial - Dinda Fardian"/>
    <x v="2"/>
  </r>
  <r>
    <x v="0"/>
    <s v="My Hero BE"/>
    <s v="Payment Gateway"/>
    <s v="Rename Menu &quot;Allocated Cash-in Report&quot; into &quot;Deposit Report&quot;_x000a__x000a_To prevent users from getting mixed up between the “allocated cash-in” the settlement report and the “allocated cash-in” the deposit report"/>
    <s v="To prevent users from getting mixed up between the “allocated cash-in” the settlement report and the “allocated cash-in” the deposit report"/>
    <m/>
    <s v="UI Improvement"/>
    <n v="3"/>
    <s v="Commercial - Dinda Fardian"/>
    <x v="2"/>
  </r>
  <r>
    <x v="0"/>
    <s v="My Hero BE"/>
    <s v="Preparation Audit"/>
    <s v="Move module related MyHero iPad from Principal to MYHERO Backend"/>
    <s v="Move module related MyHero iPad from Principal to MYHERO Backend"/>
    <m/>
    <m/>
    <n v="3"/>
    <s v="CI - Austin Lieandro"/>
    <x v="2"/>
  </r>
  <r>
    <x v="0"/>
    <s v="My Hero Backend"/>
    <s v="Panamas Project"/>
    <s v="Share folder untuk BV1 Pre Order disamakan dengan V1 (perlu check juga ke DN/Invoice PNMS)"/>
    <s v="Share folder untuk BV1 Pre Order disamakan dengan V1 (perlu check juga ke DN/Invoice PNMS)"/>
    <m/>
    <m/>
    <n v="3"/>
    <s v="Deployment - Nika"/>
    <x v="0"/>
  </r>
  <r>
    <x v="0"/>
    <s v="My Hero FF"/>
    <s v="Overdue/Override"/>
    <s v="Overdue Invoice Enhancement"/>
    <s v="FF can input pre order but If there an overdue invoice ff can still submit for picking up list but bloked by system to generate invoice"/>
    <m/>
    <m/>
    <n v="3"/>
    <m/>
    <x v="0"/>
  </r>
  <r>
    <x v="8"/>
    <s v="AYO Mitra Order"/>
    <s v="Performance Improvement"/>
    <s v="- UI inconsistency between AMO Online and Offline_x000a_- Offline version requires heavy sync for reports and history, slowing performance_x000a_- Current sync downloads large volumes of unused data for day-to-day canvassing, consuming server resources and slowing performance"/>
    <s v="- UI Consistency: Ensure identical interface between AMO Online and Offline to reduce training complexity and improve usability._x000a_- Sync Optimization:_x000a_    - Phase 1: Achieve sync time &lt;15 seconds by reducing unnecessary data payload and optimizing sync logic._x000a_    - Phase 2: Further optimize to &lt;10 seconds with auto-sync implementation._x000a_- Reduce Server Load: Eliminate download of non-essential data for canvassing to save bandwidth and improve performance._x000a_- Improve Operational Efficiency:_x000a_    - Provide sync reminders after canvassing or order delivery in Phase 1._x000a_    - Auto-sync in Phase 2 only after data reduction strategy is implemented to avoid increasing sync time._x000a_- Future Flexibility: Enable PASGAR to choose Online/Offline mode in Phase 3"/>
    <s v="- UI Consistency: Ensure identical interface between AMO Online and Offline to reduce training complexity and improve usability._x000a_- Sync Optimization:_x000a_    - Phase 1: Achieve sync time &lt;15 seconds by reducing unnecessary data payload and optimizing sync logic._x000a_    - Phase 2: Further optimize to &lt;10 seconds with auto-sync implementation._x000a_- Reduce Server Load: Eliminate download of non-essential data for canvassing to save bandwidth and improve performance._x000a_- Improve Operational Efficiency:_x000a_    - Provide sync reminders after canvassing or order delivery in Phase 1._x000a_    - Auto-sync in Phase 2 only after data reduction strategy is implemented to avoid increasing sync time._x000a_- Future Flexibility: Enable PASGAR to choose Online/Offline mode in Phase 3"/>
    <s v="- inconsistency experience between AMO online and offline_x000a_- Slow sync performance_x000a_- unable to develop auto sync due to large volume of sync data"/>
    <n v="2"/>
    <s v="Comm RTM - Nastasya_x000a_CommDep - Dila Setyawati"/>
    <x v="0"/>
  </r>
  <r>
    <x v="8"/>
    <s v="AYO Mitra Order - Order Processing"/>
    <s v="Instant Reward - POD"/>
    <s v="Proof of Delivery | Introduce photo submission as proof of delivery for orders partially paid with coins, ensuring transparency and reducing fraud risk."/>
    <s v="•_x0009_Ensure 100% proof of delivery for coin-based orders without disrupting delivery flow._x000a_•_x0009_Maintain smooth offline operations with background sync capability._x000a_•_x0009_Improve trust and accountability in PASGAR and CITA delivery processes."/>
    <s v="•_x0009_Ensure 100% proof of delivery for coin-based orders without disrupting delivery flow._x000a_•_x0009_Maintain smooth offline operations with background sync capability._x000a_•_x0009_Improve trust and accountability in PASGAR and CITA delivery processes."/>
    <s v="Increased risk of delivery disputes, operational inefficiency, and potential financial loss."/>
    <n v="2"/>
    <s v="Comm RTM - Nastasya_x000a_CommDep - Dila Setyawati"/>
    <x v="0"/>
  </r>
  <r>
    <x v="9"/>
    <s v="AYO Mitra Plus &amp; Hybrid"/>
    <s v="Clustering AMO Plus &amp; Hybrid"/>
    <s v="Mitra expects instant cluster assignment to follow the nearest existing cluster. however, the current behavior results in a completely different cluster assignment"/>
    <s v="To ensure instant clustering for new downline, without having to overhaul the clusters that were previously created"/>
    <s v="On‑Demand Auto‑Cluster Trigger via “Pilih Otomatis” button"/>
    <m/>
    <n v="3"/>
    <s v="CI - Yusron_x000a_Commdev - Dilla"/>
    <x v="4"/>
  </r>
  <r>
    <x v="8"/>
    <s v="AMO Existing &amp; Plus"/>
    <s v="Instant Reward"/>
    <s v="Specific for AMO and AMO Plus, there will be order from CITA with detailed of SKU, Qty, and nominal Payment per SKU, plus point redemption / utilization. Upon Delivery:_x000a_1. When retailer reduce the number of purchase until below the number of point redeemed, then number of point redeemed must be set the same as the purchase. This must be informed back to CITA and AYO Mitra._x000a_2. When retailer add the number of purchase, the number of point redeemed will be the same and cannot be increased though retailer still have some loyalty points left in CITA."/>
    <s v="To enable point redemption in CITA and the subsequent delivery using AYO Mitra and AMO."/>
    <s v="To enable point redemption in CITA and the subsequent delivery using AYO Mitra and AMO."/>
    <s v="Increased fraud risk, low consumer confidence, missed loyalty KPIs and potential financial loss"/>
    <n v="2"/>
    <s v="Comm RTM - Nastasya_x000a_CommDep - Dila Setyawati"/>
    <x v="1"/>
  </r>
  <r>
    <x v="10"/>
    <s v="CITA"/>
    <s v="CITA Loyalty"/>
    <s v="Mitracomm from customer agent will have a chat page where retailer can interact with agent. so an Integration to Resolution Center Mitracomm Chat Page is needed"/>
    <s v="To support retailer - agent communication"/>
    <s v="To link button entry point on CITA to mitracomm chat page."/>
    <s v="User can't connect and chat to agent"/>
    <n v="3"/>
    <s v="CI - Jeremia Dharmawan_x000a_Commdev - Dilla"/>
    <x v="2"/>
  </r>
  <r>
    <x v="3"/>
    <s v="AYO Toko"/>
    <s v="SFP Loyalty"/>
    <s v="To have new Loyalty system for AYO Toko"/>
    <s v="To have a loyalty system to support AYO Toko long-term retention"/>
    <s v="Need Confirmation"/>
    <s v="Need Confirmation"/>
    <n v="2"/>
    <s v="CI - Gerry"/>
    <x v="1"/>
  </r>
  <r>
    <x v="3"/>
    <s v="AYO Toko DTE"/>
    <s v="UI Improvement"/>
    <s v="Revamp Pop Up for AYO TOKO_x000a__x000a_Current UI and setting for popup in AYO TOKO is not intuitive and enticing enough for users to engage. From ~58.000 active retailers AYO TOKO that receive the popup, only ~21.000 clicked the popup (~37%). "/>
    <s v="Increase the click-through rate (CTR) of the popup itself. In the case of DTE, for example, retailers will watch the mission-related video once they click the_x000a_popup. We knew that retailers will be more likely to submit and comply missions once they engage with the video."/>
    <s v="_x000a_Revamp popup frontend behavior to: ​_x000a_- Display close (“X”) button on top-left of the popup ​_x000a_- Remove button components from the popup UI​_x000a_- Support non-rectangular visual shapes based on uploaded PNG (transparent background)​_x000a_"/>
    <s v="Popup CTR remain low_x000a_Retailers are not engaged with the popup"/>
    <n v="3"/>
    <s v="CommBrand - Amira"/>
    <x v="5"/>
  </r>
  <r>
    <x v="3"/>
    <s v="SFP"/>
    <s v="Performance Improvement"/>
    <s v="Create job untuk mengconsume external file provide by Finance team (AR) untuk terkait payment status dari partner yg di lakukan di luar PG"/>
    <s v="-Minimize manual update backed (CHT) ​_x000a_-Optimize delay time order from Partner​"/>
    <s v="Need Confirmation"/>
    <s v="Time efficiency"/>
    <n v="2"/>
    <s v="CI - Junaidi"/>
    <x v="1"/>
  </r>
  <r>
    <x v="7"/>
    <s v="AYO Kasir"/>
    <s v="ORF Enhancement"/>
    <s v="Improve ORF accuracy by each touchpoint to ensure sufficient inventory management &amp; security"/>
    <s v="AYO Kasir to be automatically provide ORF Qty recommendation for each touchpoints/coach based on Sales historical &amp; current stock"/>
    <s v="Helps user/staff AYO Kasir get easier to get stock recommendation to manage or to prevent OOS and manage the efficiency of available storage at the touchpoint"/>
    <s v="Manage LOGD_x000a_Manage or to reduce OOS by Touchpoint_x000a_Manage the efficiency of available storage at the touchpoint"/>
    <n v="2"/>
    <s v="CommSFP - Adnan_x000a_CommDep - Harya"/>
    <x v="0"/>
  </r>
  <r>
    <x v="2"/>
    <s v="DTE"/>
    <s v="DTE "/>
    <s v="Fix Email Not Sent when Export or Import File_x000a__x000a_Some of DTE process use e-mail to send information to user or giving a reminder. There are list of features that use e-mail:_x000a_Verification Assignment:_x000a_- Export Assignment Cart Verifier_x000a_- Export Assignment Image Recognition_x000a_- Import Verification Assignment_x000a_Task Sequencing - Export Task Sequencing_x000a_Job Coin Expiry Program"/>
    <s v="Enable business users to receive email export/import file"/>
    <m/>
    <s v="Improve business users experience in export/import"/>
    <n v="3"/>
    <s v="Livi Anastasia"/>
    <x v="2"/>
  </r>
  <r>
    <x v="2"/>
    <s v="DTE"/>
    <s v="DTE "/>
    <s v="Retailer Analytics_x000a__x000a_Looking at the current problems where retailers are mostly highly-influenced by field forces to purchase products, but FF only visits once every bi-weekly, we saw an opportunity to utilize DTE avatar to assist FF to influence retailers about digital platforms and product recommendations."/>
    <s v="Increasing shopping experience for retailers in AYO TOKO - Principal Development"/>
    <m/>
    <s v="Increase order conversion"/>
    <n v="3"/>
    <s v="Livi Anastasia"/>
    <x v="2"/>
  </r>
  <r>
    <x v="2"/>
    <s v="DTE"/>
    <s v="DTE "/>
    <s v="Search Suggestion_x000a__x000a_Currently, AYO TOKO have banner, popup, push notif, and homepage section that can_x000a_be utilized by business users to increase campaign awareness and other purposes. However, in case of DTE mission, we've seen a significant gap between users that login to AYO TOKO and users who watch video, which is only ~10% of them although we've been utilizing existing marketing channels. This indicates that we need to add another channel to increase more traffic to the video. One of them is by utilizing search suggestion, right before retailers typing product name. According to GA, search suggestion is the second page that mostly visited by retailers when they go to AYO TOKO."/>
    <s v="Increase campaign awareness and/or mission video impressions"/>
    <m/>
    <s v="Increase mission video impressions_x000a_Increase submission rate"/>
    <n v="3"/>
    <s v="Livi Anastasia"/>
    <x v="2"/>
  </r>
  <r>
    <x v="2"/>
    <s v="DTE"/>
    <s v="DTE "/>
    <s v="Mission Navigation Bar_x000a__x000a_~30% users are not doing anything upon arriving at AYO TOKO, indicating that the_x000a_platform is not effective to guide them toward high-value actions. In addition, the current navigation bar is dominated by utility features such as Help Center and Articles, which are primarily used for issue resolution and do not require frequent access. As a result, high-impact business features — particularly missions and mission performance videos—lack prominent, repeatable entry points. This is reflected in data, where only ~10% of active users watch mission performance videos. Without better visibility and intentional navigation toward missions, a large portion of potential engagement and campaign value remains untapped. "/>
    <s v="Build a configurable setup in AYO Principal to manage the AYO Toko bottom navigation bar, allowing owners to define which menus appear, how many menus are shown, and add visual flags or ribbons (e.g. “New”, “Click Here”) to selected menu items. This enables flexible navigation control to highlight new features, support campaigns, and drive user engagement without requiring app updates."/>
    <m/>
    <s v="Increase mission engagement overall"/>
    <n v="3"/>
    <s v="Livi Anastasia"/>
    <x v="2"/>
  </r>
  <r>
    <x v="2"/>
    <s v="DTE"/>
    <s v="DTE "/>
    <s v="Set Schedule to Run Job Archival DTE Data_x000a__x000a_Every year we need to delete old data (retention 2 years) related to DTE, including TSM, missions, etc. This currently couldn't be automated, hence we need to run a job schedule to delete old databases."/>
    <s v="Remove unused data"/>
    <m/>
    <s v="Free up space RDS"/>
    <n v="3"/>
    <s v="Livi Anastasia"/>
    <x v="2"/>
  </r>
  <r>
    <x v="2"/>
    <s v="DTE"/>
    <s v="UI Improvement"/>
    <s v="Recaptured Image Detection using Moire Pattern"/>
    <s v="Detect and flag Moiré patterns in submitted images to identify potential manipulation and prevent fraudulent execution verification."/>
    <m/>
    <m/>
    <n v="2"/>
    <s v="CI - Andrew"/>
    <x v="0"/>
  </r>
  <r>
    <x v="7"/>
    <s v="AYO Kasir"/>
    <s v="ORF Enhancement"/>
    <s v="Manager Approval Process for ORF AYO Kasir, replicating manager approval in stock opname feature._x000a_Currently, replenishment is handled manually, requiring store coaches to check stock, request additional inventory, and wait for warehouse delivery. This manual process often leads to out-of-stock (OOS) issues, with 25 CSU experiencing at least one OOS SKU weekly, resulting in a loss of ~4,000 sticks."/>
    <s v="Ensure 100% stock availability across touchpoints by automating replenishment through ORF in AYO Kasir_x000a_Automatic ORF/Replenishment (5)"/>
    <s v="Enable an email notification to be sent to the Area Manager whenever an Admin Kasir manually submits a POP/ORF request via “Buat Produk”. This allows the Area Manager to review and approve or reject the request before it proceeds to the warehouse."/>
    <m/>
    <n v="1"/>
    <s v="CommSFP - Adnan / IBG"/>
    <x v="4"/>
  </r>
  <r>
    <x v="7"/>
    <s v="AYO Kasir"/>
    <s v="AYO Kasir - Lambda"/>
    <s v=" To upgrade to latest, or at least versions with longer deprecation date beyond year 2026"/>
    <s v="Deprecated AWS Lambda runtime versions,"/>
    <s v="[CDE-46766] Tech Debt - Update Version Lambda kasir-sap-inbound-delivery - Jira_x000a_[CDE-46767] Tech Debt - Update Version Lambda kasir-sap-orf-confirm - Jira_x000a_[CDE-46770] Tech Debt - Update Version Lambda kasir-sap-outbound-delivery - Jira_x000a_[CDE-49860] Tech Debt - Update Version Lambda kasir-sap-stock-count-approval - Jira"/>
    <m/>
    <m/>
    <m/>
    <x v="3"/>
  </r>
  <r>
    <x v="7"/>
    <s v="AYO Kasir"/>
    <s v="Tech Improvement"/>
    <s v="We have tech debt that will due in 31 May 2026. IT has assessed the best approach to meet Google requirement is to upgrade our React Native version to 0.77 (right now is 0.59). Google will automatically reject any submissions that do not meet the requirement after May 31, 2026._x000a__x000a_And because upgrading the version is a major change. From IT rough assessment, it will need 2 sprints, so we need to start in Sprint 2."/>
    <s v="To meet Google requirement is to upgrade our React Native version to 0.77"/>
    <s v="To upgrade AYO Kasir react native version to meet Google requirement before 31 May 2026"/>
    <s v="Google will automatically reject any app submissions that do not meet the requirement after May 31, 2026."/>
    <n v="2"/>
    <s v="CI - Felicia &amp; Inna"/>
    <x v="3"/>
  </r>
  <r>
    <x v="7"/>
    <s v="AYO Kasir"/>
    <s v="AYO Kasir- Pentest Findings"/>
    <s v="There are some findings related to AYO Kasir during pentest"/>
    <s v="Fixing pentest findings by infosec to ensure PMI compliance "/>
    <s v="[CDE-42616] [PentestFinding][WEB] - PMI_KASIR_03 - Weak session management: long JWT expiration - Jira_x000a_[CDE-42643] [PentestFinding][WEB] - PMI_KASIR_07 - Weak encryption - Jir_x000a_[CDE-42646] [PentestFinding][WEB] - PMI_KASIR_09 - Information disclosure: server type - Jira"/>
    <m/>
    <m/>
    <m/>
    <x v="3"/>
  </r>
  <r>
    <x v="7"/>
    <s v="AYO Kasir SFP"/>
    <s v="Compliance"/>
    <s v="To ensure each IQOS XP made with transaction without cancellation transaction"/>
    <s v="To ensure each IQOS XP made with transaction without cancellation transaction"/>
    <s v="Create logic to prevent cancellation transaction that already take survey for IQOS XP"/>
    <s v="Prevent risk of loss and fraud"/>
    <n v="3"/>
    <s v="SFP Direct Channel - Gilbert"/>
    <x v="4"/>
  </r>
  <r>
    <x v="7"/>
    <s v="AYO Principal- AYO Kasir"/>
    <s v="Product Listing Management"/>
    <s v="Currently, product setup—whether creating new products or updating prices—must be performed manually and in real time. The system does not support scheduling for product listings or price changes. In addition, users are required to access two separate menus to complete postings for Kasir and Qoncierge, resulting in fragmented processes and increased operational workload. - principal ticket"/>
    <s v="To enable scheduled product listings and price changes, while creating a more seamless, unified, and efficient workflow across all touchpoints."/>
    <s v="Migrating to the new Product Listing Management system eliminates the need for repeated manual steps and reduces dependency on multiple menus, allowing users to manage listings from a single interface."/>
    <m/>
    <m/>
    <s v="CI - Kelvin Wijaya"/>
    <x v="4"/>
  </r>
  <r>
    <x v="7"/>
    <s v="AYO Kasir, AYO Principal"/>
    <s v="AYO Kasir Miles Loyalty"/>
    <s v="Current mechanism : number of survey question equals to number of miles_x000a_Future mechanism : make a categories/group of questions (inside each categories, there will be questions bank) to define number of miles / VAP reward._x000a_Expectation : 1-2 survey question for different miles, but with different weighted, i.e. : _x000a_- For 1 mile : 1 survey question (Rating format)_x000a_- For 2-3 miles : 1 survey question (Yes/No Question)_x000a_- For 4-6 miles : 1 survey question (Multiple choice)_x000a_- For 7 miles : 1 survey question (Open Question):_x000a_(based on BRD review, this request includes development forexapnding  XP collection to all IQOS touch points, loyalty report, visit reward (non existent)."/>
    <s v="After 1 month learning, it is suggested to simplify the survey mechanism of VAP"/>
    <s v="1. Refactor ip miles from retailer owned point to user owned point_x000a__x000a_2. Principal refactor question setup _x000a__x000a_3. Principal new menu for weight setup &amp; survey setup_x000a__x000a_4. Refactor in kasir to handle various survey type_x000a__x000a_5. IP Miles and VAP dashboard"/>
    <s v="inconsistencies in messaging will persist, leading to poor customer experience and reduced effectiveness "/>
    <n v="2"/>
    <s v="CommSFP -  Kevin Anggana, Kristin Laia"/>
    <x v="1"/>
  </r>
  <r>
    <x v="7"/>
    <s v="AYO Kasir"/>
    <s v="AYO Kasir Order Cart"/>
    <s v="Provide &quot;Order Cart&quot; / &quot;Order Draft&quot; Feature before continue to payment"/>
    <s v="Draft order and reload after doing other activities"/>
    <s v="Provide &quot;Order Cart&quot; / &quot;Order Draft&quot; Feature before continue to payment"/>
    <s v="Miss input and discrepancies of stock and payment reconciliation"/>
    <n v="2"/>
    <s v="CommSFP - Adnan_x000a_CommDep - Harya"/>
    <x v="1"/>
  </r>
  <r>
    <x v="7"/>
    <s v="AYO Kasir SFP"/>
    <s v="Incentive Operational"/>
    <s v="1. Additional type of Staff for IQOS Expert_x000a_2. Additional type of staff for External Coach"/>
    <s v="1. Segregation type of staff within IQOS Expert &amp; External Coach_x000a_2. Easier tracking output performance, since IE are internal employee and EC are 3rd party."/>
    <s v="Separate type of staff for IQOS Expert and External Coach. Currently both of them categorized as &quot;B2B Coach&quot;"/>
    <s v="Easier tracking output performance more accurate and automatically, since IE are internal employee and EC are 3rd party."/>
    <n v="3"/>
    <s v="CommSFP - Rizal"/>
    <x v="4"/>
  </r>
  <r>
    <x v="7"/>
    <s v="AYO Kasir"/>
    <s v="Voucher Configuration"/>
    <s v="Voucher configuration in AYO Kasir"/>
    <s v="Ability to configure certain voucher/promo code based on consumer segmentation or specific program for specific store type (direct &amp; indirect)"/>
    <s v="Voucher configuration in AYO Kasir"/>
    <s v="Differentiate voucher allocation for both types direct/indirect"/>
    <n v="2"/>
    <s v="CommSFP - Adnan_x000a_CommDep - Harya"/>
    <x v="1"/>
  </r>
  <r>
    <x v="7"/>
    <s v="AYO Kasir"/>
    <s v="SRC IQOS Point  "/>
    <s v="Automatic  stock update in AYO Kasir for SRC IQOS Point  &amp; push notif "/>
    <s v="Faster &amp; more precise coin rewarding &amp; stock recording"/>
    <s v="Faster &amp; more precise coin rewarding &amp; stock recording"/>
    <s v="Need Confirmation"/>
    <n v="2"/>
    <s v="CommSFP - Alifa Safitri_x000a_CommDep - Jessica Cassandra"/>
    <x v="4"/>
  </r>
  <r>
    <x v="0"/>
    <s v="My Hero FF"/>
    <s v="IR"/>
    <s v="AWS Rekognition Integration for MyHero FF Stock Check"/>
    <s v="Integrate AWS-Rekog online SKU detection to enable faster, cost-efficient execution verification"/>
    <m/>
    <m/>
    <n v="3"/>
    <m/>
    <x v="0"/>
  </r>
  <r>
    <x v="0"/>
    <s v="My Hero Backend, My Hero FF"/>
    <s v="Panamas Project"/>
    <s v="PNMS V2V module"/>
    <s v="Enable Van to Van for FMCG products"/>
    <m/>
    <m/>
    <n v="3"/>
    <s v="Deployment - Nika"/>
    <x v="2"/>
  </r>
  <r>
    <x v="7"/>
    <s v="AYO Principal- Kasir"/>
    <s v="Payment Gateway"/>
    <s v="AYO Kasir has an integrated feature for payment with Espay payment gateway.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Currently, we do the changes via backend (BE) which requires CHT. To minimize the hassle and changes via BE, we will enable inserting and updating the data via front end (in AYO Principal)."/>
    <s v="To insert and map new retailer codes with the needed payment gateway data, and_x000a_To edit and update the retailer codes with the payment gateway data"/>
    <s v="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s v="changes will continue to require backend intervention, causing delays, increased operational overhead, and potential disruptions in online payment processing"/>
    <n v="2"/>
    <s v="CI - Kelvin"/>
    <x v="1"/>
  </r>
  <r>
    <x v="7"/>
    <s v="AYO Kasir"/>
    <s v="AYO Kasir Miles Loyalty"/>
    <s v="Referring to CX Retention program, each member will received QR code as their personal tools for instant reward. Upon their visit to Booth/kioskPartner, they need to scan the QR code in dedicated scanner for reward redemption. Need enchancement in AYO Kasir, to allow AYO Kasir utilize this scanning journey and retrieve the consumer data to be followed up with IP Miles program"/>
    <s v="Optimize IP Miles journey by leveraging QR Code Scanning"/>
    <s v="Enable IP Miles to all offline touchpoints (Boutique, Island, KiosK &amp; Partner)"/>
    <s v="limiting personalization, and potentially impacting sales performance"/>
    <n v="2"/>
    <s v="CommSFP -  Kevin Anggana, Kristin Laia"/>
    <x v="1"/>
  </r>
  <r>
    <x v="7"/>
    <s v="AYO Kasir SRC IQOS Point"/>
    <s v="SRC IQOS Point  "/>
    <s v="Currently, user is unable to access historical coin obtained specifically from leads generation"/>
    <s v="More informative &amp; clear historical coin obtained from leads generation program"/>
    <s v="User can access historical coin obtained from leads generation program"/>
    <s v="Misinformation &amp; misunderstanding of coin rewarding history will still happen, which leads to SRCC needs to keep explaining to SRC that impacts to their time spent"/>
    <n v="2"/>
    <s v="CommSFP - Ragib Yusup Firdaus_x000a_CommDep - Jessica Cassandra"/>
    <x v="1"/>
  </r>
  <r>
    <x v="6"/>
    <s v="AYO Qoncierge"/>
    <s v="Qoncierge - PD Tools"/>
    <s v="Mapping Upload on Product Recommendation need to manual perform (one by one) while there's many data to upload"/>
    <s v="Create a feature for bulk upload on Mapping Product Recommendation"/>
    <s v="Ease user to create new condition on Mapping Product Recommendation"/>
    <m/>
    <n v="2"/>
    <s v="CI - Kelvin Wijaya"/>
    <x v="4"/>
  </r>
  <r>
    <x v="2"/>
    <s v="AYO Principal, CITA"/>
    <s v="Instant Reward"/>
    <s v="DTE CITA Loyalty"/>
    <s v="Reactivate inactive CITA users and increase the pool size of active CITA users"/>
    <m/>
    <m/>
    <n v="1"/>
    <m/>
    <x v="0"/>
  </r>
  <r>
    <x v="0"/>
    <s v="My Hero FF"/>
    <s v="D1K"/>
    <s v="[CDE-32888] [ID][MYHERO-IOS] - D1K Quantity Retention &amp; Detail Order - Jira"/>
    <s v="When the salesman navigates to another page, the quantity previously inputted will no longer be reset. Additionally, the salesman will be able to view the D1K Order Details."/>
    <s v="Currently, when a salesman attempts to place an order through the D1K menu and then returns to the main page, the quantity inputted by the salesman will be reset. Additionally, after placing a D1K order, the salesman is unable to view the order details from the corresponding invoice."/>
    <m/>
    <n v="3"/>
    <s v="CI - Aditya Hidayat"/>
    <x v="1"/>
  </r>
  <r>
    <x v="0"/>
    <s v="My Hero FF"/>
    <s v="IR"/>
    <s v="Implement Offline IR Model in MyHero FF"/>
    <s v="Integrate YOLOv8-based offline SKU detection to enable faster, cost-efficient execution verification"/>
    <m/>
    <m/>
    <n v="3"/>
    <s v="CI - Andrew"/>
    <x v="1"/>
  </r>
  <r>
    <x v="0"/>
    <s v="My Hero FF"/>
    <s v="My Hero Revamp"/>
    <s v="Check journey status saat full upload"/>
    <s v="Check journey status saat full upload"/>
    <m/>
    <m/>
    <n v="3"/>
    <m/>
    <x v="0"/>
  </r>
  <r>
    <x v="0"/>
    <s v="My Hero Backend"/>
    <s v="CTA"/>
    <s v="ARA/SPV sering membuat manual dashboard takes time &gt;3 Hours at weekend_x000a__x000a_Intelligent Objective Planning &amp; Execution"/>
    <s v="Dashboard Creation to integrate my hero back end and my hero CTA"/>
    <m/>
    <m/>
    <n v="3"/>
    <m/>
    <x v="0"/>
  </r>
  <r>
    <x v="10"/>
    <s v="CITA"/>
    <s v="Performance Improvement"/>
    <s v="Currently, if phone number changed while user has logged in to CITA, when they refresh will show infinite loading and need user to clear cache to be able to relogin."/>
    <s v="To enhance the logic, so if the number user logged in is no longer on control tower, auto log out and ask user to relogin"/>
    <s v="To enhance the logic, so if the number user logged in is no longer on control tower, auto log out and ask user to relogin"/>
    <s v="Blocker and create confusion to users"/>
    <n v="3"/>
    <s v="CI - Jeremia Dharmawan_x000a_Commdev - Dilla"/>
    <x v="4"/>
  </r>
  <r>
    <x v="10"/>
    <s v="CITA"/>
    <s v="CITA loyalty"/>
    <s v="Currently, loyalty activities such as start and completing a mission has not been logged properly. since we will be having a resolution center, agent need to know the log so they can answer to the retailer"/>
    <s v="To support agent in resolution center project"/>
    <s v="To log mission activities, coin additional and deduction, and everything related to loyalty"/>
    <s v="Unclear answer from our agent, resulting a bad experience from our retailer"/>
    <n v="3"/>
    <s v="CI - Jeremia Dharmawan_x000a_Commdev - Dilla"/>
    <x v="2"/>
  </r>
  <r>
    <x v="10"/>
    <s v="CITA"/>
    <s v="CITA Chatbot"/>
    <s v="currently, our chatbot system can only detect and return SKU, but not the quantity and UoM. where's in the field, retailers often contact salesman or pasgar through whatsapp in the SKU - qty - uom format. _x000a_Current practice, pasgar ask retailers to input and order from cita, or pasgar deliver the order then they input on behalf retailer on CITA"/>
    <s v="enhance chatbot to give more faster shopping experience in CITA"/>
    <m/>
    <m/>
    <n v="3"/>
    <s v="CI - Jeremia Dharmawan_x000a_Commdev - Dilla"/>
    <x v="2"/>
  </r>
  <r>
    <x v="10"/>
    <s v="CITA"/>
    <s v="CITA Loyalty"/>
    <s v="There's a few tracker that has not been implemented yet, so we need to implement Mixpanel Tracker for CITA loyalty."/>
    <s v="To track users activity in CITA Loyalty"/>
    <s v="There's a few tracker that has not been implemented yet, so we need to implement Mixpanel Tracker for CITA loyalty."/>
    <s v="We cannot track end to end flow for CITA loyalty directly. resulting false decision making"/>
    <n v="3"/>
    <s v="CI - Jeremia Dharmawan_x000a_Commdev - Dilla"/>
    <x v="2"/>
  </r>
  <r>
    <x v="10"/>
    <s v="CITA"/>
    <s v="Retailer Analytics"/>
    <s v="Retailer Analytics for CITA_x000a__x000a_Looking at the current problems where retailers are mostly highly-influenced by field forces to purchase products, but FF only visits once every bi-weekly, we saw an opportunity to utilize DTE avatar to assist FF to influence retailers about digital platforms and product recommendations."/>
    <s v="Increasing shopping experience for retailers in CITA"/>
    <m/>
    <s v="Increase order conversion"/>
    <n v="3"/>
    <s v="Livi Anastasia"/>
    <x v="2"/>
  </r>
  <r>
    <x v="10"/>
    <s v="AYO Principal Control Tower"/>
    <s v="Compliance"/>
    <s v="Currently, we are ongoing pilot project that enable CITA to be used by unregistered retailer. but currently the flow is not ideal, we created a dummy store code on isms and control tower so the unregistered retailer act as a registered retailer._x000a__x000a_Hence, we need to have proper and comply flow so unregistered retailer that registered from AMO coule be able to use CITA"/>
    <s v="System compliance flow"/>
    <s v="Currently, we are ongoing pilot project that enable CITA to be used by unregistered retailer. but currently the flow is not ideal, we created a dummy store code on isms and control tower so the unregistered retailer act as a registered retailer._x000a__x000a_Hence, we need to have proper and comply flow so unregistered retailer that registered from AMO coule be able to use CITA"/>
    <s v="Subject to Audit"/>
    <n v="4"/>
    <s v="Jere"/>
    <x v="2"/>
  </r>
  <r>
    <x v="3"/>
    <s v="DTE"/>
    <s v="DTE "/>
    <s v="Retailer Analytics for Toko_x000a__x000a_Looking at the current problems where retailers are mostly highly-influenced by field forces to purchase products, but FF only visits once every bi-weekly, we saw an opportunity to utilize DTE avatar to assist FF to influence retailers about digital platforms and product recommendations."/>
    <s v="Increasing shopping experience for retailers in AYO TOKO"/>
    <m/>
    <s v="Increase order conversion"/>
    <n v="3"/>
    <s v="Livi Anastasia"/>
    <x v="2"/>
  </r>
  <r>
    <x v="3"/>
    <s v="DTE"/>
    <s v="DTE "/>
    <s v="Search Suggestion_x000a__x000a_Currently, AYO TOKO have banner, popup, push notif, and homepage section that can_x000a_be utilized by business users to increase campaign awareness and other purposes. However, in case of DTE mission, we've seen a significant gap between users that login to AYO TOKO and users who watch video, which is only ~10% of them although we've been utilizing existing marketing channels. This indicates that we need to add another channel to increase more traffic to the video. One of them is by utilizing search suggestion, right before retailers typing product name. According to GA, search suggestion is the second page that mostly visited by retailers when they go to AYO TOKO."/>
    <s v="By nudging mission in search suggestion, we believe that this will increase traffic to mission videos, and help increase performance of other campaigns as well. "/>
    <m/>
    <s v="Increase mission video impressions_x000a_Increase submission rate"/>
    <n v="3"/>
    <s v="Livi Anastasia"/>
    <x v="2"/>
  </r>
  <r>
    <x v="3"/>
    <s v="DTE"/>
    <s v="DTE "/>
    <s v="Mission Navigation Bar_x000a__x000a_~30% users are not doing anything upon arriving at AYO TOKO, indicating that the_x000a_platform is not effective to guide them toward high-value actions. In addition, the current navigation bar is dominated by utility features such as Help Center and Articles, which are primarily used for issue resolution and do not require frequent access. As a result, high-impact business features — particularly missions and mission performance videos—lack prominent, repeatable entry points. This is reflected in data, where only ~10% of active users watch mission performance videos. Without better visibility and intentional navigation toward missions, a large portion of potential engagement and campaign value remains untapped. "/>
    <s v="Build a configurable setup in AYO Principal to manage the AYO Toko bottom navigation bar, allowing owners to define which menus appear, how many menus are shown, and add visual flags or ribbons (e.g. “New”, “Click Here”) to selected menu items. This enables flexible navigation control to highlight new features, support campaigns, and drive user engagement without requiring app updates."/>
    <m/>
    <s v="Increase mission engagement overall"/>
    <n v="3"/>
    <s v="Livi Anastasia"/>
    <x v="2"/>
  </r>
  <r>
    <x v="9"/>
    <s v="AYO Mitra Plus &amp; Hybrid"/>
    <s v="Clustering AMO Plus &amp; Hybrid"/>
    <s v="- There is no search function to find downlines by name_x000a_- There is no filter feature to view outlets by cluster (“No Cluster”, “Cluster 1”, etc.)._x000a_- Bulk reclustering is not possible, forcing Mitra to manually update each outlet individually."/>
    <s v="To improve clustering accuracy and reduce manual friction for Mitra"/>
    <s v="Enhance menu &quot;pengaturan salesman agen&quot; :_x000a_-search_x000a_-filter_x000a_-multiple select pin point"/>
    <m/>
    <n v="3"/>
    <s v="CI - Yusron_x000a_Commdev - Dilla"/>
    <x v="4"/>
  </r>
  <r>
    <x v="11"/>
    <s v="My AYO"/>
    <s v="Logo Configuration"/>
    <s v="Logo updates across AYO platforms are currently fragmented and require development effort, limiting speed and consistency in brand updates."/>
    <s v="To build a connection to AYO Principal to retrieve platform-specific logo configurations for each AYO platform."/>
    <m/>
    <m/>
    <n v="3"/>
    <s v="Jeje"/>
    <x v="2"/>
  </r>
  <r>
    <x v="7"/>
    <s v="AYO Kasir"/>
    <s v="SFP Loyalty"/>
    <s v="Auto Enrollment Loyalty for new member by merging Consent of loyalty with Privacy Notice checkbox"/>
    <s v="Increasing numbers of Loyalty unlocked and making seamless journey for LAU, if they become IQOS member they will automatically enrolled in Loyalty Program"/>
    <s v="Auto Enrollment Loyalty for new member by merging Consent of loyalty with Privacy Notice checkbox"/>
    <s v="Increase number of loyalty IQOS Member"/>
    <n v="2"/>
    <s v="CommSFP - Adnan_x000a_CommDep - Harya"/>
    <x v="1"/>
  </r>
  <r>
    <x v="0"/>
    <s v="My Hero FF"/>
    <s v="CTA"/>
    <s v="FFs rely on printed lists → slow, fragmented work_x000a_No clear objective summary or priority = poor time-management &amp; uneven call quality_x000a__x000a_FF should be able to receive clear, up-to-date summaries, helping them know which outlets and objectives to prioritize at the start of each day."/>
    <s v="Territory View Revamp and CTA Revamp in My Hero"/>
    <m/>
    <m/>
    <n v="3"/>
    <m/>
    <x v="0"/>
  </r>
  <r>
    <x v="12"/>
    <s v="OSEM"/>
    <s v="Performance Improvement"/>
    <s v="Currently, [env]-dwh-s3-trigger-reverse-etl lambda are used deprecated AWS Lambda runtime versions_x000a__x000a_It is recommended to upgrade to latest, or at least versions with longer deprecation date beyond year 2026._x000a__x000a_Ref: https://docs.aws.amazon.com/lambda/latest/dg/lambda-runtimes.html#runtimes-supported"/>
    <s v="comply with latest regulation"/>
    <s v="Currently, [env]-dwh-s3-trigger-reverse-etl lambda are used deprecated AWS Lambda runtime versions_x000a__x000a_It is recommended to upgrade to latest, or at least versions with longer deprecation date beyond year 2026._x000a__x000a_Ref: https://docs.aws.amazon.com/lambda/latest/dg/lambda-runtimes.html#runtimes-supported"/>
    <s v="lambda can't be modified or not working anymore"/>
    <n v="3"/>
    <s v="Jere"/>
    <x v="2"/>
  </r>
  <r>
    <x v="7"/>
    <s v="AYO Kasir"/>
    <s v="Customer Information"/>
    <s v="Insert basic feature (customer data information, member-GF status, taste advisor, mission/handholding, leads form) in AYO Kasir with seamless journey"/>
    <s v="Integrate Qoncierge Coach fundamental feature to AYO Kasir"/>
    <s v="Insert basic feature (customer data information, member-GF status, taste advisor, mission/handholding, leads form) in AYO Kasir with seamless journey"/>
    <s v="Loyal IQOS Member retention"/>
    <n v="2"/>
    <s v="CommSFP - Adnan_x000a_CommDep - Harya"/>
    <x v="1"/>
  </r>
  <r>
    <x v="7"/>
    <s v="AYO Kasir"/>
    <s v="Booth Kiosk monitoring"/>
    <s v="AYO Kasir Trasanction by Location"/>
    <s v="Track Transaction by providing longtitude &amp; latitude on each transation made, this is to segmentize transaciton within staionary (direct retail) or non-stationary (canvassing) "/>
    <m/>
    <m/>
    <n v="1"/>
    <s v="SFP Harya-Adnan"/>
    <x v="4"/>
  </r>
  <r>
    <x v="7"/>
    <s v="AYO Kasir"/>
    <s v="Logo Configuration"/>
    <s v="Logo updates across AYO platforms are currently fragmented and require development effort, limiting speed and consistency in brand updates. This ticket is for Kasir"/>
    <s v="To build a connection to AYO Principalto retrieve platform-specific logo configurations for each AYO platform. Kasir part"/>
    <m/>
    <m/>
    <n v="3"/>
    <s v="Jeje"/>
    <x v="2"/>
  </r>
  <r>
    <x v="6"/>
    <s v="SMB"/>
    <s v="SMB Next Level 2026"/>
    <s v="build a website for employee to track realtime progress of referral and redeem the reward directly from here"/>
    <s v="build SMB website"/>
    <s v="build a website for employee to track realtime progress of referral and redeem the reward directly from here"/>
    <m/>
    <m/>
    <m/>
    <x v="2"/>
  </r>
  <r>
    <x v="6"/>
    <s v="AYO Qoncierge"/>
    <s v="AYO Qoncierge - Lambda"/>
    <s v="To upgrade to latest, or at least versions with longer deprecation date beyond year 2026"/>
    <s v="Deprecated AWS Lambda runtime versions"/>
    <s v="[CDE-50009] Tech Debt - Update Version Lambda Qoncierge - Jira_x000a_[CDE-50052] Tech Debt - Update Version Lambda Qoncierge [Customer Mission] - Jira"/>
    <m/>
    <m/>
    <m/>
    <x v="2"/>
  </r>
  <r>
    <x v="6"/>
    <s v="AYO Qoncierge"/>
    <s v="Qoncierge - Staff Management"/>
    <s v="Several Staff not meet the condition on Principal while performing account changes"/>
    <s v="Adding condition on Staff Management Menu for checking befor perform changes"/>
    <s v="Giving double checking before perform changes on Staff Management"/>
    <m/>
    <n v="2"/>
    <s v="CI - Kelvin Wijaya"/>
    <x v="4"/>
  </r>
  <r>
    <x v="2"/>
    <s v="AYO Principal"/>
    <s v="Instant Reward"/>
    <s v="Koin Potongan Belanja in CITA"/>
    <s v="To support CITA Loyalty program in implementing koin potongan belanja just like AYO Toko"/>
    <m/>
    <m/>
    <n v="1"/>
    <n v="2026"/>
    <x v="0"/>
  </r>
  <r>
    <x v="8"/>
    <s v="AYO Mitra Order"/>
    <s v="Sync Upload Efficiency"/>
    <s v="Some data in Hybrid &amp; Offline AYO Mitra Order has already been downloaded locally, but during sync upload, the system still tries to query these values again from the server/database that make sync upload not efficient"/>
    <s v="To ensure that during sync upload, data already included in the payload is used directly without querying the database again, reducing inefficiency and data inconsistency risks."/>
    <m/>
    <s v="-Higher risk of inconsistent sales data_x000a_-Slower sync upload process_x000a_-Mitra transactions can contain inaccurate product/category information if server-side data changes mid‑day"/>
    <n v="3"/>
    <m/>
    <x v="4"/>
  </r>
  <r>
    <x v="1"/>
    <s v="AYO Principal"/>
    <s v="Logo Configuration"/>
    <s v="Logo updates across AYO platforms are currently fragmented and require development effort, limiting speed and consistency in brand updates. This ticket is for Principal"/>
    <s v="To build a connection to AYO Principal to retrieve platform-specific logo configurations for each AYO platform."/>
    <m/>
    <m/>
    <n v="3"/>
    <s v="Jeje"/>
    <x v="2"/>
  </r>
  <r>
    <x v="1"/>
    <s v="CITA"/>
    <s v="CITA Resolution Center"/>
    <s v="update Pertanyaan Verifikasi Agent to be able to record verification process, and view data related to the retailers there"/>
    <s v="update Pertanyaan Verifikasi Agent"/>
    <s v="update Pertanyaan Verifikasi Agent to be able to record verification process, and view data related to the retailers there"/>
    <m/>
    <m/>
    <m/>
    <x v="2"/>
  </r>
  <r>
    <x v="1"/>
    <s v="AYO Principal, AYO Mitra Hybrid"/>
    <s v="Clustering AMO Hybrid"/>
    <s v="- If Mitra adjusts their own cluster, the system can create deductions or cut the cluster that the area expects_x000a_- Editing cluster through AYO Mitra must be done manually, one-by-one"/>
    <s v="Ensure smooth alignment with the AMO Hybrid roadmap and enable consistent cluster Mitra downline governance"/>
    <s v="Recommendation cluster from principal for AYO Mitra Hybrid"/>
    <m/>
    <n v="3"/>
    <s v="CI - Yusron_x000a_Commdev - Dilla"/>
    <x v="2"/>
  </r>
  <r>
    <x v="9"/>
    <s v="AYO Mitra Plus"/>
    <s v="UI Improvement"/>
    <s v="WS can view the historical CITA orders previously placed"/>
    <s v="Provide WS with access to historical CITA order data for reference"/>
    <s v="Apply Button Historical &amp; Date Filter in PPHI &amp; LPB"/>
    <s v="UI Improvement"/>
    <n v="2"/>
    <s v="Comm RTM - Nastasya_x000a_CommDep - Dila Setyawati_x000a_CI - Yusron"/>
    <x v="1"/>
  </r>
  <r>
    <x v="8"/>
    <s v="AYO Mitra Order"/>
    <s v="BPPB"/>
    <s v="- BPPB feature exists only in AMO Online version, not accessible from Hybrid._x000a_- Hybrid version currently does not provide the same reporting visibility as Online AMO."/>
    <s v="To bring the BPPB stock recap feature into the Hybrid AMO interface by connecting directly to the same online API, ensuring consistent reporting and better stock visibility for Mitra without enforcing stock blocking"/>
    <m/>
    <s v="-Mitra using Hybrid will continue to have incomplete visibility on stock &amp; sales summary._x000a_- Higher dependency on manual checks._x000a_- Risk of misalignment between Hybrid and Online AMO features._x000a_- Inconsistent Mitra experience across platforms."/>
    <n v="3"/>
    <m/>
    <x v="2"/>
  </r>
  <r>
    <x v="9"/>
    <s v="AYO Mitra Plus"/>
    <s v="UI Improvement"/>
    <s v="Speed up business process PG pre journey_x000a_Print Button in Stock Recommendation"/>
    <s v="Accelerate Mitra’s stock preparation process by enabling printing, searching, and sorting in stock recommendations."/>
    <s v="Add a print button,search &amp; short product in the stock recommendation menu to help Mitra speed up the stock preparation process before PG arrives"/>
    <s v="a lot of time spend for PG preparation processes before routing"/>
    <n v="2"/>
    <s v="Comm RTM - Nastasya_x000a_CommDep - Dila Setyawati_x000a_CI - Yusron"/>
    <x v="1"/>
  </r>
  <r>
    <x v="3"/>
    <s v="SFP"/>
    <s v="Finance Reconciliation"/>
    <s v="ACL discrepancies._x000a_Not an ideal solution, as it requires notifying partners to make payment only after the ACL job is processed"/>
    <s v="Optimize/increase accucacy ACL _x000a_Flexibility payment period for partner"/>
    <m/>
    <s v="Decrease case anomaly ACL cause time payment by Partner"/>
    <n v="1"/>
    <s v="CI - Junaidi"/>
    <x v="2"/>
  </r>
  <r>
    <x v="0"/>
    <s v="My Hero Coach"/>
    <s v="My Hero Coach"/>
    <s v="MyHero Coach Phase 1"/>
    <s v="Launch initial MyHero Coach features to enhance frontline coaching, performance tracking, and execution quality."/>
    <m/>
    <m/>
    <n v="3"/>
    <m/>
    <x v="0"/>
  </r>
  <r>
    <x v="3"/>
    <s v="SFP"/>
    <s v="Update Tax Calculation"/>
    <s v="Changes in Government tax system and rounding calculation._x000a_Different timing of our platforms deployment"/>
    <s v="Align deployment date and compile VAT calculation configuration in one platform"/>
    <s v="update tax calculation base on Config My Hero backend"/>
    <m/>
    <n v="2"/>
    <s v="Mba Lely / Ita"/>
    <x v="2"/>
  </r>
  <r>
    <x v="7"/>
    <s v="AYO Kasir"/>
    <s v="AYO Kasir Responsive"/>
    <s v="Enable AYO Kasir Web Version to be fully operated in IOS based device (All Pages)"/>
    <s v="AYO Kasir responsive (phase 3) - Compatibility in mobile version (web)"/>
    <s v="Enable AYO Kasir web to be accessed in mobile browser_x000a_"/>
    <m/>
    <n v="3"/>
    <m/>
    <x v="6"/>
  </r>
  <r>
    <x v="7"/>
    <s v="AYO Kasir"/>
    <s v="Lending"/>
    <s v="Implementation of additional Lending flagging in AYO Kasir"/>
    <s v="Streamline field operations by eliminating Qualtrics dependency, reducing complexity and saving time for_x000a_frontliners.​_x000a__x000a_Enable quick and accurate identification of lending customers directly in AYO, improving follow-up_x000a_efficiency and customer experience.​"/>
    <s v="Enable identification of lending customers when they perform transactions in Ayo Kasir._x000a_Facilitate CRM follow-up for LAS (customers who borrowed devices) through the Lending Journey._x000a_Support CSC reminders to ensure timely device return."/>
    <s v="Lending data cannot be tracked in Ayo Kasir and DCE._x000a_Customers who borrowed devices cannot be followed up via eCRM or reminded through CSC calls, leading to operational inefficiencies and potential device loss."/>
    <n v="2"/>
    <s v="MktSFP - Arind_x000a_CommDep - Harya"/>
    <x v="4"/>
  </r>
  <r>
    <x v="1"/>
    <s v="Gemini AI"/>
    <s v="API for Gemini AI"/>
    <s v="Gemini is the company’s clustering and routing capability used to support field planning use cases._x000a_The MLE (Data Engineering) team has developed an optimized clustering and routing solution (Gemini 3.0) using a scalable, event-driven architecture._x000a_This solution is not directly accessible to business users or platforms, as it requires interaction with internal messaging systems._x000a_To enable testing, validation, and future integration, a standard access layer is required."/>
    <m/>
    <m/>
    <s v="_x000a_'- Business and product teams cannot easily access the new Gemini 3.0 solution._x000a_- Current access requires technical interaction that is not suitable for non-engineering users, business validation, and platform integration_x000a__x000a_Without a standard access method:_x000a_- Clustering and routing testing on various scenarios is challenging_x000a_- Integration effort increases_x000a_- Adoption of Gemini 3.0 is delayed"/>
    <n v="3"/>
    <s v="Shinta Larasati"/>
    <x v="2"/>
  </r>
  <r>
    <x v="9"/>
    <s v="AYO Mitra Exsiting"/>
    <s v="UI Improvement"/>
    <s v="Order selection efficiency"/>
    <s v="Enable Mitra to process orders more efficiently by allowing selection of all orders at once."/>
    <s v="Add a 'Tick All' feature to select all available orders for processing in one action."/>
    <s v="UI Improvement"/>
    <n v="2"/>
    <s v="Comm RTM - Nastasya_x000a_CommDep - Dila Setyawati_x000a_CI - Yusron"/>
    <x v="1"/>
  </r>
  <r>
    <x v="1"/>
    <s v="AYO Principal SFP"/>
    <s v="Taste Advisory Mapping  Enhancement"/>
    <s v="1. Additional type of touchpoint_x000a_2. Additional type of retailer code_x000a_3. Bulk Upload for Selected Retailer"/>
    <s v="1. Push NPL by taste advisory in specific touchpoint (Ex:Mobile Coach Only, in specific Zone/area)"/>
    <s v="HQ able to configure NPL enforcement in Taste Advisory in specific Touchpoint/Zone/Area based on Potential market or Area Segmentation SFP"/>
    <s v="Enforcement NPL awareness and effective call"/>
    <n v="3"/>
    <s v="CommSFP - Rizal"/>
    <x v="4"/>
  </r>
  <r>
    <x v="1"/>
    <s v="AYO Principal - Kasir"/>
    <s v="Payment Gateway"/>
    <s v="AYO Kasir has an integrated feature for payment with Espay payment gateway.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Currently, we do the changes via backend (BE) which requires CHT. To minimize the hassle and changes via BE, we will enable inserting and updating the data via front end (in AYO Principal)."/>
    <s v="To insert and map new retailer codes with the needed payment gateway data_x000a_To edit and update the retailer codes with the payment gateway data"/>
    <s v="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s v="changes will continue to require backend intervention, causing delays, increased operational overhead, and potential disruptions in online payment processing"/>
    <n v="2"/>
    <s v="CI - Kelvin"/>
    <x v="1"/>
  </r>
  <r>
    <x v="1"/>
    <s v="DTE"/>
    <s v="Instant Reward"/>
    <s v="DTE CITA Loyalty"/>
    <s v="Reactivate inactive CITA users and increase the pool size of active CITA users"/>
    <m/>
    <m/>
    <n v="1"/>
    <m/>
    <x v="0"/>
  </r>
  <r>
    <x v="1"/>
    <s v="DTE"/>
    <s v="Instant Reward"/>
    <s v="Koin Potongan Belanja in CITA"/>
    <s v="To support CITA Loyalty program in implementing koin potongan belanja just like AYO Toko"/>
    <m/>
    <m/>
    <n v="1"/>
    <n v="2026"/>
    <x v="0"/>
  </r>
  <r>
    <x v="0"/>
    <s v="My Hero FF"/>
    <s v="CTA"/>
    <s v="Notes from Principal Revamp"/>
    <s v="Enable to create personalize and mass upload notes in My Hero to help area discreation"/>
    <m/>
    <m/>
    <n v="3"/>
    <s v="CI - Aditya Hidayat"/>
    <x v="1"/>
  </r>
  <r>
    <x v="3"/>
    <s v="AYO Toko"/>
    <s v="Logo Configuration"/>
    <s v="Logo updates across AYO platforms are currently fragmented and require development effort, limiting speed and consistency in brand updates."/>
    <s v="To build a connection to AYO Principal to retrieve platform-specific logo configurations for each AYO platform. This ticket is to build the capability from Toko to consume the  data from Princial"/>
    <m/>
    <m/>
    <n v="3"/>
    <s v="Jeje"/>
    <x v="2"/>
  </r>
  <r>
    <x v="3"/>
    <s v="SFP"/>
    <s v="Improve PDF Invoice Generation Reliability"/>
    <s v="Invoice PDF tidak tersedia tepat waktu untuk team Logistic sehingga delay proses pengiriman."/>
    <s v="Menurunkan jumlah invoice gagal generate PDF agar tidak menghambat proses pengiriman"/>
    <m/>
    <s v="Menurunkan potensi komplain/eskalasi terkait invoice belum muncul. Dan mengurangi delay proses pengiriman"/>
    <n v="1"/>
    <s v="CI - Junaidi"/>
    <x v="2"/>
  </r>
  <r>
    <x v="3"/>
    <s v="AYO Toko, AYO Principal"/>
    <s v="Menu Bebas Asap "/>
    <s v="QR metahuman - whitelisting feature "/>
    <s v="1. To enable QR redirection to metahuman in Bebas Asap Menu page, enabling whitelisting mechanism rather than opens to all _x000a_2. To unhide the QR from AYO Toko Hardcode "/>
    <m/>
    <m/>
    <n v="3"/>
    <s v="CI - Maulana"/>
    <x v="4"/>
  </r>
  <r>
    <x v="7"/>
    <s v="AYO Kasir"/>
    <s v="Mobile coaches monitoring"/>
    <s v="Monitoring Tools for Mobile Coaches"/>
    <s v="Activity tracking in Coaches, including routing &amp; activation performance"/>
    <m/>
    <m/>
    <n v="1"/>
    <s v="SFP Harya-Adnan"/>
    <x v="4"/>
  </r>
  <r>
    <x v="3"/>
    <s v="AYO Toko"/>
    <s v="Performance Improvement"/>
    <s v="AYO Toko Loading Time improvement_x000a_New Relic Discovery &amp; Bude Complaints"/>
    <s v="To improve AYO Toko technical performance_x000a_To enhance AYO Toko performance based on findings on customer pain points from Bude and new relic discovery"/>
    <s v="Need Confirmation"/>
    <s v="Need Confirmation"/>
    <n v="2"/>
    <s v="CI - Gerry"/>
    <x v="1"/>
  </r>
  <r>
    <x v="7"/>
    <s v="AYO Kasir SFP"/>
    <s v="Adjust codentify device - in menu edit transaction. "/>
    <s v="Currently frontliners couldn't adjust codentify when doing edit transaction and changes device variant"/>
    <s v="Adjust codentify device - in menu edit transaction. Changes of transaction device will follow new codentify it as well"/>
    <s v="Adjust codentify device - in menu edit transaction. Changes of transaction device will follow new codentify it as well"/>
    <s v="We cannot track end to end flow for CITA loyalty directly. resulting false decision making"/>
    <n v="3"/>
    <s v="CommSFP - Rizal"/>
    <x v="4"/>
  </r>
  <r>
    <x v="10"/>
    <s v="CITA"/>
    <s v="Performance Improvement"/>
    <s v="MITA Inbound whitelist"/>
    <s v="[CITA x MITA inbound]_x000a_Currently MITA inbound can be set through data management menu by whitelist method per retailer level. but usually the strategy for MITA inbound is to open not by retailer level but per zone/region/area level"/>
    <s v="To reduce manual whitelisting process per retailer"/>
    <s v="Time efficiency"/>
    <n v="2"/>
    <s v="Comm RTM - Nastasya_x000a_CommDep - Dila Setyawati"/>
    <x v="1"/>
  </r>
  <r>
    <x v="0"/>
    <s v="My Hero Backend"/>
    <s v="System Compliance"/>
    <s v="Update the latest system version of AWS (lambda), google react native"/>
    <s v="Maintain access to Appstore"/>
    <m/>
    <m/>
    <n v="3"/>
    <s v="ITPD &amp; Soft.Eng"/>
    <x v="2"/>
  </r>
  <r>
    <x v="9"/>
    <s v="AYO Mitra Exsiting &amp; plus"/>
    <s v="Satisfy ITD-318 Standard"/>
    <s v="improve governance and ensure Mitra acknowledges their downline"/>
    <s v="Ensure compliance with ITD-318 by requiring Mitra to acknowledge downline"/>
    <s v="Acknowledgment of downline mapping before allowing Mitra to use AYO Mitra features"/>
    <s v="Audit related on Mitra downline acknowledgement"/>
    <n v="2"/>
    <s v="CI - Yusron"/>
    <x v="1"/>
  </r>
  <r>
    <x v="8"/>
    <s v="AYO Mitra Order"/>
    <s v="Print Tracker"/>
    <s v="ayo_b2b.pasgar_visits does not store whether the nota was printed, nor from which context (visit vs history)"/>
    <s v="Ensure PASGAR actually uses AMO to print and hand over nota to retailers._x000a_Prepare for printer support so that printing becomes standard and mandatory in the process "/>
    <m/>
    <s v="increasing trust score (TRACE)"/>
    <n v="3"/>
    <s v="Varhan"/>
    <x v="2"/>
  </r>
  <r>
    <x v="5"/>
    <m/>
    <m/>
    <s v="To sync data between AYO &amp; DTE for consistency"/>
    <s v="AYO - DTE Data synchronization - To automate existing manual process of purge/reactivate on AYO and have them automatically purged/deactivate also in SF"/>
    <s v="To enable AYO-DTE Data synchronization"/>
    <m/>
    <n v="1"/>
    <s v="CI PH (Sintor, Marjorie)"/>
    <x v="7"/>
  </r>
  <r>
    <x v="1"/>
    <s v="AYO Principal"/>
    <s v="Control Tower"/>
    <s v="Control Tower Schedule update phase 2"/>
    <m/>
    <m/>
    <m/>
    <n v="1"/>
    <s v="Ariph Satyanagara"/>
    <x v="0"/>
  </r>
  <r>
    <x v="1"/>
    <s v="AYO Principal"/>
    <s v="Control Tower"/>
    <s v="MITA Whitelist for CITA"/>
    <m/>
    <m/>
    <m/>
    <n v="2"/>
    <s v="Livi and Ariph Satyanagara"/>
    <x v="0"/>
  </r>
  <r>
    <x v="1"/>
    <s v="AYO Principal"/>
    <s v="Control Tower"/>
    <s v="Retailer Mapping Download Duplicated Phone Number"/>
    <m/>
    <m/>
    <m/>
    <n v="1"/>
    <s v="Ariph Satyanagara"/>
    <x v="0"/>
  </r>
  <r>
    <x v="1"/>
    <s v="AYO Principal"/>
    <s v="Control Tower"/>
    <s v="CT Fixing New Relic in CT"/>
    <m/>
    <m/>
    <m/>
    <n v="1"/>
    <s v="Ariph Satyanagara"/>
    <x v="0"/>
  </r>
  <r>
    <x v="13"/>
    <m/>
    <m/>
    <m/>
    <m/>
    <m/>
    <m/>
    <m/>
    <m/>
    <x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n v="87"/>
    <x v="0"/>
    <s v="My Hero BE"/>
    <x v="0"/>
    <s v="Changes in Government tax system and rounding calculation._x000a_Different timing of our platforms deployment"/>
    <x v="0"/>
    <s v="Create config VAT calculation in My Hero Back End to be read by multiple platform"/>
    <x v="0"/>
    <n v="2"/>
    <s v="Melissa Tio"/>
    <s v="New"/>
    <s v="22 Desember 2026"/>
    <s v="Melissa Tio"/>
    <n v="79.8"/>
    <x v="0"/>
    <m/>
  </r>
  <r>
    <n v="104"/>
    <x v="0"/>
    <s v="My Hero BE"/>
    <x v="1"/>
    <s v="-Coke pricing tier requires to have tiering for multiple group of product_x000a_-Each customer principal cluster can have different price tier"/>
    <x v="1"/>
    <s v="-Enable tiering for multiple group of product per principal cluster in the same timing_x000a_- Add Mass Upload for MOQ Group and MOQ Group Detail"/>
    <x v="0"/>
    <n v="2"/>
    <s v="Melissa Tio"/>
    <s v="New"/>
    <s v="23 Desember 2026"/>
    <s v="Melissa Tio"/>
    <n v="79.8"/>
    <x v="1"/>
    <m/>
  </r>
  <r>
    <n v="123"/>
    <x v="0"/>
    <s v="My Hero BE"/>
    <x v="2"/>
    <s v="Backdated sales order / invoice / receipt to previous month cannot enter to SAP after month-end_x000a_closing​"/>
    <x v="2"/>
    <s v="Align posting date for Sales Order/invoice and Receipt that is modified in different month from issued date​_x000a_- Posting date use modified date​_x000a_- Document date use issued date​"/>
    <x v="1"/>
    <n v="2"/>
    <s v="Angelia Jessica"/>
    <s v="New"/>
    <s v="5 Januari 2026"/>
    <s v="Melissa Tio"/>
    <n v="13.3"/>
    <x v="2"/>
    <m/>
  </r>
  <r>
    <n v="24"/>
    <x v="1"/>
    <s v="AYO Toko PH"/>
    <x v="3"/>
    <s v="Retailers lack a single comprehensive view of their purchasing history. Currently, only transactions placed via TOKO are visible to the retailer which leads to inability to fully track their purchasing activity across platforms"/>
    <x v="3"/>
    <s v="Show order history of a Retailer from all order channel on AYO Toko"/>
    <x v="0"/>
    <n v="2"/>
    <s v="CI PH (Sintor, Marjorie)"/>
    <s v="New"/>
    <d v="2025-12-19T00:00:00"/>
    <s v="Robert"/>
    <n v="30"/>
    <x v="3"/>
    <m/>
  </r>
  <r>
    <n v="33"/>
    <x v="2"/>
    <s v="AYO Mitra PH "/>
    <x v="4"/>
    <s v="Customer Registration - Automate synchronization process between salesforce and AYO for a more seamless DSR registration using a direct API integration to automate the whitelisting on a regular basis."/>
    <x v="4"/>
    <s v="Self Registration capability on AYO Toko for both ISR &amp; DSR"/>
    <x v="0"/>
    <n v="2"/>
    <s v="CI PH (Sintor, Marjorie)"/>
    <s v="Deprioritized from previous sprint"/>
    <d v="2025-11-26T00:00:00"/>
    <s v="Robert"/>
    <s v="High"/>
    <x v="4"/>
    <m/>
  </r>
  <r>
    <n v="41"/>
    <x v="3"/>
    <s v="AYO PrincipalPH "/>
    <x v="5"/>
    <s v="DTE Challenge - New challenge type in DTE Automation module where completed AYO purchases will earn N count of raffle entries per X count of selected SKU (based on SKU/brand/category). Selection of winners/raffle entries should be automated and random."/>
    <x v="5"/>
    <s v="Giving Retailer extra reward on top of point if their name got selected through the Raffle (STW)"/>
    <x v="0"/>
    <n v="2"/>
    <s v="CI PH (Sintor, Marjorie)"/>
    <s v="Deprioritized from previous sprint"/>
    <d v="2025-11-26T00:00:00"/>
    <s v="Robert"/>
    <s v="High"/>
    <x v="5"/>
    <m/>
  </r>
  <r>
    <n v="109"/>
    <x v="0"/>
    <s v="My Hero BE"/>
    <x v="6"/>
    <s v="EZD's BV1 transaction cannot choose BOS source for delivery that impact logistic need to do manual transfer stock and leading to wrong stock calculation "/>
    <x v="6"/>
    <s v="Adding ability to select BOS source delivery for EZD (BV1) to eliminate stock misscalculation"/>
    <x v="0"/>
    <n v="2"/>
    <s v="Johan Wahyudi"/>
    <s v="New"/>
    <d v="2025-11-01T00:00:00"/>
    <s v="Faishol"/>
    <n v="49.4"/>
    <x v="6"/>
    <m/>
  </r>
  <r>
    <n v="25"/>
    <x v="4"/>
    <s v="AYO Principal"/>
    <x v="7"/>
    <s v="Deletion of deprecated menu:_x000a_1. Katalog SRC_x000a_2. Remote Call Agent"/>
    <x v="7"/>
    <s v="to delete the katalo SRC and remote call agent menu on AYO Principal"/>
    <x v="2"/>
    <n v="2"/>
    <s v="Ariph Satyanagara, Marcha"/>
    <s v="Compliance"/>
    <m/>
    <s v="Ariph Satyanagara"/>
    <n v="5"/>
    <x v="3"/>
    <m/>
  </r>
  <r>
    <n v="35"/>
    <x v="4"/>
    <s v="AYO Principal"/>
    <x v="7"/>
    <s v="Aligning Users between SIGA, Azure, and AYO Principal._x000a__x000a_Currently for PMI users, if user deleted in SIGA, it will not delete user in AYO Principal. Hence user still can access AYO Principal. We need to improve this so users data is accurate between AYO Principaland SIGA"/>
    <x v="8"/>
    <s v="Check SIGA, check AD, and update AYO PrincipalDatabase. Daily"/>
    <x v="3"/>
    <n v="2"/>
    <s v="Deprio"/>
    <s v="Compliance"/>
    <m/>
    <s v="Ariph Satyanagara"/>
    <n v="30"/>
    <x v="4"/>
    <m/>
  </r>
  <r>
    <n v="23"/>
    <x v="5"/>
    <s v="AYO Toko CC"/>
    <x v="8"/>
    <s v="To support integration with Bank Raya for Kasbon payment"/>
    <x v="9"/>
    <m/>
    <x v="4"/>
    <n v="2"/>
    <s v="Dhea"/>
    <s v="Carry Over"/>
    <m/>
    <s v="Gerry"/>
    <n v="40"/>
    <x v="7"/>
    <m/>
  </r>
  <r>
    <n v="116"/>
    <x v="0"/>
    <s v="My Hero BE"/>
    <x v="9"/>
    <s v="QR Code Inactivation Logic Enhancement_x000a_When CPO assign a salesman to different territory (via iSMS), MHBE job automatically de-activate existing QR code. At the same time, it also creates a new QR code with a new CCG code inside, then it will send the request to DEPOS to finalized. As a result, salesman won't be able to deposit physical cash to CDM. They can only use other methods (bank agent transfer or DropBox) while waiting for the QR code to be registered on CDM (~ 2-3 days). On top of that, if the salesman assigned again to previous territory, they will need to wait for another few days for system to activate QR. Overall, the process is a hassle."/>
    <x v="10"/>
    <s v="Create a new seamless QR code activation/inactivation flow for salesman"/>
    <x v="5"/>
    <n v="2"/>
    <s v="Andri Setiawan (Commercial)"/>
    <s v="New"/>
    <d v="2026-01-06T00:00:00"/>
    <s v="Livi"/>
    <n v="9.5"/>
    <x v="8"/>
    <m/>
  </r>
  <r>
    <n v="117"/>
    <x v="0"/>
    <s v="My Hero BE"/>
    <x v="9"/>
    <s v="Search VA Number on VA Menu MHBE_x000a_Currently, business users cannot search for VA number on VA menu at MHBE. This could be a hassle as they need to use other parameters to look at specific salesman VA number, particularly when it comes to carryover adjustment where the cash is wrongly transferred to other VA._x000a_"/>
    <x v="11"/>
    <s v="Enable business users to search for VA number on VA menu"/>
    <x v="0"/>
    <n v="2"/>
    <s v="Andri Setiawan (Commercial)"/>
    <s v="New"/>
    <d v="2026-01-06T00:00:00"/>
    <s v="Livi"/>
    <n v="22.8"/>
    <x v="9"/>
    <m/>
  </r>
  <r>
    <n v="118"/>
    <x v="0"/>
    <s v="My Hero BE"/>
    <x v="9"/>
    <s v="Bank Account Config_x000a_In the future, if there is any requests from business stakeholders to change an entity bank account number, we will need to request CHT and involve DevOps. This is not an ideal approach, as we will be relying on DevOps for any changes related to bank account._x000a_"/>
    <x v="12"/>
    <s v="Create a new menu to config bank account for disbursement on MHBE"/>
    <x v="0"/>
    <n v="2"/>
    <s v="DevOps/IT"/>
    <s v="New"/>
    <d v="2026-01-06T00:00:00"/>
    <s v="Livi"/>
    <n v="91.200000000000017"/>
    <x v="10"/>
    <m/>
  </r>
  <r>
    <n v="119"/>
    <x v="0"/>
    <s v="My Hero BE"/>
    <x v="9"/>
    <s v="Master Config for Carryover Adjustment Reasons_x000a_In the future, there might be cases in the field that require carryover adjustment but the reasons haven't been available in the current reasons list. When business stakeholders want to add new reasons, we need to request CHT, which is not an ideal approach in the long-term._x000a_"/>
    <x v="13"/>
    <s v="Create a new menu to config carryover adjustment reasons on MHBE"/>
    <x v="0"/>
    <n v="2"/>
    <s v="Andri Setiawan (Commercial)"/>
    <s v="New"/>
    <d v="2026-01-06T00:00:00"/>
    <s v="Livi"/>
    <n v="41.8"/>
    <x v="11"/>
    <m/>
  </r>
  <r>
    <n v="94"/>
    <x v="0"/>
    <s v="My Hero BE"/>
    <x v="1"/>
    <s v="Missing Sunday reconciliation data leads to delayed reporting and impacts downstream processes._x000a_Current schedule does not align with reconciliation timing, so any data finalized on Sunday isn’t included in that week’s batch."/>
    <x v="14"/>
    <s v="Add integration transfer schedule on MHBE"/>
    <x v="0"/>
    <n v="2"/>
    <s v="Febriyanti, Tania"/>
    <s v="New"/>
    <m/>
    <s v="Faishol/Melissa Tio"/>
    <n v="13.3"/>
    <x v="12"/>
    <m/>
  </r>
  <r>
    <n v="31"/>
    <x v="6"/>
    <s v="AYO Toko"/>
    <x v="7"/>
    <s v="Class A and Class B are confidential data that has been dropped to be ingested from DWH, but is still needed by finance team. To cater this, will need to set automation task to prepare requested data and automate its sending. Task will generate email as an output with link that does not expire"/>
    <x v="15"/>
    <s v="set automation task to prepare requested data and automate its sending. Task will generate email as an output with link that does not expire"/>
    <x v="6"/>
    <n v="2"/>
    <s v="Puspita Cita"/>
    <s v="New"/>
    <s v="Gerry"/>
    <s v="Jeje"/>
    <n v="20"/>
    <x v="3"/>
    <m/>
  </r>
  <r>
    <n v="45"/>
    <x v="4"/>
    <s v="AYO Principal"/>
    <x v="7"/>
    <s v="Enable a Comprehensive SSO Login in AYO Principal"/>
    <x v="16"/>
    <s v="Implement SSO integration for AYO Principalusing Azure Active Directory (or equivalent identity provider). This will allow users to log in with their corporate credentials, reducing password fatigue, improving access control, and aligning with enterprise security standards."/>
    <x v="7"/>
    <n v="2"/>
    <s v="Ariph Satyanagara"/>
    <s v="Compliance"/>
    <m/>
    <s v="Ariph Satyanagara"/>
    <n v="30"/>
    <x v="5"/>
    <m/>
  </r>
  <r>
    <n v="50"/>
    <x v="4"/>
    <s v="SFP"/>
    <x v="10"/>
    <s v="no validation when delete staff causing an issue if there is stock on the staff account"/>
    <x v="17"/>
    <s v="create a validation to check staff stock"/>
    <x v="8"/>
    <n v="2"/>
    <s v="Kelvin"/>
    <s v="Deprioritized from previous sprint"/>
    <s v="deprio from sprint 1"/>
    <s v="Kelvin"/>
    <n v="30"/>
    <x v="13"/>
    <m/>
  </r>
  <r>
    <n v="26"/>
    <x v="7"/>
    <s v="CITA"/>
    <x v="11"/>
    <s v="Transaction ID row on coin history page"/>
    <x v="18"/>
    <s v="adding identifier for each addition or deduction coin in CITA coin history page"/>
    <x v="9"/>
    <n v="2"/>
    <s v="Nastasya"/>
    <s v="New"/>
    <m/>
    <s v="Jere"/>
    <n v="10"/>
    <x v="3"/>
    <m/>
  </r>
  <r>
    <n v="49"/>
    <x v="7"/>
    <s v="CITA"/>
    <x v="2"/>
    <s v="Recipient email alerting"/>
    <x v="19"/>
    <s v="Send email alert to specific PIC when there's an issue in API hit. so each PIC can act quickly to fix and check the issue"/>
    <x v="10"/>
    <n v="2"/>
    <s v="Nastasya"/>
    <s v="New"/>
    <m/>
    <s v="Jere"/>
    <n v="20"/>
    <x v="13"/>
    <m/>
  </r>
  <r>
    <n v="42"/>
    <x v="7"/>
    <s v="CITA"/>
    <x v="12"/>
    <s v="Kameleoon Integration"/>
    <x v="20"/>
    <s v="Migrate all the existing experiment to kameleoon, and make sure we can start a new experiment also in kameleoon"/>
    <x v="11"/>
    <n v="2"/>
    <s v="Nastasya"/>
    <s v="New"/>
    <m/>
    <s v="Jere"/>
    <n v="20"/>
    <x v="5"/>
    <m/>
  </r>
  <r>
    <n v="36"/>
    <x v="7"/>
    <s v="CITA"/>
    <x v="13"/>
    <s v="Adjust CITA loyalty color theme"/>
    <x v="21"/>
    <s v="Change the loyalty page color theme from blue to red"/>
    <x v="12"/>
    <n v="2"/>
    <s v="Nastasya"/>
    <s v="New"/>
    <m/>
    <s v="Jere"/>
    <n v="10"/>
    <x v="4"/>
    <m/>
  </r>
  <r>
    <n v="56"/>
    <x v="7"/>
    <s v="CITA"/>
    <x v="2"/>
    <s v="MITA Inbound whitelist"/>
    <x v="22"/>
    <s v="To reduce manual whitelisting process per retailer"/>
    <x v="13"/>
    <n v="2"/>
    <s v="Nastasya"/>
    <s v="Deprioritized from previous sprint"/>
    <s v="deprio from sprint 1"/>
    <s v="Jere"/>
    <n v="25"/>
    <x v="14"/>
    <m/>
  </r>
  <r>
    <n v="57"/>
    <x v="4"/>
    <s v="AYO Principal- SFP"/>
    <x v="14"/>
    <s v="Order Recommendation on Owned Touchpoint"/>
    <x v="23"/>
    <m/>
    <x v="0"/>
    <n v="2"/>
    <s v="Kelvin"/>
    <s v="Deprioritized from previous sprint"/>
    <s v="deprio from sprint 1"/>
    <s v="Kelvin"/>
    <n v="45"/>
    <x v="14"/>
    <m/>
  </r>
  <r>
    <n v="62"/>
    <x v="4"/>
    <s v="AYO Principal- SFP"/>
    <x v="15"/>
    <s v="If user want to set up recommendation only for few retailers, user must do it one by one"/>
    <x v="24"/>
    <s v="Bulk upload retailer code &amp; category"/>
    <x v="14"/>
    <n v="2"/>
    <s v="Kelvin"/>
    <s v="Deprioritized from previous sprint"/>
    <m/>
    <s v="Kelvin"/>
    <n v="20"/>
    <x v="15"/>
    <m/>
  </r>
  <r>
    <n v="66"/>
    <x v="4"/>
    <s v="AYO Principal- SFP"/>
    <x v="9"/>
    <s v="AYO Kasir has an integrated feature for payment with Espay payment gateway.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Currently, we do the changes via backend (BE) which requires CHT. To minimize the hassle and changes via BE, we will enable inserting and updating the data via front end (in AYO Principal)."/>
    <x v="25"/>
    <s v="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x v="15"/>
    <n v="2"/>
    <s v="Kelvin"/>
    <s v="Deprioritized from previous sprint"/>
    <s v="deprio from sprint 1"/>
    <s v="Kelvin"/>
    <n v="45"/>
    <x v="16"/>
    <m/>
  </r>
  <r>
    <n v="70"/>
    <x v="4"/>
    <s v="DTE"/>
    <x v="16"/>
    <s v="DTE Automation_x000a_To automate and have instant result on verification process for DTE mission with SMP mechanics. This will free up time for DTE admins to verify other missions and SRC will have earlier verification result. Currently, only available for AYO B2B transaction only. Next enhancement to include all RTM assets transaction_x000a_"/>
    <x v="26"/>
    <m/>
    <x v="16"/>
    <n v="2"/>
    <s v="CD-Ahmad Azhari"/>
    <s v="Deprioritized from previous sprint"/>
    <d v="2026-01-06T00:00:00"/>
    <s v="Livi"/>
    <n v="80"/>
    <x v="17"/>
    <m/>
  </r>
  <r>
    <n v="75"/>
    <x v="4"/>
    <s v="Task Sequencing Management (TSM)"/>
    <x v="2"/>
    <s v="Currently, user is unable to export rejection reason for certain mission"/>
    <x v="27"/>
    <s v="User can export TSM excel file with its rejection reason for analysis purposes"/>
    <x v="17"/>
    <n v="2"/>
    <s v="Jessica Cassandra"/>
    <s v="New"/>
    <d v="2026-01-05T00:00:00"/>
    <s v="Livi Anastasia, Ariph Satyanagara"/>
    <n v="15"/>
    <x v="18"/>
    <m/>
  </r>
  <r>
    <n v="34"/>
    <x v="6"/>
    <s v="SFP"/>
    <x v="17"/>
    <s v="Block order when payment due date dan add notif jika ada order yg berisisan/masuk bertepatan or stlh paymentdudate(overdue)"/>
    <x v="28"/>
    <m/>
    <x v="18"/>
    <n v="2"/>
    <s v="Kristin"/>
    <s v="New"/>
    <d v="2026-01-06T00:00:00"/>
    <s v="Junaidi"/>
    <n v="10"/>
    <x v="4"/>
    <m/>
  </r>
  <r>
    <n v="37"/>
    <x v="0"/>
    <s v="My Hero FF &amp; My Hero Backend"/>
    <x v="11"/>
    <s v="In the future, TA will deliver the products ordered by retailer in D+1 mechanics. Hence, any rewarding/trade program activities should be adjusted"/>
    <x v="29"/>
    <s v="Retailers able to receive instant reward (performance-based) despite changes from DSD to FTO (within some region)"/>
    <x v="0"/>
    <n v="2"/>
    <s v="Commercial RTM"/>
    <s v="New"/>
    <d v="2026-01-05T00:00:00"/>
    <s v="Hidayat Aditya"/>
    <n v="0"/>
    <x v="4"/>
    <m/>
  </r>
  <r>
    <n v="27"/>
    <x v="8"/>
    <s v="AYO Kasir"/>
    <x v="18"/>
    <s v="For store operations, daily settlement process in system is needed to perform proper &amp; accurate inventory-finance settlement (Buka Tutup Toko)"/>
    <x v="30"/>
    <s v="a. input daily stock recon_x000a_b. input daily payment recon_x000a_c. no transaction in the day after closing"/>
    <x v="19"/>
    <n v="2"/>
    <s v="Adi Firmansyah, Indra Budiarto Gunawan"/>
    <s v="Enhancement"/>
    <d v="2025-01-12T00:00:00"/>
    <s v="Inna / Felicia"/>
    <n v="65"/>
    <x v="3"/>
    <n v="1"/>
  </r>
  <r>
    <n v="80"/>
    <x v="4"/>
    <s v="CITA"/>
    <x v="19"/>
    <s v="when we deploy resolution center on CITA, agent must be able to view order created and its status so the agent can follow up accordingly"/>
    <x v="31"/>
    <s v="create dashboard order for CITA"/>
    <x v="20"/>
    <n v="2"/>
    <s v="Kelvin"/>
    <s v="New"/>
    <m/>
    <s v="Kelvin"/>
    <n v="30"/>
    <x v="19"/>
    <m/>
  </r>
  <r>
    <n v="83"/>
    <x v="4"/>
    <s v="CITA"/>
    <x v="20"/>
    <s v="update phone number is the most frequent question from retailer. when we deploy resolution center on CITA, agent must be able to update retailer's phone number"/>
    <x v="32"/>
    <s v="create new menu, role &amp; permission for CSC agent to update retailer's phone number"/>
    <x v="0"/>
    <n v="2"/>
    <s v="Kelvin"/>
    <s v="New"/>
    <m/>
    <s v="Kelvin"/>
    <n v="30"/>
    <x v="20"/>
    <m/>
  </r>
  <r>
    <n v="38"/>
    <x v="8"/>
    <s v="AYO Kasir"/>
    <x v="14"/>
    <s v="Improve ORF accuracy by each touchpoint to ensure sufficient inventory management &amp; security"/>
    <x v="33"/>
    <s v="Helps user/staff AYO Kasir get easier to get stock recommendation to manage or to prevent OOS and manage the efficiency of available storage at the touchpoint"/>
    <x v="21"/>
    <n v="2"/>
    <s v="SFP Harya-Adnan"/>
    <s v="Enhancement"/>
    <d v="2025-01-12T00:00:00"/>
    <s v="Inna / Felicia"/>
    <n v="30"/>
    <x v="4"/>
    <n v="2"/>
  </r>
  <r>
    <n v="43"/>
    <x v="8"/>
    <s v="AYO Kasir"/>
    <x v="21"/>
    <s v="Separate product stock for each inventory type (similar to DCE)"/>
    <x v="34"/>
    <s v="•Currently, AYO Kasir couldn’t accommodate and proceed replacement transaction, and need to expedite to ensure consumers benefit/right delivered"/>
    <x v="22"/>
    <n v="2"/>
    <s v="SFP Harya-Adnan"/>
    <s v="Enhancement"/>
    <d v="2025-01-12T00:00:00"/>
    <s v="Inna / Felicia"/>
    <n v="30"/>
    <x v="5"/>
    <n v="3"/>
  </r>
  <r>
    <n v="51"/>
    <x v="8"/>
    <s v="AYO Kasir"/>
    <x v="22"/>
    <s v="AYO Principal- Force logout for touchpoints when the menu configuration for AYO Kasir is updated"/>
    <x v="35"/>
    <s v="•SKU prices in cart don’t refresh during a price update window, and when the order is submitted, the system blocks it because the prices are invalid compared to the latest pricing rules."/>
    <x v="23"/>
    <n v="2"/>
    <s v="SFP-Harya-Rizal"/>
    <s v="Enhancement"/>
    <d v="2025-11-28T00:00:00"/>
    <s v="Inna / Felicia"/>
    <n v="20"/>
    <x v="13"/>
    <n v="4"/>
  </r>
  <r>
    <n v="88"/>
    <x v="8"/>
    <s v="AYO Kasir"/>
    <x v="23"/>
    <s v="Bonds Exclusive Offer: Bundling Pack_x000a_Exposure of Blends LOGD 60 mio sticks and we need to increase quality acquisition from 1 pack to 5 packs_x000a_Purpose: Create special offer consist of 1 device + 5 blends with special code not referral codes for seasonal promotion_x000a_Impact: LOGD Blends 60 Mio Sticks with Current Rate"/>
    <x v="36"/>
    <s v="Create special offer consist of 1 device + 5 blends with special code not referral codes for seasonal promotion"/>
    <x v="24"/>
    <n v="2"/>
    <s v="SFP-Aditya Rifki Supadi"/>
    <s v="Enhancement"/>
    <d v="2025-12-02T00:00:00"/>
    <s v="Inna / Felicia"/>
    <n v="25"/>
    <x v="0"/>
    <n v="5"/>
  </r>
  <r>
    <n v="67"/>
    <x v="8"/>
    <s v="AYO Kasir"/>
    <x v="24"/>
    <s v="Enable field forces / internal employees to have single sign on to AYO Kasir using work email"/>
    <x v="37"/>
    <s v="Enable field forces / internal employees to have single sign on to AYO Kasir using work email"/>
    <x v="25"/>
    <n v="2"/>
    <s v="SFP Harya-Adnan"/>
    <s v="Enhancement"/>
    <d v="2025-01-12T00:00:00"/>
    <s v="Inna / Felicia"/>
    <n v="50"/>
    <x v="16"/>
    <n v="6"/>
  </r>
  <r>
    <n v="82"/>
    <x v="8"/>
    <s v="AYO Kasir, AYO Principal"/>
    <x v="25"/>
    <s v="Current mechanism : number of survey question equals to number of miles_x000a_Future mechanism : make a categories/group of questions (inside each categories, there will be questions bank) to define number of miles / VAP reward._x000a_Expectation : 1-2 survey question for different miles, but with different weighted, i.e. : _x000a_- For 1 mile : 1 survey question (Rating format)_x000a_- For 2-3 miles : 1 survey question (Yes/No Question)_x000a_- For 4-6 miles : 1 survey question (Multiple choice)_x000a_- For 7 miles : 1 survey question (Open Question):_x000a_(based on BRD review, this request includes development forexapnding  XP collection to all IQOS touch points, loyalty report, visit reward (non existent)."/>
    <x v="38"/>
    <s v="1. Refactor ip miles from retailer owned point to user owned point_x000a__x000a_2. Principal refactor question setup _x000a__x000a_3. Principal new menu for weight setup &amp; survey setup_x000a__x000a_4. Refactor in kasir to handle various survey type_x000a__x000a_5. IP Miles and VAP dashboard"/>
    <x v="26"/>
    <n v="2"/>
    <s v="Kevin Anggana, Kristin Laia"/>
    <s v="New"/>
    <s v="16/12/2025"/>
    <s v="Inna / Felicia"/>
    <n v="50"/>
    <x v="19"/>
    <n v="7"/>
  </r>
  <r>
    <n v="58"/>
    <x v="8"/>
    <s v="AYO Kasir"/>
    <x v="26"/>
    <s v="Implementation of additional Lending flagging in AYO Kasir"/>
    <x v="39"/>
    <s v="Enable identification of lending customers when they perform transactions in Ayo Kasir._x000a_Facilitate CRM follow-up for LAS (customers who borrowed devices) through the Lending Journey._x000a_Support CSC reminders to ensure timely device return."/>
    <x v="27"/>
    <n v="2"/>
    <s v="SFP-Harya-Margaretha Arind"/>
    <s v="Enhancement"/>
    <d v="2025-12-02T00:00:00"/>
    <s v="Inna / Felicia"/>
    <n v="30"/>
    <x v="14"/>
    <n v="8"/>
  </r>
  <r>
    <n v="1"/>
    <x v="0"/>
    <s v="My Hero Backend, My Hero FF"/>
    <x v="27"/>
    <s v="The increase in sales entities has led to higher printing requirements across multiple document types, driving the need to enhance Field Force (FF) productivity amid growing business complexity. Thermal paper usage has also continued to rise, with the year-to-date budget reaching IDR 3.6 billion—an increase of 33% compared to 2024—while average consumption is five rolls per week per RE Field Force, and up to ten rolls in certain areas. Meanwhile, the RIM Warehouse has reached 90% storage capacity, with 90% of stored documents being commercial documents and 60% invoice-related, contributing to additional delivery and transportation costs from area offices to the warehouse, along with a projected warehouse lease cost of IDR 1.2 billion over the next five years. From a technology standpoint, the organization is equipped with iPad devices, E-SIM functionality, and a fully implemented digital signature feature, creating opportunities to streamline processes and reduce dependence on physical documentation."/>
    <x v="40"/>
    <m/>
    <x v="0"/>
    <n v="2"/>
    <s v="Andrew/Austin"/>
    <s v="Carry Over"/>
    <d v="2025-11-28T00:00:00"/>
    <s v="Andrew/Austin"/>
    <n v="124"/>
    <x v="7"/>
    <m/>
  </r>
  <r>
    <n v="72"/>
    <x v="0"/>
    <s v="My Hero FF"/>
    <x v="27"/>
    <s v="Stock Check WE MYHERO Sprint 2"/>
    <x v="9"/>
    <m/>
    <x v="0"/>
    <n v="2"/>
    <s v="Hidayat Aditya"/>
    <s v="Enhancement"/>
    <m/>
    <s v="Hidayat Aditya"/>
    <n v="7.6"/>
    <x v="17"/>
    <m/>
  </r>
  <r>
    <n v="68"/>
    <x v="0"/>
    <s v="My Hero FF"/>
    <x v="1"/>
    <s v="Automatic blacklist customer_x000a__x000a_Currently, if there is a new customer or an upgrading customer, a manual process must be carried out to blacklist the customer so that they are unable to perform ABC transactions."/>
    <x v="41"/>
    <m/>
    <x v="0"/>
    <n v="2"/>
    <s v="Gabriella, Diyang Risma"/>
    <s v="Enhancement"/>
    <m/>
    <s v="Austin"/>
    <n v="68.400000000000006"/>
    <x v="16"/>
    <m/>
  </r>
  <r>
    <n v="81"/>
    <x v="0"/>
    <s v="My Hero FF"/>
    <x v="27"/>
    <s v="Create order page untuk seluruh product:_x000a_Phase 1: Change UI with more compact UI_x000a_Phase 2: 1. Unify DSD for all category_x000a_                   2. Select Order Method in 1 page (DSD, D1K, Preorder)"/>
    <x v="42"/>
    <m/>
    <x v="0"/>
    <n v="2"/>
    <s v="Hidayat Aditya"/>
    <s v="Deprioritized from previous sprint"/>
    <m/>
    <s v="Hidayat Aditya"/>
    <n v="13"/>
    <x v="19"/>
    <m/>
  </r>
  <r>
    <n v="122"/>
    <x v="0"/>
    <s v="My Hero FF"/>
    <x v="28"/>
    <s v="Notes from Principal Revamp"/>
    <x v="43"/>
    <m/>
    <x v="0"/>
    <n v="2"/>
    <s v="Hidayat Aditya"/>
    <s v="Deprioritized from previous sprint"/>
    <m/>
    <s v="Hidayat Aditya"/>
    <n v="0"/>
    <x v="21"/>
    <m/>
  </r>
  <r>
    <n v="101"/>
    <x v="0"/>
    <s v="My Hero FF"/>
    <x v="27"/>
    <s v="Check journey status saat full upload"/>
    <x v="44"/>
    <m/>
    <x v="0"/>
    <n v="2"/>
    <m/>
    <s v="Deprioritized from previous sprint"/>
    <m/>
    <s v="Adit "/>
    <n v="0"/>
    <x v="22"/>
    <m/>
  </r>
  <r>
    <n v="105"/>
    <x v="0"/>
    <s v="My Hero FF"/>
    <x v="29"/>
    <s v="Implement Offline IR Model in MyHero FF"/>
    <x v="45"/>
    <m/>
    <x v="0"/>
    <n v="2"/>
    <s v="Andrew"/>
    <s v="Deprioritized from previous sprint"/>
    <m/>
    <s v="Andrew"/>
    <n v="0"/>
    <x v="23"/>
    <m/>
  </r>
  <r>
    <n v="103"/>
    <x v="0"/>
    <s v="My Hero FF"/>
    <x v="30"/>
    <s v="[CDE-32888] [ID][MYHERO-IOS] - D1K Quantity Retention &amp; Detail Order - Jira"/>
    <x v="46"/>
    <m/>
    <x v="0"/>
    <n v="2"/>
    <s v="Austin"/>
    <s v="Deprioritized from previous sprint"/>
    <m/>
    <s v="Austin"/>
    <n v="7"/>
    <x v="24"/>
    <m/>
  </r>
  <r>
    <n v="28"/>
    <x v="0"/>
    <s v="My Hero FF"/>
    <x v="31"/>
    <s v="- Taking order app interface_x000a_- System to System communication _x000a_(Panamas system to Cleo system)_x000a_- Operational execution"/>
    <x v="47"/>
    <m/>
    <x v="0"/>
    <n v="2"/>
    <s v="Austin, Adit, Adnan"/>
    <s v="Deprioritized from previous sprint"/>
    <m/>
    <s v="Austin, Adit, Adnan"/>
    <n v="450"/>
    <x v="3"/>
    <m/>
  </r>
  <r>
    <n v="76"/>
    <x v="0"/>
    <s v="My Hero FF"/>
    <x v="32"/>
    <s v="Return BS Restriction_x000a_The current process allows Field Force (FF) users to input Return BS even though specific restrictions are intended to limit when BS can be performed, creating inconsistencies that affect both customers and FF operations. This issue contributes to increased LOGD and disrupts proper return validation flows, as FF is not restricted from submitting return data outside the intended conditions. The purpose of this improvement is to minimize LOGD by enforcing stricter input controls, ensuring that FF users can only submit return entries classified as OK (V1 and BV1)._x000a_"/>
    <x v="48"/>
    <m/>
    <x v="0"/>
    <n v="2"/>
    <m/>
    <s v="Deprioritized from previous sprint"/>
    <m/>
    <s v="Austin"/>
    <n v="67"/>
    <x v="18"/>
    <m/>
  </r>
  <r>
    <n v="124"/>
    <x v="0"/>
    <s v="My Hero Backend"/>
    <x v="33"/>
    <s v="There was a case that MHBE record the receipt data for salesman that_x000a_has an lowercase id (e.g. PMI\afian1), but record the allocated cash-in data for that salesman after being_x000a_revised into uppercase id by CPO (e.g. PMI\AFIAN1). As a result, stakeholders see on settlement report that_x000a_there are 2 different lines, each with its own carryover."/>
    <x v="49"/>
    <m/>
    <x v="0"/>
    <n v="2"/>
    <m/>
    <s v="Deprioritized from previous sprint"/>
    <m/>
    <s v="Austin"/>
    <n v="0"/>
    <x v="25"/>
    <m/>
  </r>
  <r>
    <n v="98"/>
    <x v="0"/>
    <s v="My Hero Backend"/>
    <x v="33"/>
    <s v="There are receipts that revised from back office that are not included into the settlement process, as the CPO not revised the SO, they only revise the receipt. When they only revise receipt, it is not flagged as &quot;DSD revision&quot; and the sales type is &quot;HHSALES&quot;. Therefore, this kind of receipt is not included in settlement process.​"/>
    <x v="50"/>
    <m/>
    <x v="0"/>
    <n v="2"/>
    <m/>
    <s v="Deprioritized from previous sprint"/>
    <m/>
    <s v="Austin"/>
    <n v="11"/>
    <x v="26"/>
    <m/>
  </r>
  <r>
    <n v="96"/>
    <x v="0"/>
    <s v="My Hero Backend, AYO Principal"/>
    <x v="34"/>
    <s v="The current configuration combines the SIGA roles for Principal and MYHERO Backend, resulting in users with the SIGA Principal role automatically gaining access to the MYHERO Backend, which poses an audit concern. Additionally, several BV1 modules that functionally belong to the MYHERO Backend remain placed under the Principal menu, leading to inefficient access management for users such as CPO, Principal users, and MYHERO Backend users. To address these issues, the SIGA role must be separated into two distinct roles—Principal and MYHERO Backend—and the BV1 modules should be relocated to the MYHERO Backend to ensure proper platform alignment while reducing the CPO’s operational workload by consolidating daily activities into a single role and menu. Without implementing these changes, audit risks will remain high, and the CPO will continue to manage redundant roles and navigate across three platforms to monitor daily transactions."/>
    <x v="51"/>
    <m/>
    <x v="0"/>
    <n v="2"/>
    <m/>
    <s v="Deprioritized from previous sprint"/>
    <m/>
    <s v="Melissa Tio"/>
    <n v="40"/>
    <x v="27"/>
    <m/>
  </r>
  <r>
    <n v="44"/>
    <x v="0"/>
    <s v="My Hero Backend, My Hero FF"/>
    <x v="24"/>
    <s v="Enable easier SFP B2C selling for FF through MyHero with seamless B2B–B2C stock transfer, AyoKasir and Taste Advisor integration, and full weekend stock capability."/>
    <x v="52"/>
    <m/>
    <x v="0"/>
    <n v="2"/>
    <m/>
    <s v="Deprioritized from previous sprint"/>
    <m/>
    <s v="Andrew"/>
    <n v="57"/>
    <x v="5"/>
    <m/>
  </r>
  <r>
    <n v="52"/>
    <x v="0"/>
    <s v="My Hero Backend"/>
    <x v="28"/>
    <s v="ARA/SPV sering membuat manual dashboard takes time &gt;3 Hours at weekend_x000a__x000a_Intelligent Objective Planning &amp; Execution"/>
    <x v="53"/>
    <m/>
    <x v="0"/>
    <n v="2"/>
    <m/>
    <s v="Deprioritized from previous sprint"/>
    <m/>
    <s v="Adit "/>
    <n v="0"/>
    <x v="13"/>
    <m/>
  </r>
  <r>
    <n v="59"/>
    <x v="0"/>
    <s v="My Hero FF"/>
    <x v="28"/>
    <s v="FFs rely on printed lists → slow, fragmented work_x000a_No clear objective summary or priority = poor time-management &amp; uneven call quality_x000a__x000a_FF should be able to receive clear, up-to-date summaries, helping them know which outlets and objectives to prioritize at the start of each day."/>
    <x v="54"/>
    <m/>
    <x v="0"/>
    <n v="2"/>
    <m/>
    <s v="Deprioritized from previous sprint"/>
    <m/>
    <s v="Adit "/>
    <n v="0"/>
    <x v="14"/>
    <m/>
  </r>
  <r>
    <n v="63"/>
    <x v="0"/>
    <s v="My Hero Coach"/>
    <x v="35"/>
    <s v="MyHero Coach Phase 1"/>
    <x v="55"/>
    <m/>
    <x v="0"/>
    <n v="2"/>
    <m/>
    <s v="Deprioritized from previous sprint"/>
    <m/>
    <s v="Andrew"/>
    <n v="789"/>
    <x v="15"/>
    <m/>
  </r>
  <r>
    <n v="121"/>
    <x v="0"/>
    <s v="My Hero Backend"/>
    <x v="1"/>
    <s v="Currently CPO can import regardless the territory"/>
    <x v="56"/>
    <m/>
    <x v="0"/>
    <n v="2"/>
    <m/>
    <s v="Deprioritized from previous sprint"/>
    <m/>
    <s v="Andrew"/>
    <n v="0"/>
    <x v="28"/>
    <m/>
  </r>
  <r>
    <n v="84"/>
    <x v="0"/>
    <s v="My Hero Backend, AYO,  iSMS Tax"/>
    <x v="36"/>
    <s v="Current tax reporting still upload manual by CPO using eFaktur"/>
    <x v="57"/>
    <m/>
    <x v="0"/>
    <n v="2"/>
    <m/>
    <s v="Deprioritized from previous sprint"/>
    <m/>
    <s v="Austin"/>
    <n v="150"/>
    <x v="20"/>
    <m/>
  </r>
  <r>
    <n v="120"/>
    <x v="0"/>
    <s v="My Hero Backend"/>
    <x v="1"/>
    <s v="Request fitur print movement di My Hero Back End. Untuk additional load yang di lapangan, barang diantarkan ke FF nya. FF posisi nggak di gudang shg nggak bisa pakai print out additional yg dr ipad"/>
    <x v="58"/>
    <m/>
    <x v="0"/>
    <n v="2"/>
    <m/>
    <s v="Deprioritized from previous sprint"/>
    <m/>
    <s v="Livi"/>
    <n v="0"/>
    <x v="29"/>
    <m/>
  </r>
  <r>
    <n v="90"/>
    <x v="0"/>
    <s v="My Hero Backend"/>
    <x v="1"/>
    <s v="Saat ini format tarikan SAP Document header text &amp; Reference transaksi FMCG berbeda format dengan format tarikan V1"/>
    <x v="59"/>
    <m/>
    <x v="0"/>
    <n v="2"/>
    <m/>
    <s v="Deprioritized from previous sprint"/>
    <m/>
    <s v="Melissa Tio"/>
    <n v="10"/>
    <x v="30"/>
    <m/>
  </r>
  <r>
    <n v="92"/>
    <x v="0"/>
    <s v="My Hero Backend, My Hero FF"/>
    <x v="1"/>
    <s v="PNMS V2V module"/>
    <x v="60"/>
    <m/>
    <x v="0"/>
    <n v="2"/>
    <m/>
    <s v="Deprioritized from previous sprint"/>
    <m/>
    <s v="Austin"/>
    <n v="0"/>
    <x v="31"/>
    <m/>
  </r>
  <r>
    <n v="107"/>
    <x v="0"/>
    <s v="MYHERO Backend"/>
    <x v="2"/>
    <s v="Monitor all Panamas job data integration"/>
    <x v="61"/>
    <m/>
    <x v="0"/>
    <n v="2"/>
    <m/>
    <s v="Deprioritized from previous sprint"/>
    <m/>
    <s v="Austin"/>
    <n v="10"/>
    <x v="32"/>
    <m/>
  </r>
  <r>
    <n v="2"/>
    <x v="0"/>
    <s v="My Hero FF"/>
    <x v="27"/>
    <s v="1. SLA time untuk melakukan taking Order saat ff visit_x000a_2. Banyak nya page order dalam MyHero (pre order, DSD, D1K)_x000a_3. Informasi dalam page order terlalu scattered"/>
    <x v="42"/>
    <m/>
    <x v="0"/>
    <n v="2"/>
    <m/>
    <s v="Carry Over"/>
    <m/>
    <s v="Adit "/>
    <n v="13"/>
    <x v="7"/>
    <m/>
  </r>
  <r>
    <n v="3"/>
    <x v="0"/>
    <s v="My Hero Backend"/>
    <x v="1"/>
    <s v="Share folder untuk BV1 Pre Order disamakan dengan V1 (perlu check juga ke DN/Invoice PNMS)"/>
    <x v="62"/>
    <m/>
    <x v="0"/>
    <n v="2"/>
    <m/>
    <s v="Carry Over"/>
    <m/>
    <s v="Austin"/>
    <n v="0"/>
    <x v="7"/>
    <m/>
  </r>
  <r>
    <n v="4"/>
    <x v="0"/>
    <s v="My Hero Backend"/>
    <x v="11"/>
    <s v="Configuration Instant Trade Program in Principal is needed to boost productivity, merchandize reward dependency and give more attractive rewarding mechanism based on what consumer want"/>
    <x v="63"/>
    <m/>
    <x v="0"/>
    <n v="2"/>
    <m/>
    <s v="Carry Over"/>
    <m/>
    <s v="Adit"/>
    <n v="0"/>
    <x v="7"/>
    <m/>
  </r>
  <r>
    <n v="5"/>
    <x v="0"/>
    <s v="My Hero FF"/>
    <x v="37"/>
    <s v="Overdue Invoice Enhancement"/>
    <x v="64"/>
    <m/>
    <x v="0"/>
    <n v="2"/>
    <m/>
    <s v="Carry Over"/>
    <m/>
    <s v="Austin"/>
    <n v="10"/>
    <x v="7"/>
    <m/>
  </r>
  <r>
    <n v="6"/>
    <x v="0"/>
    <s v="My Hero Backend"/>
    <x v="1"/>
    <s v="Data report for OTC enhancements"/>
    <x v="65"/>
    <m/>
    <x v="0"/>
    <n v="2"/>
    <m/>
    <s v="Carry Over"/>
    <m/>
    <s v="Austin"/>
    <n v="0"/>
    <x v="7"/>
    <m/>
  </r>
  <r>
    <n v="7"/>
    <x v="0"/>
    <s v="My Hero Backend"/>
    <x v="27"/>
    <s v="Wholesaler need to know each product qty in a Karton. Currently any transaction in My Hero FF is shown by smallest UOM and selling UOM"/>
    <x v="66"/>
    <m/>
    <x v="0"/>
    <n v="2"/>
    <m/>
    <s v="Carry Over"/>
    <m/>
    <s v="Austin"/>
    <n v="0"/>
    <x v="7"/>
    <m/>
  </r>
  <r>
    <n v="8"/>
    <x v="0"/>
    <s v="My Hero Backend"/>
    <x v="1"/>
    <s v="Currently, if a CPO wishes to perform a manual reconciliation for the Journey WS, they will not be able to proceed unless there is a corresponding movement."/>
    <x v="67"/>
    <m/>
    <x v="0"/>
    <n v="2"/>
    <m/>
    <s v="Carry Over"/>
    <m/>
    <s v="Austin"/>
    <n v="0"/>
    <x v="7"/>
    <m/>
  </r>
  <r>
    <n v="9"/>
    <x v="0"/>
    <s v="My Hero FF"/>
    <x v="29"/>
    <s v="AWS Rekognition Integration for MyHero FF Stock Check"/>
    <x v="68"/>
    <m/>
    <x v="0"/>
    <n v="2"/>
    <m/>
    <s v="Carry Over"/>
    <m/>
    <s v="Austin"/>
    <n v="0"/>
    <x v="7"/>
    <m/>
  </r>
  <r>
    <n v="10"/>
    <x v="0"/>
    <s v="My Hero FF"/>
    <x v="33"/>
    <s v="If CN Return V1 non taxable used in Invoice V1 Taxable, there will be error in interfacing the data to SAP"/>
    <x v="69"/>
    <m/>
    <x v="0"/>
    <n v="2"/>
    <m/>
    <s v="Carry Over"/>
    <m/>
    <s v="Austin"/>
    <n v="0"/>
    <x v="7"/>
    <m/>
  </r>
  <r>
    <n v="11"/>
    <x v="0"/>
    <s v="My Hero Backend, AYO Principal"/>
    <x v="33"/>
    <s v="Currently, if a CPO wants to display BV1 transaction data on AYO Principal, it takes approximately average 15–30 seconds just to show a single data entry. This delay can disrupt the CPO’s workflow when reviewing transactions, making revisions, and performing other related tasks"/>
    <x v="70"/>
    <m/>
    <x v="0"/>
    <n v="2"/>
    <m/>
    <s v="Carry Over"/>
    <m/>
    <s v="Austin"/>
    <n v="0"/>
    <x v="7"/>
    <m/>
  </r>
  <r>
    <n v="12"/>
    <x v="0"/>
    <s v="My Hero Backend"/>
    <x v="33"/>
    <s v="Currently, when the CPO performs an export on the MYHERO Backend, it requires a considerable amount of time due to the presence of a system queue and the absence of parallel export functionality. Consequently, if the CPO continues to perform exports repeatedly, the queue will become increasingly longer."/>
    <x v="71"/>
    <m/>
    <x v="0"/>
    <n v="2"/>
    <m/>
    <s v="Carry Over"/>
    <m/>
    <s v="Andrew"/>
    <n v="0"/>
    <x v="7"/>
    <m/>
  </r>
  <r>
    <n v="13"/>
    <x v="0"/>
    <s v="My Hero Backend"/>
    <x v="1"/>
    <s v="Movement on Journey cancel is still being calculated in the reconciliation process."/>
    <x v="72"/>
    <m/>
    <x v="0"/>
    <n v="2"/>
    <m/>
    <s v="Carry Over"/>
    <m/>
    <s v="Austin"/>
    <n v="0"/>
    <x v="7"/>
    <m/>
  </r>
  <r>
    <n v="14"/>
    <x v="0"/>
    <s v="My Hero FF"/>
    <x v="1"/>
    <s v="Currently we have some of initial load that didn't match with piece per renceng / MOQ"/>
    <x v="73"/>
    <m/>
    <x v="0"/>
    <n v="2"/>
    <m/>
    <s v="Carry Over"/>
    <m/>
    <s v="Austin"/>
    <n v="0"/>
    <x v="7"/>
    <m/>
  </r>
  <r>
    <n v="15"/>
    <x v="0"/>
    <s v="My Hero FF"/>
    <x v="37"/>
    <s v="Customer without CL can still use credit payment and didn't trigger confirmation number if the order value is small"/>
    <x v="74"/>
    <m/>
    <x v="0"/>
    <n v="2"/>
    <m/>
    <s v="Carry Over"/>
    <m/>
    <s v="Austin"/>
    <n v="0"/>
    <x v="7"/>
    <m/>
  </r>
  <r>
    <n v="16"/>
    <x v="0"/>
    <s v="My Hero FF"/>
    <x v="1"/>
    <s v="Add detail product name at Laporan BPPB / Stock Movement"/>
    <x v="9"/>
    <m/>
    <x v="0"/>
    <n v="2"/>
    <s v="Nika"/>
    <s v="Carry Over"/>
    <m/>
    <s v="Austin"/>
    <n v="0"/>
    <x v="7"/>
    <m/>
  </r>
  <r>
    <n v="17"/>
    <x v="0"/>
    <s v="My Hero FF"/>
    <x v="1"/>
    <s v="Configure add/reduce qty di stock movement mengikuti kelipatan yang ada di sales order "/>
    <x v="9"/>
    <m/>
    <x v="0"/>
    <n v="2"/>
    <m/>
    <s v="Carry Over"/>
    <m/>
    <s v="Adit "/>
    <n v="0"/>
    <x v="7"/>
    <m/>
  </r>
  <r>
    <n v="106"/>
    <x v="0"/>
    <s v="My Hero Backend"/>
    <x v="9"/>
    <s v="If there is anything to be fixed from the backend, business stakeholders need to request to L1 and CHG. However, in the long term this way of working is not ideal, as we need approval from IT and everyone related, it would take a long time to execute the changes."/>
    <x v="75"/>
    <m/>
    <x v="0"/>
    <n v="2"/>
    <s v="Jessica Angelia"/>
    <s v="Deprioritized from previous sprint"/>
    <d v="2025-11-28T00:00:00"/>
    <s v="Livi/Austin"/>
    <n v="24"/>
    <x v="33"/>
    <m/>
  </r>
  <r>
    <n v="108"/>
    <x v="0"/>
    <s v="My Hero Backend"/>
    <x v="9"/>
    <s v="There is no way for CPO to know the total amount of each column in settlement report. Although CPO can export the report, they will need to sum manually. It would be more seamless if CPO can directly see the sum amount of each column on settlement report."/>
    <x v="76"/>
    <m/>
    <x v="0"/>
    <n v="2"/>
    <s v="Deviana Chandra"/>
    <s v="Deprioritized from previous sprint"/>
    <d v="2025-11-28T00:00:00"/>
    <s v="Livi"/>
    <n v="13"/>
    <x v="34"/>
    <m/>
  </r>
  <r>
    <n v="110"/>
    <x v="0"/>
    <s v="My Hero Backend"/>
    <x v="9"/>
    <s v="Currently, there is no area name on payment gateway reports on MY HERO BACKEND, only area code (the value is number), which makes it kinda difficult for area team CPO, SPIA, and OTC team to understand."/>
    <x v="77"/>
    <m/>
    <x v="0"/>
    <n v="2"/>
    <s v="Deviana Chandra"/>
    <s v="Deprioritized from previous sprint"/>
    <d v="2025-11-28T00:00:00"/>
    <s v="Livi"/>
    <n v="0"/>
    <x v="35"/>
    <m/>
  </r>
  <r>
    <n v="111"/>
    <x v="0"/>
    <s v="My Hero Backend"/>
    <x v="9"/>
    <s v="Currently when disbursement is successful, MHBE not sending any email to stakeholders, although stakeholders can actually look at disbursement attempt status at MHBE."/>
    <x v="78"/>
    <m/>
    <x v="0"/>
    <n v="2"/>
    <s v="Ray"/>
    <s v="Deprioritized from previous sprint"/>
    <d v="2025-11-28T00:00:00"/>
    <s v="Livi"/>
    <n v="0"/>
    <x v="36"/>
    <m/>
  </r>
  <r>
    <n v="112"/>
    <x v="0"/>
    <s v="My Hero Backend"/>
    <x v="9"/>
    <s v="If we want to track whether checksum file is uploaded successfully or not, and track the status of every job or attempt related to PG Cash, we need to check on each separate database table, which is a hassle for business stakeholders to monitor settlement and disbursement process."/>
    <x v="79"/>
    <m/>
    <x v="0"/>
    <n v="2"/>
    <s v="Livi"/>
    <s v="Deprioritized from previous sprint"/>
    <d v="2025-11-28T00:00:00"/>
    <s v="Livi"/>
    <n v="0"/>
    <x v="37"/>
    <m/>
  </r>
  <r>
    <n v="113"/>
    <x v="0"/>
    <s v="My Hero Backend"/>
    <x v="9"/>
    <s v="Currently, SPIZ cannot easily filter their own region or zone at settlement report, as it only provide filter for area. This makes SPIZ need to manually filter one by one"/>
    <x v="80"/>
    <m/>
    <x v="0"/>
    <n v="2"/>
    <s v="Deviana Chandra"/>
    <s v="Deprioritized from previous sprint"/>
    <d v="2025-11-28T00:00:00"/>
    <s v="Livi"/>
    <n v="8"/>
    <x v="38"/>
    <m/>
  </r>
  <r>
    <n v="114"/>
    <x v="0"/>
    <s v="My Hero Backend"/>
    <x v="9"/>
    <s v="Double Territory_x000a__x000a_When there is a receipt &quot;issued&quot; and receipt being &quot;cancelled&quot; within 1 exact same date, currently MHBE show it as 2 territories although the territory for both are similar_x000a__x000a_e.g. TJOG001, TJOG001_x000a__x000a_This may create confusion for area team or CPO to interpret settlement report."/>
    <x v="81"/>
    <m/>
    <x v="0"/>
    <n v="2"/>
    <s v="Livi"/>
    <s v="Deprioritized from previous sprint"/>
    <m/>
    <s v="Livi"/>
    <n v="0"/>
    <x v="39"/>
    <m/>
  </r>
  <r>
    <n v="115"/>
    <x v="0"/>
    <s v="My Hero FF"/>
    <x v="9"/>
    <s v="Commercial users currently experience confusion when reviewing the deposit printout, particularly because the “Nominal Setoran” value displayed does not always reflect the actual deposit amount when there is a delay in the calculation results from the previous transaction. Additionally, users often misunderstand the “Nomor VA,” assuming it represents the Virtual Account number used for CDM deposits, which further contributes to misinterpretation of the printed information. To address these issues, the deposit printout needs to be updated to present information more clearly and communicate proper context to users. Without this improvement, users may continue to misread or misunderstand the printed sheet, potentially leading to operational errors and repeated inquiries."/>
    <x v="82"/>
    <m/>
    <x v="0"/>
    <n v="2"/>
    <s v="Deviana Chandra"/>
    <s v="Deprioritized from previous sprint"/>
    <d v="2025-11-28T00:00:00"/>
    <s v="Austin"/>
    <n v="0"/>
    <x v="40"/>
    <m/>
  </r>
  <r>
    <s v="                                                                                                                                                                                                                                                                                                                                                                                                                                                                                                                                                                                                                                                                                                                                                                                                                                                                                                                                                                                                                                                                                                                                                                                                                                                                                                                                                                                                                                                                                                                                                                                                                                                                                                                                                                                                                                                                                                                                                                                                                                                                                                                                                                                                                                                                                                                                                                                                                                                                                                                                                                                                                                                                                                                                                                                                                                                                                                                                                                                                                                                                                                                                                                                                                                                                                                                                                                                                                                                                                                                                                                                                                                                                                                                                                                                                                                                                                                                                                                                                                                                                                                                    "/>
    <x v="0"/>
    <s v="My Hero FF"/>
    <x v="9"/>
    <s v="Currently, when a salesman prints the LPU from the report menu, the LPU summary is not displayed. As a result, the salesman has to calculate the totals manually, which consumes time when preparing to make a deposit, since they need to reconcile the LPU with the amount to be deposited."/>
    <x v="83"/>
    <m/>
    <x v="0"/>
    <n v="2"/>
    <s v="Nika"/>
    <s v="Carry Over"/>
    <m/>
    <s v="Austin"/>
    <n v="0"/>
    <x v="7"/>
    <m/>
  </r>
  <r>
    <n v="125"/>
    <x v="4"/>
    <s v="AYO Principal, In-app Content"/>
    <x v="38"/>
    <s v="Revamp Pop Up Notif for AYO TOKO_x000a_Current UI and setting for popup in AYO TOKO is not intuitive and enticing enough for users to engage. From ~58.000 active retailers AYO TOKO that receive the popup, only ~21.000 clicked the popup (~37%). "/>
    <x v="84"/>
    <s v="Enable business users to upload a custom-design PNG image with transparent background_x000a_"/>
    <x v="0"/>
    <n v="2"/>
    <s v="Amira Ekhaputri"/>
    <s v="New"/>
    <s v="s"/>
    <s v="Gerry"/>
    <n v="10"/>
    <x v="41"/>
    <m/>
  </r>
  <r>
    <n v="19"/>
    <x v="9"/>
    <s v="AYO Mitra Exsiting &amp; plus"/>
    <x v="13"/>
    <s v="Enhance Mitra experience the reimbursement flow"/>
    <x v="85"/>
    <s v="CITA Loyalty Coin Reimbursement Flow"/>
    <x v="12"/>
    <n v="2"/>
    <s v="Yusron"/>
    <s v="Carry Over"/>
    <m/>
    <s v="Yusron"/>
    <n v="22"/>
    <x v="7"/>
    <n v="0"/>
  </r>
  <r>
    <n v="20"/>
    <x v="9"/>
    <s v="AYO Mitra Exsiting &amp; plus"/>
    <x v="13"/>
    <s v="Dependencies on CITA Loyalty, enhancement needed so Mitra has potongan values view on AYO Mitra"/>
    <x v="86"/>
    <s v="Enhance menu Koin Potongan Belaja with add section &quot;Total Koin CITA&quot;  &amp; reimbursement process "/>
    <x v="12"/>
    <n v="2"/>
    <s v="Yusron"/>
    <s v="Carry Over"/>
    <m/>
    <s v="Yusron"/>
    <n v="10"/>
    <x v="7"/>
    <n v="0"/>
  </r>
  <r>
    <n v="21"/>
    <x v="9"/>
    <s v="AYO Mitra Exsiting &amp; plus"/>
    <x v="13"/>
    <s v="To ensure retailer and mitra know their total invoice value deduction after potongan koin belanja"/>
    <x v="87"/>
    <s v="Implement koin potongan belanja on invoice AYO Mitra"/>
    <x v="12"/>
    <n v="2"/>
    <s v="Yusron"/>
    <s v="Carry Over"/>
    <m/>
    <s v="Yusron"/>
    <n v="10"/>
    <x v="7"/>
    <n v="0"/>
  </r>
  <r>
    <n v="29"/>
    <x v="9"/>
    <s v="AYO Mitra Exsiting"/>
    <x v="38"/>
    <s v="Order selection efficiency"/>
    <x v="88"/>
    <s v="Add a 'Tick All' feature to select all available orders for processing in one action."/>
    <x v="28"/>
    <n v="2"/>
    <s v="Yusron"/>
    <s v="Deprioritized from previous sprint"/>
    <m/>
    <s v="Yusron"/>
    <n v="18"/>
    <x v="3"/>
    <n v="1"/>
  </r>
  <r>
    <n v="39"/>
    <x v="9"/>
    <s v="AYO Mitra Plus"/>
    <x v="38"/>
    <s v="Order reassignment optimization_x000a_Reassign Order via Map"/>
    <x v="89"/>
    <s v="Allow Mitra to reassign orders directly from the map interface."/>
    <x v="29"/>
    <n v="2"/>
    <s v="Yusron"/>
    <s v="Deprioritized from previous sprint"/>
    <m/>
    <s v="Yusron"/>
    <n v="49"/>
    <x v="4"/>
    <n v="2"/>
  </r>
  <r>
    <n v="46"/>
    <x v="9"/>
    <s v="AYO Mitra Plus"/>
    <x v="38"/>
    <s v="Speed up business process PG pre journey in Stock Preparation"/>
    <x v="90"/>
    <s v="Add a print button,search &amp; short product in the stock recommendation menu to help Mitra speed up the stock preparation process before PG arrives"/>
    <x v="30"/>
    <n v="2"/>
    <s v="Yusron"/>
    <s v="Deprioritized from previous sprint"/>
    <m/>
    <s v="Yusron"/>
    <n v="28"/>
    <x v="5"/>
    <n v="3"/>
  </r>
  <r>
    <n v="53"/>
    <x v="9"/>
    <s v="AYO Mitra Exsiting &amp; plus"/>
    <x v="39"/>
    <s v="improve governance and ensure Mitra acknowledges their downline"/>
    <x v="91"/>
    <s v="Acknowledgment of downline mapping before allowing Mitra to use AYO Mitra features"/>
    <x v="31"/>
    <n v="2"/>
    <s v="Yusron"/>
    <s v="New"/>
    <m/>
    <s v="Yusron"/>
    <n v="30"/>
    <x v="13"/>
    <n v="4"/>
  </r>
  <r>
    <n v="64"/>
    <x v="8"/>
    <s v="AYO Kasir"/>
    <x v="40"/>
    <s v="Additional enhancement for stock count count/opname is needed to ensure all feedback from RnC and business operational needs are covered. "/>
    <x v="92"/>
    <s v="stock count newly developed adjustment cashier_x000a_stock count principal_x000a_stock count adjustment  cashier"/>
    <x v="32"/>
    <n v="2"/>
    <s v="SFP Harya-Adnan"/>
    <s v="Deprioritized from previous sprint"/>
    <d v="2025-01-12T00:00:00"/>
    <s v="Inna / Felicia"/>
    <n v="90"/>
    <x v="15"/>
    <n v="9"/>
  </r>
  <r>
    <n v="71"/>
    <x v="8"/>
    <s v="AYO Kasir"/>
    <x v="25"/>
    <s v="Referring to CX Retention program, each member will received QR code as their personal tools for instant reward. Upon their visit to Booth/kioskPartner, they need to scan the QR code in dedicated scanner for reward redemption. Need enchancement in AYO Kasir, to allow AYO Kasir utilize this scanning journey and retrieve the consumer data to be followed up with IP Miles program"/>
    <x v="93"/>
    <s v="Enable IP Miles to all offline touchpoints (Boutique, Island, KiosK &amp; Partner)"/>
    <x v="33"/>
    <n v="2"/>
    <s v="Kevin Anggana, Kristin Laia"/>
    <s v="New"/>
    <d v="2025-01-12T00:00:00"/>
    <s v="Inna / Felicia"/>
    <n v="12"/>
    <x v="17"/>
    <n v="10"/>
  </r>
  <r>
    <n v="77"/>
    <x v="8"/>
    <s v="AYO Kasir"/>
    <x v="41"/>
    <s v="CX Acquisition Veev Refferal Program_x000a_Pain Point / Problem: VEEV acquisition remains low, indicating a need to accelerate user growth through an effective referral program_x000a__x000a_Purpose: Introduce a special offer: VEEV One device for IDR 10K when purchased using a referral code for new users only_x000a__x000a_Impact: Leverage existing networks to drive organic growth, increase adoption of VEEV, and strengthen engagement through an attractive special offer"/>
    <x v="94"/>
    <s v="introduce a special offer: VEEV One device for IDR 10K when purchased using a referral code for new users only"/>
    <x v="34"/>
    <n v="2"/>
    <s v="SFP-Arind"/>
    <s v="New"/>
    <d v="2025-12-02T00:00:00"/>
    <s v="Inna / Felicia"/>
    <s v="no need developement (confirmed by CI)"/>
    <x v="18"/>
    <n v="11"/>
  </r>
  <r>
    <n v="85"/>
    <x v="8"/>
    <s v="AYO Kasir"/>
    <x v="42"/>
    <s v="Automatic coin rewarding &amp; stock update in AYO Kasir for SRC IQOS Point _x000a_(Scope sprint 1 ; auto coin rewarding _x000a_sprint 2 : stock update &amp; push notif )"/>
    <x v="95"/>
    <s v="Faster &amp; more precise coin rewarding &amp; stock recording"/>
    <x v="0"/>
    <n v="2"/>
    <s v="SFP-Jessica-Ragib"/>
    <s v="Enhancement"/>
    <d v="2025-11-27T00:00:00"/>
    <s v="Inna / Felicia"/>
    <n v="30"/>
    <x v="20"/>
    <n v="12"/>
  </r>
  <r>
    <n v="91"/>
    <x v="8"/>
    <s v="AYO Kasir SRC IQOS Point"/>
    <x v="42"/>
    <s v="Currently, user is unable to access historical coin obtained specifically from leads generation"/>
    <x v="96"/>
    <s v="User can access historical coin obtained from leads generation program"/>
    <x v="35"/>
    <n v="2"/>
    <s v="Jessica Cassandra &amp; Ragib Yusup Firdaus"/>
    <s v="New"/>
    <d v="2026-01-05T00:00:00"/>
    <s v="Inna / Felicia"/>
    <n v="30"/>
    <x v="30"/>
    <n v="13"/>
  </r>
  <r>
    <n v="93"/>
    <x v="8"/>
    <s v="AYO Kasir"/>
    <x v="22"/>
    <s v="We have tech debt that will due in 31 May 2026. IT has assessed the best approach to meet Google requirement is to upgrade our React Native version to 0.77 (right now is 0.59). Google will automatically reject any submissions that do not meet the requirement after May 31, 2026._x000a__x000a_And because upgrading the version is a major change. From IT rough assessment, it will need 2 sprints, so we need to start in Sprint 2."/>
    <x v="97"/>
    <s v="To upgrade AYO Kasir react native version to meet Google requirement before 31 May 2026"/>
    <x v="36"/>
    <n v="2"/>
    <s v="Inna.Felicia"/>
    <s v="Enhancement"/>
    <d v="2025-01-12T00:00:00"/>
    <s v="Inna / Felicia"/>
    <n v="60"/>
    <x v="31"/>
    <n v="14"/>
  </r>
  <r>
    <n v="95"/>
    <x v="8"/>
    <s v="AYO Kasir"/>
    <x v="43"/>
    <s v="Provide &quot;Order Cart&quot; / &quot;Order Draft&quot; Feature before continue to payment"/>
    <x v="98"/>
    <s v="Provide &quot;Order Cart&quot; / &quot;Order Draft&quot; Feature before continue to payment"/>
    <x v="37"/>
    <n v="2"/>
    <s v="SFP Harya-Adnan"/>
    <s v="Enhancement"/>
    <d v="2025-01-12T00:00:00"/>
    <s v="Inna / Felicia"/>
    <n v="20"/>
    <x v="12"/>
    <n v="15"/>
  </r>
  <r>
    <n v="97"/>
    <x v="8"/>
    <s v="AYO Kasir"/>
    <x v="44"/>
    <s v="Auto Enrollment Loyalty for new member by merging Consent of loyalty with Privacy Notice checkbox"/>
    <x v="99"/>
    <s v="Auto Enrollment Loyalty for new member by merging Consent of loyalty with Privacy Notice checkbox"/>
    <x v="38"/>
    <n v="2"/>
    <s v="SFP Harya-Adnan"/>
    <s v="Enhancement"/>
    <d v="2025-01-12T00:00:00"/>
    <s v="Inna / Felicia"/>
    <n v="9"/>
    <x v="27"/>
    <n v="16"/>
  </r>
  <r>
    <n v="30"/>
    <x v="10"/>
    <s v="AYO Mitra Order"/>
    <x v="2"/>
    <s v="- UI inconsistency between AMO Online and Offline_x000a_- Offline version requires heavy sync for reports and history, slowing performance_x000a_- Current sync downloads large volumes of unused data for day-to-day canvassing, consuming server resources and slowing performance"/>
    <x v="100"/>
    <m/>
    <x v="39"/>
    <n v="2"/>
    <s v="RTM-Nastasya/Dilla"/>
    <s v="New"/>
    <d v="2026-01-05T00:00:00"/>
    <s v="Varhan"/>
    <n v="60"/>
    <x v="3"/>
    <n v="1"/>
  </r>
  <r>
    <n v="47"/>
    <x v="10"/>
    <s v="AYO Mitra Order - Data"/>
    <x v="45"/>
    <s v="Pasgar Performance Data | Implement unified logic for incentive calculation directly in PASGAR Visit and ensure consistent data mapping for retailer ID, business code, and downline salesman identifiers."/>
    <x v="101"/>
    <m/>
    <x v="40"/>
    <n v="2"/>
    <s v="RTM-Nastasya/Dilla"/>
    <s v="New"/>
    <d v="2025-12-01T00:00:00"/>
    <s v="Varhan"/>
    <n v="20"/>
    <x v="5"/>
    <n v="3"/>
  </r>
  <r>
    <n v="54"/>
    <x v="10"/>
    <s v="AMO Existing &amp; Plus"/>
    <x v="11"/>
    <s v="Specific for AMO and AMO Plus, there will be order from CITA with detailed of SKU, Qty, and nominal Payment per SKU, plus point redemption / utilization. Upon Delivery:_x000a_1. When retailer reduce the number of purchase until below the number of point redeemed, then number of point redeemed must be set the same as the purchase. This must be informed back to CITA and AYO Mitra._x000a_2. When retailer add the number of purchase, the number of point redeemed will be the same and cannot be increased though retailer still have some loyalty points left in CITA."/>
    <x v="102"/>
    <m/>
    <x v="41"/>
    <n v="2"/>
    <s v="RTM-Nastasya/Dilla"/>
    <s v="Enhancement"/>
    <s v="Carry From Sprint 10"/>
    <s v="Varhan"/>
    <s v="10*"/>
    <x v="13"/>
    <n v="4"/>
  </r>
  <r>
    <n v="22"/>
    <x v="10"/>
    <s v="AYO Mitra Order - Order Processing"/>
    <x v="46"/>
    <s v="Proof of Delivery | Introduce photo submission as proof of delivery for orders partially paid with coins, ensuring transparency and reducing fraud risk."/>
    <x v="103"/>
    <m/>
    <x v="42"/>
    <n v="2"/>
    <s v="RTM-Nastasya/Dilla"/>
    <s v="Carry Over"/>
    <d v="2025-11-25T00:00:00"/>
    <s v="Varhan"/>
    <n v="42"/>
    <x v="7"/>
    <n v="0"/>
  </r>
  <r>
    <n v="40"/>
    <x v="10"/>
    <s v="AMO"/>
    <x v="45"/>
    <s v="Saat ini fitur &quot;add selling&quot; di AMO akan memaksa AMO untuk membuat &quot;downline salesman&quot; baru"/>
    <x v="104"/>
    <m/>
    <x v="43"/>
    <n v="2"/>
    <s v="RTM-Nastasya/Dilla"/>
    <s v="Enhancement"/>
    <s v="Carry From Sprint 10"/>
    <s v="Varhan"/>
    <n v="20"/>
    <x v="4"/>
    <n v="2"/>
  </r>
  <r>
    <n v="48"/>
    <x v="6"/>
    <s v="AYO MITRA_x000a_MY AYO_x000a_Website SRC"/>
    <x v="47"/>
    <s v="BUDE – Customer Service Center_x000a_Omnichannel (interaction management) system migration for Customer Care "/>
    <x v="105"/>
    <m/>
    <x v="44"/>
    <n v="2"/>
    <s v="SFP-Jessica-Iqbal Pamungkas"/>
    <s v="Enhancement"/>
    <m/>
    <s v="Gerry"/>
    <n v="60"/>
    <x v="5"/>
    <m/>
  </r>
  <r>
    <n v="55"/>
    <x v="6"/>
    <s v="AYO Toko"/>
    <x v="38"/>
    <s v="Change in-app logo due to holdings company change from SRC to SRCIS"/>
    <x v="106"/>
    <s v="Deploy the SRCIS logo on AYO Toko"/>
    <x v="45"/>
    <n v="2"/>
    <s v="Amira"/>
    <s v="Compliance"/>
    <m/>
    <s v="Gerry"/>
    <n v="5"/>
    <x v="13"/>
    <m/>
  </r>
  <r>
    <n v="60"/>
    <x v="6"/>
    <s v="AYO Toko"/>
    <x v="48"/>
    <s v="To support OTP sending via WhatsApp"/>
    <x v="107"/>
    <s v="user will receive OTP via WA when login"/>
    <x v="46"/>
    <n v="2"/>
    <s v="Gerry Luwandri"/>
    <s v="New"/>
    <m/>
    <s v="Gerry"/>
    <n v="40"/>
    <x v="14"/>
    <m/>
  </r>
  <r>
    <n v="65"/>
    <x v="6"/>
    <s v="AYO Toko"/>
    <x v="44"/>
    <s v="To have new Loyalty system for AYO Toko"/>
    <x v="108"/>
    <m/>
    <x v="0"/>
    <n v="2"/>
    <s v="Gerry Luwandri"/>
    <s v="New"/>
    <m/>
    <s v="Gerry"/>
    <n v="40"/>
    <x v="15"/>
    <m/>
  </r>
  <r>
    <n v="69"/>
    <x v="6"/>
    <s v="Menu Bebas Asap"/>
    <x v="2"/>
    <s v="[1/3] Landing Page_x000a_Improve Bebas Asap menu to enable SRC IQOS Point access to SFP educational content"/>
    <x v="109"/>
    <m/>
    <x v="0"/>
    <n v="2"/>
    <s v="Jessica-Angie&amp;Geby Cisila"/>
    <s v="New"/>
    <m/>
    <s v="Gerry"/>
    <n v="10"/>
    <x v="16"/>
    <m/>
  </r>
  <r>
    <n v="73"/>
    <x v="6"/>
    <s v="Menu Bebas Asap"/>
    <x v="2"/>
    <s v="[2/3] Knowledge Centre + Target Market_x000a_Improve Bebas Asap menu to enable SRC IQOS Point access to SFP educational content"/>
    <x v="109"/>
    <m/>
    <x v="0"/>
    <n v="2"/>
    <s v="Jessica-Angie&amp;Geby Cisila"/>
    <s v="New"/>
    <m/>
    <s v="Gerry"/>
    <n v="15"/>
    <x v="17"/>
    <m/>
  </r>
  <r>
    <n v="74"/>
    <x v="6"/>
    <s v="Menu Bebas Asap"/>
    <x v="2"/>
    <s v="[3/3] News + Testimony_x000a_Improve Bebas Asap menu to enable SRC IQOS Point access to SFP educational content"/>
    <x v="109"/>
    <m/>
    <x v="0"/>
    <n v="2"/>
    <s v="Jessica-Angie&amp;Geby Cisila"/>
    <s v="New"/>
    <m/>
    <s v="Gerry"/>
    <n v="15"/>
    <x v="18"/>
    <m/>
  </r>
  <r>
    <n v="78"/>
    <x v="6"/>
    <s v="AYO Toko"/>
    <x v="2"/>
    <s v="AYO Toko Loading Time improvement"/>
    <x v="110"/>
    <m/>
    <x v="0"/>
    <n v="2"/>
    <s v="CI-Gerry"/>
    <s v="Enhancement"/>
    <s v="Gerry"/>
    <s v="High"/>
    <n v="40"/>
    <x v="19"/>
    <m/>
  </r>
  <r>
    <n v="79"/>
    <x v="6"/>
    <s v="AYO Toko"/>
    <x v="38"/>
    <s v="Revamp Pop Up Notif for AYO TOKO_x000a_Current UI and setting for popup in AYO TOKO is not intuitive and enticing enough for users to engage. From ~58.000 active retailers AYO TOKO that receive the popup, only ~21.000 clicked the popup (~37%). "/>
    <x v="111"/>
    <s v="_x000a_Revamp popup frontend behavior to: ​_x000a_- Display close (“X”) button on top-left of the popup ​_x000a_- Remove button components from the popup UI​_x000a_- Support non-rectangular visual shapes based on uploaded PNG (transparent background)​_x000a_"/>
    <x v="47"/>
    <n v="2"/>
    <s v="Amira Ekhaputri"/>
    <s v="New"/>
    <d v="2026-01-06T00:00:00"/>
    <s v="Jeje"/>
    <n v="20"/>
    <x v="20"/>
    <m/>
  </r>
  <r>
    <n v="86"/>
    <x v="6"/>
    <s v="AYO Toko CC"/>
    <x v="49"/>
    <s v="Currently Pojok Bayar webview is only possible when PB landing page is on, as webview is triggered from next button inside landing page. When landing page is turned off, webview will not work. Need to improve this so that when landing page is both ON or OFF, webview will still work"/>
    <x v="112"/>
    <m/>
    <x v="0"/>
    <n v="2"/>
    <s v="Vallent Pangala"/>
    <s v="New"/>
    <m/>
    <s v="Gerry"/>
    <n v="5"/>
    <x v="0"/>
    <m/>
  </r>
  <r>
    <n v="128"/>
    <x v="4"/>
    <s v="AYO Principal"/>
    <x v="7"/>
    <s v="Feature Control in AYO Principal"/>
    <x v="9"/>
    <m/>
    <x v="0"/>
    <n v="2"/>
    <s v="Ariph Satyanagara"/>
    <s v="Compliance"/>
    <d v="2026-01-06T00:00:00"/>
    <s v="Ariph Satyanagara"/>
    <n v="30"/>
    <x v="41"/>
    <m/>
  </r>
  <r>
    <n v="129"/>
    <x v="4"/>
    <s v="AYO Principal"/>
    <x v="7"/>
    <s v="Placeholder for Audit P0 improvement "/>
    <x v="113"/>
    <m/>
    <x v="0"/>
    <n v="2"/>
    <s v="Ariph Satyanagara"/>
    <s v="Compliance"/>
    <m/>
    <s v="Ariph Satyanagara"/>
    <s v="-"/>
    <x v="42"/>
    <m/>
  </r>
  <r>
    <n v="89"/>
    <x v="6"/>
    <s v="AYO Toko CC"/>
    <x v="7"/>
    <s v="Katalog SRC will be fully deprecated (including removal of access in Principal) and will need to remove this on FE in AYO Toko"/>
    <x v="114"/>
    <m/>
    <x v="0"/>
    <n v="2"/>
    <s v="Gerry Luwandri"/>
    <s v="New"/>
    <m/>
    <s v="Gerry"/>
    <n v="5"/>
    <x v="30"/>
    <m/>
  </r>
  <r>
    <n v="126"/>
    <x v="6"/>
    <s v="SFP"/>
    <x v="2"/>
    <s v="Create job untuk mengconsume external file provide by Finance team (AR) untuk terkait payment status dari partner yg di lakukan di luar PG"/>
    <x v="115"/>
    <m/>
    <x v="13"/>
    <n v="2"/>
    <s v="Junaidi"/>
    <s v="Deprioritized from previous sprint"/>
    <s v="deprio from sprint 1"/>
    <s v="Junaidi"/>
    <n v="20"/>
    <x v="41"/>
    <m/>
  </r>
  <r>
    <n v="127"/>
    <x v="6"/>
    <s v="AYO Toko"/>
    <x v="38"/>
    <s v="To have new New User Experience for new users"/>
    <x v="116"/>
    <m/>
    <x v="0"/>
    <n v="2"/>
    <s v="Gerry Luwandri"/>
    <s v="New"/>
    <m/>
    <s v="Gerry"/>
    <n v="40"/>
    <x v="41"/>
    <m/>
  </r>
  <r>
    <n v="99"/>
    <x v="8"/>
    <s v="AYO Kasir"/>
    <x v="50"/>
    <s v="Voucher configuration in AYO Kasir"/>
    <x v="117"/>
    <s v="Voucher configuration in AYO Kasir"/>
    <x v="48"/>
    <n v="2"/>
    <s v="SFP Harya-Adnan"/>
    <s v="New"/>
    <d v="2025-01-12T00:00:00"/>
    <s v="Inna / Felicia"/>
    <n v="20"/>
    <x v="26"/>
    <n v="17"/>
  </r>
  <r>
    <n v="61"/>
    <x v="9"/>
    <s v="AYO Mitra Plus"/>
    <x v="38"/>
    <s v="WS can view the historical CITA orders previously placed"/>
    <x v="118"/>
    <s v="Apply Button Historical &amp; Date Filter in PPHI &amp; LPB"/>
    <x v="28"/>
    <n v="2"/>
    <s v="Yusron"/>
    <s v="Deprioritized from previous sprint"/>
    <m/>
    <s v="Yusron"/>
    <n v="18"/>
    <x v="14"/>
    <n v="5"/>
  </r>
  <r>
    <n v="100"/>
    <x v="8"/>
    <s v="AYO Kasir"/>
    <x v="51"/>
    <s v="Frontliners have inconsistent understanding of the complete product knowledge, talking points, and current programs or promotions. There are also limitations in accessing all supporting materials.&quot;"/>
    <x v="119"/>
    <s v="Frontliners have inconsistent understanding of the complete product knowledge, talking points, and current programs or promotions. There are also limitations in accessing all supporting materials.&quot;"/>
    <x v="49"/>
    <n v="2"/>
    <s v="SFP Harya-Adnan"/>
    <s v="Enhancement"/>
    <d v="2025-01-12T00:00:00"/>
    <s v="Inna / Felicia"/>
    <s v="need BRD"/>
    <x v="43"/>
    <n v="18"/>
  </r>
  <r>
    <n v="102"/>
    <x v="8"/>
    <s v="AYO Kasir"/>
    <x v="52"/>
    <s v="Frontliners have inconsistent understanding of the complete product knowledge, talking points, and current programs or promotions. There are also limitations in accessing all supporting materials.&quot;"/>
    <x v="120"/>
    <m/>
    <x v="0"/>
    <n v="2"/>
    <s v="SFP Harya-Adnan"/>
    <s v="New"/>
    <d v="2025-01-12T00:00:00"/>
    <s v="Inna / Felicia"/>
    <n v="54"/>
    <x v="22"/>
    <n v="19"/>
  </r>
  <r>
    <n v="130"/>
    <x v="8"/>
    <s v="AYO Kasir"/>
    <x v="53"/>
    <s v="Insert basic feature (customer data information, member-GF status, taste advisor, mission/handholding, leads form) in AYO Kasir with seamless journey"/>
    <x v="121"/>
    <s v="Insert basic feature (customer data information, member-GF status, taste advisor, mission/handholding, leads form) in AYO Kasir with seamless journey"/>
    <x v="50"/>
    <n v="2"/>
    <s v="SFP Harya-Adnan"/>
    <s v="New"/>
    <d v="2025-01-12T00:00:00"/>
    <s v="Inna / Felicia"/>
    <m/>
    <x v="41"/>
    <s v="Deprio"/>
  </r>
  <r>
    <n v="32"/>
    <x v="11"/>
    <s v="OSEM"/>
    <x v="7"/>
    <s v="unnecessary fields are still there on OSEM; audit subject"/>
    <x v="122"/>
    <s v="remove the unnecessary fields yielding to a better performance as we don’t have to maintain unproductive features"/>
    <x v="2"/>
    <n v="2"/>
    <s v="Jeremia Dharmawan"/>
    <s v="New"/>
    <m/>
    <s v="Jeremia Dharmawan"/>
    <n v="5"/>
    <x v="3"/>
    <m/>
  </r>
  <r>
    <n v="131"/>
    <x v="0"/>
    <s v="My Hero"/>
    <x v="1"/>
    <s v="Default delivery date is D+1. If D+1 is holiday, currently we have no reminder to FF"/>
    <x v="123"/>
    <s v="-Set default value for pre order_x000a_- Set holiday_x000a_- Validate delivery date"/>
    <x v="0"/>
    <n v="2"/>
    <m/>
    <m/>
    <m/>
    <s v="Melissa"/>
    <n v="53.2"/>
    <x v="42"/>
    <m/>
  </r>
  <r>
    <n v="132"/>
    <x v="0"/>
    <s v="My Hero"/>
    <x v="1"/>
    <s v="No cancel feature for pre order RE"/>
    <x v="124"/>
    <s v="Add cancel feature for pre order RE"/>
    <x v="0"/>
    <n v="2"/>
    <m/>
    <m/>
    <m/>
    <s v="Melissa"/>
    <n v="47.5"/>
    <x v="42"/>
    <m/>
  </r>
  <r>
    <n v="133"/>
    <x v="0"/>
    <s v="My Hero BE"/>
    <x v="1"/>
    <s v="If there is issue when sending pre order cancellation to WMS/TMS, Sales Order status is still ended and_x000a_booked on WMS/TMS, but cancelled in My Hero Back End.​_x000a_In delivery day, this sales order is still included in delivery list​"/>
    <x v="125"/>
    <s v="New job to retry send pre order RE cancellation including:​_x000a_-Retry release booking​_x000a_-Retry sending cancelation pre order to TMS​_x000a_-Retry sending cancelation pre order to WMS"/>
    <x v="0"/>
    <n v="2"/>
    <m/>
    <m/>
    <m/>
    <s v="Melissa"/>
    <n v="26.6"/>
    <x v="42"/>
    <m/>
  </r>
  <r>
    <n v="134"/>
    <x v="0"/>
    <s v="My Hero BE"/>
    <x v="1"/>
    <s v="Pre order TA RE CreatedBy data is not recorded correctly"/>
    <x v="126"/>
    <s v="-The CreatedBy field should be filled with the Trade Assistance Name.​_x000a_-Cancellation before the Assignment/Delivery process: There is no need to send a cancellation to the WMS sales report.​_x000a_-Cancellation after the Assignment/Delivery process: Send a cancellation to the WMS sales report, including additional_x000a_information with the TA Name.​"/>
    <x v="0"/>
    <n v="2"/>
    <m/>
    <m/>
    <m/>
    <s v="Austin"/>
    <n v="13.3"/>
    <x v="42"/>
    <m/>
  </r>
  <r>
    <m/>
    <x v="12"/>
    <m/>
    <x v="54"/>
    <m/>
    <x v="9"/>
    <m/>
    <x v="0"/>
    <m/>
    <m/>
    <m/>
    <m/>
    <m/>
    <m/>
    <x v="42"/>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
  <r>
    <n v="87"/>
    <x v="0"/>
    <s v="My Hero BE"/>
    <x v="0"/>
    <x v="0"/>
    <x v="0"/>
    <s v="Create config VAT calculation in My Hero Back End to be read by multiple platform"/>
    <x v="0"/>
    <n v="2"/>
    <s v="Melissa Tio"/>
    <s v="New"/>
    <s v="22 Desember 2026"/>
    <s v="Melissa Tio"/>
    <n v="79.8"/>
    <x v="0"/>
    <m/>
  </r>
  <r>
    <n v="104"/>
    <x v="0"/>
    <s v="My Hero BE"/>
    <x v="1"/>
    <x v="1"/>
    <x v="1"/>
    <s v="-Enable tiering for multiple group of product per principal cluster in the same timing_x000a_- Add Mass Upload for MOQ Group and MOQ Group Detail"/>
    <x v="0"/>
    <n v="2"/>
    <s v="Melissa Tio"/>
    <s v="New"/>
    <s v="23 Desember 2026"/>
    <s v="Melissa Tio"/>
    <n v="79.8"/>
    <x v="1"/>
    <m/>
  </r>
  <r>
    <n v="123"/>
    <x v="0"/>
    <s v="My Hero BE"/>
    <x v="2"/>
    <x v="2"/>
    <x v="2"/>
    <s v="Align posting date for Sales Order/invoice and Receipt that is modified in different month from issued date​_x000a_- Posting date use modified date​_x000a_- Document date use issued date​"/>
    <x v="1"/>
    <n v="2"/>
    <s v="Angelia Jessica"/>
    <s v="New"/>
    <s v="5 Januari 2026"/>
    <s v="Melissa Tio"/>
    <n v="13.3"/>
    <x v="2"/>
    <m/>
  </r>
  <r>
    <n v="24"/>
    <x v="1"/>
    <s v="AYO Toko PH"/>
    <x v="3"/>
    <x v="3"/>
    <x v="3"/>
    <s v="Show order history of a Retailer from all order channel on AYO Toko"/>
    <x v="0"/>
    <n v="2"/>
    <s v="CI PH (Sintor, Marjorie)"/>
    <s v="New"/>
    <d v="2025-12-19T00:00:00"/>
    <s v="Robert"/>
    <n v="30"/>
    <x v="3"/>
    <m/>
  </r>
  <r>
    <n v="33"/>
    <x v="2"/>
    <s v="AYO Mitra PH "/>
    <x v="4"/>
    <x v="4"/>
    <x v="4"/>
    <s v="Self Registration capability on AYO Toko for both ISR &amp; DSR"/>
    <x v="0"/>
    <n v="2"/>
    <s v="CI PH (Sintor, Marjorie)"/>
    <s v="Deprioritized from previous sprint"/>
    <d v="2025-11-26T00:00:00"/>
    <s v="Robert"/>
    <s v="High"/>
    <x v="4"/>
    <m/>
  </r>
  <r>
    <n v="41"/>
    <x v="3"/>
    <s v="AYO PrincipalPH "/>
    <x v="5"/>
    <x v="5"/>
    <x v="5"/>
    <s v="Giving Retailer extra reward on top of point if their name got selected through the Raffle (STW)"/>
    <x v="0"/>
    <n v="2"/>
    <s v="CI PH (Sintor, Marjorie)"/>
    <s v="Deprioritized from previous sprint"/>
    <d v="2025-11-26T00:00:00"/>
    <s v="Robert"/>
    <s v="High"/>
    <x v="5"/>
    <m/>
  </r>
  <r>
    <n v="109"/>
    <x v="0"/>
    <s v="My Hero BE"/>
    <x v="6"/>
    <x v="6"/>
    <x v="6"/>
    <s v="Adding ability to select BOS source delivery for EZD (BV1) to eliminate stock misscalculation"/>
    <x v="0"/>
    <n v="2"/>
    <s v="Johan Wahyudi"/>
    <s v="New"/>
    <d v="2025-11-01T00:00:00"/>
    <s v="Faishol"/>
    <n v="49.4"/>
    <x v="6"/>
    <m/>
  </r>
  <r>
    <n v="25"/>
    <x v="4"/>
    <s v="AYO Principal"/>
    <x v="7"/>
    <x v="7"/>
    <x v="7"/>
    <s v="to delete the katalo SRC and remote call agent menu on AYO Principal"/>
    <x v="2"/>
    <n v="2"/>
    <s v="Ariph Satyanagara, Marcha"/>
    <s v="Compliance"/>
    <m/>
    <s v="Ariph Satyanagara"/>
    <n v="5"/>
    <x v="3"/>
    <m/>
  </r>
  <r>
    <n v="35"/>
    <x v="4"/>
    <s v="AYO Principal"/>
    <x v="7"/>
    <x v="8"/>
    <x v="8"/>
    <s v="Check SIGA, check AD, and update AYO PrincipalDatabase. Daily"/>
    <x v="3"/>
    <n v="2"/>
    <s v="Deprio"/>
    <s v="Compliance"/>
    <m/>
    <s v="Ariph Satyanagara"/>
    <n v="30"/>
    <x v="4"/>
    <m/>
  </r>
  <r>
    <n v="23"/>
    <x v="5"/>
    <s v="AYO Toko CC"/>
    <x v="8"/>
    <x v="9"/>
    <x v="9"/>
    <m/>
    <x v="4"/>
    <n v="2"/>
    <s v="Dhea"/>
    <s v="Carry Over"/>
    <m/>
    <s v="Gerry"/>
    <n v="40"/>
    <x v="7"/>
    <m/>
  </r>
  <r>
    <n v="116"/>
    <x v="0"/>
    <s v="My Hero BE"/>
    <x v="9"/>
    <x v="10"/>
    <x v="10"/>
    <s v="Create a new seamless QR code activation/inactivation flow for salesman"/>
    <x v="5"/>
    <n v="2"/>
    <s v="Andri Setiawan (Commercial)"/>
    <s v="New"/>
    <d v="2026-01-06T00:00:00"/>
    <s v="Livi"/>
    <n v="9.5"/>
    <x v="8"/>
    <m/>
  </r>
  <r>
    <n v="117"/>
    <x v="0"/>
    <s v="My Hero BE"/>
    <x v="9"/>
    <x v="11"/>
    <x v="11"/>
    <s v="Enable business users to search for VA number on VA menu"/>
    <x v="0"/>
    <n v="2"/>
    <s v="Andri Setiawan (Commercial)"/>
    <s v="New"/>
    <d v="2026-01-06T00:00:00"/>
    <s v="Livi"/>
    <n v="22.8"/>
    <x v="9"/>
    <m/>
  </r>
  <r>
    <n v="118"/>
    <x v="0"/>
    <s v="My Hero BE"/>
    <x v="9"/>
    <x v="12"/>
    <x v="12"/>
    <s v="Create a new menu to config bank account for disbursement on MHBE"/>
    <x v="0"/>
    <n v="2"/>
    <s v="DevOps/IT"/>
    <s v="New"/>
    <d v="2026-01-06T00:00:00"/>
    <s v="Livi"/>
    <n v="91.200000000000017"/>
    <x v="10"/>
    <m/>
  </r>
  <r>
    <n v="119"/>
    <x v="0"/>
    <s v="My Hero BE"/>
    <x v="9"/>
    <x v="13"/>
    <x v="13"/>
    <s v="Create a new menu to config carryover adjustment reasons on MHBE"/>
    <x v="0"/>
    <n v="2"/>
    <s v="Andri Setiawan (Commercial)"/>
    <s v="New"/>
    <d v="2026-01-06T00:00:00"/>
    <s v="Livi"/>
    <n v="41.8"/>
    <x v="11"/>
    <m/>
  </r>
  <r>
    <n v="94"/>
    <x v="0"/>
    <s v="My Hero BE"/>
    <x v="1"/>
    <x v="14"/>
    <x v="14"/>
    <s v="Add integration transfer schedule on MHBE"/>
    <x v="0"/>
    <n v="2"/>
    <s v="Febriyanti, Tania"/>
    <s v="New"/>
    <m/>
    <s v="Faishol/Melissa Tio"/>
    <n v="13.3"/>
    <x v="12"/>
    <m/>
  </r>
  <r>
    <n v="31"/>
    <x v="6"/>
    <s v="AYO Toko"/>
    <x v="7"/>
    <x v="15"/>
    <x v="15"/>
    <s v="set automation task to prepare requested data and automate its sending. Task will generate email as an output with link that does not expire"/>
    <x v="6"/>
    <n v="2"/>
    <s v="Puspita Cita"/>
    <s v="New"/>
    <s v="Gerry"/>
    <s v="Jeje"/>
    <n v="20"/>
    <x v="3"/>
    <m/>
  </r>
  <r>
    <n v="45"/>
    <x v="4"/>
    <s v="AYO Principal"/>
    <x v="7"/>
    <x v="16"/>
    <x v="16"/>
    <s v="Implement SSO integration for AYO Principalusing Azure Active Directory (or equivalent identity provider). This will allow users to log in with their corporate credentials, reducing password fatigue, improving access control, and aligning with enterprise security standards."/>
    <x v="7"/>
    <n v="2"/>
    <s v="Ariph Satyanagara"/>
    <s v="Compliance"/>
    <m/>
    <s v="Ariph Satyanagara"/>
    <n v="30"/>
    <x v="5"/>
    <m/>
  </r>
  <r>
    <n v="50"/>
    <x v="4"/>
    <s v="SFP"/>
    <x v="10"/>
    <x v="17"/>
    <x v="17"/>
    <s v="create a validation to check staff stock"/>
    <x v="8"/>
    <n v="2"/>
    <s v="Kelvin"/>
    <s v="Deprioritized from previous sprint"/>
    <s v="deprio from sprint 1"/>
    <s v="Kelvin"/>
    <n v="30"/>
    <x v="13"/>
    <m/>
  </r>
  <r>
    <n v="26"/>
    <x v="7"/>
    <s v="CITA"/>
    <x v="11"/>
    <x v="18"/>
    <x v="18"/>
    <s v="adding identifier for each addition or deduction coin in CITA coin history page"/>
    <x v="9"/>
    <n v="2"/>
    <s v="Nastasya"/>
    <s v="New"/>
    <m/>
    <s v="Jere"/>
    <n v="10"/>
    <x v="3"/>
    <m/>
  </r>
  <r>
    <n v="49"/>
    <x v="7"/>
    <s v="CITA"/>
    <x v="2"/>
    <x v="19"/>
    <x v="19"/>
    <s v="Send email alert to specific PIC when there's an issue in API hit. so each PIC can act quickly to fix and check the issue"/>
    <x v="10"/>
    <n v="2"/>
    <s v="Nastasya"/>
    <s v="New"/>
    <m/>
    <s v="Jere"/>
    <n v="20"/>
    <x v="13"/>
    <m/>
  </r>
  <r>
    <n v="42"/>
    <x v="7"/>
    <s v="CITA"/>
    <x v="12"/>
    <x v="20"/>
    <x v="20"/>
    <s v="Migrate all the existing experiment to kameleoon, and make sure we can start a new experiment also in kameleoon"/>
    <x v="11"/>
    <n v="2"/>
    <s v="Nastasya"/>
    <s v="New"/>
    <m/>
    <s v="Jere"/>
    <n v="20"/>
    <x v="5"/>
    <m/>
  </r>
  <r>
    <n v="36"/>
    <x v="7"/>
    <s v="CITA"/>
    <x v="13"/>
    <x v="21"/>
    <x v="21"/>
    <s v="Change the loyalty page color theme from blue to red"/>
    <x v="12"/>
    <n v="2"/>
    <s v="Nastasya"/>
    <s v="New"/>
    <m/>
    <s v="Jere"/>
    <n v="10"/>
    <x v="4"/>
    <m/>
  </r>
  <r>
    <n v="56"/>
    <x v="7"/>
    <s v="CITA"/>
    <x v="2"/>
    <x v="22"/>
    <x v="22"/>
    <s v="To reduce manual whitelisting process per retailer"/>
    <x v="13"/>
    <n v="2"/>
    <s v="Nastasya"/>
    <s v="Deprioritized from previous sprint"/>
    <s v="deprio from sprint 1"/>
    <s v="Jere"/>
    <n v="25"/>
    <x v="14"/>
    <m/>
  </r>
  <r>
    <n v="57"/>
    <x v="4"/>
    <s v="AYO Principal- SFP"/>
    <x v="14"/>
    <x v="23"/>
    <x v="23"/>
    <m/>
    <x v="0"/>
    <n v="2"/>
    <s v="Kelvin"/>
    <s v="Deprioritized from previous sprint"/>
    <s v="deprio from sprint 1"/>
    <s v="Kelvin"/>
    <n v="45"/>
    <x v="14"/>
    <m/>
  </r>
  <r>
    <n v="62"/>
    <x v="4"/>
    <s v="AYO Principal- SFP"/>
    <x v="15"/>
    <x v="24"/>
    <x v="24"/>
    <s v="Bulk upload retailer code &amp; category"/>
    <x v="14"/>
    <n v="2"/>
    <s v="Kelvin"/>
    <s v="Deprioritized from previous sprint"/>
    <m/>
    <s v="Kelvin"/>
    <n v="20"/>
    <x v="15"/>
    <m/>
  </r>
  <r>
    <n v="66"/>
    <x v="4"/>
    <s v="AYO Principal- SFP"/>
    <x v="9"/>
    <x v="25"/>
    <x v="25"/>
    <s v="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x v="15"/>
    <n v="2"/>
    <s v="Kelvin"/>
    <s v="Deprioritized from previous sprint"/>
    <s v="deprio from sprint 1"/>
    <s v="Kelvin"/>
    <n v="45"/>
    <x v="16"/>
    <m/>
  </r>
  <r>
    <n v="70"/>
    <x v="4"/>
    <s v="DTE"/>
    <x v="16"/>
    <x v="26"/>
    <x v="26"/>
    <m/>
    <x v="16"/>
    <n v="2"/>
    <s v="CD-Ahmad Azhari"/>
    <s v="Deprioritized from previous sprint"/>
    <d v="2026-01-06T00:00:00"/>
    <s v="Livi"/>
    <n v="80"/>
    <x v="17"/>
    <m/>
  </r>
  <r>
    <n v="75"/>
    <x v="4"/>
    <s v="Task Sequencing Management (TSM)"/>
    <x v="2"/>
    <x v="27"/>
    <x v="27"/>
    <s v="User can export TSM excel file with its rejection reason for analysis purposes"/>
    <x v="17"/>
    <n v="2"/>
    <s v="Jessica Cassandra"/>
    <s v="New"/>
    <d v="2026-01-05T00:00:00"/>
    <s v="Livi Anastasia, Ariph Satyanagara"/>
    <n v="15"/>
    <x v="18"/>
    <m/>
  </r>
  <r>
    <n v="34"/>
    <x v="6"/>
    <s v="SFP"/>
    <x v="17"/>
    <x v="28"/>
    <x v="28"/>
    <m/>
    <x v="18"/>
    <n v="2"/>
    <s v="Kristin"/>
    <s v="New"/>
    <d v="2026-01-06T00:00:00"/>
    <s v="Junaidi"/>
    <n v="10"/>
    <x v="4"/>
    <m/>
  </r>
  <r>
    <n v="37"/>
    <x v="0"/>
    <s v="My Hero FF &amp; My Hero Backend"/>
    <x v="11"/>
    <x v="29"/>
    <x v="29"/>
    <s v="Retailers able to receive instant reward (performance-based) despite changes from DSD to FTO (within some region)"/>
    <x v="0"/>
    <n v="2"/>
    <s v="Commercial RTM"/>
    <s v="New"/>
    <d v="2026-01-05T00:00:00"/>
    <s v="Hidayat Aditya"/>
    <n v="0"/>
    <x v="4"/>
    <m/>
  </r>
  <r>
    <n v="27"/>
    <x v="8"/>
    <s v="AYO Kasir"/>
    <x v="18"/>
    <x v="30"/>
    <x v="30"/>
    <s v="a. input daily stock recon_x000a_b. input daily payment recon_x000a_c. no transaction in the day after closing"/>
    <x v="19"/>
    <n v="2"/>
    <s v="Adi Firmansyah, Indra Budiarto Gunawan"/>
    <s v="Enhancement"/>
    <d v="2025-01-12T00:00:00"/>
    <s v="Inna / Felicia"/>
    <n v="65"/>
    <x v="3"/>
    <n v="1"/>
  </r>
  <r>
    <n v="80"/>
    <x v="4"/>
    <s v="CITA"/>
    <x v="19"/>
    <x v="31"/>
    <x v="31"/>
    <s v="create dashboard order for CITA"/>
    <x v="20"/>
    <n v="2"/>
    <s v="Kelvin"/>
    <s v="New"/>
    <m/>
    <s v="Kelvin"/>
    <n v="30"/>
    <x v="19"/>
    <m/>
  </r>
  <r>
    <n v="83"/>
    <x v="4"/>
    <s v="CITA"/>
    <x v="20"/>
    <x v="32"/>
    <x v="32"/>
    <s v="create new menu, role &amp; permission for CSC agent to update retailer's phone number"/>
    <x v="0"/>
    <n v="2"/>
    <s v="Kelvin"/>
    <s v="New"/>
    <m/>
    <s v="Kelvin"/>
    <n v="30"/>
    <x v="20"/>
    <m/>
  </r>
  <r>
    <n v="38"/>
    <x v="8"/>
    <s v="AYO Kasir"/>
    <x v="14"/>
    <x v="33"/>
    <x v="33"/>
    <s v="Helps user/staff AYO Kasir get easier to get stock recommendation to manage or to prevent OOS and manage the efficiency of available storage at the touchpoint"/>
    <x v="21"/>
    <n v="2"/>
    <s v="SFP Harya-Adnan"/>
    <s v="Enhancement"/>
    <d v="2025-01-12T00:00:00"/>
    <s v="Inna / Felicia"/>
    <n v="30"/>
    <x v="4"/>
    <n v="2"/>
  </r>
  <r>
    <n v="43"/>
    <x v="8"/>
    <s v="AYO Kasir"/>
    <x v="21"/>
    <x v="34"/>
    <x v="34"/>
    <s v="•Currently, AYO Kasir couldn’t accommodate and proceed replacement transaction, and need to expedite to ensure consumers benefit/right delivered"/>
    <x v="22"/>
    <n v="2"/>
    <s v="SFP Harya-Adnan"/>
    <s v="Enhancement"/>
    <d v="2025-01-12T00:00:00"/>
    <s v="Inna / Felicia"/>
    <n v="30"/>
    <x v="5"/>
    <n v="3"/>
  </r>
  <r>
    <n v="51"/>
    <x v="8"/>
    <s v="AYO Kasir"/>
    <x v="22"/>
    <x v="35"/>
    <x v="35"/>
    <s v="•SKU prices in cart don’t refresh during a price update window, and when the order is submitted, the system blocks it because the prices are invalid compared to the latest pricing rules."/>
    <x v="23"/>
    <n v="2"/>
    <s v="SFP-Harya-Rizal"/>
    <s v="Enhancement"/>
    <d v="2025-11-28T00:00:00"/>
    <s v="Inna / Felicia"/>
    <n v="20"/>
    <x v="13"/>
    <n v="4"/>
  </r>
  <r>
    <n v="88"/>
    <x v="8"/>
    <s v="AYO Kasir"/>
    <x v="23"/>
    <x v="36"/>
    <x v="36"/>
    <s v="Create special offer consist of 1 device + 5 blends with special code not referral codes for seasonal promotion"/>
    <x v="24"/>
    <n v="2"/>
    <s v="SFP-Aditya Rifki Supadi"/>
    <s v="Enhancement"/>
    <d v="2025-12-02T00:00:00"/>
    <s v="Inna / Felicia"/>
    <n v="25"/>
    <x v="0"/>
    <n v="5"/>
  </r>
  <r>
    <n v="67"/>
    <x v="8"/>
    <s v="AYO Kasir"/>
    <x v="24"/>
    <x v="37"/>
    <x v="37"/>
    <s v="Enable field forces / internal employees to have single sign on to AYO Kasir using work email"/>
    <x v="25"/>
    <n v="2"/>
    <s v="SFP Harya-Adnan"/>
    <s v="Enhancement"/>
    <d v="2025-01-12T00:00:00"/>
    <s v="Inna / Felicia"/>
    <n v="50"/>
    <x v="16"/>
    <n v="6"/>
  </r>
  <r>
    <n v="82"/>
    <x v="8"/>
    <s v="AYO Kasir, AYO Principal"/>
    <x v="25"/>
    <x v="38"/>
    <x v="38"/>
    <s v="1. Refactor ip miles from retailer owned point to user owned point_x000a__x000a_2. Principal refactor question setup _x000a__x000a_3. Principal new menu for weight setup &amp; survey setup_x000a__x000a_4. Refactor in kasir to handle various survey type_x000a__x000a_5. IP Miles and VAP dashboard"/>
    <x v="26"/>
    <n v="2"/>
    <s v="Kevin Anggana, Kristin Laia"/>
    <s v="New"/>
    <s v="16/12/2025"/>
    <s v="Inna / Felicia"/>
    <n v="50"/>
    <x v="19"/>
    <n v="7"/>
  </r>
  <r>
    <n v="58"/>
    <x v="8"/>
    <s v="AYO Kasir"/>
    <x v="26"/>
    <x v="39"/>
    <x v="39"/>
    <s v="Enable identification of lending customers when they perform transactions in Ayo Kasir._x000a_Facilitate CRM follow-up for LAS (customers who borrowed devices) through the Lending Journey._x000a_Support CSC reminders to ensure timely device return."/>
    <x v="27"/>
    <n v="2"/>
    <s v="SFP-Harya-Margaretha Arind"/>
    <s v="Enhancement"/>
    <d v="2025-12-02T00:00:00"/>
    <s v="Inna / Felicia"/>
    <n v="30"/>
    <x v="14"/>
    <n v="8"/>
  </r>
  <r>
    <n v="1"/>
    <x v="0"/>
    <s v="My Hero Backend, My Hero FF"/>
    <x v="27"/>
    <x v="40"/>
    <x v="40"/>
    <m/>
    <x v="0"/>
    <n v="2"/>
    <s v="Andrew/Austin"/>
    <s v="Carry Over"/>
    <d v="2025-11-28T00:00:00"/>
    <s v="Andrew/Austin"/>
    <n v="124"/>
    <x v="7"/>
    <m/>
  </r>
  <r>
    <n v="72"/>
    <x v="0"/>
    <s v="My Hero FF"/>
    <x v="27"/>
    <x v="41"/>
    <x v="9"/>
    <m/>
    <x v="0"/>
    <n v="2"/>
    <s v="Hidayat Aditya"/>
    <s v="Enhancement"/>
    <m/>
    <s v="Hidayat Aditya"/>
    <n v="7.6"/>
    <x v="17"/>
    <m/>
  </r>
  <r>
    <n v="68"/>
    <x v="0"/>
    <s v="My Hero FF"/>
    <x v="1"/>
    <x v="42"/>
    <x v="41"/>
    <m/>
    <x v="0"/>
    <n v="2"/>
    <s v="Gabriella, Diyang Risma"/>
    <s v="Enhancement"/>
    <m/>
    <s v="Austin"/>
    <n v="68.400000000000006"/>
    <x v="16"/>
    <m/>
  </r>
  <r>
    <n v="81"/>
    <x v="0"/>
    <s v="My Hero FF"/>
    <x v="27"/>
    <x v="43"/>
    <x v="42"/>
    <m/>
    <x v="0"/>
    <n v="2"/>
    <s v="Hidayat Aditya"/>
    <s v="Deprioritized from previous sprint"/>
    <m/>
    <s v="Hidayat Aditya"/>
    <n v="13"/>
    <x v="19"/>
    <m/>
  </r>
  <r>
    <n v="122"/>
    <x v="0"/>
    <s v="My Hero FF"/>
    <x v="28"/>
    <x v="44"/>
    <x v="43"/>
    <m/>
    <x v="0"/>
    <n v="2"/>
    <s v="Hidayat Aditya"/>
    <s v="Deprioritized from previous sprint"/>
    <m/>
    <s v="Hidayat Aditya"/>
    <n v="0"/>
    <x v="21"/>
    <m/>
  </r>
  <r>
    <n v="101"/>
    <x v="0"/>
    <s v="My Hero FF"/>
    <x v="27"/>
    <x v="45"/>
    <x v="44"/>
    <m/>
    <x v="0"/>
    <n v="2"/>
    <m/>
    <s v="Deprioritized from previous sprint"/>
    <m/>
    <s v="Adit "/>
    <n v="0"/>
    <x v="22"/>
    <m/>
  </r>
  <r>
    <n v="105"/>
    <x v="0"/>
    <s v="My Hero FF"/>
    <x v="29"/>
    <x v="46"/>
    <x v="45"/>
    <m/>
    <x v="0"/>
    <n v="2"/>
    <s v="Andrew"/>
    <s v="Deprioritized from previous sprint"/>
    <m/>
    <s v="Andrew"/>
    <n v="0"/>
    <x v="23"/>
    <m/>
  </r>
  <r>
    <n v="103"/>
    <x v="0"/>
    <s v="My Hero FF"/>
    <x v="30"/>
    <x v="47"/>
    <x v="46"/>
    <m/>
    <x v="0"/>
    <n v="2"/>
    <s v="Austin"/>
    <s v="Deprioritized from previous sprint"/>
    <m/>
    <s v="Austin"/>
    <n v="7"/>
    <x v="24"/>
    <m/>
  </r>
  <r>
    <n v="28"/>
    <x v="0"/>
    <s v="My Hero FF"/>
    <x v="31"/>
    <x v="48"/>
    <x v="47"/>
    <m/>
    <x v="0"/>
    <n v="2"/>
    <s v="Austin, Adit, Adnan"/>
    <s v="Deprioritized from previous sprint"/>
    <m/>
    <s v="Austin, Adit, Adnan"/>
    <n v="450"/>
    <x v="3"/>
    <m/>
  </r>
  <r>
    <n v="76"/>
    <x v="0"/>
    <s v="My Hero FF"/>
    <x v="32"/>
    <x v="49"/>
    <x v="48"/>
    <m/>
    <x v="0"/>
    <n v="2"/>
    <m/>
    <s v="Deprioritized from previous sprint"/>
    <m/>
    <s v="Austin"/>
    <n v="67"/>
    <x v="18"/>
    <m/>
  </r>
  <r>
    <n v="124"/>
    <x v="0"/>
    <s v="My Hero Backend"/>
    <x v="33"/>
    <x v="50"/>
    <x v="49"/>
    <m/>
    <x v="0"/>
    <n v="2"/>
    <m/>
    <s v="Deprioritized from previous sprint"/>
    <m/>
    <s v="Austin"/>
    <n v="0"/>
    <x v="25"/>
    <m/>
  </r>
  <r>
    <n v="98"/>
    <x v="0"/>
    <s v="My Hero Backend"/>
    <x v="33"/>
    <x v="51"/>
    <x v="50"/>
    <m/>
    <x v="0"/>
    <n v="2"/>
    <m/>
    <s v="Deprioritized from previous sprint"/>
    <m/>
    <s v="Austin"/>
    <n v="11"/>
    <x v="26"/>
    <m/>
  </r>
  <r>
    <n v="96"/>
    <x v="0"/>
    <s v="My Hero Backend, AYO Principal"/>
    <x v="34"/>
    <x v="52"/>
    <x v="51"/>
    <m/>
    <x v="0"/>
    <n v="2"/>
    <m/>
    <s v="Deprioritized from previous sprint"/>
    <m/>
    <s v="Melissa Tio"/>
    <n v="40"/>
    <x v="27"/>
    <m/>
  </r>
  <r>
    <n v="44"/>
    <x v="0"/>
    <s v="My Hero Backend, My Hero FF"/>
    <x v="24"/>
    <x v="53"/>
    <x v="52"/>
    <m/>
    <x v="0"/>
    <n v="2"/>
    <m/>
    <s v="Deprioritized from previous sprint"/>
    <m/>
    <s v="Andrew"/>
    <n v="57"/>
    <x v="5"/>
    <m/>
  </r>
  <r>
    <n v="52"/>
    <x v="0"/>
    <s v="My Hero Backend"/>
    <x v="28"/>
    <x v="54"/>
    <x v="53"/>
    <m/>
    <x v="0"/>
    <n v="2"/>
    <m/>
    <s v="Deprioritized from previous sprint"/>
    <m/>
    <s v="Adit "/>
    <n v="0"/>
    <x v="13"/>
    <m/>
  </r>
  <r>
    <n v="59"/>
    <x v="0"/>
    <s v="My Hero FF"/>
    <x v="28"/>
    <x v="55"/>
    <x v="54"/>
    <m/>
    <x v="0"/>
    <n v="2"/>
    <m/>
    <s v="Deprioritized from previous sprint"/>
    <m/>
    <s v="Adit "/>
    <n v="0"/>
    <x v="14"/>
    <m/>
  </r>
  <r>
    <n v="63"/>
    <x v="0"/>
    <s v="My Hero Coach"/>
    <x v="35"/>
    <x v="56"/>
    <x v="55"/>
    <m/>
    <x v="0"/>
    <n v="2"/>
    <m/>
    <s v="Deprioritized from previous sprint"/>
    <m/>
    <s v="Andrew"/>
    <n v="789"/>
    <x v="15"/>
    <m/>
  </r>
  <r>
    <n v="121"/>
    <x v="0"/>
    <s v="My Hero Backend"/>
    <x v="1"/>
    <x v="57"/>
    <x v="56"/>
    <m/>
    <x v="0"/>
    <n v="2"/>
    <m/>
    <s v="Deprioritized from previous sprint"/>
    <m/>
    <s v="Andrew"/>
    <n v="0"/>
    <x v="28"/>
    <m/>
  </r>
  <r>
    <n v="84"/>
    <x v="0"/>
    <s v="My Hero Backend, AYO,  iSMS Tax"/>
    <x v="36"/>
    <x v="58"/>
    <x v="57"/>
    <m/>
    <x v="0"/>
    <n v="2"/>
    <m/>
    <s v="Deprioritized from previous sprint"/>
    <m/>
    <s v="Austin"/>
    <n v="150"/>
    <x v="20"/>
    <m/>
  </r>
  <r>
    <n v="120"/>
    <x v="0"/>
    <s v="My Hero Backend"/>
    <x v="1"/>
    <x v="59"/>
    <x v="58"/>
    <m/>
    <x v="0"/>
    <n v="2"/>
    <m/>
    <s v="Deprioritized from previous sprint"/>
    <m/>
    <s v="Livi"/>
    <n v="0"/>
    <x v="29"/>
    <m/>
  </r>
  <r>
    <n v="90"/>
    <x v="0"/>
    <s v="My Hero Backend"/>
    <x v="1"/>
    <x v="60"/>
    <x v="59"/>
    <m/>
    <x v="0"/>
    <n v="2"/>
    <m/>
    <s v="Deprioritized from previous sprint"/>
    <m/>
    <s v="Melissa Tio"/>
    <n v="10"/>
    <x v="30"/>
    <m/>
  </r>
  <r>
    <n v="92"/>
    <x v="0"/>
    <s v="My Hero Backend, My Hero FF"/>
    <x v="1"/>
    <x v="61"/>
    <x v="60"/>
    <m/>
    <x v="0"/>
    <n v="2"/>
    <m/>
    <s v="Deprioritized from previous sprint"/>
    <m/>
    <s v="Austin"/>
    <n v="0"/>
    <x v="31"/>
    <m/>
  </r>
  <r>
    <n v="107"/>
    <x v="0"/>
    <s v="MYHERO Backend"/>
    <x v="2"/>
    <x v="62"/>
    <x v="61"/>
    <m/>
    <x v="0"/>
    <n v="2"/>
    <m/>
    <s v="Deprioritized from previous sprint"/>
    <m/>
    <s v="Austin"/>
    <n v="10"/>
    <x v="32"/>
    <m/>
  </r>
  <r>
    <n v="2"/>
    <x v="0"/>
    <s v="My Hero FF"/>
    <x v="27"/>
    <x v="63"/>
    <x v="42"/>
    <m/>
    <x v="0"/>
    <n v="2"/>
    <m/>
    <s v="Carry Over"/>
    <m/>
    <s v="Adit "/>
    <n v="13"/>
    <x v="7"/>
    <m/>
  </r>
  <r>
    <n v="3"/>
    <x v="0"/>
    <s v="My Hero Backend"/>
    <x v="1"/>
    <x v="64"/>
    <x v="62"/>
    <m/>
    <x v="0"/>
    <n v="2"/>
    <m/>
    <s v="Carry Over"/>
    <m/>
    <s v="Austin"/>
    <n v="0"/>
    <x v="7"/>
    <m/>
  </r>
  <r>
    <n v="4"/>
    <x v="0"/>
    <s v="My Hero Backend"/>
    <x v="11"/>
    <x v="65"/>
    <x v="63"/>
    <m/>
    <x v="0"/>
    <n v="2"/>
    <m/>
    <s v="Carry Over"/>
    <m/>
    <s v="Adit"/>
    <n v="0"/>
    <x v="7"/>
    <m/>
  </r>
  <r>
    <n v="5"/>
    <x v="0"/>
    <s v="My Hero FF"/>
    <x v="37"/>
    <x v="66"/>
    <x v="64"/>
    <m/>
    <x v="0"/>
    <n v="2"/>
    <m/>
    <s v="Carry Over"/>
    <m/>
    <s v="Austin"/>
    <n v="10"/>
    <x v="7"/>
    <m/>
  </r>
  <r>
    <n v="6"/>
    <x v="0"/>
    <s v="My Hero Backend"/>
    <x v="1"/>
    <x v="67"/>
    <x v="65"/>
    <m/>
    <x v="0"/>
    <n v="2"/>
    <m/>
    <s v="Carry Over"/>
    <m/>
    <s v="Austin"/>
    <n v="0"/>
    <x v="7"/>
    <m/>
  </r>
  <r>
    <n v="7"/>
    <x v="0"/>
    <s v="My Hero Backend"/>
    <x v="27"/>
    <x v="68"/>
    <x v="66"/>
    <m/>
    <x v="0"/>
    <n v="2"/>
    <m/>
    <s v="Carry Over"/>
    <m/>
    <s v="Austin"/>
    <n v="0"/>
    <x v="7"/>
    <m/>
  </r>
  <r>
    <n v="8"/>
    <x v="0"/>
    <s v="My Hero Backend"/>
    <x v="1"/>
    <x v="69"/>
    <x v="67"/>
    <m/>
    <x v="0"/>
    <n v="2"/>
    <m/>
    <s v="Carry Over"/>
    <m/>
    <s v="Austin"/>
    <n v="0"/>
    <x v="7"/>
    <m/>
  </r>
  <r>
    <n v="9"/>
    <x v="0"/>
    <s v="My Hero FF"/>
    <x v="29"/>
    <x v="70"/>
    <x v="68"/>
    <m/>
    <x v="0"/>
    <n v="2"/>
    <m/>
    <s v="Carry Over"/>
    <m/>
    <s v="Austin"/>
    <n v="0"/>
    <x v="7"/>
    <m/>
  </r>
  <r>
    <n v="10"/>
    <x v="0"/>
    <s v="My Hero FF"/>
    <x v="33"/>
    <x v="71"/>
    <x v="69"/>
    <m/>
    <x v="0"/>
    <n v="2"/>
    <m/>
    <s v="Carry Over"/>
    <m/>
    <s v="Austin"/>
    <n v="0"/>
    <x v="7"/>
    <m/>
  </r>
  <r>
    <n v="11"/>
    <x v="0"/>
    <s v="My Hero Backend, AYO Principal"/>
    <x v="33"/>
    <x v="72"/>
    <x v="70"/>
    <m/>
    <x v="0"/>
    <n v="2"/>
    <m/>
    <s v="Carry Over"/>
    <m/>
    <s v="Austin"/>
    <n v="0"/>
    <x v="7"/>
    <m/>
  </r>
  <r>
    <n v="12"/>
    <x v="0"/>
    <s v="My Hero Backend"/>
    <x v="33"/>
    <x v="73"/>
    <x v="71"/>
    <m/>
    <x v="0"/>
    <n v="2"/>
    <m/>
    <s v="Carry Over"/>
    <m/>
    <s v="Andrew"/>
    <n v="0"/>
    <x v="7"/>
    <m/>
  </r>
  <r>
    <n v="13"/>
    <x v="0"/>
    <s v="My Hero Backend"/>
    <x v="1"/>
    <x v="74"/>
    <x v="72"/>
    <m/>
    <x v="0"/>
    <n v="2"/>
    <m/>
    <s v="Carry Over"/>
    <m/>
    <s v="Austin"/>
    <n v="0"/>
    <x v="7"/>
    <m/>
  </r>
  <r>
    <n v="14"/>
    <x v="0"/>
    <s v="My Hero FF"/>
    <x v="1"/>
    <x v="75"/>
    <x v="73"/>
    <m/>
    <x v="0"/>
    <n v="2"/>
    <m/>
    <s v="Carry Over"/>
    <m/>
    <s v="Austin"/>
    <n v="0"/>
    <x v="7"/>
    <m/>
  </r>
  <r>
    <n v="15"/>
    <x v="0"/>
    <s v="My Hero FF"/>
    <x v="37"/>
    <x v="76"/>
    <x v="74"/>
    <m/>
    <x v="0"/>
    <n v="2"/>
    <m/>
    <s v="Carry Over"/>
    <m/>
    <s v="Austin"/>
    <n v="0"/>
    <x v="7"/>
    <m/>
  </r>
  <r>
    <n v="16"/>
    <x v="0"/>
    <s v="My Hero FF"/>
    <x v="1"/>
    <x v="77"/>
    <x v="9"/>
    <m/>
    <x v="0"/>
    <n v="2"/>
    <s v="Nika"/>
    <s v="Carry Over"/>
    <m/>
    <s v="Austin"/>
    <n v="0"/>
    <x v="7"/>
    <m/>
  </r>
  <r>
    <n v="17"/>
    <x v="0"/>
    <s v="My Hero FF"/>
    <x v="1"/>
    <x v="78"/>
    <x v="9"/>
    <m/>
    <x v="0"/>
    <n v="2"/>
    <m/>
    <s v="Carry Over"/>
    <m/>
    <s v="Adit "/>
    <n v="0"/>
    <x v="7"/>
    <m/>
  </r>
  <r>
    <n v="106"/>
    <x v="0"/>
    <s v="My Hero Backend"/>
    <x v="9"/>
    <x v="79"/>
    <x v="75"/>
    <m/>
    <x v="0"/>
    <n v="2"/>
    <s v="Jessica Angelia"/>
    <s v="Deprioritized from previous sprint"/>
    <d v="2025-11-28T00:00:00"/>
    <s v="Livi/Austin"/>
    <n v="24"/>
    <x v="33"/>
    <m/>
  </r>
  <r>
    <n v="108"/>
    <x v="0"/>
    <s v="My Hero Backend"/>
    <x v="9"/>
    <x v="80"/>
    <x v="76"/>
    <m/>
    <x v="0"/>
    <n v="2"/>
    <s v="Deviana Chandra"/>
    <s v="Deprioritized from previous sprint"/>
    <d v="2025-11-28T00:00:00"/>
    <s v="Livi"/>
    <n v="13"/>
    <x v="34"/>
    <m/>
  </r>
  <r>
    <n v="110"/>
    <x v="0"/>
    <s v="My Hero Backend"/>
    <x v="9"/>
    <x v="81"/>
    <x v="77"/>
    <m/>
    <x v="0"/>
    <n v="2"/>
    <s v="Deviana Chandra"/>
    <s v="Deprioritized from previous sprint"/>
    <d v="2025-11-28T00:00:00"/>
    <s v="Livi"/>
    <n v="0"/>
    <x v="35"/>
    <m/>
  </r>
  <r>
    <n v="111"/>
    <x v="0"/>
    <s v="My Hero Backend"/>
    <x v="9"/>
    <x v="82"/>
    <x v="78"/>
    <m/>
    <x v="0"/>
    <n v="2"/>
    <s v="Ray"/>
    <s v="Deprioritized from previous sprint"/>
    <d v="2025-11-28T00:00:00"/>
    <s v="Livi"/>
    <n v="0"/>
    <x v="36"/>
    <m/>
  </r>
  <r>
    <n v="112"/>
    <x v="0"/>
    <s v="My Hero Backend"/>
    <x v="9"/>
    <x v="83"/>
    <x v="79"/>
    <m/>
    <x v="0"/>
    <n v="2"/>
    <s v="Livi"/>
    <s v="Deprioritized from previous sprint"/>
    <d v="2025-11-28T00:00:00"/>
    <s v="Livi"/>
    <n v="0"/>
    <x v="37"/>
    <m/>
  </r>
  <r>
    <n v="113"/>
    <x v="0"/>
    <s v="My Hero Backend"/>
    <x v="9"/>
    <x v="84"/>
    <x v="80"/>
    <m/>
    <x v="0"/>
    <n v="2"/>
    <s v="Deviana Chandra"/>
    <s v="Deprioritized from previous sprint"/>
    <d v="2025-11-28T00:00:00"/>
    <s v="Livi"/>
    <n v="8"/>
    <x v="38"/>
    <m/>
  </r>
  <r>
    <n v="114"/>
    <x v="0"/>
    <s v="My Hero Backend"/>
    <x v="9"/>
    <x v="85"/>
    <x v="81"/>
    <m/>
    <x v="0"/>
    <n v="2"/>
    <s v="Livi"/>
    <s v="Deprioritized from previous sprint"/>
    <m/>
    <s v="Livi"/>
    <n v="0"/>
    <x v="39"/>
    <m/>
  </r>
  <r>
    <n v="115"/>
    <x v="0"/>
    <s v="My Hero FF"/>
    <x v="9"/>
    <x v="86"/>
    <x v="82"/>
    <m/>
    <x v="0"/>
    <n v="2"/>
    <s v="Deviana Chandra"/>
    <s v="Deprioritized from previous sprint"/>
    <d v="2025-11-28T00:00:00"/>
    <s v="Austin"/>
    <n v="0"/>
    <x v="40"/>
    <m/>
  </r>
  <r>
    <s v="                                                                                                                                                                                                                                                                                                                                                                                                                                                                                                                                                                                                                                                                                                                                                                                                                                                                                                                                                                                                                                                                                                                                                                                                                                                                                                                                                                                                                                                                                                                                                                                                                                                                                                                                                                                                                                                                                                                                                                                                                                                                                                                                                                                                                                                                                                                                                                                                                                                                                                                                                                                                                                                                                                                                                                                                                                                                                                                                                                                                                                                                                                                                                                                                                                                                                                                                                                                                                                                                                                                                                                                                                                                                                                                                                                                                                                                                                                                                                                                                                                                                                                                    "/>
    <x v="0"/>
    <s v="My Hero FF"/>
    <x v="9"/>
    <x v="87"/>
    <x v="83"/>
    <m/>
    <x v="0"/>
    <n v="2"/>
    <s v="Nika"/>
    <s v="Carry Over"/>
    <m/>
    <s v="Austin"/>
    <n v="0"/>
    <x v="7"/>
    <m/>
  </r>
  <r>
    <n v="125"/>
    <x v="4"/>
    <s v="AYO Principal, In-app Content"/>
    <x v="38"/>
    <x v="88"/>
    <x v="84"/>
    <s v="Enable business users to upload a custom-design PNG image with transparent background_x000a_"/>
    <x v="0"/>
    <n v="2"/>
    <s v="Amira Ekhaputri"/>
    <s v="New"/>
    <s v="s"/>
    <s v="Gerry"/>
    <n v="10"/>
    <x v="41"/>
    <m/>
  </r>
  <r>
    <n v="19"/>
    <x v="9"/>
    <s v="AYO Mitra Exsiting &amp; plus"/>
    <x v="13"/>
    <x v="89"/>
    <x v="85"/>
    <s v="CITA Loyalty Coin Reimbursement Flow"/>
    <x v="12"/>
    <n v="2"/>
    <s v="Yusron"/>
    <s v="Carry Over"/>
    <m/>
    <s v="Yusron"/>
    <n v="22"/>
    <x v="7"/>
    <n v="0"/>
  </r>
  <r>
    <n v="20"/>
    <x v="9"/>
    <s v="AYO Mitra Exsiting &amp; plus"/>
    <x v="13"/>
    <x v="90"/>
    <x v="86"/>
    <s v="Enhance menu Koin Potongan Belaja with add section &quot;Total Koin CITA&quot;  &amp; reimbursement process "/>
    <x v="12"/>
    <n v="2"/>
    <s v="Yusron"/>
    <s v="Carry Over"/>
    <m/>
    <s v="Yusron"/>
    <n v="10"/>
    <x v="7"/>
    <n v="0"/>
  </r>
  <r>
    <n v="21"/>
    <x v="9"/>
    <s v="AYO Mitra Exsiting &amp; plus"/>
    <x v="13"/>
    <x v="91"/>
    <x v="87"/>
    <s v="Implement koin potongan belanja on invoice AYO Mitra"/>
    <x v="12"/>
    <n v="2"/>
    <s v="Yusron"/>
    <s v="Carry Over"/>
    <m/>
    <s v="Yusron"/>
    <n v="10"/>
    <x v="7"/>
    <n v="0"/>
  </r>
  <r>
    <n v="29"/>
    <x v="9"/>
    <s v="AYO Mitra Exsiting"/>
    <x v="38"/>
    <x v="92"/>
    <x v="88"/>
    <s v="Add a 'Tick All' feature to select all available orders for processing in one action."/>
    <x v="28"/>
    <n v="2"/>
    <s v="Yusron"/>
    <s v="Deprioritized from previous sprint"/>
    <m/>
    <s v="Yusron"/>
    <n v="18"/>
    <x v="3"/>
    <n v="1"/>
  </r>
  <r>
    <n v="39"/>
    <x v="9"/>
    <s v="AYO Mitra Plus"/>
    <x v="38"/>
    <x v="93"/>
    <x v="89"/>
    <s v="Allow Mitra to reassign orders directly from the map interface."/>
    <x v="29"/>
    <n v="2"/>
    <s v="Yusron"/>
    <s v="Deprioritized from previous sprint"/>
    <m/>
    <s v="Yusron"/>
    <n v="49"/>
    <x v="4"/>
    <n v="2"/>
  </r>
  <r>
    <n v="46"/>
    <x v="9"/>
    <s v="AYO Mitra Plus"/>
    <x v="38"/>
    <x v="94"/>
    <x v="90"/>
    <s v="Add a print button,search &amp; short product in the stock recommendation menu to help Mitra speed up the stock preparation process before PG arrives"/>
    <x v="30"/>
    <n v="2"/>
    <s v="Yusron"/>
    <s v="Deprioritized from previous sprint"/>
    <m/>
    <s v="Yusron"/>
    <n v="28"/>
    <x v="5"/>
    <n v="3"/>
  </r>
  <r>
    <n v="53"/>
    <x v="9"/>
    <s v="AYO Mitra Exsiting &amp; plus"/>
    <x v="39"/>
    <x v="95"/>
    <x v="91"/>
    <s v="Acknowledgment of downline mapping before allowing Mitra to use AYO Mitra features"/>
    <x v="31"/>
    <n v="2"/>
    <s v="Yusron"/>
    <s v="New"/>
    <m/>
    <s v="Yusron"/>
    <n v="30"/>
    <x v="13"/>
    <n v="4"/>
  </r>
  <r>
    <n v="64"/>
    <x v="8"/>
    <s v="AYO Kasir"/>
    <x v="40"/>
    <x v="96"/>
    <x v="92"/>
    <s v="stock count newly developed adjustment cashier_x000a_stock count principal_x000a_stock count adjustment  cashier"/>
    <x v="32"/>
    <n v="2"/>
    <s v="SFP Harya-Adnan"/>
    <s v="Deprioritized from previous sprint"/>
    <d v="2025-01-12T00:00:00"/>
    <s v="Inna / Felicia"/>
    <n v="90"/>
    <x v="15"/>
    <n v="9"/>
  </r>
  <r>
    <n v="71"/>
    <x v="8"/>
    <s v="AYO Kasir"/>
    <x v="25"/>
    <x v="97"/>
    <x v="93"/>
    <s v="Enable IP Miles to all offline touchpoints (Boutique, Island, KiosK &amp; Partner)"/>
    <x v="33"/>
    <n v="2"/>
    <s v="Kevin Anggana, Kristin Laia"/>
    <s v="New"/>
    <d v="2025-01-12T00:00:00"/>
    <s v="Inna / Felicia"/>
    <n v="12"/>
    <x v="17"/>
    <n v="10"/>
  </r>
  <r>
    <n v="77"/>
    <x v="8"/>
    <s v="AYO Kasir"/>
    <x v="41"/>
    <x v="98"/>
    <x v="94"/>
    <s v="introduce a special offer: VEEV One device for IDR 10K when purchased using a referral code for new users only"/>
    <x v="34"/>
    <n v="2"/>
    <s v="SFP-Arind"/>
    <s v="New"/>
    <d v="2025-12-02T00:00:00"/>
    <s v="Inna / Felicia"/>
    <s v="no need developement (confirmed by CI)"/>
    <x v="18"/>
    <n v="11"/>
  </r>
  <r>
    <n v="85"/>
    <x v="8"/>
    <s v="AYO Kasir"/>
    <x v="42"/>
    <x v="99"/>
    <x v="95"/>
    <s v="Faster &amp; more precise coin rewarding &amp; stock recording"/>
    <x v="0"/>
    <n v="2"/>
    <s v="SFP-Jessica-Ragib"/>
    <s v="Enhancement"/>
    <d v="2025-11-27T00:00:00"/>
    <s v="Inna / Felicia"/>
    <n v="30"/>
    <x v="20"/>
    <n v="12"/>
  </r>
  <r>
    <n v="91"/>
    <x v="8"/>
    <s v="AYO Kasir SRC IQOS Point"/>
    <x v="42"/>
    <x v="100"/>
    <x v="96"/>
    <s v="User can access historical coin obtained from leads generation program"/>
    <x v="35"/>
    <n v="2"/>
    <s v="Jessica Cassandra &amp; Ragib Yusup Firdaus"/>
    <s v="New"/>
    <d v="2026-01-05T00:00:00"/>
    <s v="Inna / Felicia"/>
    <n v="30"/>
    <x v="30"/>
    <n v="13"/>
  </r>
  <r>
    <n v="93"/>
    <x v="8"/>
    <s v="AYO Kasir"/>
    <x v="22"/>
    <x v="101"/>
    <x v="97"/>
    <s v="To upgrade AYO Kasir react native version to meet Google requirement before 31 May 2026"/>
    <x v="36"/>
    <n v="2"/>
    <s v="Inna.Felicia"/>
    <s v="Enhancement"/>
    <d v="2025-01-12T00:00:00"/>
    <s v="Inna / Felicia"/>
    <n v="60"/>
    <x v="31"/>
    <n v="14"/>
  </r>
  <r>
    <n v="95"/>
    <x v="8"/>
    <s v="AYO Kasir"/>
    <x v="43"/>
    <x v="102"/>
    <x v="98"/>
    <s v="Provide &quot;Order Cart&quot; / &quot;Order Draft&quot; Feature before continue to payment"/>
    <x v="37"/>
    <n v="2"/>
    <s v="SFP Harya-Adnan"/>
    <s v="Enhancement"/>
    <d v="2025-01-12T00:00:00"/>
    <s v="Inna / Felicia"/>
    <n v="20"/>
    <x v="12"/>
    <n v="15"/>
  </r>
  <r>
    <n v="97"/>
    <x v="8"/>
    <s v="AYO Kasir"/>
    <x v="44"/>
    <x v="103"/>
    <x v="99"/>
    <s v="Auto Enrollment Loyalty for new member by merging Consent of loyalty with Privacy Notice checkbox"/>
    <x v="38"/>
    <n v="2"/>
    <s v="SFP Harya-Adnan"/>
    <s v="Enhancement"/>
    <d v="2025-01-12T00:00:00"/>
    <s v="Inna / Felicia"/>
    <n v="9"/>
    <x v="27"/>
    <n v="16"/>
  </r>
  <r>
    <n v="30"/>
    <x v="10"/>
    <s v="AYO Mitra Order"/>
    <x v="2"/>
    <x v="104"/>
    <x v="100"/>
    <m/>
    <x v="39"/>
    <n v="2"/>
    <s v="RTM-Nastasya/Dilla"/>
    <s v="New"/>
    <d v="2026-01-05T00:00:00"/>
    <s v="Varhan"/>
    <n v="60"/>
    <x v="3"/>
    <n v="1"/>
  </r>
  <r>
    <n v="47"/>
    <x v="10"/>
    <s v="AYO Mitra Order - Data"/>
    <x v="45"/>
    <x v="105"/>
    <x v="101"/>
    <m/>
    <x v="40"/>
    <n v="2"/>
    <s v="RTM-Nastasya/Dilla"/>
    <s v="New"/>
    <d v="2025-12-01T00:00:00"/>
    <s v="Varhan"/>
    <n v="20"/>
    <x v="5"/>
    <n v="3"/>
  </r>
  <r>
    <n v="54"/>
    <x v="10"/>
    <s v="AMO Existing &amp; Plus"/>
    <x v="11"/>
    <x v="106"/>
    <x v="102"/>
    <m/>
    <x v="41"/>
    <n v="2"/>
    <s v="RTM-Nastasya/Dilla"/>
    <s v="Enhancement"/>
    <s v="Carry From Sprint 10"/>
    <s v="Varhan"/>
    <s v="10*"/>
    <x v="13"/>
    <n v="4"/>
  </r>
  <r>
    <n v="22"/>
    <x v="10"/>
    <s v="AYO Mitra Order - Order Processing"/>
    <x v="46"/>
    <x v="107"/>
    <x v="103"/>
    <m/>
    <x v="42"/>
    <n v="2"/>
    <s v="RTM-Nastasya/Dilla"/>
    <s v="Carry Over"/>
    <d v="2025-11-25T00:00:00"/>
    <s v="Varhan"/>
    <n v="42"/>
    <x v="7"/>
    <n v="0"/>
  </r>
  <r>
    <n v="40"/>
    <x v="10"/>
    <s v="AMO"/>
    <x v="45"/>
    <x v="108"/>
    <x v="104"/>
    <m/>
    <x v="43"/>
    <n v="2"/>
    <s v="RTM-Nastasya/Dilla"/>
    <s v="Enhancement"/>
    <s v="Carry From Sprint 10"/>
    <s v="Varhan"/>
    <n v="20"/>
    <x v="4"/>
    <n v="2"/>
  </r>
  <r>
    <n v="48"/>
    <x v="6"/>
    <s v="AYO MITRA_x000a_MY AYO_x000a_Website SRC"/>
    <x v="47"/>
    <x v="109"/>
    <x v="105"/>
    <m/>
    <x v="44"/>
    <n v="2"/>
    <s v="SFP-Jessica-Iqbal Pamungkas"/>
    <s v="Enhancement"/>
    <m/>
    <s v="Gerry"/>
    <n v="60"/>
    <x v="5"/>
    <m/>
  </r>
  <r>
    <n v="55"/>
    <x v="6"/>
    <s v="AYO Toko"/>
    <x v="38"/>
    <x v="110"/>
    <x v="106"/>
    <s v="Deploy the SRCIS logo on AYO Toko"/>
    <x v="45"/>
    <n v="2"/>
    <s v="Amira"/>
    <s v="Compliance"/>
    <m/>
    <s v="Gerry"/>
    <n v="5"/>
    <x v="13"/>
    <m/>
  </r>
  <r>
    <n v="60"/>
    <x v="6"/>
    <s v="AYO Toko"/>
    <x v="48"/>
    <x v="111"/>
    <x v="107"/>
    <s v="user will receive OTP via WA when login"/>
    <x v="46"/>
    <n v="2"/>
    <s v="Gerry Luwandri"/>
    <s v="New"/>
    <m/>
    <s v="Gerry"/>
    <n v="40"/>
    <x v="14"/>
    <m/>
  </r>
  <r>
    <n v="65"/>
    <x v="6"/>
    <s v="AYO Toko"/>
    <x v="44"/>
    <x v="112"/>
    <x v="108"/>
    <m/>
    <x v="0"/>
    <n v="2"/>
    <s v="Gerry Luwandri"/>
    <s v="New"/>
    <m/>
    <s v="Gerry"/>
    <n v="40"/>
    <x v="15"/>
    <m/>
  </r>
  <r>
    <n v="69"/>
    <x v="6"/>
    <s v="Menu Bebas Asap"/>
    <x v="2"/>
    <x v="113"/>
    <x v="109"/>
    <m/>
    <x v="0"/>
    <n v="2"/>
    <s v="Jessica-Angie&amp;Geby Cisila"/>
    <s v="New"/>
    <m/>
    <s v="Gerry"/>
    <n v="10"/>
    <x v="16"/>
    <m/>
  </r>
  <r>
    <n v="73"/>
    <x v="6"/>
    <s v="Menu Bebas Asap"/>
    <x v="2"/>
    <x v="114"/>
    <x v="109"/>
    <m/>
    <x v="0"/>
    <n v="2"/>
    <s v="Jessica-Angie&amp;Geby Cisila"/>
    <s v="New"/>
    <m/>
    <s v="Gerry"/>
    <n v="15"/>
    <x v="17"/>
    <m/>
  </r>
  <r>
    <n v="74"/>
    <x v="6"/>
    <s v="Menu Bebas Asap"/>
    <x v="2"/>
    <x v="115"/>
    <x v="109"/>
    <m/>
    <x v="0"/>
    <n v="2"/>
    <s v="Jessica-Angie&amp;Geby Cisila"/>
    <s v="New"/>
    <m/>
    <s v="Gerry"/>
    <n v="15"/>
    <x v="18"/>
    <m/>
  </r>
  <r>
    <n v="78"/>
    <x v="6"/>
    <s v="AYO Toko"/>
    <x v="2"/>
    <x v="116"/>
    <x v="110"/>
    <m/>
    <x v="0"/>
    <n v="2"/>
    <s v="CI-Gerry"/>
    <s v="Enhancement"/>
    <s v="Gerry"/>
    <s v="High"/>
    <n v="40"/>
    <x v="19"/>
    <m/>
  </r>
  <r>
    <n v="79"/>
    <x v="6"/>
    <s v="AYO Toko"/>
    <x v="38"/>
    <x v="88"/>
    <x v="111"/>
    <s v="_x000a_Revamp popup frontend behavior to: ​_x000a_- Display close (“X”) button on top-left of the popup ​_x000a_- Remove button components from the popup UI​_x000a_- Support non-rectangular visual shapes based on uploaded PNG (transparent background)​_x000a_"/>
    <x v="47"/>
    <n v="2"/>
    <s v="Amira Ekhaputri"/>
    <s v="New"/>
    <d v="2026-01-06T00:00:00"/>
    <s v="Jeje"/>
    <n v="20"/>
    <x v="20"/>
    <m/>
  </r>
  <r>
    <n v="86"/>
    <x v="6"/>
    <s v="AYO Toko CC"/>
    <x v="49"/>
    <x v="117"/>
    <x v="112"/>
    <m/>
    <x v="0"/>
    <n v="2"/>
    <s v="Vallent Pangala"/>
    <s v="New"/>
    <m/>
    <s v="Gerry"/>
    <n v="5"/>
    <x v="0"/>
    <m/>
  </r>
  <r>
    <n v="128"/>
    <x v="4"/>
    <s v="AYO Principal"/>
    <x v="7"/>
    <x v="118"/>
    <x v="9"/>
    <m/>
    <x v="0"/>
    <n v="2"/>
    <s v="Ariph Satyanagara"/>
    <s v="Compliance"/>
    <d v="2026-01-06T00:00:00"/>
    <s v="Ariph Satyanagara"/>
    <n v="30"/>
    <x v="41"/>
    <m/>
  </r>
  <r>
    <n v="129"/>
    <x v="4"/>
    <s v="AYO Principal"/>
    <x v="7"/>
    <x v="119"/>
    <x v="113"/>
    <m/>
    <x v="0"/>
    <n v="2"/>
    <s v="Ariph Satyanagara"/>
    <s v="Compliance"/>
    <m/>
    <s v="Ariph Satyanagara"/>
    <s v="-"/>
    <x v="42"/>
    <m/>
  </r>
  <r>
    <n v="89"/>
    <x v="6"/>
    <s v="AYO Toko CC"/>
    <x v="7"/>
    <x v="120"/>
    <x v="114"/>
    <m/>
    <x v="0"/>
    <n v="2"/>
    <s v="Gerry Luwandri"/>
    <s v="New"/>
    <m/>
    <s v="Gerry"/>
    <n v="5"/>
    <x v="30"/>
    <m/>
  </r>
  <r>
    <n v="126"/>
    <x v="6"/>
    <s v="SFP"/>
    <x v="2"/>
    <x v="121"/>
    <x v="115"/>
    <m/>
    <x v="13"/>
    <n v="2"/>
    <s v="Junaidi"/>
    <s v="Deprioritized from previous sprint"/>
    <s v="deprio from sprint 1"/>
    <s v="Junaidi"/>
    <n v="20"/>
    <x v="41"/>
    <m/>
  </r>
  <r>
    <n v="127"/>
    <x v="6"/>
    <s v="AYO Toko"/>
    <x v="38"/>
    <x v="122"/>
    <x v="116"/>
    <m/>
    <x v="0"/>
    <n v="2"/>
    <s v="Gerry Luwandri"/>
    <s v="New"/>
    <m/>
    <s v="Gerry"/>
    <n v="40"/>
    <x v="41"/>
    <m/>
  </r>
  <r>
    <n v="99"/>
    <x v="8"/>
    <s v="AYO Kasir"/>
    <x v="50"/>
    <x v="123"/>
    <x v="117"/>
    <s v="Voucher configuration in AYO Kasir"/>
    <x v="48"/>
    <n v="2"/>
    <s v="SFP Harya-Adnan"/>
    <s v="New"/>
    <d v="2025-01-12T00:00:00"/>
    <s v="Inna / Felicia"/>
    <n v="20"/>
    <x v="26"/>
    <n v="17"/>
  </r>
  <r>
    <n v="61"/>
    <x v="9"/>
    <s v="AYO Mitra Plus"/>
    <x v="38"/>
    <x v="124"/>
    <x v="118"/>
    <s v="Apply Button Historical &amp; Date Filter in PPHI &amp; LPB"/>
    <x v="28"/>
    <n v="2"/>
    <s v="Yusron"/>
    <s v="Deprioritized from previous sprint"/>
    <m/>
    <s v="Yusron"/>
    <n v="18"/>
    <x v="14"/>
    <n v="5"/>
  </r>
  <r>
    <n v="100"/>
    <x v="8"/>
    <s v="AYO Kasir"/>
    <x v="51"/>
    <x v="125"/>
    <x v="119"/>
    <s v="Frontliners have inconsistent understanding of the complete product knowledge, talking points, and current programs or promotions. There are also limitations in accessing all supporting materials.&quot;"/>
    <x v="49"/>
    <n v="2"/>
    <s v="SFP Harya-Adnan"/>
    <s v="Enhancement"/>
    <d v="2025-01-12T00:00:00"/>
    <s v="Inna / Felicia"/>
    <s v="need BRD"/>
    <x v="43"/>
    <n v="18"/>
  </r>
  <r>
    <n v="102"/>
    <x v="8"/>
    <s v="AYO Kasir"/>
    <x v="52"/>
    <x v="125"/>
    <x v="120"/>
    <m/>
    <x v="0"/>
    <n v="2"/>
    <s v="SFP Harya-Adnan"/>
    <s v="New"/>
    <d v="2025-01-12T00:00:00"/>
    <s v="Inna / Felicia"/>
    <n v="54"/>
    <x v="22"/>
    <n v="19"/>
  </r>
  <r>
    <n v="130"/>
    <x v="8"/>
    <s v="AYO Kasir"/>
    <x v="53"/>
    <x v="126"/>
    <x v="121"/>
    <s v="Insert basic feature (customer data information, member-GF status, taste advisor, mission/handholding, leads form) in AYO Kasir with seamless journey"/>
    <x v="50"/>
    <n v="2"/>
    <s v="SFP Harya-Adnan"/>
    <s v="New"/>
    <d v="2025-01-12T00:00:00"/>
    <s v="Inna / Felicia"/>
    <m/>
    <x v="41"/>
    <s v="Deprio"/>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r>
  <r>
    <x v="0"/>
  </r>
  <r>
    <x v="0"/>
  </r>
  <r>
    <x v="1"/>
  </r>
  <r>
    <x v="0"/>
  </r>
  <r>
    <x v="1"/>
  </r>
  <r>
    <x v="2"/>
  </r>
  <r>
    <x v="2"/>
  </r>
  <r>
    <x v="2"/>
  </r>
  <r>
    <x v="2"/>
  </r>
  <r>
    <x v="3"/>
  </r>
  <r>
    <x v="4"/>
  </r>
  <r>
    <x v="1"/>
  </r>
  <r>
    <x v="4"/>
  </r>
  <r>
    <x v="4"/>
  </r>
  <r>
    <x v="0"/>
  </r>
  <r>
    <x v="1"/>
  </r>
  <r>
    <x v="1"/>
  </r>
  <r>
    <x v="3"/>
  </r>
  <r>
    <x v="5"/>
  </r>
  <r>
    <x v="6"/>
  </r>
  <r>
    <x v="3"/>
  </r>
  <r>
    <x v="3"/>
  </r>
  <r>
    <x v="1"/>
  </r>
  <r>
    <x v="4"/>
  </r>
  <r>
    <x v="0"/>
  </r>
  <r>
    <x v="5"/>
  </r>
  <r>
    <x v="5"/>
  </r>
  <r>
    <x v="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n v="1"/>
    <m/>
    <x v="0"/>
    <s v="AYO Principal, DTE"/>
    <x v="0"/>
    <x v="0"/>
    <x v="0"/>
    <x v="0"/>
    <s v="1) DAU_x000a_2) Volume and order conversion"/>
    <n v="6"/>
    <s v="CommRTM - Hans Steven_x000a_CommDep - Dila Setyawati_x000a_CommDep - Jessica Cassandra"/>
    <x v="0"/>
    <b v="0"/>
    <d v="2026-03-10T00:00:00"/>
    <s v="Livi Anastasia"/>
    <n v="50"/>
    <x v="0"/>
    <m/>
    <m/>
    <s v="CDE-54388 = tiering reward = 20 mandays_x000a_CDE-58896 = automatic recurring = 15-20 mandays_x000a_CDE-58897 = cutoff reward time = 15-20 mandays"/>
    <m/>
    <m/>
    <m/>
    <m/>
    <m/>
    <m/>
    <m/>
    <m/>
    <m/>
    <m/>
    <m/>
  </r>
  <r>
    <n v="2"/>
    <m/>
    <x v="0"/>
    <s v="DTE"/>
    <x v="1"/>
    <x v="1"/>
    <x v="1"/>
    <x v="1"/>
    <s v="Reduce time spent to resolve DTE mission with wrong verif status (days or weeks)"/>
    <n v="6"/>
    <s v="CommDep - Bobo Devara"/>
    <x v="0"/>
    <b v="0"/>
    <d v="2026-06-03T00:00:00"/>
    <s v="Livi Anastasia"/>
    <n v="50"/>
    <x v="1"/>
    <m/>
    <m/>
    <m/>
    <m/>
    <m/>
    <m/>
    <m/>
    <m/>
    <m/>
    <m/>
    <m/>
    <m/>
    <m/>
    <m/>
  </r>
  <r>
    <n v="3"/>
    <m/>
    <x v="0"/>
    <s v="DTE, AYO KASIR"/>
    <x v="2"/>
    <x v="2"/>
    <x v="2"/>
    <x v="2"/>
    <s v="Reduce the inquiries to deployment team from retailers"/>
    <n v="5"/>
    <s v="Felicia Gunawan"/>
    <x v="0"/>
    <b v="0"/>
    <d v="2026-04-22T00:00:00"/>
    <s v="Livi Anastasia"/>
    <n v="10"/>
    <x v="2"/>
    <m/>
    <m/>
    <s v="CDE-58894"/>
    <m/>
    <m/>
    <m/>
    <m/>
    <m/>
    <m/>
    <m/>
    <m/>
    <m/>
    <m/>
    <m/>
  </r>
  <r>
    <n v="4"/>
    <m/>
    <x v="1"/>
    <s v="AYO Kasir"/>
    <x v="3"/>
    <x v="3"/>
    <x v="3"/>
    <x v="3"/>
    <m/>
    <m/>
    <m/>
    <x v="1"/>
    <m/>
    <m/>
    <m/>
    <n v="70"/>
    <x v="0"/>
    <m/>
    <m/>
    <m/>
    <m/>
    <m/>
    <m/>
    <m/>
    <m/>
    <m/>
    <m/>
    <m/>
    <m/>
    <m/>
    <m/>
  </r>
  <r>
    <n v="5"/>
    <m/>
    <x v="1"/>
    <s v="AYO Principal - Kasir"/>
    <x v="3"/>
    <x v="4"/>
    <x v="4"/>
    <x v="4"/>
    <m/>
    <m/>
    <m/>
    <x v="1"/>
    <m/>
    <m/>
    <s v="Kelvin"/>
    <n v="10"/>
    <x v="1"/>
    <m/>
    <m/>
    <m/>
    <m/>
    <m/>
    <m/>
    <m/>
    <m/>
    <m/>
    <m/>
    <m/>
    <m/>
    <m/>
    <m/>
  </r>
  <r>
    <n v="6"/>
    <m/>
    <x v="1"/>
    <s v="AYO Kasir"/>
    <x v="3"/>
    <x v="5"/>
    <x v="5"/>
    <x v="5"/>
    <s v="reduce fraud in IQOS XP by 90%_x000a_avoid potential lost up to ~50 mio per month (suspect, can be more)"/>
    <n v="6"/>
    <m/>
    <x v="1"/>
    <m/>
    <m/>
    <m/>
    <n v="15"/>
    <x v="2"/>
    <m/>
    <m/>
    <m/>
    <m/>
    <m/>
    <m/>
    <m/>
    <m/>
    <m/>
    <m/>
    <m/>
    <m/>
    <m/>
    <m/>
  </r>
  <r>
    <n v="7"/>
    <m/>
    <x v="1"/>
    <s v="AYO Kasir"/>
    <x v="4"/>
    <x v="6"/>
    <x v="6"/>
    <x v="6"/>
    <s v="Effectiveness and efficiency in the ORF submission process"/>
    <n v="5"/>
    <s v="Firmansyah, Adi"/>
    <x v="0"/>
    <b v="0"/>
    <m/>
    <m/>
    <n v="40"/>
    <x v="3"/>
    <m/>
    <m/>
    <m/>
    <m/>
    <m/>
    <m/>
    <m/>
    <m/>
    <m/>
    <m/>
    <m/>
    <m/>
    <m/>
    <m/>
  </r>
  <r>
    <n v="8"/>
    <m/>
    <x v="1"/>
    <s v="AYO Kasir"/>
    <x v="5"/>
    <x v="7"/>
    <x v="7"/>
    <x v="7"/>
    <s v="To ensure effective and smooth transaction processes, maintain a seamless consumer journey, while still allowing the feature to be mandatory for specific occasions in selected channels."/>
    <n v="5"/>
    <s v="Rizal Fadilah"/>
    <x v="0"/>
    <b v="0"/>
    <m/>
    <s v="Felicia"/>
    <n v="15"/>
    <x v="4"/>
    <m/>
    <m/>
    <m/>
    <m/>
    <m/>
    <m/>
    <m/>
    <m/>
    <m/>
    <m/>
    <m/>
    <m/>
    <m/>
    <m/>
  </r>
  <r>
    <n v="9"/>
    <s v="AK.10.25.001"/>
    <x v="1"/>
    <s v="AYO Kasir"/>
    <x v="6"/>
    <x v="8"/>
    <x v="8"/>
    <x v="8"/>
    <s v="frontliners will lack essential customer data and guidance tools, resulting in fragmented journeys, missed personalization opportunities, and reduced effectiveness in customer engagement."/>
    <m/>
    <m/>
    <x v="2"/>
    <b v="0"/>
    <m/>
    <m/>
    <n v="90"/>
    <x v="5"/>
    <m/>
    <m/>
    <m/>
    <m/>
    <m/>
    <m/>
    <m/>
    <m/>
    <m/>
    <m/>
    <m/>
    <m/>
    <m/>
    <m/>
  </r>
  <r>
    <n v="10"/>
    <m/>
    <x v="1"/>
    <s v="AYO Kasir"/>
    <x v="7"/>
    <x v="9"/>
    <x v="9"/>
    <x v="9"/>
    <s v="Reduce cost per transaction for order online from UDS 8.4 to USD 4.4  (50%)"/>
    <n v="6"/>
    <s v="Veronica Cristina"/>
    <x v="0"/>
    <m/>
    <m/>
    <m/>
    <n v="70"/>
    <x v="6"/>
    <m/>
    <m/>
    <m/>
    <m/>
    <m/>
    <m/>
    <m/>
    <m/>
    <m/>
    <m/>
    <m/>
    <m/>
    <m/>
    <m/>
  </r>
  <r>
    <n v="11"/>
    <m/>
    <x v="1"/>
    <s v="AYO Kasir"/>
    <x v="8"/>
    <x v="10"/>
    <x v="10"/>
    <x v="10"/>
    <s v="To increase 20% of SFP acquisition in SRC by enabling them to access AYO Kasir in AYO Toko"/>
    <m/>
    <m/>
    <x v="0"/>
    <b v="0"/>
    <m/>
    <m/>
    <n v="15"/>
    <x v="7"/>
    <m/>
    <m/>
    <m/>
    <m/>
    <m/>
    <m/>
    <m/>
    <m/>
    <m/>
    <m/>
    <m/>
    <m/>
    <m/>
    <m/>
  </r>
  <r>
    <n v="12"/>
    <s v="AK.04.26.009"/>
    <x v="1"/>
    <s v="AYO Kasir"/>
    <x v="3"/>
    <x v="11"/>
    <x v="11"/>
    <x v="11"/>
    <s v="System credibility"/>
    <n v="4"/>
    <s v="CI - Felicia"/>
    <x v="3"/>
    <m/>
    <s v="Felicia"/>
    <m/>
    <n v="30"/>
    <x v="8"/>
    <m/>
    <m/>
    <m/>
    <m/>
    <m/>
    <m/>
    <m/>
    <m/>
    <m/>
    <m/>
    <m/>
    <m/>
    <m/>
    <m/>
  </r>
  <r>
    <n v="13"/>
    <s v="AK.04.26.012"/>
    <x v="1"/>
    <s v="AYO Kasir, AYO Principal"/>
    <x v="9"/>
    <x v="12"/>
    <x v="12"/>
    <x v="12"/>
    <m/>
    <n v="4"/>
    <s v="MktSFP - Kevin Anggana"/>
    <x v="0"/>
    <b v="0"/>
    <s v="Kelvin"/>
    <m/>
    <n v="40"/>
    <x v="9"/>
    <m/>
    <m/>
    <m/>
    <m/>
    <m/>
    <m/>
    <m/>
    <m/>
    <m/>
    <m/>
    <m/>
    <m/>
    <m/>
    <m/>
  </r>
  <r>
    <n v="14"/>
    <s v="AK.03.26.008"/>
    <x v="1"/>
    <s v="AYO Kasir SFP"/>
    <x v="10"/>
    <x v="13"/>
    <x v="13"/>
    <x v="13"/>
    <s v="We cannot track end to end flow for CITA loyalty directly. resulting false decision making"/>
    <n v="3"/>
    <s v="CommSFP - Rizal"/>
    <x v="2"/>
    <b v="0"/>
    <m/>
    <m/>
    <n v="15"/>
    <x v="10"/>
    <m/>
    <m/>
    <m/>
    <m/>
    <m/>
    <m/>
    <m/>
    <m/>
    <m/>
    <m/>
    <m/>
    <m/>
    <m/>
    <m/>
  </r>
  <r>
    <n v="15"/>
    <s v="AK.10.25.010"/>
    <x v="1"/>
    <s v="AYO Kasir"/>
    <x v="11"/>
    <x v="14"/>
    <x v="14"/>
    <x v="14"/>
    <m/>
    <m/>
    <s v="SFP Harya-Adnan"/>
    <x v="2"/>
    <b v="0"/>
    <m/>
    <m/>
    <n v="100"/>
    <x v="11"/>
    <m/>
    <m/>
    <m/>
    <m/>
    <m/>
    <m/>
    <m/>
    <m/>
    <m/>
    <m/>
    <m/>
    <m/>
    <m/>
    <m/>
  </r>
  <r>
    <n v="16"/>
    <m/>
    <x v="1"/>
    <s v="AYO Kasir"/>
    <x v="12"/>
    <x v="15"/>
    <x v="15"/>
    <x v="15"/>
    <m/>
    <m/>
    <s v="Rizal Fadilah"/>
    <x v="3"/>
    <m/>
    <m/>
    <m/>
    <m/>
    <x v="12"/>
    <m/>
    <m/>
    <m/>
    <m/>
    <m/>
    <m/>
    <m/>
    <m/>
    <m/>
    <m/>
    <m/>
    <m/>
    <m/>
    <m/>
  </r>
  <r>
    <n v="17"/>
    <m/>
    <x v="1"/>
    <s v="AYO Kasir"/>
    <x v="4"/>
    <x v="16"/>
    <x v="16"/>
    <x v="16"/>
    <s v="0% stock discrepancy between AYO Kasir and SAP in the outbound process, with 100% of the process executed through the system"/>
    <n v="5"/>
    <s v="Firmansyah, Adi"/>
    <x v="0"/>
    <b v="0"/>
    <m/>
    <m/>
    <n v="100"/>
    <x v="13"/>
    <m/>
    <m/>
    <m/>
    <m/>
    <m/>
    <m/>
    <m/>
    <m/>
    <m/>
    <m/>
    <m/>
    <m/>
    <m/>
    <m/>
  </r>
  <r>
    <n v="18"/>
    <m/>
    <x v="1"/>
    <s v="AYO Kasir"/>
    <x v="13"/>
    <x v="17"/>
    <x v="17"/>
    <x v="17"/>
    <s v="Effective stock cover week management, limited to a maximum of 2 weeks of offtake requirements, to support the reduction of BUBD in 2026 onwards."/>
    <n v="5"/>
    <s v="Firmansyah, Adi"/>
    <x v="0"/>
    <b v="0"/>
    <m/>
    <m/>
    <n v="25"/>
    <x v="14"/>
    <m/>
    <m/>
    <m/>
    <m/>
    <m/>
    <m/>
    <m/>
    <m/>
    <m/>
    <m/>
    <m/>
    <m/>
    <m/>
    <m/>
  </r>
  <r>
    <n v="19"/>
    <m/>
    <x v="1"/>
    <s v="AYO Kasir &amp; Principal"/>
    <x v="13"/>
    <x v="18"/>
    <x v="18"/>
    <x v="18"/>
    <s v="Effective stock cover week management, limited to a maximum of 2 weeks of offtake requirements, to support the reduction of BUBD in 2026 onwards."/>
    <n v="5"/>
    <s v="Firmansyah, Adi"/>
    <x v="0"/>
    <b v="0"/>
    <m/>
    <m/>
    <n v="10"/>
    <x v="15"/>
    <m/>
    <m/>
    <m/>
    <m/>
    <m/>
    <m/>
    <m/>
    <m/>
    <m/>
    <m/>
    <m/>
    <m/>
    <m/>
    <m/>
  </r>
  <r>
    <n v="20"/>
    <m/>
    <x v="1"/>
    <s v="AYO Kasir"/>
    <x v="14"/>
    <x v="19"/>
    <x v="19"/>
    <x v="19"/>
    <s v="As we used AYO Kasir in any SFP event through transactions process, input new member registration with very wide scale of event, AYO Kasir need able to input these activities both online and offline mode, to ensure smooth field force operational and consumer journey "/>
    <n v="5"/>
    <s v="CommSFP - Adnan_x000a_CommDep - Harya"/>
    <x v="0"/>
    <b v="0"/>
    <m/>
    <m/>
    <n v="100"/>
    <x v="16"/>
    <m/>
    <m/>
    <m/>
    <m/>
    <m/>
    <m/>
    <m/>
    <m/>
    <m/>
    <m/>
    <m/>
    <m/>
    <m/>
    <m/>
  </r>
  <r>
    <e v="#REF!"/>
    <s v="AK.02.26.005"/>
    <x v="1"/>
    <s v="AYO Kasir SRC IQOS Point"/>
    <x v="8"/>
    <x v="20"/>
    <x v="20"/>
    <x v="20"/>
    <s v="Misinformation &amp; misunderstanding of coin rewarding history will still happen, which leads to SRCC needs to keep explaining to SRC that impacts to their time spent"/>
    <m/>
    <s v="CommSFP - Ragib Yusup Firdaus_x000a_CommDep - Jessica Cassandra"/>
    <x v="2"/>
    <b v="0"/>
    <m/>
    <s v="Felicia"/>
    <n v="10"/>
    <x v="17"/>
    <m/>
    <m/>
    <s v="CDE-57389_x000a_CDE-56953"/>
    <m/>
    <m/>
    <m/>
    <m/>
    <m/>
    <m/>
    <m/>
    <m/>
    <m/>
    <m/>
    <m/>
  </r>
  <r>
    <e v="#REF!"/>
    <s v="AK.01.26.006"/>
    <x v="1"/>
    <s v="AYO Kasir"/>
    <x v="8"/>
    <x v="21"/>
    <x v="21"/>
    <x v="21"/>
    <s v="Need Confirmation"/>
    <n v="2"/>
    <s v="CommSFP - Alifa Safitri_x000a_CommDep - Jessica Cassandra"/>
    <x v="3"/>
    <m/>
    <d v="2025-11-27T00:00:00"/>
    <s v="Arum"/>
    <n v="30"/>
    <x v="18"/>
    <m/>
    <m/>
    <m/>
    <m/>
    <m/>
    <m/>
    <m/>
    <m/>
    <m/>
    <m/>
    <m/>
    <m/>
    <m/>
    <m/>
  </r>
  <r>
    <e v="#REF!"/>
    <s v="AK.04.26.007"/>
    <x v="1"/>
    <s v="AYO Kasir"/>
    <x v="15"/>
    <x v="22"/>
    <x v="22"/>
    <x v="22"/>
    <s v="Reduced manual reconciliation between sales and replacement data"/>
    <m/>
    <m/>
    <x v="2"/>
    <b v="0"/>
    <m/>
    <m/>
    <n v="5"/>
    <x v="19"/>
    <m/>
    <m/>
    <m/>
    <m/>
    <m/>
    <m/>
    <m/>
    <m/>
    <m/>
    <m/>
    <m/>
    <m/>
    <m/>
    <m/>
  </r>
  <r>
    <e v="#REF!"/>
    <s v="AP.09.25.003"/>
    <x v="1"/>
    <s v="AYO Principal - Kasir"/>
    <x v="16"/>
    <x v="23"/>
    <x v="23"/>
    <x v="23"/>
    <s v="changes will continue to require backend intervention, causing delays, increased operational overhead, and potential disruptions in online payment processing"/>
    <m/>
    <s v="Adnan"/>
    <x v="2"/>
    <b v="0"/>
    <m/>
    <s v="Kelvin"/>
    <n v="57"/>
    <x v="20"/>
    <m/>
    <m/>
    <m/>
    <m/>
    <m/>
    <m/>
    <m/>
    <m/>
    <m/>
    <m/>
    <m/>
    <m/>
    <m/>
    <m/>
  </r>
  <r>
    <e v="#REF!"/>
    <s v="AK.04.26.010"/>
    <x v="1"/>
    <s v="AYO Kasir"/>
    <x v="15"/>
    <x v="24"/>
    <x v="24"/>
    <x v="24"/>
    <s v="1. Clear distinction between Sellable and Non‑Sellable stock movements_x000a_2. Improved inventory accuracy and traceability"/>
    <m/>
    <m/>
    <x v="2"/>
    <b v="0"/>
    <m/>
    <m/>
    <n v="70"/>
    <x v="21"/>
    <m/>
    <m/>
    <m/>
    <m/>
    <m/>
    <m/>
    <m/>
    <m/>
    <m/>
    <m/>
    <m/>
    <m/>
    <m/>
    <m/>
  </r>
  <r>
    <e v="#REF!"/>
    <s v="AK.10.25.002"/>
    <x v="1"/>
    <s v="AYO Kasir"/>
    <x v="17"/>
    <x v="25"/>
    <x v="25"/>
    <x v="25"/>
    <s v="Miss input and discrepancies of stock and payment reconciliation"/>
    <n v="2"/>
    <s v="CommSFP - Adnan_x000a_CommDep - Harya"/>
    <x v="2"/>
    <b v="0"/>
    <m/>
    <m/>
    <n v="50"/>
    <x v="22"/>
    <m/>
    <m/>
    <m/>
    <m/>
    <m/>
    <m/>
    <m/>
    <m/>
    <m/>
    <m/>
    <m/>
    <m/>
    <m/>
    <m/>
  </r>
  <r>
    <e v="#REF!"/>
    <m/>
    <x v="2"/>
    <m/>
    <x v="18"/>
    <x v="26"/>
    <x v="26"/>
    <x v="26"/>
    <s v="Activate CITA Dormant User by 20% "/>
    <n v="6"/>
    <s v="Dila Setyawati"/>
    <x v="0"/>
    <b v="1"/>
    <d v="2026-06-03T00:00:00"/>
    <s v="Jeremia Dharmawan"/>
    <m/>
    <x v="0"/>
    <m/>
    <m/>
    <m/>
    <m/>
    <m/>
    <m/>
    <m/>
    <m/>
    <m/>
    <m/>
    <m/>
    <m/>
    <m/>
    <m/>
  </r>
  <r>
    <e v="#REF!"/>
    <m/>
    <x v="2"/>
    <s v="CITA"/>
    <x v="18"/>
    <x v="27"/>
    <x v="27"/>
    <x v="15"/>
    <s v="Eliminate ~2–4 hours of manual effort per mission cycle for data pull and coin injection; reduce human error risk in reward disbursement"/>
    <n v="6"/>
    <m/>
    <x v="0"/>
    <b v="0"/>
    <m/>
    <s v="Jeremia Dharmawan"/>
    <m/>
    <x v="1"/>
    <m/>
    <m/>
    <m/>
    <m/>
    <m/>
    <m/>
    <m/>
    <m/>
    <m/>
    <m/>
    <m/>
    <m/>
    <m/>
    <m/>
  </r>
  <r>
    <e v="#REF!"/>
    <m/>
    <x v="2"/>
    <s v="AYO Principal"/>
    <x v="19"/>
    <x v="28"/>
    <x v="28"/>
    <x v="15"/>
    <m/>
    <n v="6"/>
    <s v="Iqbal"/>
    <x v="0"/>
    <b v="0"/>
    <m/>
    <s v="Kelvin"/>
    <m/>
    <x v="2"/>
    <m/>
    <m/>
    <m/>
    <m/>
    <m/>
    <m/>
    <m/>
    <m/>
    <m/>
    <m/>
    <m/>
    <m/>
    <m/>
    <m/>
  </r>
  <r>
    <e v="#REF!"/>
    <m/>
    <x v="3"/>
    <s v="AYO Principal"/>
    <x v="20"/>
    <x v="29"/>
    <x v="29"/>
    <x v="27"/>
    <s v="eliminate the possibility of ineligible staff to login to apps"/>
    <n v="6"/>
    <s v="Kelvin"/>
    <x v="0"/>
    <b v="0"/>
    <m/>
    <s v="Kelvin"/>
    <m/>
    <x v="0"/>
    <m/>
    <m/>
    <m/>
    <m/>
    <m/>
    <m/>
    <m/>
    <m/>
    <m/>
    <m/>
    <m/>
    <m/>
    <m/>
    <m/>
  </r>
  <r>
    <e v="#REF!"/>
    <s v="AK.03.26.004"/>
    <x v="1"/>
    <s v="AYO Kasir"/>
    <x v="21"/>
    <x v="30"/>
    <x v="30"/>
    <x v="28"/>
    <m/>
    <m/>
    <m/>
    <x v="2"/>
    <b v="0"/>
    <m/>
    <m/>
    <n v="15"/>
    <x v="23"/>
    <m/>
    <m/>
    <m/>
    <m/>
    <m/>
    <m/>
    <m/>
    <m/>
    <m/>
    <m/>
    <m/>
    <m/>
    <m/>
    <m/>
  </r>
  <r>
    <e v="#REF!"/>
    <m/>
    <x v="4"/>
    <s v="AYO Toko"/>
    <x v="17"/>
    <x v="31"/>
    <x v="31"/>
    <x v="15"/>
    <m/>
    <n v="6"/>
    <s v="Jeje"/>
    <x v="3"/>
    <b v="0"/>
    <m/>
    <s v="Jeje"/>
    <n v="18"/>
    <x v="1"/>
    <m/>
    <m/>
    <m/>
    <m/>
    <m/>
    <m/>
    <m/>
    <m/>
    <m/>
    <m/>
    <m/>
    <m/>
    <m/>
    <m/>
  </r>
  <r>
    <e v="#REF!"/>
    <m/>
    <x v="4"/>
    <s v="AYO Toko"/>
    <x v="17"/>
    <x v="32"/>
    <x v="32"/>
    <x v="15"/>
    <m/>
    <n v="6"/>
    <s v="Jeje"/>
    <x v="3"/>
    <b v="0"/>
    <m/>
    <s v="Jeje"/>
    <n v="18"/>
    <x v="2"/>
    <m/>
    <m/>
    <m/>
    <m/>
    <m/>
    <m/>
    <m/>
    <m/>
    <m/>
    <m/>
    <m/>
    <m/>
    <m/>
    <m/>
  </r>
  <r>
    <e v="#REF!"/>
    <m/>
    <x v="4"/>
    <s v="AYO Toko"/>
    <x v="22"/>
    <x v="33"/>
    <x v="33"/>
    <x v="29"/>
    <m/>
    <n v="6"/>
    <s v="Jeje"/>
    <x v="0"/>
    <b v="1"/>
    <m/>
    <s v="Jeje"/>
    <n v="18"/>
    <x v="3"/>
    <m/>
    <m/>
    <m/>
    <m/>
    <m/>
    <m/>
    <m/>
    <m/>
    <m/>
    <m/>
    <m/>
    <m/>
    <m/>
    <m/>
  </r>
  <r>
    <e v="#REF!"/>
    <m/>
    <x v="4"/>
    <s v="AYO Toko"/>
    <x v="23"/>
    <x v="34"/>
    <x v="34"/>
    <x v="15"/>
    <m/>
    <n v="6"/>
    <s v="Jeje"/>
    <x v="3"/>
    <b v="0"/>
    <m/>
    <s v="Jeje"/>
    <n v="15"/>
    <x v="4"/>
    <m/>
    <m/>
    <m/>
    <m/>
    <m/>
    <m/>
    <m/>
    <m/>
    <m/>
    <m/>
    <m/>
    <m/>
    <m/>
    <m/>
  </r>
  <r>
    <n v="36"/>
    <m/>
    <x v="5"/>
    <s v="My Hero WEB"/>
    <x v="24"/>
    <x v="35"/>
    <x v="35"/>
    <x v="30"/>
    <m/>
    <n v="6"/>
    <s v="Freddy MH"/>
    <x v="0"/>
    <m/>
    <d v="2026-06-03T00:00:00"/>
    <s v="Melissa Tio"/>
    <n v="26.6"/>
    <x v="0"/>
    <m/>
    <m/>
    <m/>
    <m/>
    <m/>
    <m/>
    <m/>
    <m/>
    <m/>
    <m/>
    <m/>
    <m/>
    <m/>
    <m/>
  </r>
  <r>
    <n v="37"/>
    <m/>
    <x v="4"/>
    <s v="AYO Toko"/>
    <x v="17"/>
    <x v="36"/>
    <x v="36"/>
    <x v="31"/>
    <m/>
    <n v="6"/>
    <s v="Jeje"/>
    <x v="3"/>
    <b v="0"/>
    <m/>
    <s v="Jeje"/>
    <n v="25"/>
    <x v="5"/>
    <m/>
    <m/>
    <m/>
    <m/>
    <m/>
    <m/>
    <m/>
    <m/>
    <m/>
    <m/>
    <m/>
    <m/>
    <m/>
    <m/>
  </r>
  <r>
    <n v="38"/>
    <m/>
    <x v="4"/>
    <s v="DTE"/>
    <x v="25"/>
    <x v="37"/>
    <x v="37"/>
    <x v="15"/>
    <m/>
    <n v="6"/>
    <s v="Livi"/>
    <x v="0"/>
    <b v="0"/>
    <m/>
    <s v="Jeje"/>
    <n v="10"/>
    <x v="6"/>
    <m/>
    <m/>
    <m/>
    <m/>
    <m/>
    <m/>
    <m/>
    <m/>
    <m/>
    <m/>
    <m/>
    <m/>
    <m/>
    <m/>
  </r>
  <r>
    <n v="39"/>
    <m/>
    <x v="4"/>
    <s v="DTE"/>
    <x v="26"/>
    <x v="38"/>
    <x v="37"/>
    <x v="32"/>
    <m/>
    <n v="6"/>
    <s v="Livi"/>
    <x v="3"/>
    <b v="0"/>
    <m/>
    <s v="Jeje"/>
    <s v="- Show different product cards layout for more than 2 SKU (including bottom sheet, GA tracking, etc etc) 22_x000a_- Show product reco qty when user add to cart from retailer analytics 14_x000a_- Show new product cards placement for retailer analytics video (in homepage, so that retailers don't have to play the video for add to cart) --&gt; include GA 14_x000a_- Show product recommendations section on cart screen (including config, GA tracking, etc) 18_x000a_- Show profit estimation 40 (no brief, just BRD)"/>
    <x v="7"/>
    <m/>
    <m/>
    <m/>
    <n v="5"/>
    <m/>
    <m/>
    <m/>
    <m/>
    <m/>
    <m/>
    <m/>
    <m/>
    <m/>
    <m/>
  </r>
  <r>
    <n v="40"/>
    <m/>
    <x v="1"/>
    <s v="AYO Kasir"/>
    <x v="27"/>
    <x v="39"/>
    <x v="38"/>
    <x v="33"/>
    <s v="Need Confirmation"/>
    <m/>
    <s v="MktSFP"/>
    <x v="0"/>
    <b v="0"/>
    <m/>
    <s v="Felicia"/>
    <n v="20"/>
    <x v="24"/>
    <m/>
    <m/>
    <m/>
    <m/>
    <m/>
    <m/>
    <m/>
    <m/>
    <m/>
    <m/>
    <m/>
    <m/>
    <m/>
    <m/>
  </r>
  <r>
    <n v="41"/>
    <m/>
    <x v="6"/>
    <s v="AYO Principal"/>
    <x v="18"/>
    <x v="40"/>
    <x v="39"/>
    <x v="15"/>
    <m/>
    <n v="5"/>
    <m/>
    <x v="0"/>
    <b v="0"/>
    <m/>
    <s v="Varhan"/>
    <n v="5"/>
    <x v="0"/>
    <m/>
    <m/>
    <s v="CDE-61921"/>
    <m/>
    <m/>
    <d v="2026-05-19T00:00:00"/>
    <s v="Develop"/>
    <n v="5"/>
    <s v="No"/>
    <m/>
    <n v="18.25"/>
    <m/>
    <m/>
    <m/>
  </r>
  <r>
    <n v="42"/>
    <m/>
    <x v="0"/>
    <s v="AYO Principal, DTE"/>
    <x v="28"/>
    <x v="41"/>
    <x v="40"/>
    <x v="15"/>
    <s v="Increase user engagement in AYO TOKO_x000a_Increase order conversion and volume_x000a_Reduce salesman time spent in area to educate products"/>
    <n v="5"/>
    <s v="Livi Anastasia"/>
    <x v="0"/>
    <b v="0"/>
    <d v="2026-02-05T00:00:00"/>
    <s v="Livi Anastasia"/>
    <n v="20"/>
    <x v="3"/>
    <m/>
    <m/>
    <s v="CDE-61497"/>
    <m/>
    <m/>
    <d v="2026-05-13T00:00:00"/>
    <s v="Develop"/>
    <n v="5"/>
    <s v="No"/>
    <m/>
    <n v="20"/>
    <n v="1"/>
    <m/>
    <m/>
  </r>
  <r>
    <n v="43"/>
    <m/>
    <x v="7"/>
    <s v="My AYO"/>
    <x v="29"/>
    <x v="42"/>
    <x v="41"/>
    <x v="15"/>
    <m/>
    <n v="5"/>
    <s v="Jeje"/>
    <x v="0"/>
    <m/>
    <m/>
    <s v="Jeje"/>
    <m/>
    <x v="2"/>
    <m/>
    <m/>
    <m/>
    <m/>
    <m/>
    <m/>
    <m/>
    <m/>
    <m/>
    <m/>
    <m/>
    <m/>
    <m/>
    <m/>
  </r>
  <r>
    <n v="44"/>
    <m/>
    <x v="6"/>
    <s v="AYO Mitra"/>
    <x v="25"/>
    <x v="43"/>
    <x v="42"/>
    <x v="15"/>
    <m/>
    <m/>
    <m/>
    <x v="1"/>
    <b v="0"/>
    <m/>
    <s v="Varhan"/>
    <n v="10"/>
    <x v="1"/>
    <m/>
    <m/>
    <m/>
    <m/>
    <m/>
    <m/>
    <m/>
    <m/>
    <m/>
    <m/>
    <m/>
    <m/>
    <m/>
    <m/>
  </r>
  <r>
    <n v="45"/>
    <m/>
    <x v="4"/>
    <s v="AYO Toko &amp; My Hero"/>
    <x v="30"/>
    <x v="44"/>
    <x v="43"/>
    <x v="34"/>
    <s v="Effectiveness SLE to distribute rewards program in IQOS Partners"/>
    <n v="7"/>
    <s v="Laia, Kristin"/>
    <x v="0"/>
    <b v="0"/>
    <m/>
    <m/>
    <m/>
    <x v="25"/>
    <m/>
    <m/>
    <m/>
    <m/>
    <m/>
    <m/>
    <m/>
    <m/>
    <m/>
    <m/>
    <m/>
    <m/>
    <m/>
    <m/>
  </r>
  <r>
    <n v="46"/>
    <m/>
    <x v="5"/>
    <s v="My Hero (ipad &amp; BE)"/>
    <x v="31"/>
    <x v="45"/>
    <x v="44"/>
    <x v="35"/>
    <s v="Enhance agility of AAI across trade program different mechanics"/>
    <n v="5"/>
    <s v="Indah /Sukma Aditya Hidayat"/>
    <x v="4"/>
    <b v="0"/>
    <m/>
    <s v="Aditya Hidayat"/>
    <n v="0"/>
    <x v="1"/>
    <m/>
    <m/>
    <m/>
    <m/>
    <m/>
    <d v="2026-05-15T00:00:00"/>
    <s v="Develop"/>
    <n v="5"/>
    <s v="Yes"/>
    <n v="6"/>
    <n v="0"/>
    <m/>
    <s v="Sprint 6 hanya testing"/>
    <d v="2026-08-06T00:00:00"/>
  </r>
  <r>
    <n v="47"/>
    <m/>
    <x v="5"/>
    <s v="My Hero FF &amp; My Hero Backend"/>
    <x v="32"/>
    <x v="46"/>
    <x v="45"/>
    <x v="36"/>
    <m/>
    <m/>
    <s v="CI- Faishol"/>
    <x v="0"/>
    <m/>
    <m/>
    <s v="Faishol"/>
    <n v="38"/>
    <x v="2"/>
    <m/>
    <m/>
    <m/>
    <m/>
    <m/>
    <m/>
    <m/>
    <m/>
    <m/>
    <m/>
    <m/>
    <m/>
    <m/>
    <m/>
  </r>
  <r>
    <n v="48"/>
    <m/>
    <x v="5"/>
    <s v="MyHero"/>
    <x v="33"/>
    <x v="47"/>
    <x v="46"/>
    <x v="37"/>
    <s v="To enhance the usability and readability of the synchronization (sync) screen by delivering a visually revamped interface that enables salesman to quickly identify, understand, and act upon sync results — particularly failed items — thereby improving data accuracy, field readiness, and overall sales force productivity."/>
    <n v="6"/>
    <s v="Austin"/>
    <x v="0"/>
    <b v="0"/>
    <d v="2026-06-03T00:00:00"/>
    <s v="Austin"/>
    <n v="32.299999999999997"/>
    <x v="3"/>
    <m/>
    <m/>
    <m/>
    <m/>
    <m/>
    <m/>
    <m/>
    <m/>
    <m/>
    <m/>
    <m/>
    <m/>
    <m/>
    <m/>
  </r>
  <r>
    <n v="49"/>
    <m/>
    <x v="5"/>
    <s v="My Hero Backend"/>
    <x v="34"/>
    <x v="48"/>
    <x v="47"/>
    <x v="15"/>
    <s v="MyHero Improve API for BV1 SO Approval"/>
    <m/>
    <m/>
    <x v="0"/>
    <m/>
    <m/>
    <s v="Faishol"/>
    <n v="5.7"/>
    <x v="4"/>
    <m/>
    <m/>
    <m/>
    <m/>
    <m/>
    <m/>
    <m/>
    <m/>
    <m/>
    <m/>
    <m/>
    <m/>
    <m/>
    <m/>
  </r>
  <r>
    <n v="50"/>
    <m/>
    <x v="5"/>
    <s v="My Hero FF &amp; My Hero Backend"/>
    <x v="35"/>
    <x v="49"/>
    <x v="48"/>
    <x v="38"/>
    <s v="The implementation will reduce manual effort for Field Force and CPO, accelerate claim processing cycle time, minimize cost mapping errors, eliminate idle funds of 8 Bio-IDR, and remove recurring PC Pool costs of 1.1 Bio-IDR while improving transparency and auditability._x000a_"/>
    <n v="5"/>
    <s v="CommFin - Nobel Adisyahputra"/>
    <x v="2"/>
    <b v="0"/>
    <m/>
    <s v="Austin"/>
    <n v="163.39999999999998"/>
    <x v="5"/>
    <m/>
    <m/>
    <m/>
    <m/>
    <m/>
    <m/>
    <m/>
    <m/>
    <m/>
    <m/>
    <m/>
    <m/>
    <m/>
    <m/>
  </r>
  <r>
    <n v="51"/>
    <m/>
    <x v="5"/>
    <s v="MyHero FF"/>
    <x v="36"/>
    <x v="50"/>
    <x v="49"/>
    <x v="15"/>
    <s v="Salesman can taking order without visit and disturb KSI Calcullation"/>
    <n v="6"/>
    <m/>
    <x v="0"/>
    <d v="2026-06-03T00:00:00"/>
    <s v="Austin Lieandro"/>
    <s v="Austin"/>
    <n v="41.8"/>
    <x v="6"/>
    <m/>
    <m/>
    <m/>
    <m/>
    <m/>
    <m/>
    <m/>
    <m/>
    <m/>
    <m/>
    <m/>
    <m/>
    <m/>
    <m/>
  </r>
  <r>
    <n v="52"/>
    <m/>
    <x v="5"/>
    <s v="My Hero Backend"/>
    <x v="37"/>
    <x v="51"/>
    <x v="50"/>
    <x v="39"/>
    <m/>
    <m/>
    <s v="CI- Faishol"/>
    <x v="0"/>
    <b v="1"/>
    <m/>
    <s v="Faishol"/>
    <n v="24.7"/>
    <x v="7"/>
    <m/>
    <m/>
    <m/>
    <m/>
    <m/>
    <m/>
    <m/>
    <m/>
    <m/>
    <m/>
    <m/>
    <m/>
    <m/>
    <m/>
  </r>
  <r>
    <n v="53"/>
    <m/>
    <x v="5"/>
    <s v="My Hero FF &amp; My Hero Backend"/>
    <x v="38"/>
    <x v="52"/>
    <x v="51"/>
    <x v="40"/>
    <s v="- Achieve Q2 2026 productivity target (~$0.1 mio/yr)*._x000a_- Eliminate time-spent by wholesale field force to do manual stock coordination._x000a__x000a_*Under validation with procurement"/>
    <n v="5"/>
    <s v="OCS - Biani Himawan"/>
    <x v="2"/>
    <b v="0"/>
    <d v="2026-03-09T00:00:00"/>
    <s v="Faishol"/>
    <n v="30.4"/>
    <x v="8"/>
    <m/>
    <m/>
    <m/>
    <m/>
    <m/>
    <m/>
    <m/>
    <m/>
    <m/>
    <m/>
    <m/>
    <m/>
    <m/>
    <m/>
  </r>
  <r>
    <n v="54"/>
    <m/>
    <x v="5"/>
    <s v="My Hero"/>
    <x v="39"/>
    <x v="53"/>
    <x v="52"/>
    <x v="15"/>
    <m/>
    <n v="5"/>
    <s v="CI - Melissa"/>
    <x v="2"/>
    <b v="0"/>
    <m/>
    <s v="Melissa Tio"/>
    <n v="15.2"/>
    <x v="9"/>
    <m/>
    <m/>
    <m/>
    <m/>
    <m/>
    <m/>
    <m/>
    <m/>
    <m/>
    <m/>
    <m/>
    <m/>
    <m/>
    <m/>
  </r>
  <r>
    <n v="55"/>
    <m/>
    <x v="5"/>
    <s v="My Hero"/>
    <x v="40"/>
    <x v="54"/>
    <x v="53"/>
    <x v="41"/>
    <s v="- Deploy in minutes_x000a_- Auto update all devices on next app launch_x000a_- 66.7% Reduction in app update install time"/>
    <n v="5"/>
    <s v="CI - Austin"/>
    <x v="2"/>
    <b v="0"/>
    <m/>
    <s v="Austin"/>
    <s v="Exploration"/>
    <x v="10"/>
    <m/>
    <m/>
    <m/>
    <m/>
    <m/>
    <m/>
    <m/>
    <m/>
    <m/>
    <m/>
    <m/>
    <m/>
    <m/>
    <m/>
  </r>
  <r>
    <n v="56"/>
    <m/>
    <x v="5"/>
    <s v="My Hero &amp; MyHero Backend"/>
    <x v="41"/>
    <x v="55"/>
    <x v="54"/>
    <x v="15"/>
    <s v="Before Collectra: 54 FTE_x000a_After Collectra: 1.6 FTE_x000a_Automate Collectra: 0.36 FTE"/>
    <n v="5"/>
    <s v="CPI - Nobel"/>
    <x v="2"/>
    <b v="0"/>
    <m/>
    <s v="Austin"/>
    <n v="98.8"/>
    <x v="11"/>
    <m/>
    <m/>
    <m/>
    <m/>
    <m/>
    <m/>
    <m/>
    <m/>
    <m/>
    <m/>
    <m/>
    <m/>
    <m/>
    <m/>
  </r>
  <r>
    <n v="57"/>
    <m/>
    <x v="5"/>
    <s v="My Hero FF &amp; My Hero Backend"/>
    <x v="42"/>
    <x v="56"/>
    <x v="55"/>
    <x v="42"/>
    <m/>
    <m/>
    <s v="CI- Faishol"/>
    <x v="0"/>
    <b v="1"/>
    <m/>
    <s v="Faishol"/>
    <n v="28.5"/>
    <x v="12"/>
    <m/>
    <m/>
    <m/>
    <m/>
    <m/>
    <m/>
    <m/>
    <m/>
    <m/>
    <m/>
    <m/>
    <m/>
    <m/>
    <m/>
  </r>
  <r>
    <n v="58"/>
    <m/>
    <x v="5"/>
    <s v="My Hero WEB"/>
    <x v="43"/>
    <x v="57"/>
    <x v="56"/>
    <x v="43"/>
    <m/>
    <n v="6"/>
    <s v="Melissa Tio"/>
    <x v="0"/>
    <m/>
    <d v="2026-06-03T00:00:00"/>
    <s v="Melissa Tio"/>
    <n v="17.100000000000001"/>
    <x v="13"/>
    <m/>
    <m/>
    <m/>
    <m/>
    <m/>
    <m/>
    <m/>
    <m/>
    <m/>
    <m/>
    <m/>
    <m/>
    <m/>
    <m/>
  </r>
  <r>
    <n v="59"/>
    <m/>
    <x v="5"/>
    <s v="My Hero FF"/>
    <x v="44"/>
    <x v="58"/>
    <x v="57"/>
    <x v="44"/>
    <s v="_x000a_Increase Active User by +15% and Improve SLA follow-up &amp; processing by +30%Enable self-service shipment tracking for FFReduce manual request to SPVImprove service quality to partners"/>
    <n v="6"/>
    <s v="CI - Aditya Hidayat"/>
    <x v="0"/>
    <m/>
    <m/>
    <s v="Aditya Hidayat"/>
    <s v="Update 9 Jun: No BRD Shared to ITPD"/>
    <x v="14"/>
    <m/>
    <m/>
    <m/>
    <m/>
    <m/>
    <m/>
    <m/>
    <m/>
    <m/>
    <m/>
    <m/>
    <m/>
    <m/>
    <m/>
  </r>
  <r>
    <n v="60"/>
    <s v="MH.03.26.005"/>
    <x v="5"/>
    <s v="My Hero FF"/>
    <x v="45"/>
    <x v="59"/>
    <x v="58"/>
    <x v="45"/>
    <m/>
    <n v="5"/>
    <s v="CI - Austin Lieandro"/>
    <x v="2"/>
    <b v="0"/>
    <d v="2025-01-30T00:00:00"/>
    <s v="Austin"/>
    <n v="47.5"/>
    <x v="15"/>
    <m/>
    <m/>
    <m/>
    <m/>
    <m/>
    <m/>
    <m/>
    <m/>
    <m/>
    <m/>
    <m/>
    <m/>
    <m/>
    <m/>
  </r>
  <r>
    <n v="61"/>
    <s v="MH.03.26.013"/>
    <x v="5"/>
    <s v="My Hero"/>
    <x v="46"/>
    <x v="60"/>
    <x v="59"/>
    <x v="15"/>
    <m/>
    <n v="5"/>
    <s v="CommDep - Nika"/>
    <x v="2"/>
    <b v="0"/>
    <d v="2026-02-05T00:00:00"/>
    <s v="Melissa Tio"/>
    <n v="13.3"/>
    <x v="16"/>
    <m/>
    <m/>
    <m/>
    <m/>
    <m/>
    <m/>
    <m/>
    <m/>
    <m/>
    <m/>
    <m/>
    <m/>
    <m/>
    <m/>
  </r>
  <r>
    <n v="62"/>
    <m/>
    <x v="5"/>
    <s v="My Hero WEB"/>
    <x v="47"/>
    <x v="61"/>
    <x v="60"/>
    <x v="46"/>
    <m/>
    <n v="6"/>
    <s v="Tania Febriyanti"/>
    <x v="0"/>
    <m/>
    <d v="2026-06-03T00:00:00"/>
    <s v="Melissa Tio"/>
    <n v="34.200000000000003"/>
    <x v="17"/>
    <m/>
    <m/>
    <m/>
    <m/>
    <m/>
    <m/>
    <m/>
    <m/>
    <m/>
    <m/>
    <m/>
    <m/>
    <m/>
    <m/>
  </r>
  <r>
    <n v="63"/>
    <m/>
    <x v="5"/>
    <s v="My Hero BE"/>
    <x v="16"/>
    <x v="62"/>
    <x v="61"/>
    <x v="15"/>
    <s v="Reduce human error"/>
    <n v="5"/>
    <s v="CI - Livi Anastasia"/>
    <x v="2"/>
    <b v="0"/>
    <d v="2026-02-05T00:00:00"/>
    <s v="Melissa Tio"/>
    <n v="32.299999999999997"/>
    <x v="18"/>
    <m/>
    <m/>
    <m/>
    <m/>
    <m/>
    <m/>
    <m/>
    <m/>
    <m/>
    <m/>
    <m/>
    <m/>
    <m/>
    <m/>
  </r>
  <r>
    <n v="64"/>
    <m/>
    <x v="5"/>
    <s v="My Hero BE"/>
    <x v="16"/>
    <x v="63"/>
    <x v="62"/>
    <x v="15"/>
    <s v="Time efficiency"/>
    <n v="5"/>
    <s v="CI - Livi Anastasia"/>
    <x v="2"/>
    <b v="0"/>
    <d v="2026-02-05T00:00:00"/>
    <s v="Melissa Tio"/>
    <n v="60.8"/>
    <x v="19"/>
    <m/>
    <m/>
    <m/>
    <m/>
    <m/>
    <m/>
    <m/>
    <m/>
    <m/>
    <m/>
    <m/>
    <m/>
    <m/>
    <m/>
  </r>
  <r>
    <n v="65"/>
    <m/>
    <x v="5"/>
    <s v="My Hero BE"/>
    <x v="16"/>
    <x v="64"/>
    <x v="63"/>
    <x v="15"/>
    <s v="UI Improvement"/>
    <n v="5"/>
    <s v="Commercial - Dinda Fardian"/>
    <x v="2"/>
    <b v="0"/>
    <d v="2026-02-05T00:00:00"/>
    <s v="Melissa Tio"/>
    <n v="9.5"/>
    <x v="20"/>
    <m/>
    <m/>
    <m/>
    <m/>
    <m/>
    <m/>
    <m/>
    <m/>
    <m/>
    <m/>
    <m/>
    <m/>
    <m/>
    <m/>
  </r>
  <r>
    <n v="66"/>
    <s v="MH.03.26.009"/>
    <x v="5"/>
    <s v="My Hero BE"/>
    <x v="46"/>
    <x v="65"/>
    <x v="64"/>
    <x v="15"/>
    <m/>
    <n v="5"/>
    <s v="CI - Melissa Tio"/>
    <x v="2"/>
    <b v="0"/>
    <m/>
    <s v="Melissa Tio"/>
    <n v="9.5"/>
    <x v="21"/>
    <m/>
    <m/>
    <m/>
    <m/>
    <m/>
    <m/>
    <m/>
    <m/>
    <m/>
    <m/>
    <m/>
    <m/>
    <m/>
    <m/>
  </r>
  <r>
    <n v="67"/>
    <m/>
    <x v="5"/>
    <s v="My Hero BE"/>
    <x v="16"/>
    <x v="66"/>
    <x v="65"/>
    <x v="15"/>
    <s v="Time efficiency"/>
    <n v="5"/>
    <s v="Commercial - Dinda Fardian"/>
    <x v="2"/>
    <b v="0"/>
    <d v="2026-02-05T00:00:00"/>
    <s v="Melissa Tio"/>
    <n v="38"/>
    <x v="22"/>
    <m/>
    <m/>
    <m/>
    <m/>
    <m/>
    <m/>
    <m/>
    <m/>
    <m/>
    <m/>
    <m/>
    <m/>
    <m/>
    <m/>
  </r>
  <r>
    <n v="68"/>
    <m/>
    <x v="5"/>
    <s v="MyHERO BackEnd"/>
    <x v="48"/>
    <x v="67"/>
    <x v="66"/>
    <x v="47"/>
    <s v="Idle time due to waiting invoice creation ​_x000a_Risk of late delivery to customer due to waiting/idle time​_x000a_Warehouse admin, helper, FF, and CPO overtime"/>
    <n v="5"/>
    <s v="OCS - Biani Himawan"/>
    <x v="2"/>
    <b v="0"/>
    <m/>
    <s v="Faishol"/>
    <n v="47.5"/>
    <x v="23"/>
    <m/>
    <m/>
    <m/>
    <m/>
    <m/>
    <m/>
    <m/>
    <m/>
    <m/>
    <m/>
    <m/>
    <m/>
    <m/>
    <m/>
  </r>
  <r>
    <n v="69"/>
    <m/>
    <x v="5"/>
    <s v="MyHero "/>
    <x v="46"/>
    <x v="68"/>
    <x v="67"/>
    <x v="15"/>
    <m/>
    <n v="5"/>
    <s v="CPI - Adrian Tannudjaja"/>
    <x v="2"/>
    <b v="0"/>
    <d v="2026-02-19T00:00:00"/>
    <s v="Melissa Tio"/>
    <n v="11.399999999999999"/>
    <x v="24"/>
    <m/>
    <m/>
    <m/>
    <m/>
    <m/>
    <m/>
    <m/>
    <m/>
    <m/>
    <m/>
    <m/>
    <m/>
    <m/>
    <m/>
  </r>
  <r>
    <n v="70"/>
    <m/>
    <x v="3"/>
    <s v="AYO Principal"/>
    <x v="3"/>
    <x v="69"/>
    <x v="68"/>
    <x v="48"/>
    <s v="Currently, it takes for 1 minute to update/revoke account status manually one by one. So, it will save 1 minute per account revocation"/>
    <n v="6"/>
    <s v="Adi Firmansyah"/>
    <x v="0"/>
    <b v="0"/>
    <m/>
    <m/>
    <m/>
    <x v="0"/>
    <m/>
    <m/>
    <m/>
    <m/>
    <m/>
    <m/>
    <m/>
    <m/>
    <m/>
    <m/>
    <m/>
    <m/>
    <m/>
    <m/>
  </r>
  <r>
    <n v="71"/>
    <m/>
    <x v="2"/>
    <s v="CITA"/>
    <x v="49"/>
    <x v="70"/>
    <x v="69"/>
    <x v="15"/>
    <s v="Unlock acquisition of untapped unreg retailer base and increase DAU and platform penetration"/>
    <n v="6"/>
    <m/>
    <x v="0"/>
    <b v="0"/>
    <m/>
    <s v="Jeremia Dharmawan"/>
    <m/>
    <x v="3"/>
    <m/>
    <m/>
    <m/>
    <m/>
    <m/>
    <m/>
    <m/>
    <m/>
    <m/>
    <m/>
    <m/>
    <m/>
    <m/>
    <m/>
  </r>
  <r>
    <n v="72"/>
    <m/>
    <x v="2"/>
    <s v="CITA"/>
    <x v="50"/>
    <x v="71"/>
    <x v="70"/>
    <x v="49"/>
    <s v="Low Chatbot usage, around 6%"/>
    <n v="6"/>
    <s v="Jeremia Dharmawan"/>
    <x v="3"/>
    <b v="0"/>
    <m/>
    <s v="Jeremia Dharmawan"/>
    <n v="33"/>
    <x v="4"/>
    <m/>
    <m/>
    <m/>
    <m/>
    <m/>
    <m/>
    <m/>
    <m/>
    <m/>
    <m/>
    <m/>
    <m/>
    <m/>
    <m/>
  </r>
  <r>
    <n v="73"/>
    <m/>
    <x v="2"/>
    <s v="CITA"/>
    <x v="18"/>
    <x v="72"/>
    <x v="71"/>
    <x v="15"/>
    <m/>
    <n v="6"/>
    <s v="Jeremia Dharmawan"/>
    <x v="3"/>
    <b v="0"/>
    <m/>
    <s v="Jeremia Dharmawan"/>
    <n v="25"/>
    <x v="5"/>
    <m/>
    <m/>
    <m/>
    <m/>
    <m/>
    <m/>
    <m/>
    <m/>
    <m/>
    <m/>
    <m/>
    <m/>
    <m/>
    <m/>
  </r>
  <r>
    <n v="74"/>
    <m/>
    <x v="7"/>
    <s v="My AYO"/>
    <x v="51"/>
    <x v="73"/>
    <x v="37"/>
    <x v="15"/>
    <m/>
    <n v="5"/>
    <s v="Jeje"/>
    <x v="5"/>
    <b v="0"/>
    <m/>
    <s v="Jeje"/>
    <n v="10"/>
    <x v="1"/>
    <m/>
    <m/>
    <m/>
    <m/>
    <m/>
    <m/>
    <m/>
    <m/>
    <m/>
    <m/>
    <m/>
    <m/>
    <m/>
    <m/>
  </r>
  <r>
    <n v="75"/>
    <m/>
    <x v="8"/>
    <s v="Control Tower , CITA"/>
    <x v="49"/>
    <x v="74"/>
    <x v="37"/>
    <x v="50"/>
    <m/>
    <n v="5"/>
    <m/>
    <x v="0"/>
    <b v="0"/>
    <m/>
    <s v="Varhan"/>
    <n v="25"/>
    <x v="0"/>
    <m/>
    <m/>
    <m/>
    <m/>
    <m/>
    <m/>
    <m/>
    <m/>
    <m/>
    <m/>
    <m/>
    <m/>
    <m/>
    <m/>
  </r>
  <r>
    <n v="76"/>
    <m/>
    <x v="9"/>
    <s v="DTE Automation"/>
    <x v="52"/>
    <x v="75"/>
    <x v="72"/>
    <x v="51"/>
    <s v="- Reduce the overall manual effort required to execute the Challenge program creation_x000a_- Eliminate manual data entry errors targeting 100% accuracy&quot;"/>
    <n v="5"/>
    <s v="CI PH (Sintor, Marjorie)"/>
    <x v="6"/>
    <b v="0"/>
    <m/>
    <m/>
    <n v="70"/>
    <x v="26"/>
    <m/>
    <m/>
    <s v="CDE-59205"/>
    <n v="1"/>
    <m/>
    <d v="2026-05-15T00:00:00"/>
    <s v="Develop"/>
    <m/>
    <m/>
    <m/>
    <n v="132"/>
    <m/>
    <m/>
    <m/>
  </r>
  <r>
    <n v="77"/>
    <m/>
    <x v="9"/>
    <s v="DTE Automation"/>
    <x v="53"/>
    <x v="76"/>
    <x v="73"/>
    <x v="52"/>
    <s v="- Reduce the overall manual effort required to execute the Challenge program creation_x000a_- Eliminate manual data entry errors targeting 100% accuracy&quot;"/>
    <n v="5"/>
    <s v="CI PH (Sintor, Marjorie)"/>
    <x v="6"/>
    <b v="0"/>
    <m/>
    <m/>
    <n v="110"/>
    <x v="26"/>
    <m/>
    <m/>
    <s v="CDE-61353_x000a_CDE-61685"/>
    <n v="2"/>
    <m/>
    <m/>
    <m/>
    <m/>
    <m/>
    <m/>
    <m/>
    <m/>
    <m/>
    <m/>
  </r>
  <r>
    <n v="78"/>
    <m/>
    <x v="9"/>
    <s v="DTE Automation"/>
    <x v="54"/>
    <x v="77"/>
    <x v="74"/>
    <x v="53"/>
    <s v="- Reduce the overall manual effort required to execute the raffle program _x000a_- Decrease the cycle time for winner selection and notification to 1 day. _x000a_- Eliminate manual data entry errors targeting 100% accuracy_x000a_- Improved Compliance "/>
    <n v="6"/>
    <s v="CI PH (Sintor, Marjorie)"/>
    <x v="0"/>
    <b v="0"/>
    <m/>
    <m/>
    <n v="150"/>
    <x v="26"/>
    <m/>
    <m/>
    <s v="CDE-62963"/>
    <n v="1"/>
    <m/>
    <m/>
    <m/>
    <m/>
    <m/>
    <m/>
    <m/>
    <m/>
    <m/>
    <m/>
  </r>
  <r>
    <n v="79"/>
    <m/>
    <x v="10"/>
    <s v="AYO Toko PH "/>
    <x v="55"/>
    <x v="78"/>
    <x v="75"/>
    <x v="54"/>
    <m/>
    <n v="6"/>
    <s v="CI PH (Sintor, Marjorie)"/>
    <x v="0"/>
    <b v="0"/>
    <m/>
    <m/>
    <n v="10"/>
    <x v="26"/>
    <m/>
    <m/>
    <s v="CDE-63776"/>
    <n v="1"/>
    <m/>
    <m/>
    <m/>
    <m/>
    <m/>
    <m/>
    <m/>
    <m/>
    <m/>
    <m/>
  </r>
  <r>
    <n v="80"/>
    <m/>
    <x v="10"/>
    <m/>
    <x v="56"/>
    <x v="79"/>
    <x v="37"/>
    <x v="15"/>
    <m/>
    <m/>
    <m/>
    <x v="1"/>
    <b v="0"/>
    <m/>
    <m/>
    <m/>
    <x v="26"/>
    <m/>
    <m/>
    <m/>
    <m/>
    <m/>
    <m/>
    <m/>
    <m/>
    <m/>
    <m/>
    <m/>
    <m/>
    <m/>
    <m/>
  </r>
  <r>
    <n v="81"/>
    <m/>
    <x v="11"/>
    <s v="AYO Mitra PH "/>
    <x v="57"/>
    <x v="80"/>
    <x v="76"/>
    <x v="55"/>
    <m/>
    <n v="6"/>
    <s v="CI PH (Sintor, Marjorie)"/>
    <x v="0"/>
    <b v="0"/>
    <m/>
    <m/>
    <m/>
    <x v="26"/>
    <m/>
    <m/>
    <m/>
    <m/>
    <m/>
    <m/>
    <m/>
    <m/>
    <m/>
    <m/>
    <m/>
    <m/>
    <m/>
    <m/>
  </r>
  <r>
    <n v="82"/>
    <m/>
    <x v="6"/>
    <s v="AYO Mitra"/>
    <x v="58"/>
    <x v="81"/>
    <x v="77"/>
    <x v="15"/>
    <s v="- WS can easily monitor PASGAR activities on a daily basis_x000a_- The data does not require reverse ETL or manual extraction from internal reports, as it is only available from the AYO Mitra side_x000a_- The data is immediately available once PASGAR completes a sync"/>
    <n v="5"/>
    <s v="Varhan"/>
    <x v="0"/>
    <b v="0"/>
    <m/>
    <s v="Varhan"/>
    <n v="45"/>
    <x v="2"/>
    <m/>
    <m/>
    <m/>
    <m/>
    <m/>
    <m/>
    <m/>
    <m/>
    <m/>
    <m/>
    <m/>
    <m/>
    <m/>
    <m/>
  </r>
  <r>
    <n v="83"/>
    <m/>
    <x v="4"/>
    <s v="SFP"/>
    <x v="59"/>
    <x v="82"/>
    <x v="78"/>
    <x v="56"/>
    <s v="Mengetahui berapa % klik, checkout, dan revenue yang berasal dari Product Recommendation._x000a_Menjawab apakah Product Recommendation benar‑benar digunakan dan berdampak ke conversion"/>
    <n v="6"/>
    <s v="Junaidi"/>
    <x v="0"/>
    <b v="0"/>
    <m/>
    <s v="Junaidi"/>
    <n v="15"/>
    <x v="9"/>
    <m/>
    <m/>
    <m/>
    <m/>
    <m/>
    <m/>
    <m/>
    <m/>
    <m/>
    <m/>
    <m/>
    <m/>
    <m/>
    <m/>
  </r>
  <r>
    <n v="84"/>
    <m/>
    <x v="3"/>
    <s v="AYO Principal"/>
    <x v="3"/>
    <x v="83"/>
    <x v="79"/>
    <x v="15"/>
    <m/>
    <n v="5"/>
    <s v="Ariph Satyanagara"/>
    <x v="7"/>
    <b v="0"/>
    <m/>
    <s v="Ariph Satyanagara"/>
    <n v="75"/>
    <x v="1"/>
    <m/>
    <m/>
    <m/>
    <m/>
    <m/>
    <m/>
    <m/>
    <m/>
    <m/>
    <m/>
    <m/>
    <m/>
    <m/>
    <m/>
  </r>
  <r>
    <n v="85"/>
    <m/>
    <x v="3"/>
    <s v="AYO Principal "/>
    <x v="60"/>
    <x v="84"/>
    <x v="80"/>
    <x v="57"/>
    <s v="Expansion on new "/>
    <n v="6"/>
    <s v="Ariph Satyanagara"/>
    <x v="3"/>
    <b v="0"/>
    <d v="2026-06-03T00:00:00"/>
    <s v="Ariph Satyanagara"/>
    <m/>
    <x v="2"/>
    <m/>
    <m/>
    <m/>
    <m/>
    <m/>
    <m/>
    <m/>
    <m/>
    <m/>
    <m/>
    <m/>
    <m/>
    <m/>
    <m/>
  </r>
  <r>
    <n v="86"/>
    <m/>
    <x v="6"/>
    <s v="AYO Mitra"/>
    <x v="61"/>
    <x v="85"/>
    <x v="37"/>
    <x v="15"/>
    <s v="Reduce the effort required to find related menus to the one currently being accessed, minimize confusion, and improve the overall user experience"/>
    <n v="5"/>
    <s v="Varhan"/>
    <x v="0"/>
    <b v="0"/>
    <m/>
    <s v="Varhan"/>
    <n v="30"/>
    <x v="3"/>
    <m/>
    <m/>
    <m/>
    <m/>
    <m/>
    <m/>
    <m/>
    <m/>
    <m/>
    <m/>
    <m/>
    <m/>
    <m/>
    <m/>
  </r>
  <r>
    <n v="87"/>
    <s v="OS.04.26.003"/>
    <x v="12"/>
    <s v="OSEM, DTE"/>
    <x v="62"/>
    <x v="86"/>
    <x v="81"/>
    <x v="15"/>
    <s v="1) Optimize ROI mission_x000a_2) Increase mission submission and compliance"/>
    <n v="4"/>
    <s v="Bobo Devara"/>
    <x v="0"/>
    <m/>
    <m/>
    <m/>
    <m/>
    <x v="26"/>
    <m/>
    <m/>
    <m/>
    <m/>
    <m/>
    <m/>
    <m/>
    <m/>
    <m/>
    <m/>
    <m/>
    <m/>
    <m/>
    <m/>
  </r>
  <r>
    <n v="88"/>
    <m/>
    <x v="4"/>
    <s v="SFP"/>
    <x v="63"/>
    <x v="87"/>
    <x v="82"/>
    <x v="58"/>
    <s v="Mengurangi risiko kehilangan CN atau mismatch data._x000a_Mendukung keputusan komersial dan follow-up ke partner._x000a_Menjadi dasar reporting dan dashboard CN utilization."/>
    <n v="6"/>
    <s v="Junaidi"/>
    <x v="0"/>
    <b v="0"/>
    <m/>
    <s v="Junaidi"/>
    <n v="10"/>
    <x v="12"/>
    <m/>
    <m/>
    <m/>
    <m/>
    <m/>
    <m/>
    <m/>
    <m/>
    <m/>
    <m/>
    <m/>
    <m/>
    <m/>
    <m/>
  </r>
  <r>
    <n v="89"/>
    <m/>
    <x v="3"/>
    <s v="AYO Principal "/>
    <x v="64"/>
    <x v="88"/>
    <x v="83"/>
    <x v="15"/>
    <m/>
    <m/>
    <m/>
    <x v="1"/>
    <b v="0"/>
    <m/>
    <s v="Kelvin"/>
    <n v="15"/>
    <x v="3"/>
    <m/>
    <m/>
    <m/>
    <m/>
    <m/>
    <m/>
    <m/>
    <m/>
    <m/>
    <m/>
    <m/>
    <m/>
    <m/>
    <m/>
  </r>
  <r>
    <n v="90"/>
    <s v="AP.04.26.008"/>
    <x v="3"/>
    <s v="AYO Principle - Whitelist Leads Gen"/>
    <x v="65"/>
    <x v="89"/>
    <x v="84"/>
    <x v="59"/>
    <s v="- Reduce lead time should there be any mass replacement/additional SRC IQOS Point/Paguyuban Member"/>
    <n v="4"/>
    <s v="Jessica Cassandra"/>
    <x v="3"/>
    <b v="0"/>
    <m/>
    <s v="Kelvin"/>
    <n v="20"/>
    <x v="4"/>
    <m/>
    <m/>
    <m/>
    <m/>
    <m/>
    <m/>
    <m/>
    <m/>
    <m/>
    <m/>
    <m/>
    <m/>
    <m/>
    <m/>
  </r>
  <r>
    <n v="91"/>
    <s v="AP.04.26.007"/>
    <x v="13"/>
    <s v="AYO Principal "/>
    <x v="66"/>
    <x v="90"/>
    <x v="85"/>
    <x v="15"/>
    <s v="Simplification of menu for each role in AYO princippal"/>
    <n v="6"/>
    <s v="Ariph Satyanagara"/>
    <x v="3"/>
    <b v="0"/>
    <d v="2026-03-10T00:00:00"/>
    <s v="Ariph Satyanagara"/>
    <s v="SPRINT 6 TICKET"/>
    <x v="5"/>
    <m/>
    <m/>
    <m/>
    <m/>
    <m/>
    <m/>
    <m/>
    <m/>
    <m/>
    <m/>
    <m/>
    <m/>
    <m/>
    <m/>
  </r>
  <r>
    <n v="92"/>
    <m/>
    <x v="13"/>
    <s v="AYO Principal"/>
    <x v="67"/>
    <x v="91"/>
    <x v="37"/>
    <x v="15"/>
    <m/>
    <n v="6"/>
    <s v="Ariph Satyanagara"/>
    <x v="0"/>
    <b v="0"/>
    <d v="2026-06-03T00:00:00"/>
    <s v="Ariph Satyanagara"/>
    <n v="10"/>
    <x v="6"/>
    <m/>
    <m/>
    <m/>
    <m/>
    <m/>
    <m/>
    <m/>
    <m/>
    <m/>
    <m/>
    <m/>
    <m/>
    <m/>
    <m/>
  </r>
  <r>
    <n v="93"/>
    <m/>
    <x v="4"/>
    <s v="SFP"/>
    <x v="68"/>
    <x v="92"/>
    <x v="86"/>
    <x v="60"/>
    <s v="Mendeteksi hambatan order lebih dini_x000a_Mengurangi waktu investigasi manual_x000a_Menghindari salah asumsi error sistem"/>
    <n v="6"/>
    <s v="Junaidi"/>
    <x v="0"/>
    <b v="0"/>
    <d v="2026-06-03T00:00:00"/>
    <s v="Junaidi"/>
    <n v="20"/>
    <x v="8"/>
    <m/>
    <m/>
    <m/>
    <m/>
    <m/>
    <m/>
    <m/>
    <m/>
    <m/>
    <m/>
    <m/>
    <m/>
    <m/>
    <m/>
  </r>
  <r>
    <n v="94"/>
    <s v="MH.03.26.008"/>
    <x v="5"/>
    <s v="My Hero"/>
    <x v="46"/>
    <x v="93"/>
    <x v="87"/>
    <x v="15"/>
    <m/>
    <n v="5"/>
    <s v="CI - Melissa Tio"/>
    <x v="2"/>
    <b v="0"/>
    <m/>
    <s v="Melissa Tio"/>
    <n v="22.799999999999997"/>
    <x v="27"/>
    <m/>
    <m/>
    <m/>
    <m/>
    <m/>
    <m/>
    <m/>
    <m/>
    <m/>
    <m/>
    <m/>
    <m/>
    <m/>
    <m/>
  </r>
  <r>
    <n v="95"/>
    <m/>
    <x v="5"/>
    <s v="My Hero &amp; MyHero Backend"/>
    <x v="69"/>
    <x v="94"/>
    <x v="88"/>
    <x v="15"/>
    <s v="Reduce wrong transfer to other entity"/>
    <n v="5"/>
    <s v="CI - Melissa"/>
    <x v="2"/>
    <b v="0"/>
    <m/>
    <s v="Melissa Tio"/>
    <n v="32.299999999999997"/>
    <x v="28"/>
    <m/>
    <m/>
    <m/>
    <m/>
    <m/>
    <m/>
    <m/>
    <m/>
    <m/>
    <m/>
    <m/>
    <m/>
    <m/>
    <m/>
  </r>
  <r>
    <n v="96"/>
    <s v="MH.03.26.006"/>
    <x v="5"/>
    <s v="My Hero"/>
    <x v="70"/>
    <x v="95"/>
    <x v="89"/>
    <x v="15"/>
    <m/>
    <n v="5"/>
    <s v="Jeje"/>
    <x v="2"/>
    <b v="0"/>
    <d v="2026-02-05T00:00:00"/>
    <s v="Austin"/>
    <s v="Update 5 Jun: No BRD Shared to ITPD"/>
    <x v="29"/>
    <m/>
    <m/>
    <m/>
    <m/>
    <m/>
    <m/>
    <m/>
    <m/>
    <m/>
    <m/>
    <m/>
    <m/>
    <m/>
    <m/>
  </r>
  <r>
    <n v="97"/>
    <m/>
    <x v="4"/>
    <s v="AYO Toko"/>
    <x v="71"/>
    <x v="96"/>
    <x v="37"/>
    <x v="15"/>
    <m/>
    <n v="6"/>
    <s v="Dhea Rizka"/>
    <x v="7"/>
    <m/>
    <m/>
    <s v="Jeje"/>
    <n v="20"/>
    <x v="0"/>
    <m/>
    <m/>
    <m/>
    <m/>
    <m/>
    <m/>
    <m/>
    <m/>
    <m/>
    <m/>
    <m/>
    <m/>
    <m/>
    <m/>
  </r>
  <r>
    <n v="98"/>
    <s v="MH.10.25.021"/>
    <x v="5"/>
    <s v="My Hero FF"/>
    <x v="72"/>
    <x v="97"/>
    <x v="90"/>
    <x v="15"/>
    <m/>
    <n v="5"/>
    <s v="CI - Aditya Hidayat"/>
    <x v="2"/>
    <b v="0"/>
    <m/>
    <s v="Aditya Hidayat"/>
    <s v="Update 5 Jun: No BRD Shared to ITPD"/>
    <x v="30"/>
    <m/>
    <m/>
    <m/>
    <m/>
    <m/>
    <m/>
    <m/>
    <m/>
    <m/>
    <m/>
    <m/>
    <m/>
    <m/>
    <m/>
  </r>
  <r>
    <n v="99"/>
    <m/>
    <x v="5"/>
    <s v="My Hero WEB"/>
    <x v="73"/>
    <x v="98"/>
    <x v="91"/>
    <x v="61"/>
    <m/>
    <n v="6"/>
    <s v="Melissa Tio"/>
    <x v="0"/>
    <m/>
    <d v="2026-06-02T00:00:00"/>
    <s v="Melissa Tio"/>
    <n v="19"/>
    <x v="31"/>
    <m/>
    <m/>
    <m/>
    <m/>
    <m/>
    <m/>
    <m/>
    <m/>
    <m/>
    <m/>
    <m/>
    <m/>
    <m/>
    <m/>
  </r>
  <r>
    <n v="100"/>
    <m/>
    <x v="5"/>
    <s v="My Hero BE"/>
    <x v="46"/>
    <x v="99"/>
    <x v="92"/>
    <x v="62"/>
    <m/>
    <n v="5"/>
    <m/>
    <x v="2"/>
    <b v="0"/>
    <m/>
    <s v="Melissa Tio"/>
    <n v="26.6"/>
    <x v="32"/>
    <m/>
    <m/>
    <m/>
    <m/>
    <m/>
    <m/>
    <m/>
    <m/>
    <m/>
    <m/>
    <m/>
    <m/>
    <m/>
    <m/>
  </r>
  <r>
    <n v="101"/>
    <s v="AK.04.26.004"/>
    <x v="1"/>
    <s v="AYO Kasir"/>
    <x v="13"/>
    <x v="100"/>
    <x v="93"/>
    <x v="63"/>
    <s v="This ticket requires immediate prioritization due to its sustained operational and financial impact._x000a__x000a_On average, this issue generates ~37 support tickets per month, and each ticket often involves multiple replenishment documents, significantly amplifying the effort required for investigation, correction, and reconciliation._x000a_In its current state, every single incident:_x000a_Requires CHT involvement to analyze and validate the issue_x000a_Requires direct data modification at database level, increasing risk and not best practice_x000a_Requires formal approvals prior to execution, which are mandatory due to the nature of DB changes_x000a_Results in a minimum SLA of min. 2 working days per ticket, driven by approval cycles and the complexity of CHT handling_x000a__x000a_The absence of a controlled and explicit “Cancellation” action leads to:_x000a_1. Frequent human errors, where users unintentionally process the wrong documents_x000a_2. Cascading stock discrepancies, as a single incorrect action can affect multiple documents and inventory records_x000a_3. High recurring support load, consuming IT, warehouse, and business capacity every month_x000a__x000a_Expected Impact Once Implemented_x000a_Clearer and more intuitive user actions for GR and GI/Out processes, reducing errors at source_x000a_Significant reduction in accidental cancellations or incorrect submissions, especially in high‑volume operations_x000a_Improved warehouse awareness and faster follow‑up, enabled through automatic notifications_x000a_Reduced dependency on CHT, DB changes, and manual approvals, lowering operational risk and shortening resolution cycles_x000a_Stronger governance and flexibility, enabled via touchpoint‑based configuration instead of manual interventions"/>
    <m/>
    <m/>
    <x v="3"/>
    <b v="0"/>
    <m/>
    <s v="Inna"/>
    <n v="19"/>
    <x v="27"/>
    <m/>
    <m/>
    <m/>
    <m/>
    <m/>
    <m/>
    <m/>
    <m/>
    <m/>
    <m/>
    <m/>
    <m/>
    <m/>
    <m/>
  </r>
  <r>
    <n v="102"/>
    <m/>
    <x v="13"/>
    <s v="AYO Principal"/>
    <x v="74"/>
    <x v="101"/>
    <x v="37"/>
    <x v="15"/>
    <m/>
    <n v="6"/>
    <s v="Ariph Satyanagara"/>
    <x v="0"/>
    <b v="0"/>
    <d v="2026-05-11T00:00:00"/>
    <s v="Ariph Satyanagara"/>
    <m/>
    <x v="7"/>
    <m/>
    <m/>
    <m/>
    <m/>
    <m/>
    <m/>
    <m/>
    <m/>
    <m/>
    <m/>
    <m/>
    <m/>
    <m/>
    <m/>
  </r>
  <r>
    <n v="103"/>
    <m/>
    <x v="14"/>
    <s v="MY AYO "/>
    <x v="75"/>
    <x v="102"/>
    <x v="94"/>
    <x v="64"/>
    <s v="By centralizing landing page configuration in AYO Principal and eliminating the need to build a new page for every campaign, we estimate saving up to 30 days per cycle and potentially Rp 100–300 juta per campaign — or up to Rp 600 juta annually based on 2–4 campaigns per year. The ability to configure URLs directly in Principal means admins across SFP, HKS, and other categories can go live faster and independently, without IT dependency. As a single scalable build that supports multiple categories and touchpoints, AYO Web 2.0 also enables end-to-end consumer data capture — feeding directly into BRIAN for smarter optimization over time."/>
    <n v="6"/>
    <m/>
    <x v="1"/>
    <m/>
    <m/>
    <s v="Inna"/>
    <n v="20"/>
    <x v="0"/>
    <m/>
    <m/>
    <m/>
    <m/>
    <m/>
    <m/>
    <m/>
    <m/>
    <m/>
    <m/>
    <m/>
    <m/>
    <m/>
    <m/>
  </r>
  <r>
    <n v="104"/>
    <m/>
    <x v="1"/>
    <s v="AYO Principal - Kasir"/>
    <x v="76"/>
    <x v="103"/>
    <x v="95"/>
    <x v="65"/>
    <m/>
    <m/>
    <s v="Kristin Laia"/>
    <x v="1"/>
    <b v="0"/>
    <m/>
    <s v="Kelvin"/>
    <n v="10"/>
    <x v="28"/>
    <m/>
    <m/>
    <m/>
    <m/>
    <m/>
    <m/>
    <m/>
    <m/>
    <m/>
    <m/>
    <m/>
    <m/>
    <m/>
    <m/>
  </r>
  <r>
    <n v="105"/>
    <m/>
    <x v="1"/>
    <s v="AYO Principal - Kasir"/>
    <x v="77"/>
    <x v="104"/>
    <x v="96"/>
    <x v="66"/>
    <s v="eliminate the possibility of ineligible staff to login to apps"/>
    <m/>
    <m/>
    <x v="1"/>
    <b v="0"/>
    <m/>
    <s v="Kelvin"/>
    <n v="5"/>
    <x v="29"/>
    <m/>
    <m/>
    <m/>
    <m/>
    <m/>
    <m/>
    <m/>
    <m/>
    <m/>
    <m/>
    <m/>
    <m/>
    <m/>
    <m/>
  </r>
  <r>
    <n v="106"/>
    <m/>
    <x v="15"/>
    <m/>
    <x v="56"/>
    <x v="105"/>
    <x v="37"/>
    <x v="15"/>
    <m/>
    <m/>
    <m/>
    <x v="1"/>
    <m/>
    <m/>
    <m/>
    <m/>
    <x v="26"/>
    <m/>
    <m/>
    <m/>
    <m/>
    <m/>
    <m/>
    <m/>
    <m/>
    <m/>
    <m/>
    <m/>
    <m/>
    <m/>
    <m/>
  </r>
  <r>
    <n v="107"/>
    <m/>
    <x v="16"/>
    <s v="DTE"/>
    <x v="78"/>
    <x v="106"/>
    <x v="97"/>
    <x v="67"/>
    <s v="Reduce solving period up to 5 days/mission"/>
    <n v="6"/>
    <s v="Bobo Devara"/>
    <x v="0"/>
    <m/>
    <m/>
    <m/>
    <m/>
    <x v="10"/>
    <m/>
    <m/>
    <m/>
    <m/>
    <m/>
    <m/>
    <m/>
    <m/>
    <m/>
    <m/>
    <m/>
    <m/>
    <m/>
    <m/>
  </r>
  <r>
    <n v="108"/>
    <m/>
    <x v="15"/>
    <m/>
    <x v="56"/>
    <x v="79"/>
    <x v="98"/>
    <x v="15"/>
    <m/>
    <m/>
    <m/>
    <x v="1"/>
    <m/>
    <m/>
    <m/>
    <m/>
    <x v="26"/>
    <m/>
    <m/>
    <m/>
    <m/>
    <m/>
    <m/>
    <m/>
    <m/>
    <m/>
    <m/>
    <m/>
    <m/>
    <m/>
    <m/>
  </r>
  <r>
    <n v="109"/>
    <m/>
    <x v="15"/>
    <m/>
    <x v="56"/>
    <x v="79"/>
    <x v="99"/>
    <x v="15"/>
    <m/>
    <m/>
    <m/>
    <x v="1"/>
    <m/>
    <m/>
    <m/>
    <m/>
    <x v="26"/>
    <m/>
    <m/>
    <m/>
    <m/>
    <m/>
    <m/>
    <m/>
    <m/>
    <m/>
    <m/>
    <m/>
    <m/>
    <m/>
    <m/>
  </r>
  <r>
    <n v="110"/>
    <m/>
    <x v="15"/>
    <m/>
    <x v="56"/>
    <x v="79"/>
    <x v="100"/>
    <x v="15"/>
    <m/>
    <m/>
    <m/>
    <x v="1"/>
    <m/>
    <m/>
    <m/>
    <m/>
    <x v="26"/>
    <m/>
    <m/>
    <m/>
    <m/>
    <m/>
    <m/>
    <m/>
    <m/>
    <m/>
    <m/>
    <m/>
    <m/>
    <m/>
    <m/>
  </r>
  <r>
    <n v="111"/>
    <m/>
    <x v="3"/>
    <s v="AYO Principal"/>
    <x v="64"/>
    <x v="107"/>
    <x v="101"/>
    <x v="68"/>
    <s v="without this, we cannot register product to be sold in B2C channel only"/>
    <s v="6 adhoc (end of July)"/>
    <m/>
    <x v="1"/>
    <b v="0"/>
    <m/>
    <s v="Kelvin"/>
    <s v="B2B Principal side"/>
    <x v="8"/>
    <m/>
    <m/>
    <m/>
    <m/>
    <m/>
    <m/>
    <m/>
    <m/>
    <m/>
    <m/>
    <m/>
    <m/>
    <m/>
    <m/>
  </r>
  <r>
    <n v="112"/>
    <m/>
    <x v="17"/>
    <s v="AYO Principal"/>
    <x v="79"/>
    <x v="108"/>
    <x v="102"/>
    <x v="69"/>
    <s v="Current process could take up ~4 weeks, with this integration SLA will be reduced to 3-5 working days and potentially improve users into 2x vs 2025"/>
    <n v="6"/>
    <s v="Dhea Rizka"/>
    <x v="0"/>
    <m/>
    <m/>
    <s v="Jeje"/>
    <n v="30"/>
    <x v="11"/>
    <m/>
    <m/>
    <m/>
    <m/>
    <m/>
    <m/>
    <m/>
    <m/>
    <m/>
    <m/>
    <m/>
    <m/>
    <m/>
    <m/>
  </r>
  <r>
    <n v="113"/>
    <m/>
    <x v="6"/>
    <s v="AYO Principal"/>
    <x v="80"/>
    <x v="109"/>
    <x v="103"/>
    <x v="70"/>
    <s v="to comply with BI regulation, if end of Aug still use the old API, BI will shut down the old API and Toko SRC cannot do transaction with BRIVA"/>
    <n v="6"/>
    <s v="Dhea Rizka"/>
    <x v="0"/>
    <b v="0"/>
    <m/>
    <s v="Varhan"/>
    <n v="20"/>
    <x v="4"/>
    <m/>
    <m/>
    <m/>
    <m/>
    <m/>
    <m/>
    <m/>
    <m/>
    <m/>
    <m/>
    <m/>
    <m/>
    <m/>
    <m/>
  </r>
  <r>
    <n v="114"/>
    <m/>
    <x v="2"/>
    <s v="CITA"/>
    <x v="81"/>
    <x v="110"/>
    <x v="104"/>
    <x v="15"/>
    <s v="Prevent potential system downtime caused by OOM errors impacting ~800K retailer panel; reduce daily ingestion processing time and memory usage"/>
    <n v="6"/>
    <m/>
    <x v="3"/>
    <b v="0"/>
    <m/>
    <s v="Jeremia Dharmawan"/>
    <m/>
    <x v="6"/>
    <m/>
    <m/>
    <m/>
    <m/>
    <m/>
    <m/>
    <m/>
    <m/>
    <m/>
    <m/>
    <m/>
    <m/>
    <m/>
    <m/>
  </r>
  <r>
    <n v="115"/>
    <m/>
    <x v="15"/>
    <m/>
    <x v="56"/>
    <x v="79"/>
    <x v="105"/>
    <x v="71"/>
    <m/>
    <m/>
    <s v="Tania Febriyanti"/>
    <x v="1"/>
    <m/>
    <m/>
    <m/>
    <m/>
    <x v="26"/>
    <m/>
    <m/>
    <m/>
    <m/>
    <m/>
    <m/>
    <m/>
    <m/>
    <m/>
    <m/>
    <m/>
    <m/>
    <m/>
    <m/>
  </r>
  <r>
    <n v="116"/>
    <m/>
    <x v="1"/>
    <s v="AYO Principal - Kasir"/>
    <x v="82"/>
    <x v="111"/>
    <x v="106"/>
    <x v="72"/>
    <s v="standardize journey to be able to edit data_x000a_increase productivity, reduce workload for admin_x000a_"/>
    <m/>
    <m/>
    <x v="1"/>
    <b v="0"/>
    <m/>
    <s v="Kelvin"/>
    <n v="10"/>
    <x v="30"/>
    <m/>
    <m/>
    <m/>
    <m/>
    <m/>
    <m/>
    <m/>
    <m/>
    <m/>
    <m/>
    <m/>
    <m/>
    <m/>
    <m/>
  </r>
  <r>
    <n v="117"/>
    <m/>
    <x v="15"/>
    <m/>
    <x v="56"/>
    <x v="79"/>
    <x v="107"/>
    <x v="15"/>
    <m/>
    <m/>
    <s v="Ade Artha"/>
    <x v="1"/>
    <m/>
    <m/>
    <m/>
    <m/>
    <x v="26"/>
    <m/>
    <m/>
    <m/>
    <m/>
    <m/>
    <m/>
    <m/>
    <m/>
    <m/>
    <m/>
    <m/>
    <m/>
    <m/>
    <m/>
  </r>
  <r>
    <n v="118"/>
    <m/>
    <x v="15"/>
    <m/>
    <x v="56"/>
    <x v="79"/>
    <x v="108"/>
    <x v="15"/>
    <m/>
    <m/>
    <s v="Adi Firmansyah"/>
    <x v="1"/>
    <m/>
    <m/>
    <m/>
    <m/>
    <x v="26"/>
    <m/>
    <m/>
    <m/>
    <m/>
    <m/>
    <m/>
    <m/>
    <m/>
    <m/>
    <m/>
    <m/>
    <m/>
    <m/>
    <m/>
  </r>
  <r>
    <n v="119"/>
    <m/>
    <x v="15"/>
    <m/>
    <x v="56"/>
    <x v="79"/>
    <x v="37"/>
    <x v="15"/>
    <m/>
    <m/>
    <m/>
    <x v="1"/>
    <m/>
    <m/>
    <m/>
    <m/>
    <x v="26"/>
    <m/>
    <m/>
    <m/>
    <m/>
    <m/>
    <m/>
    <m/>
    <m/>
    <m/>
    <m/>
    <m/>
    <m/>
    <m/>
    <m/>
  </r>
  <r>
    <n v="120"/>
    <m/>
    <x v="1"/>
    <s v="AYO Principal - Kasir"/>
    <x v="83"/>
    <x v="112"/>
    <x v="109"/>
    <x v="73"/>
    <s v="standardize journey to upload data_x000a_increase productivity, reduce workload for admin_x000a_"/>
    <m/>
    <m/>
    <x v="1"/>
    <b v="0"/>
    <m/>
    <s v="Kelvin"/>
    <n v="10"/>
    <x v="31"/>
    <m/>
    <m/>
    <m/>
    <m/>
    <m/>
    <m/>
    <m/>
    <m/>
    <m/>
    <m/>
    <m/>
    <m/>
    <m/>
    <m/>
  </r>
  <r>
    <n v="121"/>
    <m/>
    <x v="1"/>
    <s v="AYO Principal - Kasir "/>
    <x v="84"/>
    <x v="113"/>
    <x v="110"/>
    <x v="74"/>
    <m/>
    <m/>
    <m/>
    <x v="1"/>
    <m/>
    <m/>
    <s v="Kelvin"/>
    <s v="1. 30_x000a_2. 15_x000a_3. 30"/>
    <x v="32"/>
    <m/>
    <m/>
    <m/>
    <m/>
    <m/>
    <m/>
    <m/>
    <m/>
    <m/>
    <m/>
    <m/>
    <m/>
    <m/>
    <m/>
  </r>
  <r>
    <n v="122"/>
    <m/>
    <x v="1"/>
    <s v="AYO Principle - Program"/>
    <x v="9"/>
    <x v="114"/>
    <x v="111"/>
    <x v="75"/>
    <s v="Improve Basket Size +3 Pack / Transactions"/>
    <n v="6"/>
    <s v="Kevin Anggana"/>
    <x v="0"/>
    <b v="0"/>
    <s v="Kelvin"/>
    <m/>
    <n v="40"/>
    <x v="33"/>
    <m/>
    <m/>
    <m/>
    <m/>
    <m/>
    <m/>
    <m/>
    <m/>
    <m/>
    <m/>
    <m/>
    <m/>
    <m/>
    <m/>
  </r>
  <r>
    <n v="123"/>
    <m/>
    <x v="5"/>
    <s v="My Hero BE"/>
    <x v="46"/>
    <x v="115"/>
    <x v="112"/>
    <x v="76"/>
    <m/>
    <n v="5"/>
    <m/>
    <x v="2"/>
    <b v="0"/>
    <m/>
    <s v="Austin"/>
    <n v="13.3"/>
    <x v="34"/>
    <m/>
    <m/>
    <m/>
    <m/>
    <m/>
    <m/>
    <m/>
    <m/>
    <m/>
    <m/>
    <m/>
    <m/>
    <m/>
    <m/>
  </r>
  <r>
    <n v="124"/>
    <m/>
    <x v="15"/>
    <m/>
    <x v="56"/>
    <x v="116"/>
    <x v="37"/>
    <x v="77"/>
    <m/>
    <m/>
    <m/>
    <x v="1"/>
    <m/>
    <m/>
    <m/>
    <m/>
    <x v="26"/>
    <m/>
    <m/>
    <m/>
    <m/>
    <m/>
    <m/>
    <m/>
    <m/>
    <m/>
    <m/>
    <m/>
    <m/>
    <m/>
    <m/>
  </r>
  <r>
    <n v="125"/>
    <m/>
    <x v="15"/>
    <m/>
    <x v="56"/>
    <x v="117"/>
    <x v="37"/>
    <x v="78"/>
    <m/>
    <m/>
    <m/>
    <x v="1"/>
    <m/>
    <m/>
    <m/>
    <m/>
    <x v="26"/>
    <m/>
    <m/>
    <m/>
    <m/>
    <m/>
    <m/>
    <m/>
    <m/>
    <m/>
    <m/>
    <m/>
    <m/>
    <m/>
    <m/>
  </r>
  <r>
    <n v="126"/>
    <m/>
    <x v="15"/>
    <m/>
    <x v="56"/>
    <x v="118"/>
    <x v="37"/>
    <x v="79"/>
    <m/>
    <m/>
    <m/>
    <x v="1"/>
    <m/>
    <m/>
    <m/>
    <m/>
    <x v="26"/>
    <m/>
    <m/>
    <m/>
    <m/>
    <m/>
    <m/>
    <m/>
    <m/>
    <m/>
    <m/>
    <m/>
    <m/>
    <m/>
    <m/>
  </r>
  <r>
    <n v="127"/>
    <m/>
    <x v="15"/>
    <m/>
    <x v="56"/>
    <x v="79"/>
    <x v="37"/>
    <x v="80"/>
    <m/>
    <m/>
    <m/>
    <x v="1"/>
    <m/>
    <m/>
    <m/>
    <m/>
    <x v="26"/>
    <m/>
    <m/>
    <m/>
    <m/>
    <m/>
    <m/>
    <m/>
    <m/>
    <m/>
    <m/>
    <m/>
    <m/>
    <m/>
    <m/>
  </r>
  <r>
    <n v="128"/>
    <m/>
    <x v="15"/>
    <m/>
    <x v="56"/>
    <x v="79"/>
    <x v="37"/>
    <x v="81"/>
    <m/>
    <m/>
    <m/>
    <x v="1"/>
    <m/>
    <m/>
    <m/>
    <m/>
    <x v="26"/>
    <m/>
    <m/>
    <m/>
    <m/>
    <m/>
    <m/>
    <m/>
    <m/>
    <m/>
    <m/>
    <m/>
    <m/>
    <m/>
    <m/>
  </r>
  <r>
    <n v="129"/>
    <m/>
    <x v="5"/>
    <s v="My Hero"/>
    <x v="46"/>
    <x v="119"/>
    <x v="113"/>
    <x v="82"/>
    <m/>
    <n v="5"/>
    <m/>
    <x v="2"/>
    <b v="0"/>
    <m/>
    <s v="Melissa Tio"/>
    <n v="47.5"/>
    <x v="35"/>
    <m/>
    <m/>
    <m/>
    <m/>
    <m/>
    <m/>
    <m/>
    <m/>
    <m/>
    <m/>
    <m/>
    <m/>
    <m/>
    <m/>
  </r>
  <r>
    <n v="130"/>
    <s v="MH.10.25.001"/>
    <x v="5"/>
    <s v="My Hero Backend"/>
    <x v="46"/>
    <x v="120"/>
    <x v="114"/>
    <x v="15"/>
    <m/>
    <n v="5"/>
    <s v="Deployment - Nika"/>
    <x v="2"/>
    <b v="0"/>
    <s v="-"/>
    <s v="Austin"/>
    <s v="Last confirmation CANCEL"/>
    <x v="36"/>
    <m/>
    <m/>
    <m/>
    <m/>
    <m/>
    <m/>
    <m/>
    <m/>
    <m/>
    <m/>
    <m/>
    <m/>
    <m/>
    <m/>
  </r>
  <r>
    <n v="131"/>
    <m/>
    <x v="5"/>
    <s v="My Hero BE &amp; FF"/>
    <x v="85"/>
    <x v="121"/>
    <x v="115"/>
    <x v="15"/>
    <m/>
    <n v="5"/>
    <s v="IT - Andry/ Verrel/Xuchin"/>
    <x v="4"/>
    <b v="0"/>
    <d v="2026-02-04T00:00:00"/>
    <s v="Pram/Austin"/>
    <n v="6"/>
    <x v="37"/>
    <m/>
    <m/>
    <m/>
    <m/>
    <m/>
    <d v="2026-04-10T00:00:00"/>
    <s v="Develop"/>
    <n v="4"/>
    <s v="Yes"/>
    <n v="6"/>
    <n v="6"/>
    <m/>
    <m/>
    <d v="2026-08-06T00:00:00"/>
  </r>
  <r>
    <n v="132"/>
    <m/>
    <x v="5"/>
    <s v="My Hero &amp; MyHero Backend"/>
    <x v="69"/>
    <x v="122"/>
    <x v="116"/>
    <x v="15"/>
    <m/>
    <n v="5"/>
    <s v="CI - Melissa"/>
    <x v="4"/>
    <b v="0"/>
    <m/>
    <s v="Melissa Tio"/>
    <n v="0"/>
    <x v="37"/>
    <m/>
    <m/>
    <m/>
    <m/>
    <m/>
    <d v="2026-05-15T00:00:00"/>
    <s v="Develop"/>
    <n v="5"/>
    <s v="Yes"/>
    <n v="6"/>
    <n v="0"/>
    <m/>
    <m/>
    <d v="2026-08-06T00:00:00"/>
  </r>
  <r>
    <n v="133"/>
    <m/>
    <x v="1"/>
    <s v="AYO Principle - Program"/>
    <x v="9"/>
    <x v="123"/>
    <x v="117"/>
    <x v="83"/>
    <s v="Improve Basket Size +3 Pack / Transactions"/>
    <n v="6"/>
    <s v="Kevin Anggana"/>
    <x v="0"/>
    <b v="0"/>
    <s v="Kelvin"/>
    <m/>
    <n v="30"/>
    <x v="38"/>
    <m/>
    <m/>
    <m/>
    <m/>
    <m/>
    <m/>
    <m/>
    <m/>
    <m/>
    <m/>
    <m/>
    <m/>
    <m/>
    <m/>
  </r>
  <r>
    <m/>
    <m/>
    <x v="1"/>
    <s v="SMB"/>
    <x v="86"/>
    <x v="124"/>
    <x v="118"/>
    <x v="84"/>
    <s v="cannot display point in XOXO and TTR. CCCD need to manually maintain point in XOXO for each employee to be able to redeem reward"/>
    <m/>
    <m/>
    <x v="1"/>
    <m/>
    <m/>
    <s v="Kelvin"/>
    <m/>
    <x v="39"/>
    <m/>
    <m/>
    <m/>
    <m/>
    <m/>
    <m/>
    <m/>
    <m/>
    <m/>
    <m/>
    <m/>
    <m/>
    <m/>
    <m/>
  </r>
  <r>
    <e v="#REF!"/>
    <m/>
    <x v="8"/>
    <s v="AYO Mitra Order"/>
    <x v="87"/>
    <x v="125"/>
    <x v="37"/>
    <x v="15"/>
    <m/>
    <n v="6"/>
    <m/>
    <x v="1"/>
    <m/>
    <m/>
    <s v="Varhan"/>
    <n v="22"/>
    <x v="1"/>
    <m/>
    <m/>
    <m/>
    <m/>
    <m/>
    <m/>
    <m/>
    <m/>
    <m/>
    <m/>
    <m/>
    <m/>
    <m/>
    <m/>
  </r>
  <r>
    <n v="136"/>
    <m/>
    <x v="5"/>
    <s v="My Hero FF &amp; My Hero Backend"/>
    <x v="88"/>
    <x v="126"/>
    <x v="119"/>
    <x v="85"/>
    <s v="- Achieve OCS Q2 2026 productivity target (~$0.1 mio/yr)*._x000a_- Eliminate time-spent by 3PL warehouse admin due to reward manual input."/>
    <n v="5"/>
    <s v="OCS - Biani Himawan"/>
    <x v="2"/>
    <b v="0"/>
    <m/>
    <s v="Faishol"/>
    <s v="Update 5 Jun: No BRD Shared to ITPD"/>
    <x v="40"/>
    <m/>
    <m/>
    <m/>
    <m/>
    <m/>
    <m/>
    <m/>
    <m/>
    <m/>
    <m/>
    <m/>
    <m/>
    <m/>
    <m/>
  </r>
  <r>
    <m/>
    <m/>
    <x v="15"/>
    <m/>
    <x v="89"/>
    <x v="79"/>
    <x v="37"/>
    <x v="15"/>
    <m/>
    <m/>
    <m/>
    <x v="1"/>
    <m/>
    <m/>
    <m/>
    <m/>
    <x v="8"/>
    <m/>
    <m/>
    <m/>
    <m/>
    <m/>
    <m/>
    <m/>
    <m/>
    <m/>
    <m/>
    <m/>
    <m/>
    <m/>
    <m/>
  </r>
  <r>
    <n v="1"/>
    <m/>
    <x v="1"/>
    <s v="AYO Principal - Kasir &amp; Toko "/>
    <x v="90"/>
    <x v="127"/>
    <x v="120"/>
    <x v="86"/>
    <s v="Today, force logout requires a CHT request to IT with an approval process that takes 3–5 business days — meaning unauthorized sessions can stay active long after they should be terminated. With NPL running monthly across 5,000+ users, this adds up to at least 12 IT tickets per year and up to 60 cumulative days of unresolved session exposure annually._x000a__x000a_With this feature, admins can schedule force logout directly in AYO Principal — no tickets, no waiting. Execution is immediate, full coverage across all users and touchpoints in one action."/>
    <m/>
    <m/>
    <x v="1"/>
    <m/>
    <m/>
    <m/>
    <m/>
    <x v="41"/>
    <m/>
    <m/>
    <m/>
    <m/>
    <m/>
    <m/>
    <m/>
    <m/>
    <m/>
    <m/>
    <m/>
    <m/>
    <m/>
    <m/>
  </r>
  <r>
    <n v="139"/>
    <m/>
    <x v="5"/>
    <s v="MyHero FF"/>
    <x v="91"/>
    <x v="128"/>
    <x v="121"/>
    <x v="87"/>
    <s v="Reduce queries related to business process. Estimated to eliminate 2-15 questions and potentially more"/>
    <n v="6"/>
    <s v="SP-Sekar"/>
    <x v="0"/>
    <d v="2026-06-03T00:00:00"/>
    <s v="Austin Lieandro"/>
    <s v="Austin"/>
    <n v="100.70000000000002"/>
    <x v="39"/>
    <m/>
    <m/>
    <m/>
    <m/>
    <m/>
    <m/>
    <m/>
    <m/>
    <m/>
    <m/>
    <m/>
    <m/>
    <m/>
    <m/>
  </r>
  <r>
    <n v="140"/>
    <m/>
    <x v="5"/>
    <s v="My Hero &amp; MyHero Backend"/>
    <x v="92"/>
    <x v="129"/>
    <x v="122"/>
    <x v="88"/>
    <m/>
    <n v="5"/>
    <s v="IT - Andry/Reynaldo/Mahazoya"/>
    <x v="2"/>
    <b v="0"/>
    <m/>
    <s v="CI - Faishol"/>
    <n v="117.8"/>
    <x v="24"/>
    <m/>
    <m/>
    <m/>
    <m/>
    <m/>
    <m/>
    <m/>
    <m/>
    <m/>
    <m/>
    <m/>
    <m/>
    <m/>
    <m/>
  </r>
  <r>
    <n v="141"/>
    <m/>
    <x v="5"/>
    <s v="My Hero Backend"/>
    <x v="93"/>
    <x v="130"/>
    <x v="123"/>
    <x v="15"/>
    <m/>
    <n v="5"/>
    <s v="ITPD &amp; Soft.Eng"/>
    <x v="4"/>
    <b v="0"/>
    <m/>
    <s v="-"/>
    <n v="55"/>
    <x v="42"/>
    <m/>
    <m/>
    <m/>
    <m/>
    <m/>
    <d v="2026-04-10T00:00:00"/>
    <s v="Deprio"/>
    <m/>
    <m/>
    <m/>
    <n v="55"/>
    <m/>
    <s v="Waiting confirmation from Soft. Eng._x000a_55 --&gt; mandays QA yang akan consume capacity sprint"/>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r>
    <m/>
    <m/>
    <x v="15"/>
    <m/>
    <x v="56"/>
    <x v="79"/>
    <x v="37"/>
    <x v="15"/>
    <m/>
    <m/>
    <m/>
    <x v="1"/>
    <m/>
    <m/>
    <m/>
    <m/>
    <x v="26"/>
    <m/>
    <m/>
    <m/>
    <m/>
    <m/>
    <m/>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9">
  <r>
    <n v="1"/>
    <m/>
    <x v="0"/>
    <x v="0"/>
    <s v="Credit Note Reward utilization in AYO TOKO SFP "/>
    <s v="AYO TOKO is our primary digital ordering platform for IQOS Partner, but for now we _x000a_used vendor to disbursed our rewards for SMP Programs without AYO TOKO, which it takes more times and _x000a_long business process"/>
    <s v="Simplify business process by creating AYO Toko as tools to inform and distributes our rewards for _x000a_any trade program as credit note reward for deduct the invoice amount"/>
    <s v="Simplify business process for distributes reward"/>
    <s v="effective business process_x000a_cost efficiency distribute Reward"/>
    <n v="7"/>
    <s v="Laia, Kristin"/>
    <s v="New"/>
    <b v="0"/>
    <d v="2026-06-06T00:00:00"/>
    <s v="Junaidi"/>
    <n v="40"/>
    <x v="0"/>
    <m/>
    <m/>
    <m/>
    <m/>
    <m/>
    <m/>
    <m/>
    <m/>
    <m/>
    <m/>
    <m/>
    <m/>
    <m/>
    <m/>
    <s v="BRD AYO TOKO to Provide CN Reward fix update.pdf"/>
    <m/>
    <m/>
    <m/>
    <s v="fungsi sama kayak CN return, hanya bisa dipakai di consumable_x000a_harus bisa bedain CN reward (ditampilkan di halaman credit note)_x000a_1 kolom tambahan dari iSMS untuk flag mana yang reward_x000a_ _x000a_CN reward punya PDF dan bisa didownload di detail transaksi_x000a__x000a_technical:_x000a_- jangan tuntut iSMS kirim 7 kolom. kalau mereka kirim cuma 6 kolom terima aja._x000a_- IT standard download from non-PMI device"/>
    <s v="Done"/>
    <m/>
  </r>
  <r>
    <n v="6"/>
    <m/>
    <x v="1"/>
    <x v="1"/>
    <s v="CITA Loyalty Enhancement (Daily Checkin, Explore Products, Voucher Gosok)"/>
    <s v="CITA Loyalty Enhancement_x000a__x000a_Logic connection between DTE Mission (AYO Toko) &amp; CITA Mission also additional feature spin wheel / gosok voucher as part of increase number of DAU and easy entry for retailers to do digitilazation"/>
    <s v="To activate CITA dormant and increase digital active users"/>
    <s v="1) Make login between CITA &amp; AYO TOKO connected (enhance user action TSM) = 15 mandays_x000a_2) Make explore products mission between CITA &amp; AYO TOKO connected --&gt; AYO TOKO nambah scroll catalogue --&gt; bikin katalognya di AYO TOKO, DTE cuma ngambil catalog AYO TOKO = 40 mandays (kalo pake deeplink 25 mandays)_x000a_3) Create rewarding voucher gosok (tentative) mechanism after create order with minimum amount 150.000, logic using spin the wheel probability --&gt; coba testing spin the wheel = 20 mandays_x000a_4) Only use koin potongan belanja when reach min basket value (changes on menu koin potongan belanja, add setting &quot;minimum order and flagging cita/ayotoko&quot;) = 20 mandays"/>
    <m/>
    <n v="7"/>
    <s v="Deployment: Dila"/>
    <s v="New"/>
    <b v="0"/>
    <d v="2026-07-08T00:00:00"/>
    <s v="Livi Anastasia"/>
    <n v="100"/>
    <x v="1"/>
    <m/>
    <m/>
    <m/>
    <m/>
    <m/>
    <m/>
    <m/>
    <m/>
    <m/>
    <m/>
    <m/>
    <m/>
    <m/>
    <m/>
    <s v="BRD CITA Loyalty Sprint 7.pptx"/>
    <m/>
    <m/>
    <m/>
    <m/>
    <s v="Done"/>
    <m/>
  </r>
  <r>
    <n v="3"/>
    <m/>
    <x v="2"/>
    <x v="2"/>
    <s v="Compliance"/>
    <s v="Password Protection during Export file for BV1 and DTE and Payment"/>
    <s v="To comply with infosec"/>
    <m/>
    <m/>
    <n v="7"/>
    <s v="Ariph Satyanagara"/>
    <s v="New"/>
    <s v="No"/>
    <d v="2026-07-06T00:00:00"/>
    <s v="Ariph Satyanagara"/>
    <n v="14"/>
    <x v="0"/>
    <m/>
    <m/>
    <m/>
    <m/>
    <m/>
    <m/>
    <m/>
    <m/>
    <m/>
    <m/>
    <m/>
    <m/>
    <m/>
    <m/>
    <m/>
    <m/>
    <m/>
    <m/>
    <m/>
    <s v="Done"/>
    <m/>
  </r>
  <r>
    <n v="4"/>
    <m/>
    <x v="2"/>
    <x v="2"/>
    <s v="Compliance"/>
    <s v="Supplier Login (External) Revamp to AYO Principal "/>
    <s v="To comply with infosec"/>
    <m/>
    <m/>
    <n v="7"/>
    <s v="Ariph Satyanagara"/>
    <s v="New"/>
    <s v="Yes"/>
    <d v="2026-07-06T00:00:00"/>
    <s v="Ariph Satyanagara"/>
    <n v="18"/>
    <x v="2"/>
    <m/>
    <m/>
    <m/>
    <m/>
    <m/>
    <m/>
    <m/>
    <m/>
    <m/>
    <m/>
    <m/>
    <m/>
    <m/>
    <m/>
    <m/>
    <m/>
    <m/>
    <m/>
    <m/>
    <s v="Done"/>
    <m/>
  </r>
  <r>
    <n v="5"/>
    <m/>
    <x v="3"/>
    <x v="3"/>
    <s v="CITA Unreg"/>
    <s v="Enabling CITA registration via Pasukan Garuda (to ensure the store receives the correct cluster and pairing)"/>
    <m/>
    <s v="Registration can be done during a visit, or after a transaction is completed by scanning the barcode on the receipt, which will redirect the user to the registration page"/>
    <m/>
    <n v="7"/>
    <s v="Jeremia Dharmawan"/>
    <s v="Carry Over"/>
    <b v="0"/>
    <m/>
    <s v="Varhan"/>
    <n v="35"/>
    <x v="3"/>
    <n v="1"/>
    <m/>
    <d v="2026-06-19T00:00:00"/>
    <s v="Develop"/>
    <n v="6"/>
    <s v="Yes"/>
    <n v="7"/>
    <n v="12"/>
    <n v="4"/>
    <m/>
    <m/>
    <m/>
    <m/>
    <m/>
    <m/>
    <m/>
    <m/>
    <m/>
    <s v="Lintas dari Sprint 6"/>
    <s v="Done"/>
    <m/>
  </r>
  <r>
    <n v="17"/>
    <m/>
    <x v="1"/>
    <x v="1"/>
    <s v="Retailer Analytics Enhancement"/>
    <s v="_x000a_Retailer Analytics Enhancement_x000a__x000a_Currently, retailer analytics only supports a fixed number of recommended products (2 product slots). If business teams want to experiment with different product quantities for A/B testing, additional development effort is required from both AYO TOKO and AYO PRINCIPAL teams. This slows down experimentation and limits the business's ability to optimize recommendation performance._x000a_"/>
    <s v="Enable business users to configure the number of recommended products displayed in retailer analytics content from AYO PRINCIPAL DTE Config menu."/>
    <s v="1) Config different product cards layout for more than 2 SKU (for both static and video), including the product reco selection logic --&gt; 10 mandays_x000a_2) Enhance logic for rolling next product automatically for several conditions of retailer analytics video (e.g. when product price null but product status active) --&gt; 30 mandays"/>
    <s v="Faster time-to-market for A/B test product reco_x000a_Increase order conversion_x000a_Increase engagement AYO TOKO (retailers exposed to more relevant products)"/>
    <n v="7"/>
    <s v="CI - Livi Anastasia"/>
    <s v="New"/>
    <b v="0"/>
    <d v="2026-06-03T00:00:00"/>
    <s v="Livi Anastasia"/>
    <n v="40"/>
    <x v="0"/>
    <m/>
    <m/>
    <m/>
    <m/>
    <m/>
    <m/>
    <m/>
    <m/>
    <m/>
    <m/>
    <m/>
    <m/>
    <m/>
    <m/>
    <s v="BRD AYO TOKO &amp; DTE - Retailer Analytics Enhancement 1.pptx"/>
    <m/>
    <m/>
    <m/>
    <m/>
    <s v="Done"/>
    <m/>
  </r>
  <r>
    <n v="7"/>
    <m/>
    <x v="2"/>
    <x v="4"/>
    <s v="Bugs Fixing"/>
    <s v="Gemini AI Front End currently pointing to Gmaps API. Pointing should be fixed to pointing Data Model "/>
    <s v="Routing and Clustering should be pointing to data model provided by IT Team."/>
    <m/>
    <s v="To comply with system security as preparation before BV1 audit coming in Sept"/>
    <n v="7"/>
    <s v="Ariph Satyanagara"/>
    <s v="Bugs"/>
    <s v="No"/>
    <d v="2026-07-06T00:00:00"/>
    <s v="Ariph Satyanagara"/>
    <n v="10"/>
    <x v="4"/>
    <m/>
    <m/>
    <m/>
    <m/>
    <m/>
    <m/>
    <m/>
    <m/>
    <m/>
    <m/>
    <m/>
    <m/>
    <m/>
    <m/>
    <m/>
    <m/>
    <m/>
    <m/>
    <m/>
    <s v="Done"/>
    <m/>
  </r>
  <r>
    <n v="8"/>
    <m/>
    <x v="2"/>
    <x v="2"/>
    <s v="Compliance"/>
    <s v="Multiple Country Access / Country Selection for AYO Principal "/>
    <s v="to have a better handling to access AYO Principal that comply with IT requirement"/>
    <m/>
    <s v="To comply with CAD that needs to be closed before Sept 2026"/>
    <n v="5"/>
    <s v="Ariph Satyanagara"/>
    <s v="Compliance"/>
    <b v="0"/>
    <m/>
    <s v="Ariph Satyanagara"/>
    <n v="500"/>
    <x v="3"/>
    <m/>
    <m/>
    <s v="waiting for IT confirmation"/>
    <s v="Cancel"/>
    <m/>
    <m/>
    <m/>
    <m/>
    <m/>
    <s v="Need confirmation from CI"/>
    <m/>
    <s v="Shared via Meeting"/>
    <s v="But need to discuss first with SM and Principal PD"/>
    <s v="Done"/>
    <m/>
    <m/>
    <m/>
    <m/>
    <m/>
    <m/>
    <m/>
  </r>
  <r>
    <n v="9"/>
    <m/>
    <x v="4"/>
    <x v="5"/>
    <s v="Daily Closing &amp; Settlement"/>
    <s v="Currently fronliners can edited daily closing more than 2 times in the same day and need to add others features in Daily Closing &amp; Settlement"/>
    <s v="Ensure there are no frauds loop hole do by the frontliners"/>
    <s v="1.  Limit edit access for the Daily Closing Report to a maximum of 2 times._x000a_2. Change exported Excel files from AYO to read-only format for TLs, Admins, Staff, and Others._x000a_3. Stock take documentation feature → currently not available."/>
    <s v="Touchpoints created more than 2 times daily closing &amp; settlement revision since the feature was launched. To prevent the same situation and leading to fraud in others touchpoint, the feature need to be enhance ASAP."/>
    <n v="7"/>
    <s v="Firmansyah, Adi"/>
    <s v="Enhancement"/>
    <m/>
    <m/>
    <s v="Felicia"/>
    <n v="30"/>
    <x v="0"/>
    <m/>
    <m/>
    <m/>
    <m/>
    <m/>
    <m/>
    <m/>
    <m/>
    <m/>
    <m/>
    <m/>
    <m/>
    <m/>
    <m/>
    <s v="BRD - SFP Direct Channel Sprint 7 2026 - AYO Kasir.pptx"/>
    <m/>
    <m/>
    <m/>
    <m/>
    <s v="Done"/>
    <m/>
  </r>
  <r>
    <n v="22"/>
    <m/>
    <x v="1"/>
    <x v="1"/>
    <s v="Popup to Validate Bank Account for RFT Purposes"/>
    <s v="_x000a_Popup to Validate Bank Account for RFT Purposes_x000a__x000a_Currently, there are recurring issues where RFT transactions failed to be transferred to SRC due to bank account problems, such as mismatched names (owner name differs from the registered name) and duplicated bank account number across SRC owners. The issue results in delays beyond the standardized SLA, with SRC receiving the coins after &gt;14 working days. Additionally, SRC may not be aware that the problem originates from their bank account details. Out of 1.5K weekly interactions ± 20 – 30% are related to coin issue, while agents lack detailed visibility within the AYO Principle Backend system which issue caused the delay. _x000a_"/>
    <s v="To provide notification for SRC ensuring their bank account details comply with all T&amp;C requirement before  proceeding with coin transfers, there by preventing potential issue. "/>
    <s v="_x000a_Add wording in when retailers want to exchange coins to RFT:_x000a_1. Show minimum amount of coin exchange on the RFT page_x000a_2. Show disclaimer wording &quot;Pastikan nomor rekening dan nama rekening sudah sesuai, dan hanya digunakan oleh 1 toko&quot; something like that_x000a_3. Show similar disclaimer again on the next page before proceed to transfer_x000a__x000a_Automatically send push notif to retailers that have different account number and account name (manual)_x000a__x000a_Create config for each wording on each page_x000a_"/>
    <s v="Improve SLA to exchange coins (reduce delay time)_x000a_Reduce the occurrence of retailers request exchange coins with different account number and account name"/>
    <n v="7"/>
    <s v="CSC - Iqbal Pamungkas_x000a_CSC - Ade Artha"/>
    <s v="New"/>
    <b v="0"/>
    <d v="2026-07-03T00:00:00"/>
    <s v="Livi Anastasia"/>
    <n v="15"/>
    <x v="4"/>
    <m/>
    <m/>
    <m/>
    <m/>
    <m/>
    <m/>
    <m/>
    <m/>
    <m/>
    <m/>
    <m/>
    <m/>
    <m/>
    <m/>
    <m/>
    <m/>
    <m/>
    <m/>
    <m/>
    <s v="Done"/>
    <m/>
  </r>
  <r>
    <n v="11"/>
    <m/>
    <x v="2"/>
    <x v="6"/>
    <s v="Bugs Fixing"/>
    <s v="New Relic Monitoring on Control Tower V2 error. Need to do development to fix this"/>
    <s v="To fix monitoring on New Relic CT so clear visibilitiy can be achieved"/>
    <m/>
    <s v="Gemini AI Routing and Clustering will not use the intended data model and will continue to rely on the current Google Maps API configuration, resulting in inaccurate mapping outcomes._x000a_Existing routing logic contains data setup issues that cause several retailers to be skipped, leading to incomplete route recommendations and retailer coverage."/>
    <n v="7"/>
    <s v="Ariph Satyanagara"/>
    <s v="Bugs"/>
    <s v="No"/>
    <d v="2026-07-06T00:00:00"/>
    <s v="Ariph Satyanagara"/>
    <n v="15"/>
    <x v="5"/>
    <m/>
    <m/>
    <m/>
    <m/>
    <m/>
    <m/>
    <m/>
    <m/>
    <m/>
    <m/>
    <m/>
    <m/>
    <m/>
    <m/>
    <m/>
    <m/>
    <m/>
    <m/>
    <m/>
    <s v="Done"/>
    <m/>
  </r>
  <r>
    <n v="10"/>
    <m/>
    <x v="1"/>
    <x v="1"/>
    <s v="DTE Mission Verification Challenge"/>
    <s v="DTE Mission Verification Challenge_x000a__x000a_CSC agents cannot take necessary actions to resolve issues raised by SRC regarding DTE mission complaints. CSC agents need to escalate to many other parties that takes longer time and process."/>
    <s v="1) Simplify the process required to verify DTE mission complained by SRC to CSC agents​_x000a_2) Empower authority for CSC agents to override DTE mission result within certain parameters​_x000a_3) Improve SRC experience when raising complaints to CSC agents​_x000a_4) Free up time for Program Owners, CSC Executives, Commercial Deployment Executives, and DTE admins in HQ"/>
    <s v="Enabling CSC agents to request status revision to the budget owner"/>
    <s v="Reduce time spent to resolve DTE mission with wrong verif status (days or weeks)"/>
    <n v="7"/>
    <s v="CommDep - Bobo Devara"/>
    <s v="Carry Over"/>
    <b v="0"/>
    <d v="2026-06-03T00:00:00"/>
    <s v="Livi Anastasia"/>
    <n v="50"/>
    <x v="6"/>
    <m/>
    <m/>
    <s v="CDE-64438"/>
    <m/>
    <m/>
    <d v="2026-06-22T00:00:00"/>
    <s v="Develop"/>
    <n v="6"/>
    <s v="No"/>
    <m/>
    <n v="10"/>
    <m/>
    <m/>
    <m/>
    <m/>
    <m/>
    <m/>
    <m/>
    <s v="Done"/>
    <s v="Done"/>
    <m/>
  </r>
  <r>
    <n v="14"/>
    <m/>
    <x v="5"/>
    <x v="7"/>
    <s v="Journey Upload"/>
    <s v="In the current MyHero iPad process, field force users are required to manually trigger synchronization to upload activity data to the back-office system, even after the journey has already been completed. _x000a_As a result, back-office systems may not receive timely and accurate data, impacting monitoring, reporting, and downstream processes that rely on near real-time information._x000a__x000a_and each time the field force triggers the sync function, the system immediately generates and uploads a data file to the back-office. However, repeated clicks on the sync button result in multiple file creations and uploads, even when there are no changes in the underlying data._x000a_This behavior causes duplicate data submissions with different filenames, leading to multiple concurrent processing attempts in the back-office. As a result, it increases system load, introduces processing inefficiencies, and may cause system delays or failures when handling redundant data uploads."/>
    <s v="To improve data timeliness and operational efficiency, enhance the MyHero system by introducing automated data synchronization with the following capabilities:_x000a_Automatic data upload upon journey completion, eliminating the need for manual sync by field force._x000a_Real-time or near real-time data availability in back-office systems to support monitoring and reporting._x000a_Prevents file creation and upload when there is no data change on the iPad._x000a_Avoids duplicate uploads for data that has already been successfully synchronized."/>
    <s v="Automate MyHero data upload upon journey completion to eliminate manual sync and prevent delays in back-office reporting and prevent unneccessary multiple upload"/>
    <m/>
    <n v="6"/>
    <s v="CI- Faishol"/>
    <s v="Carry Over"/>
    <m/>
    <m/>
    <s v="Faishol"/>
    <n v="7"/>
    <x v="3"/>
    <n v="0"/>
    <m/>
    <s v="CDE-65771"/>
    <m/>
    <m/>
    <d v="2026-06-23T00:00:00"/>
    <s v="Develop"/>
    <n v="6"/>
    <s v="Yes"/>
    <n v="7"/>
    <n v="7"/>
    <m/>
    <m/>
    <d v="2026-09-14T00:00:00"/>
    <m/>
    <m/>
    <m/>
    <m/>
    <s v="Lintas dari Sprint 6"/>
    <s v="Lintas"/>
    <m/>
  </r>
  <r>
    <n v="15"/>
    <m/>
    <x v="6"/>
    <x v="8"/>
    <s v="Pasgar Performance - TRACE"/>
    <s v="Daily Pasgar Performance Report"/>
    <s v="- Creating a detailed PASGAR visit report_x000a_- Displaying a map of PASGAR visits_x000a_- Creating MITRA-friendly descriptive narratives on PASGAR performance related to TRACE"/>
    <m/>
    <s v="- WS can easily monitor PASGAR activities on a daily basis_x000a_- The data does not require reverse ETL or manual extraction from internal reports, as it is only available from the AYO Mitra side_x000a_- The data is immediately available once PASGAR completes a sync"/>
    <n v="7"/>
    <s v="Varhan"/>
    <s v="Carry Over"/>
    <b v="0"/>
    <m/>
    <s v="Varhan"/>
    <n v="40"/>
    <x v="3"/>
    <n v="3"/>
    <m/>
    <d v="2026-06-19T00:00:00"/>
    <s v="Develop"/>
    <n v="6"/>
    <s v="Yes"/>
    <n v="7"/>
    <n v="27"/>
    <n v="3"/>
    <m/>
    <m/>
    <m/>
    <m/>
    <m/>
    <m/>
    <m/>
    <m/>
    <m/>
    <s v="Lintas dari Sprint 6"/>
    <s v="Done"/>
    <m/>
  </r>
  <r>
    <n v="16"/>
    <m/>
    <x v="7"/>
    <x v="9"/>
    <s v="CITA Unreg"/>
    <s v="CITA currently lacks a proper in-app registration and profile page for unregistered (unreg) retailers. The existing onboarding process is highly fragmented and manual — Pasgar must register unreg retailers via AMO, inject data into the Control Tower using Python scripts, and share one-click links/QR codes externally. Pilot observations in Bandung 2 revealed critical data issues: multiple retailers sharing phone numbers across business IDs, duplicate retailer mappings, and absence of OTP-based ownership validation. Without a native registration flow inside CITA, onboarding scalability is severely limited,"/>
    <s v="Build a native profile page and registration page within CITA that enables seamless, field-driven onboarding of unregistered retailers — triggered by Pasgar during store visits — with proper OTP validation, phone number ownership verification, and accurate data mapping to CITA, AYO Principal, and AMO ecosystems; eliminating dependency on external tools and manual data injection"/>
    <m/>
    <s v="Unlock acquisition of untapped unreg retailer base and increase DAU and platform penetration"/>
    <n v="7"/>
    <m/>
    <s v="New"/>
    <b v="0"/>
    <m/>
    <s v="Jeremia Dharmawan"/>
    <n v="30"/>
    <x v="0"/>
    <n v="4"/>
    <m/>
    <m/>
    <m/>
    <m/>
    <m/>
    <m/>
    <m/>
    <m/>
    <s v="The CITA Unreg requirement is complex and related to other applications (Control Tower, AMO &amp; CITA), therefore the requirement still on sharing requirement &amp; assessment"/>
    <m/>
    <m/>
    <m/>
    <m/>
    <s v="https://pmicloud-my.sharepoint.com/:p:/r/personal/jdharmaw_pmintl_net/_layouts/15/Doc.aspx?sourcedoc=%7B8839C935-DD55-4F3A-9E63-46EB57162946%7D&amp;file=BRD%20-%20CITA%20Profile%20Page.pptx&amp;action=edit&amp;mobileredirect=true"/>
    <m/>
    <m/>
    <m/>
    <s v="Lintas dari Sprint 6"/>
    <s v="Lintas"/>
    <m/>
  </r>
  <r>
    <n v="12"/>
    <m/>
    <x v="1"/>
    <x v="10"/>
    <s v="DTE"/>
    <s v="Show Historical Coins from Leads Gen on AYO KASIR_x000a__x000a_Currently there is no dedicated details of historical coin obtained through leads generation program. All coin historical is located in One coin menu that consists of all coin historical from all activations (DTE missions, leads generation program, etc)._x000a__x000a_"/>
    <s v="Reduce the inquiries to deployment team from retailers"/>
    <s v="Reduce the inquiries to deployment team from retailers"/>
    <s v="Reduce the inquiries to deployment team from retailers"/>
    <n v="5"/>
    <s v="Felicia Gunawan"/>
    <s v="New"/>
    <b v="0"/>
    <d v="2026-04-22T00:00:00"/>
    <s v="Livi Anastasia"/>
    <n v="10"/>
    <x v="7"/>
    <n v="3"/>
    <m/>
    <m/>
    <s v="Deprio "/>
    <m/>
    <m/>
    <m/>
    <m/>
    <m/>
    <s v="Not Priority From Business"/>
    <m/>
    <m/>
    <s v="Done"/>
    <s v="Done"/>
    <s v="BRD - Show Historical Coins Leads Gen"/>
    <m/>
    <m/>
    <m/>
    <m/>
    <s v="Deprio from Prev Sprint"/>
    <m/>
  </r>
  <r>
    <n v="18"/>
    <m/>
    <x v="2"/>
    <x v="2"/>
    <s v="Produk Manajemen Barang"/>
    <s v="Bad experience on listing product_x000a_Double workload for PIC to ensure NPL is setup correctly_x000a_Scheduler not properly useful_x000a_Data is not aligned between B2B and B2C"/>
    <s v="Fix/Enhance Produk Manajemen Barang to ensure everything is developed correctly"/>
    <s v="fixing/enhance current operational issue"/>
    <s v="- double workload for PIC to register NPL_x000a_- unsynced data between isms, b2b, b2c"/>
    <m/>
    <s v="Kristin Laia"/>
    <s v="New"/>
    <m/>
    <m/>
    <s v="Kelvin"/>
    <n v="30"/>
    <x v="8"/>
    <m/>
    <m/>
    <m/>
    <m/>
    <m/>
    <m/>
    <m/>
    <m/>
    <m/>
    <m/>
    <m/>
    <m/>
    <m/>
    <m/>
    <m/>
    <m/>
    <m/>
    <m/>
    <m/>
    <s v="Done"/>
    <m/>
  </r>
  <r>
    <n v="19"/>
    <m/>
    <x v="2"/>
    <x v="11"/>
    <s v="Produk Manajemen Barang"/>
    <s v="with the scheduler implemented in produk manajemen barang, currently user will only can view the updated data with scheduler set. user cannot view the current setup"/>
    <s v="update the UI to be able to view current setup and the updated setup if the scheduler not running yet"/>
    <m/>
    <m/>
    <m/>
    <m/>
    <m/>
    <b v="0"/>
    <m/>
    <s v="Kelvin"/>
    <n v="10"/>
    <x v="3"/>
    <n v="4"/>
    <m/>
    <m/>
    <s v="Deprio"/>
    <m/>
    <m/>
    <m/>
    <m/>
    <m/>
    <s v="Not Prioritized"/>
    <m/>
    <s v="Shared via Meeting"/>
    <s v="Done shared"/>
    <s v="Done"/>
    <m/>
    <m/>
    <m/>
    <m/>
    <m/>
    <s v="Deprio from Prev Sprint"/>
    <m/>
  </r>
  <r>
    <n v="20"/>
    <s v="AK.10.25.001"/>
    <x v="4"/>
    <x v="5"/>
    <s v="AYO Kasir Stock Count"/>
    <s v="Additional enhancement for stock count count/opname is needed to ensure all feedback from RnC and business operational needs are covered. "/>
    <s v="To enhance &quot;stock count/opname&quot; feature"/>
    <s v="stock count newly developed adjustment cashier_x000a_stock count principal_x000a_stock count adjustment  cashier"/>
    <s v="frontliners will lack essential customer data and guidance tools, resulting in fragmented journeys, missed personalization opportunities, and reduced effectiveness in customer engagement."/>
    <m/>
    <m/>
    <s v="Deprioritized from previous sprint"/>
    <b v="0"/>
    <m/>
    <s v="Inna"/>
    <n v="90"/>
    <x v="2"/>
    <m/>
    <m/>
    <m/>
    <s v="Cancel"/>
    <m/>
    <m/>
    <m/>
    <m/>
    <m/>
    <m/>
    <m/>
    <m/>
    <m/>
    <m/>
    <s v="BRD - SFP Direct Channel Sprint 7 2026 - AYO Kasir.pptx"/>
    <m/>
    <m/>
    <m/>
    <m/>
    <s v="Deprio from Prev Sprint"/>
    <m/>
  </r>
  <r>
    <n v="21"/>
    <m/>
    <x v="5"/>
    <x v="12"/>
    <s v="Data Sync Revamp"/>
    <s v="Currently, the synchronization (sync) process performed by salesman in the field continues to face significant challenges in terms of user experience and operational visibility. When a salesman initiates a sync — whether it involves transactional data, master data, or downloading the latest content — the system presents an overwhelmingly large volume of information within a single view, without any mechanism for prioritization or highlighting of items that have failed to sync. As a result, salesman frequently fail to notice that certain items have encountered sync failures or download errors, as these critical issues are buried among the vast amount of information displayed simultaneously. This lack of visibility into failed items creates a significant blind spot, where unresolved sync failures go undetected and may only surface when they have already impacted field operations — such as outdated pricelists, missing promotions, or inaccurate outlet data — ultimately leading to inefficiencies, data inconsistencies, and lost productivity across the sales force."/>
    <s v="The primary objective of this initiative is to revamp the visual layout and presentation of the sync screen, transforming it from a dense, information-overloaded display into a clean, intuitive, and easily digestible interface that enables salesman to quickly and accurately read, understand, and act upon their sync status — ensuring no failed items go unnoticed."/>
    <s v="The primary objective of this initiative is to revamp the visual layout and presentation of the sync screen, transforming it from a dense, information-overloaded display into a clean, intuitive, and easily digestible interface that enables salesman to quickly and accurately read, understand, and act upon their sync status — ensuring no failed items go unnoticed."/>
    <s v="To enhance the usability and readability of the synchronization (sync) screen by delivering a visually revamped interface that enables salesman to quickly identify, understand, and act upon sync results — particularly failed items — thereby improving data accuracy, field readiness, and overall sales force productivity."/>
    <n v="6"/>
    <s v="Austin"/>
    <s v="Carry Over"/>
    <b v="0"/>
    <d v="2026-06-03T00:00:00"/>
    <s v="Austin"/>
    <n v="26"/>
    <x v="3"/>
    <n v="0"/>
    <m/>
    <s v="CDE-65903"/>
    <m/>
    <m/>
    <d v="2026-06-22T00:00:00"/>
    <s v="Develop"/>
    <n v="6"/>
    <s v="Yes"/>
    <n v="7"/>
    <n v="26"/>
    <m/>
    <m/>
    <d v="2026-09-14T00:00:00"/>
    <m/>
    <m/>
    <m/>
    <m/>
    <s v="Lintas dari Sprint 6"/>
    <s v="Lintas"/>
    <m/>
  </r>
  <r>
    <n v="2"/>
    <m/>
    <x v="1"/>
    <x v="1"/>
    <s v="Add Mission-Related Parameters to OSEM"/>
    <s v="Add Mission-Related Parameters to OSEM_x000a__x000a_Currently deployment team need to upload audience list via OSEM to blast mission to target retailers. This considered as a hassle in the process, as deploymentt will  need to update the csv file uploaded. There is no way for them to currently look at mission submission and mission compliance, or consider using any parameters related to mission attributes to select target audience."/>
    <m/>
    <m/>
    <m/>
    <m/>
    <m/>
    <m/>
    <b v="0"/>
    <m/>
    <m/>
    <n v="0"/>
    <x v="9"/>
    <m/>
    <m/>
    <m/>
    <m/>
    <m/>
    <m/>
    <m/>
    <m/>
    <m/>
    <m/>
    <m/>
    <m/>
    <m/>
    <m/>
    <m/>
    <m/>
    <m/>
    <m/>
    <m/>
    <s v="Done"/>
    <m/>
  </r>
  <r>
    <n v="78"/>
    <m/>
    <x v="4"/>
    <x v="13"/>
    <s v="Force Logout "/>
    <s v="AYO Principal currently lacks a mechanism to remotely and systematically terminate active user sessions across its connected applications. As the platform scales across multiple retail touchpoints, administrators need centralized control to enforce security policies, manage compliance deadlines, or respond to operational events without relying on individual users to log out manually. The absence of this capability creates gaps in access governance, particularly during user review cycles, access revocations, and scheduled maintenance windows."/>
    <s v="Enable administrators to schedule or trigger a force logout for active sessions, configurable at the level of individual applications and touchpoint types, with the ability to set a specific date and time for the logout to take effect — ensuring precise, controlled session termination aligned with operational and compliance needs."/>
    <s v="The Force Logout feature in AYO Principal will allow administrators to define session termination rules with the following configuration parameters:_x000a__x000a_1. Select target app score : AYO Toko or AYO Kasir _x000a_2. Touchpoint type : Filter by channel or outlet category_x000a_3. Scheduled Date &amp; Time_x000a_Set when the logout takes effect_x000a_Admins can set a future date and time for the force logout to execute automatically, or trigger it immediately. Sessions active at the defined time will be terminated and users will be prompted to re-authenticate upon next action."/>
    <s v="Today, force logout requires a CHT request to IT with an approval process that takes 3–5 business days — meaning unauthorized sessions can stay active long after they should be terminated. With NPL running monthly across 5,000+ users, this adds up to at least 12 IT tickets per year and up to 60 cumulative days of unresolved session exposure annually._x000a__x000a_With this feature, admins can schedule force logout directly in AYO Principal — no tickets, no waiting. Execution is immediate, full coverage across all users and touchpoints in one action."/>
    <m/>
    <m/>
    <s v="Cancel"/>
    <m/>
    <m/>
    <m/>
    <s v="cancel "/>
    <x v="10"/>
    <s v="covered in the same developmenbt as product listing by kelv"/>
    <m/>
    <m/>
    <s v="Deprio"/>
    <m/>
    <m/>
    <m/>
    <m/>
    <m/>
    <m/>
    <m/>
    <m/>
    <m/>
    <m/>
    <m/>
    <m/>
    <m/>
    <m/>
    <s v="covered in the same developmenbt as product listing by kelv"/>
    <s v="Done"/>
    <m/>
  </r>
  <r>
    <n v="91"/>
    <m/>
    <x v="7"/>
    <x v="1"/>
    <s v="CITA Loyalty - Mission Mirroring &amp; Spin the Wheel"/>
    <s v="•Logic connection between DTE Mission (AYO Toko) &amp; CITA Mission also additional feature spin wheel / gosok voucher as part of increase number of DAU and easy entry for retailers to do digitilazation"/>
    <s v="To activate CITA dormant and increase digital active users"/>
    <s v="Seamless logic automation and coin injection after check in and product explore"/>
    <s v="Reactivate 30% of dormant users &amp; gain 325k digital users. _x000a_To support cita loyalty business process and comply with legal and compliance feedback"/>
    <n v="7"/>
    <s v="CommDep - Dila Setyawati_x000a_RTM Comstrat - Tania Febrianti"/>
    <s v="New"/>
    <b v="1"/>
    <d v="2026-07-06T00:00:00"/>
    <s v="VK Varhan_x000a_Jeremia Dharmawan_x000a_Livi Anastasi"/>
    <n v="20"/>
    <x v="2"/>
    <m/>
    <m/>
    <m/>
    <m/>
    <m/>
    <m/>
    <m/>
    <m/>
    <m/>
    <m/>
    <m/>
    <m/>
    <m/>
    <m/>
    <s v="https://pmicloud-my.sharepoint.com/:p:/g/personal/jdharmaw_pmintl_net/IQAzNSqXi94MR6JZCl1zU8vUAVH_MxIDtIqg7pFF059rzio?e=L4rMVc"/>
    <m/>
    <m/>
    <m/>
    <m/>
    <m/>
    <m/>
  </r>
  <r>
    <n v="25"/>
    <s v="AP.04.26.008"/>
    <x v="2"/>
    <x v="14"/>
    <s v="Mass Import Whitelist for SRC IQOS Point"/>
    <s v="Currently, whitelisting process for SRC IQOS Point requires admin to manually do it one by one for each store that takes too much time"/>
    <s v="Faster whitelisting process for SRC IQOS Point &amp; Paguyuban Member"/>
    <s v="Create bulk import + bulk delete for SRC whitelisted as IQOS Point to reduce lead time "/>
    <s v="- Reduce lead time should there be any mass replacement/additional SRC IQOS Point/Paguyuban Member"/>
    <n v="4"/>
    <s v="Jessica Cassandra"/>
    <s v="Enhancement"/>
    <b v="0"/>
    <m/>
    <s v="Kelvin"/>
    <n v="20"/>
    <x v="7"/>
    <n v="5"/>
    <m/>
    <s v="B2C"/>
    <s v="Deprio"/>
    <m/>
    <m/>
    <m/>
    <m/>
    <m/>
    <m/>
    <m/>
    <m/>
    <m/>
    <m/>
    <m/>
    <m/>
    <m/>
    <m/>
    <m/>
    <s v="Deprio from Prev Sprint"/>
    <m/>
  </r>
  <r>
    <n v="26"/>
    <m/>
    <x v="6"/>
    <x v="2"/>
    <s v="Payment "/>
    <s v="Seamless payment process with BRIVA"/>
    <s v="To comply with updated BI (Bank Indonesia) regulation that all API related to payment need to be upgraded into API SNAP"/>
    <s v="Business flow will be the same. The only thing that should be updated is API SNAP"/>
    <s v="to comply with BI regulation, if end of Aug still use the old API, BI will shut down the old API and Toko SRC cannot do transaction with BRIVA"/>
    <n v="7"/>
    <s v="Dhea Rizka"/>
    <s v="Carry Over"/>
    <b v="0"/>
    <m/>
    <s v="Varhan"/>
    <n v="25"/>
    <x v="3"/>
    <n v="5"/>
    <m/>
    <m/>
    <s v="Develop"/>
    <m/>
    <m/>
    <m/>
    <m/>
    <m/>
    <m/>
    <m/>
    <m/>
    <m/>
    <m/>
    <m/>
    <m/>
    <m/>
    <m/>
    <s v="Lintas dari Sprint 6"/>
    <s v="Done"/>
    <m/>
  </r>
  <r>
    <n v="32"/>
    <m/>
    <x v="4"/>
    <x v="5"/>
    <s v="SRC IQOS Point  "/>
    <s v="Currently most of SRC use AYO Toko daily to shop B2B products and register leads. To access AYO Kasir, SRC retailers need to download AYO Kasir app, which is a hassle. Therefore, to increase active user of AYO Kasir and leads conversion to member, an entry point and SSO of AYO Kasir in AYO Toko are needed."/>
    <s v="Enable SSO of AYO Kasir in AYO Toko to increase AYO Kasir usage to register leads as members"/>
    <s v="To create SSO of AYO Kasir in AYO Toko"/>
    <s v="To increase 20% of SFP acquisition in SRC by enabling them to access AYO Kasir in AYO Toko"/>
    <m/>
    <m/>
    <s v="New"/>
    <b v="0"/>
    <m/>
    <s v="Felicia"/>
    <n v="15"/>
    <x v="11"/>
    <n v="8"/>
    <m/>
    <m/>
    <s v="Deprio"/>
    <m/>
    <m/>
    <m/>
    <m/>
    <m/>
    <s v="Dependant on AYO Toko"/>
    <m/>
    <m/>
    <m/>
    <m/>
    <s v="BRD - SFP AYO IP Miles Extension.pptx"/>
    <m/>
    <m/>
    <m/>
    <m/>
    <s v="Deprio from Prev Sprint"/>
    <n v="15"/>
  </r>
  <r>
    <n v="92"/>
    <m/>
    <x v="7"/>
    <x v="1"/>
    <s v="CITA Loyalty - Min. Purchase For Coin Redemption"/>
    <s v="For requirement to upcoming CITA Loyalty program , current mechanism, outlet can redeem coin without any min. transaction requirement ,  next outlet need to do some purchase or trx criteria to redeemed their collected coin"/>
    <m/>
    <m/>
    <s v="Reactivate 30% of dormant users &amp; gain 325k digital users. _x000a_To support cita loyalty business process and comply with legal and compliance feedback"/>
    <n v="7"/>
    <s v="CommDep - Dila Setyawati_x000a_RTM Comstrat - Tania Febrianti"/>
    <s v="New"/>
    <b v="1"/>
    <d v="2026-07-06T00:00:00"/>
    <s v="VK Varhan_x000a_Jeremia Dharmawan_x000a_Livi Anastasi"/>
    <m/>
    <x v="4"/>
    <m/>
    <m/>
    <m/>
    <m/>
    <m/>
    <m/>
    <m/>
    <m/>
    <m/>
    <m/>
    <m/>
    <m/>
    <m/>
    <m/>
    <s v="BRD CITA Loyalty Sprint 7.pptx"/>
    <m/>
    <m/>
    <m/>
    <m/>
    <m/>
    <m/>
  </r>
  <r>
    <n v="31"/>
    <m/>
    <x v="5"/>
    <x v="15"/>
    <s v="Taking order without visit"/>
    <s v="- Payment collection without visit"/>
    <s v="Salesman can taking order without visit and without KSI calculation"/>
    <m/>
    <s v="Salesman can taking order without visit and disturb KSI Calcullation"/>
    <n v="6"/>
    <m/>
    <s v="Carry Over"/>
    <m/>
    <d v="2026-06-03T00:00:00"/>
    <s v="Austin Lieandro"/>
    <n v="21.75"/>
    <x v="3"/>
    <n v="0"/>
    <m/>
    <s v="CDE-66039"/>
    <m/>
    <m/>
    <d v="2026-06-23T00:00:00"/>
    <s v="Develop"/>
    <n v="6"/>
    <s v="Yes"/>
    <n v="7"/>
    <n v="21.75"/>
    <m/>
    <m/>
    <d v="2026-09-14T00:00:00"/>
    <m/>
    <m/>
    <m/>
    <m/>
    <s v="Lintas from Sprint 6"/>
    <s v="Lintas"/>
    <m/>
  </r>
  <r>
    <n v="34"/>
    <s v="AK.10.25.010"/>
    <x v="4"/>
    <x v="5"/>
    <s v="AYO Kasir Transaction By Location"/>
    <s v="Track Transaction by providing longtitude &amp; latitude on each transation made, this is to segmentize transaciton within staionary (direct retail) or non-stationary (canvassing) , Monitoring Tools for Mobile Coaches"/>
    <s v="Track Transaction by providing longtitude &amp; latitude on each transation made, this is to segmentize transaciton within staionary (direct retail) or non-stationary (canvassing). Activity tracking in Coaches, including routing &amp; activation performance "/>
    <s v="Track Transaction by providing longtitude &amp; latitude on each transation made, this is to segmentize transaciton within staionary (direct retail) or non-stationary (canvassing) "/>
    <m/>
    <m/>
    <s v="SFP Harya-Adnan"/>
    <s v="Deprioritized from previous sprint"/>
    <b v="0"/>
    <m/>
    <s v="Felicia"/>
    <n v="50"/>
    <x v="8"/>
    <m/>
    <m/>
    <m/>
    <m/>
    <m/>
    <m/>
    <m/>
    <n v="50"/>
    <m/>
    <s v="Not in GB's top list"/>
    <m/>
    <m/>
    <m/>
    <m/>
    <s v="BRD - SFP Direct Channel Sprint 7 2026 - AYO Kasir.pptx"/>
    <m/>
    <m/>
    <m/>
    <m/>
    <s v="Deprio from Prev Sprint"/>
    <n v="4"/>
  </r>
  <r>
    <n v="40"/>
    <m/>
    <x v="5"/>
    <x v="16"/>
    <s v="Over The Air Update Exploration"/>
    <s v="The update process for the MyHero application still relies heavily on traditional methods through the Company Portal, which require manual processes, longer waiting times, and user‑initiated actions. This approach often results in inconsistent version adoption across the field, causing delays in distributing bug fixes and new features to all sales users simultaneously."/>
    <s v="- Accelerate application update distribution without dependency on the Company Portal_x000a_- Ensure 100% version consistency across all users_x000a_- Eliminate reliance on manual user actions for application updates_x000a_- Enable rapid bug fixes and business logic updates to minimize disruption to sales activities_x000a_- Improve operational efficiency while reducing manual distribution overhead on the IT side"/>
    <s v="Over‑the‑Air (OTA) Update is a mechanism that allows MyHero application updates to be deployed directly from the server to users’ iPad applications, without requiring distribution through the App Store or Company Portal._x000a__x000a_Through OTA, the development team can:_x000a__x000a_- Deploy updates to JavaScript, business logic, UI/UX, and configuration within minutes_x000a_- Perform silent updates without user interaction_x000a_- Maintain a consistent application version across all active users"/>
    <s v="- Deploy in minutes_x000a_- Auto update all devices on next app launch_x000a_- 66.7% Reduction in app update install time"/>
    <n v="5"/>
    <s v="CI - Austin"/>
    <s v="Carry Over"/>
    <b v="0"/>
    <m/>
    <s v="Austin"/>
    <s v="Sprint 6 PoC, Sprint 7 start dev"/>
    <x v="3"/>
    <n v="0"/>
    <m/>
    <m/>
    <m/>
    <m/>
    <m/>
    <m/>
    <m/>
    <m/>
    <m/>
    <m/>
    <m/>
    <m/>
    <m/>
    <m/>
    <m/>
    <m/>
    <m/>
    <s v="Sprint 6 PoC, Sprint 7 Start dev"/>
    <s v="Done"/>
    <m/>
  </r>
  <r>
    <n v="94"/>
    <m/>
    <x v="4"/>
    <x v="17"/>
    <s v="Mass Import Whitelist for SRC IQOS Point"/>
    <s v="Currently, whitelisting process for SRC IQOS Point requires admin to manually do it one by one for each store that takes too much time"/>
    <s v="Faster whitelisting process for SRC IQOS Point &amp; Paguyuban Member"/>
    <s v="Create bulk import + bulk delete for SRC whitelisted as IQOS Point to reduce lead time "/>
    <s v="- Reduce lead time should there be any mass replacement/additional SRC IQOS Point/Paguyuban Member"/>
    <m/>
    <s v="Jessica Cassandra"/>
    <s v="Deprioritized from previous sprint"/>
    <m/>
    <m/>
    <s v="Kelvin"/>
    <n v="20"/>
    <x v="11"/>
    <m/>
    <m/>
    <m/>
    <m/>
    <m/>
    <m/>
    <m/>
    <m/>
    <m/>
    <m/>
    <m/>
    <m/>
    <m/>
    <m/>
    <s v="BRD - SFP AYO IP Miles Extension.pptx"/>
    <m/>
    <m/>
    <m/>
    <m/>
    <s v="Deprio from Prev Sprint"/>
    <n v="11"/>
  </r>
  <r>
    <n v="35"/>
    <s v="AK.04.26.009"/>
    <x v="4"/>
    <x v="5"/>
    <s v="Tech Debt"/>
    <s v="Voucher: MGM data is currently sent from DWH global to AYO and used as one of the parameters in SFP voucher configuration. Lately, there's an occuring issue where data sent to AYO is missing (e.g. significant reduce of data from 1,2 mio to 400k). Therefore, to minimize the impact and avoid further impact, we want to enhance the process, by enabling data back up of MGM voucher and adjust of inserting data type from replacement to append."/>
    <s v="To minimize the impact of missing MGM  to AYO Kasir operational usage"/>
    <s v="Enhance MGM voucher flow by:_x000a_1. Enabling data back up of MGM voucher in AYO (Lifecycle rule: 7 days) _x000a_2. Option 1: Adjusting data type insertion from replacement to append or _x000a_3. Option 2: Add validation of data treshold (i.e. when the latest data contains data less than ~5% from the previous one, then system will use the previous data instead)"/>
    <s v="System credibility"/>
    <n v="4"/>
    <s v="CI - Felicia"/>
    <s v="Enhancement"/>
    <m/>
    <s v="Felicia"/>
    <s v="Felicia"/>
    <n v="30"/>
    <x v="4"/>
    <n v="9"/>
    <m/>
    <m/>
    <s v="Deprio"/>
    <m/>
    <m/>
    <m/>
    <m/>
    <m/>
    <s v="PRD has not been shared"/>
    <m/>
    <m/>
    <m/>
    <m/>
    <m/>
    <m/>
    <m/>
    <m/>
    <m/>
    <s v="Deprio from Prev Sprint"/>
    <m/>
  </r>
  <r>
    <n v="33"/>
    <m/>
    <x v="4"/>
    <x v="18"/>
    <s v="Replenishment"/>
    <s v="Currently, historical ORF data in AYO Kasir can be viewed through the POP menu; however, it cannot be exported in Excel format._x000a_HQ requires ORF data from AYO Principal in Excel format to monitor the effectiveness of stock control by touchpoint"/>
    <s v="Enable Excel download feature for historical ORF data in AYO Kasir, as well as Excel export feature for historical ORF data across all touchpoints in AYO Principal"/>
    <s v="Touchpoints should be able :_x000a_1. Effective management of stock cover weeks through the availability of historical data downloads in Excel format, enabling a faster and more accurate forecasting process_x000a__x000a_HQ should be able :_x000a_1. Control the effectiveness of stock allocation by touchpoint to prevent BUBD"/>
    <s v="Effective stock cover week management, limited to a maximum of 2 weeks of offtake requirements, to support the reduction of BUBD in 2026 onwards."/>
    <n v="5"/>
    <s v="Firmansyah, Adi"/>
    <s v="New"/>
    <b v="0"/>
    <m/>
    <s v="Inna"/>
    <n v="10"/>
    <x v="12"/>
    <n v="16"/>
    <m/>
    <m/>
    <s v="Deprio"/>
    <m/>
    <m/>
    <m/>
    <m/>
    <m/>
    <m/>
    <m/>
    <m/>
    <m/>
    <m/>
    <s v="BRD - SFP Direct Channel Sprint 7 2026 - AYO Kasir.pptx"/>
    <m/>
    <m/>
    <m/>
    <m/>
    <s v="Deprio from Prev Sprint"/>
    <n v="7"/>
  </r>
  <r>
    <n v="23"/>
    <m/>
    <x v="4"/>
    <x v="5"/>
    <s v="Replenishment"/>
    <s v="Currently, the outbound process is still handled manually. As a result, discrepancies sometimes occur between the outbound requests submitted by frontliners and the Goods Issue (GI) process executed by the Warehouse team. This is mainly caused by sales transactions that occur using the same stock allocated for the outbound process."/>
    <s v="Create Outbound Feature in AYO Kasir"/>
    <s v="Frontliners bisa melakukan proses outbond langsung di AYO Kasir dan langsung mengurangi stok AYO Kasir dan bisa terkirim langung ke SAP (Tim Warehouse), sehingga tidak ada lagi selisih antara pengajuan outbond fronliners dengan proses GI tim Warehouse yang selama ini terjadi di proses manual outbond."/>
    <s v="0% stock discrepancy between AYO Kasir and SAP in the outbound process, with 100% of the process executed through the system"/>
    <n v="5"/>
    <s v="Firmansyah, Adi"/>
    <s v="New"/>
    <b v="0"/>
    <m/>
    <s v="Inna"/>
    <n v="100"/>
    <x v="11"/>
    <m/>
    <m/>
    <m/>
    <m/>
    <m/>
    <m/>
    <m/>
    <m/>
    <m/>
    <s v="PRD has not been shared"/>
    <m/>
    <m/>
    <m/>
    <m/>
    <m/>
    <m/>
    <m/>
    <m/>
    <m/>
    <m/>
    <n v="6"/>
  </r>
  <r>
    <n v="36"/>
    <m/>
    <x v="2"/>
    <x v="2"/>
    <s v="Produk Manajemen Barang"/>
    <s v="Since the product must be registered in isms first, currently we cannot register product if the product is not sold in B2B channel"/>
    <s v="Adjust validation of family code"/>
    <s v="if family code is not found in isms, then B2B price is set to be 0, and B2C price must be inputted manually_x000a__x000a_also if status product B2B is inactive, launching date is not mandatory"/>
    <s v="without this, we cannot register product to be sold in B2C channel only"/>
    <s v="6 adhoc (end of July)"/>
    <m/>
    <m/>
    <b v="0"/>
    <m/>
    <s v="Kelvin"/>
    <n v="10"/>
    <x v="6"/>
    <n v="9"/>
    <m/>
    <m/>
    <s v="Deprio"/>
    <m/>
    <m/>
    <m/>
    <m/>
    <m/>
    <s v="Not Prioritized"/>
    <m/>
    <s v="Shared via Meeting"/>
    <s v="Done shared"/>
    <s v="Done"/>
    <m/>
    <m/>
    <m/>
    <m/>
    <m/>
    <s v="Deprio from Prev Sprint"/>
    <m/>
  </r>
  <r>
    <n v="67"/>
    <m/>
    <x v="4"/>
    <x v="17"/>
    <s v="Matrix Touchpoint Eligibility"/>
    <s v="Currently, the configuration for changing price &amp; stock is setup in one parameter. This creates a hassle when we want to turn on only either one of the parameters (e.g. Partner can edit the price but the stock cannot be edited)"/>
    <s v="To separate configuration of editing the price and stock"/>
    <s v="Create 2 separate configuration for editing the price and stock in AYO Kasir and AYO Principal."/>
    <m/>
    <m/>
    <s v="Kristin Laia"/>
    <s v="Deprioritized from previous sprint"/>
    <b v="0"/>
    <m/>
    <s v="Kelvin"/>
    <n v="10"/>
    <x v="13"/>
    <n v="27"/>
    <m/>
    <m/>
    <s v="Deprio"/>
    <m/>
    <m/>
    <m/>
    <m/>
    <m/>
    <m/>
    <m/>
    <m/>
    <m/>
    <m/>
    <m/>
    <m/>
    <m/>
    <m/>
    <m/>
    <s v="Deprio from Prev Sprint"/>
    <m/>
  </r>
  <r>
    <n v="27"/>
    <m/>
    <x v="4"/>
    <x v="5"/>
    <s v="Coach Monitoring Tools"/>
    <s v="Monitoring Tools for Mobile Coaches"/>
    <s v="Activity tracking in Coaches, including routing &amp; activation performance"/>
    <m/>
    <m/>
    <m/>
    <s v="Rizal Fadilah"/>
    <s v="Enhancement"/>
    <m/>
    <m/>
    <s v="Felicia"/>
    <n v="50"/>
    <x v="8"/>
    <m/>
    <m/>
    <m/>
    <m/>
    <m/>
    <m/>
    <m/>
    <m/>
    <m/>
    <s v="PRD has not been shared"/>
    <m/>
    <m/>
    <m/>
    <m/>
    <s v="BRD - SFP Direct Channel Sprint 7 2026 - AYO Kasir.pptx"/>
    <m/>
    <m/>
    <m/>
    <m/>
    <s v="Done"/>
    <n v="5"/>
  </r>
  <r>
    <n v="81"/>
    <m/>
    <x v="0"/>
    <x v="19"/>
    <s v="Communicate AYO Order Status to iLogics"/>
    <s v="Saat ini, order yang sudah checkout di AYO akan masuk ke iLogic dengan status Available._x000b_Namun, warehouse tidak memiliki visibilitas penyebab kenapa order belum berubah menjadi Received, karena:_x000a_Status booking di iLogic hanya berubah menjadi Received jika status AYO = Diproses_x000a_Banyak kondisi valid di AYO yang menyebabkan order belum diproses, misalnya: _x000a_masih menunggu Payment_x000a_Review order belum selesai_x000a_Belum adamya Konfirmasi perubahan dari partner_x000a_Kondisi ini tidak tercapture di iLogic_x000a_Akibatnya:_x000a_Warehouse tidak bisa membedakan apakah: _x000a_Order memang belum memenuhi business process_x000a_Atau ada issue teknis (contoh: iSMS belum mengirim invoice PDF)"/>
    <s v="Menambahkan detail status order AYO melalui API ke iLogic, sehingga warehouse dapat:_x000a_Mendeteksi hambatan order lebih dini_x000a_Mengurangi waktu investigasi manual_x000a_Menghindari salah asumsi error sistem"/>
    <s v="Provide API for ilogic for detail order status "/>
    <s v="Mendeteksi hambatan order lebih dini_x000a_Mengurangi waktu investigasi manual_x000a_Menghindari salah asumsi error sistem"/>
    <n v="7"/>
    <s v="Junaidi"/>
    <s v="New"/>
    <b v="0"/>
    <d v="2026-06-03T00:00:00"/>
    <s v="Junaidi"/>
    <n v="20"/>
    <x v="2"/>
    <m/>
    <m/>
    <m/>
    <m/>
    <m/>
    <m/>
    <m/>
    <m/>
    <m/>
    <m/>
    <m/>
    <m/>
    <m/>
    <m/>
    <s v="BRD Communicate ayo order status to iLogic.pptx"/>
    <m/>
    <m/>
    <m/>
    <s v="Previous sprint"/>
    <s v="Done"/>
    <m/>
  </r>
  <r>
    <n v="43"/>
    <m/>
    <x v="5"/>
    <x v="20"/>
    <s v="Automate Collectra Report"/>
    <s v="Currently, the cash reconciliation process for salesmen’s deposits conducted by the CPO is performed manually. The required data must be gathered from multiple, fragmented data sources, which are not centrally integrated. As a result, the reconciliation process is time-consuming, inefficient, and prone to operational delays."/>
    <s v="Automate process Manual Reconcile for CPO Collection"/>
    <m/>
    <s v="Before Collectra: 54 FTE_x000a_After Collectra: 1.6 FTE_x000a_Automate Collectra: 0.36 FTE"/>
    <n v="5"/>
    <s v="CPI - Nobel"/>
    <s v="Carry Over"/>
    <b v="0"/>
    <m/>
    <s v="Austin"/>
    <n v="67"/>
    <x v="3"/>
    <n v="0"/>
    <m/>
    <s v="CDE-67123"/>
    <m/>
    <m/>
    <d v="2026-07-02T00:00:00"/>
    <s v="Develop"/>
    <n v="6"/>
    <s v="Yes"/>
    <n v="8"/>
    <n v="67"/>
    <m/>
    <m/>
    <d v="2026-10-19T00:00:00"/>
    <m/>
    <m/>
    <m/>
    <m/>
    <s v="Lintas from Sprint 6"/>
    <s v="Lintas"/>
    <m/>
  </r>
  <r>
    <n v="42"/>
    <m/>
    <x v="4"/>
    <x v="5"/>
    <s v="SMB Next Level 2026"/>
    <s v="Enable field forces / internal employees to have single sign on to AYO Kasir using work email"/>
    <s v="Single Sign On for Field Forces"/>
    <s v="Enable field forces / internal employees to have single sign on to AYO Kasir using work email"/>
    <s v="Simplify login mechanism for internal employees"/>
    <n v="5"/>
    <s v="CommSFP - Adnan_x000a_CommDep - Harya"/>
    <s v="Compliance"/>
    <s v="S1 Deprio"/>
    <m/>
    <s v="Inna / Felicia"/>
    <n v="10"/>
    <x v="12"/>
    <m/>
    <m/>
    <m/>
    <m/>
    <m/>
    <m/>
    <m/>
    <m/>
    <m/>
    <m/>
    <s v="Deprio to Sprint 7"/>
    <m/>
    <m/>
    <m/>
    <s v="BRD Manual Upload SMB Point.pptx"/>
    <m/>
    <m/>
    <m/>
    <m/>
    <s v="Deprio from Prev Sprint"/>
    <m/>
  </r>
  <r>
    <n v="37"/>
    <m/>
    <x v="4"/>
    <x v="5"/>
    <s v="AYO Kasir Offline Mode"/>
    <s v="Allow AYO Kasir to go with offline mode during network limitation and allow data synchronization when back to online"/>
    <s v="Allow AYO Kasir to go with offline mode during network limitation and allow data synchronization when back to online"/>
    <s v="As we used AYO Kasir in any SFP event through transactions process, input new member registration with very wide scale of event, AYO Kasir need able to input these activities both online and offline mode, to ensure smooth field force operational and consumer journey "/>
    <s v="As we used AYO Kasir in any SFP event through transactions process, input new member registration with very wide scale of event, AYO Kasir need able to input these activities both online and offline mode, to ensure smooth field force operational and consumer journey "/>
    <n v="5"/>
    <s v="CommSFP - Adnan_x000a_CommDep - Harya"/>
    <s v="New"/>
    <b v="0"/>
    <m/>
    <s v="Inna"/>
    <n v="100"/>
    <x v="14"/>
    <m/>
    <m/>
    <m/>
    <m/>
    <m/>
    <m/>
    <m/>
    <m/>
    <m/>
    <m/>
    <m/>
    <m/>
    <m/>
    <m/>
    <s v="BRD - SFP Direct Channel Sprint 7 2026 - AYO Kasir.pptx"/>
    <m/>
    <m/>
    <m/>
    <m/>
    <s v="Done"/>
    <n v="9"/>
  </r>
  <r>
    <n v="48"/>
    <s v="MH.03.26.005"/>
    <x v="5"/>
    <x v="21"/>
    <s v="Improvement Invoice"/>
    <s v="Currently, when a salesman processes transactions for HMS products that are subjectto tax and those that are non-taxable, the transactions must be handled separately. As a result, thesalesman is required to perform duplicate data entry, and the payment recap is generated separately. Thiscauses the salesman and/or the customer to manually calculate the total amount payable in order todetermine the final payment amount."/>
    <s v="Implement an improvement whereby, during the order-taking process, salesmen can place orderssimultaneously for HMS products that are subject to tax and those that are non-taxable, and process thepayment in a single transaction, while ensuring that the invoices remain separated between taxable andnon-taxable products.​"/>
    <s v="To improve field sales efficiency and accuracy by enabling salesmen to place orders for taxable and non-taxable HMS products in a single transaction flow, while maintaining proper invoice separation to ensure taxcompliance."/>
    <m/>
    <n v="5"/>
    <s v="CI - Austin Lieandro"/>
    <s v="Carry Over"/>
    <b v="0"/>
    <d v="2025-01-30T00:00:00"/>
    <s v="Austin"/>
    <n v="8.25"/>
    <x v="3"/>
    <n v="0"/>
    <m/>
    <s v="CDE-68232"/>
    <m/>
    <m/>
    <d v="2026-06-22T00:00:00"/>
    <s v="Develop"/>
    <n v="6"/>
    <s v="Yes"/>
    <n v="7"/>
    <n v="8.25"/>
    <m/>
    <m/>
    <d v="2026-09-14T00:00:00"/>
    <m/>
    <m/>
    <m/>
    <m/>
    <s v="Lintas from Sprint 6"/>
    <s v="Lintas"/>
    <m/>
  </r>
  <r>
    <n v="38"/>
    <s v="AK.04.26.012"/>
    <x v="4"/>
    <x v="22"/>
    <s v="SFP Loyalty"/>
    <s v="Currently IQOS XP Program still in developmen in point collection &amp; visit mechanism, but only applicable in 1 rules per touchpoints"/>
    <s v="Create limited time activation by leveraging limited-period XP initiatives that stimulate momentum and drive additional footfall into stores._x000a__x000a_Strengthen value perception and deepen collaboration with partners by offering special benefits to selected LAU segments._x000a_"/>
    <s v="This initiative improve our current program capabilities, to adjust program to give extra benefits in certain period of time, selected LAU or selected outlets"/>
    <s v="Improve Basket Size +3 Pack / Transactions_x000a_and double down traffic"/>
    <n v="4"/>
    <s v="MktSFP - Kevin Anggana"/>
    <s v="New"/>
    <b v="0"/>
    <s v="Kelvin"/>
    <s v="Felicia"/>
    <n v="40"/>
    <x v="6"/>
    <n v="10"/>
    <m/>
    <m/>
    <s v="Deprio"/>
    <m/>
    <m/>
    <m/>
    <m/>
    <m/>
    <s v="PRD has not been shared"/>
    <m/>
    <m/>
    <m/>
    <m/>
    <s v="BRD - SFP Direct Channel Sprint 7 2026 - AYO Kasir.pptx"/>
    <m/>
    <m/>
    <m/>
    <m/>
    <s v="Deprio from Prev Sprint"/>
    <n v="2"/>
  </r>
  <r>
    <n v="62"/>
    <m/>
    <x v="5"/>
    <x v="23"/>
    <s v="credit limit update enhancement"/>
    <s v="Time-spent waiting confirmation number/journey generation  before creating invoice when_x000a_limit is not available or needs update​"/>
    <s v="a. Achieve Q2 2026 productivity target ($152k/yr). This initiative contributes to $12k/yr.​_x000a_b. Eliminate eliminating idle time due to waiting confirmation number to create invoice ​_x000a_(1,011 mins of manhours/day)."/>
    <s v="Eliminating waiting time to do journey generation or create confirmation number after credit limit is updated."/>
    <s v="Idle time due to waiting invoice creation ​_x000a_Risk of late delivery to customer due to waiting/idle time​_x000a_Warehouse admin, helper, FF, and CPO overtime"/>
    <n v="5"/>
    <s v="OCS - Biani Himawan"/>
    <s v="Carry Over"/>
    <b v="0"/>
    <m/>
    <s v="Faishol"/>
    <n v="7"/>
    <x v="3"/>
    <n v="0"/>
    <m/>
    <m/>
    <m/>
    <m/>
    <d v="2026-06-23T00:00:00"/>
    <s v="Develop"/>
    <n v="6"/>
    <s v="Yes"/>
    <n v="7"/>
    <n v="7"/>
    <m/>
    <m/>
    <d v="2026-09-14T00:00:00"/>
    <m/>
    <m/>
    <m/>
    <m/>
    <s v="Lintas from Sprint 6"/>
    <s v="Lintas"/>
    <m/>
  </r>
  <r>
    <n v="135"/>
    <m/>
    <x v="5"/>
    <x v="20"/>
    <s v="AAI Enhancement Sprint 6"/>
    <m/>
    <m/>
    <m/>
    <m/>
    <n v="6"/>
    <m/>
    <s v="Carry Over"/>
    <m/>
    <m/>
    <s v="Adit"/>
    <n v="5"/>
    <x v="3"/>
    <n v="0"/>
    <m/>
    <s v="CDE-67630"/>
    <m/>
    <m/>
    <d v="2026-06-23T00:00:00"/>
    <s v="Develop"/>
    <n v="6"/>
    <s v="Yes"/>
    <n v="7"/>
    <n v="5"/>
    <m/>
    <m/>
    <d v="2026-09-14T00:00:00"/>
    <m/>
    <m/>
    <m/>
    <m/>
    <s v="Lintas from Sprint 6"/>
    <s v="Lintas"/>
    <m/>
  </r>
  <r>
    <n v="136"/>
    <m/>
    <x v="5"/>
    <x v="24"/>
    <s v="Check in Visit"/>
    <s v="Checking location salesman when visit to Customer"/>
    <s v="Checking location salesman when visit to Customer"/>
    <m/>
    <m/>
    <n v="6"/>
    <m/>
    <s v="Carry Over"/>
    <m/>
    <m/>
    <s v="Austin"/>
    <n v="9"/>
    <x v="3"/>
    <n v="0"/>
    <m/>
    <s v="CDE-67630"/>
    <m/>
    <m/>
    <d v="2026-07-02T00:00:00"/>
    <s v="Develop"/>
    <n v="6"/>
    <s v="Yes"/>
    <n v="7"/>
    <n v="9"/>
    <m/>
    <m/>
    <d v="2026-09-14T00:00:00"/>
    <m/>
    <m/>
    <m/>
    <m/>
    <s v="Lintas from Sprint 6"/>
    <s v="Lintas"/>
    <m/>
  </r>
  <r>
    <n v="115"/>
    <m/>
    <x v="5"/>
    <x v="23"/>
    <s v="Compliance"/>
    <s v="The current menu and data inventory review identified several MyHero Backend and AYO Principal screens/reports that contain sensitive data elements, including customer bank account numbers, identification numbers, customer tax numbers / NPWP, phone numbers, bank transfer account details, customer address, and geographical coordinates. Some of these fields are available in UI View, Export, or both"/>
    <s v="1.Identify and classify sensitive data elements across MyHero Backend and AYO Principal menus._x000a_2.Apply masking, removal, restriction, or exception-based access according to data sensitivity._x000a_3.Reduce sensitive data exposure in UI View and Export functions."/>
    <m/>
    <s v="Critical &amp; High"/>
    <n v="7"/>
    <s v="Lely"/>
    <s v="New"/>
    <s v="No"/>
    <d v="2026-07-09T00:00:00"/>
    <s v="Lely"/>
    <n v="105.2"/>
    <x v="0"/>
    <m/>
    <m/>
    <m/>
    <m/>
    <m/>
    <m/>
    <m/>
    <m/>
    <m/>
    <m/>
    <m/>
    <m/>
    <m/>
    <m/>
    <m/>
    <m/>
    <m/>
    <m/>
    <m/>
    <s v="Done"/>
    <m/>
  </r>
  <r>
    <n v="98"/>
    <m/>
    <x v="5"/>
    <x v="23"/>
    <s v="Access Role"/>
    <s v="- Currently, usercan access MHBE even if the SIGA access is removed_x000a_- Several data in My Hero iPad considered sensitive data"/>
    <s v="Auto revoke MHBE role based on SIGA, masking configurable via role"/>
    <m/>
    <m/>
    <n v="7"/>
    <s v="CI - Melissa"/>
    <s v="New"/>
    <s v="No"/>
    <m/>
    <s v="Melissa Tio"/>
    <n v="85.87"/>
    <x v="2"/>
    <m/>
    <m/>
    <m/>
    <m/>
    <m/>
    <m/>
    <m/>
    <m/>
    <m/>
    <m/>
    <m/>
    <m/>
    <m/>
    <m/>
    <m/>
    <m/>
    <m/>
    <m/>
    <s v="Done, BRD Shared sprint 7"/>
    <s v="Done"/>
    <m/>
  </r>
  <r>
    <n v="44"/>
    <s v="AK.03.26.008"/>
    <x v="4"/>
    <x v="25"/>
    <s v="Adjust codentify device - in menu edit transaction_x000a_ "/>
    <s v="Currently frontliners couldn't adjust codentify when doing edit transaction and changes device variant"/>
    <s v="Adjust codentify device - in menu edit transaction. Changes of transaction device will follow new codentify it as well"/>
    <s v="Adjust codentify device - in menu edit transaction. Changes of transaction device will follow new codentify it as well"/>
    <s v="We cannot track end to end flow for CITA loyalty directly. resulting false decision making"/>
    <n v="3"/>
    <s v="CommSFP - Rizal"/>
    <s v="Deprioritized from previous sprint"/>
    <b v="0"/>
    <m/>
    <s v="Inna"/>
    <n v="15"/>
    <x v="15"/>
    <m/>
    <m/>
    <m/>
    <m/>
    <m/>
    <m/>
    <m/>
    <m/>
    <m/>
    <s v="PRD has not been shared"/>
    <m/>
    <m/>
    <m/>
    <m/>
    <s v="BRD - SFP Direct Channel Sprint 7 2026 - AYO Kasir.pptx"/>
    <m/>
    <m/>
    <m/>
    <m/>
    <s v="Deprio from Prev Sprint"/>
    <n v="3"/>
  </r>
  <r>
    <n v="89"/>
    <m/>
    <x v="5"/>
    <x v="23"/>
    <s v="Blacklist/Whitelist CSU"/>
    <s v="- The Auto Blacklist Job currently blacklists all customer types, while it should only blacklist WE customers._x000a_- During import, if a CSU is blacklisted under multiple Partners and one of them is whitelisted, all related business partners are removed._x000a_- The current CSU blacklist import process requires a significantly long processing time."/>
    <s v="- Provide the ability to configure which customer types should be blacklisted for each Partner._x000a_- When updating imported data, the system should validate against both the customer code and business partner to ensure that other business partners are not impacted._x000a_- Optimize the current import process to reduce processing time."/>
    <m/>
    <s v="To ensure the CSU blacklist process is more accurate, configurable, and efficient by applying blacklist rules only to the intended customer type and partner, preventing unintended impact to other business partners, and reducing import processing time."/>
    <n v="7"/>
    <s v="Austin"/>
    <s v="New"/>
    <m/>
    <m/>
    <s v="Austin"/>
    <s v="41,55"/>
    <x v="4"/>
    <m/>
    <m/>
    <m/>
    <m/>
    <m/>
    <m/>
    <m/>
    <m/>
    <m/>
    <m/>
    <m/>
    <m/>
    <m/>
    <m/>
    <m/>
    <m/>
    <m/>
    <m/>
    <m/>
    <s v="Done"/>
    <m/>
  </r>
  <r>
    <n v="41"/>
    <m/>
    <x v="4"/>
    <x v="5"/>
    <s v="Frontliner Guideline"/>
    <s v="Frontliners have inconsistent understanding of the complete product knowledge, talking points, and current programs or promotions. There are also limitations in accessing all supporting materials.&quot;"/>
    <s v="Provide access for all frontliners to read and learn every working outlines, cue card and important initiatives"/>
    <s v="Frontliners have inconsistent understanding of the complete product knowledge, talking points, and current programs or promotions. There are also limitations in accessing all supporting materials.&quot;"/>
    <s v="Product misslead understanding"/>
    <n v="5"/>
    <s v="CommSFP - Adnan_x000a_CommDep - Harya"/>
    <s v="New"/>
    <s v="Deprioritized from previous sprint 9"/>
    <m/>
    <s v="Felicia"/>
    <n v="9"/>
    <x v="5"/>
    <m/>
    <m/>
    <m/>
    <m/>
    <m/>
    <m/>
    <m/>
    <m/>
    <m/>
    <m/>
    <s v="Deprio to Sprint 7"/>
    <m/>
    <m/>
    <m/>
    <m/>
    <m/>
    <m/>
    <m/>
    <m/>
    <s v="Deprio from Prev Sprint"/>
    <m/>
  </r>
  <r>
    <n v="99"/>
    <m/>
    <x v="5"/>
    <x v="23"/>
    <s v="Stock Count"/>
    <s v="manual process on stock count setting"/>
    <s v="Automate Stock Count Product Listing"/>
    <s v="risk KSI not calculated if new product not registered in stock count"/>
    <m/>
    <n v="7"/>
    <s v="CI - Melissa"/>
    <s v="New"/>
    <s v="No"/>
    <m/>
    <s v="Melissa Tio"/>
    <n v="44.32"/>
    <x v="6"/>
    <m/>
    <m/>
    <m/>
    <m/>
    <m/>
    <m/>
    <m/>
    <m/>
    <m/>
    <m/>
    <m/>
    <m/>
    <m/>
    <m/>
    <m/>
    <m/>
    <m/>
    <m/>
    <s v="Done, BRD Shared sprint 7"/>
    <s v="Done"/>
    <m/>
  </r>
  <r>
    <n v="50"/>
    <s v="AK.02.26.005"/>
    <x v="4"/>
    <x v="26"/>
    <s v="SRC IQOS Point  "/>
    <s v="Currently, user is unable to access historical coin obtained specifically from leads generation"/>
    <s v="More informative &amp; clear historical coin obtained from leads generation program"/>
    <s v="User can access historical coin obtained from leads generation program"/>
    <s v="Misinformation &amp; misunderstanding of coin rewarding history will still happen, which leads to SRCC needs to keep explaining to SRC that impacts to their time spent"/>
    <m/>
    <s v="CommSFP - Ragib Yusup Firdaus_x000a_CommDep - Jessica Cassandra"/>
    <s v="Deprioritized from previous sprint"/>
    <b v="0"/>
    <m/>
    <s v="Felicia"/>
    <n v="10"/>
    <x v="16"/>
    <n v="18"/>
    <m/>
    <m/>
    <s v="Deprio"/>
    <m/>
    <m/>
    <m/>
    <m/>
    <m/>
    <m/>
    <m/>
    <m/>
    <m/>
    <m/>
    <s v="BRD - SFP AYO IP Miles Extension.pptx"/>
    <m/>
    <m/>
    <m/>
    <m/>
    <s v="Deprio from Prev Sprint"/>
    <n v="10"/>
  </r>
  <r>
    <n v="112"/>
    <m/>
    <x v="5"/>
    <x v="27"/>
    <s v="Bulk Print Order for BV1 "/>
    <s v="Currently, users must open each Sales Order individually before printing. This process is time-consuming, especially for back-office staff who need to print multiple approved orders at once. The existing process increases operational effort and reduces productivity when handling a high volume of orders (NKA/WS preorder)._x000a__x000a_Also The absence of the Salespoint Code on invoice printouts results in additional time and effort to identify, sort, and organize documents for receipt collection, especially where multiple Salespoints exist within the same Area."/>
    <s v="Provide a bulk printing feature that enables users to print multiple Sales Orders directly from the Sales Order list page without opening individual order details._x000a__x000a_Adding Sales Point Code on invoice print out"/>
    <m/>
    <m/>
    <n v="7"/>
    <s v="CI - Faishol - Dinda Fardian"/>
    <s v="New"/>
    <s v="No"/>
    <m/>
    <s v="CI - Faishol"/>
    <n v="20.77"/>
    <x v="7"/>
    <m/>
    <m/>
    <m/>
    <m/>
    <m/>
    <m/>
    <m/>
    <m/>
    <m/>
    <m/>
    <m/>
    <m/>
    <m/>
    <m/>
    <m/>
    <m/>
    <m/>
    <m/>
    <m/>
    <s v="Done"/>
    <m/>
  </r>
  <r>
    <n v="52"/>
    <s v="AK.01.26.006"/>
    <x v="4"/>
    <x v="5"/>
    <s v="SRC IQOS Point  "/>
    <s v="Automatic  stock update in AYO Kasir for SRC IQOS Point  &amp; push notif "/>
    <s v="Faster &amp; more precise coin rewarding &amp; stock recording"/>
    <s v="Faster &amp; more precise coin rewarding &amp; stock recording"/>
    <s v="Need Confirmation"/>
    <n v="2"/>
    <s v="CommSFP - Alifa Safitri_x000a_CommDep - Jessica Cassandra"/>
    <s v="Enhancement"/>
    <m/>
    <d v="2025-11-27T00:00:00"/>
    <s v="Arum"/>
    <n v="30"/>
    <x v="17"/>
    <n v="19"/>
    <m/>
    <m/>
    <s v="Deprio"/>
    <m/>
    <m/>
    <m/>
    <m/>
    <m/>
    <m/>
    <m/>
    <m/>
    <m/>
    <m/>
    <s v="BRD - SFP AYO IP Miles Extension.pptx"/>
    <m/>
    <m/>
    <m/>
    <m/>
    <s v="Deprio from Prev Sprint"/>
    <n v="14"/>
  </r>
  <r>
    <n v="29"/>
    <m/>
    <x v="5"/>
    <x v="7"/>
    <s v="Digital Transaction Support x MyHero"/>
    <s v="Currently, the operational expense claim process still relies on the PC Pool, which limits access for Field Force and leads to inefficiencies in both time and operational costs. This situation results in prolonged claim processing, an increase in idle funds amounting to IDR 8 billion, and recurring costs of IDR 1.1 billion for PC Pool rent."/>
    <s v="To migrate operational expense claim submission and processing from PC Pool to MyHero in order to improve efficiency, reduce processing time, and strengthen control through a fully digital and standardized workflow."/>
    <s v="This initiative enables Field Force to submit expense claims via MyHero with OCR-based invoice reading, standardized master data, digital approval workflow, and automatic integration with SAP after validation by CPO and approval by relevant stakeholders."/>
    <s v="The implementation will reduce manual effort for Field Force and CPO, accelerate claim processing cycle time, minimize cost mapping errors, eliminate idle funds of 8 Bio-IDR, and remove recurring PC Pool costs of 1.1 Bio-IDR while improving transparency and auditability._x000a_"/>
    <n v="5"/>
    <s v="CommFin - Nobel Adisyahputra"/>
    <s v="Deprioritized from previous sprint"/>
    <b v="0"/>
    <m/>
    <s v="Austin"/>
    <n v="163.39999999999998"/>
    <x v="5"/>
    <m/>
    <m/>
    <m/>
    <m/>
    <m/>
    <m/>
    <m/>
    <m/>
    <m/>
    <m/>
    <m/>
    <m/>
    <m/>
    <m/>
    <m/>
    <m/>
    <m/>
    <m/>
    <s v="Shared &amp; deprioritised from prev. sprints"/>
    <s v="Deprio from Prev Sprint"/>
    <m/>
  </r>
  <r>
    <n v="54"/>
    <s v="AK.04.26.007"/>
    <x v="4"/>
    <x v="5"/>
    <s v="Replacement "/>
    <s v="Enhance the Riwayat Penjualan export (Excel and PDF) by adding key replacement information to the Penjualan per Customer &amp; Penjualan per Products reports, including Order Type, Replacement Order Number, old and new Codentify, and new product names, to improve visibility and tracking of replacement transactions."/>
    <s v="To improve visibility and traceability of replacement orders within sales reports by presenting key replacement details in the exported data."/>
    <s v="Enhance the Riwayat Penjualan export (Excel and PDF) by including essential replacement information in the Penjualan per Customer and Penjualan per Products reports to provide clearer context for replacement transactions."/>
    <s v="Reduced manual reconciliation between sales and replacement data"/>
    <m/>
    <m/>
    <s v="Deprioritized from previous sprint"/>
    <b v="0"/>
    <m/>
    <s v="Inna"/>
    <n v="5"/>
    <x v="18"/>
    <n v="20"/>
    <m/>
    <m/>
    <s v="Deprio"/>
    <m/>
    <m/>
    <m/>
    <m/>
    <m/>
    <m/>
    <m/>
    <m/>
    <m/>
    <m/>
    <s v="BRD - SFP Direct Channel Sprint 7 2026 - AYO Kasir.pptx"/>
    <m/>
    <m/>
    <m/>
    <m/>
    <s v="Deprio from Prev Sprint"/>
    <m/>
  </r>
  <r>
    <n v="134"/>
    <m/>
    <x v="5"/>
    <x v="23"/>
    <s v="Enable 2 layers of approver (search by name)"/>
    <s v="Both HQ Centralized/Decentralized program has authorized approver"/>
    <s v="Ensure Trade Program approver is correct based on Program Creator level (area/region/zone level)"/>
    <s v="When area/regional/HQ create trade program with AAI, there will be authorized approver and technical reviewer to avoid compliance issue"/>
    <s v="If not implemented, budget of up to average 300mio  will be under-reviewed"/>
    <n v="7"/>
    <s v="Indah Amalia"/>
    <s v="Enhancement"/>
    <m/>
    <m/>
    <m/>
    <n v="60.24"/>
    <x v="8"/>
    <m/>
    <m/>
    <m/>
    <m/>
    <m/>
    <m/>
    <m/>
    <m/>
    <m/>
    <m/>
    <m/>
    <m/>
    <m/>
    <m/>
    <m/>
    <m/>
    <m/>
    <m/>
    <s v="Done, BRD Shared sprint 7"/>
    <s v="Done"/>
    <m/>
  </r>
  <r>
    <n v="128"/>
    <m/>
    <x v="5"/>
    <x v="28"/>
    <s v="Automated Overdue Control Enhancement"/>
    <s v="Following the successful pilot, several enhancement opportunities have been identified to further strengthen credit control, collection effectiveness, and operational governance while reducing manual intervention"/>
    <s v="To enhance automation, visibility, governance, and operational efficiency across the end-to-end overdue control and collection process"/>
    <s v="Enhancement of Automated Overdue Control capabilities within MyHero to improve order governance, payment collection management, ACL calculation, OCR functionality, and user productivity."/>
    <s v="↑ Productivity: 20–40% reduction in manual operational activities._x000a_↑ Visibility: Real-time insight into collection and outstanding exposure._x000a_↑ Governance: End-to-end auditability and approval transparency._x000a_↑ Operational Efficiency: Faster order processing and issue resolution._x000a_↓ Business Risk: Improved control over overdue exposure and credit management._x000a_↓ Manual Dependency: Increased automation across collection and order governance processes."/>
    <n v="7"/>
    <s v="Nobel Adisyahputra"/>
    <s v="Enhancement"/>
    <m/>
    <m/>
    <m/>
    <n v="76.17"/>
    <x v="19"/>
    <m/>
    <m/>
    <m/>
    <m/>
    <m/>
    <m/>
    <m/>
    <m/>
    <m/>
    <m/>
    <m/>
    <m/>
    <s v="https://pmicloud.sharepoint.com/teams/Comm.Deployment-Deployment-ID/Shared Documents/00. COMM_DEPLOYMENT/06. SPRINT/1. Sprint 2026/BRD 2026/Sprint 7 - BRD - Compile/Sprint 7 2026 - MyHero/BRD Automated Overdue Control Enhancement.pptx"/>
    <m/>
    <m/>
    <m/>
    <m/>
    <m/>
    <s v="Done, BRD Shared sprint 7"/>
    <s v="Done"/>
    <m/>
  </r>
  <r>
    <n v="56"/>
    <s v="AP.09.25.003"/>
    <x v="4"/>
    <x v="17"/>
    <s v="Payment Gateway"/>
    <s v="AYO Kasir has an integrated feature for payment with Espay payment gateway.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Currently, we do the changes via backend (BE) which requires CHT. To minimize the hassle and changes via BE, we will enable inserting and updating the data via front end (in AYO Principal)."/>
    <s v="To insert and map new retailer codes with the needed payment gateway data, and_x000a_To edit and update the retailer codes with the payment gateway data"/>
    <s v="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s v="changes will continue to require backend intervention, causing delays, increased operational overhead, and potential disruptions in online payment processing"/>
    <m/>
    <s v="Adnan"/>
    <s v="Deprioritized from previous sprint"/>
    <b v="0"/>
    <m/>
    <s v="Kelvin"/>
    <n v="57"/>
    <x v="20"/>
    <n v="21"/>
    <m/>
    <m/>
    <s v="Deprio"/>
    <m/>
    <m/>
    <m/>
    <m/>
    <m/>
    <m/>
    <m/>
    <m/>
    <m/>
    <m/>
    <s v="BRD - SFP Direct Channel Sprint 7 2026 - AYO Kasir.pptx"/>
    <m/>
    <m/>
    <m/>
    <m/>
    <s v="Deprio from Prev Sprint"/>
    <m/>
  </r>
  <r>
    <n v="46"/>
    <m/>
    <x v="5"/>
    <x v="29"/>
    <s v="Invoice"/>
    <s v="Print layout A4"/>
    <s v="Improve document efficiency for invoice printouts_x000a_Enhance system performance and responsiveness_x000a_Provide better user control over data retrieval"/>
    <s v="Update invoice print out to be more compact and space-efficient"/>
    <m/>
    <n v="6"/>
    <s v="Melissa Tio"/>
    <s v="Deprioritized from previous sprint"/>
    <m/>
    <d v="2026-06-03T00:00:00"/>
    <s v="Melissa Tio"/>
    <n v="17.100000000000001"/>
    <x v="12"/>
    <m/>
    <m/>
    <m/>
    <m/>
    <m/>
    <m/>
    <m/>
    <m/>
    <m/>
    <m/>
    <m/>
    <s v="BRD Invoice Adjustment.pptx"/>
    <m/>
    <m/>
    <m/>
    <m/>
    <m/>
    <m/>
    <s v="Shared &amp; deprioritised from prev. sprints"/>
    <s v="Deprio from Prev Sprint"/>
    <m/>
  </r>
  <r>
    <n v="51"/>
    <m/>
    <x v="5"/>
    <x v="29"/>
    <s v="Pricelist"/>
    <s v="Price Management Enhancement"/>
    <s v="Improve visibility, traceability, and workflow efficiency in price management"/>
    <s v="Streamline pricing approval workflow through automated notifications_x000a_Enable efficient data extraction and sharing via export functionality_x000a_Improve data traceability and audit trail by retaining cancelled records in the UI"/>
    <m/>
    <n v="6"/>
    <s v="Tania Febriyanti"/>
    <s v="Deprioritized from previous sprint"/>
    <m/>
    <d v="2026-06-03T00:00:00"/>
    <s v="Melissa Tio"/>
    <n v="34.200000000000003"/>
    <x v="15"/>
    <m/>
    <m/>
    <m/>
    <m/>
    <m/>
    <m/>
    <m/>
    <m/>
    <m/>
    <m/>
    <m/>
    <s v="BRD Price Management Enhancement.pptx"/>
    <m/>
    <m/>
    <m/>
    <m/>
    <m/>
    <m/>
    <s v="Shared &amp; deprioritised from prev. sprints"/>
    <s v="Deprio from Prev Sprint"/>
    <m/>
  </r>
  <r>
    <n v="58"/>
    <s v="AK.04.26.010"/>
    <x v="4"/>
    <x v="5"/>
    <s v="Replacement "/>
    <s v="This enhancement introduces Sellable and Non‑Sellable inventory classification as a core capability to ensure accurate inventory movement tracking and audit readiness. The implementation impacts multiple features across the system, including Cashier Menu, Product Menu, Purchasing, Replenishment, Stock Count, Daily Settlement, and Reporting, where inventory movements will be consistently recorded based on the Sellable and Non‑Sellable classification."/>
    <s v="To standardize inventory movement recording by applying consistent Sellable and Non‑Sellable classification across all related modules, including Cashier, Product, Purchasing, Replenishment, Stock Count, Daily Settlement, and Reporting."/>
    <s v="This enhancement introduces Sellable and Non‑Sellable inventory classification to ensure accurate tracking of inventory movements and support audit readiness across the system."/>
    <s v="1. Clear distinction between Sellable and Non‑Sellable stock movements_x000a_2. Improved inventory accuracy and traceability"/>
    <m/>
    <m/>
    <s v="Deprioritized from previous sprint"/>
    <b v="0"/>
    <m/>
    <s v="Inna"/>
    <n v="70"/>
    <x v="21"/>
    <n v="22"/>
    <m/>
    <m/>
    <s v="Deprio"/>
    <m/>
    <m/>
    <m/>
    <m/>
    <m/>
    <m/>
    <m/>
    <m/>
    <m/>
    <m/>
    <s v="BRD - SFP Direct Channel Sprint 7 2026 - AYO Kasir.pptx"/>
    <m/>
    <m/>
    <m/>
    <m/>
    <s v="Deprio from Prev Sprint"/>
    <m/>
  </r>
  <r>
    <n v="45"/>
    <m/>
    <x v="5"/>
    <x v="7"/>
    <s v="My Hero Forced Update Config"/>
    <s v="The current deployment mechanism for MyHero application releases applies updates uniformly across all territories without the capability to control rollout scope. This limitation creates operational constraints when implementing incremental releases, pilot testing, or phased rollouts in selected regions. As a result, any new release must be deployed nationally, increasing the risk of widespread impact in case of defects, configuration issues, or unforeseen performance challenges._x000a_To support more controlled and flexible deployment strategies, there is a need to introduce configurable settings that allow distinguishing between mandatory and optional updates at a territory level"/>
    <s v="To enhance the MyHero release management capability by introducing a configurable setting that enables:_x000a_Territory-based deployment control, allowing new releases to be applied selectively to specific regions or areas._x000a_Update classification (Mandatory vs. Optional):_x000a__x000a_Mandatory: Enforces users within selected territories to adopt the new release._x000a_Optional: Allows users to update at their discretion within selected territories."/>
    <s v="adding Optional and Mandatory setting for myHero new release update by territory, this required when deploying new realase on limited territory or area only"/>
    <m/>
    <m/>
    <s v="CI- Faishol"/>
    <s v="Deprioritized from previous sprint"/>
    <b v="1"/>
    <m/>
    <s v="Faishol"/>
    <n v="28.5"/>
    <x v="17"/>
    <m/>
    <m/>
    <m/>
    <m/>
    <m/>
    <m/>
    <m/>
    <m/>
    <m/>
    <m/>
    <m/>
    <s v="BRD - MyHero Update release mechanism.pptx"/>
    <m/>
    <m/>
    <m/>
    <m/>
    <m/>
    <m/>
    <s v="Shared &amp; deprioritised from prev. sprints"/>
    <s v="Deprio from Prev Sprint"/>
    <m/>
  </r>
  <r>
    <n v="47"/>
    <m/>
    <x v="5"/>
    <x v="21"/>
    <s v="Laporan Pengiriman Barang"/>
    <s v="FF must request shipment report manually to SPVNo direct access to shipment status in MyHeroDelay in partner follow-up due to slow info flowHigh dependency on SPV for operational activit"/>
    <s v="Improve FF operational efficiency &amp; accelerate mitra service level"/>
    <s v="Integrate to CITA/AYO Delivery Shipment"/>
    <s v="_x000a_Increase Active User by +15% and Improve SLA follow-up &amp; processing by +30%Enable self-service shipment tracking for FFReduce manual request to SPVImprove service quality to partners"/>
    <n v="6"/>
    <s v="CI - Aditya Hidayat"/>
    <s v="New"/>
    <m/>
    <m/>
    <s v="Aditya Hidayat"/>
    <s v="Update 10 Jul: No BRD Shared to ITPD"/>
    <x v="22"/>
    <m/>
    <m/>
    <m/>
    <m/>
    <m/>
    <m/>
    <m/>
    <m/>
    <m/>
    <m/>
    <m/>
    <m/>
    <m/>
    <m/>
    <m/>
    <m/>
    <m/>
    <m/>
    <s v="Update 10 Jul: No BRD Shared to ITPD"/>
    <m/>
    <m/>
  </r>
  <r>
    <n v="61"/>
    <s v="AK.03.26.004"/>
    <x v="4"/>
    <x v="5"/>
    <s v="AYO Kasir Responsive"/>
    <s v="Enable AYO Kasir Web Version to be fully operated in IOS based device (All Pages)"/>
    <s v="AYO Kasir responsive (phase 3) - Compatibility in mobile version (web)"/>
    <s v="Enable AYO Kasir web to be accessed in mobile browser_x000a_"/>
    <m/>
    <m/>
    <m/>
    <s v="Deprioritized from previous sprint"/>
    <b v="0"/>
    <m/>
    <s v="Inna"/>
    <n v="15"/>
    <x v="23"/>
    <n v="24"/>
    <m/>
    <m/>
    <s v="Deprio"/>
    <m/>
    <m/>
    <m/>
    <m/>
    <m/>
    <m/>
    <m/>
    <m/>
    <m/>
    <m/>
    <s v="BRD - SFP Direct Channel Sprint 7 2026 - AYO Kasir.pptx"/>
    <m/>
    <m/>
    <m/>
    <m/>
    <s v="Deprio from Prev Sprint"/>
    <m/>
  </r>
  <r>
    <n v="53"/>
    <m/>
    <x v="5"/>
    <x v="30"/>
    <s v="Payment Gateway"/>
    <s v="Integrate API for QR CDM Status_x000a__x000a_Currently the way we enable QR CDM to be registered on DEPOS system is by generating the QR code from our system, and then MHBE job will send list of username that needs to be registered on DEPOS CDM. The file is sent to email, and DEPOS will need to change the &quot;Approved&quot; status into &quot;Finalized&quot;. This has created a back-and-forth process between DEPOS and MHBE, and exposes a risk of human error."/>
    <s v="Enable CPO to look for similar area name and area code for the whole menu."/>
    <m/>
    <s v="Reduce human error"/>
    <n v="5"/>
    <s v="CI - Livi Anastasia"/>
    <s v="Deprioritized from previous sprint"/>
    <b v="0"/>
    <d v="2026-02-05T00:00:00"/>
    <s v="Melissa Tio"/>
    <n v="32.299999999999997"/>
    <x v="24"/>
    <n v="19"/>
    <m/>
    <m/>
    <m/>
    <m/>
    <m/>
    <m/>
    <m/>
    <m/>
    <m/>
    <m/>
    <m/>
    <m/>
    <m/>
    <m/>
    <m/>
    <m/>
    <m/>
    <s v="Shared &amp; deprioritised from prev. sprints"/>
    <s v="Deprio from Prev Sprint"/>
    <m/>
  </r>
  <r>
    <n v="55"/>
    <m/>
    <x v="5"/>
    <x v="30"/>
    <s v="Payment Gateway"/>
    <s v="Enhance Area on QR Menu MHBE_x000a__x000a_Currently the way we retrieve area code data in QR menu is from salestree, while in other menu, the area code data was obtained from OTC database. This creates a difference when CPO looking for area for QR and area for settlement or receipt."/>
    <s v="Enable CPO to look for similar area name and area code for the whole menu, including QR Menu"/>
    <m/>
    <s v="Time efficiency"/>
    <n v="5"/>
    <s v="CI - Livi Anastasia"/>
    <s v="Deprioritized from previous sprint"/>
    <b v="0"/>
    <d v="2026-02-05T00:00:00"/>
    <s v="Melissa Tio"/>
    <n v="60.8"/>
    <x v="25"/>
    <m/>
    <m/>
    <m/>
    <m/>
    <m/>
    <m/>
    <m/>
    <m/>
    <m/>
    <m/>
    <m/>
    <m/>
    <m/>
    <m/>
    <m/>
    <m/>
    <m/>
    <m/>
    <s v="Shared &amp; deprioritised from prev. sprints"/>
    <s v="Deprio from Prev Sprint"/>
    <m/>
  </r>
  <r>
    <n v="57"/>
    <m/>
    <x v="5"/>
    <x v="30"/>
    <s v="Payment Gateway"/>
    <s v="Rename Menu &quot;Allocated Cash-in Report&quot; into &quot;Deposit Report&quot;_x000a__x000a_To prevent users from getting mixed up between the “allocated cash-in” the settlement report and the “allocated cash-in” the deposit report"/>
    <s v="To prevent users from getting mixed up between the “allocated cash-in” the settlement report and the “allocated cash-in” the deposit report"/>
    <m/>
    <s v="UI Improvement"/>
    <n v="5"/>
    <s v="Commercial - Dinda Fardian"/>
    <s v="Deprioritized from previous sprint"/>
    <b v="0"/>
    <d v="2026-02-05T00:00:00"/>
    <s v="Melissa Tio"/>
    <n v="9.5"/>
    <x v="26"/>
    <n v="20"/>
    <m/>
    <m/>
    <m/>
    <m/>
    <m/>
    <m/>
    <m/>
    <m/>
    <m/>
    <m/>
    <m/>
    <m/>
    <m/>
    <m/>
    <m/>
    <m/>
    <m/>
    <s v="Shared &amp; deprioritised from prev. sprints"/>
    <s v="Deprio from Prev Sprint"/>
    <m/>
  </r>
  <r>
    <n v="59"/>
    <s v="MH.03.26.009"/>
    <x v="5"/>
    <x v="30"/>
    <s v="Panamas Project"/>
    <s v="Report in sales order export and tax report, both SRCIS and Panamas product is flagged as_x000a_“Panamas” in Product Category"/>
    <s v=" Show Product Category value as Business Model​"/>
    <m/>
    <m/>
    <n v="5"/>
    <s v="CI - Melissa Tio"/>
    <s v="Deprioritized from previous sprint"/>
    <b v="0"/>
    <m/>
    <s v="Melissa Tio"/>
    <n v="9.5"/>
    <x v="27"/>
    <n v="21"/>
    <m/>
    <m/>
    <m/>
    <m/>
    <m/>
    <m/>
    <m/>
    <m/>
    <m/>
    <m/>
    <m/>
    <m/>
    <m/>
    <m/>
    <m/>
    <m/>
    <m/>
    <s v="Shared &amp; deprioritised from prev. sprints"/>
    <s v="Deprio from Prev Sprint"/>
    <m/>
  </r>
  <r>
    <n v="64"/>
    <m/>
    <x v="4"/>
    <x v="5"/>
    <s v="Customer Information"/>
    <s v="Currently, AYO Kasir cannot  recognize customer with leads status in DCE. Kasir will recognize leads in DCE as existing member, resulting in the limitation of new member voucher usage and other benefits. Therefore, we want to enable the system to recognize leads in DCE as new member in AYO Kasir."/>
    <s v="To recognize IQOS leads in DCE as new members in AYO Kasir"/>
    <s v="Enable AYO Kasir to recognize IQOS leads in DCE as new members in AYO Kasir, so that they are elligble for new member vouchers and benefits"/>
    <s v="Need Confirmation"/>
    <m/>
    <s v="MktSFP"/>
    <s v="New"/>
    <b v="0"/>
    <m/>
    <s v="Felicia"/>
    <n v="20"/>
    <x v="28"/>
    <n v="25"/>
    <m/>
    <m/>
    <s v="Deprio"/>
    <m/>
    <m/>
    <m/>
    <m/>
    <m/>
    <m/>
    <m/>
    <m/>
    <m/>
    <m/>
    <m/>
    <m/>
    <m/>
    <m/>
    <m/>
    <s v="Deprio from Prev Sprint"/>
    <m/>
  </r>
  <r>
    <n v="60"/>
    <m/>
    <x v="5"/>
    <x v="30"/>
    <s v="Payment Gateway"/>
    <s v="_x000a_Enhance Logic for Salesman Territory Lock_x000a__x000a_Inactivated Salesman &amp;SPV across different KPS will have blank territory, CCG, salespoint_x000a_code, area code, area name field in settlement report &amp; allocated cash-in breakdown report because they have no territory assigned to them which means they also will not have any next sales for the time being (no receipt)_x000a_"/>
    <s v="To enable viewing of CCG, salespoint code, area code, and area name field in the settlement report &amp; allocated cash-in breakdown report for Salesman &amp; SPV Inactive across different KPS."/>
    <m/>
    <s v="Time efficiency"/>
    <n v="5"/>
    <s v="Commercial - Dinda Fardian"/>
    <s v="Deprioritized from previous sprint"/>
    <b v="0"/>
    <d v="2026-02-05T00:00:00"/>
    <s v="Melissa Tio"/>
    <n v="38"/>
    <x v="29"/>
    <n v="22"/>
    <m/>
    <m/>
    <m/>
    <m/>
    <m/>
    <m/>
    <m/>
    <m/>
    <m/>
    <m/>
    <m/>
    <m/>
    <m/>
    <m/>
    <m/>
    <m/>
    <m/>
    <s v="Shared &amp; deprioritised from prev. sprints"/>
    <s v="Deprio from Prev Sprint"/>
    <m/>
  </r>
  <r>
    <n v="74"/>
    <m/>
    <x v="4"/>
    <x v="31"/>
    <s v="Taste Advisor Configuration"/>
    <s v="currently, content in taste advisor is static and need development even for the smallest changes, e.g. wording. also the recommendation result is locked only for 3 or 6 recommendations"/>
    <s v="create new menu in principal to configure taste advisor, from wording to recommendation result"/>
    <s v="-change wording to be consumer POV_x000a_- update UI choose your nicotine (remove polyuser, allow multiple answer)_x000a_- recommendation result can be flexible (3 or 4 or ...)"/>
    <m/>
    <m/>
    <m/>
    <s v="Deprioritized from previous sprint"/>
    <m/>
    <m/>
    <s v="Kelvin"/>
    <s v="1. 30_x000a_2. 15_x000a_3. 30"/>
    <x v="30"/>
    <n v="31"/>
    <m/>
    <m/>
    <s v="Deprio"/>
    <m/>
    <m/>
    <m/>
    <m/>
    <m/>
    <m/>
    <m/>
    <m/>
    <m/>
    <m/>
    <m/>
    <m/>
    <m/>
    <m/>
    <m/>
    <s v="Deprio from Prev Sprint"/>
    <m/>
  </r>
  <r>
    <n v="63"/>
    <m/>
    <x v="5"/>
    <x v="20"/>
    <s v="Session Timeout Termination"/>
    <s v="Following ITPF Rules on IT-STD-301 Identity &amp; Access Management to reduce the risk of unauthorized access."/>
    <s v="(Phase 2) Re-login using fingerprint, App installation must be done from Company Portal"/>
    <s v="Support implementation session termination to users who detected as inactive for a configured period of time. Make user easier to re-login using fingerprint. Enhance security on app installation"/>
    <m/>
    <n v="5"/>
    <s v="IT - Andry/Reynaldo/Mahazoya"/>
    <s v="Deprioritized from previous sprint"/>
    <b v="0"/>
    <m/>
    <s v="CI - Faishol"/>
    <n v="117.8"/>
    <x v="16"/>
    <n v="24"/>
    <m/>
    <m/>
    <m/>
    <m/>
    <m/>
    <m/>
    <m/>
    <m/>
    <m/>
    <m/>
    <m/>
    <m/>
    <m/>
    <m/>
    <m/>
    <m/>
    <m/>
    <s v="Shared &amp; deprioritised from prev. sprints"/>
    <s v="Deprio from Prev Sprint"/>
    <m/>
  </r>
  <r>
    <n v="65"/>
    <m/>
    <x v="5"/>
    <x v="32"/>
    <s v="Panamas Project"/>
    <s v="Enhance GR Report to differentiate by partner to align with SAP"/>
    <s v="To ensure revenue &amp; CoS recorded to the right partner_x000a__x000a_Nambah Kolom GR Report"/>
    <m/>
    <m/>
    <n v="5"/>
    <s v="CPI - Adrian Tannudjaja"/>
    <s v="Deprioritized from previous sprint"/>
    <b v="0"/>
    <d v="2026-02-19T00:00:00"/>
    <s v="Melissa Tio"/>
    <n v="11.399999999999999"/>
    <x v="31"/>
    <n v="23"/>
    <m/>
    <m/>
    <m/>
    <m/>
    <m/>
    <m/>
    <m/>
    <m/>
    <m/>
    <m/>
    <m/>
    <m/>
    <m/>
    <m/>
    <m/>
    <m/>
    <m/>
    <s v="Shared &amp; deprioritised from prev. sprints"/>
    <s v="Deprio from Prev Sprint"/>
    <m/>
  </r>
  <r>
    <n v="66"/>
    <s v="MH.03.26.008"/>
    <x v="5"/>
    <x v="16"/>
    <s v="Panamas Project"/>
    <s v="Current filter is by business category. But Panamas transaction can consists of several business_x000a_category in one transaction"/>
    <s v="Change Business Category filter to Business Model"/>
    <m/>
    <m/>
    <n v="5"/>
    <s v="CI - Melissa Tio"/>
    <s v="Deprioritized from previous sprint"/>
    <b v="0"/>
    <m/>
    <s v="Melissa Tio"/>
    <n v="22.799999999999997"/>
    <x v="18"/>
    <n v="25"/>
    <m/>
    <m/>
    <m/>
    <m/>
    <m/>
    <m/>
    <m/>
    <m/>
    <m/>
    <m/>
    <m/>
    <m/>
    <m/>
    <m/>
    <m/>
    <m/>
    <m/>
    <s v="Shared &amp; deprioritised from prev. sprints"/>
    <s v="Deprio from Prev Sprint"/>
    <m/>
  </r>
  <r>
    <n v="72"/>
    <m/>
    <x v="4"/>
    <x v="17"/>
    <s v="Stock Count Approval"/>
    <s v="Currently the experience to add/upload stock count approval is not standard. There is no template available, and after upload, there is no validation displayed for user. After upload, user must find the data on the table manually to find it successfully upload. If the data is not displayed, it means that upload failed"/>
    <s v="Standardize upload journey"/>
    <s v="-download template_x000a_-display upload result and all error message/success message_x000a_-reupload another file_x000a_-download error data"/>
    <s v="standardize journey to upload data_x000a_increase productivity, reduce workload for admin_x000a_"/>
    <m/>
    <m/>
    <s v="Deprioritized from previous sprint"/>
    <b v="0"/>
    <m/>
    <s v="Kelvin"/>
    <n v="10"/>
    <x v="32"/>
    <n v="30"/>
    <m/>
    <m/>
    <s v="Deprio"/>
    <m/>
    <m/>
    <m/>
    <m/>
    <m/>
    <m/>
    <m/>
    <m/>
    <m/>
    <m/>
    <m/>
    <m/>
    <m/>
    <m/>
    <m/>
    <s v="Deprio from Prev Sprint"/>
    <m/>
  </r>
  <r>
    <n v="79"/>
    <m/>
    <x v="7"/>
    <x v="2"/>
    <s v="CITA Loyalty (Resolution Center)"/>
    <s v="as the loyalty program will be opened to more retailer, resolution center must be ready to respond to every question from the retailer. The issue is if we must hire more manpower to respond this"/>
    <s v="implement AI chatbot to answer repetitive question or simple question that the answer can be generated from data/knowledge sources, without any action from the chatbot"/>
    <m/>
    <m/>
    <n v="6"/>
    <s v="Iqbal"/>
    <s v="Deprioritized from previous sprint"/>
    <b v="0"/>
    <m/>
    <s v="Kelvin"/>
    <m/>
    <x v="30"/>
    <s v="deprio"/>
    <m/>
    <m/>
    <s v="Deprio"/>
    <m/>
    <m/>
    <m/>
    <m/>
    <m/>
    <m/>
    <m/>
    <m/>
    <m/>
    <m/>
    <m/>
    <m/>
    <m/>
    <m/>
    <m/>
    <s v="Deprio from Prev Sprint"/>
    <m/>
  </r>
  <r>
    <n v="68"/>
    <m/>
    <x v="5"/>
    <x v="20"/>
    <s v="Panamas"/>
    <s v="Currently printout cricket invoice from My Hero pre order / from MHBE shows Panamas bank account."/>
    <s v="New configuration bank account per Business Model to show specific bank account in transaction print out"/>
    <m/>
    <s v="Reduce wrong transfer to other entity"/>
    <n v="5"/>
    <s v="CI - Melissa"/>
    <s v="Deprioritized from previous sprint"/>
    <b v="0"/>
    <m/>
    <s v="Melissa Tio"/>
    <n v="32.299999999999997"/>
    <x v="20"/>
    <n v="27"/>
    <m/>
    <m/>
    <m/>
    <m/>
    <m/>
    <m/>
    <m/>
    <m/>
    <m/>
    <m/>
    <m/>
    <m/>
    <m/>
    <m/>
    <m/>
    <m/>
    <m/>
    <s v="Shared &amp; deprioritised from prev. sprints"/>
    <s v="Deprio from Prev Sprint"/>
    <m/>
  </r>
  <r>
    <n v="87"/>
    <m/>
    <x v="0"/>
    <x v="33"/>
    <s v="Coin RFT"/>
    <s v="Coin RFT Issue_x000a_Currently when retailer request for Coin Transfer to their bank account, the process is still very manual and takes a long time. Most cases are caused by mismatched data such as bank account name and retailer's name in ayo toko profile."/>
    <s v="To shorten the period for coin transfer to bank account, and to minimize errors when the bank is processing retailer's information."/>
    <s v="1. Add a confirmation modal to review bank account before proceeding with coin transfer"/>
    <s v="From approx 1,500 cases weekly to Bude, 20-30% of those cases are coin related"/>
    <n v="7"/>
    <s v="Jeje"/>
    <s v="New"/>
    <b v="0"/>
    <m/>
    <s v="Jeje"/>
    <n v="15"/>
    <x v="33"/>
    <m/>
    <m/>
    <m/>
    <m/>
    <m/>
    <m/>
    <m/>
    <m/>
    <m/>
    <m/>
    <m/>
    <m/>
    <m/>
    <m/>
    <s v="BRD Sprint 6 - AYO TOKO and AYO PRINCIPLE.pptx"/>
    <m/>
    <m/>
    <m/>
    <s v="Nambahin text minimal 100 koin_x000a_Pop up 1 -&gt; Ketika pilih transfer bank_x000a_Pop up 2 -&gt; Sebelum lanjut transfer bank"/>
    <s v="Done"/>
    <m/>
  </r>
  <r>
    <n v="39"/>
    <m/>
    <x v="8"/>
    <x v="1"/>
    <s v="End-to-End DTE Automation"/>
    <s v="CSC agents cannot take necessary actions to resolve issues raised by SRC regarding DTE mission complaints. CSC agents need to escalate to many other parties that takes longer time and process."/>
    <s v="- Simplify the process required to verify DTE mission complained by SRC to CSC agents"/>
    <s v="SRC can challenge DTE verification result and CSC Agents (Bude Agents) can override verification result, given certain parameters met"/>
    <s v="Reduce solving period up to 5 days/mission"/>
    <n v="6"/>
    <s v="Bobo Devara"/>
    <s v="New"/>
    <m/>
    <m/>
    <m/>
    <m/>
    <x v="34"/>
    <n v="11"/>
    <m/>
    <m/>
    <s v="Deprio"/>
    <m/>
    <m/>
    <m/>
    <m/>
    <m/>
    <s v="Requirement Not Ready Yet"/>
    <m/>
    <m/>
    <s v="Duplicate to row 40"/>
    <s v="Done"/>
    <m/>
    <m/>
    <m/>
    <m/>
    <m/>
    <s v="Deprio from Prev Sprint"/>
    <m/>
  </r>
  <r>
    <n v="82"/>
    <m/>
    <x v="0"/>
    <x v="19"/>
    <s v="Tracking Fitur (GA) - Product Recom"/>
    <s v="Saat ini, tim belum memiliki visibilitas end-to-end terkait performa fitur ini, khususnya:_x000a_Berapa banyak user yang melihat dan klik product recommendation_x000a_Seberapa banyak yang melanjutkan ke add to cart_x000a_Seberapa banyak yang berhasil checkout"/>
    <s v="Menyediakan tracking end-to-end pada fitur Product Recommendation menggunakan Google Analytics untuk mengukur:_x000a_User interaction (view &amp; click)_x000a_Conversion funnel dari recommendation hingga checkout_x000a_Performance per placement / menu / algoritma recommendation"/>
    <s v="Tracking Fitur (GA) - Product Recom"/>
    <s v="Mengetahui berapa % klik, checkout, dan revenue yang berasal dari Product Recommendation._x000a_Menjawab apakah Product Recommendation benar‑benar digunakan dan berdampak ke conversion"/>
    <n v="7"/>
    <s v="Junaidi"/>
    <s v="New"/>
    <b v="0"/>
    <m/>
    <s v="Junaidi"/>
    <n v="15"/>
    <x v="24"/>
    <m/>
    <m/>
    <m/>
    <m/>
    <m/>
    <m/>
    <m/>
    <m/>
    <m/>
    <m/>
    <m/>
    <m/>
    <m/>
    <m/>
    <m/>
    <m/>
    <m/>
    <m/>
    <s v="Previous sprint"/>
    <s v="Done"/>
    <m/>
  </r>
  <r>
    <n v="83"/>
    <m/>
    <x v="0"/>
    <x v="19"/>
    <s v="Data ingestion Credit Note &amp; Utilization CN"/>
    <s v="Tidak adanya single source of truth di DWH untuk CN yang masuk dari iSMS ke AYO._x000a_Sulit melakukan validasi CN yang sudah diterbitkan di iSMS namun belum masuk ke AYO._x000a_Tidak ada visibilitas terhadap CN yang sudah lama tidak digunakan oleh partner"/>
    <s v="Menyediakan data CN yang lengkap, akurat, dan up-to-date di DWH._x000a_Memungkinkan rekonsiliasi CN antara iSMS dan AYO._x000a_Mengidentifikasi CN yang belum digunakan atau sudah lama idle oleh partner"/>
    <s v="Data ingestion Credit Note &amp; Utilization CN"/>
    <s v="Mengurangi risiko kehilangan CN atau mismatch data._x000a_Mendukung keputusan komersial dan follow-up ke partner._x000a_Menjadi dasar reporting dan dashboard CN utilization."/>
    <n v="8"/>
    <s v="Junaidi"/>
    <s v="New"/>
    <b v="0"/>
    <m/>
    <s v="Junaidi"/>
    <n v="10"/>
    <x v="35"/>
    <m/>
    <m/>
    <m/>
    <m/>
    <m/>
    <m/>
    <m/>
    <m/>
    <m/>
    <m/>
    <m/>
    <m/>
    <m/>
    <m/>
    <s v="BRD AYO TOKO to Provide CN Reward fix update.pdf"/>
    <m/>
    <m/>
    <m/>
    <s v="Previous sprint"/>
    <s v="Done"/>
    <m/>
  </r>
  <r>
    <n v="84"/>
    <m/>
    <x v="0"/>
    <x v="33"/>
    <s v="Pojok Modal"/>
    <s v="DOB Bank Raya_x000a_- Since the previous prevention enhancement was implemented, no new underage customer records have been generated._x000a_- However, historical records with customers below 21 years old are still being sent to iSMS. This occurred because older DOB values were auto-populated and were not updated by users when modifying their bank account information._x000a_- When a user updates only their DOB, the data is currently not sent to iSMS, resulting in no new contact being created or updated on the iSMS side."/>
    <s v="Enhance the Date of Birth (DOB) validation process for Bank Raya account updates to prevent the creation and synchronization of customers under 21 years old."/>
    <m/>
    <s v="All retailers that has been whitelisted to Pojok Modal will be affected"/>
    <n v="7"/>
    <s v="Jeje"/>
    <s v="New"/>
    <b v="0"/>
    <m/>
    <s v="Jeje"/>
    <n v="15"/>
    <x v="4"/>
    <m/>
    <m/>
    <m/>
    <m/>
    <m/>
    <m/>
    <m/>
    <m/>
    <m/>
    <m/>
    <m/>
    <m/>
    <m/>
    <m/>
    <m/>
    <m/>
    <m/>
    <m/>
    <s v="Penjagaan 21 tahun_x000a_Kirim ke iSMS kalau ada update DoB saja"/>
    <s v="Done"/>
    <m/>
  </r>
  <r>
    <n v="85"/>
    <m/>
    <x v="0"/>
    <x v="34"/>
    <s v="AYO Kasir in AYO Toko"/>
    <s v="Entry Point AYO Kasir in AYO Toko"/>
    <s v="Create entry point for AYO Kasir in AYO Toko, to increase the use of AYO Kasir, without retailer needing to download another app."/>
    <s v="Create a new menu tile, and implementing iframe for ayo kasir mobile web"/>
    <s v="All IQOS Point retailers will be affected"/>
    <n v="7"/>
    <s v="Feli"/>
    <s v="New"/>
    <b v="0"/>
    <m/>
    <s v="Jeje"/>
    <n v="25"/>
    <x v="22"/>
    <m/>
    <m/>
    <m/>
    <m/>
    <m/>
    <m/>
    <m/>
    <m/>
    <m/>
    <m/>
    <m/>
    <m/>
    <m/>
    <m/>
    <m/>
    <m/>
    <m/>
    <m/>
    <s v="Menu tile &gt; iFrame &gt; Langsung login"/>
    <s v="Done"/>
    <m/>
  </r>
  <r>
    <n v="88"/>
    <m/>
    <x v="0"/>
    <x v="1"/>
    <s v="Retailer Analytics"/>
    <s v="Retailer Analytics Enhancement"/>
    <m/>
    <s v="- Show different product cards layout for more than 2 SKU (including bottom sheet, GA tracking, etc etc)_x000a_- Show product reco qty when user add to cart from retailer analytics_x000a_- Show new product cards placement for retailer analytics video (in homepage, so that retailers don't have to play the video for add to cart) --&gt; include GA_x000a_- Show product recommendations section on cart screen (including config, GA tracking, etc)_x000a_- Show profit estimation_x000a_- Show RSP on product card"/>
    <s v="All retailers that will get Retailer Analytics will be affected."/>
    <n v="7"/>
    <s v="Livi"/>
    <s v="New"/>
    <b v="0"/>
    <m/>
    <s v="Jeje"/>
    <n v="70"/>
    <x v="7"/>
    <m/>
    <m/>
    <m/>
    <m/>
    <m/>
    <m/>
    <m/>
    <m/>
    <m/>
    <m/>
    <m/>
    <m/>
    <m/>
    <m/>
    <s v="BRD AYO TOKO &amp; DTE - Retailer Analytics Enhancement.pptx"/>
    <m/>
    <m/>
    <m/>
    <s v="Previous sprint (excluding profit estimation &amp; RSP)"/>
    <s v="Done"/>
    <m/>
  </r>
  <r>
    <n v="69"/>
    <s v="MH.03.26.006"/>
    <x v="5"/>
    <x v="16"/>
    <s v="Logo Configuration"/>
    <s v="Logo updates across AYO platforms are currently fragmented and require development effort, limiting speed and consistency in brand updates."/>
    <s v="To build a connection to AYO Principalto retrieve platform-specific logo configurations for each AYO platform."/>
    <m/>
    <m/>
    <n v="5"/>
    <s v="Jeje"/>
    <s v="Deprioritized from previous sprint"/>
    <b v="0"/>
    <d v="2026-02-05T00:00:00"/>
    <s v="Austin"/>
    <s v="Update 10 Jul: No BRD Shared to ITPD"/>
    <x v="36"/>
    <n v="28"/>
    <m/>
    <m/>
    <m/>
    <m/>
    <m/>
    <m/>
    <m/>
    <m/>
    <m/>
    <m/>
    <m/>
    <m/>
    <m/>
    <m/>
    <m/>
    <m/>
    <m/>
    <s v="Update 10 Jul: No BRD Shared to ITPD"/>
    <s v="Deprio from Prev Sprint"/>
    <m/>
  </r>
  <r>
    <n v="28"/>
    <m/>
    <x v="7"/>
    <x v="9"/>
    <s v="CITA Loyalty"/>
    <s v="Mission widget on homepage"/>
    <s v="Experiment Entry Point on CITA"/>
    <m/>
    <s v="Shortcut entry point to mission, enabling easier journey for users to complete and explore available missions"/>
    <n v="6"/>
    <s v="Jeremia Dharmawan"/>
    <s v="Enhancement"/>
    <b v="0"/>
    <m/>
    <s v="Jeremia Dharmawan"/>
    <n v="25"/>
    <x v="6"/>
    <n v="6"/>
    <m/>
    <m/>
    <s v="Deprio"/>
    <m/>
    <m/>
    <m/>
    <m/>
    <m/>
    <s v="Requirement Not Ready Yet"/>
    <m/>
    <s v="https://pmicloud-my.sharepoint.com/:p:/r/personal/jdharmaw_pmintl_net/Documents/Microsoft%20Teams%20Chat%20Files/BRD%20-%20CITA%20-%20Action%20Widget%20Exp.pptx?d=wdccb3eb24d084d74bff8489408beb4e8&amp;csf=1&amp;web=1&amp;e=del7nE"/>
    <s v="Done shared"/>
    <s v="Done"/>
    <m/>
    <m/>
    <m/>
    <m/>
    <m/>
    <s v="Deprio from Prev Sprint"/>
    <m/>
  </r>
  <r>
    <n v="24"/>
    <m/>
    <x v="7"/>
    <x v="9"/>
    <s v="CITA Chatbot"/>
    <s v="The current CITA chat feature is limited to product search by alias and does not support conversational or repeat‑order use cases. This limitation reduces the perceived value of the chat feature and has resulted in low adoption among retailers, particularly those with frequent repeat‑ordering behavior. A full AI/LLM solution is part of the long‑term roadmap but requires additional time and global alignment."/>
    <s v="Enable additional, high‑impact use cases on CITA Chat by allowing the system to recognize repeat‑order intent (e.g. last order), in order to reduce ordering friction, improve chat adoption, and validate conversational behavior ahead of the future AI/LLM implementation."/>
    <s v="This initiative introduces a temporary, intent‑based enhancement to CITA Chat where predefined conversational phrases related to repeat ordering trigger a last‑order summary flow. Retailers can review, edit, and proceed to checkout using existing order functionality. The solution is modular and designed to complement, not replace, future AI‑driven chatbot capabilities."/>
    <s v="Low Chatbot usage, around 6%"/>
    <n v="6"/>
    <s v="Jeremia Dharmawan"/>
    <s v="Enhancement"/>
    <b v="0"/>
    <m/>
    <s v="Jeremia Dharmawan"/>
    <n v="33"/>
    <x v="7"/>
    <n v="5"/>
    <m/>
    <m/>
    <s v="Deprio"/>
    <m/>
    <m/>
    <m/>
    <m/>
    <m/>
    <s v="Requirement Not Ready Yet"/>
    <m/>
    <s v="https://pmicloud-my.sharepoint.com/:p:/r/personal/jdharmaw_pmintl_net/Documents/CITA%20Chatbot%20Enhancement%20%E2%80%93%20Intent-Based%20Order%20Assistance%20(Phase%201%20%E2%80%93%20Temporary%20Solution).pptx?d=w607ad470f6a84bf4afc28d72f6c86667&amp;csf=1&amp;web=1&amp;e=GaDrTl"/>
    <s v="Done shared"/>
    <s v="Done"/>
    <m/>
    <m/>
    <m/>
    <m/>
    <m/>
    <s v="Deprio from Prev Sprint"/>
    <m/>
  </r>
  <r>
    <n v="93"/>
    <m/>
    <x v="9"/>
    <x v="35"/>
    <s v="Compliance"/>
    <s v="CA.318S.05 Consumer identity registration_x000a_User registration and profile update events are written on application audit tables. However, retention and integrity controls require improvement to fully align with IT‑STD‑303._x000a_Due: 19 Oct 2026"/>
    <s v="Security logs of Enterprise Critical, Business Critical and Essential Information Systems must_x000a_be retained for 18 months."/>
    <m/>
    <s v="Compliance related. No Business Impact"/>
    <n v="7"/>
    <s v="IT - Jessica Nathania/Rendy Rinaldo"/>
    <s v="New"/>
    <m/>
    <m/>
    <s v="Jeje"/>
    <n v="2"/>
    <x v="0"/>
    <m/>
    <m/>
    <m/>
    <m/>
    <m/>
    <m/>
    <m/>
    <m/>
    <m/>
    <m/>
    <m/>
    <m/>
    <m/>
    <m/>
    <m/>
    <m/>
    <m/>
    <m/>
    <m/>
    <s v="Done"/>
    <m/>
  </r>
  <r>
    <n v="95"/>
    <m/>
    <x v="4"/>
    <x v="31"/>
    <s v="Taste Advisor"/>
    <s v="there is ambiguity when selecting previous nicotine product"/>
    <s v="make it clear when selecting previous nicotine product_x000a_it can be used to give better recommendation too"/>
    <s v="- remove poly user_x000a_- able to select multiple answer"/>
    <m/>
    <m/>
    <m/>
    <s v="Deprioritized from previous sprint"/>
    <s v="Yes"/>
    <m/>
    <s v="Kelvin"/>
    <n v="15"/>
    <x v="11"/>
    <m/>
    <m/>
    <m/>
    <m/>
    <m/>
    <m/>
    <m/>
    <m/>
    <m/>
    <m/>
    <m/>
    <m/>
    <m/>
    <m/>
    <m/>
    <m/>
    <m/>
    <m/>
    <m/>
    <s v="Deprio from Prev Sprint"/>
    <m/>
  </r>
  <r>
    <n v="96"/>
    <m/>
    <x v="4"/>
    <x v="17"/>
    <s v="Staff Management"/>
    <s v="data is not organized properly. partner can have store coach, mobile coach can have partner staff, etc._x000a_this has been developed partially before, but not completely connected"/>
    <s v="limit coach type that can be selected depends on retailer type"/>
    <s v="connect master coach-retailer mapping to AYO Principal &amp; AYO Toko"/>
    <s v="data is clean, reporting is clear and no need to manually mapping"/>
    <m/>
    <s v="Rizal"/>
    <s v="New"/>
    <s v="Yes"/>
    <m/>
    <s v="Kelvin"/>
    <n v="20"/>
    <x v="11"/>
    <m/>
    <m/>
    <m/>
    <m/>
    <m/>
    <m/>
    <m/>
    <m/>
    <m/>
    <m/>
    <m/>
    <m/>
    <m/>
    <m/>
    <s v="BRD Connect Coach Type with Retailer Type.pptx"/>
    <m/>
    <m/>
    <m/>
    <m/>
    <s v="Done"/>
    <m/>
  </r>
  <r>
    <n v="97"/>
    <m/>
    <x v="4"/>
    <x v="17"/>
    <s v="SMB Next Level"/>
    <s v="Power BI or data sent from DWH is not completely valid. currently CCCD need manual inject to count valid SMB Point. There is still no permanent solution to fix query Power BI"/>
    <s v="create feature for CCCD admin to view and validate data. If data need to be adjusted, admin can upload adjustment data for each employee"/>
    <s v="create new menu in principal to manual inject data"/>
    <s v="SMB point calculated by system is not 100% valid, there will be discrepancies with the real point employee should have"/>
    <m/>
    <s v="Ivan Satriatama"/>
    <s v="New"/>
    <s v="Yes"/>
    <m/>
    <s v="Kelvin"/>
    <n v="25"/>
    <x v="11"/>
    <m/>
    <m/>
    <m/>
    <m/>
    <m/>
    <m/>
    <m/>
    <m/>
    <m/>
    <m/>
    <m/>
    <m/>
    <m/>
    <m/>
    <m/>
    <m/>
    <m/>
    <m/>
    <s v="confirm ke DI&amp;A apakah bisa kirim data transaksi DCE ke AYO?_x000a_Confirm ke CCCD apakah bisa pakai data DI&amp;A?"/>
    <m/>
    <m/>
  </r>
  <r>
    <n v="101"/>
    <m/>
    <x v="4"/>
    <x v="5"/>
    <s v="Compliance"/>
    <s v="Information Security Assessment (ISA) last year results that Ayo Kasir not comply with ITPF 301-Authentication &amp; Session Management about PIN complexity requirement."/>
    <s v="To comply with infosec"/>
    <s v="For internal, we add SSO. For external we add OTP."/>
    <m/>
    <n v="7"/>
    <m/>
    <m/>
    <m/>
    <m/>
    <m/>
    <n v="60"/>
    <x v="11"/>
    <m/>
    <m/>
    <m/>
    <m/>
    <m/>
    <m/>
    <m/>
    <m/>
    <m/>
    <m/>
    <m/>
    <m/>
    <m/>
    <m/>
    <m/>
    <m/>
    <m/>
    <m/>
    <m/>
    <s v="Done"/>
    <m/>
  </r>
  <r>
    <n v="70"/>
    <s v="MH.10.25.021"/>
    <x v="5"/>
    <x v="21"/>
    <s v="CTA"/>
    <s v="Notes from Principal Revamp"/>
    <s v="Enable to create personalize and mass upload notes in My Hero to help area discreation"/>
    <m/>
    <m/>
    <n v="5"/>
    <s v="CI - Aditya Hidayat"/>
    <s v="Deprioritized from previous sprint"/>
    <b v="0"/>
    <m/>
    <s v="Aditya Hidayat"/>
    <s v="Update 10 Jul: No BRD Shared to ITPD"/>
    <x v="36"/>
    <n v="29"/>
    <m/>
    <m/>
    <m/>
    <m/>
    <m/>
    <m/>
    <m/>
    <m/>
    <m/>
    <m/>
    <m/>
    <m/>
    <m/>
    <m/>
    <m/>
    <m/>
    <m/>
    <s v="Update 10 Jul: No BRD Shared to ITPD"/>
    <s v="Deprio from Prev Sprint"/>
    <m/>
  </r>
  <r>
    <n v="71"/>
    <m/>
    <x v="5"/>
    <x v="29"/>
    <s v="PG Cash"/>
    <s v="- Receipt cancellation is registered as current FF_x000a_- Cannot make carryover adjustment for inactive FF"/>
    <s v="Update PG cash logic"/>
    <s v="- Receipt cancellation is registered as original FF_x000a_- Enable carryover adjustment for inactive FF"/>
    <m/>
    <n v="6"/>
    <s v="Melissa Tio"/>
    <s v="Deprioritized from previous sprint"/>
    <m/>
    <d v="2026-06-02T00:00:00"/>
    <s v="Melissa Tio"/>
    <n v="19"/>
    <x v="21"/>
    <n v="30"/>
    <m/>
    <m/>
    <m/>
    <m/>
    <m/>
    <m/>
    <m/>
    <m/>
    <m/>
    <m/>
    <s v="BRD Optimize PG Cash.pptx"/>
    <m/>
    <m/>
    <m/>
    <m/>
    <m/>
    <m/>
    <s v="Shared &amp; deprioritised from prev. sprints"/>
    <s v="Deprio from Prev Sprint"/>
    <m/>
  </r>
  <r>
    <n v="73"/>
    <m/>
    <x v="5"/>
    <x v="30"/>
    <s v="Panamas Project"/>
    <s v="If there is issue when sending pre order cancellation to WMS/TMS, Sales Order status is still ended and_x000a_booked on WMS/TMS, but cancelled in My Hero Back End.​_x000a_In delivery day, this sales order is still included in delivery list​"/>
    <s v="Retry sending cancellation pre order to WMS/TMS​ and release booking​"/>
    <s v="New job to retry send pre order RE cancellation including:​_x000a_-Retry release booking​_x000a_-Retry sending cancelation pre order to TMS​_x000a_-Retry sending cancelation pre order to WMS"/>
    <m/>
    <n v="5"/>
    <m/>
    <s v="Deprioritized from previous sprint"/>
    <b v="0"/>
    <m/>
    <s v="Melissa Tio"/>
    <n v="26.6"/>
    <x v="37"/>
    <n v="31"/>
    <m/>
    <m/>
    <m/>
    <m/>
    <m/>
    <m/>
    <m/>
    <m/>
    <m/>
    <m/>
    <m/>
    <m/>
    <m/>
    <m/>
    <m/>
    <m/>
    <m/>
    <s v="Shared &amp; deprioritised from prev. sprints"/>
    <s v="Deprio from Prev Sprint"/>
    <m/>
  </r>
  <r>
    <n v="104"/>
    <m/>
    <x v="4"/>
    <x v="31"/>
    <s v="Pengaturan Khusus"/>
    <s v="currently we cannot whitelst product which is not launched yet. this makes PIC must whitelist product in D-Day product launched"/>
    <s v="Whitelist product when the product is planned to be launched"/>
    <s v="able to select product which is not launched yet"/>
    <s v="double workload for PIC SFP since they can list the product before (with scheduler) but must whitelist product on D-Day product launched"/>
    <n v="7"/>
    <m/>
    <s v="New"/>
    <m/>
    <m/>
    <s v="Kelvin"/>
    <n v="20"/>
    <x v="11"/>
    <m/>
    <m/>
    <m/>
    <m/>
    <m/>
    <m/>
    <m/>
    <m/>
    <m/>
    <m/>
    <m/>
    <m/>
    <m/>
    <m/>
    <m/>
    <m/>
    <m/>
    <m/>
    <m/>
    <m/>
    <m/>
  </r>
  <r>
    <n v="102"/>
    <m/>
    <x v="10"/>
    <x v="36"/>
    <s v="Deactivate retailer status change from Mitra"/>
    <s v="While the release of AYO - DTE Status Sync empowers wholesalers to independently update retailer status, it introduces a risk of KPI manipulation specific to scale and active rates. Moreover, it also allows them to bypass the OTP validation by directly changing status to Active causing login failures. "/>
    <s v="To mitigate KPI manipulation and reduce registration errors. "/>
    <s v="Remove WS capability to change Retailer status manually"/>
    <s v="Remove invalid Retailer onboarding to 0"/>
    <n v="7"/>
    <s v="CI PH (Sintor, Marjorie)"/>
    <s v="New"/>
    <s v="No"/>
    <d v="2026-06-25T00:00:00"/>
    <s v="Robert"/>
    <n v="15"/>
    <x v="11"/>
    <m/>
    <m/>
    <m/>
    <m/>
    <m/>
    <m/>
    <m/>
    <m/>
    <m/>
    <m/>
    <m/>
    <m/>
    <m/>
    <m/>
    <s v="BRD_PH_Deactivate Retailer Status Change from Mitra.pptx"/>
    <m/>
    <m/>
    <m/>
    <s v="Shared to ITPD on 6 July"/>
    <s v="Done"/>
    <m/>
  </r>
  <r>
    <n v="103"/>
    <m/>
    <x v="11"/>
    <x v="37"/>
    <s v="Change Wholesaler Status via Principal"/>
    <s v="Wholesaler status updates require manual intervention or system support resulting to inefficient management of wholesaler data. Furthermore, the absence of a reactivation feature prevents business from recovering previously inactive accounts. "/>
    <s v="To streamline wholesaler data management by enabling status changes via Principal, reducing manual intervention and improving data integrity across systems."/>
    <s v="Create singular &amp; bulk re-activation of WS account while retaining the old setup"/>
    <s v="Speed up reactivation dormant Mitra by approx. 30% "/>
    <n v="7"/>
    <s v="CI PH (Sintor, Marjorie)"/>
    <s v="New"/>
    <s v="Yes"/>
    <d v="2026-07-06T00:00:00"/>
    <s v="Robert"/>
    <n v="40"/>
    <x v="11"/>
    <m/>
    <m/>
    <m/>
    <m/>
    <m/>
    <m/>
    <m/>
    <m/>
    <m/>
    <m/>
    <m/>
    <m/>
    <m/>
    <m/>
    <s v="BRD_PH_Change Wholesaler Status in Principal.pptx"/>
    <m/>
    <m/>
    <m/>
    <s v="Shared to ITPD on 8 July"/>
    <s v="Done"/>
    <m/>
  </r>
  <r>
    <n v="105"/>
    <m/>
    <x v="12"/>
    <x v="38"/>
    <s v="ORF Enhancement "/>
    <s v="Currently, POP threshold breach notification emails are sent to recipients based on the IMDL role mapping (ho_backend_sfp)._x000a_To simplify recipient management and align with the existing Stock Count Approval mapping process, notification recipients will be maintained directly through the Email HO SFP Admin field in Stock Count Approval - Manager and Retailer Mapping."/>
    <s v="Allow business users to manage POP threshold notification recipients directly through retailer mapping configuration without relying on IMDL role assignments."/>
    <s v="1. Enhance the POP Threshold Notification mechanism to retrieve email recipients from the Email HO SFP Admin field configured under Management Barang → Stock Count Approval → Manager and Retailer Mapping._x000a_2. When a Frontliner creates or updates POP quantity and the final quantity is outside the configured threshold limits (Upper or Lower Limit), the system will send an informational email notification to all configured email recipients."/>
    <s v="1. Reduce additional role maintenance screens from 1 to 0._x000a_2. Enable recipient configuration through 1 existing mapping screen without requiring IMDL updates."/>
    <n v="7"/>
    <s v="Inna"/>
    <s v="New"/>
    <s v="Yes"/>
    <m/>
    <s v="Inna"/>
    <n v="15"/>
    <x v="7"/>
    <m/>
    <m/>
    <m/>
    <m/>
    <m/>
    <m/>
    <m/>
    <m/>
    <m/>
    <m/>
    <m/>
    <m/>
    <m/>
    <m/>
    <m/>
    <m/>
    <m/>
    <m/>
    <s v="Shared to ITPD on 13 July"/>
    <s v="Done"/>
    <m/>
  </r>
  <r>
    <n v="30"/>
    <m/>
    <x v="4"/>
    <x v="5"/>
    <s v="Replenishment"/>
    <s v="Currently, store-to-store transfers can only be applied between booths. However, in certain cases, this feature is also needed to enable transfers from kiosk to kiosk or from kiosk to booth, in order to provide greater flexibility in stock management, especially between nearby touchpoints."/>
    <s v="Store-to-Store Enhancement: Enabling Transfers from Booth to Kiosk and Vice Versa"/>
    <s v="Touchpoints should be able :_x000a_1. Managing stock cover weeks effectively_x000a_2. Managing overstocked brands that are about to be delisted or classified as BUBD to ensure they are sold out promptly"/>
    <s v="Effective stock cover week management, limited to a maximum of 2 weeks of offtake requirements, to support the reduction of BUBD in 2026 onwards."/>
    <n v="5"/>
    <s v="Firmansyah, Adi"/>
    <s v="New"/>
    <b v="0"/>
    <m/>
    <s v="Inna"/>
    <n v="25"/>
    <x v="19"/>
    <m/>
    <m/>
    <m/>
    <m/>
    <m/>
    <m/>
    <m/>
    <m/>
    <m/>
    <s v="PRD has not been shared"/>
    <m/>
    <m/>
    <m/>
    <m/>
    <s v="BRD - SFP Direct Channel Sprint 7 2026 - AYO Kasir.pptx"/>
    <m/>
    <m/>
    <m/>
    <m/>
    <s v="Done"/>
    <n v="8"/>
  </r>
  <r>
    <n v="106"/>
    <s v="AK.10.25.002"/>
    <x v="4"/>
    <x v="5"/>
    <s v="UI UX Improvement"/>
    <s v="Provide &quot;Order Cart&quot; / &quot;Order Draft&quot; Feature before continue to payment"/>
    <s v="Draft order and reload after doing other activities"/>
    <s v="Provide &quot;Order Cart&quot; / &quot;Order Draft&quot; Feature before continue to payment"/>
    <s v="Miss input and discrepancies of stock and payment reconciliation"/>
    <n v="2"/>
    <s v="CommSFP - Adnan_x000a_CommDep - Harya"/>
    <s v="Deprioritized from previous sprint"/>
    <b v="0"/>
    <m/>
    <s v="Felicia"/>
    <n v="50"/>
    <x v="11"/>
    <m/>
    <m/>
    <m/>
    <m/>
    <m/>
    <m/>
    <m/>
    <m/>
    <m/>
    <m/>
    <m/>
    <m/>
    <m/>
    <m/>
    <m/>
    <m/>
    <m/>
    <m/>
    <m/>
    <s v="Deprio from Prev Sprint"/>
    <m/>
  </r>
  <r>
    <n v="107"/>
    <m/>
    <x v="9"/>
    <x v="35"/>
    <s v="Compliance"/>
    <s v="In accordance with the regulator's directive regarding the implementation of the SNAP API in compliance with Bank Indonesia regulations, all partners currently using Non-SNAP integrations are required to migrate to the Bank Indonesia SNAP specification at the earliest opportunity._x000a_The migration deadline is 30 September 2026. After this date, Non-SNAP services will be discontinued and access to the existing Non-SNAP integration will be deactivated."/>
    <s v="To ensure compliance with Bank Indonesia's regulatory requirements for SNAP API"/>
    <m/>
    <s v="Unable to use online payment method._x000a_Need to disable payment method besides COD via principal."/>
    <n v="8"/>
    <s v="IT - Jessica Nathania/Rendy Rinaldo"/>
    <s v="New"/>
    <m/>
    <m/>
    <s v="Jeje"/>
    <n v="20"/>
    <x v="2"/>
    <m/>
    <m/>
    <m/>
    <m/>
    <m/>
    <m/>
    <m/>
    <m/>
    <m/>
    <m/>
    <m/>
    <m/>
    <m/>
    <m/>
    <m/>
    <m/>
    <m/>
    <m/>
    <m/>
    <m/>
    <m/>
  </r>
  <r>
    <n v="108"/>
    <m/>
    <x v="13"/>
    <x v="39"/>
    <s v="Compliance"/>
    <s v="The OTPs (one time passcode) used for authentiaction by adult consumers in my ayo are valid for 30 minutes, and account lockout is enforced after 5 invalid attempts. While the ITPF regulations need the OTPs valid for maximum of 15 minutes and enforce account lockout after 3 invalid OTP entry attempts "/>
    <s v="To comply with the ITPF, OTP duration need to be changed to 15 minutes and user will be lockout after only 3 invalid OTP entry attempts."/>
    <m/>
    <s v="Compliance related. No Business Impact"/>
    <n v="8"/>
    <s v="IT - Jessica Nathania/Rendy Rinaldo"/>
    <s v="New"/>
    <m/>
    <m/>
    <s v="Jeje "/>
    <n v="6"/>
    <x v="4"/>
    <m/>
    <m/>
    <m/>
    <m/>
    <m/>
    <m/>
    <m/>
    <m/>
    <m/>
    <m/>
    <m/>
    <m/>
    <m/>
    <m/>
    <m/>
    <m/>
    <m/>
    <m/>
    <m/>
    <m/>
    <m/>
  </r>
  <r>
    <n v="109"/>
    <m/>
    <x v="6"/>
    <x v="8"/>
    <s v="Tech Debt"/>
    <s v="AYO MItra Manajemen Order page (/orders/from-retailer) scores 34/100 (Poor) on Lighthouse with ~35–40s load time due to 3× duplicate /order calls, unpaginated COUNT(*) + SELECT id overhead, 65% payload waste from SELECT * pattern, and unused endpoint calls."/>
    <s v="Achieve Lighthouse score ≥ 70 and reduce page load to ≤ 5s by replicating the proven AYO Principal simple pagination refactor (200× improvement) with slim payload endpoint — zero UI change, zero breaking change."/>
    <s v="Add slim /order/list endpoint, fix duplicate calls, and optimize font/cache — no UI change."/>
    <s v="~90% load-time reduction, ~95% backend response improvement, and significant productivity + infrastructure savings."/>
    <n v="7"/>
    <s v="Varhan"/>
    <s v="New"/>
    <m/>
    <m/>
    <s v="Varhan"/>
    <n v="40"/>
    <x v="0"/>
    <m/>
    <m/>
    <m/>
    <m/>
    <m/>
    <m/>
    <m/>
    <m/>
    <m/>
    <m/>
    <m/>
    <m/>
    <m/>
    <m/>
    <m/>
    <m/>
    <m/>
    <m/>
    <m/>
    <s v="Done"/>
    <m/>
  </r>
  <r>
    <n v="110"/>
    <m/>
    <x v="14"/>
    <x v="40"/>
    <s v="Compliance"/>
    <s v="Where technically feasible, Information Systems must be configured to send security notifications to the relevant Retailers in case of abnormal logins (e.g. access from unusual endpoint devices). Notifications must be sent to the verified e-mail address or phone number associated with Retailer accounts and must include clear instructions on how to secure access in case of need."/>
    <s v="Provide notifications system for Retailers on how to secure accounts."/>
    <s v="Create a notification via SMS and WA for clear instruction on how to secure account, registration, and OTP validation."/>
    <s v="1) Provide notification waypoint._x000a_2) Proide safe &amp; secure user accounts."/>
    <n v="7"/>
    <s v="Ariph Satyanagara"/>
    <s v="New"/>
    <b v="0"/>
    <d v="2026-07-06T00:00:00"/>
    <s v="Ariph Satyanagara"/>
    <m/>
    <x v="0"/>
    <m/>
    <d v="2026-06-01T00:00:00"/>
    <s v="CDE-58281 Paguyuban - Notify Retailers on Account Changes OR abnormal login (RIAM)"/>
    <m/>
    <m/>
    <m/>
    <m/>
    <m/>
    <m/>
    <m/>
    <m/>
    <m/>
    <m/>
    <m/>
    <m/>
    <m/>
    <m/>
    <m/>
    <m/>
    <m/>
    <m/>
  </r>
  <r>
    <n v="111"/>
    <m/>
    <x v="14"/>
    <x v="40"/>
    <s v="Compliance"/>
    <s v="All Information Systems must be configured to require at least authentication method defined in IT-STD-318 for Retailers. Any methods not explicitly mentioned are subject to approval by the Information Security _x000a_Team"/>
    <s v="Improve authentication method that abides and follows InfoSec security policies."/>
    <s v="Improve authentication method for Paguyuban users on both register and login features."/>
    <s v="1) New changes on registeration and reset password mechanism via Principal._x000a_2) Update on how user Paguyuban login."/>
    <n v="7"/>
    <s v="Ariph Satyanagara"/>
    <s v="New"/>
    <b v="0"/>
    <d v="2026-07-06T00:00:00"/>
    <s v="Ariph Satyanagara"/>
    <m/>
    <x v="2"/>
    <m/>
    <d v="2026-06-01T00:00:00"/>
    <s v="CDE-58279 Paguyuban - Implements Approved Identification &amp; Authentication (RIAM)"/>
    <m/>
    <m/>
    <m/>
    <m/>
    <m/>
    <m/>
    <m/>
    <m/>
    <m/>
    <m/>
    <m/>
    <m/>
    <m/>
    <m/>
    <m/>
    <m/>
    <m/>
    <m/>
  </r>
  <r>
    <n v="75"/>
    <m/>
    <x v="5"/>
    <x v="30"/>
    <s v="Panamas Project"/>
    <s v="Pre order TA RE CreatedBy data is not recorded correctly"/>
    <s v="Changes for WMS Sales TA Data"/>
    <s v="-The CreatedBy field should be filled with the Trade Assistance Name.​_x000a_-Cancellation before the Assignment/Delivery process: There is no need to send a cancellation to the WMS sales report.​_x000a_-Cancellation after the Assignment/Delivery process: Send a cancellation to the WMS sales report, including additional_x000a_information with the TA Name.​"/>
    <m/>
    <n v="5"/>
    <m/>
    <s v="Deprioritized from previous sprint"/>
    <b v="0"/>
    <m/>
    <s v="Austin"/>
    <n v="13.3"/>
    <x v="23"/>
    <n v="32"/>
    <m/>
    <m/>
    <m/>
    <m/>
    <m/>
    <m/>
    <m/>
    <m/>
    <m/>
    <m/>
    <m/>
    <m/>
    <m/>
    <m/>
    <m/>
    <m/>
    <m/>
    <s v="Shared &amp; deprioritised from prev. sprints"/>
    <s v="Deprio from Prev Sprint"/>
    <m/>
  </r>
  <r>
    <n v="113"/>
    <m/>
    <x v="4"/>
    <x v="5"/>
    <s v="SFP Loyalty"/>
    <s v="There is an intermittent failure in syncing AYO Kasir with EDC, resulting in:_x000a__x000a_Transaction successfully completed on EDC (consumer already paid)_x000a_System shows error: “network closed abnormally”_x000a_No successful transaction confirmation pop-up_x000a_Journey is abnormally closed"/>
    <s v="Enable a fallback mechanism to:_x000a__x000a_Trigger survey manually via Update Status button on Transaction Detail page_x000a_Ensure consumer journey recovery_x000a_Reduce manual intervention (XP/voucher injection)_x000a_Maintain consumer satisfaction"/>
    <s v="Introduce survey trigger mechanism from:_x000a__x000a_1. Detail Page Laporan Penjualan → Update Status button → successful transaction pup-up (as is) showing survey entry point_x000a_2. Migrate from Angular to React "/>
    <s v="1. reduce 100% of survey question broken journey"/>
    <n v="7"/>
    <s v="Kevin Anggana"/>
    <s v="New"/>
    <s v="No"/>
    <s v="25/06/2026"/>
    <s v="Arum Kamala, Felicia Gunawan"/>
    <n v="30"/>
    <x v="11"/>
    <m/>
    <d v="2026-06-26T00:00:00"/>
    <s v="[AYO Kasir][IQOS XP] Trigger Survey from Payment Status Update - Commercial Digital Ecosystem - Confluence"/>
    <m/>
    <m/>
    <m/>
    <m/>
    <m/>
    <m/>
    <m/>
    <m/>
    <m/>
    <m/>
    <m/>
    <m/>
    <m/>
    <m/>
    <m/>
    <m/>
    <s v="Done"/>
    <m/>
  </r>
  <r>
    <n v="76"/>
    <m/>
    <x v="5"/>
    <x v="16"/>
    <s v="Panamas Project"/>
    <s v="No cancel feature for pre order RE"/>
    <s v="Add cancel feature for pre order RE"/>
    <s v="Add cancel feature for pre order RE"/>
    <m/>
    <n v="5"/>
    <m/>
    <s v="Deprioritized from previous sprint"/>
    <b v="0"/>
    <m/>
    <s v="Melissa Tio"/>
    <n v="47.5"/>
    <x v="28"/>
    <n v="33"/>
    <m/>
    <m/>
    <m/>
    <m/>
    <m/>
    <m/>
    <m/>
    <m/>
    <m/>
    <m/>
    <m/>
    <m/>
    <m/>
    <m/>
    <m/>
    <m/>
    <m/>
    <s v="Shared &amp; deprioritised from prev. sprints"/>
    <s v="Deprio from Prev Sprint"/>
    <m/>
  </r>
  <r>
    <n v="77"/>
    <m/>
    <x v="5"/>
    <x v="15"/>
    <s v="Taking Order ES.ER.CE"/>
    <s v="- Taking order app interface"/>
    <s v="Ensuring operational delivery and communication of statuses and business process is clear "/>
    <s v="- Taking order app backend and reporting to include capability retrieving Cleo mapping of Customer Code to Depo Cleo"/>
    <s v="Reduce queries related to business process. Estimated to eliminate 2-15 questions and potentially more"/>
    <n v="6"/>
    <s v="SP-Sekar"/>
    <s v="Deprioritized from previous sprint"/>
    <d v="2026-06-03T00:00:00"/>
    <s v="Austin Lieandro"/>
    <s v="Austin"/>
    <n v="100.70000000000002"/>
    <x v="38"/>
    <n v="34"/>
    <m/>
    <m/>
    <m/>
    <m/>
    <m/>
    <m/>
    <m/>
    <m/>
    <m/>
    <m/>
    <m/>
    <m/>
    <m/>
    <m/>
    <m/>
    <m/>
    <m/>
    <s v="Shared &amp; deprioritised from prev. sprints"/>
    <s v="Deprio from Prev Sprint"/>
    <m/>
  </r>
  <r>
    <n v="116"/>
    <m/>
    <x v="0"/>
    <x v="33"/>
    <s v="Menu Config"/>
    <s v="Menu Tile Config_x000a_Build a configuration in Principal to manage the menu tile in AYO Toko Homepage. Admin can setup menus that will show up, change icon, change the name, without deployment needed."/>
    <s v="To be able to configure the menu tiles without sprint/deployment."/>
    <s v="Admin can change:_x000a_- icon_x000a_- name_x000a_- active/inactive_x000a_- remove/add new menu"/>
    <s v="AYO Toko Admin will be impacted."/>
    <n v="7"/>
    <s v="Jeje"/>
    <s v="Carry Over"/>
    <b v="1"/>
    <m/>
    <s v="Jeje"/>
    <n v="30"/>
    <x v="19"/>
    <m/>
    <m/>
    <m/>
    <m/>
    <m/>
    <m/>
    <m/>
    <m/>
    <m/>
    <m/>
    <m/>
    <m/>
    <m/>
    <m/>
    <m/>
    <m/>
    <m/>
    <m/>
    <s v="Previous sprint"/>
    <s v="Done"/>
    <m/>
  </r>
  <r>
    <n v="117"/>
    <m/>
    <x v="0"/>
    <x v="33"/>
    <s v="UI UX Improvement"/>
    <s v="Product Discovery UI Revamp_x000a_The UI in AYO Toko is long overdue for improvement, as the previous vendor did not properly develop the frontend. With the introduction of a new design and design system, we are gradually enhancing the AYO Toko interface. This update will impact both AYO Toko CC and SFP."/>
    <s v="To improve the overall UI quality and user experience by implementing the new design system on the product discovery page. This aims to ensure visual consistency, better usability, and alignment across AYO Toko."/>
    <s v="Impacted revamp:_x000a_- Product card_x000a_- Belanja landing page (SFP &amp; CC)_x000a_- Search page_x000a_- Product Detail"/>
    <s v="All retailers will be impacted."/>
    <n v="7"/>
    <s v="Jeje"/>
    <s v="Carry Over"/>
    <b v="0"/>
    <m/>
    <s v="Jeje"/>
    <n v="60"/>
    <x v="12"/>
    <m/>
    <m/>
    <m/>
    <m/>
    <m/>
    <m/>
    <m/>
    <m/>
    <m/>
    <m/>
    <m/>
    <m/>
    <m/>
    <m/>
    <s v="https://pmicloud-my.sharepoint.com/:p:/g/personal/jalexand4_pmintl_net/IQDQBy274gVaQZWARBSor2C9AevjwU5IcflT442x-y8S6hI?e=vcPIpo"/>
    <m/>
    <m/>
    <m/>
    <s v="Previous sprint"/>
    <s v="Done"/>
    <m/>
  </r>
  <r>
    <n v="118"/>
    <m/>
    <x v="15"/>
    <x v="41"/>
    <m/>
    <m/>
    <m/>
    <m/>
    <m/>
    <m/>
    <m/>
    <m/>
    <b v="0"/>
    <m/>
    <m/>
    <m/>
    <x v="11"/>
    <m/>
    <m/>
    <m/>
    <m/>
    <m/>
    <m/>
    <m/>
    <m/>
    <m/>
    <m/>
    <m/>
    <m/>
    <m/>
    <m/>
    <m/>
    <m/>
    <m/>
    <m/>
    <m/>
    <m/>
    <m/>
  </r>
  <r>
    <n v="119"/>
    <s v="OS.04.26.003"/>
    <x v="16"/>
    <x v="42"/>
    <s v="Mission Parameters OSEM"/>
    <s v="Add Mission-Related Parameters to OSEM_x000a__x000a_Currently deployment team need to upload audience list via OSEM to blast mission to target retailers. This considered as a hassle in the process, as deploymentt will  need to update the csv file uploaded. There is no way for them to currently look at mission submission and mission compliance, or consider using any parameters related to mission attributes to select target audience."/>
    <s v="To better targeting mission blast, optimizing ROI and mission submission compliance"/>
    <m/>
    <s v="1) Optimize ROI mission_x000a_2) Increase mission submission and compliance"/>
    <n v="4"/>
    <s v="Bobo Devara"/>
    <s v="New"/>
    <m/>
    <m/>
    <m/>
    <n v="0"/>
    <x v="0"/>
    <m/>
    <m/>
    <s v="Deprio"/>
    <s v="Deprio"/>
    <m/>
    <m/>
    <m/>
    <m/>
    <m/>
    <s v="Not prioritize to be developed"/>
    <m/>
    <m/>
    <s v="Done"/>
    <s v="Done"/>
    <m/>
    <m/>
    <m/>
    <m/>
    <m/>
    <s v="Deprio from Prev Sprint"/>
    <m/>
  </r>
  <r>
    <n v="120"/>
    <m/>
    <x v="17"/>
    <x v="2"/>
    <s v="Pojok Untung - QRIS BRI Registration"/>
    <s v="Current process takes around 4 weeks to create QRIS BRI, process are very manual from registration to QRIS distribution. "/>
    <s v="To create a seamless process with minimum involvement of Field Forces. This integration aim to improve number of toko registered and improve QRIS BRI usage, hence it could improve revenue from BRI._x000a__x000a_Currently there are 25k QRIS BRI that already acquired, however only ~3k QRIS is active due to scattered distribution and high SLA from partner to disburse QRIS softcopy."/>
    <s v="SRC can register QRIS BRI through Pojok Untung, get real time update and access QRIS BRI file directly."/>
    <s v="Current process could take up ~4 weeks, with this integration SLA will be reduced to 3-5 working days and potentially improve users._x000a__x000a_Currently there are 25k QRIS SRC acquired from our partnership, however only ~3k QRIS are active. _x000a__x000a_With this integration, this could help to improve QRIS usage active into 8x which could impact revenue improvement."/>
    <n v="7"/>
    <s v="Dhea Rizka"/>
    <s v="New"/>
    <b v="0"/>
    <m/>
    <s v="Jeje"/>
    <n v="30"/>
    <x v="6"/>
    <m/>
    <m/>
    <m/>
    <m/>
    <m/>
    <m/>
    <m/>
    <m/>
    <m/>
    <m/>
    <m/>
    <m/>
    <m/>
    <m/>
    <m/>
    <m/>
    <m/>
    <m/>
    <m/>
    <m/>
    <m/>
  </r>
  <r>
    <n v="49"/>
    <s v="MH.03.26.013"/>
    <x v="5"/>
    <x v="16"/>
    <s v="Panamas Project"/>
    <s v="When WEE creates Pre-Order and change or update the delivery date, the previouslyentered order quantity are cleared. As s result, WEE must re-enter the quantity for each brand.​"/>
    <s v="- To have feature or functionality all the quantity order are not cleared when WEE change the delivery_x000a_date.​_x000a_- Apply pop up notification. A pop up notification appears to ensure that pricing aligned with the newly_x000a_updated delivery date is accurate​_x000a__x000a_​"/>
    <m/>
    <m/>
    <n v="5"/>
    <s v="CommDep - Nika"/>
    <s v="Deprioritized from previous sprint"/>
    <b v="0"/>
    <d v="2026-02-05T00:00:00"/>
    <s v="Melissa Tio"/>
    <n v="13.3"/>
    <x v="39"/>
    <m/>
    <m/>
    <m/>
    <m/>
    <m/>
    <m/>
    <m/>
    <m/>
    <m/>
    <m/>
    <m/>
    <m/>
    <m/>
    <m/>
    <m/>
    <m/>
    <m/>
    <m/>
    <s v="Shared &amp; deprioritised from prev. sprints"/>
    <s v="Deprio from Prev Sprint"/>
    <m/>
  </r>
  <r>
    <n v="80"/>
    <m/>
    <x v="5"/>
    <x v="7"/>
    <s v="Reward feature for FMCG"/>
    <s v="Currently, 3PL WH face pain points:_x000a_a) Manual input brand, qty, and WBS for reward processing_x000a_b) Risk of inventory discrepancy of WMS-SAP due to reward expense"/>
    <s v="Reduce pain point by 3PL warehouse team to do manual input for reward processing."/>
    <s v="a) Reward transactions recorded in AYO_x000a_b) Integration of reward expense with WMS and SAP"/>
    <s v="- Achieve OCS Q2 2026 productivity target (~$0.1 mio/yr)*._x000a_- Eliminate time-spent by 3PL warehouse admin due to reward manual input."/>
    <n v="5"/>
    <s v="OCS - Biani Himawan"/>
    <s v="Deprioritized from previous sprint"/>
    <b v="0"/>
    <m/>
    <s v="Faishol"/>
    <s v="Update 10 Jul: No BRD Shared to ITPD"/>
    <x v="40"/>
    <s v="No BRD"/>
    <m/>
    <m/>
    <m/>
    <m/>
    <m/>
    <m/>
    <m/>
    <m/>
    <m/>
    <m/>
    <m/>
    <m/>
    <m/>
    <m/>
    <m/>
    <m/>
    <m/>
    <s v="Update 10 Jul: No BRD Shared to ITPD"/>
    <s v="Deprio from Prev Sprint"/>
    <m/>
  </r>
  <r>
    <n v="100"/>
    <m/>
    <x v="5"/>
    <x v="12"/>
    <s v="Sales Order"/>
    <s v="WEE choose direct sales cancellation reason manually on every customer visit"/>
    <s v="Auto input DSD Sales Order cancellation reason"/>
    <m/>
    <m/>
    <n v="7"/>
    <s v="CI - Melissa"/>
    <s v="New"/>
    <s v="No"/>
    <m/>
    <s v="Melissa Tio"/>
    <n v="16.62"/>
    <x v="13"/>
    <m/>
    <m/>
    <m/>
    <m/>
    <m/>
    <m/>
    <m/>
    <m/>
    <m/>
    <m/>
    <m/>
    <m/>
    <m/>
    <m/>
    <m/>
    <m/>
    <m/>
    <m/>
    <s v="Done, BRD Shared sprint 7"/>
    <s v="Done"/>
    <m/>
  </r>
  <r>
    <n v="114"/>
    <m/>
    <x v="5"/>
    <x v="16"/>
    <s v="Callcatd TRS"/>
    <s v="the MyHero TRS (Temporary Retail Survey) module has limited survey capabilities for collecting information from unregistered outlets during TRS activities. Due to this limitation, Field Force teams are required to use external tools such as Microsoft Forms to capture survey data."/>
    <s v="provide a Survey TRS feature within MyHero that allows users to capture survey data for unregistered outlets directly during TRS execution."/>
    <m/>
    <m/>
    <n v="7"/>
    <s v="Atthina, Nielza"/>
    <s v="New"/>
    <s v="No"/>
    <d v="2026-07-09T00:00:00"/>
    <s v="CI-Austin - Lely"/>
    <n v="45.7"/>
    <x v="41"/>
    <m/>
    <m/>
    <m/>
    <m/>
    <m/>
    <m/>
    <m/>
    <m/>
    <m/>
    <m/>
    <m/>
    <m/>
    <m/>
    <m/>
    <m/>
    <m/>
    <m/>
    <m/>
    <m/>
    <s v="Done"/>
    <m/>
  </r>
  <r>
    <n v="121"/>
    <m/>
    <x v="5"/>
    <x v="30"/>
    <m/>
    <s v="- System to System communication"/>
    <m/>
    <s v="- Taking order app interface frontend to include log of changes of delivery status (From Submitted - Approved - Delivered - Cancelled)"/>
    <m/>
    <m/>
    <m/>
    <s v="Deprioritized from previous sprint"/>
    <m/>
    <m/>
    <m/>
    <s v="Overlap with Sprint7 - 116"/>
    <x v="42"/>
    <m/>
    <m/>
    <m/>
    <m/>
    <m/>
    <m/>
    <m/>
    <m/>
    <m/>
    <m/>
    <m/>
    <m/>
    <m/>
    <m/>
    <m/>
    <m/>
    <m/>
    <m/>
    <s v="Overlap with Sprint7 - 116"/>
    <s v="Deprio from Prev Sprint"/>
    <m/>
  </r>
  <r>
    <n v="126"/>
    <m/>
    <x v="0"/>
    <x v="33"/>
    <s v="Kameleoon Integration"/>
    <s v="Integration with Kameleoon for AB Testing_x000a_Currently, AYO Toko lacks a structured experimentation tool to validate product changes and optimize user experience. As a result, decisions are often based on assumptions rather than data. Integrating Kameleoon enables A/B testing capabilities, allowing teams to test variations, measure impact, and make more informed, data-driven decisions."/>
    <s v="To integrate Kameleoon into AYO Toko to enable seamless A/B testing, including experiment setup, user targeting, and performance tracking, so teams can continuously optimize features and improve key metrics."/>
    <m/>
    <s v="Impact on efficient data tracking and randomizing test audience."/>
    <n v="7"/>
    <s v="Jeje"/>
    <s v="Carry Over"/>
    <b v="0"/>
    <m/>
    <s v="Jeje"/>
    <s v="Hold. Requirement not ready."/>
    <x v="5"/>
    <m/>
    <m/>
    <m/>
    <m/>
    <m/>
    <m/>
    <m/>
    <m/>
    <m/>
    <m/>
    <m/>
    <m/>
    <m/>
    <m/>
    <m/>
    <m/>
    <m/>
    <m/>
    <s v="DEPRIO"/>
    <s v="Deprio from Prev Sprint"/>
    <m/>
  </r>
  <r>
    <n v="127"/>
    <m/>
    <x v="17"/>
    <x v="33"/>
    <s v="AYO Wrapped"/>
    <s v="Deeplink to Carousel Homepage AYO Toko_x000a_Create a deeplink for CTA button that redirect user to carousel in AYO Toko homepage."/>
    <m/>
    <m/>
    <s v="All retailers that will get AYO Wrapped will be affected."/>
    <n v="7"/>
    <s v="Jeje"/>
    <s v="New"/>
    <b v="0"/>
    <m/>
    <s v="Jeje"/>
    <s v="Possibility &amp; estimation mandays to be provided 13th July"/>
    <x v="8"/>
    <m/>
    <m/>
    <m/>
    <m/>
    <m/>
    <m/>
    <m/>
    <m/>
    <m/>
    <m/>
    <m/>
    <m/>
    <m/>
    <m/>
    <m/>
    <m/>
    <m/>
    <m/>
    <s v="Possibility &amp; estimation mandays to be provided 13th July"/>
    <s v="Done"/>
    <m/>
  </r>
  <r>
    <n v="122"/>
    <m/>
    <x v="5"/>
    <x v="30"/>
    <m/>
    <s v="(Panamas system to Cleo system)"/>
    <m/>
    <s v="- Taking order app interface frontend to be able to view proof of delivery (picture format)"/>
    <m/>
    <m/>
    <m/>
    <s v="Deprioritized from previous sprint"/>
    <m/>
    <m/>
    <m/>
    <s v="Overlap with Sprint7 - 116"/>
    <x v="32"/>
    <m/>
    <m/>
    <m/>
    <m/>
    <m/>
    <m/>
    <m/>
    <m/>
    <m/>
    <m/>
    <m/>
    <m/>
    <m/>
    <m/>
    <m/>
    <m/>
    <m/>
    <m/>
    <s v="Overlap with Sprint7 - 116"/>
    <s v="Deprio from Prev Sprint"/>
    <m/>
  </r>
  <r>
    <n v="129"/>
    <m/>
    <x v="2"/>
    <x v="43"/>
    <s v="Customer Care  DTE Mission end-to-end visibility on AYO Principle"/>
    <s v="With variety of mission deployed on SRC with different periods, when the mission verification does not meet expectations, SRC will contact BUDE and file complaints. In many cases, SRC raises multiple missions issue at once for example : rejected mission, did not receive mission, what is this mission. However, the visibility of CSC agent / BUDE is only limited to the submission ID provided by SRC. When several missions are involved, it takes additional time to wait for the backend system to load the required information._x000a_Additionally, CSC agents (BUDE) do not have the visibility of the on going mission on SRC. They have the limited capability to check which programs that are actively running."/>
    <s v="Allow agent to have visibility and enhance the view for DTE mission validation and on going DTE. _x000a_Enable agents to have full visibility, allowing them to also remind SRC related to not submitted DTE missions. _x000a_Reduce waiting time for SRC and back-to-back manual checking of DTE for Customer Care agents."/>
    <s v="Allow Customer Care agent (BUDE) to have full visibility of on going DTE mission in SRC"/>
    <s v="If not implemented, SLA might stll be high (&gt;2 weeks)"/>
    <n v="7"/>
    <s v="Iqbal Pamungkas, Jessica Cassandra"/>
    <s v="New"/>
    <b v="0"/>
    <d v="2026-07-07T00:00:00"/>
    <s v="Ariph Kelvin"/>
    <m/>
    <x v="12"/>
    <m/>
    <m/>
    <m/>
    <m/>
    <m/>
    <m/>
    <m/>
    <m/>
    <m/>
    <m/>
    <m/>
    <m/>
    <m/>
    <m/>
    <m/>
    <m/>
    <m/>
    <m/>
    <m/>
    <m/>
    <m/>
  </r>
  <r>
    <n v="130"/>
    <m/>
    <x v="2"/>
    <x v="44"/>
    <s v="Retailer’s Bank Account Status &amp; Auto CTA Status"/>
    <s v="Area team has no visibility on validity of bank account status of their retailers, while invalid bank account is often the cause of failed/rejected RFT process_x000a_Current process is Area team needs to escalate this issue to BUDE which leads to lengthy SLA as BUDE also needs to escalate this complaint to related stakeholders"/>
    <s v="To provide and enhance visibility of field team on validity of their retailers’ bank account for faster follow-up action"/>
    <s v="Provide Area team on bank account status of their retailers that they can easily access without having to escalate/request via BUDE/HQ team"/>
    <s v="Current pain point will stay exist leading to hard complaints and continue to rely on manual back-and-forth process for bank account checking which takes &gt;2 weeks"/>
    <n v="7"/>
    <s v="Iqbal Pamungkas, Jessica Cassandra"/>
    <s v="New"/>
    <b v="0"/>
    <d v="2026-07-07T00:00:00"/>
    <s v="Ariph Kelvin"/>
    <s v="Still waiting from CSC and Finance on the requirement of where Bank Account Status extracted from. Waiting for clear requirement"/>
    <x v="15"/>
    <m/>
    <m/>
    <m/>
    <m/>
    <m/>
    <m/>
    <m/>
    <m/>
    <m/>
    <m/>
    <m/>
    <m/>
    <m/>
    <m/>
    <m/>
    <m/>
    <m/>
    <m/>
    <m/>
    <m/>
    <m/>
  </r>
  <r>
    <n v="131"/>
    <m/>
    <x v="2"/>
    <x v="45"/>
    <s v="Edit button in Coin Disbursement"/>
    <s v="Ongoing Program Penukaran cannot edit list of GTP to be removed/added from the list, resulting in business owner (SRC Platform) needs to create new Program Penukaran that results in 2 program penukaran visible in retailer’s UI which might confuse them."/>
    <s v="To enable edit (remove/add) new GTP to existing Program Penukaran for smoother UI/UX for retailer"/>
    <s v="Ability to edit GTP in list on Program Penukaran Koin"/>
    <s v="There are &gt;1 program penukaran coin visible in retailer’s UI when requesting for coin disbursement"/>
    <n v="7"/>
    <s v="Jessica Cassandra"/>
    <s v="New"/>
    <b v="0"/>
    <m/>
    <m/>
    <m/>
    <x v="17"/>
    <m/>
    <m/>
    <m/>
    <m/>
    <m/>
    <m/>
    <m/>
    <m/>
    <m/>
    <m/>
    <m/>
    <m/>
    <m/>
    <m/>
    <m/>
    <m/>
    <m/>
    <m/>
    <m/>
    <m/>
    <m/>
  </r>
  <r>
    <n v="132"/>
    <m/>
    <x v="0"/>
    <x v="46"/>
    <s v="RFT Pop Up Validation"/>
    <s v="Currently, there are recurring issues where RFT transactions failed to be transferred to SRC due to bank account problems, such as mismatched names (owner name differs from the registered name) and duplicated bank account number across SRC owners. _x000a_The issue results in delays beyond the standardized SLA, with SRC receiving the coins after &gt;14 working days. Additionally, SRC may not be aware that the problem originates from their bank account details._x000a_Out of 1.5K weekly interactions ± 20 – 30% are related to coin issue, while agents lack detailed visibility within the AYO Principle Backend system which issue caused the delay. "/>
    <s v="To provide notification for SRC ensuring their bank account details comply with all T&amp;C requirement before proceeding with coin transfers, there by preventing potential issue. "/>
    <s v="Notify SRC before proceeding for coin transfer to RFT and avoid mismatch bank account data"/>
    <s v="Based on the available data, there are 1.507 retailers have been identified with bank issues that results in payment holds, and rejections. "/>
    <n v="7"/>
    <s v="Iqbal Pamungkas, Jessica Cassandra"/>
    <s v="New"/>
    <b v="0"/>
    <m/>
    <s v="Jeje"/>
    <n v="15"/>
    <x v="15"/>
    <m/>
    <m/>
    <m/>
    <m/>
    <m/>
    <m/>
    <m/>
    <m/>
    <m/>
    <m/>
    <m/>
    <m/>
    <m/>
    <m/>
    <m/>
    <m/>
    <m/>
    <m/>
    <m/>
    <m/>
    <m/>
  </r>
  <r>
    <n v="123"/>
    <m/>
    <x v="5"/>
    <x v="47"/>
    <m/>
    <s v="- Operational execution"/>
    <m/>
    <s v="- Taking Order Summary printed to be noted &quot;Pembayaran Dilakukan ke Pihak Pengantar&quot;"/>
    <m/>
    <m/>
    <m/>
    <s v="Deprioritized from previous sprint"/>
    <m/>
    <m/>
    <m/>
    <s v="Overlap with Sprint7 - 116"/>
    <x v="43"/>
    <m/>
    <m/>
    <m/>
    <m/>
    <m/>
    <m/>
    <m/>
    <m/>
    <m/>
    <m/>
    <m/>
    <m/>
    <m/>
    <m/>
    <m/>
    <m/>
    <m/>
    <m/>
    <s v="Overlap with Sprint7 - 116"/>
    <s v="Deprio from Prev Sprint"/>
    <m/>
  </r>
  <r>
    <n v="124"/>
    <m/>
    <x v="5"/>
    <x v="47"/>
    <m/>
    <m/>
    <m/>
    <s v="- Taking Order app interface frontend to be able to search order by customer code in Laporan Pengiriman Barang"/>
    <m/>
    <m/>
    <m/>
    <s v="Deprioritized from previous sprint"/>
    <m/>
    <m/>
    <m/>
    <s v="Overlap with Sprint7 - 116"/>
    <x v="44"/>
    <m/>
    <m/>
    <m/>
    <m/>
    <m/>
    <m/>
    <m/>
    <m/>
    <m/>
    <m/>
    <m/>
    <m/>
    <m/>
    <m/>
    <m/>
    <m/>
    <m/>
    <m/>
    <s v="Overlap with Sprint7 - 116"/>
    <s v="Deprio from Prev Sprint"/>
    <m/>
  </r>
  <r>
    <n v="125"/>
    <m/>
    <x v="5"/>
    <x v="47"/>
    <m/>
    <m/>
    <m/>
    <s v="- Taking Order app interface frontend Laporan Pengiriman Barang column title change from Tanggal Pengiriman Barang to Estimasi Tanggal Pengiriman Barang"/>
    <m/>
    <m/>
    <m/>
    <s v="Deprioritized from previous sprint"/>
    <m/>
    <m/>
    <m/>
    <s v="Overlap with Sprint7 - 116"/>
    <x v="45"/>
    <m/>
    <m/>
    <m/>
    <m/>
    <m/>
    <m/>
    <m/>
    <m/>
    <m/>
    <m/>
    <m/>
    <m/>
    <m/>
    <m/>
    <m/>
    <m/>
    <m/>
    <m/>
    <s v="Overlap with Sprint7 - 116"/>
    <s v="Deprio from Prev Sprint"/>
    <m/>
  </r>
  <r>
    <n v="133"/>
    <m/>
    <x v="5"/>
    <x v="15"/>
    <s v="CTA Utilization for Bank Account Update Reminder"/>
    <s v="Currently, there are recurring issues where RFT transactions failed to be transferred to SRC due to bank account problems, such as mismatched names (owner name differs from the registered name) and duplicated bank account number across SRC owners. _x000a_The issue results in delays beyond the standardized SLA, with SRC receiving the coins after &gt;14 working days. Additionally, SRC may not be aware that the problem originates from their bank account details._x000a_HQ has regularly shared RFT status reports to Zone, but it usually takes time for the information to be cascaded to area level. Hence, resulted in lengthy SLA._x000a_Out of 1.5K weekly interactions ± 20 – 30% are related to coin issue, while agents lack detailed visibility within the AYO Principle Backend system which issue caused the delay"/>
    <s v="Accelerate cascade of information to solve “invalid” bank account issues in more timely manner_x000a_Minimize complaint escalation to CSC &amp; related department due to “unclear” reason of lengthy process of RFT_x000a_Clarity of information on RFT issue, both for retailer &amp; SRCC as direct point of contact to retailer"/>
    <s v="Faster process of information cascading to SRCC on RFT issues which leads to faster follow-up by retailers"/>
    <s v="Based on the available data, there are 1.507 retailers have been identified with bank issues that results in payment holds, and rejections. "/>
    <n v="7"/>
    <s v="Iqbal Pamungkas, Jessica Cassandra"/>
    <s v="New"/>
    <m/>
    <m/>
    <m/>
    <n v="18"/>
    <x v="46"/>
    <m/>
    <m/>
    <m/>
    <m/>
    <m/>
    <m/>
    <m/>
    <m/>
    <m/>
    <m/>
    <m/>
    <m/>
    <m/>
    <m/>
    <m/>
    <m/>
    <m/>
    <m/>
    <s v="Done, BRD Shared sprint 7"/>
    <s v="Done"/>
    <m/>
  </r>
  <r>
    <n v="137"/>
    <m/>
    <x v="0"/>
    <x v="33"/>
    <s v="A Mild Microsite"/>
    <s v="Currently, there is no platform to educate retailers about Sampoerna A products. A Mild Brand Team is building an interactive game based website to be iframed via AYO Toko Banner."/>
    <s v="To provide an infrastructure in AYO to can host A Mild Website that will be used by all retailers."/>
    <s v="Provide infra for hosting website"/>
    <s v="Retailers will need to search for information on their own, which most of them do not know how or where to find. This could lead to weaker product advocacy, suboptimal customer influence at point of sale, and missed sales opportunities"/>
    <m/>
    <s v="Paula Kohar"/>
    <s v="New"/>
    <b v="0"/>
    <m/>
    <s v="Jeje"/>
    <n v="400"/>
    <x v="17"/>
    <m/>
    <m/>
    <m/>
    <m/>
    <m/>
    <m/>
    <m/>
    <m/>
    <m/>
    <m/>
    <m/>
    <m/>
    <m/>
    <m/>
    <m/>
    <m/>
    <d v="2026-07-01T00:00:00"/>
    <m/>
    <m/>
    <m/>
    <m/>
  </r>
  <r>
    <n v="138"/>
    <m/>
    <x v="4"/>
    <x v="5"/>
    <s v="Customer Information"/>
    <s v="Currently, user can search member through scanning member's QR. However, it's quite difficult for members to look for their QR in the email from CRM. Therefore we want to enable user to send the QR to member's email in AYO Kasir. This ticket is an enhancement of the previous member search ticket."/>
    <s v="To send QR email to member's email, where the QR can be scanned for member search."/>
    <s v="Creating an easier way for consumers to get their QR for member search by sending it via AYO Kasir."/>
    <s v="Need Confirmation"/>
    <m/>
    <s v="Kevin Anggana"/>
    <s v="Enhancement"/>
    <m/>
    <m/>
    <s v="Felicia"/>
    <n v="12"/>
    <x v="11"/>
    <m/>
    <m/>
    <m/>
    <m/>
    <m/>
    <m/>
    <m/>
    <m/>
    <m/>
    <m/>
    <m/>
    <m/>
    <m/>
    <m/>
    <m/>
    <m/>
    <m/>
    <m/>
    <m/>
    <s v="Done"/>
    <m/>
  </r>
  <r>
    <n v="139"/>
    <m/>
    <x v="4"/>
    <x v="5"/>
    <s v="Hardware connection"/>
    <s v="AYO Kasir users can connect their device to gun scanner for adding product to cart and input codentify by scanning the barcode. However, when user tries to scan the barcode of UID QR, the gun scanner cannot detect the QR and user needs to use the device's camera on laptop or tab. Therefore to ease the scanning process we want to enable the gun scanner to identify the QR UID for member search."/>
    <s v="To enable the gun scanner to identify the QR UID for easier and faster member search"/>
    <s v="Enable user to use the gun scanner to scan the QR UID, creating an easier and faster member search"/>
    <s v="Need Confirmation"/>
    <m/>
    <m/>
    <s v="Enhancement"/>
    <m/>
    <m/>
    <s v="Felicia"/>
    <n v="10"/>
    <x v="11"/>
    <m/>
    <m/>
    <m/>
    <m/>
    <m/>
    <m/>
    <m/>
    <m/>
    <m/>
    <m/>
    <m/>
    <m/>
    <m/>
    <m/>
    <m/>
    <m/>
    <m/>
    <m/>
    <m/>
    <s v="Done"/>
    <m/>
  </r>
  <r>
    <n v="140"/>
    <m/>
    <x v="6"/>
    <x v="48"/>
    <s v="Tech Debt"/>
    <s v="Load testing activities for AYO Mitra's Clustering and Order Processing features have commenced in Sprint 6 to assess system readiness as usage expands across more wholesalers."/>
    <s v="To identify performance risks and define prioritized improvement initiatives that will support scalability, reliability, and user experience growth."/>
    <s v="Leverage the Sprint 6 load test findings to develop and execute targeted performance improvements in Sprint 7, with the final scope to be refined based on assessment results."/>
    <s v="Increased platform readiness and reliability for future expansion, minimizing potential disruptions during periods of higher usage."/>
    <n v="7"/>
    <s v="Varhan"/>
    <s v="New"/>
    <b v="0"/>
    <m/>
    <s v="Varhan"/>
    <n v="30"/>
    <x v="2"/>
    <m/>
    <m/>
    <m/>
    <m/>
    <m/>
    <m/>
    <m/>
    <m/>
    <m/>
    <m/>
    <m/>
    <m/>
    <m/>
    <m/>
    <m/>
    <m/>
    <m/>
    <m/>
    <m/>
    <s v="Done"/>
    <m/>
  </r>
  <r>
    <n v="141"/>
    <m/>
    <x v="16"/>
    <x v="49"/>
    <s v="Tech Debt"/>
    <s v="OSEM has grown from a simple data consumer into a critical operational platform. Its current_x000a_Reverse ETL architecture moves data across regions (Ireland → Singapore → OSEM), which — as data volume grows —_x000a_drives: rising inter-region transfer, replication, and storage costs; higher processing and synchronization latency; high_x000a_operational complexity (incidents require the Application, Data Engineering, and Infrastructure teams to troubleshoot_x000a_jointly); and heavy dependency on the Data Engineering team, since every data change must queue in their delivery_x000a_backlog.​"/>
    <s v="Move OSEM to a more sustainable, scalable architecture that lowers cost and latency, simplifies support, and_x000a_lets OSEM teams respond to business needs faster — supporting future growth without adding complexity.​"/>
    <s v="Move OSEM to a more sustainable, scalable architecture that lowers cost and latency, simplifies support, and_x000a_lets OSEM teams respond to business needs faster — supporting future growth without adding complexity.​"/>
    <s v="Infrastructure and data-transfer costs keep rising year over year with data growth;_x000a_latency worsens and degrades user experience; troubleshooting stays slow and cross-team dependent; and delivery_x000a_remains bottlenecked by Data Engineering capacity."/>
    <n v="7"/>
    <s v="Inggrid, Jore"/>
    <s v="New"/>
    <b v="0"/>
    <m/>
    <s v="Marvel"/>
    <n v="25"/>
    <x v="0"/>
    <m/>
    <m/>
    <m/>
    <m/>
    <m/>
    <m/>
    <m/>
    <m/>
    <m/>
    <m/>
    <m/>
    <m/>
    <m/>
    <m/>
    <s v="https://pmicloud.sharepoint.com/:p:/t/DIA-DataInsightAnalytics-Sampoerna-ID2/IQAwEUj5nNsoQ7QJKSJ6GgS2AXWNMoCfTz4VVa7A7SY8_44?e=IZljWc"/>
    <m/>
    <m/>
    <m/>
    <m/>
    <m/>
    <m/>
  </r>
  <r>
    <m/>
    <m/>
    <x v="3"/>
    <x v="50"/>
    <s v="Sync"/>
    <s v="Currently, AMO auto sync is only triggered based on a time interval, causing transaction data (canvassing/delivery) to be delayed in reaching the server and the sync payload to always re-download the entire master data (products &amp; downline) even when there are no changes."/>
    <s v="To shift the auto sync mechanism to event-based (triggered after each canvassing or CITA delivery when the device is online) and to implement delta sync on master data so that the SQLite file is only re-downloaded when updates are available."/>
    <s v="Auto sync will be automatically triggered whenever a canvassing or CITA delivery process is completed and the device is connected to the internet, focusing on transaction upload; meanwhile, master data downloads (products &amp; downline) will use versioning/checksum so that a new SQLite is only pulled when there are changes on the server."/>
    <s v="Sync becomes faster and more bandwidth-efficient, and same-day orders from canvassing or CITA delivery can be reflected in the system immediately without waiting for the next scheduled sync."/>
    <n v="7"/>
    <s v="Varhan"/>
    <s v="New"/>
    <m/>
    <m/>
    <s v="Varhan"/>
    <n v="50"/>
    <x v="11"/>
    <m/>
    <m/>
    <m/>
    <m/>
    <m/>
    <m/>
    <m/>
    <m/>
    <m/>
    <m/>
    <m/>
    <m/>
    <m/>
    <m/>
    <m/>
    <m/>
    <m/>
    <m/>
    <m/>
    <s v="Done"/>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s v="AYO Toko &amp; My Hero"/>
    <x v="0"/>
    <x v="0"/>
    <x v="0"/>
    <s v="Simplify business process for distributes reward"/>
    <x v="0"/>
    <n v="7"/>
    <s v="Laia, Kristin"/>
    <x v="0"/>
    <b v="0"/>
    <d v="2026-06-06T00:00:00"/>
    <s v="Junaidi"/>
    <n v="40"/>
    <x v="0"/>
  </r>
  <r>
    <x v="1"/>
    <s v="DTE"/>
    <x v="1"/>
    <x v="1"/>
    <x v="1"/>
    <s v="1) Make login between CITA &amp; AYO TOKO connected (enhance user action TSM) = 15 mandays_x000a_2) Make explore products mission between CITA &amp; AYO TOKO connected --&gt; AYO TOKO nambah scroll catalogue --&gt; bikin katalognya di AYO TOKO, DTE cuma ngambil catalog AYO TOKO = 40 mandays (kalo pake deeplink 25 mandays)_x000a_3) Create rewarding voucher gosok (tentative) mechanism after create order with minimum amount 150.000, logic using spin the wheel probability --&gt; coba testing spin the wheel = 20 mandays_x000a_4) Only use koin potongan belanja when reach min basket value (changes on menu koin potongan belanja, add setting &quot;minimum order and flagging cita/ayotoko&quot;) = 20 mandays"/>
    <x v="1"/>
    <n v="7"/>
    <s v="Deployment: Dila"/>
    <x v="0"/>
    <b v="0"/>
    <d v="2026-07-08T00:00:00"/>
    <s v="Livi Anastasia"/>
    <n v="100"/>
    <x v="1"/>
  </r>
  <r>
    <x v="2"/>
    <s v="AYO Principal"/>
    <x v="2"/>
    <x v="2"/>
    <x v="2"/>
    <m/>
    <x v="1"/>
    <n v="7"/>
    <s v="Ariph Satyanagara"/>
    <x v="0"/>
    <s v="No"/>
    <d v="2026-07-06T00:00:00"/>
    <s v="Ariph Satyanagara"/>
    <n v="14"/>
    <x v="0"/>
  </r>
  <r>
    <x v="2"/>
    <s v="AYO Principal"/>
    <x v="2"/>
    <x v="3"/>
    <x v="2"/>
    <m/>
    <x v="1"/>
    <n v="7"/>
    <s v="Ariph Satyanagara"/>
    <x v="0"/>
    <s v="Yes"/>
    <d v="2026-07-06T00:00:00"/>
    <s v="Ariph Satyanagara"/>
    <n v="18"/>
    <x v="2"/>
  </r>
  <r>
    <x v="3"/>
    <s v="Control Tower , CITA"/>
    <x v="3"/>
    <x v="4"/>
    <x v="3"/>
    <s v="Registration can be done during a visit, or after a transaction is completed by scanning the barcode on the receipt, which will redirect the user to the registration page"/>
    <x v="1"/>
    <n v="7"/>
    <s v="Jeremia Dharmawan"/>
    <x v="1"/>
    <b v="0"/>
    <m/>
    <s v="Varhan"/>
    <n v="35"/>
    <x v="3"/>
  </r>
  <r>
    <x v="1"/>
    <s v="DTE"/>
    <x v="4"/>
    <x v="5"/>
    <x v="4"/>
    <s v="1) Config different product cards layout for more than 2 SKU (for both static and video), including the product reco selection logic --&gt; 10 mandays_x000a_2) Enhance logic for rolling next product automatically for several conditions of retailer analytics video (e.g. when product price null but product status active) --&gt; 30 mandays"/>
    <x v="2"/>
    <n v="7"/>
    <s v="CI - Livi Anastasia"/>
    <x v="0"/>
    <b v="0"/>
    <d v="2026-06-03T00:00:00"/>
    <s v="Livi Anastasia"/>
    <n v="40"/>
    <x v="0"/>
  </r>
  <r>
    <x v="2"/>
    <s v="Gemini AI"/>
    <x v="5"/>
    <x v="6"/>
    <x v="5"/>
    <m/>
    <x v="3"/>
    <n v="7"/>
    <s v="Ariph Satyanagara"/>
    <x v="2"/>
    <s v="No"/>
    <d v="2026-07-06T00:00:00"/>
    <s v="Ariph Satyanagara"/>
    <n v="10"/>
    <x v="4"/>
  </r>
  <r>
    <x v="2"/>
    <s v="AYO Principal"/>
    <x v="2"/>
    <x v="7"/>
    <x v="6"/>
    <m/>
    <x v="4"/>
    <n v="5"/>
    <s v="Ariph Satyanagara"/>
    <x v="3"/>
    <b v="0"/>
    <m/>
    <s v="Ariph Satyanagara"/>
    <n v="500"/>
    <x v="3"/>
  </r>
  <r>
    <x v="4"/>
    <s v="AYO Kasir"/>
    <x v="6"/>
    <x v="8"/>
    <x v="7"/>
    <s v="1.  Limit edit access for the Daily Closing Report to a maximum of 2 times._x000a_2. Change exported Excel files from AYO to read-only format for TLs, Admins, Staff, and Others._x000a_3. Stock take documentation feature → currently not available."/>
    <x v="5"/>
    <n v="7"/>
    <s v="Firmansyah, Adi"/>
    <x v="4"/>
    <m/>
    <m/>
    <s v="Felicia"/>
    <n v="30"/>
    <x v="0"/>
  </r>
  <r>
    <x v="1"/>
    <s v="DTE"/>
    <x v="7"/>
    <x v="9"/>
    <x v="8"/>
    <s v="_x000a_Add wording in when retailers want to exchange coins to RFT:_x000a_1. Show minimum amount of coin exchange on the RFT page_x000a_2. Show disclaimer wording &quot;Pastikan nomor rekening dan nama rekening sudah sesuai, dan hanya digunakan oleh 1 toko&quot; something like that_x000a_3. Show similar disclaimer again on the next page before proceed to transfer_x000a__x000a_Automatically send push notif to retailers that have different account number and account name (manual)_x000a__x000a_Create config for each wording on each page_x000a_"/>
    <x v="6"/>
    <n v="7"/>
    <s v="CSC - Iqbal Pamungkas_x000a_CSC - Ade Artha"/>
    <x v="0"/>
    <b v="0"/>
    <d v="2026-07-03T00:00:00"/>
    <s v="Livi Anastasia"/>
    <n v="15"/>
    <x v="4"/>
  </r>
  <r>
    <x v="2"/>
    <s v="Control Tower"/>
    <x v="5"/>
    <x v="10"/>
    <x v="9"/>
    <m/>
    <x v="7"/>
    <n v="7"/>
    <s v="Ariph Satyanagara"/>
    <x v="2"/>
    <s v="No"/>
    <d v="2026-07-06T00:00:00"/>
    <s v="Ariph Satyanagara"/>
    <n v="15"/>
    <x v="5"/>
  </r>
  <r>
    <x v="1"/>
    <s v="DTE"/>
    <x v="8"/>
    <x v="11"/>
    <x v="10"/>
    <s v="Enabling CSC agents to request status revision to the budget owner"/>
    <x v="8"/>
    <n v="7"/>
    <s v="CommDep - Bobo Devara"/>
    <x v="1"/>
    <b v="0"/>
    <d v="2026-06-03T00:00:00"/>
    <s v="Livi Anastasia"/>
    <n v="50"/>
    <x v="6"/>
  </r>
  <r>
    <x v="5"/>
    <s v="My Hero FF &amp; My Hero Backend"/>
    <x v="9"/>
    <x v="12"/>
    <x v="11"/>
    <s v="Automate MyHero data upload upon journey completion to eliminate manual sync and prevent delays in back-office reporting and prevent unneccessary multiple upload"/>
    <x v="1"/>
    <n v="6"/>
    <s v="CI- Faishol"/>
    <x v="1"/>
    <m/>
    <m/>
    <s v="Faishol"/>
    <n v="7"/>
    <x v="3"/>
  </r>
  <r>
    <x v="6"/>
    <s v="AYO Mitra"/>
    <x v="10"/>
    <x v="13"/>
    <x v="12"/>
    <m/>
    <x v="9"/>
    <n v="7"/>
    <s v="Varhan"/>
    <x v="1"/>
    <b v="0"/>
    <m/>
    <s v="Varhan"/>
    <n v="40"/>
    <x v="3"/>
  </r>
  <r>
    <x v="7"/>
    <s v="CITA"/>
    <x v="3"/>
    <x v="14"/>
    <x v="13"/>
    <m/>
    <x v="10"/>
    <n v="7"/>
    <m/>
    <x v="0"/>
    <b v="0"/>
    <m/>
    <s v="Jeremia Dharmawan"/>
    <n v="30"/>
    <x v="0"/>
  </r>
  <r>
    <x v="1"/>
    <s v="DTE, AYO KASIR"/>
    <x v="11"/>
    <x v="15"/>
    <x v="14"/>
    <s v="Reduce the inquiries to deployment team from retailers"/>
    <x v="11"/>
    <n v="5"/>
    <s v="Felicia Gunawan"/>
    <x v="0"/>
    <b v="0"/>
    <d v="2026-04-22T00:00:00"/>
    <s v="Livi Anastasia"/>
    <n v="10"/>
    <x v="7"/>
  </r>
  <r>
    <x v="2"/>
    <s v="AYO Principal"/>
    <x v="12"/>
    <x v="16"/>
    <x v="15"/>
    <s v="fixing/enhance current operational issue"/>
    <x v="12"/>
    <m/>
    <s v="Kristin Laia"/>
    <x v="0"/>
    <m/>
    <m/>
    <s v="Kelvin"/>
    <n v="30"/>
    <x v="8"/>
  </r>
  <r>
    <x v="2"/>
    <s v="AYO Principal "/>
    <x v="12"/>
    <x v="17"/>
    <x v="16"/>
    <m/>
    <x v="1"/>
    <m/>
    <m/>
    <x v="5"/>
    <b v="0"/>
    <m/>
    <s v="Kelvin"/>
    <n v="10"/>
    <x v="3"/>
  </r>
  <r>
    <x v="4"/>
    <s v="AYO Kasir"/>
    <x v="13"/>
    <x v="18"/>
    <x v="17"/>
    <s v="stock count newly developed adjustment cashier_x000a_stock count principal_x000a_stock count adjustment  cashier"/>
    <x v="13"/>
    <m/>
    <m/>
    <x v="6"/>
    <b v="0"/>
    <m/>
    <s v="Inna"/>
    <n v="90"/>
    <x v="2"/>
  </r>
  <r>
    <x v="5"/>
    <s v="MyHero"/>
    <x v="14"/>
    <x v="19"/>
    <x v="18"/>
    <s v="The primary objective of this initiative is to revamp the visual layout and presentation of the sync screen, transforming it from a dense, information-overloaded display into a clean, intuitive, and easily digestible interface that enables salesman to quickly and accurately read, understand, and act upon their sync status — ensuring no failed items go unnoticed."/>
    <x v="14"/>
    <n v="6"/>
    <s v="Austin"/>
    <x v="1"/>
    <b v="0"/>
    <d v="2026-06-03T00:00:00"/>
    <s v="Austin"/>
    <n v="26"/>
    <x v="3"/>
  </r>
  <r>
    <x v="1"/>
    <s v="DTE"/>
    <x v="15"/>
    <x v="20"/>
    <x v="3"/>
    <m/>
    <x v="1"/>
    <m/>
    <m/>
    <x v="5"/>
    <b v="0"/>
    <m/>
    <m/>
    <n v="0"/>
    <x v="9"/>
  </r>
  <r>
    <x v="4"/>
    <s v="AYO Principal - Kasir &amp; Toko "/>
    <x v="16"/>
    <x v="21"/>
    <x v="19"/>
    <s v="The Force Logout feature in AYO Principal will allow administrators to define session termination rules with the following configuration parameters:_x000a__x000a_1. Select target app score : AYO Toko or AYO Kasir _x000a_2. Touchpoint type : Filter by channel or outlet category_x000a_3. Scheduled Date &amp; Time_x000a_Set when the logout takes effect_x000a_Admins can set a future date and time for the force logout to execute automatically, or trigger it immediately. Sessions active at the defined time will be terminated and users will be prompted to re-authenticate upon next action."/>
    <x v="15"/>
    <m/>
    <m/>
    <x v="7"/>
    <m/>
    <m/>
    <m/>
    <s v="cancel "/>
    <x v="10"/>
  </r>
  <r>
    <x v="7"/>
    <s v="DTE"/>
    <x v="17"/>
    <x v="22"/>
    <x v="1"/>
    <s v="Seamless logic automation and coin injection after check in and product explore"/>
    <x v="16"/>
    <n v="7"/>
    <s v="CommDep - Dila Setyawati_x000a_RTM Comstrat - Tania Febrianti"/>
    <x v="0"/>
    <b v="1"/>
    <d v="2026-07-06T00:00:00"/>
    <s v="VK Varhan_x000a_Jeremia Dharmawan_x000a_Livi Anastasi"/>
    <n v="20"/>
    <x v="2"/>
  </r>
  <r>
    <x v="2"/>
    <s v="AYO Principle - Whitelist Leads Gen"/>
    <x v="18"/>
    <x v="23"/>
    <x v="20"/>
    <s v="Create bulk import + bulk delete for SRC whitelisted as IQOS Point to reduce lead time "/>
    <x v="17"/>
    <n v="4"/>
    <s v="Jessica Cassandra"/>
    <x v="4"/>
    <b v="0"/>
    <m/>
    <s v="Kelvin"/>
    <n v="20"/>
    <x v="7"/>
  </r>
  <r>
    <x v="6"/>
    <s v="AYO Principal"/>
    <x v="19"/>
    <x v="24"/>
    <x v="21"/>
    <s v="Business flow will be the same. The only thing that should be updated is API SNAP"/>
    <x v="18"/>
    <n v="7"/>
    <s v="Dhea Rizka"/>
    <x v="1"/>
    <b v="0"/>
    <m/>
    <s v="Varhan"/>
    <n v="25"/>
    <x v="3"/>
  </r>
  <r>
    <x v="4"/>
    <s v="AYO Kasir"/>
    <x v="20"/>
    <x v="25"/>
    <x v="22"/>
    <s v="To create SSO of AYO Kasir in AYO Toko"/>
    <x v="19"/>
    <m/>
    <m/>
    <x v="0"/>
    <b v="0"/>
    <m/>
    <s v="Felicia"/>
    <n v="15"/>
    <x v="11"/>
  </r>
  <r>
    <x v="7"/>
    <s v="DTE"/>
    <x v="21"/>
    <x v="26"/>
    <x v="3"/>
    <m/>
    <x v="16"/>
    <n v="7"/>
    <s v="CommDep - Dila Setyawati_x000a_RTM Comstrat - Tania Febrianti"/>
    <x v="0"/>
    <b v="1"/>
    <d v="2026-07-06T00:00:00"/>
    <s v="VK Varhan_x000a_Jeremia Dharmawan_x000a_Livi Anastasi"/>
    <m/>
    <x v="4"/>
  </r>
  <r>
    <x v="5"/>
    <s v="My Hero FF &amp; My Hero Backend"/>
    <x v="22"/>
    <x v="27"/>
    <x v="23"/>
    <s v="This initiative enables Field Force to submit expense claims via MyHero with OCR-based invoice reading, standardized master data, digital approval workflow, and automatic integration with SAP after validation by CPO and approval by relevant stakeholders."/>
    <x v="20"/>
    <n v="5"/>
    <s v="CommFin - Nobel Adisyahputra"/>
    <x v="6"/>
    <b v="0"/>
    <m/>
    <s v="Austin"/>
    <n v="163.39999999999998"/>
    <x v="5"/>
  </r>
  <r>
    <x v="4"/>
    <s v="AYO Kasir"/>
    <x v="23"/>
    <x v="28"/>
    <x v="24"/>
    <s v="Track Transaction by providing longtitude &amp; latitude on each transation made, this is to segmentize transaciton within staionary (direct retail) or non-stationary (canvassing) "/>
    <x v="1"/>
    <m/>
    <s v="SFP Harya-Adnan"/>
    <x v="6"/>
    <b v="0"/>
    <m/>
    <s v="Felicia"/>
    <n v="50"/>
    <x v="8"/>
  </r>
  <r>
    <x v="5"/>
    <s v="MyHero FF"/>
    <x v="24"/>
    <x v="29"/>
    <x v="25"/>
    <m/>
    <x v="21"/>
    <n v="6"/>
    <m/>
    <x v="1"/>
    <m/>
    <d v="2026-06-03T00:00:00"/>
    <s v="Austin Lieandro"/>
    <n v="21.75"/>
    <x v="3"/>
  </r>
  <r>
    <x v="4"/>
    <s v="AYO Principal - Kasir"/>
    <x v="18"/>
    <x v="23"/>
    <x v="20"/>
    <s v="Create bulk import + bulk delete for SRC whitelisted as IQOS Point to reduce lead time "/>
    <x v="17"/>
    <m/>
    <s v="Jessica Cassandra"/>
    <x v="6"/>
    <m/>
    <m/>
    <s v="Kelvin"/>
    <n v="20"/>
    <x v="11"/>
  </r>
  <r>
    <x v="4"/>
    <s v="AYO Kasir"/>
    <x v="25"/>
    <x v="30"/>
    <x v="26"/>
    <s v="Enhance MGM voucher flow by:_x000a_1. Enabling data back up of MGM voucher in AYO (Lifecycle rule: 7 days) _x000a_2. Option 1: Adjusting data type insertion from replacement to append or _x000a_3. Option 2: Add validation of data treshold (i.e. when the latest data contains data less than ~5% from the previous one, then system will use the previous data instead)"/>
    <x v="22"/>
    <n v="4"/>
    <s v="CI - Felicia"/>
    <x v="4"/>
    <m/>
    <s v="Felicia"/>
    <s v="Felicia"/>
    <n v="30"/>
    <x v="4"/>
  </r>
  <r>
    <x v="4"/>
    <s v="AYO Kasir &amp; Principal"/>
    <x v="26"/>
    <x v="31"/>
    <x v="27"/>
    <s v="Touchpoints should be able :_x000a_1. Effective management of stock cover weeks through the availability of historical data downloads in Excel format, enabling a faster and more accurate forecasting process_x000a__x000a_HQ should be able :_x000a_1. Control the effectiveness of stock allocation by touchpoint to prevent BUBD"/>
    <x v="23"/>
    <n v="5"/>
    <s v="Firmansyah, Adi"/>
    <x v="0"/>
    <b v="0"/>
    <m/>
    <s v="Inna"/>
    <n v="10"/>
    <x v="12"/>
  </r>
  <r>
    <x v="4"/>
    <s v="AYO Kasir"/>
    <x v="26"/>
    <x v="32"/>
    <x v="28"/>
    <s v="Frontliners bisa melakukan proses outbond langsung di AYO Kasir dan langsung mengurangi stok AYO Kasir dan bisa terkirim langung ke SAP (Tim Warehouse), sehingga tidak ada lagi selisih antara pengajuan outbond fronliners dengan proses GI tim Warehouse yang selama ini terjadi di proses manual outbond."/>
    <x v="24"/>
    <n v="5"/>
    <s v="Firmansyah, Adi"/>
    <x v="0"/>
    <b v="0"/>
    <m/>
    <s v="Inna"/>
    <n v="100"/>
    <x v="11"/>
  </r>
  <r>
    <x v="2"/>
    <s v="AYO Principal"/>
    <x v="12"/>
    <x v="33"/>
    <x v="29"/>
    <s v="if family code is not found in isms, then B2B price is set to be 0, and B2C price must be inputted manually_x000a__x000a_also if status product B2B is inactive, launching date is not mandatory"/>
    <x v="25"/>
    <s v="6 adhoc (end of July)"/>
    <m/>
    <x v="5"/>
    <b v="0"/>
    <m/>
    <s v="Kelvin"/>
    <n v="10"/>
    <x v="6"/>
  </r>
  <r>
    <x v="4"/>
    <s v="AYO Principal - Kasir"/>
    <x v="27"/>
    <x v="34"/>
    <x v="30"/>
    <s v="Create 2 separate configuration for editing the price and stock in AYO Kasir and AYO Principal."/>
    <x v="1"/>
    <m/>
    <s v="Kristin Laia"/>
    <x v="6"/>
    <b v="0"/>
    <m/>
    <s v="Kelvin"/>
    <n v="10"/>
    <x v="13"/>
  </r>
  <r>
    <x v="4"/>
    <s v="AYO Kasir"/>
    <x v="28"/>
    <x v="35"/>
    <x v="31"/>
    <m/>
    <x v="1"/>
    <m/>
    <s v="Rizal Fadilah"/>
    <x v="4"/>
    <m/>
    <m/>
    <s v="Felicia"/>
    <n v="50"/>
    <x v="8"/>
  </r>
  <r>
    <x v="0"/>
    <s v="SFP"/>
    <x v="29"/>
    <x v="36"/>
    <x v="32"/>
    <s v="Provide API for ilogic for detail order status "/>
    <x v="26"/>
    <n v="7"/>
    <s v="Junaidi"/>
    <x v="0"/>
    <b v="0"/>
    <d v="2026-06-03T00:00:00"/>
    <s v="Junaidi"/>
    <n v="20"/>
    <x v="2"/>
  </r>
  <r>
    <x v="5"/>
    <s v="My Hero"/>
    <x v="30"/>
    <x v="37"/>
    <x v="33"/>
    <s v="Over‑the‑Air (OTA) Update is a mechanism that allows MyHero application updates to be deployed directly from the server to users’ iPad applications, without requiring distribution through the App Store or Company Portal._x000a__x000a_Through OTA, the development team can:_x000a__x000a_- Deploy updates to JavaScript, business logic, UI/UX, and configuration within minutes_x000a_- Perform silent updates without user interaction_x000a_- Maintain a consistent application version across all active users"/>
    <x v="27"/>
    <n v="5"/>
    <s v="CI - Austin"/>
    <x v="1"/>
    <b v="0"/>
    <m/>
    <s v="Austin"/>
    <s v="Sprint 6 PoC, Sprint 7 start dev"/>
    <x v="3"/>
  </r>
  <r>
    <x v="4"/>
    <s v="AYO Kasir"/>
    <x v="31"/>
    <x v="38"/>
    <x v="34"/>
    <s v="Enable field forces / internal employees to have single sign on to AYO Kasir using work email"/>
    <x v="28"/>
    <n v="5"/>
    <s v="CommSFP - Adnan_x000a_CommDep - Harya"/>
    <x v="3"/>
    <s v="S1 Deprio"/>
    <m/>
    <s v="Inna / Felicia"/>
    <n v="10"/>
    <x v="12"/>
  </r>
  <r>
    <x v="4"/>
    <s v="AYO Kasir"/>
    <x v="32"/>
    <x v="39"/>
    <x v="35"/>
    <s v="As we used AYO Kasir in any SFP event through transactions process, input new member registration with very wide scale of event, AYO Kasir need able to input these activities both online and offline mode, to ensure smooth field force operational and consumer journey "/>
    <x v="29"/>
    <n v="5"/>
    <s v="CommSFP - Adnan_x000a_CommDep - Harya"/>
    <x v="0"/>
    <b v="0"/>
    <m/>
    <s v="Inna"/>
    <n v="100"/>
    <x v="14"/>
  </r>
  <r>
    <x v="5"/>
    <s v="My Hero &amp; MyHero Backend"/>
    <x v="33"/>
    <x v="40"/>
    <x v="36"/>
    <m/>
    <x v="30"/>
    <n v="5"/>
    <s v="CPI - Nobel"/>
    <x v="1"/>
    <b v="0"/>
    <m/>
    <s v="Austin"/>
    <n v="67"/>
    <x v="3"/>
  </r>
  <r>
    <x v="4"/>
    <s v="AYO Kasir, AYO Principal"/>
    <x v="34"/>
    <x v="41"/>
    <x v="37"/>
    <s v="This initiative improve our current program capabilities, to adjust program to give extra benefits in certain period of time, selected LAU or selected outlets"/>
    <x v="31"/>
    <n v="4"/>
    <s v="MktSFP - Kevin Anggana"/>
    <x v="0"/>
    <b v="0"/>
    <s v="Kelvin"/>
    <s v="Felicia"/>
    <n v="40"/>
    <x v="6"/>
  </r>
  <r>
    <x v="5"/>
    <s v="My Hero FF &amp; My Hero Backend"/>
    <x v="35"/>
    <x v="42"/>
    <x v="38"/>
    <s v="adding Optional and Mandatory setting for myHero new release update by territory, this required when deploying new realase on limited territory or area only"/>
    <x v="1"/>
    <m/>
    <s v="CI- Faishol"/>
    <x v="6"/>
    <b v="1"/>
    <m/>
    <s v="Faishol"/>
    <n v="28.5"/>
    <x v="15"/>
  </r>
  <r>
    <x v="5"/>
    <s v="My Hero WEB"/>
    <x v="36"/>
    <x v="43"/>
    <x v="39"/>
    <s v="Update invoice print out to be more compact and space-efficient"/>
    <x v="1"/>
    <n v="6"/>
    <s v="Melissa Tio"/>
    <x v="6"/>
    <m/>
    <d v="2026-06-03T00:00:00"/>
    <s v="Melissa Tio"/>
    <n v="17.100000000000001"/>
    <x v="12"/>
  </r>
  <r>
    <x v="5"/>
    <s v="My Hero FF"/>
    <x v="37"/>
    <x v="44"/>
    <x v="40"/>
    <s v="Integrate to CITA/AYO Delivery Shipment"/>
    <x v="32"/>
    <n v="6"/>
    <s v="CI - Aditya Hidayat"/>
    <x v="0"/>
    <m/>
    <m/>
    <s v="Aditya Hidayat"/>
    <s v="Update 10 Jul: No BRD Shared to ITPD"/>
    <x v="16"/>
  </r>
  <r>
    <x v="5"/>
    <s v="My Hero FF"/>
    <x v="38"/>
    <x v="45"/>
    <x v="41"/>
    <s v="To improve field sales efficiency and accuracy by enabling salesmen to place orders for taxable and non-taxable HMS products in a single transaction flow, while maintaining proper invoice separation to ensure taxcompliance."/>
    <x v="1"/>
    <n v="5"/>
    <s v="CI - Austin Lieandro"/>
    <x v="1"/>
    <b v="0"/>
    <d v="2025-01-30T00:00:00"/>
    <s v="Austin"/>
    <n v="8.25"/>
    <x v="3"/>
  </r>
  <r>
    <x v="5"/>
    <s v="My Hero"/>
    <x v="39"/>
    <x v="46"/>
    <x v="42"/>
    <m/>
    <x v="1"/>
    <n v="5"/>
    <s v="CommDep - Nika"/>
    <x v="6"/>
    <b v="0"/>
    <d v="2026-02-05T00:00:00"/>
    <s v="Melissa Tio"/>
    <n v="13.3"/>
    <x v="17"/>
  </r>
  <r>
    <x v="4"/>
    <s v="AYO Kasir SFP"/>
    <x v="40"/>
    <x v="47"/>
    <x v="43"/>
    <s v="Adjust codentify device - in menu edit transaction. Changes of transaction device will follow new codentify it as well"/>
    <x v="33"/>
    <n v="3"/>
    <s v="CommSFP - Rizal"/>
    <x v="6"/>
    <b v="0"/>
    <m/>
    <s v="Inna"/>
    <n v="15"/>
    <x v="18"/>
  </r>
  <r>
    <x v="5"/>
    <s v="My Hero WEB"/>
    <x v="41"/>
    <x v="48"/>
    <x v="44"/>
    <s v="Streamline pricing approval workflow through automated notifications_x000a_Enable efficient data extraction and sharing via export functionality_x000a_Improve data traceability and audit trail by retaining cancelled records in the UI"/>
    <x v="1"/>
    <n v="6"/>
    <s v="Tania Febriyanti"/>
    <x v="6"/>
    <m/>
    <d v="2026-06-03T00:00:00"/>
    <s v="Melissa Tio"/>
    <n v="34.200000000000003"/>
    <x v="18"/>
  </r>
  <r>
    <x v="4"/>
    <s v="AYO Kasir"/>
    <x v="42"/>
    <x v="49"/>
    <x v="45"/>
    <s v="Frontliners have inconsistent understanding of the complete product knowledge, talking points, and current programs or promotions. There are also limitations in accessing all supporting materials.&quot;"/>
    <x v="34"/>
    <n v="5"/>
    <s v="CommSFP - Adnan_x000a_CommDep - Harya"/>
    <x v="0"/>
    <s v="Deprioritized from previous sprint 9"/>
    <m/>
    <s v="Felicia"/>
    <n v="9"/>
    <x v="5"/>
  </r>
  <r>
    <x v="5"/>
    <s v="My Hero BE"/>
    <x v="43"/>
    <x v="50"/>
    <x v="46"/>
    <m/>
    <x v="35"/>
    <n v="5"/>
    <s v="CI - Livi Anastasia"/>
    <x v="6"/>
    <b v="0"/>
    <d v="2026-02-05T00:00:00"/>
    <s v="Melissa Tio"/>
    <n v="32.299999999999997"/>
    <x v="19"/>
  </r>
  <r>
    <x v="4"/>
    <s v="AYO Kasir SRC IQOS Point"/>
    <x v="20"/>
    <x v="51"/>
    <x v="47"/>
    <s v="User can access historical coin obtained from leads generation program"/>
    <x v="36"/>
    <m/>
    <s v="CommSFP - Ragib Yusup Firdaus_x000a_CommDep - Jessica Cassandra"/>
    <x v="6"/>
    <b v="0"/>
    <m/>
    <s v="Felicia"/>
    <n v="10"/>
    <x v="20"/>
  </r>
  <r>
    <x v="5"/>
    <s v="My Hero BE"/>
    <x v="43"/>
    <x v="52"/>
    <x v="48"/>
    <m/>
    <x v="37"/>
    <n v="5"/>
    <s v="CI - Livi Anastasia"/>
    <x v="6"/>
    <b v="0"/>
    <d v="2026-02-05T00:00:00"/>
    <s v="Melissa Tio"/>
    <n v="60.8"/>
    <x v="21"/>
  </r>
  <r>
    <x v="4"/>
    <s v="AYO Kasir"/>
    <x v="20"/>
    <x v="53"/>
    <x v="49"/>
    <s v="Faster &amp; more precise coin rewarding &amp; stock recording"/>
    <x v="38"/>
    <n v="2"/>
    <s v="CommSFP - Alifa Safitri_x000a_CommDep - Jessica Cassandra"/>
    <x v="4"/>
    <m/>
    <d v="2025-11-27T00:00:00"/>
    <s v="Arum"/>
    <n v="30"/>
    <x v="15"/>
  </r>
  <r>
    <x v="5"/>
    <s v="My Hero BE"/>
    <x v="43"/>
    <x v="54"/>
    <x v="50"/>
    <m/>
    <x v="39"/>
    <n v="5"/>
    <s v="Commercial - Dinda Fardian"/>
    <x v="6"/>
    <b v="0"/>
    <d v="2026-02-05T00:00:00"/>
    <s v="Melissa Tio"/>
    <n v="9.5"/>
    <x v="22"/>
  </r>
  <r>
    <x v="4"/>
    <s v="AYO Kasir"/>
    <x v="44"/>
    <x v="55"/>
    <x v="51"/>
    <s v="Enhance the Riwayat Penjualan export (Excel and PDF) by including essential replacement information in the Penjualan per Customer and Penjualan per Products reports to provide clearer context for replacement transactions."/>
    <x v="40"/>
    <m/>
    <m/>
    <x v="6"/>
    <b v="0"/>
    <m/>
    <s v="Inna"/>
    <n v="5"/>
    <x v="23"/>
  </r>
  <r>
    <x v="5"/>
    <s v="My Hero BE"/>
    <x v="39"/>
    <x v="56"/>
    <x v="52"/>
    <m/>
    <x v="1"/>
    <n v="5"/>
    <s v="CI - Melissa Tio"/>
    <x v="6"/>
    <b v="0"/>
    <m/>
    <s v="Melissa Tio"/>
    <n v="9.5"/>
    <x v="24"/>
  </r>
  <r>
    <x v="5"/>
    <s v="My Hero BE"/>
    <x v="43"/>
    <x v="57"/>
    <x v="53"/>
    <m/>
    <x v="37"/>
    <n v="5"/>
    <s v="Commercial - Dinda Fardian"/>
    <x v="6"/>
    <b v="0"/>
    <d v="2026-02-05T00:00:00"/>
    <s v="Melissa Tio"/>
    <n v="38"/>
    <x v="25"/>
  </r>
  <r>
    <x v="4"/>
    <s v="AYO Principal - Kasir"/>
    <x v="43"/>
    <x v="58"/>
    <x v="54"/>
    <s v="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x v="41"/>
    <m/>
    <s v="Adnan"/>
    <x v="6"/>
    <b v="0"/>
    <m/>
    <s v="Kelvin"/>
    <n v="57"/>
    <x v="26"/>
  </r>
  <r>
    <x v="5"/>
    <s v="MyHERO BackEnd"/>
    <x v="45"/>
    <x v="59"/>
    <x v="55"/>
    <s v="Eliminating waiting time to do journey generation or create confirmation number after credit limit is updated."/>
    <x v="42"/>
    <n v="5"/>
    <s v="OCS - Biani Himawan"/>
    <x v="1"/>
    <b v="0"/>
    <m/>
    <s v="Faishol"/>
    <n v="7"/>
    <x v="3"/>
  </r>
  <r>
    <x v="5"/>
    <s v="My Hero &amp; MyHero Backend"/>
    <x v="46"/>
    <x v="60"/>
    <x v="56"/>
    <s v="Support implementation session termination to users who detected as inactive for a configured period of time. Make user easier to re-login using fingerprint. Enhance security on app installation"/>
    <x v="1"/>
    <n v="5"/>
    <s v="IT - Andry/Reynaldo/Mahazoya"/>
    <x v="6"/>
    <b v="0"/>
    <m/>
    <s v="CI - Faishol"/>
    <n v="117.8"/>
    <x v="20"/>
  </r>
  <r>
    <x v="4"/>
    <s v="AYO Kasir"/>
    <x v="44"/>
    <x v="61"/>
    <x v="57"/>
    <s v="This enhancement introduces Sellable and Non‑Sellable inventory classification to ensure accurate tracking of inventory movements and support audit readiness across the system."/>
    <x v="43"/>
    <m/>
    <m/>
    <x v="6"/>
    <b v="0"/>
    <m/>
    <s v="Inna"/>
    <n v="70"/>
    <x v="27"/>
  </r>
  <r>
    <x v="5"/>
    <s v="MyHero "/>
    <x v="39"/>
    <x v="62"/>
    <x v="58"/>
    <m/>
    <x v="1"/>
    <n v="5"/>
    <s v="CPI - Adrian Tannudjaja"/>
    <x v="6"/>
    <b v="0"/>
    <d v="2026-02-19T00:00:00"/>
    <s v="Melissa Tio"/>
    <n v="11.399999999999999"/>
    <x v="28"/>
  </r>
  <r>
    <x v="5"/>
    <s v="My Hero"/>
    <x v="39"/>
    <x v="63"/>
    <x v="59"/>
    <m/>
    <x v="1"/>
    <n v="5"/>
    <s v="CI - Melissa Tio"/>
    <x v="6"/>
    <b v="0"/>
    <m/>
    <s v="Melissa Tio"/>
    <n v="22.799999999999997"/>
    <x v="23"/>
  </r>
  <r>
    <x v="4"/>
    <s v="AYO Kasir"/>
    <x v="47"/>
    <x v="64"/>
    <x v="60"/>
    <s v="Enable AYO Kasir web to be accessed in mobile browser_x000a_"/>
    <x v="1"/>
    <m/>
    <m/>
    <x v="6"/>
    <b v="0"/>
    <m/>
    <s v="Inna"/>
    <n v="15"/>
    <x v="29"/>
  </r>
  <r>
    <x v="5"/>
    <s v="My Hero &amp; MyHero Backend"/>
    <x v="48"/>
    <x v="65"/>
    <x v="61"/>
    <m/>
    <x v="44"/>
    <n v="5"/>
    <s v="CI - Melissa"/>
    <x v="6"/>
    <b v="0"/>
    <m/>
    <s v="Melissa Tio"/>
    <n v="32.299999999999997"/>
    <x v="26"/>
  </r>
  <r>
    <x v="5"/>
    <s v="My Hero"/>
    <x v="49"/>
    <x v="66"/>
    <x v="62"/>
    <m/>
    <x v="1"/>
    <n v="5"/>
    <s v="Jeje"/>
    <x v="6"/>
    <b v="0"/>
    <d v="2026-02-05T00:00:00"/>
    <s v="Austin"/>
    <s v="Update 10 Jul: No BRD Shared to ITPD"/>
    <x v="30"/>
  </r>
  <r>
    <x v="5"/>
    <s v="My Hero FF"/>
    <x v="50"/>
    <x v="67"/>
    <x v="63"/>
    <m/>
    <x v="1"/>
    <n v="5"/>
    <s v="CI - Aditya Hidayat"/>
    <x v="6"/>
    <b v="0"/>
    <m/>
    <s v="Aditya Hidayat"/>
    <s v="Update 10 Jul: No BRD Shared to ITPD"/>
    <x v="30"/>
  </r>
  <r>
    <x v="5"/>
    <s v="My Hero WEB"/>
    <x v="51"/>
    <x v="68"/>
    <x v="64"/>
    <s v="- Receipt cancellation is registered as original FF_x000a_- Enable carryover adjustment for inactive FF"/>
    <x v="1"/>
    <n v="6"/>
    <s v="Melissa Tio"/>
    <x v="6"/>
    <m/>
    <d v="2026-06-02T00:00:00"/>
    <s v="Melissa Tio"/>
    <n v="19"/>
    <x v="27"/>
  </r>
  <r>
    <x v="4"/>
    <s v="AYO Kasir"/>
    <x v="52"/>
    <x v="69"/>
    <x v="65"/>
    <s v="Enable AYO Kasir to recognize IQOS leads in DCE as new members in AYO Kasir, so that they are elligble for new member vouchers and benefits"/>
    <x v="38"/>
    <m/>
    <s v="MktSFP"/>
    <x v="0"/>
    <b v="0"/>
    <m/>
    <s v="Felicia"/>
    <n v="20"/>
    <x v="31"/>
  </r>
  <r>
    <x v="5"/>
    <s v="My Hero BE"/>
    <x v="39"/>
    <x v="70"/>
    <x v="66"/>
    <s v="New job to retry send pre order RE cancellation including:​_x000a_-Retry release booking​_x000a_-Retry sending cancelation pre order to TMS​_x000a_-Retry sending cancelation pre order to WMS"/>
    <x v="1"/>
    <n v="5"/>
    <m/>
    <x v="6"/>
    <b v="0"/>
    <m/>
    <s v="Melissa Tio"/>
    <n v="26.6"/>
    <x v="32"/>
  </r>
  <r>
    <x v="4"/>
    <s v="AYO Principal - Kasir "/>
    <x v="53"/>
    <x v="71"/>
    <x v="67"/>
    <s v="-change wording to be consumer POV_x000a_- update UI choose your nicotine (remove polyuser, allow multiple answer)_x000a_- recommendation result can be flexible (3 or 4 or ...)"/>
    <x v="1"/>
    <m/>
    <m/>
    <x v="6"/>
    <m/>
    <m/>
    <s v="Kelvin"/>
    <s v="1. 30_x000a_2. 15_x000a_3. 30"/>
    <x v="33"/>
  </r>
  <r>
    <x v="5"/>
    <s v="My Hero BE"/>
    <x v="39"/>
    <x v="72"/>
    <x v="68"/>
    <s v="-The CreatedBy field should be filled with the Trade Assistance Name.​_x000a_-Cancellation before the Assignment/Delivery process: There is no need to send a cancellation to the WMS sales report.​_x000a_-Cancellation after the Assignment/Delivery process: Send a cancellation to the WMS sales report, including additional_x000a_information with the TA Name.​"/>
    <x v="1"/>
    <n v="5"/>
    <m/>
    <x v="6"/>
    <b v="0"/>
    <m/>
    <s v="Austin"/>
    <n v="13.3"/>
    <x v="29"/>
  </r>
  <r>
    <x v="5"/>
    <s v="My Hero"/>
    <x v="39"/>
    <x v="73"/>
    <x v="69"/>
    <s v="Add cancel feature for pre order RE"/>
    <x v="1"/>
    <n v="5"/>
    <m/>
    <x v="6"/>
    <b v="0"/>
    <m/>
    <s v="Melissa Tio"/>
    <n v="47.5"/>
    <x v="31"/>
  </r>
  <r>
    <x v="5"/>
    <s v="MyHero FF"/>
    <x v="54"/>
    <x v="74"/>
    <x v="70"/>
    <s v="- Taking order app backend and reporting to include capability retrieving Cleo mapping of Customer Code to Depo Cleo"/>
    <x v="45"/>
    <n v="6"/>
    <s v="SP-Sekar"/>
    <x v="6"/>
    <d v="2026-06-03T00:00:00"/>
    <s v="Austin Lieandro"/>
    <s v="Austin"/>
    <n v="100.70000000000002"/>
    <x v="34"/>
  </r>
  <r>
    <x v="4"/>
    <s v="AYO Principal - Kasir"/>
    <x v="55"/>
    <x v="75"/>
    <x v="71"/>
    <s v="-download template_x000a_-display upload result and all error message/success message_x000a_-reupload another file_x000a_-download error data"/>
    <x v="46"/>
    <m/>
    <m/>
    <x v="6"/>
    <b v="0"/>
    <m/>
    <s v="Kelvin"/>
    <n v="10"/>
    <x v="35"/>
  </r>
  <r>
    <x v="7"/>
    <s v="AYO Principal"/>
    <x v="56"/>
    <x v="76"/>
    <x v="72"/>
    <m/>
    <x v="1"/>
    <n v="6"/>
    <s v="Iqbal"/>
    <x v="6"/>
    <b v="0"/>
    <m/>
    <s v="Kelvin"/>
    <m/>
    <x v="33"/>
  </r>
  <r>
    <x v="5"/>
    <s v="My Hero FF &amp; My Hero Backend"/>
    <x v="57"/>
    <x v="77"/>
    <x v="73"/>
    <s v="a) Reward transactions recorded in AYO_x000a_b) Integration of reward expense with WMS and SAP"/>
    <x v="47"/>
    <n v="5"/>
    <s v="OCS - Biani Himawan"/>
    <x v="6"/>
    <b v="0"/>
    <m/>
    <s v="Faishol"/>
    <s v="Update 10 Jul: No BRD Shared to ITPD"/>
    <x v="36"/>
  </r>
  <r>
    <x v="0"/>
    <s v="AYO Toko"/>
    <x v="58"/>
    <x v="78"/>
    <x v="74"/>
    <s v="1. Add a confirmation modal to review bank account before proceeding with coin transfer"/>
    <x v="48"/>
    <n v="7"/>
    <s v="Jeje"/>
    <x v="0"/>
    <b v="0"/>
    <m/>
    <s v="Jeje"/>
    <n v="15"/>
    <x v="37"/>
  </r>
  <r>
    <x v="8"/>
    <s v="DTE"/>
    <x v="59"/>
    <x v="79"/>
    <x v="75"/>
    <s v="SRC can challenge DTE verification result and CSC Agents (Bude Agents) can override verification result, given certain parameters met"/>
    <x v="49"/>
    <n v="6"/>
    <s v="Bobo Devara"/>
    <x v="0"/>
    <m/>
    <m/>
    <m/>
    <m/>
    <x v="38"/>
  </r>
  <r>
    <x v="0"/>
    <s v="SFP"/>
    <x v="60"/>
    <x v="80"/>
    <x v="76"/>
    <s v="Tracking Fitur (GA) - Product Recom"/>
    <x v="50"/>
    <n v="7"/>
    <s v="Junaidi"/>
    <x v="0"/>
    <b v="0"/>
    <m/>
    <s v="Junaidi"/>
    <n v="15"/>
    <x v="19"/>
  </r>
  <r>
    <x v="0"/>
    <s v="SFP"/>
    <x v="61"/>
    <x v="81"/>
    <x v="77"/>
    <s v="Data ingestion Credit Note &amp; Utilization CN"/>
    <x v="51"/>
    <n v="8"/>
    <s v="Junaidi"/>
    <x v="0"/>
    <b v="0"/>
    <m/>
    <s v="Junaidi"/>
    <n v="10"/>
    <x v="39"/>
  </r>
  <r>
    <x v="0"/>
    <s v="AYO Toko"/>
    <x v="62"/>
    <x v="82"/>
    <x v="78"/>
    <m/>
    <x v="52"/>
    <n v="7"/>
    <s v="Jeje"/>
    <x v="0"/>
    <b v="0"/>
    <m/>
    <s v="Jeje"/>
    <n v="15"/>
    <x v="4"/>
  </r>
  <r>
    <x v="0"/>
    <s v="AYO Toko, AYO Kasir"/>
    <x v="63"/>
    <x v="83"/>
    <x v="79"/>
    <s v="Create a new menu tile, and implementing iframe for ayo kasir mobile web"/>
    <x v="53"/>
    <n v="7"/>
    <s v="Feli"/>
    <x v="0"/>
    <b v="0"/>
    <m/>
    <s v="Jeje"/>
    <n v="25"/>
    <x v="16"/>
  </r>
  <r>
    <x v="0"/>
    <s v="DTE"/>
    <x v="64"/>
    <x v="84"/>
    <x v="3"/>
    <s v="- Show different product cards layout for more than 2 SKU (including bottom sheet, GA tracking, etc etc)_x000a_- Show product reco qty when user add to cart from retailer analytics_x000a_- Show new product cards placement for retailer analytics video (in homepage, so that retailers don't have to play the video for add to cart) --&gt; include GA_x000a_- Show product recommendations section on cart screen (including config, GA tracking, etc)_x000a_- Show profit estimation_x000a_- Show RSP on product card"/>
    <x v="54"/>
    <n v="7"/>
    <s v="Livi"/>
    <x v="0"/>
    <b v="0"/>
    <m/>
    <s v="Jeje"/>
    <n v="70"/>
    <x v="7"/>
  </r>
  <r>
    <x v="5"/>
    <s v="MyHERO BackEnd"/>
    <x v="65"/>
    <x v="85"/>
    <x v="80"/>
    <m/>
    <x v="55"/>
    <n v="7"/>
    <s v="Austin"/>
    <x v="0"/>
    <m/>
    <m/>
    <s v="Austin"/>
    <s v="41,55"/>
    <x v="4"/>
  </r>
  <r>
    <x v="7"/>
    <s v="CITA"/>
    <x v="66"/>
    <x v="86"/>
    <x v="81"/>
    <m/>
    <x v="56"/>
    <n v="6"/>
    <s v="Jeremia Dharmawan"/>
    <x v="4"/>
    <b v="0"/>
    <m/>
    <s v="Jeremia Dharmawan"/>
    <n v="25"/>
    <x v="6"/>
  </r>
  <r>
    <x v="7"/>
    <s v="CITA"/>
    <x v="67"/>
    <x v="87"/>
    <x v="82"/>
    <s v="This initiative introduces a temporary, intent‑based enhancement to CITA Chat where predefined conversational phrases related to repeat ordering trigger a last‑order summary flow. Retailers can review, edit, and proceed to checkout using existing order functionality. The solution is modular and designed to complement, not replace, future AI‑driven chatbot capabilities."/>
    <x v="57"/>
    <n v="6"/>
    <s v="Jeremia Dharmawan"/>
    <x v="4"/>
    <b v="0"/>
    <m/>
    <s v="Jeremia Dharmawan"/>
    <n v="33"/>
    <x v="7"/>
  </r>
  <r>
    <x v="9"/>
    <s v="My AYO"/>
    <x v="2"/>
    <x v="88"/>
    <x v="83"/>
    <m/>
    <x v="58"/>
    <n v="7"/>
    <s v="IT - Jessica Nathania/Rendy Rinaldo"/>
    <x v="0"/>
    <m/>
    <m/>
    <s v="Jeje"/>
    <n v="2"/>
    <x v="0"/>
  </r>
  <r>
    <x v="4"/>
    <s v="AYO Principal - Kasir "/>
    <x v="68"/>
    <x v="89"/>
    <x v="84"/>
    <s v="- remove poly user_x000a_- able to select multiple answer"/>
    <x v="1"/>
    <m/>
    <m/>
    <x v="6"/>
    <s v="Yes"/>
    <m/>
    <s v="Kelvin"/>
    <n v="15"/>
    <x v="11"/>
  </r>
  <r>
    <x v="4"/>
    <s v="AYO Principal - Kasir"/>
    <x v="69"/>
    <x v="90"/>
    <x v="85"/>
    <s v="connect master coach-retailer mapping to AYO Principal &amp; AYO Toko"/>
    <x v="59"/>
    <m/>
    <s v="Rizal"/>
    <x v="0"/>
    <s v="Yes"/>
    <m/>
    <s v="Kelvin"/>
    <n v="20"/>
    <x v="11"/>
  </r>
  <r>
    <x v="4"/>
    <s v="AYO Principal - Kasir"/>
    <x v="70"/>
    <x v="91"/>
    <x v="86"/>
    <s v="create new menu in principal to manual inject data"/>
    <x v="60"/>
    <m/>
    <s v="Ivan Satriatama"/>
    <x v="0"/>
    <s v="Yes"/>
    <m/>
    <s v="Kelvin"/>
    <n v="25"/>
    <x v="11"/>
  </r>
  <r>
    <x v="4"/>
    <s v="AYO Kasir"/>
    <x v="2"/>
    <x v="92"/>
    <x v="2"/>
    <s v="For internal, we add SSO. For external we add OTP."/>
    <x v="1"/>
    <n v="7"/>
    <m/>
    <x v="5"/>
    <m/>
    <m/>
    <m/>
    <n v="60"/>
    <x v="11"/>
  </r>
  <r>
    <x v="5"/>
    <s v="MyHERO BackEnd"/>
    <x v="71"/>
    <x v="93"/>
    <x v="87"/>
    <m/>
    <x v="1"/>
    <n v="7"/>
    <s v="CI - Melissa"/>
    <x v="0"/>
    <s v="No"/>
    <m/>
    <s v="Melissa Tio"/>
    <n v="85.87"/>
    <x v="2"/>
  </r>
  <r>
    <x v="5"/>
    <s v="MyHERO BackEnd"/>
    <x v="72"/>
    <x v="94"/>
    <x v="88"/>
    <s v="risk KSI not calculated if new product not registered in stock count"/>
    <x v="1"/>
    <n v="7"/>
    <s v="CI - Melissa"/>
    <x v="0"/>
    <s v="No"/>
    <m/>
    <s v="Melissa Tio"/>
    <n v="44.32"/>
    <x v="6"/>
  </r>
  <r>
    <x v="5"/>
    <s v="MyHero"/>
    <x v="73"/>
    <x v="95"/>
    <x v="89"/>
    <m/>
    <x v="1"/>
    <n v="7"/>
    <s v="CI - Melissa"/>
    <x v="0"/>
    <s v="No"/>
    <m/>
    <s v="Melissa Tio"/>
    <n v="16.62"/>
    <x v="13"/>
  </r>
  <r>
    <x v="4"/>
    <s v="AYO Principal - Kasir "/>
    <x v="74"/>
    <x v="96"/>
    <x v="90"/>
    <s v="able to select product which is not launched yet"/>
    <x v="61"/>
    <n v="7"/>
    <m/>
    <x v="0"/>
    <m/>
    <m/>
    <s v="Kelvin"/>
    <n v="20"/>
    <x v="11"/>
  </r>
  <r>
    <x v="10"/>
    <s v="AYO Mitra PH"/>
    <x v="75"/>
    <x v="97"/>
    <x v="91"/>
    <s v="Remove WS capability to change Retailer status manually"/>
    <x v="62"/>
    <n v="7"/>
    <s v="CI PH (Sintor, Marjorie)"/>
    <x v="0"/>
    <s v="No"/>
    <d v="2026-06-25T00:00:00"/>
    <s v="Robert"/>
    <n v="15"/>
    <x v="11"/>
  </r>
  <r>
    <x v="11"/>
    <s v="AYO Principal PH"/>
    <x v="76"/>
    <x v="98"/>
    <x v="92"/>
    <s v="Create singular &amp; bulk re-activation of WS account while retaining the old setup"/>
    <x v="63"/>
    <n v="7"/>
    <s v="CI PH (Sintor, Marjorie)"/>
    <x v="0"/>
    <s v="Yes"/>
    <d v="2026-07-06T00:00:00"/>
    <s v="Robert"/>
    <n v="40"/>
    <x v="11"/>
  </r>
  <r>
    <x v="12"/>
    <s v="AYO Kasir "/>
    <x v="77"/>
    <x v="99"/>
    <x v="93"/>
    <s v="1. Enhance the POP Threshold Notification mechanism to retrieve email recipients from the Email HO SFP Admin field configured under Management Barang → Stock Count Approval → Manager and Retailer Mapping._x000a_2. When a Frontliner creates or updates POP quantity and the final quantity is outside the configured threshold limits (Upper or Lower Limit), the system will send an informational email notification to all configured email recipients."/>
    <x v="64"/>
    <n v="7"/>
    <s v="Inna"/>
    <x v="0"/>
    <s v="Yes"/>
    <m/>
    <s v="Inna"/>
    <n v="15"/>
    <x v="7"/>
  </r>
  <r>
    <x v="4"/>
    <s v="AYO Kasir"/>
    <x v="26"/>
    <x v="100"/>
    <x v="94"/>
    <s v="Touchpoints should be able :_x000a_1. Managing stock cover weeks effectively_x000a_2. Managing overstocked brands that are about to be delisted or classified as BUBD to ensure they are sold out promptly"/>
    <x v="23"/>
    <n v="5"/>
    <s v="Firmansyah, Adi"/>
    <x v="0"/>
    <b v="0"/>
    <m/>
    <s v="Inna"/>
    <n v="25"/>
    <x v="40"/>
  </r>
  <r>
    <x v="4"/>
    <s v="AYO Kasir"/>
    <x v="78"/>
    <x v="101"/>
    <x v="95"/>
    <s v="Provide &quot;Order Cart&quot; / &quot;Order Draft&quot; Feature before continue to payment"/>
    <x v="65"/>
    <n v="2"/>
    <s v="CommSFP - Adnan_x000a_CommDep - Harya"/>
    <x v="6"/>
    <b v="0"/>
    <m/>
    <s v="Felicia"/>
    <n v="50"/>
    <x v="11"/>
  </r>
  <r>
    <x v="9"/>
    <s v="MY AYO"/>
    <x v="2"/>
    <x v="102"/>
    <x v="96"/>
    <m/>
    <x v="66"/>
    <n v="8"/>
    <s v="IT - Jessica Nathania/Rendy Rinaldo"/>
    <x v="0"/>
    <m/>
    <m/>
    <s v="Jeje"/>
    <n v="20"/>
    <x v="2"/>
  </r>
  <r>
    <x v="13"/>
    <s v="MY AYO "/>
    <x v="2"/>
    <x v="103"/>
    <x v="97"/>
    <m/>
    <x v="58"/>
    <n v="8"/>
    <s v="IT - Jessica Nathania/Rendy Rinaldo"/>
    <x v="0"/>
    <m/>
    <m/>
    <s v="Jeje "/>
    <n v="6"/>
    <x v="4"/>
  </r>
  <r>
    <x v="6"/>
    <s v="AYO Mitra"/>
    <x v="25"/>
    <x v="104"/>
    <x v="98"/>
    <s v="Add slim /order/list endpoint, fix duplicate calls, and optimize font/cache — no UI change."/>
    <x v="67"/>
    <n v="7"/>
    <s v="Varhan"/>
    <x v="0"/>
    <m/>
    <m/>
    <s v="Varhan"/>
    <n v="40"/>
    <x v="0"/>
  </r>
  <r>
    <x v="14"/>
    <s v="Paguyuban"/>
    <x v="2"/>
    <x v="105"/>
    <x v="99"/>
    <s v="Create a notification via SMS and WA for clear instruction on how to secure account, registration, and OTP validation."/>
    <x v="68"/>
    <n v="7"/>
    <s v="Ariph Satyanagara"/>
    <x v="0"/>
    <b v="0"/>
    <d v="2026-07-06T00:00:00"/>
    <s v="Ariph Satyanagara"/>
    <m/>
    <x v="0"/>
  </r>
  <r>
    <x v="14"/>
    <s v="Paguyuban"/>
    <x v="2"/>
    <x v="106"/>
    <x v="100"/>
    <s v="Improve authentication method for Paguyuban users on both register and login features."/>
    <x v="69"/>
    <n v="7"/>
    <s v="Ariph Satyanagara"/>
    <x v="0"/>
    <b v="0"/>
    <d v="2026-07-06T00:00:00"/>
    <s v="Ariph Satyanagara"/>
    <m/>
    <x v="2"/>
  </r>
  <r>
    <x v="5"/>
    <s v="My Hero Backend BV1"/>
    <x v="79"/>
    <x v="107"/>
    <x v="101"/>
    <m/>
    <x v="1"/>
    <n v="7"/>
    <s v="CI - Faishol - Dinda Fardian"/>
    <x v="0"/>
    <s v="No"/>
    <m/>
    <s v="CI - Faishol"/>
    <n v="20.77"/>
    <x v="7"/>
  </r>
  <r>
    <x v="4"/>
    <s v="AYO Kasir"/>
    <x v="34"/>
    <x v="108"/>
    <x v="102"/>
    <s v="Introduce survey trigger mechanism from:_x000a__x000a_1. Detail Page Laporan Penjualan → Update Status button → successful transaction pup-up (as is) showing survey entry point_x000a_2. Migrate from Angular to React "/>
    <x v="70"/>
    <n v="7"/>
    <s v="Kevin Anggana"/>
    <x v="0"/>
    <s v="No"/>
    <s v="25/06/2026"/>
    <s v="Arum Kamala, Felicia Gunawan"/>
    <n v="30"/>
    <x v="11"/>
  </r>
  <r>
    <x v="5"/>
    <s v="My Hero"/>
    <x v="80"/>
    <x v="109"/>
    <x v="103"/>
    <m/>
    <x v="1"/>
    <n v="7"/>
    <s v="Atthina, Nielza"/>
    <x v="0"/>
    <s v="No"/>
    <d v="2026-07-09T00:00:00"/>
    <s v="CI-Austin - Lely"/>
    <n v="45.7"/>
    <x v="41"/>
  </r>
  <r>
    <x v="5"/>
    <s v="MyHERO BackEnd"/>
    <x v="2"/>
    <x v="110"/>
    <x v="104"/>
    <m/>
    <x v="71"/>
    <n v="7"/>
    <s v="Lely"/>
    <x v="0"/>
    <s v="No"/>
    <d v="2026-07-09T00:00:00"/>
    <s v="Lely"/>
    <n v="105.2"/>
    <x v="0"/>
  </r>
  <r>
    <x v="0"/>
    <s v="AYO Toko"/>
    <x v="81"/>
    <x v="111"/>
    <x v="105"/>
    <s v="Admin can change:_x000a_- icon_x000a_- name_x000a_- active/inactive_x000a_- remove/add new menu"/>
    <x v="72"/>
    <n v="7"/>
    <s v="Jeje"/>
    <x v="1"/>
    <b v="1"/>
    <m/>
    <s v="Jeje"/>
    <n v="30"/>
    <x v="40"/>
  </r>
  <r>
    <x v="0"/>
    <s v="AYO Toko"/>
    <x v="78"/>
    <x v="112"/>
    <x v="106"/>
    <s v="Impacted revamp:_x000a_- Product card_x000a_- Belanja landing page (SFP &amp; CC)_x000a_- Search page_x000a_- Product Detail"/>
    <x v="73"/>
    <n v="7"/>
    <s v="Jeje"/>
    <x v="1"/>
    <b v="0"/>
    <m/>
    <s v="Jeje"/>
    <n v="60"/>
    <x v="12"/>
  </r>
  <r>
    <x v="15"/>
    <m/>
    <x v="82"/>
    <x v="113"/>
    <x v="3"/>
    <m/>
    <x v="1"/>
    <m/>
    <m/>
    <x v="5"/>
    <b v="0"/>
    <m/>
    <m/>
    <m/>
    <x v="11"/>
  </r>
  <r>
    <x v="16"/>
    <s v="OSEM, DTE"/>
    <x v="83"/>
    <x v="20"/>
    <x v="107"/>
    <m/>
    <x v="74"/>
    <n v="4"/>
    <s v="Bobo Devara"/>
    <x v="0"/>
    <m/>
    <m/>
    <m/>
    <n v="0"/>
    <x v="0"/>
  </r>
  <r>
    <x v="17"/>
    <s v="AYO Principal"/>
    <x v="84"/>
    <x v="114"/>
    <x v="108"/>
    <s v="SRC can register QRIS BRI through Pojok Untung, get real time update and access QRIS BRI file directly."/>
    <x v="75"/>
    <n v="7"/>
    <s v="Dhea Rizka"/>
    <x v="0"/>
    <b v="0"/>
    <m/>
    <s v="Jeje"/>
    <n v="30"/>
    <x v="6"/>
  </r>
  <r>
    <x v="5"/>
    <s v="My Hero BE"/>
    <x v="82"/>
    <x v="115"/>
    <x v="3"/>
    <s v="- Taking order app interface frontend to include log of changes of delivery status (From Submitted - Approved - Delivered - Cancelled)"/>
    <x v="1"/>
    <m/>
    <m/>
    <x v="6"/>
    <m/>
    <m/>
    <m/>
    <s v="Overlap with Sprint7 - 116"/>
    <x v="42"/>
  </r>
  <r>
    <x v="5"/>
    <s v="My Hero BE"/>
    <x v="82"/>
    <x v="116"/>
    <x v="3"/>
    <s v="- Taking order app interface frontend to be able to view proof of delivery (picture format)"/>
    <x v="1"/>
    <m/>
    <m/>
    <x v="6"/>
    <m/>
    <m/>
    <m/>
    <s v="Overlap with Sprint7 - 116"/>
    <x v="35"/>
  </r>
  <r>
    <x v="5"/>
    <s v="My Hero iPad"/>
    <x v="82"/>
    <x v="117"/>
    <x v="3"/>
    <s v="- Taking Order Summary printed to be noted &quot;Pembayaran Dilakukan ke Pihak Pengantar&quot;"/>
    <x v="1"/>
    <m/>
    <m/>
    <x v="6"/>
    <m/>
    <m/>
    <m/>
    <s v="Overlap with Sprint7 - 116"/>
    <x v="43"/>
  </r>
  <r>
    <x v="5"/>
    <s v="My Hero iPad"/>
    <x v="82"/>
    <x v="113"/>
    <x v="3"/>
    <s v="- Taking Order app interface frontend to be able to search order by customer code in Laporan Pengiriman Barang"/>
    <x v="1"/>
    <m/>
    <m/>
    <x v="6"/>
    <m/>
    <m/>
    <m/>
    <s v="Overlap with Sprint7 - 116"/>
    <x v="44"/>
  </r>
  <r>
    <x v="5"/>
    <s v="My Hero iPad"/>
    <x v="82"/>
    <x v="113"/>
    <x v="3"/>
    <s v="- Taking Order app interface frontend Laporan Pengiriman Barang column title change from Tanggal Pengiriman Barang to Estimasi Tanggal Pengiriman Barang"/>
    <x v="1"/>
    <m/>
    <m/>
    <x v="6"/>
    <m/>
    <m/>
    <m/>
    <s v="Overlap with Sprint7 - 116"/>
    <x v="45"/>
  </r>
  <r>
    <x v="0"/>
    <s v="AYO Toko"/>
    <x v="85"/>
    <x v="118"/>
    <x v="109"/>
    <m/>
    <x v="76"/>
    <n v="7"/>
    <s v="Jeje"/>
    <x v="1"/>
    <b v="0"/>
    <m/>
    <s v="Jeje"/>
    <s v="Hold. Requirement not ready."/>
    <x v="5"/>
  </r>
  <r>
    <x v="17"/>
    <s v="AYO Toko"/>
    <x v="86"/>
    <x v="119"/>
    <x v="3"/>
    <m/>
    <x v="77"/>
    <n v="7"/>
    <s v="Jeje"/>
    <x v="0"/>
    <b v="0"/>
    <m/>
    <s v="Jeje"/>
    <s v="Possibility &amp; estimation mandays to be provided 13th July"/>
    <x v="8"/>
  </r>
  <r>
    <x v="5"/>
    <s v="My Hero FF &amp; Backend"/>
    <x v="87"/>
    <x v="120"/>
    <x v="110"/>
    <s v="Enhancement of Automated Overdue Control capabilities within MyHero to improve order governance, payment collection management, ACL calculation, OCR functionality, and user productivity."/>
    <x v="78"/>
    <n v="7"/>
    <s v="Nobel Adisyahputra"/>
    <x v="4"/>
    <m/>
    <m/>
    <m/>
    <n v="76.17"/>
    <x v="40"/>
  </r>
  <r>
    <x v="2"/>
    <s v="AYO Principal - CSC"/>
    <x v="88"/>
    <x v="121"/>
    <x v="111"/>
    <s v="Allow Customer Care agent (BUDE) to have full visibility of on going DTE mission in SRC"/>
    <x v="79"/>
    <n v="7"/>
    <s v="Iqbal Pamungkas, Jessica Cassandra"/>
    <x v="0"/>
    <b v="0"/>
    <d v="2026-07-07T00:00:00"/>
    <s v="Ariph Kelvin"/>
    <m/>
    <x v="12"/>
  </r>
  <r>
    <x v="2"/>
    <s v="AYO Principal - Bank Account &amp; CTA Status"/>
    <x v="89"/>
    <x v="122"/>
    <x v="112"/>
    <s v="Provide Area team on bank account status of their retailers that they can easily access without having to escalate/request via BUDE/HQ team"/>
    <x v="80"/>
    <n v="7"/>
    <s v="Iqbal Pamungkas, Jessica Cassandra"/>
    <x v="0"/>
    <b v="0"/>
    <d v="2026-07-07T00:00:00"/>
    <s v="Ariph Kelvin"/>
    <s v="Still waiting from CSC and Finance on the requirement of where Bank Account Status extracted from. Waiting for clear requirement"/>
    <x v="18"/>
  </r>
  <r>
    <x v="2"/>
    <s v="AYO Principal - Coin Disbursement"/>
    <x v="90"/>
    <x v="123"/>
    <x v="113"/>
    <s v="Ability to edit GTP in list on Program Penukaran Koin"/>
    <x v="81"/>
    <n v="7"/>
    <s v="Jessica Cassandra"/>
    <x v="0"/>
    <b v="0"/>
    <m/>
    <m/>
    <m/>
    <x v="15"/>
  </r>
  <r>
    <x v="0"/>
    <s v="AYO Toko - Pop-up &amp; Profile"/>
    <x v="91"/>
    <x v="124"/>
    <x v="114"/>
    <s v="Notify SRC before proceeding for coin transfer to RFT and avoid mismatch bank account data"/>
    <x v="82"/>
    <n v="7"/>
    <s v="Iqbal Pamungkas, Jessica Cassandra"/>
    <x v="0"/>
    <b v="0"/>
    <m/>
    <s v="Jeje"/>
    <n v="15"/>
    <x v="18"/>
  </r>
  <r>
    <x v="5"/>
    <s v="MyHero FF"/>
    <x v="92"/>
    <x v="125"/>
    <x v="115"/>
    <s v="Faster process of information cascading to SRCC on RFT issues which leads to faster follow-up by retailers"/>
    <x v="82"/>
    <n v="7"/>
    <s v="Iqbal Pamungkas, Jessica Cassandra"/>
    <x v="0"/>
    <m/>
    <m/>
    <m/>
    <n v="18"/>
    <x v="46"/>
  </r>
  <r>
    <x v="5"/>
    <s v="MyHERO BackEnd"/>
    <x v="93"/>
    <x v="126"/>
    <x v="116"/>
    <s v="When area/regional/HQ create trade program with AAI, there will be authorized approver and technical reviewer to avoid compliance issue"/>
    <x v="83"/>
    <n v="7"/>
    <s v="Indah Amalia"/>
    <x v="4"/>
    <m/>
    <m/>
    <m/>
    <n v="60.24"/>
    <x v="8"/>
  </r>
  <r>
    <x v="5"/>
    <s v="My Hero &amp; MyHero Backend"/>
    <x v="94"/>
    <x v="113"/>
    <x v="3"/>
    <m/>
    <x v="1"/>
    <n v="6"/>
    <m/>
    <x v="1"/>
    <m/>
    <m/>
    <s v="Adit"/>
    <n v="5"/>
    <x v="3"/>
  </r>
  <r>
    <x v="5"/>
    <s v="MyHero iPad"/>
    <x v="95"/>
    <x v="127"/>
    <x v="117"/>
    <m/>
    <x v="1"/>
    <n v="6"/>
    <m/>
    <x v="1"/>
    <m/>
    <m/>
    <s v="Austin"/>
    <n v="9"/>
    <x v="3"/>
  </r>
  <r>
    <x v="0"/>
    <s v="AYO Toko"/>
    <x v="96"/>
    <x v="128"/>
    <x v="118"/>
    <s v="Provide infra for hosting website"/>
    <x v="84"/>
    <m/>
    <s v="Paula Kohar"/>
    <x v="0"/>
    <b v="0"/>
    <m/>
    <s v="Jeje"/>
    <n v="400"/>
    <x v="15"/>
  </r>
  <r>
    <x v="4"/>
    <s v="AYO Kasir"/>
    <x v="52"/>
    <x v="129"/>
    <x v="119"/>
    <s v="Creating an easier way for consumers to get their QR for member search by sending it via AYO Kasir."/>
    <x v="38"/>
    <m/>
    <s v="Kevin Anggana"/>
    <x v="4"/>
    <m/>
    <m/>
    <s v="Felicia"/>
    <n v="12"/>
    <x v="11"/>
  </r>
  <r>
    <x v="4"/>
    <s v="AYO Kasir"/>
    <x v="97"/>
    <x v="130"/>
    <x v="120"/>
    <s v="Enable user to use the gun scanner to scan the QR UID, creating an easier and faster member search"/>
    <x v="38"/>
    <m/>
    <m/>
    <x v="4"/>
    <m/>
    <m/>
    <s v="Felicia"/>
    <n v="10"/>
    <x v="11"/>
  </r>
  <r>
    <x v="6"/>
    <s v="Clustering"/>
    <x v="25"/>
    <x v="131"/>
    <x v="121"/>
    <s v="Leverage the Sprint 6 load test findings to develop and execute targeted performance improvements in Sprint 7, with the final scope to be refined based on assessment results."/>
    <x v="85"/>
    <n v="7"/>
    <s v="Varhan"/>
    <x v="0"/>
    <b v="0"/>
    <m/>
    <s v="Varhan"/>
    <n v="30"/>
    <x v="2"/>
  </r>
  <r>
    <x v="16"/>
    <s v="OSEM"/>
    <x v="25"/>
    <x v="132"/>
    <x v="122"/>
    <s v="Move OSEM to a more sustainable, scalable architecture that lowers cost and latency, simplifies support, and_x000a_lets OSEM teams respond to business needs faster — supporting future growth without adding complexity.​"/>
    <x v="86"/>
    <n v="7"/>
    <s v="Inggrid, Jore"/>
    <x v="0"/>
    <b v="0"/>
    <m/>
    <s v="Marvel"/>
    <n v="25"/>
    <x v="0"/>
  </r>
  <r>
    <x v="3"/>
    <s v="AYO Mitra Order"/>
    <x v="98"/>
    <x v="133"/>
    <x v="123"/>
    <s v="Auto sync will be automatically triggered whenever a canvassing or CITA delivery process is completed and the device is connected to the internet, focusing on transaction upload; meanwhile, master data downloads (products &amp; downline) will use versioning/checksum so that a new SQLite is only pulled when there are changes on the server."/>
    <x v="87"/>
    <n v="7"/>
    <s v="Varhan"/>
    <x v="0"/>
    <m/>
    <m/>
    <s v="Varhan"/>
    <n v="50"/>
    <x v="11"/>
  </r>
  <r>
    <x v="15"/>
    <m/>
    <x v="82"/>
    <x v="113"/>
    <x v="3"/>
    <m/>
    <x v="1"/>
    <m/>
    <m/>
    <x v="5"/>
    <m/>
    <m/>
    <m/>
    <m/>
    <x v="1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n v="1"/>
    <m/>
    <x v="0"/>
    <s v="AYO Toko &amp; My Hero"/>
    <s v="Credit Note Reward utilization in AYO TOKO SFP "/>
    <s v="AYO TOKO is our primary digital ordering platform for IQOS Partner, but for now we _x000a_used vendor to disbursed our rewards for SMP Programs without AYO TOKO, which it takes more times and _x000a_long business process"/>
    <s v="Simplify business process by creating AYO Toko as tools to inform and distributes our rewards for _x000a_any trade program as credit note reward for deduct the invoice amount"/>
    <s v="Simplify business process for distributes reward"/>
    <s v="effective business process_x000a_cost efficiency distribute Reward"/>
    <n v="7"/>
    <s v="Laia, Kristin"/>
    <s v="New"/>
    <b v="0"/>
    <d v="2026-06-06T00:00:00"/>
    <s v="Junaidi"/>
    <n v="40"/>
    <n v="1"/>
    <n v="3"/>
    <m/>
    <m/>
    <m/>
    <m/>
    <m/>
    <x v="0"/>
    <n v="7"/>
    <s v="Yes"/>
    <n v="8"/>
    <n v="36"/>
    <n v="3"/>
    <m/>
    <s v="Yes"/>
    <m/>
  </r>
  <r>
    <n v="2"/>
    <m/>
    <x v="1"/>
    <s v="DTE"/>
    <s v="CITA Loyalty Enhancement (Daily Checkin, Explore Products, Voucher Gosok)"/>
    <s v="CITA Loyalty Enhancement_x000a__x000a_Logic connection between DTE Mission (AYO Toko) &amp; CITA Mission also additional feature spin wheel / gosok voucher as part of increase number of DAU and easy entry for retailers to do digitilazation"/>
    <s v="To activate CITA dormant and increase digital active users"/>
    <s v="1) Make login between CITA &amp; AYO TOKO connected (enhance user action TSM) = 15 mandays_x000a_2) Make explore products mission between CITA &amp; AYO TOKO connected --&gt; AYO TOKO nambah scroll catalogue --&gt; bikin katalognya di AYO TOKO, DTE cuma ngambil catalog AYO TOKO = 40 mandays (kalo pake deeplink 25 mandays)_x000a_3) Create rewarding voucher gosok (tentative) mechanism after create order with minimum amount 150.000, logic using spin the wheel probability --&gt; coba testing spin the wheel = 20 mandays_x000a_4) Only use koin potongan belanja when reach min basket value (changes on menu koin potongan belanja, add setting &quot;minimum order and flagging cita/ayotoko&quot;) = 20 mandays"/>
    <m/>
    <n v="7"/>
    <s v="Deployment: Dila"/>
    <s v="New"/>
    <b v="0"/>
    <d v="2026-07-08T00:00:00"/>
    <s v="Livi Anastasia"/>
    <n v="100"/>
    <s v="2 (pecah tiket dengan mengutamakan voucher gosok dan spin the wheel)"/>
    <s v="2 (pecah tiket dengan mengutamakan voucher gosok dan spin the wheel)"/>
    <m/>
    <s v="CDE-71301: 15,5 MD_x000a_CDE-72670: 16,5 MD_x000a_CDE-72675: 4,75 MD_x000a_CDE-73591: 11 MD"/>
    <m/>
    <m/>
    <m/>
    <x v="0"/>
    <n v="7"/>
    <s v="Yes"/>
    <n v="8"/>
    <n v="32.25"/>
    <n v="7"/>
    <m/>
    <m/>
    <m/>
  </r>
  <r>
    <n v="3"/>
    <m/>
    <x v="2"/>
    <s v="AYO Principal"/>
    <s v="Compliance"/>
    <s v="Password Protection during Export file for BV1 and DTE and Payment"/>
    <s v="To comply with infosec"/>
    <m/>
    <s v="To comply with system security as preparation before BV1 audit coming in Sept"/>
    <n v="7"/>
    <s v="Ariph Satyanagara"/>
    <s v="New"/>
    <s v="No"/>
    <d v="2026-07-06T00:00:00"/>
    <s v="Ariph Satyanagara"/>
    <n v="14"/>
    <n v="1"/>
    <n v="1"/>
    <m/>
    <m/>
    <m/>
    <m/>
    <m/>
    <x v="1"/>
    <n v="6"/>
    <m/>
    <m/>
    <m/>
    <m/>
    <s v="Deployed In Sprint 6"/>
    <m/>
    <m/>
  </r>
  <r>
    <n v="4"/>
    <m/>
    <x v="2"/>
    <s v="AYO Principal"/>
    <s v="Compliance"/>
    <s v="Supplier Login (External) Revamp to AYO Principal "/>
    <s v="To comply with infosec"/>
    <m/>
    <m/>
    <n v="7"/>
    <s v="Ariph Satyanagara"/>
    <s v="New"/>
    <s v="Yes"/>
    <d v="2026-07-06T00:00:00"/>
    <s v="Ariph Satyanagara"/>
    <n v="18"/>
    <n v="2"/>
    <n v="2"/>
    <m/>
    <m/>
    <m/>
    <m/>
    <m/>
    <x v="2"/>
    <m/>
    <m/>
    <m/>
    <m/>
    <m/>
    <s v="Not Valid Requierement and will be replaced with other compliance (Control Download)"/>
    <m/>
    <m/>
  </r>
  <r>
    <n v="5"/>
    <m/>
    <x v="3"/>
    <s v="Control Tower , CITA"/>
    <s v="CITA Unreg"/>
    <s v="Enabling CITA registration via Pasukan Garuda (to ensure the store receives the correct cluster and pairing)"/>
    <m/>
    <s v="Registration can be done during a visit, or after a transaction is completed by scanning the barcode on the receipt, which will redirect the user to the registration page"/>
    <m/>
    <n v="7"/>
    <s v="Jeremia Dharmawan"/>
    <s v="Carry Over"/>
    <b v="0"/>
    <m/>
    <s v="Varhan"/>
    <n v="35"/>
    <n v="0"/>
    <n v="1"/>
    <m/>
    <d v="2026-06-19T00:00:00"/>
    <s v="Develop"/>
    <n v="7"/>
    <s v="No"/>
    <x v="0"/>
    <n v="7"/>
    <s v="No"/>
    <m/>
    <n v="25"/>
    <n v="5"/>
    <m/>
    <m/>
    <m/>
  </r>
  <r>
    <n v="6"/>
    <m/>
    <x v="1"/>
    <s v="DTE"/>
    <s v="Retailer Analytics Enhancement"/>
    <s v="_x000a_Retailer Analytics Enhancement_x000a__x000a_Currently, retailer analytics only supports a fixed number of recommended products (2 product slots). If business teams want to experiment with different product quantities for A/B testing, additional development effort is required from both AYO TOKO and AYO PRINCIPAL teams. This slows down experimentation and limits the business's ability to optimize recommendation performance._x000a_"/>
    <s v="Enable business users to configure the number of recommended products displayed in retailer analytics content from AYO PRINCIPAL DTE Config menu."/>
    <s v="1) Config different product cards layout for more than 2 SKU (for both static and video), including the product reco selection logic --&gt; 10 mandays_x000a_2) Enhance logic for rolling next product automatically for several conditions of retailer analytics video (e.g. when product price null but product status active) --&gt; 30 mandays"/>
    <s v="Faster time-to-market for A/B test product reco_x000a_Increase order conversion_x000a_Increase engagement AYO TOKO (retailers exposed to more relevant products)"/>
    <n v="7"/>
    <s v="CI - Livi Anastasia"/>
    <s v="New"/>
    <b v="0"/>
    <d v="2026-06-03T00:00:00"/>
    <s v="Livi Anastasia"/>
    <n v="40"/>
    <n v="1"/>
    <n v="1"/>
    <m/>
    <s v="CDE-71224"/>
    <m/>
    <m/>
    <m/>
    <x v="0"/>
    <n v="7"/>
    <s v="No"/>
    <m/>
    <n v="20"/>
    <n v="5"/>
    <m/>
    <m/>
    <m/>
  </r>
  <r>
    <n v="7"/>
    <m/>
    <x v="2"/>
    <s v="Gemini AI"/>
    <s v="Bugs Fixing"/>
    <s v="Gemini AI Front End currently pointing to Gmaps API. Pointing should be fixed to pointing Data Model "/>
    <s v="Routing and Clustering should be pointing to data model provided by IT Team."/>
    <m/>
    <m/>
    <n v="7"/>
    <s v="Ariph Satyanagara"/>
    <s v="Bugs"/>
    <s v="No"/>
    <d v="2026-07-06T00:00:00"/>
    <s v="Ariph Satyanagara"/>
    <n v="10"/>
    <n v="3"/>
    <n v="3"/>
    <m/>
    <m/>
    <m/>
    <m/>
    <m/>
    <x v="3"/>
    <m/>
    <m/>
    <m/>
    <m/>
    <m/>
    <s v="Not Priority From Business"/>
    <m/>
    <m/>
  </r>
  <r>
    <n v="8"/>
    <m/>
    <x v="2"/>
    <s v="AYO Principal"/>
    <s v="Produk Manajemen Barang"/>
    <s v="Since the product must be registered in isms first, currently we cannot register product if the product is not sold in B2B channel"/>
    <m/>
    <s v="if family code is not found in isms, then B2B price is set to be 0, and B2C price must be inputted manually_x000a__x000a_also if status product B2B is inactive, launching date is not mandatory"/>
    <s v="without this, we cannot register product to be sold in B2C channel only"/>
    <s v="6 adhoc (end of July)"/>
    <m/>
    <m/>
    <b v="0"/>
    <m/>
    <s v="Kelvin"/>
    <n v="10"/>
    <n v="4"/>
    <n v="4"/>
    <m/>
    <s v="1. CDE 7153 | 11_x000a_2. CDE 71555 | Mandays 11"/>
    <s v="Deprio"/>
    <m/>
    <m/>
    <x v="0"/>
    <n v="7"/>
    <s v="No"/>
    <s v="Not Prioritized"/>
    <n v="22"/>
    <n v="3"/>
    <s v="Done shared"/>
    <m/>
    <s v="Done"/>
  </r>
  <r>
    <n v="9"/>
    <m/>
    <x v="4"/>
    <s v="AYO Kasir"/>
    <s v="Daily Closing &amp; Settlement"/>
    <s v="Currently fronliners can edited daily closing more than 2 times in the same day and need to add others features in Daily Closing &amp; Settlement"/>
    <s v="Ensure there are no frauds loop hole do by the frontliners"/>
    <s v="1.  Limit edit access for the Daily Closing Report to a maximum of 2 times._x000a_2. Change exported Excel files from AYO to read-only format for TLs, Admins, Staff, and Others._x000a_3. Stock take documentation feature → currently not available."/>
    <s v="Touchpoints created more than 2 times daily closing &amp; settlement revision since the feature was launched. To prevent the same situation and leading to fraud in others touchpoint, the feature need to be enhance ASAP."/>
    <n v="7"/>
    <s v="Firmansyah, Adi"/>
    <s v="Enhancement"/>
    <m/>
    <s v="m"/>
    <s v="Felicia"/>
    <n v="30"/>
    <n v="1"/>
    <n v="1"/>
    <m/>
    <m/>
    <m/>
    <m/>
    <s v="27/7/2026"/>
    <x v="0"/>
    <n v="7"/>
    <s v="No"/>
    <m/>
    <n v="37.549999999999997"/>
    <m/>
    <m/>
    <m/>
    <m/>
  </r>
  <r>
    <n v="10"/>
    <m/>
    <x v="1"/>
    <s v="DTE"/>
    <s v="Popup to Validate Bank Account for RFT Purposes"/>
    <s v="_x000a_Popup to Validate Bank Account for RFT Purposes_x000a__x000a_Currently, there are recurring issues where RFT transactions failed to be transferred to SRC due to bank account problems, such as mismatched names (owner name differs from the registered name) and duplicated bank account number across SRC owners. The issue results in delays beyond the standardized SLA, with SRC receiving the coins after &gt;14 working days. Additionally, SRC may not be aware that the problem originates from their bank account details. Out of 1.5K weekly interactions ± 20 – 30% are related to coin issue, while agents lack detailed visibility within the AYO Principle Backend system which issue caused the delay. _x000a_"/>
    <s v="To provide notification for SRC ensuring their bank account details comply with all T&amp;C requirement before  proceeding with coin transfers, there by preventing potential issue. "/>
    <s v="_x000a_Add wording in when retailers want to exchange coins to RFT:_x000a_1. Show minimum amount of coin exchange on the RFT page_x000a_2. Show disclaimer wording &quot;Pastikan nomor rekening dan nama rekening sudah sesuai, dan hanya digunakan oleh 1 toko&quot; something like that_x000a_3. Show similar disclaimer again on the next page before proceed to transfer_x000a__x000a_Automatically send push notif to retailers that have different account number and account name (manual)_x000a__x000a_Create config for each wording on each page_x000a_"/>
    <s v="Improve SLA to exchange coins (reduce delay time)_x000a_Reduce the occurrence of retailers request exchange coins with different account number and account name"/>
    <n v="7"/>
    <s v="CSC - Iqbal Pamungkas_x000a_CSC - Ade Artha"/>
    <s v="New"/>
    <b v="0"/>
    <d v="2026-07-03T00:00:00"/>
    <s v="Livi Anastasia"/>
    <n v="15"/>
    <n v="3"/>
    <m/>
    <m/>
    <s v="CDE-71301"/>
    <m/>
    <m/>
    <m/>
    <x v="0"/>
    <n v="7"/>
    <s v="No"/>
    <m/>
    <n v="10.25"/>
    <n v="5"/>
    <m/>
    <m/>
    <m/>
  </r>
  <r>
    <n v="11"/>
    <s v="AP.04.26.008"/>
    <x v="2"/>
    <s v="AYO Principle - Whitelist Leads Gen"/>
    <s v="Mass Import Whitelist for SRC IQOS Point"/>
    <s v="Currently, whitelisting process for SRC IQOS Point requires admin to manually do it one by one for each store that takes too much time"/>
    <s v="Faster whitelisting process for SRC IQOS Point &amp; Paguyuban Member"/>
    <s v="Create bulk import + bulk delete for SRC whitelisted as IQOS Point to reduce lead time "/>
    <s v="- Reduce lead time should there be any mass replacement/additional SRC IQOS Point/Paguyuban Member"/>
    <n v="4"/>
    <s v="Jessica Cassandra"/>
    <s v="Enhancement"/>
    <b v="0"/>
    <m/>
    <s v="Kelvin"/>
    <n v="20"/>
    <n v="5"/>
    <n v="5"/>
    <m/>
    <s v="B2C"/>
    <s v="Deprio"/>
    <m/>
    <m/>
    <x v="3"/>
    <m/>
    <m/>
    <m/>
    <m/>
    <m/>
    <m/>
    <m/>
    <m/>
  </r>
  <r>
    <n v="12"/>
    <m/>
    <x v="1"/>
    <s v="DTE"/>
    <s v="DTE Mission Verification Challenge"/>
    <s v="DTE Mission Verification Challenge_x000a__x000a_CSC agents cannot take necessary actions to resolve issues raised by SRC regarding DTE mission complaints. CSC agents need to escalate to many other parties that takes longer time and process."/>
    <s v="1) Simplify the process required to verify DTE mission complained by SRC to CSC agents​_x000a_2) Empower authority for CSC agents to override DTE mission result within certain parameters​_x000a_3) Improve SRC experience when raising complaints to CSC agents​_x000a_4) Free up time for Program Owners, CSC Executives, Commercial Deployment Executives, and DTE admins in HQ"/>
    <s v="Enabling CSC agents to request status revision to the budget owner"/>
    <s v="Reduce time spent to resolve DTE mission with wrong verif status (days or weeks)"/>
    <n v="7"/>
    <s v="CommDep - Bobo Devara"/>
    <s v="Carry Over"/>
    <b v="0"/>
    <d v="2026-06-03T00:00:00"/>
    <s v="Livi Anastasia"/>
    <n v="50"/>
    <n v="4"/>
    <n v="3"/>
    <m/>
    <s v="CDE-64438"/>
    <m/>
    <m/>
    <d v="2026-06-22T00:00:00"/>
    <x v="0"/>
    <n v="8"/>
    <s v="Yes"/>
    <n v="8"/>
    <n v="75"/>
    <n v="12"/>
    <m/>
    <m/>
    <m/>
  </r>
  <r>
    <n v="13"/>
    <m/>
    <x v="5"/>
    <s v="My Hero FF &amp; My Hero Backend"/>
    <s v="Journey Upload"/>
    <s v="In the current MyHero iPad process, field force users are required to manually trigger synchronization to upload activity data to the back-office system, even after the journey has already been completed. _x000a_As a result, back-office systems may not receive timely and accurate data, impacting monitoring, reporting, and downstream processes that rely on near real-time information._x000a__x000a_and each time the field force triggers the sync function, the system immediately generates and uploads a data file to the back-office. However, repeated clicks on the sync button result in multiple file creations and uploads, even when there are no changes in the underlying data._x000a_This behavior causes duplicate data submissions with different filenames, leading to multiple concurrent processing attempts in the back-office. As a result, it increases system load, introduces processing inefficiencies, and may cause system delays or failures when handling redundant data uploads."/>
    <s v="To improve data timeliness and operational efficiency, enhance the MyHero system by introducing automated data synchronization with the following capabilities:_x000a_Automatic data upload upon journey completion, eliminating the need for manual sync by field force._x000a_Real-time or near real-time data availability in back-office systems to support monitoring and reporting._x000a_Prevents file creation and upload when there is no data change on the iPad._x000a_Avoids duplicate uploads for data that has already been successfully synchronized."/>
    <s v="Automate MyHero data upload upon journey completion to eliminate manual sync and prevent delays in back-office reporting and prevent unneccessary multiple upload"/>
    <m/>
    <n v="6"/>
    <s v="CI- Faishol"/>
    <s v="Carry Over"/>
    <m/>
    <m/>
    <s v="Faishol"/>
    <n v="7"/>
    <n v="0"/>
    <n v="0"/>
    <m/>
    <s v="CDE-65771"/>
    <m/>
    <m/>
    <d v="2026-06-23T00:00:00"/>
    <x v="0"/>
    <n v="6"/>
    <s v="Yes"/>
    <n v="7"/>
    <n v="7"/>
    <m/>
    <m/>
    <m/>
    <d v="2026-09-14T00:00:00"/>
  </r>
  <r>
    <n v="14"/>
    <m/>
    <x v="6"/>
    <s v="AYO Mitra"/>
    <s v="Pasgar Performance - TRACE"/>
    <s v="Daily Pasgar Performance Report"/>
    <s v="- Creating a detailed PASGAR visit report_x000a_- Displaying a map of PASGAR visits_x000a_- Creating MITRA-friendly descriptive narratives on PASGAR performance related to TRACE"/>
    <m/>
    <s v="- WS can easily monitor PASGAR activities on a daily basis_x000a_- The data does not require reverse ETL or manual extraction from internal reports, as it is only available from the AYO Mitra side_x000a_- The data is immediately available once PASGAR completes a sync"/>
    <n v="7"/>
    <s v="Varhan"/>
    <s v="Carry Over"/>
    <b v="0"/>
    <m/>
    <s v="Varhan"/>
    <n v="40"/>
    <n v="0"/>
    <m/>
    <m/>
    <s v="[CDE-61920] [ID][AYO Mitra] - Laporan Kunjungan Salesman (TRACE) - Jira"/>
    <s v="Develop"/>
    <n v="7"/>
    <s v="Yes"/>
    <x v="0"/>
    <n v="7"/>
    <s v="Yes"/>
    <n v="8"/>
    <n v="10"/>
    <n v="3"/>
    <m/>
    <s v="Yes"/>
    <m/>
  </r>
  <r>
    <n v="15"/>
    <m/>
    <x v="7"/>
    <s v="CITA"/>
    <s v="CITA Unreg"/>
    <s v="CITA currently lacks a proper in-app registration and profile page for unregistered (unreg) retailers. The existing onboarding process is highly fragmented and manual — Pasgar must register unreg retailers via AMO, inject data into the Control Tower using Python scripts, and share one-click links/QR codes externally. Pilot observations in Bandung 2 revealed critical data issues: multiple retailers sharing phone numbers across business IDs, duplicate retailer mappings, and absence of OTP-based ownership validation. Without a native registration flow inside CITA, onboarding scalability is severely limited,"/>
    <s v="Build a native profile page and registration page within CITA that enables seamless, field-driven onboarding of unregistered retailers — triggered by Pasgar during store visits — with proper OTP validation, phone number ownership verification, and accurate data mapping to CITA, AYO Principal, and AMO ecosystems; eliminating dependency on external tools and manual data injection"/>
    <m/>
    <s v="Unlock acquisition of untapped unreg retailer base and increase DAU and platform penetration"/>
    <n v="7"/>
    <m/>
    <s v="New"/>
    <b v="0"/>
    <m/>
    <s v="Jeremia Dharmawan"/>
    <n v="30"/>
    <n v="1"/>
    <n v="1"/>
    <m/>
    <s v="1. Registration Module | 28.5_x000a_2. Validation Phone Number | 16.75_x000a_3. QR Validasi | 12.25_x000a_4. Logging | 10"/>
    <m/>
    <m/>
    <m/>
    <x v="0"/>
    <n v="7"/>
    <m/>
    <s v="The CITA Unreg requirement is complex and related to other applications (Control Tower, AMO &amp; CITA), therefore the requirement still on sharing requirement &amp; assessment"/>
    <n v="67.5"/>
    <n v="6"/>
    <m/>
    <m/>
    <m/>
  </r>
  <r>
    <n v="16"/>
    <m/>
    <x v="1"/>
    <s v="DTE, AYO KASIR"/>
    <s v="DTE"/>
    <s v="Show Historical Coins from Leads Gen on AYO KASIR_x000a__x000a_Currently there is no dedicated details of historical coin obtained through leads generation program. All coin historical is located in One coin menu that consists of all coin historical from all activations (DTE missions, leads generation program, etc)._x000a__x000a_"/>
    <s v="Reduce the inquiries to deployment team from retailers"/>
    <s v="Reduce the inquiries to deployment team from retailers"/>
    <s v="Reduce the inquiries to deployment team from retailers"/>
    <n v="5"/>
    <s v="Felicia Gunawan"/>
    <s v="New"/>
    <b v="0"/>
    <d v="2026-04-22T00:00:00"/>
    <s v="Livi Anastasia"/>
    <n v="10"/>
    <n v="5"/>
    <n v="4"/>
    <m/>
    <m/>
    <s v="Deprio "/>
    <m/>
    <m/>
    <x v="3"/>
    <m/>
    <m/>
    <s v="Not Priority From Business"/>
    <n v="10"/>
    <m/>
    <s v="Not Priority"/>
    <m/>
    <s v="Done"/>
  </r>
  <r>
    <n v="17"/>
    <m/>
    <x v="2"/>
    <s v="AYO Principal"/>
    <s v="Produk Manajemen Barang"/>
    <s v="Bad experience on listing product_x000a_Double workload for PIC to ensure NPL is setup correctly_x000a_Scheduler not properly useful_x000a_Data is not aligned between B2B and B2C"/>
    <s v="Fix/Enhance Produk Manajemen Barang to ensure everything is developed correctly"/>
    <s v="fixing/enhance current operational issue"/>
    <s v="- double workload for PIC to register NPL_x000a_- unsynced data between isms, b2b, b2c"/>
    <m/>
    <s v="Kristin Laia"/>
    <s v="New"/>
    <m/>
    <m/>
    <s v="Kelvin"/>
    <n v="30"/>
    <n v="6"/>
    <n v="6"/>
    <m/>
    <s v="CDE 71556 | Mandays 13"/>
    <m/>
    <m/>
    <m/>
    <x v="0"/>
    <n v="7"/>
    <s v="No"/>
    <m/>
    <n v="13"/>
    <n v="2"/>
    <m/>
    <m/>
    <m/>
  </r>
  <r>
    <n v="18"/>
    <m/>
    <x v="2"/>
    <s v="AYO Principal"/>
    <s v="Compliance"/>
    <s v="Multiple Country Access / Country Selection for AYO Principal "/>
    <s v="to have a better handling to access AYO Principal that comply with IT requirement"/>
    <m/>
    <s v="To comply with CAD that needs to be closed before Sept 2026"/>
    <n v="5"/>
    <s v="Ariph Satyanagara"/>
    <s v="Compliance"/>
    <b v="0"/>
    <m/>
    <s v="Ariph Satyanagara"/>
    <n v="500"/>
    <n v="0"/>
    <m/>
    <m/>
    <s v="waiting for IT confirmation"/>
    <s v="Cancel"/>
    <m/>
    <m/>
    <x v="2"/>
    <m/>
    <m/>
    <s v="Need confirmation from CI"/>
    <m/>
    <s v="Shared via Meeting"/>
    <s v="But need to discuss first with SM and Principal PD"/>
    <m/>
    <s v="Done"/>
  </r>
  <r>
    <n v="19"/>
    <s v="AK.10.25.001"/>
    <x v="4"/>
    <s v="AYO Kasir"/>
    <s v="AYO Kasir Stock Count"/>
    <s v="Additional enhancement for stock count count/opname is needed to ensure all feedback from RnC and business operational needs are covered. "/>
    <s v="To enhance &quot;stock count/opname&quot; feature"/>
    <s v="stock count newly developed adjustment cashier_x000a_stock count principal_x000a_stock count adjustment  cashier"/>
    <s v="frontliners will lack essential customer data and guidance tools, resulting in fragmented journeys, missed personalization opportunities, and reduced effectiveness in customer engagement."/>
    <m/>
    <m/>
    <s v="Deprioritized from previous sprint"/>
    <b v="0"/>
    <m/>
    <s v="Inna"/>
    <n v="90"/>
    <n v="2"/>
    <n v="2"/>
    <m/>
    <m/>
    <s v="Cancel"/>
    <m/>
    <m/>
    <x v="0"/>
    <n v="7"/>
    <s v="Yes"/>
    <n v="8"/>
    <n v="94"/>
    <m/>
    <m/>
    <m/>
    <m/>
  </r>
  <r>
    <n v="20"/>
    <m/>
    <x v="5"/>
    <s v="MyHero"/>
    <s v="Data Sync Revamp"/>
    <s v="Currently, the synchronization (sync) process performed by salesman in the field continues to face significant challenges in terms of user experience and operational visibility. When a salesman initiates a sync — whether it involves transactional data, master data, or downloading the latest content — the system presents an overwhelmingly large volume of information within a single view, without any mechanism for prioritization or highlighting of items that have failed to sync. As a result, salesman frequently fail to notice that certain items have encountered sync failures or download errors, as these critical issues are buried among the vast amount of information displayed simultaneously. This lack of visibility into failed items creates a significant blind spot, where unresolved sync failures go undetected and may only surface when they have already impacted field operations — such as outdated pricelists, missing promotions, or inaccurate outlet data — ultimately leading to inefficiencies, data inconsistencies, and lost productivity across the sales force."/>
    <s v="The primary objective of this initiative is to revamp the visual layout and presentation of the sync screen, transforming it from a dense, information-overloaded display into a clean, intuitive, and easily digestible interface that enables salesman to quickly and accurately read, understand, and act upon their sync status — ensuring no failed items go unnoticed."/>
    <s v="The primary objective of this initiative is to revamp the visual layout and presentation of the sync screen, transforming it from a dense, information-overloaded display into a clean, intuitive, and easily digestible interface that enables salesman to quickly and accurately read, understand, and act upon their sync status — ensuring no failed items go unnoticed."/>
    <s v="To enhance the usability and readability of the synchronization (sync) screen by delivering a visually revamped interface that enables salesman to quickly identify, understand, and act upon sync results — particularly failed items — thereby improving data accuracy, field readiness, and overall sales force productivity."/>
    <n v="6"/>
    <s v="Austin"/>
    <s v="Carry Over"/>
    <b v="0"/>
    <d v="2026-06-03T00:00:00"/>
    <s v="Austin"/>
    <n v="26"/>
    <n v="0"/>
    <n v="0"/>
    <m/>
    <s v="CDE-65903"/>
    <m/>
    <m/>
    <d v="2026-06-22T00:00:00"/>
    <x v="0"/>
    <n v="6"/>
    <s v="Yes"/>
    <n v="7"/>
    <n v="26"/>
    <m/>
    <m/>
    <m/>
    <d v="2026-09-14T00:00:00"/>
  </r>
  <r>
    <n v="21"/>
    <m/>
    <x v="1"/>
    <s v="DTE"/>
    <s v="Add Mission-Related Parameters to OSEM"/>
    <s v="Add Mission-Related Parameters to OSEM_x000a__x000a_Currently deployment team need to upload audience list via OSEM to blast mission to target retailers. This considered as a hassle in the process, as deploymentt will  need to update the csv file uploaded. There is no way for them to currently look at mission submission and mission compliance, or consider using any parameters related to mission attributes to select target audience."/>
    <m/>
    <m/>
    <m/>
    <m/>
    <m/>
    <m/>
    <b v="0"/>
    <m/>
    <m/>
    <n v="0"/>
    <s v="Sama dengan tiket AYO Principal"/>
    <m/>
    <m/>
    <m/>
    <m/>
    <m/>
    <m/>
    <x v="0"/>
    <n v="7"/>
    <s v="No"/>
    <m/>
    <n v="4"/>
    <n v="2"/>
    <m/>
    <m/>
    <m/>
  </r>
  <r>
    <n v="22"/>
    <m/>
    <x v="4"/>
    <s v="AYO Kasir"/>
    <s v="Compliance"/>
    <s v="Information Security Assessment (ISA) last year results that Ayo Kasir not comply with ITPF 301-Authentication &amp; Session Management about PIN complexity requirement."/>
    <s v="To comply with infosec"/>
    <s v="For internal, we add SSO. For external we add OTP."/>
    <m/>
    <n v="7"/>
    <m/>
    <m/>
    <m/>
    <m/>
    <m/>
    <n v="60"/>
    <n v="2"/>
    <n v="2"/>
    <m/>
    <m/>
    <m/>
    <m/>
    <s v="27/7/2026"/>
    <x v="0"/>
    <n v="7"/>
    <s v="Yes"/>
    <n v="8"/>
    <n v="68.125"/>
    <m/>
    <m/>
    <m/>
    <m/>
  </r>
  <r>
    <n v="23"/>
    <m/>
    <x v="7"/>
    <s v="DTE"/>
    <s v="CITA Loyalty - Mission Mirroring &amp; Spin the Wheel"/>
    <s v="•Logic connection between DTE Mission (AYO Toko) &amp; CITA Mission also additional feature spin wheel / gosok voucher as part of increase number of DAU and easy entry for retailers to do digitilazation"/>
    <s v="To activate CITA dormant and increase digital active users"/>
    <s v="Seamless logic automation and coin injection after check in and product explore"/>
    <s v="Reactivate 30% of dormant users &amp; gain 325k digital users. _x000a_To support cita loyalty business process and comply with legal and compliance feedback"/>
    <n v="7"/>
    <s v="CommDep - Dila Setyawati_x000a_RTM Comstrat - Tania Febrianti"/>
    <s v="New"/>
    <b v="1"/>
    <d v="2026-07-06T00:00:00"/>
    <s v="VK Varhan_x000a_Jeremia Dharmawan_x000a_Livi Anastasi"/>
    <n v="20"/>
    <n v="2"/>
    <n v="2"/>
    <m/>
    <m/>
    <m/>
    <m/>
    <m/>
    <x v="3"/>
    <n v="8"/>
    <m/>
    <m/>
    <m/>
    <m/>
    <s v="Full Consume Mandays and Waiting DTE Development"/>
    <m/>
    <m/>
  </r>
  <r>
    <n v="24"/>
    <m/>
    <x v="2"/>
    <s v="Control Tower"/>
    <s v="Bugs Fixing"/>
    <s v="New Relic Monitoring on Control Tower V2 error. Need to do development to fix this"/>
    <s v="To fix monitoring on New Relic CT so clear visibilitiy can be achieved"/>
    <m/>
    <s v="Gemini AI Routing and Clustering will not use the intended data model and will continue to rely on the current Google Maps API configuration, resulting in inaccurate mapping outcomes._x000a_Existing routing logic contains data setup issues that cause several retailers to be skipped, leading to incomplete route recommendations and retailer coverage."/>
    <n v="7"/>
    <s v="Ariph Satyanagara"/>
    <s v="Bugs"/>
    <s v="No"/>
    <d v="2026-07-06T00:00:00"/>
    <s v="Ariph Satyanagara"/>
    <n v="15"/>
    <n v="11"/>
    <m/>
    <m/>
    <m/>
    <m/>
    <m/>
    <m/>
    <x v="1"/>
    <m/>
    <m/>
    <m/>
    <m/>
    <m/>
    <s v="Deployed In Sprint 6"/>
    <m/>
    <m/>
  </r>
  <r>
    <n v="25"/>
    <m/>
    <x v="6"/>
    <s v="AYO Principal"/>
    <s v="Payment "/>
    <s v="Seamless payment process with BRIVA"/>
    <s v="To comply with updated BI (Bank Indonesia) regulation that all API related to payment need to be upgraded into API SNAP"/>
    <s v="Business flow will be the same. The only thing that should be updated is API SNAP"/>
    <s v="to comply with BI regulation, if end of Aug still use the old API, BI will shut down the old API and Toko SRC cannot do transaction with BRIVA"/>
    <n v="7"/>
    <s v="Dhea Rizka"/>
    <s v="Carry Over"/>
    <b v="0"/>
    <m/>
    <s v="Varhan"/>
    <n v="25"/>
    <n v="0"/>
    <m/>
    <m/>
    <s v="CDE-69921"/>
    <s v="Develop"/>
    <n v="7"/>
    <s v="No"/>
    <x v="0"/>
    <n v="7"/>
    <s v="No"/>
    <m/>
    <n v="19"/>
    <n v="3"/>
    <m/>
    <m/>
    <m/>
  </r>
  <r>
    <n v="26"/>
    <s v="AK.04.26.009"/>
    <x v="4"/>
    <s v="AYO Kasir"/>
    <s v="Tech Debt"/>
    <s v="Voucher: MGM data is currently sent from DWH global to AYO and used as one of the parameters in SFP voucher configuration. Lately, there's an occuring issue where data sent to AYO is missing (e.g. significant reduce of data from 1,2 mio to 400k). Therefore, to minimize the impact and avoid further impact, we want to enhance the process, by enabling data back up of MGM voucher and adjust of inserting data type from replacement to append."/>
    <s v="To minimize the impact of missing MGM  to AYO Kasir operational usage"/>
    <s v="Enhance MGM voucher flow by:_x000a_1. Enabling data back up of MGM voucher in AYO (Lifecycle rule: 7 days) _x000a_2. Option 1: Adjusting data type insertion from replacement to append or _x000a_3. Option 2: Add validation of data treshold (i.e. when the latest data contains data less than ~5% from the previous one, then system will use the previous data instead)"/>
    <s v="System credibility"/>
    <n v="4"/>
    <s v="CI - Felicia"/>
    <s v="Enhancement"/>
    <m/>
    <s v="Felicia"/>
    <s v="Felicia"/>
    <n v="30"/>
    <n v="3"/>
    <n v="3"/>
    <m/>
    <m/>
    <s v="Deprio"/>
    <m/>
    <s v="27/7/2026"/>
    <x v="0"/>
    <n v="7"/>
    <s v="No"/>
    <m/>
    <n v="4.75"/>
    <m/>
    <m/>
    <m/>
    <m/>
  </r>
  <r>
    <n v="27"/>
    <m/>
    <x v="7"/>
    <s v="DTE"/>
    <s v="CITA Loyalty - Min. Purchase For Coin Redemption"/>
    <s v="For requirement to upcoming CITA Loyalty program , current mechanism, outlet can redeem coin without any min. transaction requirement ,  next outlet need to do some purchase or trx criteria to redeemed their collected coin"/>
    <m/>
    <m/>
    <s v="Reactivate 30% of dormant users &amp; gain 325k digital users. _x000a_To support cita loyalty business process and comply with legal and compliance feedback"/>
    <n v="7"/>
    <s v="CommDep - Dila Setyawati_x000a_RTM Comstrat - Tania Febrianti"/>
    <s v="New"/>
    <b v="1"/>
    <d v="2026-07-06T00:00:00"/>
    <s v="VK Varhan_x000a_Jeremia Dharmawan_x000a_Livi Anastasi"/>
    <m/>
    <n v="3"/>
    <n v="3"/>
    <m/>
    <m/>
    <m/>
    <m/>
    <m/>
    <x v="3"/>
    <m/>
    <m/>
    <m/>
    <n v="8"/>
    <m/>
    <s v="Requirement Not Ready Yet"/>
    <m/>
    <m/>
  </r>
  <r>
    <n v="28"/>
    <m/>
    <x v="5"/>
    <s v="My Hero FF &amp; My Hero Backend"/>
    <s v="Digital Transaction Support x MyHero"/>
    <s v="Currently, the operational expense claim process still relies on the PC Pool, which limits access for Field Force and leads to inefficiencies in both time and operational costs. This situation results in prolonged claim processing, an increase in idle funds amounting to IDR 8 billion, and recurring costs of IDR 1.1 billion for PC Pool rent."/>
    <s v="To migrate operational expense claim submission and processing from PC Pool to MyHero in order to improve efficiency, reduce processing time, and strengthen control through a fully digital and standardized workflow."/>
    <s v="This initiative enables Field Force to submit expense claims via MyHero with OCR-based invoice reading, standardized master data, digital approval workflow, and automatic integration with SAP after validation by CPO and approval by relevant stakeholders."/>
    <s v="The implementation will reduce manual effort for Field Force and CPO, accelerate claim processing cycle time, minimize cost mapping errors, eliminate idle funds of 8 Bio-IDR, and remove recurring PC Pool costs of 1.1 Bio-IDR while improving transparency and auditability._x000a_"/>
    <n v="5"/>
    <s v="CommFin - Nobel Adisyahputra"/>
    <s v="Deprioritized from previous sprint"/>
    <b v="0"/>
    <m/>
    <s v="Austin"/>
    <n v="163.39999999999998"/>
    <n v="11"/>
    <m/>
    <m/>
    <m/>
    <m/>
    <m/>
    <m/>
    <x v="3"/>
    <m/>
    <m/>
    <m/>
    <m/>
    <m/>
    <s v="No PRD shared to ITPD"/>
    <m/>
    <m/>
  </r>
  <r>
    <n v="29"/>
    <s v="AK.04.26.012"/>
    <x v="4"/>
    <s v="AYO Kasir, AYO Principal"/>
    <s v="SFP Loyalty"/>
    <s v="Currently IQOS XP Program still in developmen in point collection &amp; visit mechanism, but only applicable in 1 rules per touchpoints"/>
    <s v="Create limited time activation by leveraging limited-period XP initiatives that stimulate momentum and drive additional footfall into stores._x000a__x000a_Strengthen value perception and deepen collaboration with partners by offering special benefits to selected LAU segments._x000a_"/>
    <s v="This initiative improve our current program capabilities, to adjust program to give extra benefits in certain period of time, selected LAU or selected outlets"/>
    <s v="Improve Basket Size +3 Pack / Transactions_x000a_and double down traffic"/>
    <n v="4"/>
    <s v="MktSFP - Kevin Anggana"/>
    <s v="New"/>
    <b v="0"/>
    <s v="Kelvin"/>
    <s v="Felicia"/>
    <n v="40"/>
    <n v="4"/>
    <n v="4"/>
    <m/>
    <m/>
    <s v="Deprio"/>
    <m/>
    <s v="27/7/2026"/>
    <x v="0"/>
    <n v="7"/>
    <s v="No"/>
    <m/>
    <n v="42.5"/>
    <m/>
    <s v="Velocity not sufficient"/>
    <m/>
    <m/>
  </r>
  <r>
    <n v="30"/>
    <m/>
    <x v="5"/>
    <s v="MyHero FF"/>
    <s v="Taking order without visit"/>
    <s v="- Payment collection without visit"/>
    <s v="Salesman can taking order without visit and without KSI calculation"/>
    <m/>
    <s v="Salesman can taking order without visit and disturb KSI Calcullation"/>
    <n v="6"/>
    <m/>
    <s v="Carry Over"/>
    <m/>
    <d v="2026-06-03T00:00:00"/>
    <s v="Austin Lieandro"/>
    <n v="21.75"/>
    <n v="0"/>
    <n v="0"/>
    <m/>
    <s v="CDE-66039"/>
    <m/>
    <m/>
    <d v="2026-06-23T00:00:00"/>
    <x v="0"/>
    <m/>
    <s v="Yes"/>
    <n v="7"/>
    <n v="21.75"/>
    <m/>
    <m/>
    <m/>
    <d v="2026-09-14T00:00:00"/>
  </r>
  <r>
    <n v="31"/>
    <m/>
    <x v="4"/>
    <s v="AYO Kasir "/>
    <s v="ORF Enhancement "/>
    <s v="Currently, POP threshold breach notification emails are sent to recipients based on the IMDL role mapping (ho_backend_sfp)._x000a_To simplify recipient management and align with the existing Stock Count Approval mapping process, notification recipients will be maintained directly through the Email HO SFP Admin field in Stock Count Approval - Manager and Retailer Mapping."/>
    <s v="Allow business users to manage POP threshold notification recipients directly through retailer mapping configuration without relying on IMDL role assignments."/>
    <s v="1. Enhance the POP Threshold Notification mechanism to retrieve email recipients from the Email HO SFP Admin field configured under Management Barang → Stock Count Approval → Manager and Retailer Mapping._x000a_2. When a Frontliner creates or updates POP quantity and the final quantity is outside the configured threshold limits (Upper or Lower Limit), the system will send an informational email notification to all configured email recipients."/>
    <s v="1. Reduce additional role maintenance screens from 1 to 0._x000a_2. Enable recipient configuration through 1 existing mapping screen without requiring IMDL updates."/>
    <n v="7"/>
    <s v="Inna"/>
    <s v="New"/>
    <s v="Yes"/>
    <m/>
    <s v="Inna"/>
    <n v="15"/>
    <n v="5"/>
    <n v="5"/>
    <m/>
    <m/>
    <m/>
    <m/>
    <s v="27/7/2026"/>
    <x v="0"/>
    <n v="7"/>
    <s v="No"/>
    <m/>
    <n v="8"/>
    <m/>
    <m/>
    <m/>
    <m/>
  </r>
  <r>
    <n v="32"/>
    <s v="AK.10.25.010"/>
    <x v="4"/>
    <s v="AYO Kasir"/>
    <s v="AYO Kasir Transaction By Location"/>
    <s v="Track Transaction by providing longtitude &amp; latitude on each transation made, this is to segmentize transaciton within staionary (direct retail) or non-stationary (canvassing) , Monitoring Tools for Mobile Coaches"/>
    <s v="Track Transaction by providing longtitude &amp; latitude on each transation made, this is to segmentize transaciton within staionary (direct retail) or non-stationary (canvassing). Activity tracking in Coaches, including routing &amp; activation performance "/>
    <s v="Track Transaction by providing longtitude &amp; latitude on each transation made, this is to segmentize transaciton within staionary (direct retail) or non-stationary (canvassing) "/>
    <s v="By tracking sales performance by location, we can effectively monitor and encourage frontliners to drive more aggressive sales activities outside the store through canvassing. This initiative is estimated to deliver up to 40% incremental impact compared to BAU."/>
    <m/>
    <s v="SFP Harya-Adnan"/>
    <s v="Deprioritized from previous sprint"/>
    <b v="0"/>
    <m/>
    <s v="Felicia"/>
    <n v="50"/>
    <n v="6"/>
    <n v="6"/>
    <m/>
    <m/>
    <m/>
    <m/>
    <s v="24/7/2026"/>
    <x v="3"/>
    <m/>
    <m/>
    <m/>
    <m/>
    <m/>
    <s v="DPIA team advised that capturing and storing precise transaction location/address is not permitted under the current proposal."/>
    <m/>
    <m/>
  </r>
  <r>
    <n v="33"/>
    <m/>
    <x v="4"/>
    <s v="AYO Kasir"/>
    <s v="Coach Monitoring Tools"/>
    <s v="Monitoring Tools for Mobile Coaches"/>
    <s v="Activity tracking in Coaches, including routing &amp; activation performance"/>
    <m/>
    <s v="as we have many supporting working toolbox such as Activation Unit which can be used very flexible based on area opportunity or business needs, currently we don’t have any standardize tools to monitor the utilizations of that toolbox, while Activation unit is one of supporting toolbox that contributed 40% acquisition External Coaches. Activation unit it self designed to support awareness and ensuring product availability in any short term or medium term SFP activities. Additionally, we need tools to accomodate monitoring tools in specific activities/special occasion such as open session, event. Hence all these activities currently using manual tracking, or it simply claimed as canvassing activities."/>
    <m/>
    <s v="Rizal Fadilah"/>
    <s v="Enhancement"/>
    <m/>
    <m/>
    <s v="Felicia"/>
    <n v="50"/>
    <n v="6"/>
    <n v="6"/>
    <m/>
    <m/>
    <m/>
    <m/>
    <s v="24/7/2026"/>
    <x v="0"/>
    <n v="7"/>
    <s v="No"/>
    <m/>
    <n v="22.5"/>
    <m/>
    <m/>
    <m/>
    <m/>
  </r>
  <r>
    <n v="34"/>
    <m/>
    <x v="4"/>
    <s v="AYO Principal - Kasir &amp; Toko "/>
    <s v="Force Logout "/>
    <s v="AYO Principal currently lacks a mechanism to remotely and systematically terminate active user sessions across its connected applications. As the platform scales across multiple retail touchpoints, administrators need centralized control to enforce security policies, manage compliance deadlines, or respond to operational events without relying on individual users to log out manually. The absence of this capability creates gaps in access governance, particularly during user review cycles, access revocations, and scheduled maintenance windows."/>
    <s v="Enable administrators to schedule or trigger a force logout for active sessions, configurable at the level of individual applications and touchpoint types, with the ability to set a specific date and time for the logout to take effect — ensuring precise, controlled session termination aligned with operational and compliance needs."/>
    <s v="The Force Logout feature in AYO Principal will allow administrators to define session termination rules with the following configuration parameters:_x000a__x000a_1. Select target app score : AYO Toko or AYO Kasir _x000a_2. Touchpoint type : Filter by channel or outlet category_x000a_3. Scheduled Date &amp; Time_x000a_Set when the logout takes effect_x000a_Admins can set a future date and time for the force logout to execute automatically, or trigger it immediately. Sessions active at the defined time will be terminated and users will be prompted to re-authenticate upon next action."/>
    <s v="Today, force logout requires a CHT request to IT with an approval process that takes 3–5 business days — meaning unauthorized sessions can stay active long after they should be terminated. With NPL running monthly across 5,000+ users, this adds up to at least 12 IT tickets per year and up to 60 cumulative days of unresolved session exposure annually._x000a__x000a_With this feature, admins can schedule force logout directly in AYO Principal — no tickets, no waiting. Execution is immediate, full coverage across all users and touchpoints in one action."/>
    <m/>
    <m/>
    <s v="Cancel"/>
    <m/>
    <m/>
    <m/>
    <s v="cancel "/>
    <s v="covered in the same developmenbt as product listing by kelv"/>
    <s v="covered in the same developmenbt as product listing by kelv"/>
    <m/>
    <m/>
    <s v="Deprio"/>
    <m/>
    <m/>
    <x v="3"/>
    <m/>
    <m/>
    <m/>
    <m/>
    <m/>
    <m/>
    <m/>
    <m/>
  </r>
  <r>
    <n v="35"/>
    <m/>
    <x v="2"/>
    <s v="AYO Principal "/>
    <s v="Produk Manajemen Barang"/>
    <s v="with the scheduler implemented in produk manajemen barang, currently user will only can view the updated data with scheduler set. user cannot view the current setup"/>
    <s v="update the UI to be able to view current setup and the updated setup if the scheduler not running yet"/>
    <m/>
    <m/>
    <m/>
    <m/>
    <m/>
    <b v="0"/>
    <m/>
    <s v="Kelvin"/>
    <n v="10"/>
    <n v="0"/>
    <m/>
    <m/>
    <m/>
    <s v="Deprio"/>
    <m/>
    <m/>
    <x v="3"/>
    <m/>
    <m/>
    <s v="Not Prioritized"/>
    <m/>
    <s v="Shared via Meeting"/>
    <s v="Done shared"/>
    <m/>
    <s v="Done"/>
  </r>
  <r>
    <n v="36"/>
    <m/>
    <x v="4"/>
    <s v="AYO Kasir"/>
    <s v="SRC IQOS Point  "/>
    <s v="Currently most of SRC use AYO Toko daily to shop B2B products and register leads. To access AYO Kasir, SRC retailers need to download AYO Kasir app, which is a hassle. Therefore, to increase active user of AYO Kasir and leads conversion to member, an entry point and SSO of AYO Kasir in AYO Toko are needed."/>
    <s v="Enable SSO of AYO Kasir in AYO Toko to increase AYO Kasir usage to register leads as members"/>
    <s v="To create SSO of AYO Kasir in AYO Toko"/>
    <s v="To increase 20% of SFP acquisition in SRC by enabling them to access AYO Kasir in AYO Toko"/>
    <m/>
    <m/>
    <s v="New"/>
    <b v="0"/>
    <m/>
    <s v="Felicia"/>
    <n v="15"/>
    <m/>
    <m/>
    <m/>
    <m/>
    <s v="Deprio"/>
    <m/>
    <m/>
    <x v="3"/>
    <m/>
    <m/>
    <m/>
    <m/>
    <m/>
    <s v="Dependant on AYO Toko, PRD has not been shared yet"/>
    <m/>
    <m/>
  </r>
  <r>
    <n v="37"/>
    <m/>
    <x v="4"/>
    <s v="AYO Principal - Kasir"/>
    <s v="Mass Import Whitelist for SRC IQOS Point"/>
    <s v="Currently, whitelisting process for SRC IQOS Point requires admin to manually do it one by one for each store that takes too much time"/>
    <s v="Faster whitelisting process for SRC IQOS Point &amp; Paguyuban Member"/>
    <s v="Create bulk import + bulk delete for SRC whitelisted as IQOS Point to reduce lead time "/>
    <s v="- Reduce lead time should there be any mass replacement/additional SRC IQOS Point/Paguyuban Member"/>
    <m/>
    <s v="Jessica Cassandra"/>
    <s v="Deprioritized from previous sprint"/>
    <m/>
    <m/>
    <s v="Kelvin"/>
    <n v="20"/>
    <m/>
    <m/>
    <m/>
    <m/>
    <m/>
    <m/>
    <m/>
    <x v="3"/>
    <m/>
    <m/>
    <m/>
    <m/>
    <m/>
    <s v="PRD has not been shared"/>
    <m/>
    <m/>
  </r>
  <r>
    <n v="38"/>
    <m/>
    <x v="0"/>
    <s v="SFP"/>
    <s v="Communicate AYO Order Status to iLogics"/>
    <s v="Saat ini, order yang sudah checkout di AYO akan masuk ke iLogic dengan status Available._x000b_Namun, warehouse tidak memiliki visibilitas penyebab kenapa order belum berubah menjadi Received, karena:_x000a_Status booking di iLogic hanya berubah menjadi Received jika status AYO = Diproses_x000a_Banyak kondisi valid di AYO yang menyebabkan order belum diproses, misalnya: _x000a_masih menunggu Payment_x000a_Review order belum selesai_x000a_Belum adamya Konfirmasi perubahan dari partner_x000a_Kondisi ini tidak tercapture di iLogic_x000a_Akibatnya:_x000a_Warehouse tidak bisa membedakan apakah: _x000a_Order memang belum memenuhi business process_x000a_Atau ada issue teknis (contoh: iSMS belum mengirim invoice PDF)"/>
    <s v="Menambahkan detail status order AYO melalui API ke iLogic, sehingga warehouse dapat:_x000a_Mendeteksi hambatan order lebih dini_x000a_Mengurangi waktu investigasi manual_x000a_Menghindari salah asumsi error sistem"/>
    <s v="Provide API for ilogic for detail order status "/>
    <s v="Mendeteksi hambatan order lebih dini_x000a_Mengurangi waktu investigasi manual_x000a_Menghindari salah asumsi error sistem"/>
    <n v="7"/>
    <s v="Junaidi"/>
    <s v="New"/>
    <b v="0"/>
    <d v="2026-06-03T00:00:00"/>
    <s v="Junaidi"/>
    <n v="20"/>
    <n v="2"/>
    <n v="4"/>
    <m/>
    <m/>
    <m/>
    <m/>
    <m/>
    <x v="0"/>
    <n v="7"/>
    <s v="Yes"/>
    <n v="8"/>
    <n v="20"/>
    <n v="2"/>
    <m/>
    <s v="Yes"/>
    <m/>
  </r>
  <r>
    <n v="39"/>
    <m/>
    <x v="5"/>
    <s v="My Hero"/>
    <s v="Over The Air Update Exploration"/>
    <s v="The update process for the MyHero application still relies heavily on traditional methods through the Company Portal, which require manual processes, longer waiting times, and user‑initiated actions. This approach often results in inconsistent version adoption across the field, causing delays in distributing bug fixes and new features to all sales users simultaneously."/>
    <s v="- Accelerate application update distribution without dependency on the Company Portal_x000a_- Ensure 100% version consistency across all users_x000a_- Eliminate reliance on manual user actions for application updates_x000a_- Enable rapid bug fixes and business logic updates to minimize disruption to sales activities_x000a_- Improve operational efficiency while reducing manual distribution overhead on the IT side"/>
    <s v="Over‑the‑Air (OTA) Update is a mechanism that allows MyHero application updates to be deployed directly from the server to users’ iPad applications, without requiring distribution through the App Store or Company Portal._x000a__x000a_Through OTA, the development team can:_x000a__x000a_- Deploy updates to JavaScript, business logic, UI/UX, and configuration within minutes_x000a_- Perform silent updates without user interaction_x000a_- Maintain a consistent application version across all active users"/>
    <s v="- Deploy in minutes_x000a_- Auto update all devices on next app launch_x000a_- 66.7% Reduction in app update install time"/>
    <n v="5"/>
    <s v="CI - Austin"/>
    <s v="Carry Over"/>
    <b v="0"/>
    <m/>
    <s v="Austin"/>
    <s v="Sprint 6 PoC, Sprint 7 start dev"/>
    <n v="0"/>
    <n v="0"/>
    <m/>
    <m/>
    <m/>
    <m/>
    <m/>
    <x v="0"/>
    <m/>
    <m/>
    <m/>
    <m/>
    <m/>
    <m/>
    <m/>
    <m/>
  </r>
  <r>
    <n v="40"/>
    <m/>
    <x v="4"/>
    <s v="AYO Kasir &amp; Principal"/>
    <s v="Replenishment"/>
    <s v="Currently, historical ORF data in AYO Kasir can be viewed through the POP menu; however, it cannot be exported in Excel format._x000a_HQ requires ORF data from AYO Principal in Excel format to monitor the effectiveness of stock control by touchpoint"/>
    <s v="Enable Excel download feature for historical ORF data in AYO Kasir, as well as Excel export feature for historical ORF data across all touchpoints in AYO Principal"/>
    <s v="Touchpoints should be able :_x000a_1. Effective management of stock cover weeks through the availability of historical data downloads in Excel format, enabling a faster and more accurate forecasting process_x000a__x000a_HQ should be able :_x000a_1. Control the effectiveness of stock allocation by touchpoint to prevent BUBD"/>
    <s v="Effective stock cover week management, limited to a maximum of 2 weeks of offtake requirements, to support the reduction of BUBD in 2026 onwards."/>
    <n v="5"/>
    <s v="Firmansyah, Adi"/>
    <s v="New"/>
    <b v="0"/>
    <m/>
    <s v="Inna"/>
    <n v="10"/>
    <m/>
    <m/>
    <m/>
    <m/>
    <s v="Deprio"/>
    <m/>
    <m/>
    <x v="3"/>
    <m/>
    <m/>
    <m/>
    <m/>
    <m/>
    <m/>
    <m/>
    <m/>
  </r>
  <r>
    <n v="41"/>
    <m/>
    <x v="4"/>
    <s v="AYO Kasir"/>
    <s v="Replenishment"/>
    <s v="Currently, the outbound process is still handled manually. As a result, discrepancies sometimes occur between the outbound requests submitted by frontliners and the Goods Issue (GI) process executed by the Warehouse team. This is mainly caused by sales transactions that occur using the same stock allocated for the outbound process."/>
    <s v="Create Outbound Feature in AYO Kasir"/>
    <s v="Frontliners bisa melakukan proses outbond langsung di AYO Kasir dan langsung mengurangi stok AYO Kasir dan bisa terkirim langung ke SAP (Tim Warehouse), sehingga tidak ada lagi selisih antara pengajuan outbond fronliners dengan proses GI tim Warehouse yang selama ini terjadi di proses manual outbond."/>
    <s v="0% stock discrepancy between AYO Kasir and SAP in the outbound process, with 100% of the process executed through the system"/>
    <n v="5"/>
    <s v="Firmansyah, Adi"/>
    <s v="New"/>
    <b v="0"/>
    <m/>
    <s v="Inna"/>
    <n v="100"/>
    <m/>
    <m/>
    <m/>
    <m/>
    <m/>
    <m/>
    <m/>
    <x v="1"/>
    <m/>
    <s v="No"/>
    <m/>
    <n v="6"/>
    <m/>
    <m/>
    <m/>
    <m/>
  </r>
  <r>
    <n v="42"/>
    <m/>
    <x v="5"/>
    <s v="My Hero &amp; MyHero Backend"/>
    <s v="Automate Collectra Report"/>
    <s v="Currently, the cash reconciliation process for salesmen’s deposits conducted by the CPO is performed manually. The required data must be gathered from multiple, fragmented data sources, which are not centrally integrated. As a result, the reconciliation process is time-consuming, inefficient, and prone to operational delays."/>
    <s v="Automate process Manual Reconcile for CPO Collection"/>
    <m/>
    <s v="Before Collectra: 54 FTE_x000a_After Collectra: 1.6 FTE_x000a_Automate Collectra: 0.36 FTE"/>
    <n v="5"/>
    <s v="CPI - Nobel"/>
    <s v="Carry Over"/>
    <b v="0"/>
    <m/>
    <s v="Austin"/>
    <n v="67"/>
    <n v="0"/>
    <n v="0"/>
    <m/>
    <s v="CDE-67123"/>
    <m/>
    <m/>
    <d v="2026-07-02T00:00:00"/>
    <x v="0"/>
    <n v="6"/>
    <s v="Yes"/>
    <n v="8"/>
    <n v="67"/>
    <m/>
    <m/>
    <m/>
    <d v="2026-10-19T00:00:00"/>
  </r>
  <r>
    <n v="43"/>
    <m/>
    <x v="4"/>
    <s v="AYO Principal - Kasir"/>
    <s v="Matrix Touchpoint Eligibility"/>
    <s v="Currently, the configuration for changing price &amp; stock is setup in one parameter. This creates a hassle when we want to turn on only either one of the parameters (e.g. Partner can edit the price but the stock cannot be edited)"/>
    <s v="To separate configuration of editing the price and stock"/>
    <s v="Create 2 separate configuration for editing the price and stock in AYO Kasir and AYO Principal."/>
    <m/>
    <m/>
    <s v="Kristin Laia"/>
    <s v="Deprioritized from previous sprint"/>
    <b v="0"/>
    <m/>
    <s v="Kelvin"/>
    <n v="10"/>
    <m/>
    <m/>
    <m/>
    <m/>
    <s v="Deprio"/>
    <m/>
    <m/>
    <x v="3"/>
    <m/>
    <m/>
    <m/>
    <m/>
    <m/>
    <s v="PRD has not been shared"/>
    <m/>
    <m/>
  </r>
  <r>
    <n v="44"/>
    <m/>
    <x v="5"/>
    <s v="My Hero FF &amp; My Hero Backend"/>
    <s v="My Hero Forced Update Config"/>
    <s v="The current deployment mechanism for MyHero application releases applies updates uniformly across all territories without the capability to control rollout scope. This limitation creates operational constraints when implementing incremental releases, pilot testing, or phased rollouts in selected regions. As a result, any new release must be deployed nationally, increasing the risk of widespread impact in case of defects, configuration issues, or unforeseen performance challenges._x000a_To support more controlled and flexible deployment strategies, there is a need to introduce configurable settings that allow distinguishing between mandatory and optional updates at a territory level"/>
    <s v="To enhance the MyHero release management capability by introducing a configurable setting that enables:_x000a_Territory-based deployment control, allowing new releases to be applied selectively to specific regions or areas._x000a_Update classification (Mandatory vs. Optional):_x000a__x000a_Mandatory: Enforces users within selected territories to adopt the new release._x000a_Optional: Allows users to update at their discretion within selected territories."/>
    <s v="adding Optional and Mandatory setting for myHero new release update by territory, this required when deploying new realase on limited territory or area only"/>
    <m/>
    <m/>
    <s v="CI- Faishol"/>
    <s v="Deprioritized from previous sprint"/>
    <b v="1"/>
    <m/>
    <s v="Faishol"/>
    <n v="28.5"/>
    <n v="10"/>
    <m/>
    <m/>
    <m/>
    <m/>
    <m/>
    <m/>
    <x v="3"/>
    <m/>
    <m/>
    <m/>
    <m/>
    <s v="BRD - MyHero Update release mechanism.pptx"/>
    <s v="No PRD shared to ITPD"/>
    <m/>
    <m/>
  </r>
  <r>
    <n v="45"/>
    <m/>
    <x v="5"/>
    <s v="My Hero WEB"/>
    <s v="Invoice"/>
    <s v="Print layout A4"/>
    <s v="Improve document efficiency for invoice printouts_x000a_Enhance system performance and responsiveness_x000a_Provide better user control over data retrieval"/>
    <s v="Update invoice print out to be more compact and space-efficient"/>
    <m/>
    <n v="6"/>
    <s v="Melissa Tio"/>
    <s v="Deprioritized from previous sprint"/>
    <m/>
    <d v="2026-06-03T00:00:00"/>
    <s v="Melissa Tio"/>
    <n v="17.100000000000001"/>
    <n v="8"/>
    <m/>
    <m/>
    <m/>
    <m/>
    <m/>
    <m/>
    <x v="3"/>
    <m/>
    <m/>
    <m/>
    <m/>
    <s v="BRD Invoice Adjustment.pptx"/>
    <s v="No PRD shared to ITPD"/>
    <m/>
    <m/>
  </r>
  <r>
    <n v="46"/>
    <m/>
    <x v="5"/>
    <s v="My Hero FF"/>
    <s v="Laporan Pengiriman Barang"/>
    <s v="FF must request shipment report manually to SPVNo direct access to shipment status in MyHeroDelay in partner follow-up due to slow info flowHigh dependency on SPV for operational activit"/>
    <s v="Improve FF operational efficiency &amp; accelerate mitra service level"/>
    <s v="Integrate to CITA/AYO Delivery Shipment"/>
    <s v="_x000a_Increase Active User by +15% and Improve SLA follow-up &amp; processing by +30%Enable self-service shipment tracking for FFReduce manual request to SPVImprove service quality to partners"/>
    <n v="6"/>
    <s v="CI - Aditya Hidayat"/>
    <s v="New"/>
    <m/>
    <m/>
    <s v="Aditya Hidayat"/>
    <s v="Update 10 Jul: No BRD Shared to ITPD"/>
    <n v="12"/>
    <m/>
    <m/>
    <m/>
    <m/>
    <m/>
    <m/>
    <x v="3"/>
    <m/>
    <m/>
    <m/>
    <m/>
    <m/>
    <s v="No BRD shared to ITPD"/>
    <m/>
    <m/>
  </r>
  <r>
    <n v="47"/>
    <s v="MH.03.26.005"/>
    <x v="5"/>
    <s v="My Hero FF"/>
    <s v="Improvement Invoice"/>
    <s v="Currently, when a salesman processes transactions for HMS products that are subjectto tax and those that are non-taxable, the transactions must be handled separately. As a result, thesalesman is required to perform duplicate data entry, and the payment recap is generated separately. Thiscauses the salesman and/or the customer to manually calculate the total amount payable in order todetermine the final payment amount."/>
    <s v="Implement an improvement whereby, during the order-taking process, salesmen can place orderssimultaneously for HMS products that are subject to tax and those that are non-taxable, and process thepayment in a single transaction, while ensuring that the invoices remain separated between taxable andnon-taxable products.​"/>
    <s v="To improve field sales efficiency and accuracy by enabling salesmen to place orders for taxable and non-taxable HMS products in a single transaction flow, while maintaining proper invoice separation to ensure taxcompliance."/>
    <m/>
    <n v="5"/>
    <s v="CI - Austin Lieandro"/>
    <s v="Carry Over"/>
    <b v="0"/>
    <d v="2025-01-30T00:00:00"/>
    <s v="Austin"/>
    <n v="8.25"/>
    <n v="0"/>
    <n v="0"/>
    <m/>
    <s v="CDE-68232"/>
    <m/>
    <m/>
    <d v="2026-06-22T00:00:00"/>
    <x v="0"/>
    <n v="6"/>
    <s v="Yes"/>
    <n v="7"/>
    <n v="8.25"/>
    <m/>
    <m/>
    <m/>
    <d v="2026-09-14T00:00:00"/>
  </r>
  <r>
    <n v="48"/>
    <s v="MH.03.26.013"/>
    <x v="5"/>
    <s v="My Hero"/>
    <s v="Panamas Project"/>
    <s v="When WEE creates Pre-Order and change or update the delivery date, the previouslyentered order quantity are cleared. As s result, WEE must re-enter the quantity for each brand.​"/>
    <s v="- To have feature or functionality all the quantity order are not cleared when WEE change the delivery_x000a_date.​_x000a_- Apply pop up notification. A pop up notification appears to ensure that pricing aligned with the newly_x000a_updated delivery date is accurate​_x000a__x000a_​"/>
    <m/>
    <m/>
    <n v="5"/>
    <s v="CommDep - Nika"/>
    <s v="Deprioritized from previous sprint"/>
    <b v="0"/>
    <d v="2026-02-05T00:00:00"/>
    <s v="Melissa Tio"/>
    <n v="13.3"/>
    <s v="Need Confirmation from Compliance Team"/>
    <m/>
    <m/>
    <m/>
    <m/>
    <m/>
    <m/>
    <x v="3"/>
    <m/>
    <m/>
    <m/>
    <m/>
    <m/>
    <s v="No PRD shared to ITPD"/>
    <m/>
    <m/>
  </r>
  <r>
    <n v="49"/>
    <m/>
    <x v="4"/>
    <s v="AYO Kasir"/>
    <s v="SMB Next Level 2026"/>
    <s v="Enable field forces / internal employees to have single sign on to AYO Kasir using work email"/>
    <s v="Single Sign On for Field Forces"/>
    <s v="Enable field forces / internal employees to have single sign on to AYO Kasir using work email"/>
    <s v="Simplify login mechanism for internal employees"/>
    <n v="5"/>
    <s v="CommSFP - Adnan_x000a_CommDep - Harya"/>
    <s v="Compliance"/>
    <s v="S1 Deprio"/>
    <m/>
    <s v="Inna / Felicia"/>
    <n v="10"/>
    <m/>
    <m/>
    <m/>
    <m/>
    <m/>
    <m/>
    <m/>
    <x v="2"/>
    <m/>
    <m/>
    <m/>
    <m/>
    <m/>
    <s v="Duplicate requirement as 'Information Security Assessment (ISA) last year results that Ayo Kasir not comply with ITPF 301-Authentication &amp; Session Management about PIN' complexity requirement."/>
    <m/>
    <m/>
  </r>
  <r>
    <n v="50"/>
    <m/>
    <x v="5"/>
    <s v="My Hero WEB"/>
    <s v="Pricelist"/>
    <s v="Price Management Enhancement"/>
    <s v="Improve visibility, traceability, and workflow efficiency in price management"/>
    <s v="Streamline pricing approval workflow through automated notifications_x000a_Enable efficient data extraction and sharing via export functionality_x000a_Improve data traceability and audit trail by retaining cancelled records in the UI"/>
    <m/>
    <n v="6"/>
    <s v="Tania Febriyanti"/>
    <s v="Deprioritized from previous sprint"/>
    <m/>
    <d v="2026-06-03T00:00:00"/>
    <s v="Melissa Tio"/>
    <n v="34.200000000000003"/>
    <n v="9"/>
    <m/>
    <m/>
    <m/>
    <m/>
    <m/>
    <m/>
    <x v="3"/>
    <m/>
    <m/>
    <m/>
    <m/>
    <s v="BRD Price Management Enhancement.pptx"/>
    <s v="No PRD shared to ITPD"/>
    <m/>
    <m/>
  </r>
  <r>
    <n v="51"/>
    <m/>
    <x v="4"/>
    <s v="AYO Kasir"/>
    <s v="AYO Kasir Offline Mode"/>
    <s v="Allow AYO Kasir to go with offline mode during network limitation and allow data synchronization when back to online"/>
    <s v="Allow AYO Kasir to go with offline mode during network limitation and allow data synchronization when back to online"/>
    <s v="As we used AYO Kasir in any SFP event through transactions process, input new member registration with very wide scale of event, AYO Kasir need able to input these activities both online and offline mode, to ensure smooth field force operational and consumer journey "/>
    <s v="As we used AYO Kasir in any SFP event through transactions process, input new member registration with very wide scale of event, AYO Kasir need able to input these activities both online and offline mode, to ensure smooth field force operational and consumer journey "/>
    <n v="5"/>
    <s v="CommSFP - Adnan_x000a_CommDep - Harya"/>
    <s v="New"/>
    <b v="0"/>
    <m/>
    <s v="Inna"/>
    <n v="100"/>
    <m/>
    <m/>
    <m/>
    <m/>
    <m/>
    <m/>
    <m/>
    <x v="3"/>
    <m/>
    <m/>
    <m/>
    <m/>
    <m/>
    <s v="PRD has not been shared"/>
    <m/>
    <m/>
  </r>
  <r>
    <n v="52"/>
    <m/>
    <x v="5"/>
    <s v="My Hero BE"/>
    <s v="Payment Gateway"/>
    <s v="Integrate API for QR CDM Status_x000a__x000a_Currently the way we enable QR CDM to be registered on DEPOS system is by generating the QR code from our system, and then MHBE job will send list of username that needs to be registered on DEPOS CDM. The file is sent to email, and DEPOS will need to change the &quot;Approved&quot; status into &quot;Finalized&quot;. This has created a back-and-forth process between DEPOS and MHBE, and exposes a risk of human error."/>
    <s v="Enable CPO to look for similar area name and area code for the whole menu."/>
    <m/>
    <s v="Reduce human error"/>
    <n v="5"/>
    <s v="CI - Livi Anastasia"/>
    <s v="Deprioritized from previous sprint"/>
    <b v="0"/>
    <d v="2026-02-05T00:00:00"/>
    <s v="Melissa Tio"/>
    <n v="32.299999999999997"/>
    <n v="13"/>
    <n v="19"/>
    <m/>
    <m/>
    <m/>
    <m/>
    <m/>
    <x v="3"/>
    <m/>
    <m/>
    <m/>
    <m/>
    <m/>
    <s v="No PRD shared to ITPD"/>
    <m/>
    <m/>
  </r>
  <r>
    <n v="53"/>
    <s v="AK.03.26.008"/>
    <x v="4"/>
    <s v="AYO Kasir SFP"/>
    <s v="Adjust codentify device - in menu edit transaction_x000a_ "/>
    <s v="Currently frontliners couldn't adjust codentify when doing edit transaction and changes device variant"/>
    <s v="Adjust codentify device - in menu edit transaction. Changes of transaction device will follow new codentify it as well"/>
    <s v="Adjust codentify device - in menu edit transaction. Changes of transaction device will follow new codentify it as well"/>
    <s v="We cannot track end to end flow for CITA loyalty directly. resulting false decision making"/>
    <n v="3"/>
    <s v="CommSFP - Rizal"/>
    <s v="Deprioritized from previous sprint"/>
    <b v="0"/>
    <m/>
    <s v="Inna"/>
    <n v="15"/>
    <m/>
    <m/>
    <m/>
    <m/>
    <m/>
    <m/>
    <m/>
    <x v="3"/>
    <m/>
    <m/>
    <m/>
    <m/>
    <m/>
    <s v="PRD has not been shared"/>
    <m/>
    <m/>
  </r>
  <r>
    <n v="54"/>
    <m/>
    <x v="5"/>
    <s v="My Hero BE"/>
    <s v="Payment Gateway"/>
    <s v="Enhance Area on QR Menu MHBE_x000a__x000a_Currently the way we retrieve area code data in QR menu is from salestree, while in other menu, the area code data was obtained from OTC database. This creates a difference when CPO looking for area for QR and area for settlement or receipt."/>
    <s v="Enable CPO to look for similar area name and area code for the whole menu, including QR Menu"/>
    <m/>
    <s v="Time efficiency"/>
    <n v="5"/>
    <s v="CI - Livi Anastasia"/>
    <s v="Deprioritized from previous sprint"/>
    <b v="0"/>
    <d v="2026-02-05T00:00:00"/>
    <s v="Melissa Tio"/>
    <n v="60.8"/>
    <n v="14"/>
    <m/>
    <m/>
    <m/>
    <m/>
    <m/>
    <m/>
    <x v="3"/>
    <m/>
    <m/>
    <m/>
    <m/>
    <m/>
    <s v="No PRD shared to ITPD"/>
    <m/>
    <m/>
  </r>
  <r>
    <n v="55"/>
    <m/>
    <x v="4"/>
    <s v="AYO Kasir"/>
    <s v="Frontliner Guideline"/>
    <s v="Frontliners have inconsistent understanding of the complete product knowledge, talking points, and current programs or promotions. There are also limitations in accessing all supporting materials.&quot;"/>
    <s v="Provide access for all frontliners to read and learn every working outlines, cue card and important initiatives"/>
    <s v="Frontliners have inconsistent understanding of the complete product knowledge, talking points, and current programs or promotions. There are also limitations in accessing all supporting materials.&quot;"/>
    <s v="Product misslead understanding"/>
    <n v="5"/>
    <s v="CommSFP - Adnan_x000a_CommDep - Harya"/>
    <s v="New"/>
    <s v="Deprioritized from previous sprint 9"/>
    <m/>
    <s v="Felicia"/>
    <n v="9"/>
    <m/>
    <m/>
    <m/>
    <m/>
    <m/>
    <m/>
    <m/>
    <x v="3"/>
    <m/>
    <m/>
    <m/>
    <m/>
    <m/>
    <s v="PRD has not been shared"/>
    <m/>
    <m/>
  </r>
  <r>
    <n v="56"/>
    <m/>
    <x v="5"/>
    <s v="My Hero BE"/>
    <s v="Payment Gateway"/>
    <s v="Rename Menu &quot;Allocated Cash-in Report&quot; into &quot;Deposit Report&quot;_x000a__x000a_To prevent users from getting mixed up between the “allocated cash-in” the settlement report and the “allocated cash-in” the deposit report"/>
    <s v="To prevent users from getting mixed up between the “allocated cash-in” the settlement report and the “allocated cash-in” the deposit report"/>
    <m/>
    <s v="UI Improvement"/>
    <n v="5"/>
    <s v="Commercial - Dinda Fardian"/>
    <s v="Deprioritized from previous sprint"/>
    <b v="0"/>
    <d v="2026-02-05T00:00:00"/>
    <s v="Melissa Tio"/>
    <n v="9.5"/>
    <n v="15"/>
    <n v="20"/>
    <m/>
    <m/>
    <m/>
    <m/>
    <m/>
    <x v="3"/>
    <m/>
    <m/>
    <m/>
    <m/>
    <m/>
    <s v="No PRD shared to ITPD"/>
    <m/>
    <m/>
  </r>
  <r>
    <n v="57"/>
    <s v="AK.02.26.005"/>
    <x v="4"/>
    <s v="AYO Kasir SRC IQOS Point"/>
    <s v="SRC IQOS Point  "/>
    <s v="Currently, user is unable to access historical coin obtained specifically from leads generation"/>
    <s v="More informative &amp; clear historical coin obtained from leads generation program"/>
    <s v="User can access historical coin obtained from leads generation program"/>
    <s v="Misinformation &amp; misunderstanding of coin rewarding history will still happen, which leads to SRCC needs to keep explaining to SRC that impacts to their time spent"/>
    <m/>
    <s v="CommSFP - Ragib Yusup Firdaus_x000a_CommDep - Jessica Cassandra"/>
    <s v="Deprioritized from previous sprint"/>
    <b v="0"/>
    <m/>
    <s v="Felicia"/>
    <n v="10"/>
    <m/>
    <m/>
    <m/>
    <m/>
    <s v="Deprio"/>
    <m/>
    <m/>
    <x v="3"/>
    <m/>
    <m/>
    <m/>
    <m/>
    <m/>
    <s v="Velocity not sufficient"/>
    <m/>
    <m/>
  </r>
  <r>
    <n v="58"/>
    <s v="MH.03.26.009"/>
    <x v="5"/>
    <s v="My Hero BE"/>
    <s v="Panamas Project"/>
    <s v="Report in sales order export and tax report, both SRCIS and Panamas product is flagged as_x000a_“Panamas” in Product Category"/>
    <s v=" Show Product Category value as Business Model​"/>
    <m/>
    <m/>
    <n v="5"/>
    <s v="CI - Melissa Tio"/>
    <s v="Deprioritized from previous sprint"/>
    <b v="0"/>
    <m/>
    <s v="Melissa Tio"/>
    <n v="9.5"/>
    <n v="16"/>
    <n v="21"/>
    <m/>
    <m/>
    <m/>
    <m/>
    <m/>
    <x v="3"/>
    <m/>
    <m/>
    <m/>
    <m/>
    <m/>
    <s v="No PRD shared to ITPD"/>
    <m/>
    <m/>
  </r>
  <r>
    <n v="59"/>
    <m/>
    <x v="5"/>
    <s v="My Hero BE"/>
    <s v="Payment Gateway"/>
    <s v="_x000a_Enhance Logic for Salesman Territory Lock_x000a__x000a_Inactivated Salesman &amp;SPV across different KPS will have blank territory, CCG, salespoint_x000a_code, area code, area name field in settlement report &amp; allocated cash-in breakdown report because they have no territory assigned to them which means they also will not have any next sales for the time being (no receipt)_x000a_"/>
    <s v="To enable viewing of CCG, salespoint code, area code, and area name field in the settlement report &amp; allocated cash-in breakdown report for Salesman &amp; SPV Inactive across different KPS."/>
    <m/>
    <s v="Time efficiency"/>
    <n v="5"/>
    <s v="Commercial - Dinda Fardian"/>
    <s v="Deprioritized from previous sprint"/>
    <b v="0"/>
    <d v="2026-02-05T00:00:00"/>
    <s v="Melissa Tio"/>
    <n v="38"/>
    <n v="17"/>
    <n v="22"/>
    <m/>
    <m/>
    <m/>
    <m/>
    <m/>
    <x v="3"/>
    <m/>
    <m/>
    <m/>
    <m/>
    <m/>
    <s v="No PRD shared to ITPD"/>
    <m/>
    <m/>
  </r>
  <r>
    <n v="60"/>
    <s v="AK.01.26.006"/>
    <x v="4"/>
    <s v="AYO Kasir"/>
    <s v="SRC IQOS Point  "/>
    <s v="Automatic  stock update in AYO Kasir for SRC IQOS Point  &amp; push notif "/>
    <s v="Faster &amp; more precise coin rewarding &amp; stock recording"/>
    <s v="Faster &amp; more precise coin rewarding &amp; stock recording"/>
    <s v="Need Confirmation"/>
    <n v="2"/>
    <s v="CommSFP - Alifa Safitri_x000a_CommDep - Jessica Cassandra"/>
    <s v="Enhancement"/>
    <m/>
    <d v="2025-11-27T00:00:00"/>
    <s v="Arum"/>
    <n v="30"/>
    <m/>
    <m/>
    <m/>
    <m/>
    <s v="Deprio"/>
    <m/>
    <m/>
    <x v="3"/>
    <m/>
    <m/>
    <m/>
    <m/>
    <m/>
    <s v="Dependant on DTE"/>
    <m/>
    <m/>
  </r>
  <r>
    <n v="61"/>
    <m/>
    <x v="5"/>
    <s v="MyHERO BackEnd"/>
    <s v="credit limit update enhancement"/>
    <s v="Time-spent waiting confirmation number/journey generation  before creating invoice when_x000a_limit is not available or needs update​"/>
    <s v="a. Achieve Q2 2026 productivity target ($152k/yr). This initiative contributes to $12k/yr.​_x000a_b. Eliminate eliminating idle time due to waiting confirmation number to create invoice ​_x000a_(1,011 mins of manhours/day)."/>
    <s v="Eliminating waiting time to do journey generation or create confirmation number after credit limit is updated."/>
    <s v="Idle time due to waiting invoice creation ​_x000a_Risk of late delivery to customer due to waiting/idle time​_x000a_Warehouse admin, helper, FF, and CPO overtime"/>
    <n v="5"/>
    <s v="OCS - Biani Himawan"/>
    <s v="Carry Over"/>
    <b v="0"/>
    <m/>
    <s v="Faishol"/>
    <n v="7"/>
    <n v="0"/>
    <n v="0"/>
    <m/>
    <m/>
    <m/>
    <m/>
    <d v="2026-06-23T00:00:00"/>
    <x v="0"/>
    <n v="6"/>
    <s v="Yes"/>
    <n v="7"/>
    <n v="7"/>
    <m/>
    <m/>
    <m/>
    <d v="2026-09-14T00:00:00"/>
  </r>
  <r>
    <n v="62"/>
    <m/>
    <x v="5"/>
    <s v="My Hero &amp; MyHero Backend"/>
    <s v="Session Timeout Termination"/>
    <s v="Following ITPF Rules on IT-STD-301 Identity &amp; Access Management to reduce the risk of unauthorized access."/>
    <s v="(Phase 2) Re-login using fingerprint, App installation must be done from Company Portal"/>
    <s v="Support implementation session termination to users who detected as inactive for a configured period of time. Make user easier to re-login using fingerprint. Enhance security on app installation"/>
    <m/>
    <n v="5"/>
    <s v="IT - Andry/Reynaldo/Mahazoya"/>
    <s v="Deprioritized from previous sprint"/>
    <b v="0"/>
    <m/>
    <s v="CI - Faishol"/>
    <n v="117.8"/>
    <n v="18"/>
    <n v="24"/>
    <m/>
    <m/>
    <m/>
    <m/>
    <m/>
    <x v="3"/>
    <m/>
    <m/>
    <m/>
    <m/>
    <m/>
    <s v="No Prioritization"/>
    <m/>
    <m/>
  </r>
  <r>
    <n v="63"/>
    <s v="AK.04.26.007"/>
    <x v="4"/>
    <s v="AYO Kasir"/>
    <s v="Replacement "/>
    <s v="Enhance the Riwayat Penjualan export (Excel and PDF) by adding key replacement information to the Penjualan per Customer &amp; Penjualan per Products reports, including Order Type, Replacement Order Number, old and new Codentify, and new product names, to improve visibility and tracking of replacement transactions."/>
    <s v="To improve visibility and traceability of replacement orders within sales reports by presenting key replacement details in the exported data."/>
    <s v="Enhance the Riwayat Penjualan export (Excel and PDF) by including essential replacement information in the Penjualan per Customer and Penjualan per Products reports to provide clearer context for replacement transactions."/>
    <s v="Reduced manual reconciliation between sales and replacement data"/>
    <m/>
    <m/>
    <s v="Deprioritized from previous sprint"/>
    <b v="0"/>
    <m/>
    <s v="Inna"/>
    <n v="5"/>
    <m/>
    <m/>
    <m/>
    <m/>
    <s v="Deprio"/>
    <m/>
    <m/>
    <x v="3"/>
    <m/>
    <m/>
    <m/>
    <m/>
    <m/>
    <s v="PRD has not been shared"/>
    <m/>
    <m/>
  </r>
  <r>
    <n v="64"/>
    <m/>
    <x v="5"/>
    <s v="MyHero "/>
    <s v="Panamas Project"/>
    <s v="Enhance GR Report to differentiate by partner to align with SAP"/>
    <s v="To ensure revenue &amp; CoS recorded to the right partner_x000a__x000a_Nambah Kolom GR Report"/>
    <m/>
    <m/>
    <n v="5"/>
    <s v="CPI - Adrian Tannudjaja"/>
    <s v="Deprioritized from previous sprint"/>
    <b v="0"/>
    <d v="2026-02-19T00:00:00"/>
    <s v="Melissa Tio"/>
    <n v="11.399999999999999"/>
    <n v="19"/>
    <n v="23"/>
    <m/>
    <m/>
    <m/>
    <m/>
    <m/>
    <x v="3"/>
    <m/>
    <m/>
    <m/>
    <m/>
    <m/>
    <s v="No PRD shared to ITPD"/>
    <m/>
    <m/>
  </r>
  <r>
    <n v="65"/>
    <s v="MH.03.26.008"/>
    <x v="5"/>
    <s v="My Hero"/>
    <s v="Panamas Project"/>
    <s v="Current filter is by business category. But Panamas transaction can consists of several business_x000a_category in one transaction"/>
    <s v="Change Business Category filter to Business Model"/>
    <m/>
    <m/>
    <n v="5"/>
    <s v="CI - Melissa Tio"/>
    <s v="Deprioritized from previous sprint"/>
    <b v="0"/>
    <m/>
    <s v="Melissa Tio"/>
    <n v="22.799999999999997"/>
    <n v="20"/>
    <n v="25"/>
    <m/>
    <m/>
    <m/>
    <m/>
    <m/>
    <x v="3"/>
    <m/>
    <m/>
    <m/>
    <m/>
    <m/>
    <s v="No PRD shared to ITPD"/>
    <m/>
    <m/>
  </r>
  <r>
    <n v="66"/>
    <s v="AP.09.25.003"/>
    <x v="4"/>
    <s v="AYO Principal - Kasir"/>
    <s v="Payment Gateway"/>
    <s v="AYO Kasir has an integrated feature for payment with Espay payment gateway.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Currently, we do the changes via backend (BE) which requires CHT. To minimize the hassle and changes via BE, we will enable inserting and updating the data via front end (in AYO Principal)."/>
    <s v="To insert and map new retailer codes with the needed payment gateway data, and_x000a_To edit and update the retailer codes with the payment gateway data"/>
    <s v=" The feature enables online payment, such as QRIS dynamic and EDC BRI connection. Payment using the payment gateway can be mapped to each retailer by unique data like TID, MID, Serial Number EDC, key signature, passcode and retailer code. This code will need to be updated once there's a change of retailer or EDC."/>
    <s v="changes will continue to require backend intervention, causing delays, increased operational overhead, and potential disruptions in online payment processing"/>
    <m/>
    <s v="Adnan"/>
    <s v="Deprioritized from previous sprint"/>
    <b v="0"/>
    <m/>
    <s v="Kelvin"/>
    <n v="57"/>
    <m/>
    <m/>
    <m/>
    <m/>
    <s v="Deprio"/>
    <m/>
    <m/>
    <x v="3"/>
    <m/>
    <m/>
    <m/>
    <m/>
    <m/>
    <s v="Velocity not sufficient"/>
    <m/>
    <m/>
  </r>
  <r>
    <n v="67"/>
    <m/>
    <x v="5"/>
    <s v="My Hero &amp; MyHero Backend"/>
    <s v="Panamas"/>
    <s v="Currently printout cricket invoice from My Hero pre order / from MHBE shows Panamas bank account."/>
    <s v="New configuration bank account per Business Model to show specific bank account in transaction print out"/>
    <m/>
    <s v="Reduce wrong transfer to other entity"/>
    <n v="5"/>
    <s v="CI - Melissa"/>
    <s v="Deprioritized from previous sprint"/>
    <b v="0"/>
    <m/>
    <s v="Melissa Tio"/>
    <n v="32.299999999999997"/>
    <n v="21"/>
    <n v="27"/>
    <m/>
    <m/>
    <m/>
    <m/>
    <m/>
    <x v="3"/>
    <m/>
    <m/>
    <m/>
    <m/>
    <m/>
    <s v="No PRD shared to ITPD"/>
    <m/>
    <m/>
  </r>
  <r>
    <n v="68"/>
    <s v="MH.03.26.006"/>
    <x v="5"/>
    <s v="My Hero"/>
    <s v="Logo Configuration"/>
    <s v="Logo updates across AYO platforms are currently fragmented and require development effort, limiting speed and consistency in brand updates."/>
    <s v="To build a connection to AYO Principalto retrieve platform-specific logo configurations for each AYO platform."/>
    <m/>
    <m/>
    <n v="5"/>
    <s v="Jeje"/>
    <s v="Deprioritized from previous sprint"/>
    <b v="0"/>
    <d v="2026-02-05T00:00:00"/>
    <s v="Austin"/>
    <s v="Update 10 Jul: No BRD Shared to ITPD"/>
    <s v="Update 10 Jul: No BRD Shared to ITPD"/>
    <n v="28"/>
    <m/>
    <m/>
    <m/>
    <m/>
    <m/>
    <x v="3"/>
    <m/>
    <m/>
    <m/>
    <m/>
    <m/>
    <s v="No BRD shared to ITPD"/>
    <m/>
    <m/>
  </r>
  <r>
    <n v="69"/>
    <s v="MH.10.25.021"/>
    <x v="5"/>
    <s v="My Hero FF"/>
    <s v="CTA"/>
    <s v="Notes from Principal Revamp"/>
    <s v="Enable to create personalize and mass upload notes in My Hero to help area discreation"/>
    <m/>
    <m/>
    <n v="5"/>
    <s v="CI - Aditya Hidayat"/>
    <s v="Deprioritized from previous sprint"/>
    <b v="0"/>
    <m/>
    <s v="Aditya Hidayat"/>
    <s v="Update 10 Jul: No BRD Shared to ITPD"/>
    <s v="Update 10 Jul: No BRD Shared to ITPD"/>
    <n v="29"/>
    <m/>
    <m/>
    <m/>
    <m/>
    <m/>
    <x v="3"/>
    <m/>
    <m/>
    <m/>
    <m/>
    <m/>
    <s v="No BRD shared to ITPD"/>
    <m/>
    <m/>
  </r>
  <r>
    <n v="70"/>
    <m/>
    <x v="5"/>
    <s v="My Hero WEB"/>
    <s v="PG Cash"/>
    <s v="- Receipt cancellation is registered as current FF_x000a_- Cannot make carryover adjustment for inactive FF"/>
    <s v="Update PG cash logic"/>
    <s v="- Receipt cancellation is registered as original FF_x000a_- Enable carryover adjustment for inactive FF"/>
    <m/>
    <n v="6"/>
    <s v="Melissa Tio"/>
    <s v="Deprioritized from previous sprint"/>
    <m/>
    <d v="2026-06-02T00:00:00"/>
    <s v="Melissa Tio"/>
    <n v="19"/>
    <n v="22"/>
    <n v="30"/>
    <m/>
    <m/>
    <m/>
    <m/>
    <m/>
    <x v="3"/>
    <m/>
    <m/>
    <m/>
    <m/>
    <s v="BRD Optimize PG Cash.pptx"/>
    <s v="No PRD shared to ITPD"/>
    <m/>
    <m/>
  </r>
  <r>
    <n v="71"/>
    <s v="AK.04.26.010"/>
    <x v="4"/>
    <s v="AYO Kasir"/>
    <s v="Replacement "/>
    <s v="This enhancement introduces Sellable and Non‑Sellable inventory classification as a core capability to ensure accurate inventory movement tracking and audit readiness. The implementation impacts multiple features across the system, including Cashier Menu, Product Menu, Purchasing, Replenishment, Stock Count, Daily Settlement, and Reporting, where inventory movements will be consistently recorded based on the Sellable and Non‑Sellable classification."/>
    <s v="To standardize inventory movement recording by applying consistent Sellable and Non‑Sellable classification across all related modules, including Cashier, Product, Purchasing, Replenishment, Stock Count, Daily Settlement, and Reporting."/>
    <s v="This enhancement introduces Sellable and Non‑Sellable inventory classification to ensure accurate tracking of inventory movements and support audit readiness across the system."/>
    <s v="1. Clear distinction between Sellable and Non‑Sellable stock movements_x000a_2. Improved inventory accuracy and traceability"/>
    <m/>
    <m/>
    <s v="Deprioritized from previous sprint"/>
    <b v="0"/>
    <m/>
    <s v="Inna"/>
    <n v="70"/>
    <m/>
    <m/>
    <m/>
    <m/>
    <s v="Deprio"/>
    <m/>
    <m/>
    <x v="3"/>
    <m/>
    <m/>
    <m/>
    <m/>
    <m/>
    <s v="PRD has not been shared"/>
    <m/>
    <m/>
  </r>
  <r>
    <n v="72"/>
    <m/>
    <x v="5"/>
    <s v="My Hero BE"/>
    <s v="Panamas Project"/>
    <s v="If there is issue when sending pre order cancellation to WMS/TMS, Sales Order status is still ended and_x000a_booked on WMS/TMS, but cancelled in My Hero Back End.​_x000a_In delivery day, this sales order is still included in delivery list​"/>
    <s v="Retry sending cancellation pre order to WMS/TMS​ and release booking​"/>
    <s v="New job to retry send pre order RE cancellation including:​_x000a_-Retry release booking​_x000a_-Retry sending cancelation pre order to TMS​_x000a_-Retry sending cancelation pre order to WMS"/>
    <m/>
    <n v="5"/>
    <m/>
    <s v="Deprioritized from previous sprint"/>
    <b v="0"/>
    <m/>
    <s v="Melissa Tio"/>
    <n v="26.6"/>
    <n v="23"/>
    <n v="31"/>
    <m/>
    <m/>
    <m/>
    <m/>
    <m/>
    <x v="3"/>
    <m/>
    <m/>
    <m/>
    <m/>
    <m/>
    <s v="No PRD shared to ITPD"/>
    <m/>
    <m/>
  </r>
  <r>
    <n v="73"/>
    <s v="AK.03.26.004"/>
    <x v="4"/>
    <s v="AYO Kasir"/>
    <s v="AYO Kasir Responsive"/>
    <s v="Enable AYO Kasir Web Version to be fully operated in IOS based device (All Pages)"/>
    <s v="AYO Kasir responsive (phase 3) - Compatibility in mobile version (web)"/>
    <s v="Enable AYO Kasir web to be accessed in mobile browser_x000a_"/>
    <m/>
    <m/>
    <m/>
    <s v="Deprioritized from previous sprint"/>
    <b v="0"/>
    <m/>
    <s v="Inna"/>
    <n v="15"/>
    <m/>
    <m/>
    <m/>
    <m/>
    <s v="Deprio"/>
    <m/>
    <m/>
    <x v="3"/>
    <m/>
    <m/>
    <m/>
    <m/>
    <m/>
    <s v="PRD has not been shared"/>
    <m/>
    <m/>
  </r>
  <r>
    <n v="74"/>
    <m/>
    <x v="5"/>
    <s v="My Hero BE"/>
    <s v="Panamas Project"/>
    <s v="Pre order TA RE CreatedBy data is not recorded correctly"/>
    <s v="Changes for WMS Sales TA Data"/>
    <s v="-The CreatedBy field should be filled with the Trade Assistance Name.​_x000a_-Cancellation before the Assignment/Delivery process: There is no need to send a cancellation to the WMS sales report.​_x000a_-Cancellation after the Assignment/Delivery process: Send a cancellation to the WMS sales report, including additional_x000a_information with the TA Name.​"/>
    <m/>
    <n v="5"/>
    <m/>
    <s v="Deprioritized from previous sprint"/>
    <b v="0"/>
    <m/>
    <s v="Austin"/>
    <n v="13.3"/>
    <n v="24"/>
    <n v="32"/>
    <m/>
    <m/>
    <m/>
    <m/>
    <m/>
    <x v="3"/>
    <m/>
    <m/>
    <m/>
    <m/>
    <m/>
    <s v="No PRD shared to ITPD"/>
    <m/>
    <m/>
  </r>
  <r>
    <n v="75"/>
    <m/>
    <x v="5"/>
    <s v="My Hero"/>
    <s v="Panamas Project"/>
    <s v="No cancel feature for pre order RE"/>
    <s v="Add cancel feature for pre order RE"/>
    <s v="Add cancel feature for pre order RE"/>
    <m/>
    <n v="5"/>
    <m/>
    <s v="Deprioritized from previous sprint"/>
    <b v="0"/>
    <m/>
    <s v="Melissa Tio"/>
    <n v="47.5"/>
    <n v="25"/>
    <n v="33"/>
    <m/>
    <m/>
    <m/>
    <m/>
    <m/>
    <x v="3"/>
    <m/>
    <m/>
    <m/>
    <m/>
    <m/>
    <s v="No PRD shared to ITPD"/>
    <m/>
    <m/>
  </r>
  <r>
    <n v="76"/>
    <m/>
    <x v="5"/>
    <s v="MyHero FF"/>
    <s v="Taking Order ES.ER.CE"/>
    <s v="Ensuring operational delivery and communication of statuses and business process is clear thru Proof Delivery &amp; Depo Mapping"/>
    <s v="Enhance operational visibility and reduce business-process inquiries by enabling users to independently retrieve and review Cleo mappings"/>
    <s v="- Taking order app backend and reporting to include capability retrieving Cleo mapping of Customer Code to Depo Cleo"/>
    <s v="Enhance operational visibility and reduce business-process inquiries by enabling users to independently retrieve and review Cleo mappings"/>
    <n v="6"/>
    <s v="SP-Sekar"/>
    <s v="Deprioritized from previous sprint"/>
    <d v="2026-06-03T00:00:00"/>
    <s v="Austin Lieandro"/>
    <s v="Austin"/>
    <n v="100.70000000000002"/>
    <n v="26"/>
    <n v="34"/>
    <m/>
    <m/>
    <m/>
    <m/>
    <d v="2026-07-27T00:00:00"/>
    <x v="0"/>
    <m/>
    <m/>
    <m/>
    <n v="7"/>
    <m/>
    <m/>
    <m/>
    <m/>
  </r>
  <r>
    <n v="77"/>
    <m/>
    <x v="4"/>
    <s v="AYO Kasir"/>
    <s v="Customer Information"/>
    <s v="Currently, AYO Kasir cannot  recognize customer with leads status in DCE. Kasir will recognize leads in DCE as existing member, resulting in the limitation of new member voucher usage and other benefits. Therefore, we want to enable the system to recognize leads in DCE as new member in AYO Kasir."/>
    <s v="To recognize IQOS leads in DCE as new members in AYO Kasir"/>
    <s v="Enable AYO Kasir to recognize IQOS leads in DCE as new members in AYO Kasir, so that they are elligble for new member vouchers and benefits"/>
    <s v="Need Confirmation"/>
    <m/>
    <s v="MktSFP"/>
    <s v="New"/>
    <b v="0"/>
    <m/>
    <s v="Felicia"/>
    <n v="20"/>
    <m/>
    <m/>
    <m/>
    <m/>
    <s v="Deprio"/>
    <m/>
    <m/>
    <x v="3"/>
    <m/>
    <m/>
    <m/>
    <m/>
    <m/>
    <m/>
    <m/>
    <m/>
  </r>
  <r>
    <n v="78"/>
    <m/>
    <x v="7"/>
    <s v="AYO Principal"/>
    <s v="CITA Loyalty (Resolution Center)"/>
    <s v="as the loyalty program will be opened to more retailer, resolution center must be ready to respond to every question from the retailer. The issue is if we must hire more manpower to respond this"/>
    <s v="implement AI chatbot to answer repetitive question or simple question that the answer can be generated from data/knowledge sources, without any action from the chatbot"/>
    <m/>
    <m/>
    <n v="6"/>
    <s v="Iqbal"/>
    <s v="Deprioritized from previous sprint"/>
    <b v="0"/>
    <m/>
    <s v="Kelvin"/>
    <m/>
    <s v="deprio"/>
    <s v="deprio"/>
    <m/>
    <m/>
    <s v="Deprio"/>
    <m/>
    <m/>
    <x v="3"/>
    <m/>
    <m/>
    <m/>
    <m/>
    <m/>
    <m/>
    <m/>
    <m/>
  </r>
  <r>
    <n v="79"/>
    <m/>
    <x v="5"/>
    <s v="My Hero FF &amp; My Hero Backend"/>
    <s v="Reward feature for FMCG"/>
    <s v="Currently, 3PL WH face pain points:_x000a_a) Manual input brand, qty, and WBS for reward processing_x000a_b) Risk of inventory discrepancy of WMS-SAP due to reward expense"/>
    <s v="Reduce pain point by 3PL warehouse team to do manual input for reward processing."/>
    <s v="a) Reward transactions recorded in AYO_x000a_b) Integration of reward expense with WMS and SAP"/>
    <s v="- Achieve OCS Q2 2026 productivity target (~$0.1 mio/yr)*._x000a_- Eliminate time-spent by 3PL warehouse admin due to reward manual input."/>
    <n v="5"/>
    <s v="OCS - Biani Himawan"/>
    <s v="Deprioritized from previous sprint"/>
    <b v="0"/>
    <m/>
    <s v="Faishol"/>
    <s v="Update 10 Jul: No BRD Shared to ITPD"/>
    <s v="No BRD"/>
    <s v="No BRD"/>
    <m/>
    <m/>
    <m/>
    <m/>
    <m/>
    <x v="3"/>
    <m/>
    <m/>
    <m/>
    <m/>
    <m/>
    <s v="No BRD shared to ITPD"/>
    <m/>
    <m/>
  </r>
  <r>
    <n v="80"/>
    <m/>
    <x v="2"/>
    <s v="DTE"/>
    <s v="End-to-End DTE Automation"/>
    <s v="CSC agents cannot take necessary actions to resolve issues raised by SRC regarding DTE mission complaints. CSC agents need to escalate to many other parties that takes longer time and process."/>
    <s v="- Simplify the process required to verify DTE mission complained by SRC to CSC agents"/>
    <s v="SRC can challenge DTE verification result and CSC Agents (Bude Agents) can override verification result, given certain parameters met"/>
    <s v="Reduce solving period up to 5 days/mission"/>
    <n v="6"/>
    <s v="Bobo Devara"/>
    <s v="New"/>
    <m/>
    <m/>
    <m/>
    <m/>
    <s v="0 (double dengan tiket DTE)"/>
    <n v="11"/>
    <m/>
    <m/>
    <s v="Deprio"/>
    <m/>
    <m/>
    <x v="3"/>
    <m/>
    <m/>
    <s v="Requirement Not Ready Yet"/>
    <m/>
    <m/>
    <s v="Duplicate to row 40"/>
    <m/>
    <s v="Done"/>
  </r>
  <r>
    <n v="81"/>
    <m/>
    <x v="0"/>
    <s v="SFP"/>
    <s v="Tracking Fitur (GA) - Product Recom"/>
    <s v="Saat ini, tim belum memiliki visibilitas end-to-end terkait performa fitur ini, khususnya:_x000a_Berapa banyak user yang melihat dan klik product recommendation_x000a_Seberapa banyak yang melanjutkan ke add to cart_x000a_Seberapa banyak yang berhasil checkout"/>
    <s v="Menyediakan tracking end-to-end pada fitur Product Recommendation menggunakan Google Analytics untuk mengukur:_x000a_User interaction (view &amp; click)_x000a_Conversion funnel dari recommendation hingga checkout_x000a_Performance per placement / menu / algoritma recommendation"/>
    <s v="Tracking Fitur (GA) - Product Recom"/>
    <s v="Mengetahui berapa % klik, checkout, dan revenue yang berasal dari Product Recommendation._x000a_Menjawab apakah Product Recommendation benar‑benar digunakan dan berdampak ke conversion"/>
    <n v="7"/>
    <s v="Junaidi"/>
    <s v="New"/>
    <b v="0"/>
    <m/>
    <s v="Junaidi"/>
    <n v="15"/>
    <n v="13"/>
    <m/>
    <m/>
    <m/>
    <m/>
    <m/>
    <m/>
    <x v="3"/>
    <m/>
    <m/>
    <m/>
    <m/>
    <m/>
    <s v="Waiting From EI"/>
    <m/>
    <m/>
  </r>
  <r>
    <n v="82"/>
    <m/>
    <x v="0"/>
    <s v="SFP"/>
    <s v="Data ingestion Credit Note &amp; Utilization CN"/>
    <s v="Tidak adanya single source of truth di DWH untuk CN yang masuk dari iSMS ke AYO._x000a_Sulit melakukan validasi CN yang sudah diterbitkan di iSMS namun belum masuk ke AYO._x000a_Tidak ada visibilitas terhadap CN yang sudah lama tidak digunakan oleh partner"/>
    <s v="Menyediakan data CN yang lengkap, akurat, dan up-to-date di DWH._x000a_Memungkinkan rekonsiliasi CN antara iSMS dan AYO._x000a_Mengidentifikasi CN yang belum digunakan atau sudah lama idle oleh partner"/>
    <s v="Data ingestion Credit Note &amp; Utilization CN"/>
    <s v="Mengurangi risiko kehilangan CN atau mismatch data._x000a_Mendukung keputusan komersial dan follow-up ke partner._x000a_Menjadi dasar reporting dan dashboard CN utilization."/>
    <n v="8"/>
    <s v="Junaidi"/>
    <s v="New"/>
    <b v="0"/>
    <m/>
    <s v="Junaidi"/>
    <n v="10"/>
    <s v="0 (masuk sprint 8)"/>
    <m/>
    <m/>
    <m/>
    <m/>
    <m/>
    <m/>
    <x v="3"/>
    <m/>
    <m/>
    <m/>
    <m/>
    <m/>
    <s v="Waiting From EI"/>
    <m/>
    <m/>
  </r>
  <r>
    <n v="83"/>
    <m/>
    <x v="0"/>
    <s v="AYO Toko, AYO Kasir"/>
    <s v="AYO Kasir in AYO Toko"/>
    <s v="Entry Point AYO Kasir in AYO Toko"/>
    <s v="Create entry point for AYO Kasir in AYO Toko, to increase the use of AYO Kasir, without retailer needing to download another app."/>
    <s v="Create a new menu tile, and implementing iframe for ayo kasir mobile web"/>
    <s v="All IQOS Point retailers will be affected"/>
    <n v="7"/>
    <s v="Feli"/>
    <s v="New"/>
    <b v="0"/>
    <m/>
    <s v="Jeje"/>
    <n v="25"/>
    <n v="12"/>
    <m/>
    <m/>
    <m/>
    <m/>
    <m/>
    <m/>
    <x v="3"/>
    <m/>
    <m/>
    <m/>
    <m/>
    <m/>
    <s v="Waiting From EI"/>
    <m/>
    <m/>
  </r>
  <r>
    <n v="84"/>
    <m/>
    <x v="0"/>
    <s v="DTE"/>
    <s v="Retailer Analytics"/>
    <s v="Retailer Analytics Enhancement"/>
    <m/>
    <s v="- Show different product cards layout for more than 2 SKU (including bottom sheet, GA tracking, etc etc)_x000a_- Show product reco qty when user add to cart from retailer analytics_x000a_- Show new product cards placement for retailer analytics video (in homepage, so that retailers don't have to play the video for add to cart) --&gt; include GA_x000a_- Show product recommendations section on cart screen (including config, GA tracking, etc)_x000a_- Show profit estimation_x000a_- Show RSP on product card"/>
    <s v="All retailers that will get Retailer Analytics will be affected."/>
    <n v="7"/>
    <s v="Livi"/>
    <s v="New"/>
    <b v="0"/>
    <m/>
    <s v="Jeje"/>
    <n v="70"/>
    <n v="5"/>
    <n v="7"/>
    <m/>
    <m/>
    <m/>
    <m/>
    <m/>
    <x v="0"/>
    <n v="7"/>
    <s v="No"/>
    <m/>
    <n v="32"/>
    <n v="3"/>
    <m/>
    <m/>
    <m/>
  </r>
  <r>
    <n v="85"/>
    <m/>
    <x v="5"/>
    <s v="MyHero Backend"/>
    <s v="Blacklist/Whitelist CSU"/>
    <s v="- The Auto Blacklist Job currently blacklists all customer types, while it should only blacklist WE customers._x000a_- During import, if a CSU is blacklisted under multiple Partners and one of them is whitelisted, all related business partners are removed._x000a_- The current CSU blacklist import process requires a significantly long processing time."/>
    <s v="- Provide the ability to configure which customer types should be blacklisted for each Partner._x000a_- When updating imported data, the system should validate against both the customer code and business partner to ensure that other business partners are not impacted._x000a_- Optimize the current import process to reduce processing time."/>
    <m/>
    <s v="To ensure the CSU blacklist process is more accurate, configurable, and efficient by applying blacklist rules only to the intended customer type and partner, preventing unintended impact to other business partners, and reducing import processing time."/>
    <n v="7"/>
    <s v="Austin"/>
    <s v="New"/>
    <m/>
    <m/>
    <s v="Austin"/>
    <s v="41,55"/>
    <n v="3"/>
    <n v="4"/>
    <m/>
    <s v="CDE-72639"/>
    <n v="3"/>
    <m/>
    <d v="2026-07-27T00:00:00"/>
    <x v="0"/>
    <n v="7"/>
    <s v="No"/>
    <m/>
    <n v="36"/>
    <m/>
    <m/>
    <m/>
    <m/>
  </r>
  <r>
    <n v="86"/>
    <m/>
    <x v="7"/>
    <s v="CITA"/>
    <s v="CITA Loyalty"/>
    <s v="Mission widget on homepage"/>
    <s v="Experiment Entry Point on CITA"/>
    <m/>
    <s v="Shortcut entry point to mission, enabling easier journey for users to complete and explore available missions"/>
    <n v="6"/>
    <s v="Jeremia Dharmawan"/>
    <s v="Enhancement"/>
    <b v="0"/>
    <m/>
    <s v="Jeremia Dharmawan"/>
    <n v="25"/>
    <n v="4"/>
    <n v="4"/>
    <m/>
    <m/>
    <s v="Deprio"/>
    <m/>
    <m/>
    <x v="3"/>
    <m/>
    <m/>
    <s v="Requirement Not Ready Yet"/>
    <n v="8"/>
    <s v="https://pmicloud-my.sharepoint.com/:p:/r/personal/jdharmaw_pmintl_net/Documents/Microsoft%20Teams%20Chat%20Files/BRD%20-%20CITA%20-%20Action%20Widget%20Exp.pptx?d=wdccb3eb24d084d74bff8489408beb4e8&amp;csf=1&amp;web=1&amp;e=del7nE"/>
    <s v="Full Mandays"/>
    <m/>
    <s v="Done"/>
  </r>
  <r>
    <n v="87"/>
    <m/>
    <x v="7"/>
    <s v="CITA"/>
    <s v="CITA Chatbot"/>
    <s v="The current CITA chat feature is limited to product search by alias and does not support conversational or repeat‑order use cases. This limitation reduces the perceived value of the chat feature and has resulted in low adoption among retailers, particularly those with frequent repeat‑ordering behavior. A full AI/LLM solution is part of the long‑term roadmap but requires additional time and global alignment."/>
    <s v="Enable additional, high‑impact use cases on CITA Chat by allowing the system to recognize repeat‑order intent (e.g. last order), in order to reduce ordering friction, improve chat adoption, and validate conversational behavior ahead of the future AI/LLM implementation."/>
    <s v="This initiative introduces a temporary, intent‑based enhancement to CITA Chat where predefined conversational phrases related to repeat ordering trigger a last‑order summary flow. Retailers can review, edit, and proceed to checkout using existing order functionality. The solution is modular and designed to complement, not replace, future AI‑driven chatbot capabilities."/>
    <s v="Low Chatbot usage, around 6%"/>
    <n v="6"/>
    <s v="Jeremia Dharmawan"/>
    <s v="Enhancement"/>
    <b v="0"/>
    <m/>
    <s v="Jeremia Dharmawan"/>
    <n v="33"/>
    <m/>
    <m/>
    <m/>
    <m/>
    <s v="Deprio"/>
    <m/>
    <m/>
    <x v="3"/>
    <m/>
    <m/>
    <s v="Requirement Not Ready Yet"/>
    <m/>
    <s v="https://pmicloud-my.sharepoint.com/:p:/r/personal/jdharmaw_pmintl_net/Documents/CITA%20Chatbot%20Enhancement%20%E2%80%93%20Intent-Based%20Order%20Assistance%20(Phase%201%20%E2%80%93%20Temporary%20Solution).pptx?d=w607ad470f6a84bf4afc28d72f6c86667&amp;csf=1&amp;web=1&amp;e=GaDrTl"/>
    <s v="Done shared"/>
    <m/>
    <s v="Done"/>
  </r>
  <r>
    <n v="88"/>
    <m/>
    <x v="8"/>
    <s v="My AYO"/>
    <s v="Compliance"/>
    <s v="CA.318S.05 Consumer identity registration_x000a_User registration and profile update events are written on application audit tables. However, retention and integrity controls require improvement to fully align with IT‑STD‑303._x000a_Due: 19 Oct 2026"/>
    <s v="Security logs of Enterprise Critical, Business Critical and Essential Information Systems must_x000a_be retained for 18 months."/>
    <m/>
    <s v="Compliance related. No Business Impact"/>
    <n v="7"/>
    <s v="IT - Jessica Nathania/Rendy Rinaldo"/>
    <s v="New"/>
    <m/>
    <m/>
    <s v="Jeje"/>
    <n v="2"/>
    <n v="1"/>
    <n v="1"/>
    <m/>
    <m/>
    <m/>
    <m/>
    <m/>
    <x v="0"/>
    <m/>
    <s v="No"/>
    <m/>
    <n v="5"/>
    <m/>
    <m/>
    <m/>
    <m/>
  </r>
  <r>
    <n v="89"/>
    <m/>
    <x v="4"/>
    <s v="AYO Principal - Kasir "/>
    <s v="Taste Advisor Configuration"/>
    <s v="currently, content in taste advisor is static and need development even for the smallest changes, e.g. wording. also the recommendation result is locked only for 3 or 6 recommendations"/>
    <s v="create new menu in principal to configure taste advisor, from wording to recommendation result"/>
    <s v="-change wording to be consumer POV_x000a_- update UI choose your nicotine (remove polyuser, allow multiple answer)_x000a_- recommendation result can be flexible (3 or 4 or ...)"/>
    <m/>
    <m/>
    <m/>
    <s v="Deprioritized from previous sprint"/>
    <m/>
    <m/>
    <s v="Kelvin"/>
    <s v="1. 30_x000a_2. 15_x000a_3. 30"/>
    <m/>
    <m/>
    <m/>
    <m/>
    <s v="Deprio"/>
    <m/>
    <m/>
    <x v="3"/>
    <m/>
    <m/>
    <m/>
    <m/>
    <m/>
    <m/>
    <m/>
    <m/>
  </r>
  <r>
    <n v="90"/>
    <m/>
    <x v="4"/>
    <s v="AYO Principal - Kasir"/>
    <s v="Stock Count Approval"/>
    <s v="Currently the experience to add/upload stock count approval is not standard. There is no template available, and after upload, there is no validation displayed for user. After upload, user must find the data on the table manually to find it successfully upload. If the data is not displayed, it means that upload failed"/>
    <s v="Standardize upload journey"/>
    <s v="-download template_x000a_-display upload result and all error message/success message_x000a_-reupload another file_x000a_-download error data"/>
    <s v="standardize journey to upload data_x000a_increase productivity, reduce workload for admin_x000a_"/>
    <m/>
    <m/>
    <s v="Deprioritized from previous sprint"/>
    <b v="0"/>
    <m/>
    <s v="Kelvin"/>
    <n v="10"/>
    <m/>
    <m/>
    <m/>
    <m/>
    <s v="Deprio"/>
    <m/>
    <m/>
    <x v="3"/>
    <m/>
    <m/>
    <m/>
    <m/>
    <m/>
    <m/>
    <m/>
    <m/>
  </r>
  <r>
    <n v="91"/>
    <m/>
    <x v="4"/>
    <s v="AYO Principal - Kasir "/>
    <s v="Taste Advisor"/>
    <s v="there is ambiguity when selecting previous nicotine product"/>
    <s v="make it clear when selecting previous nicotine product_x000a_it can be used to give better recommendation too"/>
    <s v="- remove poly user_x000a_- able to select multiple answer"/>
    <m/>
    <m/>
    <m/>
    <s v="Deprioritized from previous sprint"/>
    <s v="Yes"/>
    <m/>
    <s v="Kelvin"/>
    <n v="15"/>
    <m/>
    <m/>
    <m/>
    <m/>
    <s v="Deprio"/>
    <m/>
    <m/>
    <x v="3"/>
    <m/>
    <m/>
    <m/>
    <m/>
    <m/>
    <m/>
    <m/>
    <m/>
  </r>
  <r>
    <n v="92"/>
    <m/>
    <x v="4"/>
    <s v="AYO Principal - Kasir"/>
    <s v="Staff Management"/>
    <s v="data is not organized properly. partner can have store coach, mobile coach can have partner staff, etc._x000a_this has been developed partially before, but not completely connected"/>
    <s v="limit coach type that can be selected depends on retailer type"/>
    <s v="connect master coach-retailer mapping to AYO Principal &amp; AYO Toko"/>
    <s v="data is clean, reporting is clear and no need to manually mapping"/>
    <m/>
    <s v="Rizal"/>
    <s v="New"/>
    <s v="Yes"/>
    <m/>
    <s v="Kelvin"/>
    <n v="20"/>
    <m/>
    <m/>
    <m/>
    <m/>
    <s v="Deprio"/>
    <m/>
    <m/>
    <x v="3"/>
    <m/>
    <m/>
    <m/>
    <m/>
    <m/>
    <m/>
    <m/>
    <m/>
  </r>
  <r>
    <n v="93"/>
    <m/>
    <x v="5"/>
    <s v="MyHero Backend"/>
    <s v="Access Role"/>
    <s v="- Currently, usercan access MHBE even if the SIGA access is removed_x000a_- Several data in My Hero iPad considered sensitive data"/>
    <s v="Auto revoke MHBE role based on SIGA, masking configurable via role"/>
    <m/>
    <m/>
    <n v="7"/>
    <s v="CI - Melissa"/>
    <s v="New"/>
    <s v="No"/>
    <m/>
    <s v="Melissa Tio"/>
    <n v="85.87"/>
    <n v="2"/>
    <n v="2"/>
    <m/>
    <m/>
    <m/>
    <m/>
    <d v="2026-07-24T00:00:00"/>
    <x v="0"/>
    <n v="7"/>
    <s v="Yes"/>
    <n v="8"/>
    <n v="73"/>
    <m/>
    <m/>
    <m/>
    <m/>
  </r>
  <r>
    <n v="94"/>
    <m/>
    <x v="5"/>
    <s v="MyHero Backend"/>
    <s v="Stock Count"/>
    <s v="manual process on stock count setting"/>
    <s v="Automate Stock Count Product Listing"/>
    <s v="risk KSI not calculated if new product not registered in stock count"/>
    <m/>
    <n v="7"/>
    <s v="CI - Melissa"/>
    <s v="New"/>
    <s v="No"/>
    <m/>
    <s v="Melissa Tio"/>
    <n v="44.32"/>
    <n v="4"/>
    <m/>
    <m/>
    <m/>
    <m/>
    <m/>
    <d v="2026-07-27T00:00:00"/>
    <x v="0"/>
    <n v="7"/>
    <s v="No"/>
    <m/>
    <n v="22"/>
    <m/>
    <m/>
    <m/>
    <d v="2026-09-14T00:00:00"/>
  </r>
  <r>
    <n v="95"/>
    <m/>
    <x v="5"/>
    <s v="MyHero"/>
    <s v="Sales Order"/>
    <s v="WEE choose direct sales cancellation reason manually on every customer visit"/>
    <s v="Auto input DSD Sales Order cancellation reason"/>
    <m/>
    <m/>
    <n v="7"/>
    <s v="CI - Melissa"/>
    <s v="New"/>
    <s v="No"/>
    <m/>
    <s v="Melissa Tio"/>
    <n v="16.62"/>
    <n v="27"/>
    <m/>
    <m/>
    <m/>
    <m/>
    <m/>
    <m/>
    <x v="3"/>
    <m/>
    <m/>
    <m/>
    <m/>
    <m/>
    <s v="No PRD shared to ITPD"/>
    <m/>
    <m/>
  </r>
  <r>
    <n v="96"/>
    <m/>
    <x v="4"/>
    <s v="AYO Principal - Kasir"/>
    <s v="SMB Next Level"/>
    <s v="Power BI or data sent from DWH is not completely valid. currently CCCD need manual inject to count valid SMB Point. There is still no permanent solution to fix query Power BI"/>
    <s v="create feature for CCCD admin to view and validate data. If data need to be adjusted, admin can upload adjustment data for each employee"/>
    <s v="create new menu in principal to manual inject data"/>
    <s v="SMB point calculated by system is not 100% valid, there will be discrepancies with the real point employee should have"/>
    <m/>
    <s v="Ivan Satriatama"/>
    <s v="New"/>
    <s v="Yes"/>
    <m/>
    <s v="Kelvin"/>
    <n v="25"/>
    <m/>
    <m/>
    <m/>
    <m/>
    <s v="Deprio"/>
    <m/>
    <m/>
    <x v="3"/>
    <m/>
    <m/>
    <m/>
    <m/>
    <m/>
    <m/>
    <m/>
    <m/>
  </r>
  <r>
    <n v="97"/>
    <m/>
    <x v="9"/>
    <s v="AYO Mitra PH"/>
    <s v="Deactivate retailer status change from Mitra"/>
    <s v="While the release of AYO - DTE Status Sync empowers wholesalers to independently update retailer status, it introduces a risk of KPI manipulation specific to scale and active rates. Moreover, it also allows them to bypass the OTP validation by directly changing status to Active causing login failures. "/>
    <s v="To mitigate KPI manipulation and reduce registration errors. "/>
    <s v="Remove WS capability to change Retailer status manually"/>
    <s v="Remove invalid Retailer onboarding to 0"/>
    <n v="7"/>
    <s v="CI PH (Sintor, Marjorie)"/>
    <s v="New"/>
    <s v="No"/>
    <d v="2026-06-25T00:00:00"/>
    <s v="Robert"/>
    <n v="15"/>
    <m/>
    <m/>
    <m/>
    <m/>
    <m/>
    <m/>
    <m/>
    <x v="0"/>
    <m/>
    <s v="No"/>
    <m/>
    <n v="7"/>
    <n v="3"/>
    <m/>
    <m/>
    <m/>
  </r>
  <r>
    <n v="98"/>
    <m/>
    <x v="10"/>
    <s v="AYO Principal PH"/>
    <s v="Change Wholesaler Status via Principal"/>
    <s v="Wholesaler status updates require manual intervention or system support resulting to inefficient management of wholesaler data. Furthermore, the absence of a reactivation feature prevents business from recovering previously inactive accounts. "/>
    <s v="To streamline wholesaler data management by enabling status changes via Principal, reducing manual intervention and improving data integrity across systems."/>
    <s v="Create singular &amp; bulk re-activation of WS account while retaining the old setup"/>
    <s v="Speed up reactivation dormant Mitra by approx. 30% "/>
    <n v="7"/>
    <s v="CI PH (Sintor, Marjorie)"/>
    <s v="New"/>
    <s v="Yes"/>
    <d v="2026-07-06T00:00:00"/>
    <s v="Robert"/>
    <n v="40"/>
    <m/>
    <m/>
    <m/>
    <m/>
    <m/>
    <m/>
    <m/>
    <x v="2"/>
    <m/>
    <m/>
    <m/>
    <m/>
    <m/>
    <s v="Insufficient Capex"/>
    <m/>
    <m/>
  </r>
  <r>
    <n v="99"/>
    <m/>
    <x v="4"/>
    <s v="AYO Principal - Kasir "/>
    <s v="Pengaturan Khusus"/>
    <m/>
    <s v="Whitelist product when the product is planned to be launched"/>
    <s v="able to select product which is not launched yet"/>
    <s v="double workload for PIC SFP since they can list the product before (with scheduler) but must whitelist product on D-Day product launched"/>
    <n v="7"/>
    <m/>
    <s v="New"/>
    <m/>
    <m/>
    <s v="Kelvin"/>
    <n v="20"/>
    <m/>
    <m/>
    <m/>
    <m/>
    <m/>
    <m/>
    <m/>
    <x v="3"/>
    <m/>
    <m/>
    <m/>
    <m/>
    <m/>
    <m/>
    <m/>
    <m/>
  </r>
  <r>
    <n v="100"/>
    <m/>
    <x v="4"/>
    <s v="AYO Kasir"/>
    <s v="Replenishment"/>
    <s v="Currently, store-to-store transfers can only be applied between booths. However, in certain cases, this feature is also needed to enable transfers from kiosk to kiosk or from kiosk to booth, in order to provide greater flexibility in stock management, especially between nearby touchpoints."/>
    <s v="Store-to-Store Enhancement: Enabling Transfers from Booth to Kiosk and Vice Versa"/>
    <s v="Touchpoints should be able :_x000a_1. Managing stock cover weeks effectively_x000a_2. Managing overstocked brands that are about to be delisted or classified as BUBD to ensure they are sold out promptly"/>
    <s v="Effective stock cover week management, limited to a maximum of 2 weeks of offtake requirements, to support the reduction of BUBD in 2026 onwards."/>
    <n v="5"/>
    <s v="Firmansyah, Adi"/>
    <s v="New"/>
    <b v="0"/>
    <m/>
    <s v="Inna"/>
    <n v="25"/>
    <m/>
    <m/>
    <m/>
    <m/>
    <m/>
    <m/>
    <m/>
    <x v="3"/>
    <m/>
    <m/>
    <m/>
    <m/>
    <m/>
    <s v="PRD has not been shared"/>
    <m/>
    <m/>
  </r>
  <r>
    <n v="101"/>
    <s v="AK.10.25.002"/>
    <x v="4"/>
    <s v="AYO Kasir"/>
    <s v="UI UX Improvement"/>
    <s v="Provide &quot;Order Cart&quot; / &quot;Order Draft&quot; Feature before continue to payment"/>
    <s v="Draft order and reload after doing other activities"/>
    <s v="Provide &quot;Order Cart&quot; / &quot;Order Draft&quot; Feature before continue to payment"/>
    <s v="Miss input and discrepancies of stock and payment reconciliation"/>
    <n v="2"/>
    <s v="CommSFP - Adnan_x000a_CommDep - Harya"/>
    <s v="Deprioritized from previous sprint"/>
    <b v="0"/>
    <m/>
    <s v="Felicia"/>
    <n v="50"/>
    <m/>
    <m/>
    <m/>
    <m/>
    <m/>
    <m/>
    <m/>
    <x v="3"/>
    <m/>
    <m/>
    <m/>
    <m/>
    <m/>
    <s v="PRD has not been shared"/>
    <m/>
    <m/>
  </r>
  <r>
    <n v="102"/>
    <m/>
    <x v="6"/>
    <s v="AYO Mitra"/>
    <s v="Tech Debt"/>
    <s v="AYO MItra Manajemen Order page (/orders/from-retailer) scores 34/100 (Poor) on Lighthouse with ~35–40s load time due to 3× duplicate /order calls, unpaginated COUNT(*) + SELECT id overhead, 65% payload waste from SELECT * pattern, and unused endpoint calls. &amp; ensuring all logic to process CITA orders in placed"/>
    <s v="Achieve Lighthouse score ≥ 70 and reduce page load to ≤ 5s by replicating the proven AYO Principal simple pagination refactor (200× improvement) with slim payload endpoint — zero UI change, zero breaking change. &amp; improving smooth transition when migrating MItra from routing to cluster mode"/>
    <s v="Add slim /order/list endpoint, fix duplicate calls, and optimize font/cache — no UI change."/>
    <s v="~90% load-time reduction, ~95% backend response improvement, and significant productivity + infrastructure savings."/>
    <n v="7"/>
    <s v="Varhan"/>
    <s v="New"/>
    <m/>
    <m/>
    <s v="Varhan"/>
    <n v="40"/>
    <n v="1"/>
    <n v="1"/>
    <m/>
    <s v="CDE-74458_x000a_CDE-74457_x000a_CDE-74455_x000a_CDE-74454"/>
    <s v="Develop"/>
    <n v="7"/>
    <s v="No"/>
    <x v="0"/>
    <n v="7"/>
    <s v="No"/>
    <m/>
    <n v="22"/>
    <n v="5"/>
    <m/>
    <m/>
    <m/>
  </r>
  <r>
    <n v="103"/>
    <m/>
    <x v="11"/>
    <s v="Paguyuban"/>
    <s v="Compliance"/>
    <s v="Where technically feasible, Information Systems must be configured to send security notifications to the relevant Retailers in case of abnormal logins (e.g. access from unusual endpoint devices). Notifications must be sent to the verified e-mail address or phone number associated with Retailer accounts and must include clear instructions on how to secure access in case of need."/>
    <s v="Provide notifications system for Retailers on how to secure accounts."/>
    <s v="Create a notification via SMS and WA for clear instruction on how to secure account, registration, and OTP validation."/>
    <s v="1) Provide notification waypoint._x000a_2) Proide safe &amp; secure user accounts."/>
    <n v="7"/>
    <s v="Ariph Satyanagara"/>
    <s v="New"/>
    <b v="0"/>
    <d v="2026-07-06T00:00:00"/>
    <s v="Ariph Satyanagara"/>
    <m/>
    <n v="1"/>
    <m/>
    <d v="2026-06-01T00:00:00"/>
    <s v="CDE-58281 Paguyuban - Notify Retailers on Account Changes OR abnormal login (RIAM)"/>
    <m/>
    <m/>
    <d v="2026-06-08T00:00:00"/>
    <x v="0"/>
    <n v="7"/>
    <s v="No"/>
    <m/>
    <n v="7"/>
    <n v="3"/>
    <m/>
    <m/>
    <m/>
  </r>
  <r>
    <n v="104"/>
    <m/>
    <x v="11"/>
    <s v="Paguyuban"/>
    <s v="Compliance"/>
    <s v="All Information Systems must be configured to require at least authentication method defined in IT-STD-318 for Retailers. Any methods not explicitly mentioned are subject to approval by the Information Security _x000a_Team"/>
    <s v="Improve authentication method that abides and follows InfoSec security policies."/>
    <s v="Improve authentication method for Paguyuban users on both register and login features."/>
    <s v="1) New changes on registeration and reset password mechanism via Principal._x000a_2) Update on how user Paguyuban login."/>
    <n v="7"/>
    <s v="Ariph Satyanagara"/>
    <s v="New"/>
    <b v="0"/>
    <d v="2026-07-06T00:00:00"/>
    <s v="Ariph Satyanagara"/>
    <m/>
    <n v="2"/>
    <m/>
    <d v="2026-06-01T00:00:00"/>
    <s v="CDE-58279 Paguyuban - Implements Approved Identification &amp; Authentication (RIAM)"/>
    <m/>
    <m/>
    <d v="2026-06-08T00:00:00"/>
    <x v="0"/>
    <n v="7"/>
    <s v="No"/>
    <m/>
    <n v="7"/>
    <n v="2"/>
    <m/>
    <m/>
    <m/>
  </r>
  <r>
    <n v="105"/>
    <m/>
    <x v="5"/>
    <s v="My Hero Backend BV1"/>
    <s v="Bulk Print Order for BV1 "/>
    <s v="Currently, users must open each Sales Order individually before printing. This process is time-consuming, especially for back-office staff who need to print multiple approved orders at once. The existing process increases operational effort and reduces productivity when handling a high volume of orders (NKA/WS preorder)._x000a__x000a_Also The absence of the Salespoint Code on invoice printouts results in additional time and effort to identify, sort, and organize documents for receipt collection, especially where multiple Salespoints exist within the same Area."/>
    <s v="Provide a bulk printing feature that enables users to print multiple Sales Orders directly from the Sales Order list page without opening individual order details._x000a__x000a_Adding Sales Point Code on invoice print out"/>
    <m/>
    <m/>
    <n v="7"/>
    <s v="CI - Faishol - Dinda Fardian"/>
    <s v="New"/>
    <s v="No"/>
    <m/>
    <s v="CI - Faishol"/>
    <n v="20.77"/>
    <n v="5"/>
    <n v="6"/>
    <m/>
    <m/>
    <m/>
    <m/>
    <d v="2026-07-27T00:00:00"/>
    <x v="0"/>
    <n v="7"/>
    <s v="No"/>
    <m/>
    <n v="23"/>
    <m/>
    <m/>
    <m/>
    <d v="2026-09-14T00:00:00"/>
  </r>
  <r>
    <n v="106"/>
    <m/>
    <x v="4"/>
    <s v="AYO Kasir"/>
    <s v="SFP Loyalty"/>
    <s v="There is an intermittent failure in syncing AYO Kasir with EDC, resulting in:_x000a__x000a_Transaction successfully completed on EDC (consumer already paid)_x000a_System shows error: “network closed abnormally”_x000a_No successful transaction confirmation pop-up_x000a_Journey is abnormally closed"/>
    <s v="Enable a fallback mechanism to:_x000a__x000a_Trigger survey manually via Update Status button on Transaction Detail page_x000a_Ensure consumer journey recovery_x000a_Reduce manual intervention (XP/voucher injection)_x000a_Maintain consumer satisfaction"/>
    <s v="Introduce survey trigger mechanism from:_x000a__x000a_1. Detail Page Laporan Penjualan → Update Status button → successful transaction pup-up (as is) showing survey entry point_x000a_2. Migrate from Angular to React "/>
    <s v="1. reduce 100% of survey question broken journey"/>
    <n v="7"/>
    <s v="Kevin Anggana"/>
    <s v="New"/>
    <s v="No"/>
    <s v="25/06/2026"/>
    <s v="Arum Kamala, Felicia Gunawan"/>
    <n v="30"/>
    <m/>
    <m/>
    <m/>
    <s v="[AYO Kasir][IQOS XP] Trigger Survey from Payment Status Update - Commercial Digital Ecosystem - Confluence"/>
    <m/>
    <m/>
    <m/>
    <x v="3"/>
    <m/>
    <m/>
    <m/>
    <m/>
    <m/>
    <s v="PRD has not been shared"/>
    <m/>
    <m/>
  </r>
  <r>
    <n v="107"/>
    <m/>
    <x v="5"/>
    <s v="My Hero"/>
    <s v="Callcatd TRS"/>
    <s v="the MyHero TRS (Temporary Retail Survey) module has limited survey capabilities for collecting information from unregistered outlets during TRS activities. Due to this limitation, Field Force teams are required to use external tools such as Microsoft Forms to capture survey data."/>
    <s v="provide a Survey TRS feature within MyHero that allows users to capture survey data for unregistered outlets directly during TRS execution."/>
    <m/>
    <m/>
    <n v="7"/>
    <s v="Atthina, Nielza"/>
    <s v="New"/>
    <s v="No"/>
    <d v="2026-07-09T00:00:00"/>
    <s v="CI-Austin - Lely"/>
    <n v="45.7"/>
    <n v="28"/>
    <m/>
    <m/>
    <m/>
    <m/>
    <m/>
    <m/>
    <x v="3"/>
    <m/>
    <m/>
    <m/>
    <m/>
    <m/>
    <s v="No PRD shared to ITPD"/>
    <m/>
    <m/>
  </r>
  <r>
    <n v="108"/>
    <m/>
    <x v="5"/>
    <s v="MyHero Backend"/>
    <s v="Compliance"/>
    <s v="The current menu and data inventory review identified several MyHero Backend and AYO Principal screens/reports that contain sensitive data elements, including customer bank account numbers, identification numbers, customer tax numbers / NPWP, phone numbers, bank transfer account details, customer address, and geographical coordinates. Some of these fields are available in UI View, Export, or both"/>
    <s v="1.Identify and classify sensitive data elements across MyHero Backend and AYO Principal menus._x000a_2.Apply masking, removal, restriction, or exception-based access according to data sensitivity._x000a_3.Reduce sensitive data exposure in UI View and Export functions."/>
    <m/>
    <s v="Critical &amp; High"/>
    <n v="7"/>
    <s v="Lely"/>
    <s v="New"/>
    <s v="No"/>
    <d v="2026-07-09T00:00:00"/>
    <s v="Lely"/>
    <n v="105.2"/>
    <n v="1"/>
    <n v="1"/>
    <m/>
    <m/>
    <m/>
    <m/>
    <d v="2026-07-22T00:00:00"/>
    <x v="0"/>
    <s v="Phase 1: 7"/>
    <s v="Phase 1: No"/>
    <m/>
    <s v="Phase 1: 40.5_x000a_Phase 2: TBA"/>
    <m/>
    <m/>
    <m/>
    <m/>
  </r>
  <r>
    <n v="109"/>
    <m/>
    <x v="0"/>
    <s v="AYO Toko"/>
    <s v="Menu Config"/>
    <s v="Menu Tile Config_x000a_Build a configuration in Principal to manage the menu tile in AYO Toko Homepage. Admin can setup menus that will show up, change icon, change the name, without deployment needed."/>
    <s v="To be able to configure the menu tiles without sprint/deployment."/>
    <s v="Admin can change:_x000a_- icon_x000a_- name_x000a_- active/inactive_x000a_- remove/add new menu"/>
    <s v="AYO Toko Admin will be impacted."/>
    <n v="7"/>
    <s v="Jeje"/>
    <s v="Carry Over"/>
    <b v="1"/>
    <m/>
    <s v="Jeje"/>
    <n v="30"/>
    <n v="7"/>
    <m/>
    <m/>
    <m/>
    <m/>
    <m/>
    <m/>
    <x v="3"/>
    <m/>
    <m/>
    <m/>
    <m/>
    <m/>
    <s v="Waiting From EI"/>
    <m/>
    <m/>
  </r>
  <r>
    <n v="110"/>
    <m/>
    <x v="0"/>
    <s v="AYO Toko"/>
    <s v="UI UX Improvement"/>
    <s v="Product Discovery UI Revamp_x000a_The UI in AYO Toko is long overdue for improvement, as the previous vendor did not properly develop the frontend. With the introduction of a new design and design system, we are gradually enhancing the AYO Toko interface. This update will impact both AYO Toko CC and SFP."/>
    <s v="To improve the overall UI quality and user experience by implementing the new design system on the product discovery page. This aims to ensure visual consistency, better usability, and alignment across AYO Toko."/>
    <s v="Impacted revamp:_x000a_- Product card_x000a_- Belanja landing page (SFP &amp; CC)_x000a_- Search page_x000a_- Product Detail"/>
    <s v="All retailers will be impacted."/>
    <n v="7"/>
    <s v="Jeje"/>
    <s v="Carry Over"/>
    <b v="0"/>
    <m/>
    <s v="Jeje"/>
    <n v="60"/>
    <n v="8"/>
    <m/>
    <m/>
    <m/>
    <m/>
    <m/>
    <m/>
    <x v="3"/>
    <m/>
    <m/>
    <m/>
    <m/>
    <m/>
    <s v="Waiting From EI"/>
    <m/>
    <m/>
  </r>
  <r>
    <n v="111"/>
    <s v="OS.04.26.003"/>
    <x v="12"/>
    <s v="OSEM, DTE"/>
    <s v="Mission Parameters OSEM"/>
    <s v="Add Mission-Related Parameters to OSEM_x000a__x000a_Currently deployment team need to upload audience list via OSEM to blast mission to target retailers. This considered as a hassle in the process, as deploymentt will  need to update the csv file uploaded. There is no way for them to currently look at mission submission and mission compliance, or consider using any parameters related to mission attributes to select target audience."/>
    <s v="To better targeting mission blast, optimizing ROI and mission submission compliance"/>
    <m/>
    <s v="1) Optimize ROI mission_x000a_2) Increase mission submission and compliance"/>
    <n v="4"/>
    <s v="Bobo Devara"/>
    <s v="New"/>
    <m/>
    <m/>
    <m/>
    <n v="0"/>
    <n v="1"/>
    <m/>
    <m/>
    <s v="Deprio"/>
    <s v="Deprio"/>
    <m/>
    <m/>
    <x v="3"/>
    <m/>
    <m/>
    <s v="Not prioritize to be developed"/>
    <m/>
    <m/>
    <s v="Done"/>
    <m/>
    <s v="Done"/>
  </r>
  <r>
    <n v="112"/>
    <m/>
    <x v="0"/>
    <s v="AYO Principal"/>
    <s v="Pojok Untung - QRIS BRI Registration"/>
    <s v="Current process takes around 4 weeks to create QRIS BRI, process are very manual from registration to QRIS distribution. "/>
    <s v="To create a seamless process with minimum involvement of Field Forces. This integration aim to improve number of toko registered and improve QRIS BRI usage, hence it could improve revenue from BRI._x000a__x000a_Currently there are 25k QRIS BRI that already acquired, however only ~3k QRIS is active due to scattered distribution and high SLA from partner to disburse QRIS softcopy."/>
    <s v="SRC can register QRIS BRI through Pojok Untung, get real time update and access QRIS BRI file directly."/>
    <s v="Current process could take up ~4 weeks, with this integration SLA will be reduced to 3-5 working days and potentially improve users._x000a__x000a_Currently there are 25k QRIS SRC acquired from our partnership, however only ~3k QRIS are active. _x000a__x000a_With this integration, this could help to improve QRIS usage active into 8x which could impact revenue improvement."/>
    <n v="7"/>
    <s v="Dhea Rizka"/>
    <s v="New"/>
    <b v="0"/>
    <m/>
    <s v="Jeje"/>
    <n v="30"/>
    <n v="4"/>
    <n v="6"/>
    <m/>
    <m/>
    <m/>
    <m/>
    <m/>
    <x v="3"/>
    <m/>
    <m/>
    <m/>
    <m/>
    <m/>
    <s v="Requirement Not Ready Yet"/>
    <m/>
    <m/>
  </r>
  <r>
    <n v="113"/>
    <m/>
    <x v="5"/>
    <s v="My Hero BE"/>
    <s v="Taking Order ES.ER.CE"/>
    <s v="Ensuring operational delivery and communication of statuses and business process is clear thru Proof Delivery &amp; Depo Mapping"/>
    <s v="Enhance operational visibility and reduce business-process inquiries by enabling users to independently retrieve and review Cleo mappings"/>
    <s v="- Taking order app interface frontend to include log of changes of delivery status (From Submitted - Approved - Delivered - Cancelled)"/>
    <s v="Enhance operational visibility and reduce business-process inquiries by enabling users to independently retrieve and review Cleo mappings"/>
    <m/>
    <m/>
    <s v="Deprioritized from previous sprint"/>
    <m/>
    <m/>
    <m/>
    <s v="Overlap with Sprint7 - 116"/>
    <n v="29"/>
    <m/>
    <m/>
    <m/>
    <m/>
    <m/>
    <m/>
    <x v="3"/>
    <m/>
    <m/>
    <m/>
    <m/>
    <m/>
    <s v="Duplicated "/>
    <m/>
    <m/>
  </r>
  <r>
    <n v="114"/>
    <m/>
    <x v="5"/>
    <s v="My Hero BE"/>
    <s v="Taking Order ES.ER.CE"/>
    <s v="Ensuring operational delivery and communication of statuses and business process is clear thru Proof Delivery &amp; Depo Mapping"/>
    <s v="Enhance operational visibility and reduce business-process inquiries by enabling users to independently retrieve and review Cleo mappings"/>
    <s v="- Taking order app interface frontend to be able to view proof of delivery (picture format)"/>
    <s v="Enhance operational visibility and reduce business-process inquiries by enabling users to independently retrieve and review Cleo mappings"/>
    <m/>
    <m/>
    <s v="Deprioritized from previous sprint"/>
    <m/>
    <m/>
    <m/>
    <s v="Overlap with Sprint7 - 116"/>
    <n v="30"/>
    <m/>
    <m/>
    <m/>
    <m/>
    <m/>
    <m/>
    <x v="3"/>
    <m/>
    <m/>
    <m/>
    <m/>
    <m/>
    <s v="Duplicated "/>
    <m/>
    <m/>
  </r>
  <r>
    <n v="115"/>
    <m/>
    <x v="5"/>
    <s v="My Hero iPad"/>
    <s v="Taking Order ES.ER.CE"/>
    <s v="Ensuring operational delivery and communication of statuses and business process is clear thru Proof Delivery &amp; Depo Mapping"/>
    <s v="Enhance operational visibility and reduce business-process inquiries by enabling users to independently retrieve and review Cleo mappings"/>
    <s v="- Taking Order Summary printed to be noted &quot;Pembayaran Dilakukan ke Pihak Pengantar&quot;"/>
    <s v="Enhance operational visibility and reduce business-process inquiries by enabling users to independently retrieve and review Cleo mappings"/>
    <m/>
    <m/>
    <s v="Deprioritized from previous sprint"/>
    <m/>
    <m/>
    <m/>
    <s v="Overlap with Sprint7 - 116"/>
    <n v="31"/>
    <m/>
    <m/>
    <m/>
    <m/>
    <m/>
    <m/>
    <x v="3"/>
    <m/>
    <m/>
    <m/>
    <m/>
    <m/>
    <s v="Duplicated "/>
    <m/>
    <m/>
  </r>
  <r>
    <n v="116"/>
    <m/>
    <x v="5"/>
    <s v="My Hero iPad"/>
    <s v="Taking Order ES.ER.CE"/>
    <s v="Ensuring operational delivery and communication of statuses and business process is clear thru Proof Delivery &amp; Depo Mapping"/>
    <s v="Enhance operational visibility and reduce business-process inquiries by enabling users to independently retrieve and review Cleo mappings"/>
    <s v="- Taking Order app interface frontend to be able to search order by customer code in Laporan Pengiriman Barang"/>
    <s v="Enhance operational visibility and reduce business-process inquiries by enabling users to independently retrieve and review Cleo mappings"/>
    <m/>
    <m/>
    <s v="Deprioritized from previous sprint"/>
    <m/>
    <m/>
    <m/>
    <s v="Overlap with Sprint7 - 116"/>
    <n v="32"/>
    <m/>
    <m/>
    <m/>
    <m/>
    <m/>
    <m/>
    <x v="3"/>
    <m/>
    <m/>
    <m/>
    <m/>
    <m/>
    <s v="Duplicated "/>
    <m/>
    <m/>
  </r>
  <r>
    <n v="117"/>
    <m/>
    <x v="5"/>
    <s v="My Hero iPad"/>
    <s v="Taking Order ES.ER.CE"/>
    <s v="Ensuring operational delivery and communication of statuses and business process is clear thru Proof Delivery &amp; Depo Mapping"/>
    <s v="Enhance operational visibility and reduce business-process inquiries by enabling users to independently retrieve and review Cleo mappings"/>
    <s v="- Taking Order app interface frontend Laporan Pengiriman Barang column title change from Tanggal Pengiriman Barang to Estimasi Tanggal Pengiriman Barang"/>
    <s v="Enhance operational visibility and reduce business-process inquiries by enabling users to independently retrieve and review Cleo mappings"/>
    <m/>
    <m/>
    <s v="Deprioritized from previous sprint"/>
    <m/>
    <m/>
    <m/>
    <s v="Overlap with Sprint7 - 116"/>
    <n v="33"/>
    <m/>
    <m/>
    <m/>
    <m/>
    <m/>
    <m/>
    <x v="3"/>
    <m/>
    <m/>
    <m/>
    <m/>
    <m/>
    <s v="Duplicated "/>
    <m/>
    <m/>
  </r>
  <r>
    <n v="118"/>
    <m/>
    <x v="0"/>
    <s v="AYO Toko"/>
    <s v="Kameleoon Integration"/>
    <s v="Integration with Kameleoon for AB Testing_x000a_Currently, AYO Toko lacks a structured experimentation tool to validate product changes and optimize user experience. As a result, decisions are often based on assumptions rather than data. Integrating Kameleoon enables A/B testing capabilities, allowing teams to test variations, measure impact, and make more informed, data-driven decisions."/>
    <s v="To integrate Kameleoon into AYO Toko to enable seamless A/B testing, including experiment setup, user targeting, and performance tracking, so teams can continuously optimize features and improve key metrics."/>
    <m/>
    <s v="Impact on efficient data tracking and randomizing test audience."/>
    <n v="7"/>
    <s v="Jeje"/>
    <s v="Carry Over"/>
    <b v="0"/>
    <m/>
    <s v="Jeje"/>
    <s v="Hold. Requirement not ready."/>
    <s v="-"/>
    <m/>
    <m/>
    <m/>
    <m/>
    <m/>
    <m/>
    <x v="3"/>
    <m/>
    <m/>
    <m/>
    <m/>
    <m/>
    <s v="Waiting From EI"/>
    <m/>
    <m/>
  </r>
  <r>
    <n v="119"/>
    <m/>
    <x v="0"/>
    <s v="AYO Toko"/>
    <s v="AYO Wrapped"/>
    <s v="Deeplink to Carousel Homepage AYO Toko_x000a_Create a deeplink for CTA button that redirect user to carousel in AYO Toko homepage."/>
    <m/>
    <m/>
    <s v="All retailers that will get AYO Wrapped will be affected."/>
    <n v="7"/>
    <s v="Jeje"/>
    <s v="New"/>
    <b v="0"/>
    <m/>
    <s v="Jeje"/>
    <n v="12"/>
    <s v="-"/>
    <m/>
    <m/>
    <m/>
    <m/>
    <m/>
    <m/>
    <x v="1"/>
    <m/>
    <m/>
    <m/>
    <m/>
    <m/>
    <s v="Deployed In Sprint 6"/>
    <m/>
    <m/>
  </r>
  <r>
    <n v="120"/>
    <m/>
    <x v="5"/>
    <s v="My Hero FF &amp; Backend"/>
    <s v="Automated Overdue Control Enhancement"/>
    <s v="Following the successful pilot, several enhancement opportunities have been identified to further strengthen credit control, collection effectiveness, and operational governance while reducing manual intervention"/>
    <s v="To enhance automation, visibility, governance, and operational efficiency across the end-to-end overdue control and collection process"/>
    <s v="Enhancement of Automated Overdue Control capabilities within MyHero to improve order governance, payment collection management, ACL calculation, OCR functionality, and user productivity."/>
    <s v="↑ Productivity: 20–40% reduction in manual operational activities._x000a_↑ Visibility: Real-time insight into collection and outstanding exposure._x000a_↑ Governance: End-to-end auditability and approval transparency._x000a_↑ Operational Efficiency: Faster order processing and issue resolution._x000a_↓ Business Risk: Improved control over overdue exposure and credit management._x000a_↓ Manual Dependency: Increased automation across collection and order governance processes."/>
    <n v="7"/>
    <s v="Nobel Adisyahputra"/>
    <s v="Enhancement"/>
    <m/>
    <m/>
    <m/>
    <n v="76.17"/>
    <n v="7"/>
    <m/>
    <m/>
    <m/>
    <m/>
    <m/>
    <d v="2026-08-05T00:00:00"/>
    <x v="0"/>
    <m/>
    <m/>
    <m/>
    <s v="TBA"/>
    <m/>
    <m/>
    <m/>
    <m/>
  </r>
  <r>
    <n v="121"/>
    <m/>
    <x v="2"/>
    <s v="AYO Principal - CSC"/>
    <s v="Customer Care  DTE Mission end-to-end visibility on AYO Principle"/>
    <s v="With variety of mission deployed on SRC with different periods, when the mission verification does not meet expectations, SRC will contact BUDE and file complaints. In many cases, SRC raises multiple missions issue at once for example : rejected mission, did not receive mission, what is this mission. However, the visibility of CSC agent / BUDE is only limited to the submission ID provided by SRC. When several missions are involved, it takes additional time to wait for the backend system to load the required information._x000a_Additionally, CSC agents (BUDE) do not have the visibility of the on going mission on SRC. They have the limited capability to check which programs that are actively running."/>
    <s v="Allow agent to have visibility and enhance the view for DTE mission validation and on going DTE. _x000a_Enable agents to have full visibility, allowing them to also remind SRC related to not submitted DTE missions. _x000a_Reduce waiting time for SRC and back-to-back manual checking of DTE for Customer Care agents."/>
    <s v="Allow Customer Care agent (BUDE) to have full visibility of on going DTE mission in SRC"/>
    <s v="If not implemented, SLA might stll be high (&gt;2 weeks)"/>
    <n v="7"/>
    <s v="Iqbal Pamungkas, Jessica Cassandra"/>
    <s v="New"/>
    <b v="0"/>
    <d v="2026-07-07T00:00:00"/>
    <s v="Ariph Kelvin"/>
    <m/>
    <s v="cancel"/>
    <m/>
    <m/>
    <m/>
    <m/>
    <m/>
    <m/>
    <x v="2"/>
    <m/>
    <m/>
    <m/>
    <m/>
    <m/>
    <m/>
    <m/>
    <m/>
  </r>
  <r>
    <n v="122"/>
    <m/>
    <x v="2"/>
    <s v="AYO Principal - Bank Account &amp; CTA Status"/>
    <s v="Retailer’s Bank Account Status &amp; Auto CTA Status"/>
    <s v="Area team has no visibility on validity of bank account status of their retailers, while invalid bank account is often the cause of failed/rejected RFT process_x000a_Current process is Area team needs to escalate this issue to BUDE which leads to lengthy SLA as BUDE also needs to escalate this complaint to related stakeholders"/>
    <s v="To provide and enhance visibility of field team on validity of their retailers’ bank account for faster follow-up action"/>
    <s v="Provide Area team on bank account status of their retailers that they can easily access without having to escalate/request via BUDE/HQ team"/>
    <s v="Current pain point will stay exist leading to hard complaints and continue to rely on manual back-and-forth process for bank account checking which takes &gt;2 weeks"/>
    <n v="7"/>
    <s v="Iqbal Pamungkas, Jessica Cassandra"/>
    <s v="New"/>
    <b v="0"/>
    <d v="2026-07-07T00:00:00"/>
    <s v="Ariph Kelvin"/>
    <s v="Still waiting from CSC and Finance on the requirement of where Bank Account Status extracted from. Waiting for clear requirement"/>
    <n v="9"/>
    <m/>
    <m/>
    <m/>
    <m/>
    <m/>
    <m/>
    <x v="3"/>
    <m/>
    <m/>
    <m/>
    <m/>
    <m/>
    <m/>
    <m/>
    <m/>
  </r>
  <r>
    <n v="123"/>
    <m/>
    <x v="2"/>
    <s v="AYO Principal - Coin Disbursement"/>
    <s v="Edit button in Coin Disbursement"/>
    <s v="Ongoing Program Penukaran cannot edit list of GTP to be removed/added from the list, resulting in business owner (SRC Platform) needs to create new Program Penukaran that results in 2 program penukaran visible in retailer’s UI which might confuse them."/>
    <s v="To enable edit (remove/add) new GTP to existing Program Penukaran for smoother UI/UX for retailer"/>
    <s v="Ability to edit GTP in list on Program Penukaran Koin"/>
    <s v="There are &gt;1 program penukaran coin visible in retailer’s UI when requesting for coin disbursement"/>
    <n v="7"/>
    <s v="Jessica Cassandra"/>
    <s v="New"/>
    <b v="0"/>
    <m/>
    <s v="Livi Anastasia"/>
    <n v="12"/>
    <n v="10"/>
    <m/>
    <m/>
    <m/>
    <m/>
    <m/>
    <m/>
    <x v="3"/>
    <m/>
    <m/>
    <m/>
    <m/>
    <m/>
    <m/>
    <m/>
    <m/>
  </r>
  <r>
    <n v="124"/>
    <m/>
    <x v="5"/>
    <s v="MyHero FF"/>
    <s v="CTA Utilization for Bank Account Update Reminder"/>
    <s v="Currently, there are recurring issues where RFT transactions failed to be transferred to SRC due to bank account problems, such as mismatched names (owner name differs from the registered name) and duplicated bank account number across SRC owners. _x000a_The issue results in delays beyond the standardized SLA, with SRC receiving the coins after &gt;14 working days. Additionally, SRC may not be aware that the problem originates from their bank account details._x000a_HQ has regularly shared RFT status reports to Zone, but it usually takes time for the information to be cascaded to area level. Hence, resulted in lengthy SLA._x000a_Out of 1.5K weekly interactions ± 20 – 30% are related to coin issue, while agents lack detailed visibility within the AYO Principle Backend system which issue caused the delay"/>
    <s v="Accelerate cascade of information to solve “invalid” bank account issues in more timely manner_x000a_Minimize complaint escalation to CSC &amp; related department due to “unclear” reason of lengthy process of RFT_x000a_Clarity of information on RFT issue, both for retailer &amp; SRCC as direct point of contact to retailer"/>
    <s v="Faster process of information cascading to SRCC on RFT issues which leads to faster follow-up by retailers"/>
    <s v="Based on the available data, there are 1.507 retailers have been identified with bank issues that results in payment holds, and rejections. "/>
    <n v="7"/>
    <s v="Iqbal Pamungkas, Jessica Cassandra"/>
    <s v="New"/>
    <m/>
    <m/>
    <m/>
    <n v="18"/>
    <n v="34"/>
    <m/>
    <m/>
    <m/>
    <m/>
    <m/>
    <m/>
    <x v="3"/>
    <m/>
    <m/>
    <m/>
    <m/>
    <m/>
    <s v="No PRD shared to ITPD"/>
    <m/>
    <m/>
  </r>
  <r>
    <n v="125"/>
    <m/>
    <x v="5"/>
    <s v="MyHero Backend"/>
    <s v="Enable 2 layers of approver (search by name)"/>
    <s v="Both HQ Centralized/Decentralized program has authorized approver"/>
    <s v="Ensure Trade Program approver is correct based on Program Creator level (area/region/zone level)"/>
    <s v="When area/regional/HQ create trade program with AAI, there will be authorized approver and technical reviewer to avoid compliance issue"/>
    <s v="If not implemented, budget of up to average 300mio  will be under-reviewed"/>
    <n v="7"/>
    <s v="Indah Amalia"/>
    <s v="Enhancement"/>
    <m/>
    <m/>
    <m/>
    <n v="60.24"/>
    <n v="6"/>
    <m/>
    <m/>
    <m/>
    <m/>
    <m/>
    <d v="2026-08-05T00:00:00"/>
    <x v="0"/>
    <m/>
    <m/>
    <m/>
    <s v="TBA"/>
    <m/>
    <m/>
    <m/>
    <m/>
  </r>
  <r>
    <n v="126"/>
    <m/>
    <x v="5"/>
    <s v="My Hero &amp; MyHero Backend"/>
    <s v="AAI Enhancement Sprint 6"/>
    <m/>
    <m/>
    <m/>
    <m/>
    <n v="6"/>
    <m/>
    <s v="Carry Over"/>
    <m/>
    <m/>
    <s v="Adit"/>
    <n v="5"/>
    <n v="0"/>
    <n v="0"/>
    <m/>
    <s v="CDE-67630"/>
    <m/>
    <m/>
    <d v="2026-06-23T00:00:00"/>
    <x v="0"/>
    <n v="6"/>
    <s v="Yes"/>
    <n v="7"/>
    <n v="5"/>
    <m/>
    <m/>
    <m/>
    <d v="2026-09-14T00:00:00"/>
  </r>
  <r>
    <n v="127"/>
    <m/>
    <x v="5"/>
    <s v="MyHero iPad"/>
    <s v="Check in Visit"/>
    <s v="Checking location salesman when visit to Customer"/>
    <s v="Checking location salesman when visit to Customer"/>
    <m/>
    <m/>
    <n v="6"/>
    <m/>
    <s v="Carry Over"/>
    <m/>
    <m/>
    <s v="Austin"/>
    <n v="9"/>
    <n v="0"/>
    <n v="0"/>
    <m/>
    <s v="CDE-67630"/>
    <m/>
    <m/>
    <d v="2026-07-02T00:00:00"/>
    <x v="0"/>
    <n v="6"/>
    <s v="Yes"/>
    <n v="7"/>
    <n v="9"/>
    <m/>
    <m/>
    <m/>
    <d v="2026-09-14T00:00:00"/>
  </r>
  <r>
    <n v="128"/>
    <m/>
    <x v="0"/>
    <s v="AYO Toko"/>
    <s v="A Mild Microsite"/>
    <s v="Currently, there is no platform to educate retailers about Sampoerna A products. A Mild Brand Team is building an interactive game based website to be iframed via AYO Toko Banner."/>
    <s v="To provide an infrastructure in AYO to can host A Mild Website that will be used by all retailers."/>
    <s v="Provide infra for hosting website"/>
    <s v="Retailers will need to search for information on their own, which most of them do not know how or where to find. This could lead to weaker product advocacy, suboptimal customer influence at point of sale, and missed sales opportunities"/>
    <m/>
    <s v="Paula Kohar"/>
    <s v="New"/>
    <b v="0"/>
    <m/>
    <s v="Jeje"/>
    <n v="400"/>
    <n v="10"/>
    <m/>
    <m/>
    <m/>
    <m/>
    <m/>
    <m/>
    <x v="3"/>
    <m/>
    <m/>
    <m/>
    <m/>
    <m/>
    <s v="Deprio"/>
    <m/>
    <m/>
  </r>
  <r>
    <n v="129"/>
    <m/>
    <x v="4"/>
    <s v="AYO Kasir"/>
    <s v="Customer Information"/>
    <s v="Currently, user can search member through scanning member's QR. However, it's quite difficult for members to look for their QR in the email from CRM. Therefore we want to enable user to send the QR to member's email in AYO Kasir. This ticket is an enhancement of the previous member search ticket."/>
    <s v="To send QR email to member's email, where the QR can be scanned for member search."/>
    <s v="Creating an easier way for consumers to get their QR for member search by sending it via AYO Kasir."/>
    <s v="Need Confirmation"/>
    <m/>
    <s v="Kevin Anggana"/>
    <s v="Enhancement"/>
    <m/>
    <m/>
    <s v="Felicia"/>
    <n v="12"/>
    <m/>
    <m/>
    <m/>
    <m/>
    <m/>
    <m/>
    <m/>
    <x v="3"/>
    <m/>
    <m/>
    <m/>
    <m/>
    <m/>
    <s v="PRD has not been shared"/>
    <m/>
    <m/>
  </r>
  <r>
    <n v="130"/>
    <m/>
    <x v="4"/>
    <s v="AYO Kasir"/>
    <s v="Hardware connection"/>
    <s v="AYO Kasir users can connect their device to gun scanner for adding product to cart and input codentify by scanning the barcode. However, when user tries to scan the barcode of UID QR, the gun scanner cannot detect the QR and user needs to use the device's camera on laptop or tab. Therefore to ease the scanning process we want to enable the gun scanner to identify the QR UID for member search."/>
    <s v="To enable the gun scanner to identify the QR UID for easier and faster member search"/>
    <s v="Enable user to use the gun scanner to scan the QR UID, creating an easier and faster member search"/>
    <s v="Need Confirmation"/>
    <m/>
    <m/>
    <s v="Enhancement"/>
    <m/>
    <m/>
    <s v="Felicia"/>
    <n v="10"/>
    <m/>
    <m/>
    <m/>
    <m/>
    <m/>
    <m/>
    <m/>
    <x v="3"/>
    <m/>
    <m/>
    <m/>
    <m/>
    <m/>
    <s v="PRD has not been shared"/>
    <m/>
    <m/>
  </r>
  <r>
    <n v="131"/>
    <m/>
    <x v="6"/>
    <s v="Clustering"/>
    <s v="Tech Debt"/>
    <s v="Load testing activities for AYO Mitra's Clustering and Order Processing features have commenced in Sprint 6 to assess system readiness as usage expands across more wholesalers."/>
    <s v="To identify performance risks and define prioritized improvement initiatives that will support scalability, reliability, and user experience growth."/>
    <s v="Leverage the Sprint 6 load test findings to develop and execute targeted performance improvements in Sprint 7, with the final scope to be refined based on assessment results."/>
    <s v="Increased platform readiness and reliability for future expansion, minimizing potential disruptions during periods of higher usage."/>
    <n v="7"/>
    <s v="Varhan"/>
    <s v="New"/>
    <b v="0"/>
    <m/>
    <s v="Varhan"/>
    <n v="30"/>
    <n v="2"/>
    <n v="2"/>
    <m/>
    <s v="CDE-72360"/>
    <s v="Develop"/>
    <n v="7"/>
    <m/>
    <x v="0"/>
    <n v="7"/>
    <s v="No"/>
    <m/>
    <n v="8"/>
    <n v="2"/>
    <m/>
    <m/>
    <m/>
  </r>
  <r>
    <n v="132"/>
    <m/>
    <x v="12"/>
    <s v="OSEM"/>
    <s v="Tech Debt"/>
    <s v="OSEM has grown from a simple data consumer into a critical operational platform. Its current_x000a_Reverse ETL architecture moves data across regions (Ireland → Singapore → OSEM), which — as data volume grows —_x000a_drives: rising inter-region transfer, replication, and storage costs; higher processing and synchronization latency; high_x000a_operational complexity (incidents require the Application, Data Engineering, and Infrastructure teams to troubleshoot_x000a_jointly); and heavy dependency on the Data Engineering team, since every data change must queue in their delivery_x000a_backlog.​"/>
    <s v="Move OSEM to a more sustainable, scalable architecture that lowers cost and latency, simplifies support, and_x000a_lets OSEM teams respond to business needs faster — supporting future growth without adding complexity.​"/>
    <s v="Move OSEM to a more sustainable, scalable architecture that lowers cost and latency, simplifies support, and_x000a_lets OSEM teams respond to business needs faster — supporting future growth without adding complexity.​"/>
    <s v="Infrastructure and data-transfer costs keep rising year over year with data growth;_x000a_latency worsens and degrades user experience; troubleshooting stays slow and cross-team dependent; and delivery_x000a_remains bottlenecked by Data Engineering capacity."/>
    <n v="7"/>
    <s v="Inggrid, Jore"/>
    <s v="New"/>
    <b v="0"/>
    <m/>
    <s v="Marvel"/>
    <n v="25"/>
    <n v="1"/>
    <m/>
    <m/>
    <s v="CDE-72412 OSEM - Migrating RDS Golden Records to AWS Iceberg Tables"/>
    <m/>
    <m/>
    <d v="2026-08-07T00:00:00"/>
    <x v="0"/>
    <n v="7"/>
    <s v="No"/>
    <m/>
    <m/>
    <n v="7"/>
    <s v="Waiting assesment"/>
    <m/>
    <m/>
  </r>
  <r>
    <n v="133"/>
    <m/>
    <x v="3"/>
    <s v="AYO Mitra Order"/>
    <s v="Sync"/>
    <s v="Currently, AMO auto sync is only triggered based on a time interval, causing transaction data (canvassing/delivery) to be delayed in reaching the server and the sync payload to always re-download the entire master data (products &amp; downline) even when there are no changes."/>
    <s v="To shift the auto sync mechanism to event-based (triggered after each canvassing or CITA delivery when the device is online) and to implement delta sync on master data so that the SQLite file is only re-downloaded when updates are available."/>
    <s v="Auto sync will be automatically triggered whenever a canvassing or CITA delivery process is completed and the device is connected to the internet, focusing on transaction upload; meanwhile, master data downloads (products &amp; downline) will use versioning/checksum so that a new SQLite is only pulled when there are changes on the server."/>
    <s v="Sync becomes faster and more bandwidth-efficient, and same-day orders from canvassing or CITA delivery can be reflected in the system immediately without waiting for the next scheduled sync."/>
    <n v="7"/>
    <s v="Varhan"/>
    <s v="New"/>
    <m/>
    <m/>
    <s v="Varhan"/>
    <n v="50"/>
    <m/>
    <n v="2"/>
    <m/>
    <m/>
    <m/>
    <m/>
    <m/>
    <x v="0"/>
    <n v="7"/>
    <s v="Yes"/>
    <n v="8"/>
    <n v="45"/>
    <n v="5"/>
    <m/>
    <m/>
    <m/>
  </r>
  <r>
    <n v="134"/>
    <m/>
    <x v="0"/>
    <s v="AYO Toko"/>
    <s v="BRI API Integration"/>
    <s v="Update BRIVA to SNAP_x000a_Bank Indonesia require all API related to purchase using SNAP API by the end of August. If not, will be shut down by BI. "/>
    <s v="To comply with BI Standards, we need to update all API calls to SNAP"/>
    <s v="Update API "/>
    <s v="If not implemented, VA cannot be used by retailers, impacting B2B sales"/>
    <n v="7"/>
    <s v="Dhea Rizka"/>
    <s v="Compliance"/>
    <b v="0"/>
    <m/>
    <s v="Jeje"/>
    <n v="30"/>
    <n v="0"/>
    <n v="1"/>
    <m/>
    <m/>
    <m/>
    <m/>
    <m/>
    <x v="0"/>
    <n v="7"/>
    <n v="3"/>
    <s v="The ticket still on the progress of technical requirement finalization including with BRIVA team and sharing requirement"/>
    <n v="19"/>
    <n v="3"/>
    <m/>
    <m/>
    <m/>
  </r>
  <r>
    <n v="135"/>
    <m/>
    <x v="0"/>
    <s v="AYO Toko"/>
    <s v="Compliance"/>
    <s v="Yearly Retailer Review_x000a_HO review retailer downline validity every 1 year"/>
    <m/>
    <m/>
    <m/>
    <n v="7"/>
    <m/>
    <s v="Carry Over"/>
    <b v="0"/>
    <m/>
    <s v="Jeje"/>
    <n v="14"/>
    <n v="0"/>
    <n v="2"/>
    <m/>
    <m/>
    <m/>
    <m/>
    <s v="Yes"/>
    <x v="2"/>
    <m/>
    <m/>
    <m/>
    <m/>
    <m/>
    <s v="Requirement Cancelled"/>
    <m/>
    <m/>
  </r>
  <r>
    <n v="136"/>
    <m/>
    <x v="8"/>
    <s v="MY AYO"/>
    <s v="Compliance"/>
    <s v="In accordance with the regulator's directive regarding the implementation of the SNAP API in compliance with Bank Indonesia regulations, all partners currently using Non-SNAP integrations are required to migrate to the Bank Indonesia SNAP specification at the earliest opportunity._x000a_The migration deadline is 30 September 2026. After this date, Non-SNAP services will be discontinued and access to the existing Non-SNAP integration will be deactivated."/>
    <s v="To ensure compliance with Bank Indonesia's regulatory requirements for SNAP API"/>
    <m/>
    <s v="Unable to use online payment method._x000a_Need to disable payment method besides COD via principal."/>
    <n v="7"/>
    <s v="IT - Jessica Nathania/Rendy Rinaldo"/>
    <s v="New"/>
    <m/>
    <m/>
    <s v="Jeje"/>
    <n v="20"/>
    <n v="2"/>
    <n v="2"/>
    <m/>
    <m/>
    <m/>
    <m/>
    <m/>
    <x v="0"/>
    <m/>
    <s v="Yes"/>
    <n v="8"/>
    <n v="13"/>
    <m/>
    <m/>
    <m/>
    <m/>
  </r>
  <r>
    <n v="137"/>
    <m/>
    <x v="13"/>
    <s v="AYO Toko ZA"/>
    <s v="Toko Web &amp; PWA"/>
    <s v="Woza is currently deployed as an Android-only APK, which excludes the ~30% of retailers on iPhone and Huawei devices who cannot be onboarded today. This caps reachable scale, suppresses true adoption, and makes distributors reluctant to push a platform they must run alongside a workaround. The APK's manual-update model also leaves multiple versions live in market, contributing to recurring registration and duplicate-order issues"/>
    <s v="The PWA delivers a single, web-based Woza experience across all devices (mobile and desktop), transferring all existing features and third-party integrations (e.g. DTE, Azure). This gives instant access to previously excluded iPhone and Huawei users and removes the friction of APK-based deployment. The PWA model is already proven in our market, our OPEN Mobile (DTE) application runs as a PWA and operates at greater market scale"/>
    <s v="Develop complete copy of WOZA App into Web &amp; PWA patform version"/>
    <s v="Deliver a seamless Woza experience across all devices, extending access to the ~30% of users who are currently unable to use the platform."/>
    <n v="7"/>
    <s v="Justin Finlay (ZA)"/>
    <s v="New"/>
    <b v="0"/>
    <m/>
    <s v="Robert"/>
    <m/>
    <m/>
    <m/>
    <m/>
    <m/>
    <m/>
    <m/>
    <m/>
    <x v="2"/>
    <m/>
    <m/>
    <m/>
    <m/>
    <m/>
    <s v="Not approved yet by VP IT R2_x000a__x000a_SE : Postponed"/>
    <m/>
    <m/>
  </r>
  <r>
    <n v="138"/>
    <m/>
    <x v="1"/>
    <s v="AYO Toko"/>
    <s v="Pojok Modal"/>
    <s v="DOB Bank Account_x000a_- Since the previous prevention enhancement was implemented, no new underage customer records have been generated._x000a_- However, historical records with customers below 21 years old are still being sent to iSMS. This occurred because older DOB values were auto-populated and were not updated by users when modifying their bank account information._x000a_- When a user updates only their DOB, the data is currently not sent to iSMS, resulting in no new contact being created or updated on the iSMS side."/>
    <s v="When a user updates only their DOB, send the update to iSMS"/>
    <m/>
    <s v="All retailers that has been whitelisted to Pojok Modal will be affected"/>
    <m/>
    <m/>
    <m/>
    <m/>
    <m/>
    <m/>
    <m/>
    <m/>
    <m/>
    <m/>
    <m/>
    <m/>
    <m/>
    <m/>
    <x v="3"/>
    <n v="8"/>
    <m/>
    <m/>
    <m/>
    <m/>
    <s v="Not Priority"/>
    <m/>
    <m/>
  </r>
  <r>
    <n v="139"/>
    <m/>
    <x v="1"/>
    <s v="AYO Toko"/>
    <s v="Retailer Analytics"/>
    <s v="Retailer Analytics - AYO TOKO Product Quantity_x000a_Currently, users can add products from Retailer Analytics content. The enhancement is to automatically add products with their recommended quantity based on the product_recommendation_panel table."/>
    <m/>
    <m/>
    <m/>
    <m/>
    <m/>
    <m/>
    <m/>
    <m/>
    <m/>
    <m/>
    <m/>
    <m/>
    <m/>
    <m/>
    <m/>
    <m/>
    <m/>
    <x v="0"/>
    <n v="7"/>
    <s v="No"/>
    <m/>
    <n v="9"/>
    <n v="4"/>
    <m/>
    <m/>
    <m/>
  </r>
  <r>
    <n v="140"/>
    <m/>
    <x v="0"/>
    <s v="AYO Toko SFP"/>
    <s v="Performancee Improvement"/>
    <s v="Create job untuk mengconsume external file provide by Finance team (AR) untuk terkait payment status dari partner yg di lakukan di luar PG"/>
    <s v="-Minimize manual update backed (CHT) _x000a_-Optimize delay time order from Partner​"/>
    <s v="Create menu for manual update payment status for OTC team"/>
    <s v="Time efficiency"/>
    <n v="5"/>
    <s v="CI - Junaidi"/>
    <s v="Carry Over"/>
    <b v="1"/>
    <m/>
    <s v="Junaidi"/>
    <s v="Sisa 10"/>
    <n v="0"/>
    <m/>
    <m/>
    <s v="[CDE-48503] AYO Toko SFP Automation Payment Status update (for payment without PG) - Jira"/>
    <m/>
    <m/>
    <s v="Carry over from sprint 6"/>
    <x v="0"/>
    <n v="7"/>
    <s v="No"/>
    <m/>
    <n v="5"/>
    <n v="1"/>
    <m/>
    <m/>
    <m/>
  </r>
  <r>
    <n v="141"/>
    <m/>
    <x v="0"/>
    <s v="AYO Toko"/>
    <s v="Search Suggestion"/>
    <s v="Search Suggestion_x000a_Currently, AYO TOKO have banner, popup, push notif, and homepage section that can_x000a_be utilized by business users to increase campaign awareness and other purposes. However, in case of DTE mission, we've seen a significant gap between users that login to AYO TOKO and users who watch video, which is only ~10% of them although we've been utilizing existing marketing channels. This indicates that we need to add another channel to increase more traffic to the video. One of them is by utilizing search suggestion, right before retailers typing product name. According to GA, search suggestion is the second page that mostly visited by retailers when they go to AYO TOKO."/>
    <s v="By nudging mission in search suggestion, we believe that this will increase traffic to mission videos, and help increase performance of other campaigns as well. "/>
    <m/>
    <m/>
    <m/>
    <s v="Jeje"/>
    <s v="Carry Over"/>
    <b v="1"/>
    <m/>
    <s v="Jeje"/>
    <m/>
    <m/>
    <m/>
    <m/>
    <m/>
    <m/>
    <m/>
    <s v="Carry over from sprint 6"/>
    <x v="0"/>
    <n v="7"/>
    <s v="No"/>
    <m/>
    <n v="14"/>
    <n v="2"/>
    <m/>
    <m/>
    <m/>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
    <m/>
    <x v="0"/>
    <s v="My Hero"/>
    <x v="0"/>
    <x v="0"/>
    <x v="0"/>
    <x v="0"/>
    <x v="0"/>
    <n v="5"/>
    <x v="0"/>
    <x v="0"/>
    <b v="0"/>
    <m/>
    <s v="Austin"/>
    <s v="19 Aug: currently waiting for PRD (PoC done)"/>
    <x v="0"/>
    <n v="0"/>
    <m/>
    <m/>
    <m/>
    <m/>
    <m/>
    <s v="Develop"/>
    <n v="7"/>
    <m/>
    <m/>
    <s v="TBA"/>
    <m/>
    <m/>
    <m/>
    <m/>
    <m/>
    <m/>
    <m/>
  </r>
  <r>
    <n v="2"/>
    <m/>
    <x v="0"/>
    <s v="My Hero &amp; MyHero Backend"/>
    <x v="1"/>
    <x v="1"/>
    <x v="1"/>
    <x v="1"/>
    <x v="1"/>
    <n v="5"/>
    <x v="1"/>
    <x v="0"/>
    <b v="0"/>
    <m/>
    <s v="Austin"/>
    <n v="67"/>
    <x v="0"/>
    <n v="0"/>
    <m/>
    <s v="CDE-67123"/>
    <m/>
    <m/>
    <d v="2026-07-02T00:00:00"/>
    <s v="Develop"/>
    <n v="6"/>
    <s v="Yes"/>
    <n v="8"/>
    <n v="9"/>
    <m/>
    <m/>
    <d v="2026-10-19T00:00:00"/>
    <m/>
    <m/>
    <m/>
    <m/>
  </r>
  <r>
    <n v="3"/>
    <m/>
    <x v="1"/>
    <s v="AYO Toko"/>
    <x v="2"/>
    <x v="2"/>
    <x v="2"/>
    <x v="2"/>
    <x v="2"/>
    <n v="8"/>
    <x v="2"/>
    <x v="1"/>
    <m/>
    <m/>
    <s v="Jeje"/>
    <n v="20"/>
    <x v="1"/>
    <m/>
    <m/>
    <m/>
    <n v="1"/>
    <m/>
    <m/>
    <m/>
    <m/>
    <m/>
    <m/>
    <m/>
    <m/>
    <m/>
    <m/>
    <m/>
    <m/>
    <m/>
    <m/>
  </r>
  <r>
    <n v="4"/>
    <m/>
    <x v="1"/>
    <s v="AYO Toko"/>
    <x v="2"/>
    <x v="3"/>
    <x v="2"/>
    <x v="3"/>
    <x v="2"/>
    <n v="8"/>
    <x v="2"/>
    <x v="1"/>
    <m/>
    <m/>
    <s v="Jeje"/>
    <n v="20"/>
    <x v="1"/>
    <m/>
    <m/>
    <m/>
    <n v="1"/>
    <m/>
    <m/>
    <m/>
    <m/>
    <m/>
    <m/>
    <m/>
    <m/>
    <m/>
    <m/>
    <m/>
    <m/>
    <m/>
    <m/>
  </r>
  <r>
    <n v="5"/>
    <m/>
    <x v="2"/>
    <s v="DTE, AYO TOKO, AYO PRINCIPAL"/>
    <x v="3"/>
    <x v="4"/>
    <x v="3"/>
    <x v="4"/>
    <x v="3"/>
    <n v="8"/>
    <x v="3"/>
    <x v="0"/>
    <b v="0"/>
    <d v="2026-06-03T00:00:00"/>
    <s v="Livi Anastasia"/>
    <n v="80"/>
    <x v="2"/>
    <m/>
    <m/>
    <s v="CDE-64438"/>
    <m/>
    <m/>
    <m/>
    <m/>
    <m/>
    <m/>
    <m/>
    <m/>
    <m/>
    <m/>
    <m/>
    <m/>
    <m/>
    <m/>
    <m/>
  </r>
  <r>
    <n v="6"/>
    <m/>
    <x v="3"/>
    <s v="CITA"/>
    <x v="4"/>
    <x v="5"/>
    <x v="4"/>
    <x v="1"/>
    <x v="4"/>
    <n v="7"/>
    <x v="2"/>
    <x v="1"/>
    <b v="0"/>
    <m/>
    <m/>
    <n v="30"/>
    <x v="1"/>
    <m/>
    <n v="1"/>
    <m/>
    <m/>
    <m/>
    <m/>
    <m/>
    <s v="Develop"/>
    <n v="7"/>
    <m/>
    <s v="The CITA Unreg requirement is complex and related to other applications (Control Tower, AMO &amp; CITA), therefore the requirement still on sharing requirement &amp; assessment"/>
    <n v="67.5"/>
    <n v="6"/>
    <m/>
    <m/>
    <m/>
    <s v="https://pmicloud-my.sharepoint.com/:p:/r/personal/jdharmaw_pmintl_net/_layouts/15/Doc.aspx?sourcedoc=%7B8839C935-DD55-4F3A-9E63-46EB57162946%7D&amp;file=BRD%20-%20CITA%20Profile%20Page.pptx&amp;action=edit&amp;mobileredirect=true"/>
    <s v="Lintas dari Sprint 6"/>
  </r>
  <r>
    <n v="7"/>
    <s v="OS.04.26.003"/>
    <x v="4"/>
    <s v="OSEM, DTE"/>
    <x v="5"/>
    <x v="6"/>
    <x v="5"/>
    <x v="1"/>
    <x v="5"/>
    <n v="4"/>
    <x v="4"/>
    <x v="1"/>
    <m/>
    <m/>
    <m/>
    <n v="0"/>
    <x v="1"/>
    <m/>
    <m/>
    <s v="Deprio"/>
    <s v="Deprio"/>
    <m/>
    <m/>
    <s v="Deprio"/>
    <m/>
    <m/>
    <s v="Not prioritize to be developed"/>
    <m/>
    <m/>
    <s v="Done"/>
    <m/>
    <s v="Done"/>
    <m/>
    <m/>
    <s v="Deprio from Prev Sprint"/>
  </r>
  <r>
    <n v="8"/>
    <m/>
    <x v="5"/>
    <s v="AYO MITRA"/>
    <x v="6"/>
    <x v="7"/>
    <x v="6"/>
    <x v="5"/>
    <x v="6"/>
    <n v="8"/>
    <x v="5"/>
    <x v="2"/>
    <m/>
    <m/>
    <s v="Marvel"/>
    <n v="20"/>
    <x v="1"/>
    <m/>
    <m/>
    <m/>
    <m/>
    <m/>
    <m/>
    <m/>
    <m/>
    <m/>
    <m/>
    <m/>
    <m/>
    <m/>
    <m/>
    <m/>
    <m/>
    <m/>
    <m/>
  </r>
  <r>
    <n v="9"/>
    <m/>
    <x v="6"/>
    <s v="AYO Principal"/>
    <x v="2"/>
    <x v="8"/>
    <x v="7"/>
    <x v="1"/>
    <x v="7"/>
    <m/>
    <x v="6"/>
    <x v="3"/>
    <m/>
    <d v="2026-08-13T00:00:00"/>
    <s v="Ariph Satyanagara"/>
    <n v="30"/>
    <x v="1"/>
    <m/>
    <m/>
    <m/>
    <m/>
    <m/>
    <m/>
    <m/>
    <m/>
    <m/>
    <m/>
    <m/>
    <m/>
    <m/>
    <m/>
    <m/>
    <m/>
    <m/>
    <m/>
  </r>
  <r>
    <n v="10"/>
    <m/>
    <x v="7"/>
    <s v="AYO Kasir"/>
    <x v="7"/>
    <x v="9"/>
    <x v="8"/>
    <x v="6"/>
    <x v="8"/>
    <n v="5"/>
    <x v="7"/>
    <x v="1"/>
    <b v="0"/>
    <m/>
    <s v="Inna"/>
    <n v="100"/>
    <x v="3"/>
    <m/>
    <m/>
    <m/>
    <m/>
    <m/>
    <m/>
    <m/>
    <m/>
    <s v="No"/>
    <m/>
    <n v="6"/>
    <m/>
    <m/>
    <m/>
    <m/>
    <m/>
    <m/>
    <m/>
  </r>
  <r>
    <n v="11"/>
    <m/>
    <x v="0"/>
    <s v="MyHero Backend"/>
    <x v="2"/>
    <x v="10"/>
    <x v="9"/>
    <x v="1"/>
    <x v="9"/>
    <n v="7"/>
    <x v="8"/>
    <x v="0"/>
    <s v="No"/>
    <d v="2026-07-09T00:00:00"/>
    <s v="Lely"/>
    <n v="105.2"/>
    <x v="0"/>
    <n v="1"/>
    <m/>
    <m/>
    <m/>
    <m/>
    <d v="2026-07-22T00:00:00"/>
    <s v="Develop"/>
    <s v="Phase 1: 7"/>
    <s v="Yes"/>
    <n v="8"/>
    <n v="117"/>
    <m/>
    <m/>
    <m/>
    <m/>
    <m/>
    <m/>
    <m/>
  </r>
  <r>
    <m/>
    <m/>
    <x v="7"/>
    <s v="AYO Kasir"/>
    <x v="8"/>
    <x v="11"/>
    <x v="10"/>
    <x v="1"/>
    <x v="10"/>
    <s v="IT"/>
    <x v="2"/>
    <x v="3"/>
    <m/>
    <m/>
    <m/>
    <n v="40"/>
    <x v="1"/>
    <m/>
    <m/>
    <m/>
    <m/>
    <m/>
    <m/>
    <m/>
    <m/>
    <m/>
    <m/>
    <m/>
    <m/>
    <m/>
    <m/>
    <m/>
    <m/>
    <m/>
    <m/>
  </r>
  <r>
    <n v="13"/>
    <m/>
    <x v="7"/>
    <s v="AYO Kasir"/>
    <x v="9"/>
    <x v="12"/>
    <x v="11"/>
    <x v="7"/>
    <x v="11"/>
    <m/>
    <x v="9"/>
    <x v="2"/>
    <m/>
    <m/>
    <s v="Kelvin"/>
    <n v="10"/>
    <x v="4"/>
    <m/>
    <m/>
    <m/>
    <m/>
    <m/>
    <m/>
    <m/>
    <m/>
    <m/>
    <m/>
    <m/>
    <m/>
    <m/>
    <m/>
    <m/>
    <m/>
    <m/>
    <m/>
  </r>
  <r>
    <n v="14"/>
    <m/>
    <x v="2"/>
    <s v="DTE"/>
    <x v="10"/>
    <x v="13"/>
    <x v="12"/>
    <x v="8"/>
    <x v="12"/>
    <n v="8"/>
    <x v="3"/>
    <x v="1"/>
    <b v="0"/>
    <d v="2026-08-10T00:00:00"/>
    <s v="Livi Anastasia"/>
    <n v="12"/>
    <x v="1"/>
    <m/>
    <m/>
    <m/>
    <m/>
    <m/>
    <m/>
    <m/>
    <m/>
    <m/>
    <m/>
    <m/>
    <m/>
    <m/>
    <m/>
    <m/>
    <m/>
    <m/>
    <m/>
  </r>
  <r>
    <n v="15"/>
    <m/>
    <x v="3"/>
    <s v="CITA"/>
    <x v="11"/>
    <x v="14"/>
    <x v="13"/>
    <x v="1"/>
    <x v="13"/>
    <n v="8"/>
    <x v="2"/>
    <x v="3"/>
    <b v="0"/>
    <m/>
    <m/>
    <n v="15"/>
    <x v="5"/>
    <m/>
    <s v="https://wiki.app.pconnect.biz/spaces/CDE/pages/1895040593/PRD+CITA+-+Mission+Shortcut+on+Homepage+Logic+Enhancement"/>
    <m/>
    <m/>
    <m/>
    <m/>
    <m/>
    <m/>
    <m/>
    <m/>
    <m/>
    <m/>
    <m/>
    <m/>
    <m/>
    <m/>
    <m/>
    <m/>
  </r>
  <r>
    <n v="16"/>
    <m/>
    <x v="7"/>
    <s v="AYO Kasir"/>
    <x v="7"/>
    <x v="15"/>
    <x v="14"/>
    <x v="9"/>
    <x v="14"/>
    <n v="5"/>
    <x v="7"/>
    <x v="1"/>
    <b v="0"/>
    <m/>
    <s v="Inna"/>
    <n v="25"/>
    <x v="6"/>
    <m/>
    <m/>
    <m/>
    <m/>
    <m/>
    <m/>
    <s v="Deprio"/>
    <m/>
    <m/>
    <m/>
    <m/>
    <m/>
    <s v="PRD has not been shared"/>
    <m/>
    <m/>
    <s v="BRD - SFP Direct Channel Sprint 7 2026 - AYO Kasir.pptx"/>
    <m/>
    <s v="Done"/>
  </r>
  <r>
    <n v="17"/>
    <m/>
    <x v="6"/>
    <s v="AYO Principal "/>
    <x v="12"/>
    <x v="16"/>
    <x v="15"/>
    <x v="1"/>
    <x v="2"/>
    <m/>
    <x v="2"/>
    <x v="3"/>
    <b v="0"/>
    <m/>
    <s v="Kelvin"/>
    <n v="10"/>
    <x v="4"/>
    <m/>
    <m/>
    <m/>
    <s v="Deprio"/>
    <m/>
    <m/>
    <s v="Deprio"/>
    <m/>
    <m/>
    <s v="Not Prioritized"/>
    <m/>
    <s v="Shared via Meeting"/>
    <s v="Done shared"/>
    <m/>
    <s v="Done"/>
    <m/>
    <m/>
    <s v="Deprio from Prev Sprint"/>
  </r>
  <r>
    <n v="18"/>
    <m/>
    <x v="6"/>
    <s v="AYO Principal"/>
    <x v="12"/>
    <x v="17"/>
    <x v="16"/>
    <x v="10"/>
    <x v="15"/>
    <n v="8"/>
    <x v="10"/>
    <x v="2"/>
    <m/>
    <m/>
    <s v="Ariph Kelvin"/>
    <n v="8"/>
    <x v="6"/>
    <m/>
    <m/>
    <m/>
    <m/>
    <m/>
    <m/>
    <m/>
    <m/>
    <m/>
    <m/>
    <m/>
    <m/>
    <m/>
    <m/>
    <m/>
    <m/>
    <m/>
    <m/>
  </r>
  <r>
    <n v="19"/>
    <m/>
    <x v="6"/>
    <s v="AYO Principal"/>
    <x v="12"/>
    <x v="18"/>
    <x v="17"/>
    <x v="11"/>
    <x v="16"/>
    <m/>
    <x v="11"/>
    <x v="2"/>
    <m/>
    <m/>
    <s v="Ariph Kelvin"/>
    <n v="8"/>
    <x v="5"/>
    <m/>
    <m/>
    <m/>
    <m/>
    <m/>
    <m/>
    <m/>
    <m/>
    <m/>
    <m/>
    <m/>
    <m/>
    <m/>
    <m/>
    <m/>
    <m/>
    <m/>
    <m/>
  </r>
  <r>
    <n v="20"/>
    <m/>
    <x v="5"/>
    <s v="AYO MITRA"/>
    <x v="13"/>
    <x v="19"/>
    <x v="18"/>
    <x v="12"/>
    <x v="2"/>
    <n v="8"/>
    <x v="2"/>
    <x v="1"/>
    <m/>
    <m/>
    <m/>
    <n v="40"/>
    <x v="2"/>
    <m/>
    <m/>
    <m/>
    <m/>
    <m/>
    <m/>
    <m/>
    <m/>
    <m/>
    <m/>
    <m/>
    <m/>
    <m/>
    <m/>
    <m/>
    <m/>
    <m/>
    <m/>
  </r>
  <r>
    <n v="21"/>
    <m/>
    <x v="8"/>
    <s v="SFP"/>
    <x v="14"/>
    <x v="20"/>
    <x v="19"/>
    <x v="13"/>
    <x v="17"/>
    <n v="8"/>
    <x v="11"/>
    <x v="1"/>
    <b v="1"/>
    <d v="2026-08-11T00:00:00"/>
    <s v="Dastyn"/>
    <n v="40"/>
    <x v="7"/>
    <m/>
    <m/>
    <m/>
    <n v="1"/>
    <m/>
    <m/>
    <m/>
    <m/>
    <m/>
    <m/>
    <m/>
    <m/>
    <m/>
    <m/>
    <s v="BRD AYO TOKO to serve recomendation order verse2.pdf"/>
    <m/>
    <m/>
    <m/>
  </r>
  <r>
    <n v="22"/>
    <m/>
    <x v="0"/>
    <s v="MyHero Backend"/>
    <x v="15"/>
    <x v="21"/>
    <x v="20"/>
    <x v="1"/>
    <x v="2"/>
    <n v="7"/>
    <x v="12"/>
    <x v="0"/>
    <s v="No"/>
    <m/>
    <s v="Melissa Tio"/>
    <n v="85.87"/>
    <x v="0"/>
    <n v="2"/>
    <m/>
    <m/>
    <m/>
    <m/>
    <d v="2026-07-24T00:00:00"/>
    <s v="Develop"/>
    <n v="7"/>
    <s v="Yes"/>
    <n v="8"/>
    <n v="11"/>
    <m/>
    <m/>
    <m/>
    <m/>
    <m/>
    <m/>
    <m/>
  </r>
  <r>
    <n v="23"/>
    <m/>
    <x v="7"/>
    <s v="AYO Kasir"/>
    <x v="16"/>
    <x v="22"/>
    <x v="21"/>
    <x v="14"/>
    <x v="18"/>
    <m/>
    <x v="9"/>
    <x v="4"/>
    <m/>
    <m/>
    <s v="Kelvin"/>
    <n v="100"/>
    <x v="8"/>
    <m/>
    <m/>
    <m/>
    <m/>
    <m/>
    <m/>
    <m/>
    <m/>
    <m/>
    <m/>
    <m/>
    <m/>
    <m/>
    <m/>
    <m/>
    <m/>
    <m/>
    <m/>
  </r>
  <r>
    <n v="24"/>
    <m/>
    <x v="2"/>
    <s v="DTE, CITA, AYO TOKO"/>
    <x v="17"/>
    <x v="23"/>
    <x v="22"/>
    <x v="15"/>
    <x v="19"/>
    <n v="8"/>
    <x v="13"/>
    <x v="1"/>
    <b v="0"/>
    <d v="2026-08-10T00:00:00"/>
    <s v="Livi Anastasia"/>
    <n v="50"/>
    <x v="3"/>
    <m/>
    <m/>
    <m/>
    <m/>
    <m/>
    <m/>
    <m/>
    <m/>
    <m/>
    <m/>
    <m/>
    <m/>
    <m/>
    <m/>
    <m/>
    <m/>
    <m/>
    <m/>
  </r>
  <r>
    <n v="25"/>
    <m/>
    <x v="6"/>
    <s v="AYO Principal"/>
    <x v="12"/>
    <x v="24"/>
    <x v="23"/>
    <x v="16"/>
    <x v="20"/>
    <m/>
    <x v="11"/>
    <x v="2"/>
    <m/>
    <m/>
    <s v="Ariph Kelvin"/>
    <n v="8"/>
    <x v="9"/>
    <m/>
    <m/>
    <m/>
    <m/>
    <m/>
    <m/>
    <m/>
    <m/>
    <m/>
    <m/>
    <m/>
    <m/>
    <m/>
    <m/>
    <m/>
    <m/>
    <m/>
    <m/>
  </r>
  <r>
    <n v="26"/>
    <m/>
    <x v="7"/>
    <s v="AYO Kasir &amp; Principal"/>
    <x v="7"/>
    <x v="25"/>
    <x v="24"/>
    <x v="17"/>
    <x v="14"/>
    <n v="5"/>
    <x v="7"/>
    <x v="1"/>
    <b v="0"/>
    <m/>
    <s v="Inna"/>
    <n v="10"/>
    <x v="10"/>
    <m/>
    <m/>
    <m/>
    <s v="Deprio"/>
    <m/>
    <m/>
    <s v="Deprio"/>
    <m/>
    <m/>
    <m/>
    <m/>
    <m/>
    <m/>
    <m/>
    <m/>
    <s v="BRD - SFP Direct Channel Sprint 7 2026 - AYO Kasir.pptx"/>
    <m/>
    <s v="Deprio from Prev Sprint"/>
  </r>
  <r>
    <n v="27"/>
    <m/>
    <x v="3"/>
    <s v="CITA"/>
    <x v="11"/>
    <x v="26"/>
    <x v="25"/>
    <x v="1"/>
    <x v="21"/>
    <n v="6"/>
    <x v="14"/>
    <x v="2"/>
    <b v="0"/>
    <m/>
    <s v="Jeremia Dharmawan"/>
    <n v="25"/>
    <x v="7"/>
    <m/>
    <m/>
    <m/>
    <s v="Deprio"/>
    <m/>
    <m/>
    <s v="Deprio"/>
    <m/>
    <m/>
    <s v="Requirement Not Ready Yet"/>
    <n v="8"/>
    <s v="https://pmicloud-my.sharepoint.com/:p:/r/personal/jdharmaw_pmintl_net/Documents/Microsoft%20Teams%20Chat%20Files/BRD%20-%20CITA%20-%20Action%20Widget%20Exp.pptx?d=wdccb3eb24d084d74bff8489408beb4e8&amp;csf=1&amp;web=1&amp;e=del7nE"/>
    <s v="Full Mandays"/>
    <m/>
    <s v="Done"/>
    <m/>
    <m/>
    <s v="Deprio from Prev Sprint"/>
  </r>
  <r>
    <n v="28"/>
    <m/>
    <x v="1"/>
    <s v="AYO Toko SFP &amp; AYO Principal"/>
    <x v="18"/>
    <x v="27"/>
    <x v="26"/>
    <x v="18"/>
    <x v="22"/>
    <n v="8"/>
    <x v="11"/>
    <x v="1"/>
    <b v="0"/>
    <d v="2026-08-11T00:00:00"/>
    <s v="Dastyn"/>
    <n v="12"/>
    <x v="3"/>
    <m/>
    <m/>
    <m/>
    <n v="1"/>
    <m/>
    <m/>
    <m/>
    <m/>
    <m/>
    <m/>
    <m/>
    <m/>
    <m/>
    <m/>
    <s v="BRD AYO TOKO to serve recomendation order verse2.pdf"/>
    <m/>
    <m/>
    <m/>
  </r>
  <r>
    <n v="29"/>
    <m/>
    <x v="9"/>
    <s v="AYO MITRA ORDER"/>
    <x v="19"/>
    <x v="28"/>
    <x v="27"/>
    <x v="19"/>
    <x v="23"/>
    <n v="8"/>
    <x v="2"/>
    <x v="0"/>
    <m/>
    <m/>
    <s v="Marvel"/>
    <n v="15"/>
    <x v="3"/>
    <m/>
    <m/>
    <m/>
    <m/>
    <m/>
    <m/>
    <m/>
    <m/>
    <m/>
    <m/>
    <m/>
    <m/>
    <m/>
    <m/>
    <m/>
    <m/>
    <m/>
    <m/>
  </r>
  <r>
    <n v="30"/>
    <m/>
    <x v="1"/>
    <s v="AYO Toko SFP &amp; AYO Principal"/>
    <x v="20"/>
    <x v="29"/>
    <x v="28"/>
    <x v="20"/>
    <x v="24"/>
    <n v="8"/>
    <x v="11"/>
    <x v="1"/>
    <b v="1"/>
    <d v="2026-08-11T00:00:00"/>
    <s v="Dastyn"/>
    <n v="40"/>
    <x v="4"/>
    <m/>
    <m/>
    <m/>
    <n v="1"/>
    <m/>
    <m/>
    <m/>
    <m/>
    <m/>
    <m/>
    <m/>
    <m/>
    <m/>
    <m/>
    <s v="BRD AYO TOKO to serve recomendation order verse2.pdf"/>
    <m/>
    <m/>
    <m/>
  </r>
  <r>
    <n v="31"/>
    <m/>
    <x v="6"/>
    <s v="AYO Principal - Coin Disbursement"/>
    <x v="21"/>
    <x v="30"/>
    <x v="29"/>
    <x v="21"/>
    <x v="25"/>
    <n v="7"/>
    <x v="15"/>
    <x v="1"/>
    <b v="0"/>
    <m/>
    <s v="Livi Anastasia"/>
    <n v="12"/>
    <x v="9"/>
    <m/>
    <m/>
    <m/>
    <m/>
    <m/>
    <m/>
    <s v="Deprio"/>
    <m/>
    <m/>
    <m/>
    <m/>
    <m/>
    <m/>
    <m/>
    <m/>
    <m/>
    <m/>
    <m/>
  </r>
  <r>
    <n v="32"/>
    <m/>
    <x v="7"/>
    <s v="AYO Kasir &amp; AYO Principal"/>
    <x v="22"/>
    <x v="31"/>
    <x v="30"/>
    <x v="1"/>
    <x v="26"/>
    <m/>
    <x v="11"/>
    <x v="3"/>
    <m/>
    <m/>
    <s v="Kelvin"/>
    <n v="10"/>
    <x v="2"/>
    <m/>
    <m/>
    <m/>
    <m/>
    <m/>
    <m/>
    <m/>
    <m/>
    <m/>
    <m/>
    <m/>
    <m/>
    <m/>
    <m/>
    <m/>
    <m/>
    <m/>
    <m/>
  </r>
  <r>
    <n v="33"/>
    <m/>
    <x v="2"/>
    <s v="DTE, CITA, AYO TOKO"/>
    <x v="23"/>
    <x v="32"/>
    <x v="31"/>
    <x v="22"/>
    <x v="27"/>
    <n v="8"/>
    <x v="13"/>
    <x v="1"/>
    <b v="0"/>
    <d v="2026-08-10T00:00:00"/>
    <s v="Livi Anastasia"/>
    <n v="25"/>
    <x v="4"/>
    <m/>
    <m/>
    <m/>
    <m/>
    <m/>
    <m/>
    <m/>
    <m/>
    <m/>
    <m/>
    <m/>
    <m/>
    <m/>
    <m/>
    <m/>
    <m/>
    <m/>
    <m/>
  </r>
  <r>
    <n v="34"/>
    <m/>
    <x v="1"/>
    <s v="AYO Toko"/>
    <x v="24"/>
    <x v="33"/>
    <x v="32"/>
    <x v="23"/>
    <x v="2"/>
    <n v="8"/>
    <x v="2"/>
    <x v="1"/>
    <m/>
    <m/>
    <s v="Jeje"/>
    <n v="15"/>
    <x v="5"/>
    <m/>
    <m/>
    <s v="- Remove category from AYO Toko (AYO Principal excluded)_x000a_- Improve UI landing page"/>
    <n v="2"/>
    <m/>
    <m/>
    <m/>
    <m/>
    <m/>
    <m/>
    <m/>
    <m/>
    <m/>
    <m/>
    <s v="BRD AYO Toko - Sprint 8"/>
    <m/>
    <m/>
    <m/>
  </r>
  <r>
    <n v="35"/>
    <m/>
    <x v="10"/>
    <s v="AYO Toko &amp; AYO Principal "/>
    <x v="25"/>
    <x v="34"/>
    <x v="33"/>
    <x v="24"/>
    <x v="28"/>
    <n v="8"/>
    <x v="16"/>
    <x v="1"/>
    <b v="1"/>
    <d v="2026-08-13T00:00:00"/>
    <s v="Jeje"/>
    <n v="45"/>
    <x v="6"/>
    <m/>
    <m/>
    <m/>
    <m/>
    <m/>
    <m/>
    <m/>
    <m/>
    <m/>
    <m/>
    <m/>
    <m/>
    <m/>
    <m/>
    <s v="BRD AYO Toko - Sprint 8"/>
    <m/>
    <m/>
    <m/>
  </r>
  <r>
    <m/>
    <m/>
    <x v="3"/>
    <s v="CITA"/>
    <x v="26"/>
    <x v="35"/>
    <x v="34"/>
    <x v="25"/>
    <x v="2"/>
    <m/>
    <x v="2"/>
    <x v="3"/>
    <m/>
    <m/>
    <m/>
    <n v="3"/>
    <x v="6"/>
    <m/>
    <m/>
    <m/>
    <m/>
    <m/>
    <m/>
    <m/>
    <m/>
    <m/>
    <m/>
    <m/>
    <m/>
    <m/>
    <m/>
    <m/>
    <m/>
    <m/>
    <m/>
  </r>
  <r>
    <n v="37"/>
    <m/>
    <x v="7"/>
    <s v="AYO Kasir"/>
    <x v="27"/>
    <x v="36"/>
    <x v="35"/>
    <x v="26"/>
    <x v="2"/>
    <m/>
    <x v="17"/>
    <x v="3"/>
    <m/>
    <m/>
    <s v="Felicia"/>
    <n v="10"/>
    <x v="11"/>
    <m/>
    <m/>
    <m/>
    <m/>
    <m/>
    <m/>
    <m/>
    <m/>
    <m/>
    <m/>
    <m/>
    <m/>
    <m/>
    <m/>
    <m/>
    <m/>
    <m/>
    <m/>
  </r>
  <r>
    <m/>
    <m/>
    <x v="5"/>
    <s v="AYO MITRA"/>
    <x v="26"/>
    <x v="35"/>
    <x v="34"/>
    <x v="27"/>
    <x v="29"/>
    <m/>
    <x v="18"/>
    <x v="3"/>
    <m/>
    <m/>
    <m/>
    <m/>
    <x v="4"/>
    <m/>
    <m/>
    <m/>
    <m/>
    <m/>
    <m/>
    <m/>
    <m/>
    <m/>
    <m/>
    <m/>
    <m/>
    <m/>
    <m/>
    <m/>
    <m/>
    <m/>
    <m/>
  </r>
  <r>
    <n v="39"/>
    <m/>
    <x v="6"/>
    <s v="AYO Principal - Bank Account &amp; CTA Status"/>
    <x v="28"/>
    <x v="37"/>
    <x v="36"/>
    <x v="28"/>
    <x v="30"/>
    <n v="7"/>
    <x v="19"/>
    <x v="1"/>
    <b v="0"/>
    <d v="2026-07-07T00:00:00"/>
    <s v="Ariph Kelvin"/>
    <s v="Still waiting from CSC and Finance on the requirement of where Bank Account Status extracted from. Waiting for clear requirement"/>
    <x v="12"/>
    <m/>
    <m/>
    <m/>
    <m/>
    <m/>
    <m/>
    <s v="Deprio"/>
    <m/>
    <m/>
    <m/>
    <m/>
    <m/>
    <m/>
    <m/>
    <m/>
    <m/>
    <m/>
    <m/>
  </r>
  <r>
    <n v="40"/>
    <m/>
    <x v="2"/>
    <s v="DTE, AYO KASIR"/>
    <x v="29"/>
    <x v="38"/>
    <x v="37"/>
    <x v="29"/>
    <x v="31"/>
    <n v="8"/>
    <x v="20"/>
    <x v="0"/>
    <b v="0"/>
    <d v="2026-04-22T00:00:00"/>
    <s v="Livi Anastasia"/>
    <n v="10"/>
    <x v="6"/>
    <m/>
    <m/>
    <m/>
    <m/>
    <m/>
    <m/>
    <m/>
    <m/>
    <m/>
    <m/>
    <m/>
    <m/>
    <m/>
    <m/>
    <m/>
    <m/>
    <m/>
    <m/>
  </r>
  <r>
    <n v="145"/>
    <m/>
    <x v="6"/>
    <s v="Retailer Wrapped "/>
    <x v="30"/>
    <x v="39"/>
    <x v="38"/>
    <x v="1"/>
    <x v="32"/>
    <m/>
    <x v="6"/>
    <x v="3"/>
    <s v="No"/>
    <m/>
    <s v="Ariph Satyanagara"/>
    <n v="10"/>
    <x v="8"/>
    <m/>
    <m/>
    <m/>
    <m/>
    <m/>
    <m/>
    <m/>
    <m/>
    <m/>
    <m/>
    <m/>
    <m/>
    <m/>
    <m/>
    <m/>
    <m/>
    <m/>
    <m/>
  </r>
  <r>
    <n v="42"/>
    <m/>
    <x v="2"/>
    <s v="DTE, AYO KASIR"/>
    <x v="31"/>
    <x v="38"/>
    <x v="37"/>
    <x v="29"/>
    <x v="31"/>
    <n v="5"/>
    <x v="20"/>
    <x v="1"/>
    <b v="0"/>
    <d v="2026-04-22T00:00:00"/>
    <s v="Livi Anastasia"/>
    <n v="10"/>
    <x v="6"/>
    <n v="4"/>
    <m/>
    <m/>
    <s v="Deprio "/>
    <m/>
    <m/>
    <s v="Deprio"/>
    <m/>
    <m/>
    <s v="Not Priority From Business"/>
    <n v="10"/>
    <m/>
    <s v="Not Priority"/>
    <m/>
    <s v="Done"/>
    <s v="BRD - Show Historical Coins Leads Gen"/>
    <m/>
    <s v="Deprio from Prev Sprint"/>
  </r>
  <r>
    <n v="43"/>
    <m/>
    <x v="1"/>
    <s v="AYO Toko SFP &amp; AYO Principal"/>
    <x v="32"/>
    <x v="40"/>
    <x v="39"/>
    <x v="30"/>
    <x v="33"/>
    <n v="8"/>
    <x v="11"/>
    <x v="1"/>
    <b v="1"/>
    <d v="2026-08-11T00:00:00"/>
    <s v="Dastyn"/>
    <n v="40"/>
    <x v="6"/>
    <m/>
    <m/>
    <s v="- Config in AYO Principal_x000a_- AYO Toko implementation"/>
    <n v="2"/>
    <m/>
    <m/>
    <m/>
    <m/>
    <m/>
    <m/>
    <m/>
    <m/>
    <m/>
    <m/>
    <s v="BRD AYO TOKO to serve recomendation order verse2.pdf"/>
    <m/>
    <m/>
    <m/>
  </r>
  <r>
    <n v="44"/>
    <m/>
    <x v="1"/>
    <s v="AYO Toko SFP &amp; AYO Principal"/>
    <x v="33"/>
    <x v="41"/>
    <x v="40"/>
    <x v="31"/>
    <x v="34"/>
    <n v="8"/>
    <x v="11"/>
    <x v="1"/>
    <b v="1"/>
    <d v="2026-08-11T00:00:00"/>
    <s v="Dastyn"/>
    <n v="40"/>
    <x v="7"/>
    <m/>
    <m/>
    <m/>
    <n v="1"/>
    <m/>
    <m/>
    <m/>
    <m/>
    <m/>
    <m/>
    <m/>
    <m/>
    <m/>
    <m/>
    <s v="BRD AYO TOKO to serve recomendation order verse2.pdf"/>
    <m/>
    <m/>
    <m/>
  </r>
  <r>
    <n v="45"/>
    <m/>
    <x v="7"/>
    <s v="AYO Kasir"/>
    <x v="34"/>
    <x v="42"/>
    <x v="41"/>
    <x v="32"/>
    <x v="2"/>
    <m/>
    <x v="17"/>
    <x v="3"/>
    <m/>
    <m/>
    <s v="Felicia"/>
    <n v="10"/>
    <x v="12"/>
    <m/>
    <m/>
    <m/>
    <m/>
    <m/>
    <m/>
    <m/>
    <m/>
    <m/>
    <m/>
    <m/>
    <m/>
    <m/>
    <m/>
    <m/>
    <m/>
    <m/>
    <m/>
  </r>
  <r>
    <n v="46"/>
    <m/>
    <x v="1"/>
    <s v="AYO Toko"/>
    <x v="35"/>
    <x v="43"/>
    <x v="42"/>
    <x v="1"/>
    <x v="2"/>
    <n v="8"/>
    <x v="21"/>
    <x v="1"/>
    <b v="1"/>
    <m/>
    <s v="Jeje"/>
    <n v="50"/>
    <x v="9"/>
    <m/>
    <m/>
    <s v="- AYO Toko ticket to show product slotting_x000a_- AYO Toko product slotting config AYO Principal"/>
    <n v="2"/>
    <m/>
    <m/>
    <m/>
    <m/>
    <m/>
    <m/>
    <m/>
    <m/>
    <m/>
    <m/>
    <m/>
    <m/>
    <m/>
    <m/>
  </r>
  <r>
    <n v="47"/>
    <m/>
    <x v="6"/>
    <s v="Gemini AI"/>
    <x v="36"/>
    <x v="44"/>
    <x v="43"/>
    <x v="1"/>
    <x v="2"/>
    <n v="7"/>
    <x v="6"/>
    <x v="5"/>
    <s v="No"/>
    <d v="2026-07-06T00:00:00"/>
    <s v="Ariph Satyanagara"/>
    <n v="10"/>
    <x v="10"/>
    <n v="3"/>
    <m/>
    <m/>
    <m/>
    <m/>
    <m/>
    <s v="Deprio"/>
    <m/>
    <m/>
    <m/>
    <m/>
    <m/>
    <s v="Not Priority From Business"/>
    <m/>
    <m/>
    <m/>
    <m/>
    <s v="Done"/>
  </r>
  <r>
    <n v="48"/>
    <m/>
    <x v="2"/>
    <s v="DTE, AYO PRINCIPAL"/>
    <x v="21"/>
    <x v="30"/>
    <x v="29"/>
    <x v="21"/>
    <x v="25"/>
    <n v="8"/>
    <x v="15"/>
    <x v="0"/>
    <b v="0"/>
    <m/>
    <s v="Livi Anastasia"/>
    <n v="12"/>
    <x v="5"/>
    <m/>
    <m/>
    <m/>
    <m/>
    <m/>
    <m/>
    <m/>
    <m/>
    <m/>
    <m/>
    <m/>
    <m/>
    <m/>
    <m/>
    <m/>
    <m/>
    <m/>
    <m/>
  </r>
  <r>
    <n v="49"/>
    <s v="AK.10.25.010"/>
    <x v="7"/>
    <s v="AYO Kasir"/>
    <x v="37"/>
    <x v="45"/>
    <x v="44"/>
    <x v="33"/>
    <x v="35"/>
    <m/>
    <x v="22"/>
    <x v="6"/>
    <b v="0"/>
    <m/>
    <s v="Felicia"/>
    <s v="50 (cancel)"/>
    <x v="13"/>
    <m/>
    <m/>
    <m/>
    <m/>
    <m/>
    <s v="24/7/2026"/>
    <s v="Deprio"/>
    <m/>
    <m/>
    <m/>
    <m/>
    <m/>
    <s v="DPIA team advised that capturing and storing precise transaction location/address is not permitted under the current proposal."/>
    <m/>
    <m/>
    <s v="BRD - SFP Direct Channel Sprint 7 2026 - AYO Kasir.pptx"/>
    <m/>
    <s v="Deprio from Prev Sprint"/>
  </r>
  <r>
    <n v="50"/>
    <m/>
    <x v="1"/>
    <s v="AYO Toko, AYO Kasir"/>
    <x v="38"/>
    <x v="46"/>
    <x v="45"/>
    <x v="34"/>
    <x v="36"/>
    <n v="7"/>
    <x v="23"/>
    <x v="1"/>
    <b v="0"/>
    <m/>
    <s v="Jeje"/>
    <n v="25"/>
    <x v="11"/>
    <m/>
    <m/>
    <m/>
    <n v="1"/>
    <m/>
    <m/>
    <m/>
    <m/>
    <m/>
    <m/>
    <m/>
    <m/>
    <m/>
    <m/>
    <m/>
    <m/>
    <s v="Menu tile &gt; iFrame &gt; Langsung login"/>
    <s v="Done"/>
  </r>
  <r>
    <n v="51"/>
    <m/>
    <x v="7"/>
    <s v="AYO Kasir"/>
    <x v="39"/>
    <x v="47"/>
    <x v="46"/>
    <x v="35"/>
    <x v="2"/>
    <m/>
    <x v="17"/>
    <x v="3"/>
    <m/>
    <m/>
    <s v="Felicia "/>
    <s v="Drop due to feature already available in AYO Kasir"/>
    <x v="13"/>
    <m/>
    <m/>
    <m/>
    <m/>
    <m/>
    <m/>
    <m/>
    <m/>
    <m/>
    <m/>
    <m/>
    <m/>
    <s v="Drop due to feature already available in AYO Kasir "/>
    <m/>
    <m/>
    <m/>
    <m/>
    <m/>
  </r>
  <r>
    <n v="52"/>
    <m/>
    <x v="0"/>
    <s v="MyHero Backend"/>
    <x v="40"/>
    <x v="48"/>
    <x v="47"/>
    <x v="36"/>
    <x v="37"/>
    <n v="7"/>
    <x v="24"/>
    <x v="0"/>
    <m/>
    <m/>
    <m/>
    <n v="60.24"/>
    <x v="0"/>
    <m/>
    <m/>
    <m/>
    <m/>
    <m/>
    <d v="2026-08-05T00:00:00"/>
    <s v="Develop"/>
    <n v="7"/>
    <m/>
    <m/>
    <s v="TBA"/>
    <m/>
    <m/>
    <m/>
    <m/>
    <m/>
    <m/>
    <m/>
  </r>
  <r>
    <n v="53"/>
    <m/>
    <x v="1"/>
    <s v="AYO Toko"/>
    <x v="41"/>
    <x v="49"/>
    <x v="48"/>
    <x v="37"/>
    <x v="38"/>
    <n v="8"/>
    <x v="16"/>
    <x v="0"/>
    <b v="0"/>
    <m/>
    <s v="Jeje"/>
    <n v="60"/>
    <x v="12"/>
    <m/>
    <m/>
    <s v="- Product card_x000a_- Belanja landing page (SFP &amp; CC)_x000a_- Search page_x000a_- Product Detail"/>
    <n v="4"/>
    <m/>
    <m/>
    <m/>
    <m/>
    <m/>
    <m/>
    <m/>
    <m/>
    <m/>
    <m/>
    <m/>
    <s v="https://pmicloud-my.sharepoint.com/:p:/g/personal/jalexand4_pmintl_net/IQDQBy274gVaQZWARBSor2C9AevjwU5IcflT442x-y8S6hI?e=vcPIpo"/>
    <s v="Previous sprint"/>
    <s v="Done"/>
  </r>
  <r>
    <n v="54"/>
    <s v="AK.03.26.008"/>
    <x v="7"/>
    <s v="AYO Kasir SFP"/>
    <x v="42"/>
    <x v="50"/>
    <x v="49"/>
    <x v="38"/>
    <x v="39"/>
    <n v="3"/>
    <x v="25"/>
    <x v="6"/>
    <b v="0"/>
    <m/>
    <s v="Inna"/>
    <n v="15"/>
    <x v="7"/>
    <m/>
    <m/>
    <m/>
    <m/>
    <m/>
    <m/>
    <s v="Deprio"/>
    <m/>
    <m/>
    <m/>
    <m/>
    <m/>
    <s v="PRD has not been shared"/>
    <m/>
    <m/>
    <s v="BRD - SFP Direct Channel Sprint 7 2026 - AYO Kasir.pptx"/>
    <m/>
    <s v="Deprio from Prev Sprint"/>
  </r>
  <r>
    <m/>
    <m/>
    <x v="6"/>
    <s v="AYO Principal"/>
    <x v="43"/>
    <x v="35"/>
    <x v="34"/>
    <x v="1"/>
    <x v="2"/>
    <m/>
    <x v="26"/>
    <x v="3"/>
    <m/>
    <m/>
    <s v="Ariph Satyanagara"/>
    <n v="27"/>
    <x v="14"/>
    <m/>
    <m/>
    <s v="[CDE-67620] Annual Pentest B2B - Jira"/>
    <m/>
    <m/>
    <m/>
    <m/>
    <m/>
    <m/>
    <m/>
    <m/>
    <m/>
    <m/>
    <m/>
    <m/>
    <m/>
    <m/>
    <m/>
  </r>
  <r>
    <n v="56"/>
    <m/>
    <x v="2"/>
    <s v="AYO Toko"/>
    <x v="17"/>
    <x v="23"/>
    <x v="22"/>
    <x v="39"/>
    <x v="19"/>
    <n v="8"/>
    <x v="13"/>
    <x v="1"/>
    <b v="0"/>
    <d v="2026-08-10T00:00:00"/>
    <m/>
    <n v="50"/>
    <x v="7"/>
    <m/>
    <m/>
    <m/>
    <m/>
    <m/>
    <m/>
    <m/>
    <m/>
    <m/>
    <m/>
    <m/>
    <m/>
    <m/>
    <m/>
    <m/>
    <m/>
    <m/>
    <m/>
  </r>
  <r>
    <n v="57"/>
    <m/>
    <x v="0"/>
    <s v="My Hero FF &amp; Backend"/>
    <x v="44"/>
    <x v="51"/>
    <x v="50"/>
    <x v="40"/>
    <x v="40"/>
    <n v="7"/>
    <x v="27"/>
    <x v="0"/>
    <m/>
    <m/>
    <m/>
    <n v="76.17"/>
    <x v="0"/>
    <m/>
    <m/>
    <m/>
    <m/>
    <m/>
    <d v="2026-08-05T00:00:00"/>
    <s v="Develop"/>
    <n v="7"/>
    <m/>
    <m/>
    <s v="TBA"/>
    <m/>
    <m/>
    <m/>
    <m/>
    <m/>
    <m/>
    <m/>
  </r>
  <r>
    <n v="58"/>
    <m/>
    <x v="0"/>
    <s v="My Hero WEB"/>
    <x v="45"/>
    <x v="52"/>
    <x v="51"/>
    <x v="41"/>
    <x v="2"/>
    <n v="6"/>
    <x v="28"/>
    <x v="6"/>
    <m/>
    <d v="2026-06-03T00:00:00"/>
    <s v="Melissa Tio"/>
    <n v="17.100000000000001"/>
    <x v="9"/>
    <m/>
    <m/>
    <m/>
    <m/>
    <m/>
    <m/>
    <s v="Deprio"/>
    <m/>
    <m/>
    <m/>
    <m/>
    <s v="BRD Invoice Adjustment.pptx"/>
    <s v="No PRD shared to ITPD"/>
    <m/>
    <m/>
    <m/>
    <s v="Shared &amp; deprioritised from prev. sprints"/>
    <s v="Deprio from Prev Sprint"/>
  </r>
  <r>
    <n v="59"/>
    <m/>
    <x v="1"/>
    <s v="AYO Toko"/>
    <x v="46"/>
    <x v="53"/>
    <x v="52"/>
    <x v="42"/>
    <x v="41"/>
    <n v="8"/>
    <x v="16"/>
    <x v="0"/>
    <b v="1"/>
    <m/>
    <s v="Jeje"/>
    <n v="30"/>
    <x v="8"/>
    <m/>
    <m/>
    <s v="- AYO Principal config_x000a_- AYO Toko"/>
    <n v="2"/>
    <m/>
    <m/>
    <m/>
    <m/>
    <m/>
    <m/>
    <m/>
    <m/>
    <m/>
    <m/>
    <m/>
    <m/>
    <s v="Previous sprint"/>
    <s v="Done"/>
  </r>
  <r>
    <m/>
    <m/>
    <x v="6"/>
    <s v="AYO Principal"/>
    <x v="43"/>
    <x v="54"/>
    <x v="53"/>
    <x v="1"/>
    <x v="2"/>
    <m/>
    <x v="26"/>
    <x v="3"/>
    <m/>
    <m/>
    <s v="Ariph Satyanagara"/>
    <n v="15"/>
    <x v="15"/>
    <m/>
    <m/>
    <s v="[CDE-72276] RIAM Activity B2B - Jira"/>
    <m/>
    <m/>
    <m/>
    <m/>
    <m/>
    <m/>
    <m/>
    <m/>
    <m/>
    <m/>
    <m/>
    <m/>
    <m/>
    <m/>
    <m/>
  </r>
  <r>
    <n v="61"/>
    <m/>
    <x v="7"/>
    <s v="Hypercare Consumer"/>
    <x v="47"/>
    <x v="55"/>
    <x v="54"/>
    <x v="43"/>
    <x v="42"/>
    <n v="8"/>
    <x v="29"/>
    <x v="1"/>
    <m/>
    <m/>
    <s v="Felicia"/>
    <n v="100"/>
    <x v="16"/>
    <m/>
    <m/>
    <m/>
    <m/>
    <m/>
    <m/>
    <m/>
    <m/>
    <m/>
    <m/>
    <m/>
    <m/>
    <m/>
    <m/>
    <m/>
    <m/>
    <m/>
    <m/>
  </r>
  <r>
    <n v="62"/>
    <m/>
    <x v="0"/>
    <s v="My Hero WEB"/>
    <x v="48"/>
    <x v="56"/>
    <x v="55"/>
    <x v="44"/>
    <x v="2"/>
    <n v="6"/>
    <x v="30"/>
    <x v="6"/>
    <m/>
    <d v="2026-06-03T00:00:00"/>
    <s v="Melissa Tio"/>
    <n v="34.200000000000003"/>
    <x v="11"/>
    <m/>
    <m/>
    <m/>
    <m/>
    <m/>
    <m/>
    <s v="Deprio"/>
    <m/>
    <m/>
    <m/>
    <m/>
    <s v="BRD Price Management Enhancement.pptx"/>
    <s v="No PRD shared to ITPD"/>
    <m/>
    <m/>
    <m/>
    <s v="Shared &amp; deprioritised from prev. sprints"/>
    <s v="Deprio from Prev Sprint"/>
  </r>
  <r>
    <n v="63"/>
    <m/>
    <x v="1"/>
    <s v="AYO Toko"/>
    <x v="49"/>
    <x v="57"/>
    <x v="56"/>
    <x v="45"/>
    <x v="43"/>
    <m/>
    <x v="31"/>
    <x v="1"/>
    <b v="0"/>
    <m/>
    <s v="Jeje"/>
    <n v="400"/>
    <x v="10"/>
    <m/>
    <m/>
    <m/>
    <m/>
    <m/>
    <m/>
    <m/>
    <m/>
    <m/>
    <m/>
    <m/>
    <m/>
    <m/>
    <m/>
    <m/>
    <m/>
    <m/>
    <m/>
  </r>
  <r>
    <n v="64"/>
    <m/>
    <x v="7"/>
    <s v="SAP and PI"/>
    <x v="50"/>
    <x v="58"/>
    <x v="57"/>
    <x v="46"/>
    <x v="2"/>
    <m/>
    <x v="17"/>
    <x v="3"/>
    <m/>
    <m/>
    <s v="Felicia "/>
    <n v="10"/>
    <x v="9"/>
    <m/>
    <m/>
    <m/>
    <m/>
    <m/>
    <m/>
    <m/>
    <m/>
    <m/>
    <m/>
    <m/>
    <m/>
    <m/>
    <m/>
    <m/>
    <m/>
    <m/>
    <m/>
  </r>
  <r>
    <m/>
    <m/>
    <x v="6"/>
    <s v="AYO Principal"/>
    <x v="51"/>
    <x v="54"/>
    <x v="53"/>
    <x v="1"/>
    <x v="2"/>
    <m/>
    <x v="26"/>
    <x v="3"/>
    <b v="0"/>
    <m/>
    <s v="Ariph Satyanagara"/>
    <n v="18"/>
    <x v="13"/>
    <m/>
    <m/>
    <m/>
    <m/>
    <m/>
    <m/>
    <m/>
    <m/>
    <m/>
    <m/>
    <m/>
    <m/>
    <m/>
    <m/>
    <m/>
    <m/>
    <m/>
    <m/>
  </r>
  <r>
    <n v="66"/>
    <m/>
    <x v="0"/>
    <s v="My Hero FF &amp; My Hero Backend"/>
    <x v="52"/>
    <x v="59"/>
    <x v="58"/>
    <x v="47"/>
    <x v="2"/>
    <m/>
    <x v="32"/>
    <x v="6"/>
    <b v="1"/>
    <m/>
    <s v="Faishol"/>
    <n v="28.5"/>
    <x v="12"/>
    <m/>
    <m/>
    <m/>
    <m/>
    <m/>
    <m/>
    <s v="Deprio"/>
    <m/>
    <m/>
    <m/>
    <m/>
    <s v="BRD - MyHero Update release mechanism.pptx"/>
    <s v="No PRD shared to ITPD"/>
    <m/>
    <m/>
    <m/>
    <s v="Shared &amp; deprioritised from prev. sprints"/>
    <s v="Deprio from Prev Sprint"/>
  </r>
  <r>
    <m/>
    <m/>
    <x v="6"/>
    <s v="AYO Principal"/>
    <x v="53"/>
    <x v="35"/>
    <x v="34"/>
    <x v="1"/>
    <x v="2"/>
    <m/>
    <x v="26"/>
    <x v="3"/>
    <b v="0"/>
    <m/>
    <s v="Ariph Satyanagara"/>
    <n v="33"/>
    <x v="13"/>
    <m/>
    <m/>
    <m/>
    <m/>
    <m/>
    <m/>
    <m/>
    <m/>
    <m/>
    <m/>
    <m/>
    <m/>
    <m/>
    <m/>
    <m/>
    <m/>
    <m/>
    <m/>
  </r>
  <r>
    <n v="68"/>
    <m/>
    <x v="0"/>
    <s v="My Hero FF &amp; My Hero Backend"/>
    <x v="54"/>
    <x v="60"/>
    <x v="59"/>
    <x v="48"/>
    <x v="44"/>
    <n v="5"/>
    <x v="33"/>
    <x v="6"/>
    <b v="0"/>
    <m/>
    <s v="Austin"/>
    <n v="163.39999999999998"/>
    <x v="8"/>
    <m/>
    <m/>
    <m/>
    <m/>
    <m/>
    <m/>
    <s v="Deprio"/>
    <m/>
    <m/>
    <m/>
    <m/>
    <m/>
    <s v="No PRD shared to ITPD"/>
    <m/>
    <m/>
    <m/>
    <s v="Shared &amp; deprioritised from prev. sprints"/>
    <s v="Deprio from Prev Sprint"/>
  </r>
  <r>
    <n v="69"/>
    <m/>
    <x v="0"/>
    <s v="My Hero FF"/>
    <x v="55"/>
    <x v="61"/>
    <x v="60"/>
    <x v="49"/>
    <x v="45"/>
    <n v="6"/>
    <x v="34"/>
    <x v="6"/>
    <m/>
    <m/>
    <s v="Aditya Hidayat"/>
    <s v="Update 19 Aug: No BRD Shared to ITPD"/>
    <x v="13"/>
    <m/>
    <m/>
    <m/>
    <m/>
    <m/>
    <m/>
    <s v="Deprio"/>
    <m/>
    <m/>
    <m/>
    <m/>
    <m/>
    <s v="No BRD shared to ITPD"/>
    <m/>
    <m/>
    <m/>
    <s v="Update 10 Jul: No BRD Shared to ITPD"/>
    <m/>
  </r>
  <r>
    <n v="70"/>
    <m/>
    <x v="0"/>
    <s v="My Hero BE"/>
    <x v="56"/>
    <x v="62"/>
    <x v="61"/>
    <x v="1"/>
    <x v="46"/>
    <n v="5"/>
    <x v="35"/>
    <x v="6"/>
    <b v="0"/>
    <d v="2026-02-05T00:00:00"/>
    <s v="Melissa Tio"/>
    <n v="32.299999999999997"/>
    <x v="10"/>
    <n v="19"/>
    <m/>
    <m/>
    <m/>
    <m/>
    <m/>
    <s v="Deprio"/>
    <m/>
    <m/>
    <m/>
    <m/>
    <m/>
    <s v="No PRD shared to ITPD"/>
    <m/>
    <m/>
    <m/>
    <s v="Shared &amp; deprioritised from prev. sprints"/>
    <s v="Deprio from Prev Sprint"/>
  </r>
  <r>
    <n v="71"/>
    <m/>
    <x v="0"/>
    <s v="My Hero BE"/>
    <x v="56"/>
    <x v="63"/>
    <x v="62"/>
    <x v="1"/>
    <x v="47"/>
    <n v="5"/>
    <x v="35"/>
    <x v="6"/>
    <b v="0"/>
    <d v="2026-02-05T00:00:00"/>
    <s v="Melissa Tio"/>
    <n v="60.8"/>
    <x v="14"/>
    <m/>
    <m/>
    <m/>
    <m/>
    <m/>
    <m/>
    <s v="Deprio"/>
    <m/>
    <m/>
    <m/>
    <m/>
    <m/>
    <s v="No PRD shared to ITPD"/>
    <m/>
    <m/>
    <m/>
    <s v="Shared &amp; deprioritised from prev. sprints"/>
    <s v="Deprio from Prev Sprint"/>
  </r>
  <r>
    <n v="72"/>
    <m/>
    <x v="0"/>
    <s v="My Hero BE"/>
    <x v="56"/>
    <x v="64"/>
    <x v="63"/>
    <x v="1"/>
    <x v="48"/>
    <n v="5"/>
    <x v="36"/>
    <x v="6"/>
    <b v="0"/>
    <d v="2026-02-05T00:00:00"/>
    <s v="Melissa Tio"/>
    <n v="9.5"/>
    <x v="15"/>
    <n v="20"/>
    <m/>
    <m/>
    <m/>
    <m/>
    <m/>
    <s v="Deprio"/>
    <m/>
    <m/>
    <m/>
    <m/>
    <m/>
    <s v="No PRD shared to ITPD"/>
    <m/>
    <m/>
    <m/>
    <s v="Shared &amp; deprioritised from prev. sprints"/>
    <s v="Deprio from Prev Sprint"/>
  </r>
  <r>
    <n v="73"/>
    <s v="MH.03.26.009"/>
    <x v="0"/>
    <s v="My Hero BE"/>
    <x v="57"/>
    <x v="65"/>
    <x v="64"/>
    <x v="1"/>
    <x v="2"/>
    <n v="5"/>
    <x v="37"/>
    <x v="6"/>
    <b v="0"/>
    <m/>
    <s v="Melissa Tio"/>
    <n v="9.5"/>
    <x v="17"/>
    <n v="21"/>
    <m/>
    <m/>
    <m/>
    <m/>
    <m/>
    <s v="Deprio"/>
    <m/>
    <m/>
    <m/>
    <m/>
    <m/>
    <s v="No PRD shared to ITPD"/>
    <m/>
    <m/>
    <m/>
    <s v="Shared &amp; deprioritised from prev. sprints"/>
    <s v="Deprio from Prev Sprint"/>
  </r>
  <r>
    <n v="74"/>
    <m/>
    <x v="0"/>
    <s v="My Hero BE"/>
    <x v="56"/>
    <x v="66"/>
    <x v="65"/>
    <x v="1"/>
    <x v="47"/>
    <n v="5"/>
    <x v="36"/>
    <x v="6"/>
    <b v="0"/>
    <d v="2026-02-05T00:00:00"/>
    <s v="Melissa Tio"/>
    <n v="38"/>
    <x v="18"/>
    <n v="22"/>
    <m/>
    <m/>
    <m/>
    <m/>
    <m/>
    <s v="Deprio"/>
    <m/>
    <m/>
    <m/>
    <m/>
    <m/>
    <s v="No PRD shared to ITPD"/>
    <m/>
    <m/>
    <m/>
    <s v="Shared &amp; deprioritised from prev. sprints"/>
    <s v="Deprio from Prev Sprint"/>
  </r>
  <r>
    <n v="75"/>
    <m/>
    <x v="0"/>
    <s v="My Hero &amp; MyHero Backend"/>
    <x v="58"/>
    <x v="67"/>
    <x v="66"/>
    <x v="50"/>
    <x v="2"/>
    <n v="5"/>
    <x v="38"/>
    <x v="6"/>
    <b v="0"/>
    <m/>
    <s v="CI - Faishol"/>
    <n v="117.8"/>
    <x v="19"/>
    <n v="24"/>
    <m/>
    <m/>
    <m/>
    <m/>
    <m/>
    <s v="Deprio"/>
    <m/>
    <m/>
    <m/>
    <m/>
    <m/>
    <s v="No Prioritization"/>
    <m/>
    <m/>
    <m/>
    <s v="Shared &amp; deprioritised from prev. sprints"/>
    <s v="Deprio from Prev Sprint"/>
  </r>
  <r>
    <n v="76"/>
    <m/>
    <x v="0"/>
    <s v="MyHero "/>
    <x v="57"/>
    <x v="68"/>
    <x v="67"/>
    <x v="1"/>
    <x v="2"/>
    <n v="5"/>
    <x v="39"/>
    <x v="6"/>
    <b v="0"/>
    <d v="2026-02-19T00:00:00"/>
    <s v="Melissa Tio"/>
    <n v="11.399999999999999"/>
    <x v="20"/>
    <n v="23"/>
    <m/>
    <m/>
    <m/>
    <m/>
    <m/>
    <s v="Deprio"/>
    <m/>
    <m/>
    <m/>
    <m/>
    <m/>
    <s v="No PRD shared to ITPD"/>
    <m/>
    <m/>
    <m/>
    <s v="Shared &amp; deprioritised from prev. sprints"/>
    <s v="Deprio from Prev Sprint"/>
  </r>
  <r>
    <n v="77"/>
    <s v="MH.03.26.008"/>
    <x v="0"/>
    <s v="My Hero"/>
    <x v="57"/>
    <x v="69"/>
    <x v="68"/>
    <x v="1"/>
    <x v="2"/>
    <n v="5"/>
    <x v="37"/>
    <x v="6"/>
    <b v="0"/>
    <m/>
    <s v="Melissa Tio"/>
    <n v="22.799999999999997"/>
    <x v="21"/>
    <n v="25"/>
    <m/>
    <m/>
    <m/>
    <m/>
    <m/>
    <s v="Deprio"/>
    <m/>
    <m/>
    <m/>
    <m/>
    <m/>
    <s v="No PRD shared to ITPD"/>
    <m/>
    <m/>
    <m/>
    <s v="Shared &amp; deprioritised from prev. sprints"/>
    <s v="Deprio from Prev Sprint"/>
  </r>
  <r>
    <n v="78"/>
    <m/>
    <x v="0"/>
    <s v="My Hero &amp; MyHero Backend"/>
    <x v="59"/>
    <x v="70"/>
    <x v="69"/>
    <x v="1"/>
    <x v="49"/>
    <n v="5"/>
    <x v="12"/>
    <x v="6"/>
    <b v="0"/>
    <m/>
    <s v="Melissa Tio"/>
    <n v="32.299999999999997"/>
    <x v="16"/>
    <n v="27"/>
    <m/>
    <m/>
    <m/>
    <m/>
    <m/>
    <s v="Deprio"/>
    <m/>
    <m/>
    <m/>
    <m/>
    <m/>
    <s v="No PRD shared to ITPD"/>
    <m/>
    <m/>
    <m/>
    <s v="Shared &amp; deprioritised from prev. sprints"/>
    <s v="Deprio from Prev Sprint"/>
  </r>
  <r>
    <n v="79"/>
    <m/>
    <x v="0"/>
    <s v="My Hero WEB"/>
    <x v="60"/>
    <x v="71"/>
    <x v="70"/>
    <x v="51"/>
    <x v="2"/>
    <n v="6"/>
    <x v="28"/>
    <x v="6"/>
    <m/>
    <d v="2026-06-02T00:00:00"/>
    <s v="Melissa Tio"/>
    <n v="19"/>
    <x v="22"/>
    <n v="30"/>
    <m/>
    <m/>
    <m/>
    <m/>
    <m/>
    <s v="Deprio"/>
    <m/>
    <m/>
    <m/>
    <m/>
    <s v="BRD Optimize PG Cash.pptx"/>
    <s v="No PRD shared to ITPD"/>
    <m/>
    <m/>
    <m/>
    <s v="Shared &amp; deprioritised from prev. sprints"/>
    <s v="Deprio from Prev Sprint"/>
  </r>
  <r>
    <n v="80"/>
    <m/>
    <x v="0"/>
    <s v="My Hero BE"/>
    <x v="57"/>
    <x v="72"/>
    <x v="71"/>
    <x v="52"/>
    <x v="2"/>
    <n v="5"/>
    <x v="2"/>
    <x v="6"/>
    <b v="0"/>
    <m/>
    <s v="Melissa Tio"/>
    <n v="26.6"/>
    <x v="23"/>
    <n v="31"/>
    <m/>
    <m/>
    <m/>
    <m/>
    <m/>
    <s v="Deprio"/>
    <m/>
    <m/>
    <m/>
    <m/>
    <m/>
    <s v="No PRD shared to ITPD"/>
    <m/>
    <m/>
    <m/>
    <s v="Shared &amp; deprioritised from prev. sprints"/>
    <s v="Deprio from Prev Sprint"/>
  </r>
  <r>
    <n v="81"/>
    <m/>
    <x v="0"/>
    <s v="My Hero BE"/>
    <x v="57"/>
    <x v="73"/>
    <x v="72"/>
    <x v="53"/>
    <x v="2"/>
    <n v="5"/>
    <x v="2"/>
    <x v="6"/>
    <b v="0"/>
    <m/>
    <s v="Austin"/>
    <n v="13.3"/>
    <x v="24"/>
    <n v="32"/>
    <m/>
    <m/>
    <m/>
    <m/>
    <m/>
    <s v="Deprio"/>
    <m/>
    <m/>
    <m/>
    <m/>
    <m/>
    <s v="No PRD shared to ITPD"/>
    <m/>
    <m/>
    <m/>
    <s v="Shared &amp; deprioritised from prev. sprints"/>
    <s v="Deprio from Prev Sprint"/>
  </r>
  <r>
    <n v="82"/>
    <m/>
    <x v="0"/>
    <s v="My Hero"/>
    <x v="57"/>
    <x v="74"/>
    <x v="73"/>
    <x v="54"/>
    <x v="2"/>
    <n v="5"/>
    <x v="2"/>
    <x v="6"/>
    <b v="0"/>
    <m/>
    <s v="Melissa Tio"/>
    <n v="47.5"/>
    <x v="25"/>
    <n v="33"/>
    <m/>
    <m/>
    <m/>
    <m/>
    <m/>
    <s v="Deprio"/>
    <m/>
    <m/>
    <m/>
    <m/>
    <m/>
    <s v="No PRD shared to ITPD"/>
    <m/>
    <m/>
    <m/>
    <s v="Shared &amp; deprioritised from prev. sprints"/>
    <s v="Deprio from Prev Sprint"/>
  </r>
  <r>
    <n v="83"/>
    <m/>
    <x v="0"/>
    <s v="MyHero"/>
    <x v="61"/>
    <x v="75"/>
    <x v="74"/>
    <x v="1"/>
    <x v="2"/>
    <n v="7"/>
    <x v="12"/>
    <x v="6"/>
    <s v="No"/>
    <m/>
    <s v="Melissa Tio"/>
    <n v="16.62"/>
    <x v="26"/>
    <m/>
    <m/>
    <m/>
    <m/>
    <m/>
    <m/>
    <s v="Deprio"/>
    <m/>
    <m/>
    <m/>
    <m/>
    <m/>
    <s v="No PRD shared to ITPD"/>
    <m/>
    <m/>
    <m/>
    <s v="Done, BRD Shared sprint 7"/>
    <s v="Done"/>
  </r>
  <r>
    <n v="84"/>
    <m/>
    <x v="0"/>
    <s v="My Hero"/>
    <x v="62"/>
    <x v="76"/>
    <x v="75"/>
    <x v="1"/>
    <x v="2"/>
    <n v="7"/>
    <x v="40"/>
    <x v="6"/>
    <s v="No"/>
    <d v="2026-07-09T00:00:00"/>
    <s v="CI-Austin - Lely"/>
    <n v="45.7"/>
    <x v="27"/>
    <m/>
    <m/>
    <m/>
    <m/>
    <m/>
    <m/>
    <s v="Deprio"/>
    <m/>
    <m/>
    <m/>
    <m/>
    <m/>
    <s v="No PRD shared to ITPD"/>
    <m/>
    <m/>
    <m/>
    <m/>
    <s v="Done"/>
  </r>
  <r>
    <n v="85"/>
    <m/>
    <x v="0"/>
    <s v="My Hero BE"/>
    <x v="63"/>
    <x v="77"/>
    <x v="76"/>
    <x v="55"/>
    <x v="50"/>
    <m/>
    <x v="2"/>
    <x v="0"/>
    <m/>
    <m/>
    <m/>
    <n v="19"/>
    <x v="0"/>
    <m/>
    <m/>
    <m/>
    <m/>
    <m/>
    <m/>
    <s v="Develop"/>
    <n v="7"/>
    <s v="Yes"/>
    <n v="8"/>
    <n v="19"/>
    <m/>
    <m/>
    <m/>
    <m/>
    <m/>
    <s v="Overlap with Sprint7 - 116"/>
    <s v="Deprio from Prev Sprint"/>
  </r>
  <r>
    <n v="86"/>
    <m/>
    <x v="0"/>
    <s v="My Hero iPad"/>
    <x v="63"/>
    <x v="77"/>
    <x v="76"/>
    <x v="56"/>
    <x v="50"/>
    <m/>
    <x v="2"/>
    <x v="0"/>
    <m/>
    <m/>
    <m/>
    <n v="12.5"/>
    <x v="0"/>
    <m/>
    <m/>
    <m/>
    <m/>
    <m/>
    <m/>
    <s v="Develop"/>
    <n v="7"/>
    <s v="Yes"/>
    <n v="8"/>
    <n v="12.5"/>
    <m/>
    <m/>
    <m/>
    <m/>
    <m/>
    <s v="Overlap with Sprint7 - 116"/>
    <s v="Deprio from Prev Sprint"/>
  </r>
  <r>
    <n v="87"/>
    <m/>
    <x v="0"/>
    <s v="MyHero FF"/>
    <x v="64"/>
    <x v="78"/>
    <x v="77"/>
    <x v="57"/>
    <x v="51"/>
    <n v="7"/>
    <x v="19"/>
    <x v="6"/>
    <m/>
    <m/>
    <m/>
    <n v="18"/>
    <x v="28"/>
    <m/>
    <m/>
    <m/>
    <m/>
    <m/>
    <m/>
    <s v="Deprio"/>
    <m/>
    <m/>
    <m/>
    <m/>
    <m/>
    <s v="No PRD shared to ITPD"/>
    <m/>
    <m/>
    <m/>
    <s v="Done, BRD Shared sprint 7"/>
    <s v="Done"/>
  </r>
  <r>
    <n v="88"/>
    <m/>
    <x v="6"/>
    <s v="AYO Principal"/>
    <x v="65"/>
    <x v="79"/>
    <x v="78"/>
    <x v="58"/>
    <x v="52"/>
    <n v="8"/>
    <x v="41"/>
    <x v="1"/>
    <m/>
    <m/>
    <s v="Kelvin"/>
    <s v="10 (Duplicated with No 17)"/>
    <x v="13"/>
    <m/>
    <m/>
    <m/>
    <m/>
    <m/>
    <m/>
    <s v="Duplicated with row 17"/>
    <m/>
    <m/>
    <m/>
    <m/>
    <m/>
    <m/>
    <m/>
    <m/>
    <m/>
    <m/>
    <m/>
  </r>
  <r>
    <n v="89"/>
    <m/>
    <x v="1"/>
    <s v="SFP"/>
    <x v="66"/>
    <x v="80"/>
    <x v="79"/>
    <x v="59"/>
    <x v="53"/>
    <n v="8"/>
    <x v="42"/>
    <x v="1"/>
    <b v="0"/>
    <m/>
    <s v="Dastyn"/>
    <n v="15"/>
    <x v="29"/>
    <m/>
    <m/>
    <m/>
    <n v="1"/>
    <m/>
    <m/>
    <m/>
    <m/>
    <m/>
    <m/>
    <m/>
    <m/>
    <m/>
    <m/>
    <m/>
    <m/>
    <s v="Previous sprint"/>
    <s v="Done"/>
  </r>
  <r>
    <n v="90"/>
    <s v="MH.03.26.013"/>
    <x v="0"/>
    <s v="My Hero"/>
    <x v="57"/>
    <x v="81"/>
    <x v="80"/>
    <x v="1"/>
    <x v="2"/>
    <n v="5"/>
    <x v="43"/>
    <x v="6"/>
    <b v="0"/>
    <d v="2026-02-05T00:00:00"/>
    <s v="Melissa Tio"/>
    <n v="13.3"/>
    <x v="30"/>
    <m/>
    <m/>
    <m/>
    <m/>
    <m/>
    <m/>
    <s v="Deprio"/>
    <m/>
    <m/>
    <m/>
    <m/>
    <m/>
    <s v="No PRD shared to ITPD"/>
    <m/>
    <m/>
    <m/>
    <s v="Shared &amp; deprioritised from prev. sprints"/>
    <s v="Deprio from Prev Sprint"/>
  </r>
  <r>
    <n v="91"/>
    <m/>
    <x v="0"/>
    <s v="MyHero &amp; MyHero Backend"/>
    <x v="67"/>
    <x v="82"/>
    <x v="81"/>
    <x v="60"/>
    <x v="54"/>
    <n v="8"/>
    <x v="2"/>
    <x v="1"/>
    <m/>
    <d v="2026-08-06T00:00:00"/>
    <s v="Austin Lieandro"/>
    <n v="146.81"/>
    <x v="4"/>
    <m/>
    <m/>
    <m/>
    <m/>
    <m/>
    <m/>
    <m/>
    <m/>
    <m/>
    <m/>
    <m/>
    <m/>
    <m/>
    <m/>
    <m/>
    <m/>
    <m/>
    <m/>
  </r>
  <r>
    <n v="92"/>
    <m/>
    <x v="11"/>
    <s v="MY AYO"/>
    <x v="2"/>
    <x v="83"/>
    <x v="82"/>
    <x v="1"/>
    <x v="2"/>
    <m/>
    <x v="2"/>
    <x v="3"/>
    <m/>
    <m/>
    <m/>
    <n v="12"/>
    <x v="1"/>
    <m/>
    <m/>
    <m/>
    <m/>
    <m/>
    <m/>
    <m/>
    <m/>
    <m/>
    <m/>
    <m/>
    <m/>
    <m/>
    <m/>
    <m/>
    <m/>
    <m/>
    <m/>
  </r>
  <r>
    <n v="93"/>
    <m/>
    <x v="1"/>
    <s v="SFP"/>
    <x v="68"/>
    <x v="84"/>
    <x v="83"/>
    <x v="61"/>
    <x v="55"/>
    <n v="8"/>
    <x v="42"/>
    <x v="1"/>
    <b v="0"/>
    <m/>
    <s v="Dastyn"/>
    <n v="10"/>
    <x v="29"/>
    <m/>
    <m/>
    <m/>
    <n v="1"/>
    <m/>
    <m/>
    <m/>
    <m/>
    <m/>
    <m/>
    <m/>
    <m/>
    <m/>
    <m/>
    <m/>
    <s v="BRD AYO TOKO to Provide CN Reward fix update.pdf"/>
    <s v="Previous sprint"/>
    <s v="Done"/>
  </r>
  <r>
    <n v="94"/>
    <m/>
    <x v="11"/>
    <s v="MY AYO"/>
    <x v="2"/>
    <x v="85"/>
    <x v="84"/>
    <x v="1"/>
    <x v="2"/>
    <m/>
    <x v="2"/>
    <x v="3"/>
    <m/>
    <m/>
    <m/>
    <n v="7"/>
    <x v="1"/>
    <m/>
    <m/>
    <m/>
    <m/>
    <m/>
    <m/>
    <m/>
    <m/>
    <m/>
    <m/>
    <m/>
    <m/>
    <m/>
    <m/>
    <m/>
    <m/>
    <m/>
    <m/>
  </r>
  <r>
    <n v="95"/>
    <m/>
    <x v="7"/>
    <s v="AYO Kasir &amp; AYO Principal"/>
    <x v="69"/>
    <x v="86"/>
    <x v="85"/>
    <x v="62"/>
    <x v="56"/>
    <m/>
    <x v="2"/>
    <x v="3"/>
    <m/>
    <m/>
    <s v="Kelvin"/>
    <n v="10"/>
    <x v="14"/>
    <m/>
    <m/>
    <m/>
    <m/>
    <m/>
    <m/>
    <m/>
    <m/>
    <m/>
    <m/>
    <m/>
    <m/>
    <m/>
    <m/>
    <m/>
    <m/>
    <m/>
    <m/>
  </r>
  <r>
    <n v="96"/>
    <m/>
    <x v="7"/>
    <s v="AYO Kasir &amp; AYO Principal"/>
    <x v="70"/>
    <x v="87"/>
    <x v="86"/>
    <x v="63"/>
    <x v="57"/>
    <m/>
    <x v="2"/>
    <x v="3"/>
    <m/>
    <m/>
    <s v="Kelvin, Felicia"/>
    <n v="10"/>
    <x v="15"/>
    <m/>
    <m/>
    <m/>
    <m/>
    <m/>
    <m/>
    <m/>
    <m/>
    <m/>
    <m/>
    <m/>
    <m/>
    <m/>
    <m/>
    <m/>
    <m/>
    <m/>
    <m/>
  </r>
  <r>
    <n v="97"/>
    <m/>
    <x v="12"/>
    <s v="Taste Advisor"/>
    <x v="71"/>
    <x v="88"/>
    <x v="87"/>
    <x v="64"/>
    <x v="2"/>
    <m/>
    <x v="2"/>
    <x v="3"/>
    <m/>
    <m/>
    <s v="Kelvin"/>
    <s v="no BRD "/>
    <x v="13"/>
    <m/>
    <m/>
    <m/>
    <m/>
    <m/>
    <m/>
    <s v="Deprio"/>
    <m/>
    <m/>
    <m/>
    <m/>
    <m/>
    <m/>
    <m/>
    <m/>
    <m/>
    <m/>
    <m/>
  </r>
  <r>
    <n v="98"/>
    <m/>
    <x v="0"/>
    <s v="MyHero &amp; MyHero Backend"/>
    <x v="72"/>
    <x v="89"/>
    <x v="88"/>
    <x v="65"/>
    <x v="58"/>
    <n v="8"/>
    <x v="44"/>
    <x v="1"/>
    <m/>
    <d v="2026-08-12T00:00:00"/>
    <s v="Austin Lieandro"/>
    <n v="11.772499999999999"/>
    <x v="31"/>
    <m/>
    <m/>
    <m/>
    <m/>
    <m/>
    <m/>
    <m/>
    <m/>
    <m/>
    <m/>
    <m/>
    <m/>
    <m/>
    <m/>
    <m/>
    <m/>
    <m/>
    <m/>
  </r>
  <r>
    <n v="99"/>
    <m/>
    <x v="0"/>
    <s v="MyHero &amp; MyHero Backend"/>
    <x v="73"/>
    <x v="90"/>
    <x v="89"/>
    <x v="66"/>
    <x v="59"/>
    <n v="8"/>
    <x v="45"/>
    <x v="1"/>
    <m/>
    <d v="2026-08-12T00:00:00"/>
    <s v="Austin Lieandro"/>
    <n v="20.774999999999999"/>
    <x v="6"/>
    <m/>
    <m/>
    <m/>
    <m/>
    <m/>
    <m/>
    <m/>
    <m/>
    <m/>
    <m/>
    <m/>
    <m/>
    <m/>
    <m/>
    <m/>
    <m/>
    <m/>
    <m/>
  </r>
  <r>
    <n v="100"/>
    <s v="AP.04.26.008"/>
    <x v="6"/>
    <s v="AYO Principle - Whitelist Leads Gen"/>
    <x v="74"/>
    <x v="91"/>
    <x v="90"/>
    <x v="67"/>
    <x v="60"/>
    <n v="4"/>
    <x v="15"/>
    <x v="2"/>
    <b v="0"/>
    <m/>
    <s v="Kelvin"/>
    <n v="20"/>
    <x v="13"/>
    <n v="5"/>
    <m/>
    <s v="B2C"/>
    <s v="Deprio"/>
    <m/>
    <m/>
    <s v="Deprio"/>
    <m/>
    <m/>
    <m/>
    <m/>
    <m/>
    <m/>
    <m/>
    <m/>
    <m/>
    <m/>
    <s v="Deprio from Prev Sprint"/>
  </r>
  <r>
    <n v="101"/>
    <m/>
    <x v="3"/>
    <s v="DTE"/>
    <x v="75"/>
    <x v="92"/>
    <x v="91"/>
    <x v="68"/>
    <x v="61"/>
    <n v="7"/>
    <x v="46"/>
    <x v="1"/>
    <b v="1"/>
    <d v="2026-07-06T00:00:00"/>
    <s v="VK Varhan_x000a_Jeremia Dharmawan_x000a_Livi Anastasi"/>
    <n v="20"/>
    <x v="2"/>
    <m/>
    <m/>
    <m/>
    <m/>
    <m/>
    <m/>
    <s v="Deprio"/>
    <n v="8"/>
    <m/>
    <m/>
    <m/>
    <m/>
    <s v="Full Consume Mandays and Waiting DTE Development"/>
    <m/>
    <m/>
    <s v="https://pmicloud-my.sharepoint.com/:p:/g/personal/jdharmaw_pmintl_net/IQAzNSqXi94MR6JZCl1zU8vUAVH_MxIDtIqg7pFF059rzio?e=L4rMVc"/>
    <m/>
    <m/>
  </r>
  <r>
    <n v="102"/>
    <m/>
    <x v="3"/>
    <s v="DTE"/>
    <x v="76"/>
    <x v="93"/>
    <x v="92"/>
    <x v="1"/>
    <x v="61"/>
    <n v="7"/>
    <x v="46"/>
    <x v="1"/>
    <b v="1"/>
    <d v="2026-07-06T00:00:00"/>
    <s v="Jeremia Dharmawan_x000a_Livi Anastasi"/>
    <n v="20"/>
    <x v="3"/>
    <m/>
    <m/>
    <m/>
    <m/>
    <m/>
    <m/>
    <m/>
    <m/>
    <m/>
    <m/>
    <n v="8"/>
    <m/>
    <s v="Requirement Not Ready Yet"/>
    <m/>
    <m/>
    <s v="BRD CITA Loyalty Sprint 7.pptx"/>
    <m/>
    <s v="Deprio"/>
  </r>
  <r>
    <n v="103"/>
    <m/>
    <x v="7"/>
    <s v="AYO Kasir, AYO Toko"/>
    <x v="77"/>
    <x v="94"/>
    <x v="93"/>
    <x v="69"/>
    <x v="62"/>
    <m/>
    <x v="2"/>
    <x v="1"/>
    <b v="0"/>
    <m/>
    <s v="Felicia"/>
    <n v="15"/>
    <x v="18"/>
    <m/>
    <m/>
    <m/>
    <s v="Deprio"/>
    <m/>
    <m/>
    <s v="Deprio"/>
    <m/>
    <m/>
    <m/>
    <m/>
    <m/>
    <s v="Dependant on AYO Toko, PRD has not been shared yet"/>
    <m/>
    <m/>
    <s v="BRD - SFP AYO IP Miles Extension.pptx"/>
    <m/>
    <s v="Deprio from Prev Sprint"/>
  </r>
  <r>
    <n v="104"/>
    <m/>
    <x v="7"/>
    <s v="AYO Principal - Kasir"/>
    <x v="74"/>
    <x v="91"/>
    <x v="90"/>
    <x v="67"/>
    <x v="60"/>
    <m/>
    <x v="15"/>
    <x v="6"/>
    <m/>
    <m/>
    <s v="Kelvin"/>
    <n v="20"/>
    <x v="5"/>
    <m/>
    <m/>
    <m/>
    <m/>
    <m/>
    <m/>
    <s v="Deprio"/>
    <m/>
    <m/>
    <m/>
    <m/>
    <m/>
    <s v="PRD has not been shared"/>
    <m/>
    <m/>
    <s v="BRD - SFP AYO IP Miles Extension.pptx"/>
    <m/>
    <s v="Deprio from Prev Sprint"/>
  </r>
  <r>
    <n v="105"/>
    <m/>
    <x v="7"/>
    <s v="AYO Principal - Kasir"/>
    <x v="78"/>
    <x v="95"/>
    <x v="94"/>
    <x v="70"/>
    <x v="2"/>
    <m/>
    <x v="47"/>
    <x v="1"/>
    <b v="0"/>
    <m/>
    <s v="Kelvin"/>
    <s v="duplicate with row 59"/>
    <x v="13"/>
    <m/>
    <m/>
    <m/>
    <s v="Deprio"/>
    <m/>
    <m/>
    <s v="Deprio"/>
    <m/>
    <m/>
    <m/>
    <m/>
    <m/>
    <s v="PRD has not been shared"/>
    <m/>
    <m/>
    <m/>
    <m/>
    <s v="Deprio from Prev Sprint"/>
  </r>
  <r>
    <n v="106"/>
    <m/>
    <x v="7"/>
    <s v="AYO Kasir"/>
    <x v="79"/>
    <x v="96"/>
    <x v="95"/>
    <x v="71"/>
    <x v="63"/>
    <n v="5"/>
    <x v="48"/>
    <x v="1"/>
    <b v="0"/>
    <m/>
    <s v="Inna"/>
    <n v="100"/>
    <x v="17"/>
    <m/>
    <m/>
    <m/>
    <m/>
    <m/>
    <m/>
    <s v="Deprio"/>
    <m/>
    <m/>
    <m/>
    <m/>
    <m/>
    <s v="PRD has not been shared"/>
    <m/>
    <m/>
    <s v="BRD - SFP Direct Channel Sprint 7 2026 - AYO Kasir.pptx"/>
    <m/>
    <s v="Done"/>
  </r>
  <r>
    <n v="107"/>
    <m/>
    <x v="7"/>
    <s v="AYO Kasir"/>
    <x v="80"/>
    <x v="97"/>
    <x v="96"/>
    <x v="72"/>
    <x v="64"/>
    <n v="5"/>
    <x v="48"/>
    <x v="1"/>
    <s v="Deprioritized from previous sprint 9"/>
    <m/>
    <s v="Felicia"/>
    <n v="9"/>
    <x v="13"/>
    <m/>
    <m/>
    <m/>
    <m/>
    <m/>
    <m/>
    <s v="Deprio"/>
    <m/>
    <m/>
    <m/>
    <m/>
    <m/>
    <s v="PRD has not been shared"/>
    <m/>
    <m/>
    <m/>
    <m/>
    <s v="Deprio from Prev Sprint"/>
  </r>
  <r>
    <n v="108"/>
    <s v="AK.02.26.005"/>
    <x v="7"/>
    <s v="AYO Kasir SRC IQOS Point"/>
    <x v="77"/>
    <x v="98"/>
    <x v="97"/>
    <x v="73"/>
    <x v="65"/>
    <m/>
    <x v="49"/>
    <x v="6"/>
    <b v="0"/>
    <m/>
    <s v="Felicia"/>
    <n v="10"/>
    <x v="13"/>
    <m/>
    <m/>
    <m/>
    <s v="Deprio"/>
    <m/>
    <m/>
    <s v="Deprio"/>
    <m/>
    <m/>
    <m/>
    <m/>
    <m/>
    <s v="Velocity not sufficient"/>
    <m/>
    <m/>
    <s v="BRD - SFP AYO IP Miles Extension.pptx"/>
    <m/>
    <s v="Deprio from Prev Sprint"/>
  </r>
  <r>
    <n v="109"/>
    <s v="AK.01.26.006"/>
    <x v="7"/>
    <s v="AYO Kasir"/>
    <x v="77"/>
    <x v="99"/>
    <x v="98"/>
    <x v="74"/>
    <x v="66"/>
    <n v="2"/>
    <x v="50"/>
    <x v="2"/>
    <m/>
    <d v="2025-11-27T00:00:00"/>
    <s v="Arum"/>
    <n v="30"/>
    <x v="13"/>
    <m/>
    <m/>
    <m/>
    <s v="Deprio"/>
    <m/>
    <m/>
    <s v="Deprio"/>
    <m/>
    <m/>
    <m/>
    <m/>
    <m/>
    <s v="Dependant on DTE"/>
    <m/>
    <m/>
    <s v="BRD - SFP AYO IP Miles Extension.pptx"/>
    <m/>
    <s v="Deprio from Prev Sprint"/>
  </r>
  <r>
    <n v="110"/>
    <s v="AK.04.26.007"/>
    <x v="7"/>
    <s v="AYO Kasir"/>
    <x v="81"/>
    <x v="100"/>
    <x v="99"/>
    <x v="75"/>
    <x v="67"/>
    <m/>
    <x v="2"/>
    <x v="6"/>
    <b v="0"/>
    <m/>
    <s v="Inna"/>
    <n v="5"/>
    <x v="13"/>
    <m/>
    <m/>
    <m/>
    <s v="Deprio"/>
    <m/>
    <m/>
    <s v="Deprio"/>
    <m/>
    <m/>
    <m/>
    <m/>
    <m/>
    <s v="PRD has not been shared"/>
    <m/>
    <m/>
    <s v="BRD - SFP Direct Channel Sprint 7 2026 - AYO Kasir.pptx"/>
    <m/>
    <s v="Deprio from Prev Sprint"/>
  </r>
  <r>
    <n v="111"/>
    <s v="AP.09.25.003"/>
    <x v="7"/>
    <s v="AYO Principal - Kasir"/>
    <x v="56"/>
    <x v="101"/>
    <x v="100"/>
    <x v="76"/>
    <x v="68"/>
    <m/>
    <x v="51"/>
    <x v="6"/>
    <b v="0"/>
    <m/>
    <s v="Kelvin"/>
    <n v="57"/>
    <x v="13"/>
    <m/>
    <m/>
    <m/>
    <s v="Deprio"/>
    <m/>
    <m/>
    <s v="Deprio"/>
    <m/>
    <m/>
    <m/>
    <m/>
    <m/>
    <s v="Velocity not sufficient"/>
    <m/>
    <m/>
    <s v="BRD - SFP Direct Channel Sprint 7 2026 - AYO Kasir.pptx"/>
    <m/>
    <s v="Deprio from Prev Sprint"/>
  </r>
  <r>
    <n v="112"/>
    <s v="MH.03.26.006"/>
    <x v="0"/>
    <s v="My Hero"/>
    <x v="82"/>
    <x v="102"/>
    <x v="101"/>
    <x v="1"/>
    <x v="2"/>
    <n v="5"/>
    <x v="16"/>
    <x v="6"/>
    <b v="0"/>
    <d v="2026-02-05T00:00:00"/>
    <s v="Austin"/>
    <s v="Update 19 Aug: No BRD Shared to ITPD"/>
    <x v="13"/>
    <n v="28"/>
    <m/>
    <m/>
    <m/>
    <m/>
    <m/>
    <s v="Deprio"/>
    <m/>
    <m/>
    <m/>
    <m/>
    <m/>
    <s v="No BRD shared to ITPD"/>
    <m/>
    <m/>
    <m/>
    <s v="Update 10 Jul: No BRD Shared to ITPD"/>
    <s v="Deprio from Prev Sprint"/>
  </r>
  <r>
    <n v="113"/>
    <s v="MH.10.25.021"/>
    <x v="0"/>
    <s v="My Hero FF"/>
    <x v="83"/>
    <x v="103"/>
    <x v="102"/>
    <x v="1"/>
    <x v="2"/>
    <n v="5"/>
    <x v="34"/>
    <x v="6"/>
    <b v="0"/>
    <m/>
    <s v="Aditya Hidayat"/>
    <s v="Update 19 Aug: No BRD Shared to ITPD"/>
    <x v="13"/>
    <n v="29"/>
    <m/>
    <m/>
    <m/>
    <m/>
    <m/>
    <s v="Deprio"/>
    <m/>
    <m/>
    <m/>
    <m/>
    <m/>
    <s v="No BRD shared to ITPD"/>
    <m/>
    <m/>
    <m/>
    <s v="Update 10 Jul: No BRD Shared to ITPD"/>
    <s v="Deprio from Prev Sprint"/>
  </r>
  <r>
    <n v="114"/>
    <s v="AK.04.26.010"/>
    <x v="7"/>
    <s v="AYO Kasir"/>
    <x v="81"/>
    <x v="104"/>
    <x v="103"/>
    <x v="77"/>
    <x v="69"/>
    <m/>
    <x v="2"/>
    <x v="6"/>
    <b v="0"/>
    <m/>
    <s v="Inna"/>
    <n v="70"/>
    <x v="13"/>
    <m/>
    <m/>
    <m/>
    <s v="Deprio"/>
    <m/>
    <m/>
    <s v="Deprio"/>
    <m/>
    <m/>
    <m/>
    <m/>
    <m/>
    <s v="PRD has not been shared"/>
    <m/>
    <m/>
    <s v="BRD - SFP Direct Channel Sprint 7 2026 - AYO Kasir.pptx"/>
    <m/>
    <s v="Deprio from Prev Sprint"/>
  </r>
  <r>
    <n v="115"/>
    <s v="AK.03.26.004"/>
    <x v="7"/>
    <s v="AYO Kasir"/>
    <x v="84"/>
    <x v="105"/>
    <x v="104"/>
    <x v="78"/>
    <x v="2"/>
    <m/>
    <x v="2"/>
    <x v="6"/>
    <b v="0"/>
    <m/>
    <s v="Inna"/>
    <n v="15"/>
    <x v="13"/>
    <m/>
    <m/>
    <m/>
    <s v="Deprio"/>
    <m/>
    <m/>
    <s v="Deprio"/>
    <m/>
    <m/>
    <m/>
    <m/>
    <m/>
    <s v="PRD has not been shared"/>
    <m/>
    <m/>
    <s v="BRD - SFP Direct Channel Sprint 7 2026 - AYO Kasir.pptx"/>
    <m/>
    <s v="Deprio from Prev Sprint"/>
  </r>
  <r>
    <n v="116"/>
    <m/>
    <x v="7"/>
    <s v="AYO Kasir"/>
    <x v="85"/>
    <x v="106"/>
    <x v="105"/>
    <x v="79"/>
    <x v="66"/>
    <m/>
    <x v="52"/>
    <x v="1"/>
    <b v="0"/>
    <m/>
    <s v="Felicia"/>
    <n v="20"/>
    <x v="13"/>
    <m/>
    <m/>
    <m/>
    <s v="Deprio"/>
    <m/>
    <m/>
    <s v="Deprio"/>
    <m/>
    <m/>
    <m/>
    <m/>
    <m/>
    <m/>
    <m/>
    <m/>
    <m/>
    <m/>
    <s v="Deprio from Prev Sprint"/>
  </r>
  <r>
    <n v="117"/>
    <m/>
    <x v="0"/>
    <s v="My Hero FF &amp; My Hero Backend"/>
    <x v="86"/>
    <x v="107"/>
    <x v="106"/>
    <x v="80"/>
    <x v="70"/>
    <n v="5"/>
    <x v="53"/>
    <x v="6"/>
    <b v="0"/>
    <m/>
    <s v="Faishol"/>
    <s v="Update 19 Aug: No BRD Shared to ITPD"/>
    <x v="13"/>
    <s v="No BRD"/>
    <m/>
    <m/>
    <m/>
    <m/>
    <m/>
    <s v="Deprio"/>
    <m/>
    <m/>
    <m/>
    <m/>
    <m/>
    <s v="No BRD shared to ITPD"/>
    <m/>
    <m/>
    <m/>
    <s v="Update 10 Jul: No BRD Shared to ITPD"/>
    <s v="Deprio from Prev Sprint"/>
  </r>
  <r>
    <n v="118"/>
    <m/>
    <x v="3"/>
    <s v="CITA"/>
    <x v="87"/>
    <x v="108"/>
    <x v="107"/>
    <x v="81"/>
    <x v="71"/>
    <n v="6"/>
    <x v="14"/>
    <x v="2"/>
    <b v="0"/>
    <m/>
    <s v="Jeremia Dharmawan"/>
    <n v="33"/>
    <x v="4"/>
    <m/>
    <m/>
    <m/>
    <s v="Deprio"/>
    <m/>
    <m/>
    <s v="Deprio"/>
    <m/>
    <m/>
    <s v="Requirement Not Ready Yet"/>
    <m/>
    <s v="https://pmicloud-my.sharepoint.com/:p:/r/personal/jdharmaw_pmintl_net/Documents/CITA%20Chatbot%20Enhancement%20%E2%80%93%20Intent-Based%20Order%20Assistance%20(Phase%201%20%E2%80%93%20Temporary%20Solution).pptx?d=w607ad470f6a84bf4afc28d72f6c86667&amp;csf=1&amp;web=1&amp;e=GaDrTl"/>
    <s v="Done shared"/>
    <m/>
    <s v="Done"/>
    <m/>
    <m/>
    <s v="Deprio from Prev Sprint"/>
  </r>
  <r>
    <n v="119"/>
    <m/>
    <x v="7"/>
    <s v="AYO Principal - Kasir"/>
    <x v="88"/>
    <x v="109"/>
    <x v="108"/>
    <x v="82"/>
    <x v="72"/>
    <m/>
    <x v="2"/>
    <x v="6"/>
    <b v="0"/>
    <m/>
    <s v="Kelvin"/>
    <n v="10"/>
    <x v="13"/>
    <m/>
    <m/>
    <m/>
    <s v="Deprio"/>
    <m/>
    <m/>
    <s v="Deprio"/>
    <m/>
    <m/>
    <m/>
    <m/>
    <m/>
    <m/>
    <m/>
    <m/>
    <m/>
    <m/>
    <s v="Deprio from Prev Sprint"/>
  </r>
  <r>
    <n v="120"/>
    <m/>
    <x v="7"/>
    <s v="AYO Principal - Kasir"/>
    <x v="89"/>
    <x v="110"/>
    <x v="109"/>
    <x v="83"/>
    <x v="73"/>
    <m/>
    <x v="54"/>
    <x v="1"/>
    <s v="Yes"/>
    <m/>
    <s v="Kelvin"/>
    <n v="20"/>
    <x v="13"/>
    <m/>
    <m/>
    <m/>
    <s v="Deprio"/>
    <m/>
    <m/>
    <s v="Deprio"/>
    <m/>
    <m/>
    <m/>
    <m/>
    <m/>
    <m/>
    <m/>
    <m/>
    <s v="BRD Connect Coach Type with Retailer Type.pptx"/>
    <m/>
    <s v="Done"/>
  </r>
  <r>
    <n v="121"/>
    <m/>
    <x v="7"/>
    <s v="AYO Principal - Kasir"/>
    <x v="90"/>
    <x v="111"/>
    <x v="110"/>
    <x v="84"/>
    <x v="74"/>
    <m/>
    <x v="55"/>
    <x v="1"/>
    <s v="Yes"/>
    <m/>
    <s v="Kelvin"/>
    <n v="25"/>
    <x v="13"/>
    <m/>
    <m/>
    <m/>
    <s v="Deprio"/>
    <m/>
    <m/>
    <s v="Deprio"/>
    <m/>
    <m/>
    <m/>
    <m/>
    <m/>
    <m/>
    <m/>
    <m/>
    <m/>
    <s v="confirm ke DI&amp;A apakah bisa kirim data transaksi DCE ke AYO?_x000a_Confirm ke CCCD apakah bisa pakai data DI&amp;A?"/>
    <m/>
  </r>
  <r>
    <n v="122"/>
    <m/>
    <x v="7"/>
    <s v="AYO Principal - Kasir "/>
    <x v="91"/>
    <x v="43"/>
    <x v="111"/>
    <x v="85"/>
    <x v="75"/>
    <n v="7"/>
    <x v="2"/>
    <x v="1"/>
    <m/>
    <m/>
    <s v="Kelvin"/>
    <n v="20"/>
    <x v="13"/>
    <m/>
    <m/>
    <m/>
    <m/>
    <m/>
    <m/>
    <s v="Deprio"/>
    <m/>
    <m/>
    <m/>
    <m/>
    <m/>
    <m/>
    <m/>
    <m/>
    <m/>
    <m/>
    <m/>
  </r>
  <r>
    <n v="123"/>
    <s v="AK.10.25.002"/>
    <x v="7"/>
    <s v="AYO Kasir"/>
    <x v="41"/>
    <x v="112"/>
    <x v="112"/>
    <x v="86"/>
    <x v="76"/>
    <n v="2"/>
    <x v="48"/>
    <x v="6"/>
    <b v="0"/>
    <m/>
    <s v="Felicia"/>
    <n v="50"/>
    <x v="13"/>
    <m/>
    <m/>
    <m/>
    <m/>
    <m/>
    <m/>
    <s v="Deprio"/>
    <m/>
    <m/>
    <m/>
    <m/>
    <m/>
    <s v="PRD has not been shared"/>
    <m/>
    <m/>
    <m/>
    <m/>
    <s v="Deprio from Prev Sprint"/>
  </r>
  <r>
    <n v="124"/>
    <m/>
    <x v="7"/>
    <s v="AYO Kasir"/>
    <x v="92"/>
    <x v="113"/>
    <x v="113"/>
    <x v="87"/>
    <x v="77"/>
    <n v="7"/>
    <x v="56"/>
    <x v="1"/>
    <s v="No"/>
    <s v="25/06/2026"/>
    <s v="Arum Kamala, Felicia Gunawan"/>
    <n v="30"/>
    <x v="13"/>
    <m/>
    <m/>
    <s v="[AYO Kasir][IQOS XP] Trigger Survey from Payment Status Update - Commercial Digital Ecosystem - Confluence"/>
    <m/>
    <m/>
    <m/>
    <s v="Deprio"/>
    <m/>
    <m/>
    <m/>
    <m/>
    <m/>
    <s v="PRD has not been shared"/>
    <m/>
    <m/>
    <m/>
    <m/>
    <s v="Done"/>
  </r>
  <r>
    <n v="125"/>
    <m/>
    <x v="1"/>
    <s v="AYO Toko"/>
    <x v="24"/>
    <x v="33"/>
    <x v="32"/>
    <x v="23"/>
    <x v="2"/>
    <n v="8"/>
    <x v="2"/>
    <x v="1"/>
    <m/>
    <m/>
    <s v="Jeje"/>
    <s v="duplicate with row 6"/>
    <x v="13"/>
    <m/>
    <m/>
    <s v="- Add new Pojok Untung template page config_x000a_- AYO Toko Pojok Untung new template"/>
    <n v="2"/>
    <m/>
    <m/>
    <m/>
    <m/>
    <m/>
    <m/>
    <m/>
    <m/>
    <m/>
    <m/>
    <s v="BRD AYO Toko - Sprint 8"/>
    <m/>
    <m/>
    <m/>
  </r>
  <r>
    <n v="126"/>
    <m/>
    <x v="7"/>
    <s v="AYO Kasir"/>
    <x v="85"/>
    <x v="114"/>
    <x v="114"/>
    <x v="88"/>
    <x v="66"/>
    <m/>
    <x v="56"/>
    <x v="2"/>
    <m/>
    <m/>
    <s v="Felicia"/>
    <n v="12"/>
    <x v="13"/>
    <m/>
    <m/>
    <m/>
    <m/>
    <m/>
    <m/>
    <s v="Deprio"/>
    <m/>
    <m/>
    <m/>
    <m/>
    <m/>
    <s v="PRD has not been shared"/>
    <m/>
    <m/>
    <m/>
    <m/>
    <s v="Done"/>
  </r>
  <r>
    <n v="127"/>
    <m/>
    <x v="7"/>
    <s v="AYO Kasir"/>
    <x v="93"/>
    <x v="115"/>
    <x v="115"/>
    <x v="89"/>
    <x v="66"/>
    <m/>
    <x v="2"/>
    <x v="2"/>
    <m/>
    <m/>
    <s v="Felicia"/>
    <n v="10"/>
    <x v="13"/>
    <m/>
    <m/>
    <m/>
    <m/>
    <m/>
    <m/>
    <s v="Deprio"/>
    <m/>
    <m/>
    <m/>
    <m/>
    <m/>
    <s v="PRD has not been shared"/>
    <m/>
    <m/>
    <m/>
    <m/>
    <s v="Done"/>
  </r>
  <r>
    <n v="128"/>
    <m/>
    <x v="2"/>
    <s v="AYO Toko"/>
    <x v="94"/>
    <x v="116"/>
    <x v="116"/>
    <x v="1"/>
    <x v="78"/>
    <m/>
    <x v="2"/>
    <x v="3"/>
    <m/>
    <m/>
    <m/>
    <s v="no BRD "/>
    <x v="13"/>
    <m/>
    <m/>
    <m/>
    <m/>
    <m/>
    <m/>
    <s v="Deprio"/>
    <n v="8"/>
    <m/>
    <m/>
    <m/>
    <m/>
    <s v="Not Priority"/>
    <m/>
    <m/>
    <m/>
    <m/>
    <m/>
  </r>
  <r>
    <n v="129"/>
    <m/>
    <x v="0"/>
    <s v="My Hero BE"/>
    <x v="95"/>
    <x v="117"/>
    <x v="117"/>
    <x v="90"/>
    <x v="79"/>
    <n v="8"/>
    <x v="57"/>
    <x v="1"/>
    <m/>
    <d v="2026-08-12T00:00:00"/>
    <s v="Melissa"/>
    <n v="39.472499999999997"/>
    <x v="32"/>
    <m/>
    <m/>
    <m/>
    <m/>
    <m/>
    <m/>
    <m/>
    <m/>
    <m/>
    <m/>
    <m/>
    <m/>
    <m/>
    <m/>
    <m/>
    <m/>
    <m/>
    <m/>
  </r>
  <r>
    <n v="130"/>
    <m/>
    <x v="0"/>
    <s v="My Hero BE"/>
    <x v="95"/>
    <x v="118"/>
    <x v="118"/>
    <x v="91"/>
    <x v="80"/>
    <n v="8"/>
    <x v="58"/>
    <x v="1"/>
    <m/>
    <d v="2026-08-12T00:00:00"/>
    <s v="Melissa"/>
    <n v="9.6950000000000003"/>
    <x v="33"/>
    <m/>
    <m/>
    <m/>
    <m/>
    <m/>
    <m/>
    <m/>
    <m/>
    <m/>
    <m/>
    <m/>
    <m/>
    <m/>
    <m/>
    <m/>
    <m/>
    <m/>
    <m/>
  </r>
  <r>
    <n v="131"/>
    <m/>
    <x v="0"/>
    <s v="My Hero BE"/>
    <x v="96"/>
    <x v="119"/>
    <x v="119"/>
    <x v="92"/>
    <x v="2"/>
    <n v="8"/>
    <x v="12"/>
    <x v="1"/>
    <m/>
    <d v="2026-08-12T00:00:00"/>
    <s v="Melissa"/>
    <n v="13.85"/>
    <x v="34"/>
    <m/>
    <m/>
    <m/>
    <m/>
    <m/>
    <m/>
    <m/>
    <m/>
    <m/>
    <m/>
    <m/>
    <m/>
    <m/>
    <m/>
    <m/>
    <m/>
    <m/>
    <m/>
  </r>
  <r>
    <n v="132"/>
    <m/>
    <x v="7"/>
    <s v="AYO Kasir"/>
    <x v="56"/>
    <x v="120"/>
    <x v="120"/>
    <x v="93"/>
    <x v="81"/>
    <n v="8"/>
    <x v="59"/>
    <x v="1"/>
    <b v="0"/>
    <d v="2026-08-13T00:00:00"/>
    <s v="Felicia"/>
    <n v="5"/>
    <x v="13"/>
    <m/>
    <m/>
    <m/>
    <m/>
    <m/>
    <m/>
    <m/>
    <m/>
    <m/>
    <m/>
    <m/>
    <m/>
    <m/>
    <m/>
    <s v="BRD - AYO Kasir Sprint 8 2026.pptx"/>
    <m/>
    <m/>
    <m/>
  </r>
  <r>
    <n v="133"/>
    <m/>
    <x v="13"/>
    <s v="Control Tower PH"/>
    <x v="97"/>
    <x v="121"/>
    <x v="121"/>
    <x v="94"/>
    <x v="82"/>
    <n v="8"/>
    <x v="60"/>
    <x v="1"/>
    <b v="1"/>
    <d v="2026-08-13T00:00:00"/>
    <s v="Robert"/>
    <n v="80"/>
    <x v="13"/>
    <m/>
    <m/>
    <m/>
    <m/>
    <m/>
    <m/>
    <m/>
    <m/>
    <m/>
    <m/>
    <m/>
    <m/>
    <m/>
    <m/>
    <s v="BRD_PH_PH Control Tower Phase 1.pptx"/>
    <m/>
    <m/>
    <m/>
  </r>
  <r>
    <n v="134"/>
    <m/>
    <x v="7"/>
    <s v="AYO Kasir"/>
    <x v="98"/>
    <x v="122"/>
    <x v="122"/>
    <x v="95"/>
    <x v="83"/>
    <n v="8"/>
    <x v="61"/>
    <x v="1"/>
    <b v="0"/>
    <d v="2026-08-13T00:00:00"/>
    <s v="Kelvin, Felicia"/>
    <s v="replenishment IBD OBD : 80 (2)_x000a_transaction offline : 80 (3)_x000a_transaction online : 80 (4)_x000a_transfer admin to staff : 80 (5)_x000a__x000a_note : principal master &amp;  table has been separated into material code &amp; barcode sections 40 (1)"/>
    <x v="19"/>
    <m/>
    <m/>
    <m/>
    <m/>
    <m/>
    <m/>
    <m/>
    <m/>
    <m/>
    <m/>
    <m/>
    <m/>
    <m/>
    <m/>
    <s v="BRD - Update Barcode to Material Code"/>
    <m/>
    <m/>
    <m/>
  </r>
  <r>
    <n v="135"/>
    <m/>
    <x v="0"/>
    <s v="My Hero FF &amp; My Hero Backend"/>
    <x v="99"/>
    <x v="123"/>
    <x v="123"/>
    <x v="1"/>
    <x v="2"/>
    <n v="8"/>
    <x v="2"/>
    <x v="1"/>
    <m/>
    <d v="2026-08-18T00:00:00"/>
    <s v="Faishol"/>
    <n v="44.32"/>
    <x v="35"/>
    <m/>
    <m/>
    <m/>
    <m/>
    <m/>
    <m/>
    <m/>
    <m/>
    <m/>
    <m/>
    <m/>
    <m/>
    <m/>
    <m/>
    <m/>
    <m/>
    <m/>
    <m/>
  </r>
  <r>
    <n v="136"/>
    <m/>
    <x v="1"/>
    <s v="AYO Toko"/>
    <x v="100"/>
    <x v="124"/>
    <x v="124"/>
    <x v="96"/>
    <x v="2"/>
    <n v="8"/>
    <x v="62"/>
    <x v="2"/>
    <m/>
    <m/>
    <s v="Jeje"/>
    <n v="50"/>
    <x v="2"/>
    <m/>
    <m/>
    <s v="- Button register (redirect) and Google Analytics_x000a_- Webview untuk binding (dipanggil di BRI Merchant)_x000a_- Unbind QRIS story"/>
    <n v="3"/>
    <m/>
    <m/>
    <m/>
    <m/>
    <m/>
    <m/>
    <m/>
    <m/>
    <m/>
    <m/>
    <m/>
    <m/>
    <m/>
    <m/>
  </r>
  <r>
    <n v="137"/>
    <m/>
    <x v="0"/>
    <s v="MYHERO BE"/>
    <x v="101"/>
    <x v="125"/>
    <x v="125"/>
    <x v="1"/>
    <x v="2"/>
    <n v="8"/>
    <x v="2"/>
    <x v="1"/>
    <m/>
    <d v="2026-08-18T00:00:00"/>
    <s v="Faishol"/>
    <n v="59.555"/>
    <x v="1"/>
    <m/>
    <m/>
    <m/>
    <m/>
    <m/>
    <m/>
    <m/>
    <m/>
    <m/>
    <m/>
    <m/>
    <m/>
    <m/>
    <m/>
    <m/>
    <m/>
    <m/>
    <m/>
  </r>
  <r>
    <n v="138"/>
    <m/>
    <x v="0"/>
    <s v="MyHero"/>
    <x v="102"/>
    <x v="126"/>
    <x v="126"/>
    <x v="1"/>
    <x v="2"/>
    <n v="8"/>
    <x v="2"/>
    <x v="1"/>
    <m/>
    <d v="2026-08-18T00:00:00"/>
    <s v="Faishol"/>
    <n v="31.855"/>
    <x v="36"/>
    <m/>
    <m/>
    <m/>
    <m/>
    <m/>
    <m/>
    <m/>
    <m/>
    <m/>
    <m/>
    <m/>
    <m/>
    <m/>
    <m/>
    <m/>
    <m/>
    <m/>
    <m/>
  </r>
  <r>
    <n v="139"/>
    <m/>
    <x v="1"/>
    <s v="SFP"/>
    <x v="103"/>
    <x v="127"/>
    <x v="127"/>
    <x v="97"/>
    <x v="84"/>
    <n v="7"/>
    <x v="11"/>
    <x v="0"/>
    <b v="0"/>
    <d v="2026-06-06T00:00:00"/>
    <s v="Dastyn"/>
    <n v="40"/>
    <x v="13"/>
    <m/>
    <m/>
    <m/>
    <n v="2"/>
    <m/>
    <m/>
    <m/>
    <m/>
    <m/>
    <m/>
    <m/>
    <m/>
    <m/>
    <s v="Yes"/>
    <s v="https://pmicloud.sharepoint.com/:b:/r/teams/Comm.Deployment-Deployment-ID/Shared%20Documents/00.%20COMM_DEPLOYMENT/06.%20SPRINT/1.%20Sprint%202026/BRD%202026/Sprint%207%20-%20BRD%20-%20Compile/Sprint%207%202026%20-%20B2B%20-%20Toko,%20Principal,%20CITA,%20MITA,%20Mitra,%20Mitra%20Order/BRD%20AYO%20TOKO%20to%20Provide%20CN%20Reward%20fix%20update.pdf?csf=1&amp;web=1&amp;e=oPoGcp"/>
    <s v="BRD AYO TOKO to Provide CN Reward fix update.pdf"/>
    <m/>
    <m/>
  </r>
  <r>
    <n v="140"/>
    <m/>
    <x v="1"/>
    <s v="AYO Toko"/>
    <x v="104"/>
    <x v="128"/>
    <x v="128"/>
    <x v="98"/>
    <x v="85"/>
    <n v="8"/>
    <x v="16"/>
    <x v="0"/>
    <b v="0"/>
    <s v="bu"/>
    <s v="Livi Anastasia"/>
    <n v="30"/>
    <x v="13"/>
    <m/>
    <m/>
    <m/>
    <n v="1"/>
    <m/>
    <m/>
    <m/>
    <m/>
    <m/>
    <m/>
    <m/>
    <m/>
    <m/>
    <m/>
    <m/>
    <m/>
    <m/>
    <m/>
  </r>
  <r>
    <n v="141"/>
    <m/>
    <x v="0"/>
    <s v="MyHero FF"/>
    <x v="105"/>
    <x v="129"/>
    <x v="129"/>
    <x v="99"/>
    <x v="2"/>
    <n v="8"/>
    <x v="27"/>
    <x v="2"/>
    <m/>
    <m/>
    <m/>
    <n v="59.555"/>
    <x v="5"/>
    <m/>
    <m/>
    <m/>
    <m/>
    <m/>
    <m/>
    <m/>
    <m/>
    <m/>
    <m/>
    <m/>
    <s v="BRD - Digital Signature - Enhancement.pptx"/>
    <m/>
    <m/>
    <m/>
    <m/>
    <m/>
    <m/>
  </r>
  <r>
    <n v="142"/>
    <m/>
    <x v="0"/>
    <s v="Myhero MHBE"/>
    <x v="106"/>
    <x v="130"/>
    <x v="130"/>
    <x v="1"/>
    <x v="2"/>
    <n v="8"/>
    <x v="63"/>
    <x v="3"/>
    <m/>
    <d v="2026-08-18T00:00:00"/>
    <s v="Adnan"/>
    <n v="38.78"/>
    <x v="37"/>
    <m/>
    <m/>
    <m/>
    <m/>
    <m/>
    <m/>
    <m/>
    <m/>
    <m/>
    <m/>
    <m/>
    <m/>
    <m/>
    <m/>
    <m/>
    <m/>
    <m/>
    <m/>
  </r>
  <r>
    <n v="143"/>
    <m/>
    <x v="0"/>
    <s v="MyHero MHBE"/>
    <x v="107"/>
    <x v="131"/>
    <x v="131"/>
    <x v="100"/>
    <x v="2"/>
    <n v="8"/>
    <x v="2"/>
    <x v="1"/>
    <s v="No"/>
    <d v="2026-08-19T00:00:00"/>
    <s v="Reynaldo"/>
    <n v="20.774999999999999"/>
    <x v="7"/>
    <m/>
    <m/>
    <m/>
    <m/>
    <m/>
    <m/>
    <m/>
    <m/>
    <m/>
    <m/>
    <m/>
    <m/>
    <m/>
    <m/>
    <m/>
    <m/>
    <m/>
    <m/>
  </r>
  <r>
    <n v="146"/>
    <m/>
    <x v="0"/>
    <s v="My Hero"/>
    <x v="108"/>
    <x v="132"/>
    <x v="132"/>
    <x v="1"/>
    <x v="86"/>
    <m/>
    <x v="64"/>
    <x v="3"/>
    <s v="No"/>
    <m/>
    <s v="Adit"/>
    <m/>
    <x v="2"/>
    <m/>
    <m/>
    <m/>
    <m/>
    <m/>
    <m/>
    <m/>
    <m/>
    <m/>
    <m/>
    <m/>
    <m/>
    <m/>
    <m/>
    <m/>
    <m/>
    <m/>
    <m/>
  </r>
  <r>
    <n v="147"/>
    <m/>
    <x v="0"/>
    <s v="My Hero Back End "/>
    <x v="109"/>
    <x v="133"/>
    <x v="133"/>
    <x v="1"/>
    <x v="87"/>
    <m/>
    <x v="64"/>
    <x v="3"/>
    <m/>
    <m/>
    <s v="Adit"/>
    <m/>
    <x v="3"/>
    <m/>
    <m/>
    <m/>
    <m/>
    <m/>
    <m/>
    <m/>
    <m/>
    <m/>
    <m/>
    <m/>
    <m/>
    <m/>
    <m/>
    <m/>
    <m/>
    <m/>
    <m/>
  </r>
  <r>
    <n v="146"/>
    <m/>
    <x v="1"/>
    <s v="DTE"/>
    <x v="110"/>
    <x v="134"/>
    <x v="134"/>
    <x v="101"/>
    <x v="27"/>
    <n v="8"/>
    <x v="65"/>
    <x v="1"/>
    <b v="0"/>
    <d v="2026-08-10T00:00:00"/>
    <s v="Jeje"/>
    <n v="45"/>
    <x v="13"/>
    <m/>
    <m/>
    <s v="- Game menu_x000a_- New entry point to game_x000a_- Config AYO Principal display/hide game button"/>
    <n v="2"/>
    <m/>
    <m/>
    <m/>
    <m/>
    <m/>
    <m/>
    <m/>
    <m/>
    <m/>
    <m/>
    <m/>
    <m/>
    <m/>
    <m/>
  </r>
  <r>
    <n v="147"/>
    <m/>
    <x v="14"/>
    <s v="AYO Principal"/>
    <x v="111"/>
    <x v="135"/>
    <x v="124"/>
    <x v="102"/>
    <x v="88"/>
    <n v="7"/>
    <x v="62"/>
    <x v="1"/>
    <m/>
    <m/>
    <m/>
    <s v="Duplicate with no 3 "/>
    <x v="13"/>
    <m/>
    <m/>
    <m/>
    <m/>
    <m/>
    <m/>
    <m/>
    <m/>
    <m/>
    <m/>
    <m/>
    <m/>
    <m/>
    <m/>
    <m/>
    <m/>
    <m/>
    <m/>
  </r>
  <r>
    <n v="148"/>
    <m/>
    <x v="14"/>
    <s v="AYO Principal"/>
    <x v="112"/>
    <x v="135"/>
    <x v="124"/>
    <x v="103"/>
    <x v="89"/>
    <n v="7"/>
    <x v="62"/>
    <x v="1"/>
    <m/>
    <m/>
    <m/>
    <s v="Duplicate with no 3 "/>
    <x v="13"/>
    <m/>
    <m/>
    <m/>
    <m/>
    <m/>
    <m/>
    <m/>
    <m/>
    <m/>
    <m/>
    <m/>
    <m/>
    <m/>
    <m/>
    <m/>
    <m/>
    <m/>
    <m/>
  </r>
  <r>
    <n v="141"/>
    <m/>
    <x v="15"/>
    <s v="MHBE and My Hero"/>
    <x v="113"/>
    <x v="136"/>
    <x v="135"/>
    <x v="1"/>
    <x v="2"/>
    <n v="8"/>
    <x v="2"/>
    <x v="7"/>
    <m/>
    <d v="2026-08-18T00:00:00"/>
    <s v="Adit"/>
    <m/>
    <x v="13"/>
    <m/>
    <m/>
    <m/>
    <m/>
    <m/>
    <m/>
    <m/>
    <m/>
    <m/>
    <m/>
    <m/>
    <m/>
    <m/>
    <m/>
    <m/>
    <m/>
    <m/>
    <m/>
  </r>
  <r>
    <m/>
    <m/>
    <x v="16"/>
    <m/>
    <x v="114"/>
    <x v="43"/>
    <x v="92"/>
    <x v="1"/>
    <x v="2"/>
    <m/>
    <x v="2"/>
    <x v="3"/>
    <m/>
    <m/>
    <m/>
    <m/>
    <x v="13"/>
    <m/>
    <m/>
    <m/>
    <m/>
    <m/>
    <m/>
    <m/>
    <m/>
    <m/>
    <m/>
    <m/>
    <m/>
    <m/>
    <m/>
    <m/>
    <m/>
    <m/>
    <m/>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
  <r>
    <n v="1"/>
    <m/>
    <x v="0"/>
    <s v="Taste Advisor"/>
    <x v="0"/>
    <x v="0"/>
    <x v="0"/>
    <x v="0"/>
    <x v="0"/>
    <m/>
    <s v="Natan Kogen"/>
    <x v="0"/>
    <m/>
    <d v="2026-09-17T00:00:00"/>
    <s v="Kelvin"/>
    <n v="40"/>
    <x v="0"/>
    <x v="0"/>
    <m/>
    <m/>
    <m/>
    <m/>
    <m/>
    <m/>
    <m/>
    <m/>
    <m/>
    <m/>
    <m/>
    <m/>
    <m/>
  </r>
  <r>
    <n v="2"/>
    <m/>
    <x v="1"/>
    <s v="AYO Principal"/>
    <x v="1"/>
    <x v="1"/>
    <x v="1"/>
    <x v="1"/>
    <x v="1"/>
    <m/>
    <s v="Dewi Masruroh"/>
    <x v="1"/>
    <m/>
    <d v="2026-09-17T00:00:00"/>
    <s v="Kelvin"/>
    <n v="19"/>
    <x v="1"/>
    <x v="0"/>
    <m/>
    <m/>
    <m/>
    <m/>
    <m/>
    <m/>
    <m/>
    <m/>
    <m/>
    <m/>
    <m/>
    <m/>
    <m/>
  </r>
  <r>
    <m/>
    <m/>
    <x v="0"/>
    <s v="AYO Kasir"/>
    <x v="2"/>
    <x v="2"/>
    <x v="2"/>
    <x v="2"/>
    <x v="2"/>
    <m/>
    <m/>
    <x v="1"/>
    <m/>
    <d v="2026-09-21T00:00:00"/>
    <s v="Kelvin"/>
    <n v="70"/>
    <x v="2"/>
    <x v="0"/>
    <m/>
    <m/>
    <m/>
    <m/>
    <m/>
    <m/>
    <m/>
    <m/>
    <m/>
    <m/>
    <m/>
    <m/>
    <m/>
  </r>
  <r>
    <m/>
    <m/>
    <x v="0"/>
    <s v="AYO Principal, AYO Kasir"/>
    <x v="3"/>
    <x v="3"/>
    <x v="3"/>
    <x v="3"/>
    <x v="3"/>
    <m/>
    <s v="Susanti"/>
    <x v="1"/>
    <m/>
    <d v="2026-09-21T00:00:00"/>
    <s v="Kelvin"/>
    <n v="20"/>
    <x v="3"/>
    <x v="0"/>
    <m/>
    <m/>
    <m/>
    <m/>
    <m/>
    <m/>
    <m/>
    <m/>
    <m/>
    <m/>
    <m/>
    <m/>
    <m/>
  </r>
  <r>
    <m/>
    <m/>
    <x v="0"/>
    <s v="AYO Principal, AYO Kasir"/>
    <x v="4"/>
    <x v="4"/>
    <x v="4"/>
    <x v="4"/>
    <x v="4"/>
    <m/>
    <m/>
    <x v="1"/>
    <m/>
    <d v="2026-09-21T00:00:00"/>
    <s v="Kelvin"/>
    <n v="30"/>
    <x v="4"/>
    <x v="0"/>
    <m/>
    <m/>
    <m/>
    <m/>
    <m/>
    <m/>
    <m/>
    <m/>
    <m/>
    <m/>
    <m/>
    <m/>
    <m/>
  </r>
  <r>
    <m/>
    <m/>
    <x v="0"/>
    <s v="AYO Kasir"/>
    <x v="5"/>
    <x v="5"/>
    <x v="5"/>
    <x v="5"/>
    <x v="5"/>
    <m/>
    <m/>
    <x v="1"/>
    <m/>
    <d v="2026-09-21T00:00:00"/>
    <s v="Felicia"/>
    <n v="100"/>
    <x v="5"/>
    <x v="0"/>
    <m/>
    <m/>
    <m/>
    <m/>
    <m/>
    <m/>
    <m/>
    <m/>
    <m/>
    <m/>
    <m/>
    <m/>
    <m/>
  </r>
  <r>
    <m/>
    <m/>
    <x v="0"/>
    <s v="AYO Kasir"/>
    <x v="6"/>
    <x v="6"/>
    <x v="6"/>
    <x v="6"/>
    <x v="6"/>
    <m/>
    <m/>
    <x v="1"/>
    <m/>
    <d v="2026-09-21T00:00:00"/>
    <s v="Kelvin"/>
    <n v="90"/>
    <x v="6"/>
    <x v="0"/>
    <m/>
    <m/>
    <m/>
    <m/>
    <m/>
    <m/>
    <m/>
    <m/>
    <m/>
    <m/>
    <m/>
    <m/>
    <m/>
  </r>
  <r>
    <m/>
    <m/>
    <x v="0"/>
    <s v="AYO Kasir"/>
    <x v="7"/>
    <x v="7"/>
    <x v="7"/>
    <x v="7"/>
    <x v="7"/>
    <m/>
    <m/>
    <x v="1"/>
    <m/>
    <d v="2026-09-21T00:00:00"/>
    <s v="Felicia"/>
    <n v="60"/>
    <x v="1"/>
    <x v="0"/>
    <m/>
    <m/>
    <m/>
    <m/>
    <m/>
    <m/>
    <m/>
    <m/>
    <m/>
    <m/>
    <m/>
    <m/>
    <m/>
  </r>
  <r>
    <m/>
    <m/>
    <x v="2"/>
    <s v="Myhero MHBE"/>
    <x v="8"/>
    <x v="8"/>
    <x v="8"/>
    <x v="8"/>
    <x v="8"/>
    <m/>
    <m/>
    <x v="2"/>
    <m/>
    <d v="2026-09-15T00:00:00"/>
    <s v="Adnan"/>
    <n v="30"/>
    <x v="0"/>
    <x v="0"/>
    <m/>
    <m/>
    <m/>
    <m/>
    <m/>
    <m/>
    <m/>
    <m/>
    <m/>
    <m/>
    <m/>
    <m/>
    <m/>
  </r>
  <r>
    <m/>
    <m/>
    <x v="3"/>
    <s v="DTE"/>
    <x v="9"/>
    <x v="9"/>
    <x v="9"/>
    <x v="9"/>
    <x v="9"/>
    <n v="9"/>
    <s v="CommStrat - Rachel"/>
    <x v="1"/>
    <b v="0"/>
    <d v="2026-09-16T00:00:00"/>
    <s v="Livi Anastasia"/>
    <n v="150"/>
    <x v="5"/>
    <x v="0"/>
    <m/>
    <m/>
    <m/>
    <m/>
    <m/>
    <m/>
    <m/>
    <m/>
    <m/>
    <m/>
    <m/>
    <m/>
    <m/>
  </r>
  <r>
    <m/>
    <m/>
    <x v="4"/>
    <s v="DTE"/>
    <x v="10"/>
    <x v="10"/>
    <x v="10"/>
    <x v="10"/>
    <x v="10"/>
    <n v="9"/>
    <s v="CommStrat - Rachel"/>
    <x v="3"/>
    <b v="0"/>
    <d v="2026-08-10T00:00:00"/>
    <s v="Livi Anastasia"/>
    <n v="60"/>
    <x v="2"/>
    <x v="0"/>
    <m/>
    <m/>
    <m/>
    <m/>
    <m/>
    <m/>
    <m/>
    <m/>
    <m/>
    <m/>
    <m/>
    <m/>
    <m/>
  </r>
  <r>
    <m/>
    <m/>
    <x v="5"/>
    <s v="AYO Toko"/>
    <x v="11"/>
    <x v="11"/>
    <x v="11"/>
    <x v="11"/>
    <x v="11"/>
    <n v="9"/>
    <s v="CommStrat - Rachel"/>
    <x v="1"/>
    <b v="0"/>
    <d v="2026-09-15T00:00:00"/>
    <s v="Jeje"/>
    <n v="100"/>
    <x v="7"/>
    <x v="0"/>
    <m/>
    <m/>
    <m/>
    <m/>
    <m/>
    <m/>
    <m/>
    <m/>
    <m/>
    <m/>
    <m/>
    <m/>
    <m/>
  </r>
  <r>
    <m/>
    <m/>
    <x v="5"/>
    <s v="AYO Toko"/>
    <x v="12"/>
    <x v="12"/>
    <x v="12"/>
    <x v="12"/>
    <x v="12"/>
    <n v="9"/>
    <s v="CommStrat - Rachel"/>
    <x v="1"/>
    <b v="0"/>
    <d v="2026-09-15T00:00:00"/>
    <s v="Jeje"/>
    <m/>
    <x v="1"/>
    <x v="1"/>
    <m/>
    <m/>
    <m/>
    <m/>
    <m/>
    <m/>
    <m/>
    <m/>
    <m/>
    <m/>
    <m/>
    <m/>
    <m/>
  </r>
  <r>
    <m/>
    <m/>
    <x v="5"/>
    <s v="AYO Toko"/>
    <x v="13"/>
    <x v="13"/>
    <x v="13"/>
    <x v="13"/>
    <x v="13"/>
    <n v="9"/>
    <s v="CommStrat - Rachel"/>
    <x v="1"/>
    <b v="0"/>
    <d v="2026-09-15T00:00:00"/>
    <s v="Jeje"/>
    <m/>
    <x v="8"/>
    <x v="0"/>
    <m/>
    <m/>
    <m/>
    <m/>
    <m/>
    <m/>
    <m/>
    <m/>
    <m/>
    <m/>
    <m/>
    <m/>
    <m/>
  </r>
  <r>
    <m/>
    <m/>
    <x v="5"/>
    <s v="AYO Toko"/>
    <x v="14"/>
    <x v="14"/>
    <x v="14"/>
    <x v="14"/>
    <x v="14"/>
    <n v="9"/>
    <s v="Jeje"/>
    <x v="1"/>
    <b v="0"/>
    <d v="2026-09-15T00:00:00"/>
    <s v="Jeje"/>
    <n v="75"/>
    <x v="5"/>
    <x v="0"/>
    <m/>
    <m/>
    <m/>
    <m/>
    <m/>
    <m/>
    <m/>
    <m/>
    <m/>
    <m/>
    <m/>
    <m/>
    <m/>
  </r>
  <r>
    <m/>
    <m/>
    <x v="5"/>
    <s v="AYO Toko"/>
    <x v="15"/>
    <x v="15"/>
    <x v="15"/>
    <x v="15"/>
    <x v="15"/>
    <n v="9"/>
    <s v="Jeje"/>
    <x v="1"/>
    <b v="0"/>
    <d v="2026-09-15T00:00:00"/>
    <s v="Jeje"/>
    <n v="90"/>
    <x v="2"/>
    <x v="0"/>
    <m/>
    <m/>
    <m/>
    <m/>
    <m/>
    <m/>
    <m/>
    <m/>
    <m/>
    <m/>
    <m/>
    <m/>
    <m/>
  </r>
  <r>
    <m/>
    <m/>
    <x v="5"/>
    <s v="AYO Toko SFP &amp; AYO Principal"/>
    <x v="16"/>
    <x v="16"/>
    <x v="16"/>
    <x v="16"/>
    <x v="16"/>
    <n v="9"/>
    <s v="Laia, Kristin"/>
    <x v="3"/>
    <b v="0"/>
    <d v="2026-08-11T00:00:00"/>
    <s v="Dastyn"/>
    <n v="7"/>
    <x v="9"/>
    <x v="0"/>
    <m/>
    <m/>
    <n v="2"/>
    <m/>
    <m/>
    <m/>
    <m/>
    <m/>
    <m/>
    <m/>
    <m/>
    <m/>
    <m/>
  </r>
  <r>
    <m/>
    <m/>
    <x v="5"/>
    <s v="AYO Toko SFP &amp; AYO Principal"/>
    <x v="17"/>
    <x v="17"/>
    <x v="17"/>
    <x v="17"/>
    <x v="17"/>
    <n v="9"/>
    <s v="Laia, Kristin"/>
    <x v="1"/>
    <b v="0"/>
    <d v="2026-08-11T00:00:00"/>
    <s v="Dastyn"/>
    <n v="87"/>
    <x v="0"/>
    <x v="0"/>
    <m/>
    <m/>
    <n v="7"/>
    <m/>
    <m/>
    <m/>
    <m/>
    <m/>
    <m/>
    <m/>
    <m/>
    <m/>
    <m/>
  </r>
  <r>
    <m/>
    <m/>
    <x v="5"/>
    <s v="AYO Toko SFP &amp; AYO Principal"/>
    <x v="18"/>
    <x v="18"/>
    <x v="18"/>
    <x v="18"/>
    <x v="18"/>
    <n v="9"/>
    <s v="Laia, Kristin"/>
    <x v="1"/>
    <b v="0"/>
    <d v="2026-08-11T00:00:00"/>
    <s v="Dastyn"/>
    <n v="76"/>
    <x v="0"/>
    <x v="0"/>
    <m/>
    <m/>
    <n v="6"/>
    <m/>
    <m/>
    <m/>
    <m/>
    <m/>
    <m/>
    <m/>
    <m/>
    <m/>
    <m/>
  </r>
  <r>
    <m/>
    <m/>
    <x v="5"/>
    <s v="AYO Toko SFP &amp; AYO Principal"/>
    <x v="19"/>
    <x v="19"/>
    <x v="19"/>
    <x v="19"/>
    <x v="19"/>
    <n v="9"/>
    <s v="Laia, Kristin"/>
    <x v="1"/>
    <b v="1"/>
    <d v="2026-08-11T00:00:00"/>
    <s v="Dastyn"/>
    <n v="40"/>
    <x v="10"/>
    <x v="0"/>
    <m/>
    <s v="- Config in AYO Principal_x000a_- AYO Toko implementation"/>
    <n v="3"/>
    <m/>
    <m/>
    <m/>
    <m/>
    <m/>
    <m/>
    <m/>
    <m/>
    <s v="Need to wait weekly max order"/>
    <m/>
  </r>
  <r>
    <m/>
    <m/>
    <x v="5"/>
    <s v="AYO Toko SFP"/>
    <x v="20"/>
    <x v="20"/>
    <x v="20"/>
    <x v="20"/>
    <x v="20"/>
    <n v="9"/>
    <s v="Laia, Kristin"/>
    <x v="1"/>
    <b v="1"/>
    <d v="2026-08-11T00:00:00"/>
    <s v="Dastyn"/>
    <n v="90"/>
    <x v="0"/>
    <x v="0"/>
    <m/>
    <m/>
    <n v="5"/>
    <m/>
    <m/>
    <m/>
    <m/>
    <m/>
    <m/>
    <m/>
    <m/>
    <m/>
    <m/>
  </r>
  <r>
    <m/>
    <m/>
    <x v="5"/>
    <s v="AYO Toko SFP"/>
    <x v="21"/>
    <x v="21"/>
    <x v="21"/>
    <x v="21"/>
    <x v="21"/>
    <n v="9"/>
    <s v="Laia, Kristin"/>
    <x v="1"/>
    <b v="0"/>
    <d v="2026-09-15T00:00:00"/>
    <s v="Dastyn"/>
    <n v="30"/>
    <x v="11"/>
    <x v="0"/>
    <m/>
    <s v="- Dalam pengiriman_x000a_- Pesanan diterima_x000a_- Pesanan selesai"/>
    <n v="3"/>
    <m/>
    <m/>
    <m/>
    <m/>
    <m/>
    <m/>
    <m/>
    <m/>
    <m/>
    <m/>
  </r>
  <r>
    <m/>
    <m/>
    <x v="6"/>
    <s v="CITA"/>
    <x v="22"/>
    <x v="22"/>
    <x v="22"/>
    <x v="22"/>
    <x v="2"/>
    <m/>
    <m/>
    <x v="2"/>
    <m/>
    <m/>
    <m/>
    <n v="50"/>
    <x v="5"/>
    <x v="0"/>
    <m/>
    <m/>
    <m/>
    <m/>
    <m/>
    <m/>
    <m/>
    <m/>
    <m/>
    <m/>
    <m/>
    <m/>
    <m/>
  </r>
  <r>
    <n v="1"/>
    <m/>
    <x v="6"/>
    <s v="DTE"/>
    <x v="23"/>
    <x v="23"/>
    <x v="23"/>
    <x v="23"/>
    <x v="22"/>
    <n v="7"/>
    <s v="CommDep - Dila Setyawati_x000a_RTM Comstrat - Tania Febrianti"/>
    <x v="1"/>
    <b v="1"/>
    <d v="2026-07-06T00:00:00"/>
    <s v="VK Varhan_x000a_Jeremia Dharmawan_x000a_Livi Anastasi"/>
    <n v="20"/>
    <x v="9"/>
    <x v="0"/>
    <m/>
    <m/>
    <m/>
    <m/>
    <m/>
    <m/>
    <n v="9"/>
    <s v="No"/>
    <m/>
    <m/>
    <m/>
    <s v="Full Consume Mandays"/>
    <m/>
  </r>
  <r>
    <n v="2"/>
    <m/>
    <x v="6"/>
    <s v="DTE"/>
    <x v="24"/>
    <x v="24"/>
    <x v="22"/>
    <x v="22"/>
    <x v="22"/>
    <n v="7"/>
    <s v="CommDep - Dila Setyawati_x000a_RTM Comstrat - Tania Febrianti"/>
    <x v="1"/>
    <b v="1"/>
    <d v="2026-07-06T00:00:00"/>
    <s v="Jeremia Dharmawan_x000a_Livi Anastasi"/>
    <n v="20"/>
    <x v="1"/>
    <x v="0"/>
    <m/>
    <m/>
    <m/>
    <m/>
    <m/>
    <m/>
    <n v="9"/>
    <s v="No"/>
    <m/>
    <m/>
    <m/>
    <s v="Full Consume Mandays"/>
    <m/>
  </r>
  <r>
    <n v="3"/>
    <m/>
    <x v="3"/>
    <s v="AYO MITRA"/>
    <x v="25"/>
    <x v="25"/>
    <x v="24"/>
    <x v="24"/>
    <x v="2"/>
    <m/>
    <m/>
    <x v="2"/>
    <m/>
    <m/>
    <m/>
    <n v="30"/>
    <x v="2"/>
    <x v="0"/>
    <m/>
    <m/>
    <m/>
    <m/>
    <m/>
    <m/>
    <m/>
    <m/>
    <m/>
    <m/>
    <m/>
    <m/>
    <m/>
  </r>
  <r>
    <n v="4"/>
    <m/>
    <x v="3"/>
    <s v="AYO MITRA"/>
    <x v="26"/>
    <x v="26"/>
    <x v="25"/>
    <x v="25"/>
    <x v="23"/>
    <n v="9"/>
    <s v="Marvel"/>
    <x v="0"/>
    <m/>
    <d v="2026-09-17T00:00:00"/>
    <s v="Marvel Subekti"/>
    <n v="15"/>
    <x v="10"/>
    <x v="0"/>
    <m/>
    <m/>
    <m/>
    <m/>
    <m/>
    <m/>
    <m/>
    <m/>
    <m/>
    <m/>
    <m/>
    <m/>
    <m/>
  </r>
  <r>
    <n v="5"/>
    <m/>
    <x v="7"/>
    <s v="Control Tower PH"/>
    <x v="27"/>
    <x v="27"/>
    <x v="26"/>
    <x v="26"/>
    <x v="24"/>
    <n v="8"/>
    <s v="Sintor, Marjorie (CI PH)"/>
    <x v="3"/>
    <b v="1"/>
    <d v="2026-08-13T00:00:00"/>
    <s v="Robert"/>
    <n v="80"/>
    <x v="0"/>
    <x v="0"/>
    <d v="2026-08-24T00:00:00"/>
    <s v="https://jira.app.pconnect.biz/browse/CDE-78657"/>
    <m/>
    <m/>
    <d v="2026-09-01T00:00:00"/>
    <s v="Develop"/>
    <n v="8"/>
    <s v="Yes"/>
    <m/>
    <s v="Waiting From SE on Tuesday"/>
    <n v="10"/>
    <m/>
    <m/>
  </r>
  <r>
    <n v="6"/>
    <m/>
    <x v="8"/>
    <s v="MY AYO"/>
    <x v="28"/>
    <x v="28"/>
    <x v="27"/>
    <x v="22"/>
    <x v="2"/>
    <m/>
    <m/>
    <x v="2"/>
    <m/>
    <m/>
    <m/>
    <n v="7"/>
    <x v="5"/>
    <x v="2"/>
    <m/>
    <m/>
    <m/>
    <m/>
    <m/>
    <s v="Deprio "/>
    <m/>
    <m/>
    <m/>
    <m/>
    <m/>
    <m/>
    <m/>
  </r>
  <r>
    <n v="7"/>
    <m/>
    <x v="9"/>
    <s v="My Hero FF &amp; Backend"/>
    <x v="29"/>
    <x v="29"/>
    <x v="28"/>
    <x v="27"/>
    <x v="2"/>
    <n v="9"/>
    <s v="Nobel Adisyahputra"/>
    <x v="0"/>
    <m/>
    <m/>
    <m/>
    <m/>
    <x v="12"/>
    <x v="0"/>
    <m/>
    <m/>
    <m/>
    <m/>
    <m/>
    <m/>
    <m/>
    <m/>
    <m/>
    <m/>
    <s v="BRD Automated Overdue Control Enhancement – Receipt Penjualan Tunai.pptx"/>
    <m/>
    <m/>
  </r>
  <r>
    <n v="8"/>
    <m/>
    <x v="0"/>
    <s v="Replenishment / ORF"/>
    <x v="30"/>
    <x v="30"/>
    <x v="29"/>
    <x v="28"/>
    <x v="25"/>
    <n v="9"/>
    <s v="Natasha, Ria"/>
    <x v="0"/>
    <m/>
    <d v="2026-09-21T00:00:00"/>
    <s v="Kelvin"/>
    <n v="20"/>
    <x v="10"/>
    <x v="0"/>
    <m/>
    <m/>
    <m/>
    <m/>
    <m/>
    <m/>
    <m/>
    <m/>
    <m/>
    <m/>
    <m/>
    <m/>
    <m/>
  </r>
  <r>
    <n v="9"/>
    <m/>
    <x v="0"/>
    <s v="Access Management"/>
    <x v="31"/>
    <x v="31"/>
    <x v="30"/>
    <x v="29"/>
    <x v="26"/>
    <n v="9"/>
    <s v="Natasha, Ria"/>
    <x v="1"/>
    <m/>
    <d v="2026-09-21T00:00:00"/>
    <s v="Felicia"/>
    <n v="100"/>
    <x v="0"/>
    <x v="0"/>
    <m/>
    <m/>
    <m/>
    <m/>
    <m/>
    <m/>
    <m/>
    <m/>
    <m/>
    <m/>
    <m/>
    <m/>
    <m/>
  </r>
  <r>
    <n v="10"/>
    <m/>
    <x v="8"/>
    <s v="MY AYO"/>
    <x v="28"/>
    <x v="32"/>
    <x v="31"/>
    <x v="22"/>
    <x v="2"/>
    <m/>
    <m/>
    <x v="2"/>
    <m/>
    <m/>
    <m/>
    <n v="12"/>
    <x v="5"/>
    <x v="2"/>
    <m/>
    <m/>
    <m/>
    <m/>
    <m/>
    <s v="Deprio "/>
    <m/>
    <m/>
    <m/>
    <m/>
    <m/>
    <m/>
    <m/>
  </r>
  <r>
    <n v="11"/>
    <m/>
    <x v="8"/>
    <s v="MY AYO"/>
    <x v="28"/>
    <x v="28"/>
    <x v="27"/>
    <x v="30"/>
    <x v="2"/>
    <m/>
    <m/>
    <x v="2"/>
    <m/>
    <m/>
    <m/>
    <n v="7"/>
    <x v="5"/>
    <x v="2"/>
    <m/>
    <m/>
    <m/>
    <m/>
    <m/>
    <s v="Deprio "/>
    <m/>
    <m/>
    <m/>
    <m/>
    <m/>
    <m/>
    <m/>
  </r>
  <r>
    <n v="12"/>
    <m/>
    <x v="10"/>
    <s v="OSEM"/>
    <x v="32"/>
    <x v="33"/>
    <x v="32"/>
    <x v="31"/>
    <x v="27"/>
    <n v="7"/>
    <s v="Inggrid, Jore"/>
    <x v="1"/>
    <b v="0"/>
    <m/>
    <s v="Marvel"/>
    <m/>
    <x v="0"/>
    <x v="2"/>
    <m/>
    <m/>
    <s v="CDE-72412 OSEM - Migrating RDS Golden Records to AWS Iceberg Tables"/>
    <m/>
    <d v="2026-08-07T00:00:00"/>
    <s v="Deprio"/>
    <m/>
    <m/>
    <m/>
    <m/>
    <m/>
    <s v="Waiting Confirmation From EI"/>
    <m/>
  </r>
  <r>
    <n v="13"/>
    <m/>
    <x v="6"/>
    <s v="DTE"/>
    <x v="23"/>
    <x v="23"/>
    <x v="23"/>
    <x v="23"/>
    <x v="22"/>
    <n v="7"/>
    <s v="CommDep - Dila Setyawati_x000a_RTM Comstrat - Tania Febrianti"/>
    <x v="1"/>
    <b v="1"/>
    <d v="2026-07-06T00:00:00"/>
    <s v="VK Varhan_x000a_Jeremia Dharmawan_x000a_Livi Anastasi"/>
    <n v="20"/>
    <x v="11"/>
    <x v="0"/>
    <m/>
    <m/>
    <m/>
    <m/>
    <m/>
    <s v="Deprio"/>
    <n v="9"/>
    <s v="No"/>
    <m/>
    <m/>
    <m/>
    <s v="Full Consume Mandays"/>
    <m/>
  </r>
  <r>
    <n v="14"/>
    <m/>
    <x v="1"/>
    <s v="AYO Principal "/>
    <x v="33"/>
    <x v="34"/>
    <x v="33"/>
    <x v="22"/>
    <x v="2"/>
    <m/>
    <m/>
    <x v="2"/>
    <b v="0"/>
    <m/>
    <s v="Kelvin"/>
    <n v="10"/>
    <x v="13"/>
    <x v="0"/>
    <m/>
    <m/>
    <s v="Deprio"/>
    <m/>
    <m/>
    <s v="Deprio"/>
    <m/>
    <m/>
    <s v="Not Prioritized"/>
    <m/>
    <s v="Shared via Meeting"/>
    <s v="Not Prioritized From EI"/>
    <m/>
  </r>
  <r>
    <n v="15"/>
    <m/>
    <x v="5"/>
    <s v="AYO Toko"/>
    <x v="34"/>
    <x v="35"/>
    <x v="34"/>
    <x v="32"/>
    <x v="2"/>
    <n v="8"/>
    <s v="Dhea Rizka"/>
    <x v="0"/>
    <m/>
    <m/>
    <s v="Jeje"/>
    <n v="50"/>
    <x v="0"/>
    <x v="0"/>
    <m/>
    <s v="- Button register (redirect) and Google Analytics_x000a_- Webview untuk binding (dipanggil di BRI Merchant)_x000a_- Unbind QRIS story"/>
    <n v="3"/>
    <m/>
    <m/>
    <s v="Deprio"/>
    <m/>
    <m/>
    <m/>
    <m/>
    <m/>
    <s v="Not Ready From EI"/>
    <m/>
  </r>
  <r>
    <n v="16"/>
    <m/>
    <x v="6"/>
    <s v="DTE"/>
    <x v="24"/>
    <x v="24"/>
    <x v="22"/>
    <x v="22"/>
    <x v="22"/>
    <n v="7"/>
    <s v="CommDep - Dila Setyawati_x000a_RTM Comstrat - Tania Febrianti"/>
    <x v="1"/>
    <b v="1"/>
    <d v="2026-07-06T00:00:00"/>
    <s v="Jeremia Dharmawan_x000a_Livi Anastasi"/>
    <n v="20"/>
    <x v="14"/>
    <x v="0"/>
    <m/>
    <m/>
    <m/>
    <m/>
    <m/>
    <s v="Deprio"/>
    <n v="9"/>
    <s v="No"/>
    <m/>
    <m/>
    <m/>
    <s v="Full Consume Mandays"/>
    <m/>
  </r>
  <r>
    <m/>
    <m/>
    <x v="4"/>
    <s v="DTE"/>
    <x v="35"/>
    <x v="36"/>
    <x v="35"/>
    <x v="33"/>
    <x v="28"/>
    <n v="9"/>
    <s v="CommDep - Bobo Devara"/>
    <x v="3"/>
    <b v="0"/>
    <d v="2026-06-03T00:00:00"/>
    <s v="Livi Anastasia"/>
    <n v="70"/>
    <x v="5"/>
    <x v="0"/>
    <m/>
    <s v="CDE-64438"/>
    <m/>
    <m/>
    <m/>
    <m/>
    <m/>
    <m/>
    <m/>
    <m/>
    <m/>
    <m/>
    <m/>
  </r>
  <r>
    <n v="17"/>
    <m/>
    <x v="4"/>
    <s v="DTE, CITA, AYO TOKO"/>
    <x v="36"/>
    <x v="37"/>
    <x v="36"/>
    <x v="34"/>
    <x v="29"/>
    <n v="8"/>
    <s v="Enterprise Innovation - Nessia Marthalia"/>
    <x v="3"/>
    <b v="0"/>
    <d v="2026-08-10T00:00:00"/>
    <s v="Livi Anastasia"/>
    <n v="25"/>
    <x v="9"/>
    <x v="0"/>
    <m/>
    <m/>
    <m/>
    <m/>
    <m/>
    <s v="Deprio"/>
    <m/>
    <m/>
    <m/>
    <m/>
    <m/>
    <s v="Full Consume Mandasys And Requirement Details "/>
    <m/>
  </r>
  <r>
    <n v="18"/>
    <m/>
    <x v="6"/>
    <s v="CITA"/>
    <x v="37"/>
    <x v="38"/>
    <x v="37"/>
    <x v="35"/>
    <x v="30"/>
    <n v="6"/>
    <s v="Jeremia Dharmawan"/>
    <x v="0"/>
    <b v="0"/>
    <m/>
    <s v="Jeremia Dharmawan"/>
    <n v="33"/>
    <x v="7"/>
    <x v="0"/>
    <m/>
    <m/>
    <s v="Deprio"/>
    <m/>
    <m/>
    <s v="Deprio"/>
    <n v="9"/>
    <m/>
    <m/>
    <m/>
    <s v="https://pmicloud-my.sharepoint.com/:p:/r/personal/jdharmaw_pmintl_net/Documents/CITA%20Chatbot%20Enhancement%20%E2%80%93%20Intent-Based%20Order%20Assistance%20(Phase%201%20%E2%80%93%20Temporary%20Solution).pptx?d=w607ad470f6a84bf4afc28d72f6c86667&amp;csf=1&amp;web=1&amp;e=GaDrTl"/>
    <s v="Full Consume Mandays"/>
    <m/>
  </r>
  <r>
    <n v="19"/>
    <m/>
    <x v="1"/>
    <s v="AYO Principal"/>
    <x v="33"/>
    <x v="39"/>
    <x v="38"/>
    <x v="36"/>
    <x v="31"/>
    <m/>
    <s v="Laia, Kristin"/>
    <x v="0"/>
    <m/>
    <m/>
    <s v="Kelvin "/>
    <n v="8"/>
    <x v="7"/>
    <x v="0"/>
    <m/>
    <m/>
    <m/>
    <m/>
    <m/>
    <s v="Deprio"/>
    <m/>
    <m/>
    <m/>
    <m/>
    <m/>
    <s v="Not Prioritized From EI"/>
    <m/>
  </r>
  <r>
    <n v="20"/>
    <m/>
    <x v="6"/>
    <s v="CITA"/>
    <x v="38"/>
    <x v="40"/>
    <x v="39"/>
    <x v="37"/>
    <x v="2"/>
    <m/>
    <m/>
    <x v="2"/>
    <m/>
    <m/>
    <m/>
    <n v="3"/>
    <x v="2"/>
    <x v="0"/>
    <m/>
    <m/>
    <m/>
    <m/>
    <m/>
    <s v="Deprio"/>
    <n v="9"/>
    <m/>
    <m/>
    <m/>
    <m/>
    <s v="Full Consume Mandays"/>
    <m/>
  </r>
  <r>
    <n v="21"/>
    <m/>
    <x v="1"/>
    <s v="AYO Principal - Coin Disbursement"/>
    <x v="39"/>
    <x v="41"/>
    <x v="40"/>
    <x v="38"/>
    <x v="32"/>
    <n v="7"/>
    <s v="Jessica Cassandra"/>
    <x v="1"/>
    <b v="0"/>
    <m/>
    <s v="Livi Anastasia"/>
    <n v="12"/>
    <x v="15"/>
    <x v="0"/>
    <m/>
    <m/>
    <m/>
    <m/>
    <m/>
    <s v="Deprio"/>
    <m/>
    <m/>
    <m/>
    <m/>
    <m/>
    <m/>
    <m/>
  </r>
  <r>
    <n v="22"/>
    <m/>
    <x v="4"/>
    <s v="DTE, AYO KASIR"/>
    <x v="40"/>
    <x v="42"/>
    <x v="41"/>
    <x v="39"/>
    <x v="33"/>
    <n v="8"/>
    <s v="Felicia Gunawan"/>
    <x v="3"/>
    <b v="0"/>
    <d v="2026-04-22T00:00:00"/>
    <s v="Livi Anastasia"/>
    <n v="10"/>
    <x v="7"/>
    <x v="0"/>
    <m/>
    <m/>
    <m/>
    <m/>
    <m/>
    <s v="Deprio"/>
    <m/>
    <m/>
    <m/>
    <m/>
    <m/>
    <s v="Full Consume Mandasys And Kasirs Requirement Details Not Readys "/>
    <m/>
  </r>
  <r>
    <e v="#REF!"/>
    <m/>
    <x v="4"/>
    <s v="DTE, AYO PRINCIPAL"/>
    <x v="39"/>
    <x v="41"/>
    <x v="40"/>
    <x v="38"/>
    <x v="32"/>
    <n v="8"/>
    <s v="Jessica Cassandra"/>
    <x v="3"/>
    <b v="0"/>
    <m/>
    <s v="Livi Anastasia"/>
    <n v="12"/>
    <x v="10"/>
    <x v="0"/>
    <m/>
    <m/>
    <m/>
    <m/>
    <m/>
    <s v="Cancel"/>
    <m/>
    <m/>
    <m/>
    <m/>
    <m/>
    <s v="Requirement Not Ready From EI"/>
    <m/>
  </r>
  <r>
    <e v="#REF!"/>
    <m/>
    <x v="6"/>
    <s v="CITA"/>
    <x v="41"/>
    <x v="43"/>
    <x v="42"/>
    <x v="22"/>
    <x v="34"/>
    <n v="6"/>
    <s v="Jeremia Dharmawan"/>
    <x v="0"/>
    <b v="0"/>
    <m/>
    <s v="Jeremia Dharmawan"/>
    <n v="25"/>
    <x v="10"/>
    <x v="0"/>
    <m/>
    <m/>
    <s v="Deprio"/>
    <m/>
    <m/>
    <s v="Deprio"/>
    <n v="9"/>
    <m/>
    <m/>
    <m/>
    <s v="https://pmicloud-my.sharepoint.com/:p:/r/personal/jdharmaw_pmintl_net/Documents/Microsoft%20Teams%20Chat%20Files/BRD%20-%20CITA%20-%20Action%20Widget%20Exp.pptx?d=wdccb3eb24d084d74bff8489408beb4e8&amp;csf=1&amp;web=1&amp;e=del7nE"/>
    <s v="Full Mandays"/>
    <m/>
  </r>
  <r>
    <e v="#REF!"/>
    <m/>
    <x v="5"/>
    <s v="AYO Toko, AYO Kasir"/>
    <x v="42"/>
    <x v="44"/>
    <x v="43"/>
    <x v="40"/>
    <x v="35"/>
    <n v="7"/>
    <s v="Feli"/>
    <x v="1"/>
    <b v="0"/>
    <m/>
    <s v="Jeje"/>
    <n v="25"/>
    <x v="0"/>
    <x v="0"/>
    <m/>
    <m/>
    <n v="1"/>
    <m/>
    <m/>
    <s v="Deprio"/>
    <m/>
    <m/>
    <m/>
    <m/>
    <m/>
    <s v="Not Ready From EI"/>
    <m/>
  </r>
  <r>
    <e v="#REF!"/>
    <m/>
    <x v="5"/>
    <s v="AYO Toko"/>
    <x v="43"/>
    <x v="45"/>
    <x v="44"/>
    <x v="41"/>
    <x v="36"/>
    <n v="8"/>
    <s v="Jeje"/>
    <x v="3"/>
    <b v="0"/>
    <m/>
    <s v="Jeje"/>
    <n v="60"/>
    <x v="0"/>
    <x v="0"/>
    <m/>
    <s v="- Product card_x000a_- Belanja landing page (SFP &amp; CC)_x000a_- Search page_x000a_- Product Detail"/>
    <n v="4"/>
    <m/>
    <m/>
    <s v="Deprio"/>
    <m/>
    <m/>
    <m/>
    <m/>
    <m/>
    <s v="Not Ready From EI"/>
    <m/>
  </r>
  <r>
    <e v="#REF!"/>
    <m/>
    <x v="1"/>
    <s v="AYO Principal - Bank Account &amp; CTA Status"/>
    <x v="44"/>
    <x v="46"/>
    <x v="45"/>
    <x v="42"/>
    <x v="37"/>
    <n v="7"/>
    <s v="Iqbal Pamungkas, Jessica Cassandra"/>
    <x v="1"/>
    <b v="0"/>
    <d v="2026-07-07T00:00:00"/>
    <s v="Ariph Kelvin"/>
    <m/>
    <x v="16"/>
    <x v="0"/>
    <m/>
    <m/>
    <m/>
    <m/>
    <m/>
    <s v="Deprio"/>
    <m/>
    <m/>
    <m/>
    <m/>
    <m/>
    <s v="Not Prioritized From EI"/>
    <m/>
  </r>
  <r>
    <e v="#REF!"/>
    <m/>
    <x v="2"/>
    <s v="My Hero WEB"/>
    <x v="45"/>
    <x v="47"/>
    <x v="46"/>
    <x v="43"/>
    <x v="2"/>
    <n v="6"/>
    <s v="Melissa Tio"/>
    <x v="4"/>
    <m/>
    <d v="2026-06-03T00:00:00"/>
    <s v="Melissa Tio"/>
    <n v="17.100000000000001"/>
    <x v="14"/>
    <x v="0"/>
    <m/>
    <m/>
    <m/>
    <m/>
    <m/>
    <s v="Deprio"/>
    <m/>
    <m/>
    <m/>
    <m/>
    <s v="BRD Invoice Adjustment.pptx"/>
    <s v="No PRD shared to ITPD"/>
    <m/>
  </r>
  <r>
    <e v="#REF!"/>
    <m/>
    <x v="5"/>
    <s v="AYO Toko"/>
    <x v="46"/>
    <x v="48"/>
    <x v="47"/>
    <x v="44"/>
    <x v="38"/>
    <n v="8"/>
    <s v="Jeje"/>
    <x v="3"/>
    <b v="1"/>
    <m/>
    <s v="Jeje"/>
    <n v="30"/>
    <x v="0"/>
    <x v="0"/>
    <m/>
    <s v="- AYO Principal config_x000a_- AYO Toko"/>
    <n v="2"/>
    <m/>
    <m/>
    <s v="Deprio"/>
    <m/>
    <m/>
    <m/>
    <m/>
    <m/>
    <s v="Not Ready From EI"/>
    <m/>
  </r>
  <r>
    <e v="#REF!"/>
    <m/>
    <x v="1"/>
    <s v="AYO Principal"/>
    <x v="47"/>
    <x v="49"/>
    <x v="48"/>
    <x v="22"/>
    <x v="2"/>
    <m/>
    <s v="IT Team"/>
    <x v="2"/>
    <b v="0"/>
    <m/>
    <s v="Ariph Satyanagara"/>
    <n v="15"/>
    <x v="9"/>
    <x v="0"/>
    <m/>
    <s v="[CDE-72276] RIAM Activity B2B - Jira"/>
    <m/>
    <m/>
    <m/>
    <m/>
    <m/>
    <m/>
    <m/>
    <m/>
    <m/>
    <s v="Lintas Sprint 9"/>
    <m/>
  </r>
  <r>
    <e v="#REF!"/>
    <m/>
    <x v="5"/>
    <s v="AYO Toko"/>
    <x v="48"/>
    <x v="22"/>
    <x v="49"/>
    <x v="22"/>
    <x v="2"/>
    <n v="8"/>
    <s v="Livi"/>
    <x v="1"/>
    <b v="1"/>
    <m/>
    <s v="Jeje"/>
    <n v="50"/>
    <x v="0"/>
    <x v="0"/>
    <m/>
    <s v="- AYO Toko ticket to show product slotting_x000a_- AYO Toko product slotting config AYO Principal"/>
    <n v="2"/>
    <m/>
    <m/>
    <s v="Deprio"/>
    <m/>
    <m/>
    <m/>
    <m/>
    <m/>
    <s v="Not Ready From EI"/>
    <m/>
  </r>
  <r>
    <e v="#REF!"/>
    <m/>
    <x v="2"/>
    <s v="My Hero WEB"/>
    <x v="49"/>
    <x v="50"/>
    <x v="50"/>
    <x v="45"/>
    <x v="2"/>
    <n v="6"/>
    <s v="Tania Febriyanti"/>
    <x v="4"/>
    <m/>
    <d v="2026-06-03T00:00:00"/>
    <s v="Melissa Tio"/>
    <n v="34.200000000000003"/>
    <x v="13"/>
    <x v="0"/>
    <m/>
    <m/>
    <m/>
    <m/>
    <m/>
    <s v="Deprio"/>
    <m/>
    <m/>
    <m/>
    <m/>
    <s v="BRD Price Management Enhancement.pptx"/>
    <s v="No PRD shared to ITPD"/>
    <m/>
  </r>
  <r>
    <e v="#REF!"/>
    <m/>
    <x v="5"/>
    <s v="AYO Toko"/>
    <x v="50"/>
    <x v="51"/>
    <x v="51"/>
    <x v="46"/>
    <x v="39"/>
    <m/>
    <s v="Paula Kohar"/>
    <x v="1"/>
    <b v="0"/>
    <m/>
    <s v="Jeje"/>
    <n v="400"/>
    <x v="0"/>
    <x v="0"/>
    <m/>
    <m/>
    <m/>
    <m/>
    <m/>
    <s v="Deprio"/>
    <m/>
    <m/>
    <m/>
    <m/>
    <m/>
    <s v="Not Ready From EI"/>
    <m/>
  </r>
  <r>
    <e v="#REF!"/>
    <m/>
    <x v="2"/>
    <s v="My Hero FF &amp; My Hero Backend"/>
    <x v="51"/>
    <x v="52"/>
    <x v="52"/>
    <x v="47"/>
    <x v="2"/>
    <m/>
    <s v="CI- Faishol"/>
    <x v="4"/>
    <b v="1"/>
    <m/>
    <s v="Faishol"/>
    <n v="28.5"/>
    <x v="15"/>
    <x v="0"/>
    <m/>
    <m/>
    <m/>
    <m/>
    <m/>
    <s v="Deprio"/>
    <m/>
    <m/>
    <m/>
    <m/>
    <s v="BRD - MyHero Update release mechanism.pptx"/>
    <s v="No PRD shared to ITPD"/>
    <m/>
  </r>
  <r>
    <e v="#REF!"/>
    <m/>
    <x v="1"/>
    <s v="AYO Principal"/>
    <x v="52"/>
    <x v="40"/>
    <x v="39"/>
    <x v="22"/>
    <x v="2"/>
    <m/>
    <s v="IT Team"/>
    <x v="2"/>
    <b v="0"/>
    <m/>
    <s v="Ariph Satyanagara"/>
    <n v="27"/>
    <x v="10"/>
    <x v="0"/>
    <m/>
    <m/>
    <m/>
    <m/>
    <m/>
    <m/>
    <m/>
    <m/>
    <m/>
    <m/>
    <m/>
    <m/>
    <m/>
  </r>
  <r>
    <e v="#REF!"/>
    <m/>
    <x v="2"/>
    <s v="My Hero FF &amp; My Hero Backend"/>
    <x v="53"/>
    <x v="53"/>
    <x v="53"/>
    <x v="48"/>
    <x v="40"/>
    <n v="5"/>
    <s v="CommFin - Nobel Adisyahputra"/>
    <x v="4"/>
    <b v="0"/>
    <m/>
    <s v="Austin"/>
    <n v="163.39999999999998"/>
    <x v="17"/>
    <x v="0"/>
    <m/>
    <m/>
    <m/>
    <m/>
    <m/>
    <s v="Deprio"/>
    <m/>
    <m/>
    <m/>
    <m/>
    <m/>
    <s v="No PRD shared to ITPD"/>
    <m/>
  </r>
  <r>
    <e v="#REF!"/>
    <m/>
    <x v="2"/>
    <s v="My Hero FF"/>
    <x v="54"/>
    <x v="54"/>
    <x v="54"/>
    <x v="49"/>
    <x v="41"/>
    <n v="6"/>
    <s v="CI - Aditya Hidayat"/>
    <x v="4"/>
    <m/>
    <m/>
    <s v="Aditya Hidayat"/>
    <m/>
    <x v="18"/>
    <x v="0"/>
    <m/>
    <m/>
    <m/>
    <m/>
    <m/>
    <s v="Deprio"/>
    <m/>
    <m/>
    <m/>
    <m/>
    <m/>
    <s v="No BRD shared to ITPD"/>
    <m/>
  </r>
  <r>
    <e v="#REF!"/>
    <m/>
    <x v="2"/>
    <s v="My Hero BE"/>
    <x v="55"/>
    <x v="55"/>
    <x v="55"/>
    <x v="22"/>
    <x v="42"/>
    <n v="5"/>
    <s v="CI - Livi Anastasia"/>
    <x v="4"/>
    <b v="0"/>
    <d v="2026-02-05T00:00:00"/>
    <s v="Melissa Tio"/>
    <n v="32.299999999999997"/>
    <x v="19"/>
    <x v="3"/>
    <m/>
    <m/>
    <m/>
    <m/>
    <m/>
    <s v="Deprio"/>
    <m/>
    <m/>
    <m/>
    <m/>
    <m/>
    <s v="No PRD shared to ITPD"/>
    <m/>
  </r>
  <r>
    <e v="#REF!"/>
    <m/>
    <x v="2"/>
    <s v="My Hero BE"/>
    <x v="55"/>
    <x v="56"/>
    <x v="56"/>
    <x v="22"/>
    <x v="43"/>
    <n v="5"/>
    <s v="CI - Livi Anastasia"/>
    <x v="4"/>
    <b v="0"/>
    <d v="2026-02-05T00:00:00"/>
    <s v="Melissa Tio"/>
    <n v="60.8"/>
    <x v="20"/>
    <x v="0"/>
    <m/>
    <m/>
    <m/>
    <m/>
    <m/>
    <s v="Deprio"/>
    <m/>
    <m/>
    <m/>
    <m/>
    <m/>
    <s v="No PRD shared to ITPD"/>
    <m/>
  </r>
  <r>
    <e v="#REF!"/>
    <m/>
    <x v="2"/>
    <s v="My Hero BE"/>
    <x v="55"/>
    <x v="57"/>
    <x v="57"/>
    <x v="22"/>
    <x v="44"/>
    <n v="5"/>
    <s v="Commercial - Dinda Fardian"/>
    <x v="4"/>
    <b v="0"/>
    <d v="2026-02-05T00:00:00"/>
    <s v="Melissa Tio"/>
    <n v="9.5"/>
    <x v="21"/>
    <x v="4"/>
    <m/>
    <m/>
    <m/>
    <m/>
    <m/>
    <s v="Deprio"/>
    <m/>
    <m/>
    <m/>
    <m/>
    <m/>
    <s v="No PRD shared to ITPD"/>
    <m/>
  </r>
  <r>
    <e v="#REF!"/>
    <m/>
    <x v="2"/>
    <s v="My Hero BE"/>
    <x v="56"/>
    <x v="58"/>
    <x v="58"/>
    <x v="22"/>
    <x v="2"/>
    <n v="5"/>
    <s v="CI - Melissa Tio"/>
    <x v="4"/>
    <b v="0"/>
    <m/>
    <s v="Melissa Tio"/>
    <n v="9.5"/>
    <x v="4"/>
    <x v="5"/>
    <m/>
    <m/>
    <m/>
    <m/>
    <m/>
    <s v="Deprio"/>
    <m/>
    <m/>
    <m/>
    <m/>
    <m/>
    <s v="No PRD shared to ITPD"/>
    <m/>
  </r>
  <r>
    <e v="#REF!"/>
    <m/>
    <x v="2"/>
    <s v="My Hero BE"/>
    <x v="55"/>
    <x v="59"/>
    <x v="59"/>
    <x v="22"/>
    <x v="43"/>
    <n v="5"/>
    <s v="Commercial - Dinda Fardian"/>
    <x v="4"/>
    <b v="0"/>
    <d v="2026-02-05T00:00:00"/>
    <s v="Melissa Tio"/>
    <n v="38"/>
    <x v="3"/>
    <x v="6"/>
    <m/>
    <m/>
    <m/>
    <m/>
    <m/>
    <s v="Deprio"/>
    <m/>
    <m/>
    <m/>
    <m/>
    <m/>
    <s v="No PRD shared to ITPD"/>
    <m/>
  </r>
  <r>
    <e v="#REF!"/>
    <m/>
    <x v="2"/>
    <s v="My Hero &amp; MyHero Backend"/>
    <x v="57"/>
    <x v="60"/>
    <x v="60"/>
    <x v="50"/>
    <x v="2"/>
    <n v="5"/>
    <s v="IT - Andry/Reynaldo/Mahazoya"/>
    <x v="4"/>
    <b v="0"/>
    <m/>
    <s v="CI - Faishol"/>
    <n v="117.8"/>
    <x v="22"/>
    <x v="7"/>
    <m/>
    <m/>
    <m/>
    <m/>
    <m/>
    <s v="Deprio"/>
    <m/>
    <m/>
    <m/>
    <m/>
    <m/>
    <s v="No Prioritization"/>
    <m/>
  </r>
  <r>
    <e v="#REF!"/>
    <m/>
    <x v="2"/>
    <s v="MyHero "/>
    <x v="56"/>
    <x v="61"/>
    <x v="61"/>
    <x v="22"/>
    <x v="2"/>
    <n v="5"/>
    <s v="CPI - Adrian Tannudjaja"/>
    <x v="4"/>
    <b v="0"/>
    <d v="2026-02-19T00:00:00"/>
    <s v="Melissa Tio"/>
    <n v="11.399999999999999"/>
    <x v="23"/>
    <x v="8"/>
    <m/>
    <m/>
    <m/>
    <m/>
    <m/>
    <s v="Deprio"/>
    <m/>
    <m/>
    <m/>
    <m/>
    <m/>
    <s v="No PRD shared to ITPD"/>
    <m/>
  </r>
  <r>
    <e v="#REF!"/>
    <m/>
    <x v="2"/>
    <s v="My Hero"/>
    <x v="56"/>
    <x v="62"/>
    <x v="62"/>
    <x v="22"/>
    <x v="2"/>
    <n v="5"/>
    <s v="CI - Melissa Tio"/>
    <x v="4"/>
    <b v="0"/>
    <m/>
    <s v="Melissa Tio"/>
    <n v="22.799999999999997"/>
    <x v="24"/>
    <x v="9"/>
    <m/>
    <m/>
    <m/>
    <m/>
    <m/>
    <s v="Deprio"/>
    <m/>
    <m/>
    <m/>
    <m/>
    <m/>
    <s v="No PRD shared to ITPD"/>
    <m/>
  </r>
  <r>
    <e v="#REF!"/>
    <m/>
    <x v="2"/>
    <s v="My Hero &amp; MyHero Backend"/>
    <x v="58"/>
    <x v="63"/>
    <x v="63"/>
    <x v="22"/>
    <x v="45"/>
    <n v="5"/>
    <s v="CI - Melissa"/>
    <x v="4"/>
    <b v="0"/>
    <m/>
    <s v="Melissa Tio"/>
    <n v="32.299999999999997"/>
    <x v="25"/>
    <x v="10"/>
    <m/>
    <m/>
    <m/>
    <m/>
    <m/>
    <s v="Deprio"/>
    <m/>
    <m/>
    <m/>
    <m/>
    <m/>
    <s v="No PRD shared to ITPD"/>
    <m/>
  </r>
  <r>
    <e v="#REF!"/>
    <m/>
    <x v="2"/>
    <s v="My Hero WEB"/>
    <x v="59"/>
    <x v="64"/>
    <x v="64"/>
    <x v="51"/>
    <x v="2"/>
    <n v="6"/>
    <s v="Melissa Tio"/>
    <x v="4"/>
    <m/>
    <d v="2026-06-02T00:00:00"/>
    <s v="Melissa Tio"/>
    <n v="19"/>
    <x v="26"/>
    <x v="11"/>
    <m/>
    <m/>
    <m/>
    <m/>
    <m/>
    <s v="Deprio"/>
    <m/>
    <m/>
    <m/>
    <m/>
    <s v="BRD Optimize PG Cash.pptx"/>
    <s v="No PRD shared to ITPD"/>
    <m/>
  </r>
  <r>
    <e v="#REF!"/>
    <m/>
    <x v="2"/>
    <s v="My Hero BE"/>
    <x v="56"/>
    <x v="65"/>
    <x v="65"/>
    <x v="52"/>
    <x v="2"/>
    <n v="5"/>
    <m/>
    <x v="4"/>
    <b v="0"/>
    <m/>
    <s v="Melissa Tio"/>
    <n v="26.6"/>
    <x v="27"/>
    <x v="12"/>
    <m/>
    <m/>
    <m/>
    <m/>
    <m/>
    <s v="Deprio"/>
    <m/>
    <m/>
    <m/>
    <m/>
    <m/>
    <s v="No PRD shared to ITPD"/>
    <m/>
  </r>
  <r>
    <e v="#REF!"/>
    <m/>
    <x v="2"/>
    <s v="My Hero BE"/>
    <x v="56"/>
    <x v="66"/>
    <x v="66"/>
    <x v="53"/>
    <x v="2"/>
    <n v="5"/>
    <m/>
    <x v="4"/>
    <b v="0"/>
    <m/>
    <s v="Austin"/>
    <n v="13.3"/>
    <x v="28"/>
    <x v="13"/>
    <m/>
    <m/>
    <m/>
    <m/>
    <m/>
    <s v="Deprio"/>
    <m/>
    <m/>
    <m/>
    <m/>
    <m/>
    <s v="No PRD shared to ITPD"/>
    <m/>
  </r>
  <r>
    <e v="#REF!"/>
    <m/>
    <x v="2"/>
    <s v="My Hero"/>
    <x v="56"/>
    <x v="67"/>
    <x v="67"/>
    <x v="54"/>
    <x v="2"/>
    <n v="5"/>
    <m/>
    <x v="4"/>
    <b v="0"/>
    <m/>
    <s v="Melissa Tio"/>
    <n v="47.5"/>
    <x v="29"/>
    <x v="14"/>
    <m/>
    <m/>
    <m/>
    <m/>
    <m/>
    <s v="Deprio"/>
    <m/>
    <m/>
    <m/>
    <m/>
    <m/>
    <s v="No PRD shared to ITPD"/>
    <m/>
  </r>
  <r>
    <e v="#REF!"/>
    <m/>
    <x v="2"/>
    <s v="MyHero"/>
    <x v="60"/>
    <x v="68"/>
    <x v="68"/>
    <x v="22"/>
    <x v="2"/>
    <n v="7"/>
    <s v="CI - Melissa"/>
    <x v="4"/>
    <s v="No"/>
    <m/>
    <s v="Melissa Tio"/>
    <n v="16.62"/>
    <x v="30"/>
    <x v="0"/>
    <m/>
    <m/>
    <m/>
    <m/>
    <m/>
    <s v="Deprio"/>
    <m/>
    <m/>
    <m/>
    <m/>
    <m/>
    <s v="No PRD shared to ITPD"/>
    <m/>
  </r>
  <r>
    <e v="#REF!"/>
    <m/>
    <x v="2"/>
    <s v="My Hero"/>
    <x v="61"/>
    <x v="69"/>
    <x v="69"/>
    <x v="22"/>
    <x v="2"/>
    <n v="7"/>
    <s v="Atthina, Nielza"/>
    <x v="4"/>
    <s v="No"/>
    <d v="2026-07-09T00:00:00"/>
    <s v="CI-Austin - Lely"/>
    <n v="45.7"/>
    <x v="31"/>
    <x v="0"/>
    <m/>
    <m/>
    <m/>
    <m/>
    <m/>
    <s v="Deprio"/>
    <m/>
    <m/>
    <m/>
    <m/>
    <m/>
    <s v="No PRD shared to ITPD"/>
    <m/>
  </r>
  <r>
    <e v="#REF!"/>
    <m/>
    <x v="2"/>
    <s v="MyHero FF"/>
    <x v="62"/>
    <x v="70"/>
    <x v="70"/>
    <x v="55"/>
    <x v="46"/>
    <n v="7"/>
    <s v="Iqbal Pamungkas, Jessica Cassandra"/>
    <x v="4"/>
    <m/>
    <m/>
    <m/>
    <n v="18"/>
    <x v="32"/>
    <x v="0"/>
    <m/>
    <m/>
    <m/>
    <m/>
    <m/>
    <s v="Deprio"/>
    <m/>
    <m/>
    <m/>
    <m/>
    <m/>
    <s v="No PRD shared to ITPD"/>
    <m/>
  </r>
  <r>
    <e v="#REF!"/>
    <m/>
    <x v="5"/>
    <s v="SFP"/>
    <x v="63"/>
    <x v="71"/>
    <x v="71"/>
    <x v="56"/>
    <x v="47"/>
    <n v="8"/>
    <s v="Dastyn"/>
    <x v="1"/>
    <b v="0"/>
    <m/>
    <s v="Dastyn"/>
    <n v="15"/>
    <x v="0"/>
    <x v="0"/>
    <m/>
    <m/>
    <n v="1"/>
    <m/>
    <m/>
    <s v="Deprio"/>
    <m/>
    <m/>
    <m/>
    <m/>
    <m/>
    <s v="Not Ready From EI"/>
    <m/>
  </r>
  <r>
    <e v="#REF!"/>
    <m/>
    <x v="2"/>
    <s v="My Hero"/>
    <x v="56"/>
    <x v="72"/>
    <x v="72"/>
    <x v="22"/>
    <x v="2"/>
    <n v="5"/>
    <s v="CommDep - Nika"/>
    <x v="4"/>
    <b v="0"/>
    <d v="2026-02-05T00:00:00"/>
    <s v="Melissa Tio"/>
    <n v="13.3"/>
    <x v="33"/>
    <x v="0"/>
    <m/>
    <m/>
    <m/>
    <m/>
    <m/>
    <s v="Deprio"/>
    <m/>
    <m/>
    <m/>
    <m/>
    <m/>
    <s v="No PRD shared to ITPD"/>
    <m/>
  </r>
  <r>
    <e v="#REF!"/>
    <m/>
    <x v="2"/>
    <s v="MyHero &amp; MyHero Backend"/>
    <x v="64"/>
    <x v="73"/>
    <x v="73"/>
    <x v="57"/>
    <x v="48"/>
    <n v="8"/>
    <m/>
    <x v="1"/>
    <m/>
    <d v="2026-08-06T00:00:00"/>
    <s v="Austin Lieandro"/>
    <n v="146.81"/>
    <x v="7"/>
    <x v="0"/>
    <m/>
    <m/>
    <m/>
    <m/>
    <m/>
    <s v="Deprio"/>
    <m/>
    <m/>
    <m/>
    <m/>
    <m/>
    <m/>
    <m/>
  </r>
  <r>
    <e v="#REF!"/>
    <m/>
    <x v="0"/>
    <s v="AYO Kasir"/>
    <x v="65"/>
    <x v="74"/>
    <x v="74"/>
    <x v="58"/>
    <x v="49"/>
    <m/>
    <s v="Melisa Linggajaya"/>
    <x v="2"/>
    <m/>
    <d v="2026-09-21T00:00:00"/>
    <s v="Felicia "/>
    <n v="10"/>
    <x v="13"/>
    <x v="0"/>
    <m/>
    <m/>
    <m/>
    <m/>
    <d v="2026-08-18T00:00:00"/>
    <s v="Deprio"/>
    <m/>
    <m/>
    <m/>
    <n v="5.5"/>
    <m/>
    <s v="Soft Eng Capacity is full"/>
    <m/>
  </r>
  <r>
    <e v="#REF!"/>
    <m/>
    <x v="5"/>
    <s v="SFP"/>
    <x v="66"/>
    <x v="75"/>
    <x v="75"/>
    <x v="59"/>
    <x v="50"/>
    <n v="8"/>
    <s v="Dastyn"/>
    <x v="1"/>
    <b v="0"/>
    <m/>
    <s v="Dastyn"/>
    <n v="10"/>
    <x v="0"/>
    <x v="0"/>
    <m/>
    <m/>
    <n v="1"/>
    <m/>
    <m/>
    <s v="Deprio"/>
    <m/>
    <m/>
    <m/>
    <m/>
    <m/>
    <s v="Not Ready From EI"/>
    <m/>
  </r>
  <r>
    <e v="#REF!"/>
    <m/>
    <x v="1"/>
    <s v="Gemini AI"/>
    <x v="67"/>
    <x v="76"/>
    <x v="76"/>
    <x v="22"/>
    <x v="2"/>
    <n v="7"/>
    <s v="Data Team"/>
    <x v="5"/>
    <b v="0"/>
    <d v="2026-07-06T00:00:00"/>
    <s v="Marvel"/>
    <m/>
    <x v="0"/>
    <x v="0"/>
    <m/>
    <m/>
    <m/>
    <m/>
    <m/>
    <s v="Deprio"/>
    <m/>
    <m/>
    <m/>
    <m/>
    <m/>
    <s v="Not Priority From Business"/>
    <m/>
  </r>
  <r>
    <e v="#REF!"/>
    <m/>
    <x v="0"/>
    <s v="AYO Kasir"/>
    <x v="68"/>
    <x v="77"/>
    <x v="77"/>
    <x v="60"/>
    <x v="51"/>
    <m/>
    <s v="Melisa Linggajaya"/>
    <x v="2"/>
    <m/>
    <d v="2026-09-21T00:00:00"/>
    <s v="Felicia "/>
    <n v="10"/>
    <x v="15"/>
    <x v="0"/>
    <m/>
    <m/>
    <m/>
    <m/>
    <d v="2026-08-18T00:00:00"/>
    <s v="Deprio"/>
    <m/>
    <m/>
    <m/>
    <n v="4.5"/>
    <m/>
    <s v="Soft Eng Capacity is full"/>
    <m/>
  </r>
  <r>
    <e v="#REF!"/>
    <m/>
    <x v="0"/>
    <s v="Taste Advisor"/>
    <x v="69"/>
    <x v="78"/>
    <x v="78"/>
    <x v="61"/>
    <x v="2"/>
    <m/>
    <m/>
    <x v="2"/>
    <m/>
    <d v="2026-09-21T00:00:00"/>
    <s v="Kelvin"/>
    <n v="40"/>
    <x v="21"/>
    <x v="0"/>
    <m/>
    <m/>
    <m/>
    <m/>
    <m/>
    <s v="Deprio"/>
    <m/>
    <m/>
    <m/>
    <m/>
    <m/>
    <m/>
    <m/>
  </r>
  <r>
    <e v="#REF!"/>
    <m/>
    <x v="2"/>
    <s v="MyHero &amp; MyHero Backend"/>
    <x v="70"/>
    <x v="79"/>
    <x v="79"/>
    <x v="62"/>
    <x v="52"/>
    <n v="8"/>
    <s v="Sekar"/>
    <x v="1"/>
    <m/>
    <d v="2026-08-12T00:00:00"/>
    <s v="Austin Lieandro"/>
    <n v="11.772499999999999"/>
    <x v="34"/>
    <x v="0"/>
    <m/>
    <m/>
    <m/>
    <m/>
    <m/>
    <s v="Deprio"/>
    <m/>
    <m/>
    <m/>
    <m/>
    <m/>
    <s v="No Prioritization"/>
    <m/>
  </r>
  <r>
    <e v="#REF!"/>
    <m/>
    <x v="0"/>
    <s v="AYO Kasir"/>
    <x v="71"/>
    <x v="80"/>
    <x v="80"/>
    <x v="63"/>
    <x v="53"/>
    <m/>
    <s v="Satrijo T, Alexander Adnan"/>
    <x v="6"/>
    <m/>
    <m/>
    <s v="Kelvin"/>
    <n v="100"/>
    <x v="9"/>
    <x v="0"/>
    <m/>
    <m/>
    <m/>
    <m/>
    <d v="2026-08-18T00:00:00"/>
    <s v="Deprio"/>
    <m/>
    <m/>
    <m/>
    <m/>
    <m/>
    <s v="Still need more discussion and details with the business team"/>
    <m/>
  </r>
  <r>
    <e v="#REF!"/>
    <m/>
    <x v="0"/>
    <s v="AYO Kasir &amp; Principal"/>
    <x v="72"/>
    <x v="81"/>
    <x v="81"/>
    <x v="64"/>
    <x v="54"/>
    <n v="5"/>
    <s v="Firmansyah, Adi"/>
    <x v="1"/>
    <b v="0"/>
    <m/>
    <s v="Kelvin"/>
    <n v="10"/>
    <x v="0"/>
    <x v="0"/>
    <m/>
    <m/>
    <s v="Deprio"/>
    <m/>
    <m/>
    <s v="Deprio"/>
    <m/>
    <m/>
    <m/>
    <m/>
    <m/>
    <m/>
    <m/>
  </r>
  <r>
    <e v="#REF!"/>
    <m/>
    <x v="0"/>
    <s v="Hypercare Consumer"/>
    <x v="73"/>
    <x v="82"/>
    <x v="82"/>
    <x v="65"/>
    <x v="55"/>
    <n v="8"/>
    <s v="Rizal Fadilah"/>
    <x v="1"/>
    <m/>
    <m/>
    <s v="Felicia"/>
    <n v="100"/>
    <x v="0"/>
    <x v="0"/>
    <m/>
    <m/>
    <m/>
    <m/>
    <m/>
    <s v="Deprio"/>
    <m/>
    <m/>
    <m/>
    <m/>
    <m/>
    <m/>
    <m/>
  </r>
  <r>
    <e v="#REF!"/>
    <m/>
    <x v="0"/>
    <s v="AYO Kasir"/>
    <x v="74"/>
    <x v="83"/>
    <x v="83"/>
    <x v="66"/>
    <x v="56"/>
    <n v="5"/>
    <s v="CommSFP - Adnan_x000a_CommDep - Harya"/>
    <x v="1"/>
    <b v="0"/>
    <m/>
    <s v="Inna"/>
    <n v="100"/>
    <x v="0"/>
    <x v="0"/>
    <m/>
    <m/>
    <m/>
    <m/>
    <m/>
    <s v="Deprio"/>
    <m/>
    <m/>
    <m/>
    <m/>
    <m/>
    <s v="PRD has not been shared"/>
    <m/>
  </r>
  <r>
    <e v="#REF!"/>
    <m/>
    <x v="0"/>
    <s v="AYO Kasir"/>
    <x v="75"/>
    <x v="84"/>
    <x v="84"/>
    <x v="67"/>
    <x v="57"/>
    <n v="5"/>
    <s v="CommSFP - Adnan_x000a_CommDep - Harya"/>
    <x v="1"/>
    <s v="Deprioritized from previous sprint 9"/>
    <m/>
    <s v="Felicia"/>
    <n v="9"/>
    <x v="14"/>
    <x v="0"/>
    <m/>
    <m/>
    <m/>
    <m/>
    <m/>
    <s v="Deprio"/>
    <m/>
    <m/>
    <m/>
    <m/>
    <m/>
    <s v="PRD has not been shared"/>
    <m/>
  </r>
  <r>
    <e v="#REF!"/>
    <m/>
    <x v="0"/>
    <s v="AYO Kasir SRC IQOS Point"/>
    <x v="76"/>
    <x v="85"/>
    <x v="85"/>
    <x v="68"/>
    <x v="58"/>
    <m/>
    <s v="CommSFP - Ragib Yusup Firdaus_x000a_CommDep - Jessica Cassandra"/>
    <x v="4"/>
    <b v="0"/>
    <m/>
    <s v="Felicia"/>
    <n v="10"/>
    <x v="24"/>
    <x v="0"/>
    <m/>
    <m/>
    <s v="Deprio"/>
    <m/>
    <m/>
    <s v="Deprio"/>
    <m/>
    <m/>
    <m/>
    <m/>
    <m/>
    <s v="Velocity not sufficient"/>
    <m/>
  </r>
  <r>
    <e v="#REF!"/>
    <m/>
    <x v="0"/>
    <s v="AYO Kasir"/>
    <x v="76"/>
    <x v="86"/>
    <x v="86"/>
    <x v="69"/>
    <x v="59"/>
    <n v="2"/>
    <s v="CommSFP - Alifa Safitri_x000a_CommDep - Jessica Cassandra"/>
    <x v="0"/>
    <m/>
    <d v="2025-11-27T00:00:00"/>
    <s v="Felicia "/>
    <n v="30"/>
    <x v="25"/>
    <x v="0"/>
    <m/>
    <m/>
    <s v="Deprio"/>
    <m/>
    <m/>
    <s v="Deprio"/>
    <m/>
    <m/>
    <m/>
    <m/>
    <m/>
    <s v="Dependant on DTE"/>
    <m/>
  </r>
  <r>
    <e v="#REF!"/>
    <m/>
    <x v="0"/>
    <s v="AYO Kasir"/>
    <x v="77"/>
    <x v="87"/>
    <x v="87"/>
    <x v="70"/>
    <x v="60"/>
    <m/>
    <m/>
    <x v="4"/>
    <b v="0"/>
    <m/>
    <s v="Kelvin"/>
    <n v="5"/>
    <x v="0"/>
    <x v="0"/>
    <m/>
    <m/>
    <s v="Deprio"/>
    <m/>
    <m/>
    <s v="Deprio"/>
    <m/>
    <m/>
    <m/>
    <m/>
    <m/>
    <s v="PRD has not been shared"/>
    <m/>
  </r>
  <r>
    <e v="#REF!"/>
    <m/>
    <x v="0"/>
    <s v="AYO Principal - Kasir"/>
    <x v="55"/>
    <x v="88"/>
    <x v="88"/>
    <x v="71"/>
    <x v="61"/>
    <m/>
    <s v="Adnan"/>
    <x v="4"/>
    <b v="0"/>
    <m/>
    <s v="Kelvin"/>
    <n v="57"/>
    <x v="0"/>
    <x v="0"/>
    <m/>
    <m/>
    <s v="Deprio"/>
    <m/>
    <m/>
    <s v="Deprio"/>
    <m/>
    <m/>
    <m/>
    <m/>
    <m/>
    <s v="Velocity not sufficient"/>
    <m/>
  </r>
  <r>
    <e v="#REF!"/>
    <m/>
    <x v="2"/>
    <s v="My Hero"/>
    <x v="78"/>
    <x v="89"/>
    <x v="89"/>
    <x v="22"/>
    <x v="2"/>
    <n v="5"/>
    <s v="Jeje"/>
    <x v="4"/>
    <b v="0"/>
    <d v="2026-02-05T00:00:00"/>
    <s v="Austin"/>
    <m/>
    <x v="18"/>
    <x v="15"/>
    <m/>
    <m/>
    <m/>
    <m/>
    <m/>
    <s v="Deprio"/>
    <m/>
    <m/>
    <m/>
    <m/>
    <m/>
    <s v="No BRD shared to ITPD"/>
    <m/>
  </r>
  <r>
    <e v="#REF!"/>
    <m/>
    <x v="2"/>
    <s v="My Hero FF"/>
    <x v="79"/>
    <x v="90"/>
    <x v="90"/>
    <x v="22"/>
    <x v="2"/>
    <n v="5"/>
    <s v="CI - Aditya Hidayat"/>
    <x v="4"/>
    <b v="0"/>
    <m/>
    <s v="Aditya Hidayat"/>
    <m/>
    <x v="18"/>
    <x v="16"/>
    <m/>
    <m/>
    <m/>
    <m/>
    <m/>
    <s v="Deprio"/>
    <m/>
    <m/>
    <m/>
    <m/>
    <m/>
    <s v="No BRD shared to ITPD"/>
    <m/>
  </r>
  <r>
    <e v="#REF!"/>
    <m/>
    <x v="0"/>
    <s v="AYO Kasir"/>
    <x v="77"/>
    <x v="91"/>
    <x v="91"/>
    <x v="72"/>
    <x v="62"/>
    <m/>
    <m/>
    <x v="4"/>
    <b v="0"/>
    <m/>
    <s v="Kelvin"/>
    <n v="70"/>
    <x v="0"/>
    <x v="0"/>
    <m/>
    <m/>
    <s v="Deprio"/>
    <m/>
    <m/>
    <s v="Deprio"/>
    <m/>
    <m/>
    <m/>
    <m/>
    <m/>
    <s v="PRD has not been shared"/>
    <m/>
  </r>
  <r>
    <e v="#REF!"/>
    <m/>
    <x v="0"/>
    <s v="AYO Kasir"/>
    <x v="80"/>
    <x v="92"/>
    <x v="92"/>
    <x v="73"/>
    <x v="2"/>
    <m/>
    <m/>
    <x v="4"/>
    <b v="0"/>
    <m/>
    <s v="Kelvin, Felicia"/>
    <n v="15"/>
    <x v="0"/>
    <x v="0"/>
    <m/>
    <m/>
    <s v="Deprio"/>
    <m/>
    <m/>
    <s v="Deprio"/>
    <m/>
    <m/>
    <m/>
    <m/>
    <m/>
    <s v="PRD has not been shared"/>
    <m/>
  </r>
  <r>
    <e v="#REF!"/>
    <m/>
    <x v="0"/>
    <s v="AYO Kasir"/>
    <x v="81"/>
    <x v="93"/>
    <x v="93"/>
    <x v="74"/>
    <x v="63"/>
    <m/>
    <s v="MktSFP"/>
    <x v="1"/>
    <b v="0"/>
    <m/>
    <s v="Felicia"/>
    <n v="20"/>
    <x v="0"/>
    <x v="0"/>
    <m/>
    <m/>
    <s v="Deprio"/>
    <m/>
    <m/>
    <s v="Deprio"/>
    <m/>
    <m/>
    <m/>
    <m/>
    <m/>
    <m/>
    <m/>
  </r>
  <r>
    <e v="#REF!"/>
    <m/>
    <x v="2"/>
    <s v="My Hero FF &amp; My Hero Backend"/>
    <x v="82"/>
    <x v="94"/>
    <x v="94"/>
    <x v="75"/>
    <x v="64"/>
    <n v="5"/>
    <s v="OCS - Biani Himawan"/>
    <x v="4"/>
    <b v="0"/>
    <m/>
    <s v="Faishol"/>
    <m/>
    <x v="18"/>
    <x v="17"/>
    <m/>
    <m/>
    <m/>
    <m/>
    <m/>
    <s v="Deprio"/>
    <m/>
    <m/>
    <m/>
    <m/>
    <m/>
    <s v="No BRD shared to ITPD"/>
    <m/>
  </r>
  <r>
    <e v="#REF!"/>
    <m/>
    <x v="0"/>
    <s v="AYO Kasir &amp; AYO Principal"/>
    <x v="83"/>
    <x v="95"/>
    <x v="95"/>
    <x v="76"/>
    <x v="65"/>
    <m/>
    <m/>
    <x v="2"/>
    <m/>
    <m/>
    <s v="Kelvin"/>
    <n v="10"/>
    <x v="0"/>
    <x v="0"/>
    <m/>
    <m/>
    <m/>
    <m/>
    <m/>
    <s v="Deprio"/>
    <m/>
    <m/>
    <m/>
    <m/>
    <m/>
    <m/>
    <m/>
  </r>
  <r>
    <e v="#REF!"/>
    <m/>
    <x v="0"/>
    <s v="AYO Principal - Kasir"/>
    <x v="84"/>
    <x v="96"/>
    <x v="96"/>
    <x v="77"/>
    <x v="66"/>
    <m/>
    <m/>
    <x v="4"/>
    <b v="0"/>
    <m/>
    <s v="Kelvin"/>
    <n v="10"/>
    <x v="0"/>
    <x v="0"/>
    <m/>
    <m/>
    <s v="Deprio"/>
    <m/>
    <m/>
    <s v="Deprio"/>
    <m/>
    <m/>
    <m/>
    <m/>
    <m/>
    <m/>
    <m/>
  </r>
  <r>
    <m/>
    <m/>
    <x v="11"/>
    <s v="AYO Principal "/>
    <x v="85"/>
    <x v="97"/>
    <x v="97"/>
    <x v="78"/>
    <x v="67"/>
    <m/>
    <s v="Ariph Satyanagara"/>
    <x v="1"/>
    <b v="0"/>
    <m/>
    <s v="Ariph Satyanagara"/>
    <m/>
    <x v="5"/>
    <x v="0"/>
    <m/>
    <m/>
    <m/>
    <m/>
    <m/>
    <m/>
    <m/>
    <m/>
    <m/>
    <m/>
    <m/>
    <m/>
    <m/>
  </r>
  <r>
    <e v="#REF!"/>
    <m/>
    <x v="1"/>
    <s v="AYO Principal - Kasir"/>
    <x v="86"/>
    <x v="98"/>
    <x v="98"/>
    <x v="79"/>
    <x v="68"/>
    <m/>
    <s v="Rizal"/>
    <x v="1"/>
    <s v="Yes"/>
    <m/>
    <s v="Kelvin"/>
    <n v="20"/>
    <x v="14"/>
    <x v="0"/>
    <m/>
    <m/>
    <s v="Deprio"/>
    <m/>
    <m/>
    <s v="Deprio"/>
    <m/>
    <m/>
    <m/>
    <m/>
    <m/>
    <m/>
    <m/>
  </r>
  <r>
    <e v="#REF!"/>
    <m/>
    <x v="0"/>
    <s v="AYO Principal - Kasir"/>
    <x v="87"/>
    <x v="99"/>
    <x v="99"/>
    <x v="80"/>
    <x v="69"/>
    <m/>
    <s v="Ivan Satriatama"/>
    <x v="1"/>
    <s v="Yes"/>
    <m/>
    <s v="Kelvin"/>
    <n v="25"/>
    <x v="0"/>
    <x v="0"/>
    <m/>
    <m/>
    <s v="Deprio"/>
    <m/>
    <m/>
    <s v="Deprio"/>
    <m/>
    <m/>
    <m/>
    <m/>
    <m/>
    <m/>
    <m/>
  </r>
  <r>
    <e v="#REF!"/>
    <m/>
    <x v="0"/>
    <s v="AYO Principal - Kasir "/>
    <x v="88"/>
    <x v="22"/>
    <x v="100"/>
    <x v="81"/>
    <x v="70"/>
    <n v="7"/>
    <m/>
    <x v="1"/>
    <m/>
    <m/>
    <s v="Kelvin"/>
    <n v="20"/>
    <x v="0"/>
    <x v="0"/>
    <m/>
    <m/>
    <m/>
    <m/>
    <m/>
    <s v="Deprio"/>
    <m/>
    <m/>
    <m/>
    <m/>
    <m/>
    <m/>
    <m/>
  </r>
  <r>
    <e v="#REF!"/>
    <m/>
    <x v="0"/>
    <s v="AYO Kasir"/>
    <x v="43"/>
    <x v="100"/>
    <x v="101"/>
    <x v="82"/>
    <x v="71"/>
    <n v="2"/>
    <s v="CommSFP - Adnan_x000a_CommDep - Harya"/>
    <x v="4"/>
    <b v="0"/>
    <m/>
    <s v="Felicia"/>
    <n v="50"/>
    <x v="11"/>
    <x v="0"/>
    <m/>
    <m/>
    <m/>
    <m/>
    <m/>
    <s v="Deprio"/>
    <m/>
    <m/>
    <m/>
    <m/>
    <m/>
    <s v="PRD has not been shared"/>
    <m/>
  </r>
  <r>
    <e v="#REF!"/>
    <m/>
    <x v="0"/>
    <s v="AYO Kasir"/>
    <x v="89"/>
    <x v="101"/>
    <x v="102"/>
    <x v="83"/>
    <x v="72"/>
    <n v="7"/>
    <s v="Kevin Anggana"/>
    <x v="1"/>
    <s v="No"/>
    <s v="25/06/2026"/>
    <s v="Kelvin, Felicia"/>
    <n v="30"/>
    <x v="0"/>
    <x v="0"/>
    <m/>
    <s v="[AYO Kasir][IQOS XP] Trigger Survey from Payment Status Update - Commercial Digital Ecosystem - Confluence"/>
    <m/>
    <m/>
    <m/>
    <s v="Deprio"/>
    <m/>
    <m/>
    <m/>
    <m/>
    <m/>
    <s v="PRD has not been shared"/>
    <m/>
  </r>
  <r>
    <e v="#REF!"/>
    <m/>
    <x v="0"/>
    <s v="AYO Kasir"/>
    <x v="81"/>
    <x v="102"/>
    <x v="103"/>
    <x v="84"/>
    <x v="73"/>
    <m/>
    <s v="Kevin Anggana"/>
    <x v="0"/>
    <m/>
    <m/>
    <s v="Felicia"/>
    <n v="12"/>
    <x v="0"/>
    <x v="0"/>
    <m/>
    <m/>
    <m/>
    <m/>
    <m/>
    <s v="Deprio"/>
    <m/>
    <m/>
    <m/>
    <m/>
    <m/>
    <s v="PRD has not been shared"/>
    <m/>
  </r>
  <r>
    <e v="#REF!"/>
    <m/>
    <x v="0"/>
    <s v="AYO Kasir"/>
    <x v="90"/>
    <x v="103"/>
    <x v="104"/>
    <x v="85"/>
    <x v="74"/>
    <m/>
    <m/>
    <x v="0"/>
    <m/>
    <m/>
    <s v="Felicia"/>
    <n v="10"/>
    <x v="0"/>
    <x v="0"/>
    <m/>
    <m/>
    <m/>
    <m/>
    <m/>
    <s v="Deprio"/>
    <m/>
    <m/>
    <m/>
    <m/>
    <m/>
    <s v="PRD has not been shared"/>
    <m/>
  </r>
  <r>
    <e v="#REF!"/>
    <m/>
    <x v="2"/>
    <s v="My Hero BE"/>
    <x v="91"/>
    <x v="104"/>
    <x v="105"/>
    <x v="86"/>
    <x v="75"/>
    <n v="8"/>
    <s v="Ivan Ganiadi"/>
    <x v="1"/>
    <m/>
    <d v="2026-08-12T00:00:00"/>
    <s v="Melissa"/>
    <n v="39.472499999999997"/>
    <x v="35"/>
    <x v="0"/>
    <m/>
    <m/>
    <m/>
    <m/>
    <m/>
    <s v="Deprio"/>
    <m/>
    <m/>
    <m/>
    <m/>
    <m/>
    <s v="No Prioritization"/>
    <m/>
  </r>
  <r>
    <e v="#REF!"/>
    <m/>
    <x v="2"/>
    <s v="My Hero BE"/>
    <x v="91"/>
    <x v="105"/>
    <x v="106"/>
    <x v="87"/>
    <x v="76"/>
    <n v="8"/>
    <s v="Susanti"/>
    <x v="1"/>
    <m/>
    <d v="2026-08-12T00:00:00"/>
    <s v="Melissa"/>
    <n v="9.6950000000000003"/>
    <x v="36"/>
    <x v="0"/>
    <m/>
    <m/>
    <m/>
    <m/>
    <m/>
    <s v="Deprio"/>
    <m/>
    <m/>
    <m/>
    <m/>
    <m/>
    <s v="No Prioritization"/>
    <m/>
  </r>
  <r>
    <e v="#REF!"/>
    <m/>
    <x v="2"/>
    <s v="My Hero BE"/>
    <x v="92"/>
    <x v="106"/>
    <x v="107"/>
    <x v="88"/>
    <x v="2"/>
    <n v="8"/>
    <s v="CI - Melissa"/>
    <x v="1"/>
    <m/>
    <d v="2026-08-12T00:00:00"/>
    <s v="Melissa"/>
    <n v="13.85"/>
    <x v="37"/>
    <x v="0"/>
    <m/>
    <m/>
    <m/>
    <m/>
    <m/>
    <s v="Deprio"/>
    <m/>
    <m/>
    <m/>
    <m/>
    <m/>
    <s v="No Prioritization"/>
    <m/>
  </r>
  <r>
    <e v="#REF!"/>
    <m/>
    <x v="0"/>
    <s v="AYO Kasir"/>
    <x v="55"/>
    <x v="107"/>
    <x v="108"/>
    <x v="89"/>
    <x v="77"/>
    <n v="8"/>
    <s v="Felicia"/>
    <x v="1"/>
    <b v="0"/>
    <d v="2026-08-13T00:00:00"/>
    <s v="Felicia"/>
    <n v="5"/>
    <x v="0"/>
    <x v="0"/>
    <m/>
    <m/>
    <m/>
    <m/>
    <m/>
    <s v="Deprio"/>
    <m/>
    <m/>
    <m/>
    <m/>
    <m/>
    <m/>
    <m/>
  </r>
  <r>
    <e v="#REF!"/>
    <m/>
    <x v="0"/>
    <s v="AYO Kasir"/>
    <x v="93"/>
    <x v="108"/>
    <x v="109"/>
    <x v="90"/>
    <x v="78"/>
    <n v="8"/>
    <s v="Inna, Kelvin, Felicia"/>
    <x v="1"/>
    <b v="0"/>
    <d v="2026-08-13T00:00:00"/>
    <s v="Kelvin, Felicia"/>
    <m/>
    <x v="38"/>
    <x v="0"/>
    <m/>
    <m/>
    <m/>
    <m/>
    <m/>
    <s v="Deprio"/>
    <m/>
    <m/>
    <m/>
    <m/>
    <m/>
    <m/>
    <m/>
  </r>
  <r>
    <e v="#REF!"/>
    <m/>
    <x v="2"/>
    <s v="My Hero FF &amp; My Hero Backend"/>
    <x v="94"/>
    <x v="109"/>
    <x v="110"/>
    <x v="22"/>
    <x v="2"/>
    <n v="8"/>
    <m/>
    <x v="1"/>
    <m/>
    <d v="2026-08-18T00:00:00"/>
    <s v="Faishol"/>
    <n v="44.32"/>
    <x v="39"/>
    <x v="0"/>
    <m/>
    <m/>
    <m/>
    <m/>
    <m/>
    <s v="Deprio"/>
    <m/>
    <m/>
    <m/>
    <m/>
    <m/>
    <s v="No Prioritization"/>
    <m/>
  </r>
  <r>
    <e v="#REF!"/>
    <m/>
    <x v="0"/>
    <s v="AYO Kasir &amp; AYO Principal"/>
    <x v="95"/>
    <x v="110"/>
    <x v="111"/>
    <x v="91"/>
    <x v="79"/>
    <m/>
    <m/>
    <x v="2"/>
    <m/>
    <m/>
    <s v="Kelvin, Felicia"/>
    <n v="10"/>
    <x v="0"/>
    <x v="0"/>
    <m/>
    <m/>
    <m/>
    <m/>
    <m/>
    <s v="Deprio"/>
    <m/>
    <m/>
    <m/>
    <m/>
    <m/>
    <m/>
    <m/>
  </r>
  <r>
    <e v="#REF!"/>
    <m/>
    <x v="2"/>
    <s v="MyHero"/>
    <x v="96"/>
    <x v="111"/>
    <x v="112"/>
    <x v="22"/>
    <x v="2"/>
    <n v="8"/>
    <m/>
    <x v="1"/>
    <m/>
    <d v="2026-08-18T00:00:00"/>
    <s v="Faishol"/>
    <n v="31.855"/>
    <x v="40"/>
    <x v="0"/>
    <m/>
    <m/>
    <m/>
    <m/>
    <m/>
    <s v="Deprio"/>
    <m/>
    <m/>
    <m/>
    <m/>
    <m/>
    <s v="No Prioritization"/>
    <m/>
  </r>
  <r>
    <e v="#REF!"/>
    <m/>
    <x v="5"/>
    <s v="AYO Toko"/>
    <x v="97"/>
    <x v="112"/>
    <x v="113"/>
    <x v="92"/>
    <x v="80"/>
    <n v="8"/>
    <s v="Jeje"/>
    <x v="3"/>
    <b v="0"/>
    <s v="bu"/>
    <s v="Livi Anastasia"/>
    <n v="30"/>
    <x v="0"/>
    <x v="0"/>
    <m/>
    <m/>
    <n v="1"/>
    <m/>
    <m/>
    <s v="Cancelled "/>
    <m/>
    <m/>
    <m/>
    <m/>
    <m/>
    <s v="Not Ready From EI"/>
    <m/>
  </r>
  <r>
    <e v="#REF!"/>
    <m/>
    <x v="2"/>
    <s v="Myhero MHBE"/>
    <x v="98"/>
    <x v="113"/>
    <x v="114"/>
    <x v="22"/>
    <x v="2"/>
    <n v="8"/>
    <s v="CPI - Endah"/>
    <x v="2"/>
    <m/>
    <d v="2026-08-18T00:00:00"/>
    <s v="Adnan"/>
    <n v="38.78"/>
    <x v="41"/>
    <x v="0"/>
    <m/>
    <m/>
    <m/>
    <m/>
    <m/>
    <s v="Deprio"/>
    <m/>
    <m/>
    <m/>
    <m/>
    <m/>
    <s v="No Prioritization"/>
    <m/>
  </r>
  <r>
    <e v="#REF!"/>
    <m/>
    <x v="2"/>
    <s v="MyHero MHBE"/>
    <x v="99"/>
    <x v="114"/>
    <x v="115"/>
    <x v="93"/>
    <x v="2"/>
    <n v="8"/>
    <m/>
    <x v="1"/>
    <s v="No"/>
    <d v="2026-08-19T00:00:00"/>
    <s v="Reynaldo"/>
    <n v="20.774999999999999"/>
    <x v="11"/>
    <x v="0"/>
    <m/>
    <m/>
    <m/>
    <m/>
    <s v="TBA"/>
    <s v="Deprio"/>
    <m/>
    <m/>
    <m/>
    <s v="TBA"/>
    <m/>
    <m/>
    <m/>
  </r>
  <r>
    <e v="#REF!"/>
    <m/>
    <x v="5"/>
    <s v="DTE"/>
    <x v="100"/>
    <x v="115"/>
    <x v="116"/>
    <x v="94"/>
    <x v="29"/>
    <n v="8"/>
    <s v="Livi Anastasia"/>
    <x v="1"/>
    <b v="0"/>
    <d v="2026-08-10T00:00:00"/>
    <s v="Jeje"/>
    <n v="45"/>
    <x v="0"/>
    <x v="0"/>
    <m/>
    <s v="- Game menu_x000a_- New entry point to game_x000a_- Config AYO Principal display/hide game button"/>
    <n v="2"/>
    <m/>
    <m/>
    <s v="Deprio"/>
    <m/>
    <m/>
    <m/>
    <m/>
    <m/>
    <s v="Not Ready From EI"/>
    <m/>
  </r>
  <r>
    <e v="#REF!"/>
    <m/>
    <x v="12"/>
    <s v="AYO Principal"/>
    <x v="101"/>
    <x v="116"/>
    <x v="34"/>
    <x v="95"/>
    <x v="81"/>
    <n v="7"/>
    <s v="Dhea Rizka"/>
    <x v="1"/>
    <m/>
    <m/>
    <m/>
    <m/>
    <x v="42"/>
    <x v="0"/>
    <m/>
    <m/>
    <m/>
    <m/>
    <m/>
    <s v="Deprio"/>
    <m/>
    <m/>
    <m/>
    <m/>
    <m/>
    <s v="Not Ready From EI"/>
    <m/>
  </r>
  <r>
    <e v="#REF!"/>
    <m/>
    <x v="12"/>
    <s v="AYO Principal"/>
    <x v="102"/>
    <x v="116"/>
    <x v="34"/>
    <x v="96"/>
    <x v="82"/>
    <n v="7"/>
    <s v="Dhea Rizka"/>
    <x v="1"/>
    <m/>
    <m/>
    <m/>
    <m/>
    <x v="42"/>
    <x v="0"/>
    <m/>
    <m/>
    <m/>
    <m/>
    <m/>
    <s v="Deprio"/>
    <m/>
    <m/>
    <m/>
    <m/>
    <m/>
    <s v="Not Ready From EI"/>
    <m/>
  </r>
  <r>
    <e v="#REF!"/>
    <m/>
    <x v="0"/>
    <s v="AYO Kasir, AYO Toko"/>
    <x v="76"/>
    <x v="117"/>
    <x v="117"/>
    <x v="97"/>
    <x v="83"/>
    <m/>
    <m/>
    <x v="1"/>
    <b v="0"/>
    <m/>
    <s v="Felicia"/>
    <n v="15"/>
    <x v="0"/>
    <x v="0"/>
    <m/>
    <m/>
    <s v="Deprio"/>
    <m/>
    <m/>
    <s v="Deprio"/>
    <m/>
    <m/>
    <m/>
    <m/>
    <m/>
    <s v="Dependant on AYO Toko, PRD has not been shared yet"/>
    <m/>
  </r>
  <r>
    <e v="#REF!"/>
    <m/>
    <x v="13"/>
    <s v="AYO Toko PH"/>
    <x v="103"/>
    <x v="118"/>
    <x v="118"/>
    <x v="98"/>
    <x v="2"/>
    <m/>
    <s v="Robert"/>
    <x v="0"/>
    <b v="0"/>
    <m/>
    <s v="Robert"/>
    <m/>
    <x v="0"/>
    <x v="0"/>
    <m/>
    <m/>
    <m/>
    <m/>
    <m/>
    <s v="On assessment"/>
    <m/>
    <m/>
    <m/>
    <m/>
    <m/>
    <m/>
    <m/>
  </r>
  <r>
    <e v="#REF!"/>
    <m/>
    <x v="14"/>
    <s v="AMO PH"/>
    <x v="104"/>
    <x v="119"/>
    <x v="119"/>
    <x v="99"/>
    <x v="2"/>
    <m/>
    <s v="Robert"/>
    <x v="0"/>
    <b v="0"/>
    <m/>
    <s v="Robert"/>
    <m/>
    <x v="0"/>
    <x v="0"/>
    <m/>
    <m/>
    <m/>
    <m/>
    <m/>
    <s v="On assessment"/>
    <m/>
    <m/>
    <m/>
    <m/>
    <m/>
    <m/>
    <m/>
  </r>
  <r>
    <e v="#REF!"/>
    <m/>
    <x v="2"/>
    <s v="MyHero"/>
    <x v="105"/>
    <x v="13"/>
    <x v="120"/>
    <x v="100"/>
    <x v="2"/>
    <m/>
    <m/>
    <x v="0"/>
    <m/>
    <m/>
    <m/>
    <m/>
    <x v="12"/>
    <x v="0"/>
    <m/>
    <m/>
    <m/>
    <m/>
    <m/>
    <m/>
    <m/>
    <m/>
    <m/>
    <m/>
    <m/>
    <m/>
    <m/>
  </r>
  <r>
    <e v="#REF!"/>
    <m/>
    <x v="1"/>
    <s v="AYO Principal"/>
    <x v="28"/>
    <x v="120"/>
    <x v="121"/>
    <x v="22"/>
    <x v="84"/>
    <m/>
    <s v="Ariph Satyanagara"/>
    <x v="2"/>
    <b v="0"/>
    <d v="2026-08-13T00:00:00"/>
    <s v="Ariph Satyanagara"/>
    <n v="30"/>
    <x v="2"/>
    <x v="0"/>
    <m/>
    <m/>
    <m/>
    <m/>
    <m/>
    <m/>
    <m/>
    <m/>
    <m/>
    <m/>
    <m/>
    <m/>
    <m/>
  </r>
  <r>
    <m/>
    <m/>
    <x v="11"/>
    <s v="AYO Principal "/>
    <x v="106"/>
    <x v="121"/>
    <x v="22"/>
    <x v="22"/>
    <x v="2"/>
    <m/>
    <m/>
    <x v="2"/>
    <m/>
    <m/>
    <m/>
    <m/>
    <x v="0"/>
    <x v="0"/>
    <m/>
    <m/>
    <m/>
    <m/>
    <m/>
    <m/>
    <m/>
    <m/>
    <m/>
    <m/>
    <m/>
    <m/>
    <m/>
  </r>
  <r>
    <m/>
    <m/>
    <x v="0"/>
    <s v="AYO Kasir, AYO Toko"/>
    <x v="14"/>
    <x v="122"/>
    <x v="122"/>
    <x v="101"/>
    <x v="2"/>
    <m/>
    <m/>
    <x v="1"/>
    <b v="0"/>
    <m/>
    <s v="Felicia"/>
    <n v="30"/>
    <x v="0"/>
    <x v="0"/>
    <m/>
    <m/>
    <m/>
    <m/>
    <m/>
    <m/>
    <m/>
    <m/>
    <m/>
    <m/>
    <m/>
    <m/>
    <m/>
  </r>
  <r>
    <m/>
    <m/>
    <x v="0"/>
    <s v="AYO Principal, AYO Kasir"/>
    <x v="107"/>
    <x v="123"/>
    <x v="123"/>
    <x v="102"/>
    <x v="85"/>
    <m/>
    <m/>
    <x v="1"/>
    <b v="1"/>
    <m/>
    <s v="Felicia"/>
    <n v="20"/>
    <x v="0"/>
    <x v="0"/>
    <m/>
    <m/>
    <m/>
    <m/>
    <m/>
    <m/>
    <m/>
    <m/>
    <m/>
    <m/>
    <m/>
    <m/>
    <m/>
  </r>
  <r>
    <m/>
    <m/>
    <x v="0"/>
    <s v="AYO Principal, AYO Kasir"/>
    <x v="108"/>
    <x v="124"/>
    <x v="124"/>
    <x v="103"/>
    <x v="86"/>
    <m/>
    <m/>
    <x v="1"/>
    <b v="1"/>
    <m/>
    <s v="Felicia"/>
    <n v="40"/>
    <x v="7"/>
    <x v="0"/>
    <m/>
    <m/>
    <m/>
    <m/>
    <m/>
    <m/>
    <m/>
    <m/>
    <m/>
    <m/>
    <m/>
    <m/>
    <m/>
  </r>
  <r>
    <m/>
    <m/>
    <x v="15"/>
    <s v="AMO"/>
    <x v="109"/>
    <x v="125"/>
    <x v="125"/>
    <x v="104"/>
    <x v="87"/>
    <n v="8"/>
    <m/>
    <x v="3"/>
    <m/>
    <m/>
    <s v="Marvel"/>
    <n v="22"/>
    <x v="5"/>
    <x v="0"/>
    <m/>
    <s v="CDE-58907"/>
    <m/>
    <m/>
    <m/>
    <s v="Develop"/>
    <n v="8"/>
    <s v="Yes"/>
    <n v="9"/>
    <n v="78"/>
    <n v="5"/>
    <m/>
    <m/>
  </r>
  <r>
    <m/>
    <m/>
    <x v="15"/>
    <s v="AMO"/>
    <x v="110"/>
    <x v="126"/>
    <x v="126"/>
    <x v="105"/>
    <x v="88"/>
    <n v="9"/>
    <m/>
    <x v="2"/>
    <m/>
    <m/>
    <m/>
    <n v="20"/>
    <x v="9"/>
    <x v="0"/>
    <m/>
    <m/>
    <m/>
    <m/>
    <m/>
    <m/>
    <m/>
    <m/>
    <m/>
    <m/>
    <m/>
    <m/>
    <m/>
  </r>
  <r>
    <m/>
    <m/>
    <x v="0"/>
    <s v="AYO Kasir"/>
    <x v="111"/>
    <x v="127"/>
    <x v="127"/>
    <x v="106"/>
    <x v="89"/>
    <m/>
    <m/>
    <x v="2"/>
    <m/>
    <m/>
    <s v="Kelvin, Felicia"/>
    <n v="8"/>
    <x v="0"/>
    <x v="0"/>
    <m/>
    <m/>
    <m/>
    <m/>
    <m/>
    <m/>
    <m/>
    <m/>
    <m/>
    <m/>
    <m/>
    <m/>
    <m/>
  </r>
  <r>
    <m/>
    <m/>
    <x v="0"/>
    <s v="AYO Kasir"/>
    <x v="111"/>
    <x v="128"/>
    <x v="128"/>
    <x v="107"/>
    <x v="90"/>
    <m/>
    <m/>
    <x v="2"/>
    <m/>
    <m/>
    <s v="Kelvin, Felicia"/>
    <n v="25"/>
    <x v="0"/>
    <x v="0"/>
    <m/>
    <m/>
    <m/>
    <m/>
    <m/>
    <s v="raise exception"/>
    <m/>
    <m/>
    <m/>
    <m/>
    <m/>
    <m/>
    <m/>
  </r>
  <r>
    <m/>
    <m/>
    <x v="3"/>
    <s v="AYO MITRA"/>
    <x v="9"/>
    <x v="129"/>
    <x v="129"/>
    <x v="108"/>
    <x v="91"/>
    <m/>
    <m/>
    <x v="2"/>
    <m/>
    <s v="https://pmicloud.sharepoint.com/:p:/r/teams/Comm.Deployment-Deployment-ID/Shared%20Documents/00.%20COMM_DEPLOYMENT/06.%20SPRINT/1.%20Sprint%202026/BRD%202026/Sprint%209%20-%20BRD%20-%20Compile/Sprint%209%202026%20-%20AYO%20MITRA/BRD%20-%20GENESIS.pptx?d=w1b181dba1bc54e45a148b5732b9c9e87&amp;csf=1&amp;web=1&amp;e=l0WylX "/>
    <m/>
    <n v="35"/>
    <x v="7"/>
    <x v="0"/>
    <m/>
    <m/>
    <m/>
    <m/>
    <m/>
    <m/>
    <m/>
    <m/>
    <m/>
    <m/>
    <m/>
    <m/>
    <m/>
  </r>
  <r>
    <m/>
    <m/>
    <x v="3"/>
    <s v="AYO MITRA"/>
    <x v="112"/>
    <x v="130"/>
    <x v="130"/>
    <x v="109"/>
    <x v="92"/>
    <m/>
    <m/>
    <x v="2"/>
    <m/>
    <s v="https://pmicloud.sharepoint.com/:p:/r/teams/Comm.Deployment-Deployment-ID/Shared%20Documents/00.%20COMM_DEPLOYMENT/06.%20SPRINT/1.%20Sprint%202026/BRD%202026/Sprint%209%20-%20BRD%20-%20Compile/Sprint%209%202026%20-%20AYO%20MITRA/BRD%20-%20GENESIS.pptx?d=w1b181dba1bc54e45a148b5732b9c9e87&amp;csf=1&amp;web=1&amp;e=l0WylX "/>
    <m/>
    <m/>
    <x v="9"/>
    <x v="0"/>
    <m/>
    <m/>
    <m/>
    <m/>
    <m/>
    <m/>
    <m/>
    <m/>
    <m/>
    <m/>
    <m/>
    <m/>
    <m/>
  </r>
  <r>
    <m/>
    <m/>
    <x v="15"/>
    <s v="AMO"/>
    <x v="113"/>
    <x v="131"/>
    <x v="131"/>
    <x v="110"/>
    <x v="93"/>
    <m/>
    <m/>
    <x v="2"/>
    <m/>
    <s v="https://pmicloud.sharepoint.com/:p:/r/teams/Comm.Deployment-Deployment-ID/Shared%20Documents/00.%20COMM_DEPLOYMENT/06.%20SPRINT/1.%20Sprint%202026/BRD%202026/Sprint%209%20-%20BRD%20-%20Compile/Sprint%209%202026%20-%20AYO%20MITRA/BRD%20-%20GENESIS.pptx?d=w1b181dba1bc54e45a148b5732b9c9e87&amp;csf=1&amp;web=1&amp;e=l0WylX "/>
    <m/>
    <m/>
    <x v="2"/>
    <x v="0"/>
    <m/>
    <m/>
    <m/>
    <m/>
    <m/>
    <m/>
    <m/>
    <m/>
    <m/>
    <m/>
    <m/>
    <m/>
    <m/>
  </r>
  <r>
    <m/>
    <m/>
    <x v="2"/>
    <s v="MyHero"/>
    <x v="114"/>
    <x v="132"/>
    <x v="132"/>
    <x v="111"/>
    <x v="2"/>
    <m/>
    <m/>
    <x v="2"/>
    <m/>
    <s v="https://pmicloud.sharepoint.com/:p:/r/teams/Comm.Deployment-Deployment-ID/Shared%20Documents/00.%20COMM_DEPLOYMENT/06.%20SPRINT/1.%20Sprint%202026/BRD%202026/Sprint%209%20-%20BRD%20-%20Compile/Sprint%209%202026%20-%20MyHero/BRD%20Config%20Consent%20Update%20Profile.pptx?d=wce5970757d6b4644a08b668b295cbbb9&amp;csf=1&amp;web=1&amp;e=yUdDSZ"/>
    <m/>
    <m/>
    <x v="0"/>
    <x v="0"/>
    <m/>
    <m/>
    <m/>
    <m/>
    <m/>
    <m/>
    <m/>
    <m/>
    <m/>
    <m/>
    <m/>
    <m/>
    <m/>
  </r>
  <r>
    <m/>
    <m/>
    <x v="13"/>
    <s v="AYO Toko PH"/>
    <x v="115"/>
    <x v="133"/>
    <x v="133"/>
    <x v="112"/>
    <x v="94"/>
    <m/>
    <s v="Sintor, Marjorie (CI PH)"/>
    <x v="1"/>
    <m/>
    <m/>
    <m/>
    <m/>
    <x v="0"/>
    <x v="0"/>
    <m/>
    <m/>
    <m/>
    <m/>
    <m/>
    <m/>
    <m/>
    <m/>
    <m/>
    <m/>
    <m/>
    <m/>
    <m/>
  </r>
  <r>
    <n v="1"/>
    <s v="AK.03.26.008"/>
    <x v="0"/>
    <s v="AYO Kasir SFP"/>
    <x v="116"/>
    <x v="134"/>
    <x v="134"/>
    <x v="113"/>
    <x v="95"/>
    <n v="3"/>
    <s v="CommSFP - Rizal"/>
    <x v="4"/>
    <b v="0"/>
    <m/>
    <s v="Felicia "/>
    <n v="15"/>
    <x v="0"/>
    <x v="18"/>
    <m/>
    <m/>
    <m/>
    <m/>
    <d v="2026-08-18T00:00:00"/>
    <s v="duplicate"/>
    <m/>
    <m/>
    <m/>
    <n v="46.5"/>
    <m/>
    <s v="Not sufficient velocity"/>
    <m/>
  </r>
  <r>
    <n v="2"/>
    <s v="AK.10.25.010"/>
    <x v="0"/>
    <s v="AYO Kasir"/>
    <x v="117"/>
    <x v="135"/>
    <x v="135"/>
    <x v="114"/>
    <x v="96"/>
    <m/>
    <s v="SFP Harya-Adnan"/>
    <x v="4"/>
    <b v="0"/>
    <m/>
    <s v="Felicia"/>
    <n v="50"/>
    <x v="0"/>
    <x v="19"/>
    <m/>
    <m/>
    <m/>
    <m/>
    <s v="24/7/2026"/>
    <s v="not comply"/>
    <m/>
    <m/>
    <m/>
    <m/>
    <m/>
    <s v="DPIA team advised that capturing and storing precise transaction location/address is not permitted under the current proposal."/>
    <m/>
  </r>
  <r>
    <m/>
    <m/>
    <x v="16"/>
    <m/>
    <x v="118"/>
    <x v="22"/>
    <x v="22"/>
    <x v="22"/>
    <x v="2"/>
    <m/>
    <m/>
    <x v="2"/>
    <m/>
    <m/>
    <m/>
    <m/>
    <x v="0"/>
    <x v="0"/>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F13C85-1696-492A-B53D-79589F61A434}" name="PivotTable4" cacheId="25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F10" firstHeaderRow="2" firstDataRow="2" firstDataCol="5" rowPageCount="1" colPageCount="1"/>
  <pivotFields count="16">
    <pivotField compact="0" outline="0" showAll="0"/>
    <pivotField axis="axisPage" compact="0" outline="0" multipleItemSelectionAllowed="1" showAll="0">
      <items count="14">
        <item h="1" x="8"/>
        <item h="1" x="9"/>
        <item h="1" x="10"/>
        <item h="1" x="2"/>
        <item h="1" x="4"/>
        <item h="1" m="1" x="11"/>
        <item h="1" x="6"/>
        <item h="1" x="5"/>
        <item h="1" x="1"/>
        <item x="7"/>
        <item h="1" x="0"/>
        <item h="1" m="1" x="12"/>
        <item h="1" x="3"/>
        <item t="default"/>
      </items>
    </pivotField>
    <pivotField compact="0" outline="0" showAll="0"/>
    <pivotField axis="axisRow" compact="0" outline="0" showAll="0" defaultSubtotal="0">
      <items count="74">
        <item x="18"/>
        <item x="25"/>
        <item x="52"/>
        <item x="43"/>
        <item m="1" x="65"/>
        <item m="1" x="66"/>
        <item x="40"/>
        <item x="45"/>
        <item x="8"/>
        <item x="17"/>
        <item x="6"/>
        <item x="47"/>
        <item x="34"/>
        <item x="13"/>
        <item x="31"/>
        <item m="1" x="64"/>
        <item x="7"/>
        <item x="28"/>
        <item x="53"/>
        <item x="30"/>
        <item x="4"/>
        <item m="1" x="56"/>
        <item x="12"/>
        <item x="51"/>
        <item m="1" x="58"/>
        <item m="1" x="70"/>
        <item x="11"/>
        <item x="46"/>
        <item x="20"/>
        <item m="1" x="73"/>
        <item m="1" x="54"/>
        <item x="29"/>
        <item m="1" x="67"/>
        <item x="35"/>
        <item x="27"/>
        <item m="1" x="62"/>
        <item x="14"/>
        <item x="48"/>
        <item x="37"/>
        <item x="1"/>
        <item x="9"/>
        <item x="2"/>
        <item x="49"/>
        <item m="1" x="57"/>
        <item m="1" x="71"/>
        <item x="32"/>
        <item x="5"/>
        <item m="1" x="63"/>
        <item m="1" x="60"/>
        <item m="1" x="55"/>
        <item x="39"/>
        <item m="1" x="68"/>
        <item x="23"/>
        <item x="44"/>
        <item x="24"/>
        <item m="1" x="72"/>
        <item x="10"/>
        <item m="1" x="59"/>
        <item m="1" x="61"/>
        <item x="33"/>
        <item x="22"/>
        <item m="1" x="69"/>
        <item x="38"/>
        <item x="3"/>
        <item x="0"/>
        <item x="41"/>
        <item x="50"/>
        <item x="42"/>
        <item x="21"/>
        <item x="26"/>
        <item x="16"/>
        <item x="15"/>
        <item x="19"/>
        <item x="36"/>
      </items>
      <extLst>
        <ext xmlns:x14="http://schemas.microsoft.com/office/spreadsheetml/2009/9/main" uri="{2946ED86-A175-432a-8AC1-64E0C546D7DE}">
          <x14:pivotField fillDownLabels="1"/>
        </ext>
      </extLst>
    </pivotField>
    <pivotField axis="axisRow" compact="0" outline="0" showAll="0" defaultSubtotal="0">
      <items count="138">
        <item x="48"/>
        <item x="104"/>
        <item x="113"/>
        <item x="114"/>
        <item x="115"/>
        <item x="47"/>
        <item x="63"/>
        <item m="1" x="135"/>
        <item x="77"/>
        <item m="1" x="132"/>
        <item x="96"/>
        <item x="21"/>
        <item m="1" x="127"/>
        <item x="54"/>
        <item x="103"/>
        <item x="42"/>
        <item x="99"/>
        <item x="70"/>
        <item x="25"/>
        <item m="1" x="129"/>
        <item x="116"/>
        <item x="2"/>
        <item x="12"/>
        <item x="28"/>
        <item x="36"/>
        <item x="109"/>
        <item x="110"/>
        <item x="0"/>
        <item x="45"/>
        <item sd="0" x="15"/>
        <item x="1"/>
        <item x="86"/>
        <item x="65"/>
        <item x="78"/>
        <item x="121"/>
        <item x="43"/>
        <item x="38"/>
        <item x="58"/>
        <item x="57"/>
        <item x="117"/>
        <item x="75"/>
        <item x="82"/>
        <item x="72"/>
        <item x="69"/>
        <item x="84"/>
        <item x="81"/>
        <item x="100"/>
        <item x="27"/>
        <item x="87"/>
        <item x="73"/>
        <item x="4"/>
        <item x="76"/>
        <item x="98"/>
        <item x="67"/>
        <item m="1" x="130"/>
        <item x="90"/>
        <item x="85"/>
        <item x="26"/>
        <item x="5"/>
        <item x="53"/>
        <item x="37"/>
        <item x="89"/>
        <item x="6"/>
        <item x="118"/>
        <item x="55"/>
        <item x="30"/>
        <item x="125"/>
        <item x="71"/>
        <item x="79"/>
        <item x="24"/>
        <item x="83"/>
        <item x="46"/>
        <item x="39"/>
        <item x="95"/>
        <item x="33"/>
        <item x="29"/>
        <item x="126"/>
        <item x="20"/>
        <item x="120"/>
        <item x="13"/>
        <item x="14"/>
        <item x="22"/>
        <item x="62"/>
        <item x="74"/>
        <item x="56"/>
        <item x="17"/>
        <item x="44"/>
        <item m="1" x="136"/>
        <item x="23"/>
        <item x="92"/>
        <item x="66"/>
        <item m="1" x="134"/>
        <item x="105"/>
        <item x="119"/>
        <item x="61"/>
        <item x="107"/>
        <item x="102"/>
        <item x="10"/>
        <item x="19"/>
        <item x="97"/>
        <item x="59"/>
        <item x="3"/>
        <item x="49"/>
        <item x="88"/>
        <item x="108"/>
        <item x="60"/>
        <item x="11"/>
        <item x="34"/>
        <item x="64"/>
        <item x="106"/>
        <item m="1" x="137"/>
        <item x="41"/>
        <item x="52"/>
        <item x="40"/>
        <item x="51"/>
        <item x="80"/>
        <item x="50"/>
        <item x="91"/>
        <item x="112"/>
        <item x="122"/>
        <item x="9"/>
        <item x="111"/>
        <item x="18"/>
        <item x="32"/>
        <item x="123"/>
        <item x="101"/>
        <item x="31"/>
        <item x="68"/>
        <item x="124"/>
        <item m="1" x="133"/>
        <item x="93"/>
        <item m="1" x="131"/>
        <item x="7"/>
        <item m="1" x="128"/>
        <item x="94"/>
        <item x="8"/>
        <item x="16"/>
        <item x="35"/>
      </items>
    </pivotField>
    <pivotField axis="axisRow" compact="0" outline="0" showAll="0" defaultSubtotal="0">
      <items count="126">
        <item x="26"/>
        <item x="114"/>
        <item x="100"/>
        <item x="105"/>
        <item x="10"/>
        <item x="22"/>
        <item x="103"/>
        <item x="101"/>
        <item x="29"/>
        <item x="42"/>
        <item x="117"/>
        <item x="90"/>
        <item x="14"/>
        <item x="27"/>
        <item x="6"/>
        <item x="72"/>
        <item x="38"/>
        <item x="32"/>
        <item x="0"/>
        <item x="73"/>
        <item x="2"/>
        <item x="120"/>
        <item x="23"/>
        <item x="41"/>
        <item x="33"/>
        <item x="58"/>
        <item x="69"/>
        <item x="74"/>
        <item x="44"/>
        <item x="8"/>
        <item x="7"/>
        <item x="31"/>
        <item x="51"/>
        <item x="53"/>
        <item x="59"/>
        <item x="98"/>
        <item x="65"/>
        <item x="11"/>
        <item x="84"/>
        <item x="12"/>
        <item x="13"/>
        <item x="88"/>
        <item x="1"/>
        <item x="43"/>
        <item x="60"/>
        <item x="82"/>
        <item x="17"/>
        <item x="91"/>
        <item x="86"/>
        <item x="71"/>
        <item x="3"/>
        <item x="95"/>
        <item x="64"/>
        <item x="104"/>
        <item x="83"/>
        <item x="67"/>
        <item m="1" x="122"/>
        <item x="85"/>
        <item x="36"/>
        <item x="109"/>
        <item x="111"/>
        <item x="94"/>
        <item x="99"/>
        <item x="78"/>
        <item x="68"/>
        <item x="121"/>
        <item x="45"/>
        <item x="61"/>
        <item x="55"/>
        <item x="56"/>
        <item x="77"/>
        <item x="75"/>
        <item x="76"/>
        <item x="35"/>
        <item x="81"/>
        <item x="63"/>
        <item x="115"/>
        <item x="96"/>
        <item x="40"/>
        <item x="93"/>
        <item x="89"/>
        <item x="113"/>
        <item x="48"/>
        <item x="119"/>
        <item x="87"/>
        <item x="79"/>
        <item x="118"/>
        <item m="1" x="125"/>
        <item x="62"/>
        <item m="1" x="124"/>
        <item x="24"/>
        <item x="37"/>
        <item x="47"/>
        <item x="34"/>
        <item x="39"/>
        <item x="15"/>
        <item x="54"/>
        <item x="57"/>
        <item x="30"/>
        <item x="112"/>
        <item x="116"/>
        <item x="20"/>
        <item x="4"/>
        <item x="18"/>
        <item x="106"/>
        <item x="5"/>
        <item x="80"/>
        <item x="102"/>
        <item x="92"/>
        <item x="49"/>
        <item x="21"/>
        <item x="108"/>
        <item x="110"/>
        <item x="25"/>
        <item x="50"/>
        <item x="97"/>
        <item x="19"/>
        <item x="107"/>
        <item x="28"/>
        <item x="46"/>
        <item x="66"/>
        <item x="9"/>
        <item x="52"/>
        <item x="16"/>
        <item m="1" x="123"/>
        <item x="70"/>
      </items>
    </pivotField>
    <pivotField compact="0" outline="0" showAll="0"/>
    <pivotField axis="axisRow" compact="0" outline="0" showAll="0" defaultSubtotal="0">
      <items count="63">
        <item x="39"/>
        <item m="1" x="62"/>
        <item x="16"/>
        <item x="30"/>
        <item x="44"/>
        <item x="43"/>
        <item m="1" x="61"/>
        <item x="23"/>
        <item x="36"/>
        <item x="1"/>
        <item m="1" x="54"/>
        <item x="41"/>
        <item x="42"/>
        <item x="10"/>
        <item x="27"/>
        <item m="1" x="57"/>
        <item m="1" x="53"/>
        <item x="21"/>
        <item m="1" x="58"/>
        <item m="1" x="59"/>
        <item x="9"/>
        <item x="35"/>
        <item x="29"/>
        <item m="1" x="56"/>
        <item m="1" x="55"/>
        <item x="5"/>
        <item m="1" x="51"/>
        <item x="4"/>
        <item x="47"/>
        <item x="40"/>
        <item x="25"/>
        <item x="22"/>
        <item x="13"/>
        <item x="19"/>
        <item x="28"/>
        <item m="1" x="60"/>
        <item x="0"/>
        <item x="17"/>
        <item x="31"/>
        <item m="1" x="52"/>
        <item x="18"/>
        <item x="2"/>
        <item x="3"/>
        <item x="11"/>
        <item x="12"/>
        <item x="14"/>
        <item x="15"/>
        <item x="8"/>
        <item x="20"/>
        <item x="24"/>
        <item x="33"/>
        <item x="7"/>
        <item x="34"/>
        <item x="26"/>
        <item x="32"/>
        <item x="37"/>
        <item x="38"/>
        <item x="6"/>
        <item x="46"/>
        <item x="45"/>
        <item x="48"/>
        <item x="49"/>
        <item x="50"/>
      </items>
    </pivotField>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sortType="ascending">
      <items count="45">
        <item x="7"/>
        <item x="3"/>
        <item x="4"/>
        <item x="5"/>
        <item x="13"/>
        <item x="14"/>
        <item x="15"/>
        <item x="16"/>
        <item x="17"/>
        <item x="18"/>
        <item x="19"/>
        <item x="20"/>
        <item x="0"/>
        <item x="30"/>
        <item x="31"/>
        <item x="12"/>
        <item x="27"/>
        <item x="26"/>
        <item x="43"/>
        <item x="22"/>
        <item x="24"/>
        <item x="1"/>
        <item x="23"/>
        <item x="33"/>
        <item x="32"/>
        <item x="34"/>
        <item x="6"/>
        <item x="35"/>
        <item x="36"/>
        <item x="37"/>
        <item x="38"/>
        <item x="39"/>
        <item x="40"/>
        <item x="8"/>
        <item x="9"/>
        <item x="10"/>
        <item x="11"/>
        <item x="29"/>
        <item x="28"/>
        <item x="21"/>
        <item x="2"/>
        <item x="25"/>
        <item h="1" x="41"/>
        <item h="1" x="42"/>
        <item t="default"/>
      </items>
    </pivotField>
    <pivotField compact="0" outline="0" showAll="0"/>
  </pivotFields>
  <rowFields count="5">
    <field x="3"/>
    <field x="4"/>
    <field x="5"/>
    <field x="7"/>
    <field x="14"/>
  </rowFields>
  <rowItems count="6">
    <i>
      <x v="13"/>
      <x v="11"/>
      <x v="110"/>
      <x v="44"/>
      <x v="2"/>
    </i>
    <i>
      <x v="22"/>
      <x v="77"/>
      <x v="101"/>
      <x v="43"/>
      <x v="3"/>
    </i>
    <i>
      <x v="26"/>
      <x v="122"/>
      <x v="103"/>
      <x v="20"/>
      <x v="1"/>
    </i>
    <i>
      <x v="41"/>
      <x v="81"/>
      <x v="5"/>
      <x v="32"/>
      <x v="5"/>
    </i>
    <i r="1">
      <x v="98"/>
      <x v="116"/>
      <x v="13"/>
      <x v="4"/>
    </i>
    <i t="grand">
      <x/>
    </i>
  </rowItems>
  <colItems count="1">
    <i/>
  </colItems>
  <pageFields count="1">
    <pageField fld="1" hier="-1"/>
  </pageFields>
  <dataFields count="1">
    <dataField name="Sum of Weight (Estimated Mandays: ANGKA)" fld="13" baseField="14" baseItem="0"/>
  </dataFields>
  <formats count="408">
    <format dxfId="4608">
      <pivotArea type="all" dataOnly="0" outline="0" fieldPosition="0"/>
    </format>
    <format dxfId="4609">
      <pivotArea outline="0" collapsedLevelsAreSubtotals="1" fieldPosition="0"/>
    </format>
    <format dxfId="4610">
      <pivotArea type="origin" dataOnly="0" labelOnly="1" outline="0" fieldPosition="0"/>
    </format>
    <format dxfId="4611">
      <pivotArea field="3" type="button" dataOnly="0" labelOnly="1" outline="0" axis="axisRow" fieldPosition="0"/>
    </format>
    <format dxfId="4612">
      <pivotArea field="5" type="button" dataOnly="0" labelOnly="1" outline="0" axis="axisRow" fieldPosition="2"/>
    </format>
    <format dxfId="4613">
      <pivotArea field="7" type="button" dataOnly="0" labelOnly="1" outline="0" axis="axisRow" fieldPosition="3"/>
    </format>
    <format dxfId="4614">
      <pivotArea dataOnly="0" labelOnly="1" outline="0"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615">
      <pivotArea dataOnly="0" labelOnly="1" outline="0" fieldPosition="0">
        <references count="1">
          <reference field="3" count="17">
            <x v="50"/>
            <x v="51"/>
            <x v="52"/>
            <x v="53"/>
            <x v="54"/>
            <x v="55"/>
            <x v="56"/>
            <x v="57"/>
            <x v="58"/>
            <x v="59"/>
            <x v="60"/>
            <x v="61"/>
            <x v="62"/>
            <x v="63"/>
            <x v="64"/>
            <x v="65"/>
            <x v="66"/>
          </reference>
        </references>
      </pivotArea>
    </format>
    <format dxfId="4616">
      <pivotArea dataOnly="0" labelOnly="1" grandRow="1" outline="0" fieldPosition="0"/>
    </format>
    <format dxfId="4617">
      <pivotArea dataOnly="0" labelOnly="1" outline="0" fieldPosition="0">
        <references count="2">
          <reference field="3" count="1" selected="0">
            <x v="0"/>
          </reference>
          <reference field="5" count="1">
            <x v="98"/>
          </reference>
        </references>
      </pivotArea>
    </format>
    <format dxfId="4618">
      <pivotArea dataOnly="0" labelOnly="1" outline="0" fieldPosition="0">
        <references count="2">
          <reference field="3" count="1" selected="0">
            <x v="1"/>
          </reference>
          <reference field="5" count="2">
            <x v="16"/>
            <x v="79"/>
          </reference>
        </references>
      </pivotArea>
    </format>
    <format dxfId="4619">
      <pivotArea dataOnly="0" labelOnly="1" outline="0" fieldPosition="0">
        <references count="2">
          <reference field="3" count="1" selected="0">
            <x v="2"/>
          </reference>
          <reference field="5" count="1">
            <x v="21"/>
          </reference>
        </references>
      </pivotArea>
    </format>
    <format dxfId="4620">
      <pivotArea dataOnly="0" labelOnly="1" outline="0" fieldPosition="0">
        <references count="2">
          <reference field="3" count="1" selected="0">
            <x v="3"/>
          </reference>
          <reference field="5" count="1">
            <x v="35"/>
          </reference>
        </references>
      </pivotArea>
    </format>
    <format dxfId="4621">
      <pivotArea dataOnly="0" labelOnly="1" outline="0" fieldPosition="0">
        <references count="2">
          <reference field="3" count="1" selected="0">
            <x v="4"/>
          </reference>
          <reference field="5" count="1">
            <x v="24"/>
          </reference>
        </references>
      </pivotArea>
    </format>
    <format dxfId="4622">
      <pivotArea dataOnly="0" labelOnly="1" outline="0" fieldPosition="0">
        <references count="2">
          <reference field="3" count="1" selected="0">
            <x v="5"/>
          </reference>
          <reference field="5" count="1">
            <x v="93"/>
          </reference>
        </references>
      </pivotArea>
    </format>
    <format dxfId="4623">
      <pivotArea dataOnly="0" labelOnly="1" outline="0" fieldPosition="0">
        <references count="2">
          <reference field="3" count="1" selected="0">
            <x v="6"/>
          </reference>
          <reference field="5" count="1">
            <x v="108"/>
          </reference>
        </references>
      </pivotArea>
    </format>
    <format dxfId="4624">
      <pivotArea dataOnly="0" labelOnly="1" outline="0" fieldPosition="0">
        <references count="2">
          <reference field="3" count="1" selected="0">
            <x v="7"/>
          </reference>
          <reference field="5" count="2">
            <x v="7"/>
            <x v="53"/>
          </reference>
        </references>
      </pivotArea>
    </format>
    <format dxfId="4625">
      <pivotArea dataOnly="0" labelOnly="1" outline="0" fieldPosition="0">
        <references count="2">
          <reference field="3" count="1" selected="0">
            <x v="8"/>
          </reference>
          <reference field="5" count="1">
            <x v="121"/>
          </reference>
        </references>
      </pivotArea>
    </format>
    <format dxfId="4626">
      <pivotArea dataOnly="0" labelOnly="1" outline="0" fieldPosition="0">
        <references count="2">
          <reference field="3" count="1" selected="0">
            <x v="9"/>
          </reference>
          <reference field="5" count="1">
            <x v="118"/>
          </reference>
        </references>
      </pivotArea>
    </format>
    <format dxfId="4627">
      <pivotArea dataOnly="0" labelOnly="1" outline="0" fieldPosition="0">
        <references count="2">
          <reference field="3" count="1" selected="0">
            <x v="10"/>
          </reference>
          <reference field="5" count="1">
            <x v="14"/>
          </reference>
        </references>
      </pivotArea>
    </format>
    <format dxfId="4628">
      <pivotArea dataOnly="0" labelOnly="1" outline="0" fieldPosition="0">
        <references count="2">
          <reference field="3" count="1" selected="0">
            <x v="11"/>
          </reference>
          <reference field="5" count="1">
            <x v="3"/>
          </reference>
        </references>
      </pivotArea>
    </format>
    <format dxfId="4629">
      <pivotArea dataOnly="0" labelOnly="1" outline="0" fieldPosition="0">
        <references count="2">
          <reference field="3" count="1" selected="0">
            <x v="12"/>
          </reference>
          <reference field="5" count="1">
            <x v="32"/>
          </reference>
        </references>
      </pivotArea>
    </format>
    <format dxfId="4630">
      <pivotArea dataOnly="0" labelOnly="1" outline="0" fieldPosition="0">
        <references count="2">
          <reference field="3" count="1" selected="0">
            <x v="13"/>
          </reference>
          <reference field="5" count="4">
            <x v="48"/>
            <x v="57"/>
            <x v="84"/>
            <x v="110"/>
          </reference>
        </references>
      </pivotArea>
    </format>
    <format dxfId="4631">
      <pivotArea dataOnly="0" labelOnly="1" outline="0" fieldPosition="0">
        <references count="2">
          <reference field="3" count="1" selected="0">
            <x v="14"/>
          </reference>
          <reference field="5" count="1">
            <x v="92"/>
          </reference>
        </references>
      </pivotArea>
    </format>
    <format dxfId="4632">
      <pivotArea dataOnly="0" labelOnly="1" outline="0" fieldPosition="0">
        <references count="2">
          <reference field="3" count="1" selected="0">
            <x v="15"/>
          </reference>
          <reference field="5" count="1">
            <x v="77"/>
          </reference>
        </references>
      </pivotArea>
    </format>
    <format dxfId="4633">
      <pivotArea dataOnly="0" labelOnly="1" outline="0" fieldPosition="0">
        <references count="2">
          <reference field="3" count="1" selected="0">
            <x v="16"/>
          </reference>
          <reference field="5" count="6">
            <x v="1"/>
            <x v="29"/>
            <x v="30"/>
            <x v="81"/>
            <x v="95"/>
            <x v="121"/>
          </reference>
        </references>
      </pivotArea>
    </format>
    <format dxfId="4634">
      <pivotArea dataOnly="0" labelOnly="1" outline="0" fieldPosition="0">
        <references count="2">
          <reference field="3" count="1" selected="0">
            <x v="17"/>
          </reference>
          <reference field="5" count="3">
            <x v="33"/>
            <x v="43"/>
            <x v="96"/>
          </reference>
        </references>
      </pivotArea>
    </format>
    <format dxfId="4635">
      <pivotArea dataOnly="0" labelOnly="1" outline="0" fieldPosition="0">
        <references count="2">
          <reference field="3" count="1" selected="0">
            <x v="18"/>
          </reference>
          <reference field="5" count="1">
            <x v="65"/>
          </reference>
        </references>
      </pivotArea>
    </format>
    <format dxfId="4636">
      <pivotArea dataOnly="0" labelOnly="1" outline="0" fieldPosition="0">
        <references count="2">
          <reference field="3" count="1" selected="0">
            <x v="19"/>
          </reference>
          <reference field="5" count="1">
            <x v="119"/>
          </reference>
        </references>
      </pivotArea>
    </format>
    <format dxfId="4637">
      <pivotArea dataOnly="0" labelOnly="1" outline="0" fieldPosition="0">
        <references count="2">
          <reference field="3" count="1" selected="0">
            <x v="20"/>
          </reference>
          <reference field="5" count="1">
            <x v="102"/>
          </reference>
        </references>
      </pivotArea>
    </format>
    <format dxfId="4638">
      <pivotArea dataOnly="0" labelOnly="1" outline="0" fieldPosition="0">
        <references count="2">
          <reference field="3" count="1" selected="0">
            <x v="21"/>
          </reference>
          <reference field="5" count="1">
            <x v="0"/>
          </reference>
        </references>
      </pivotArea>
    </format>
    <format dxfId="4639">
      <pivotArea dataOnly="0" labelOnly="1" outline="0" fieldPosition="0">
        <references count="2">
          <reference field="3" count="1" selected="0">
            <x v="22"/>
          </reference>
          <reference field="5" count="1">
            <x v="101"/>
          </reference>
        </references>
      </pivotArea>
    </format>
    <format dxfId="4640">
      <pivotArea dataOnly="0" labelOnly="1" outline="0" fieldPosition="0">
        <references count="2">
          <reference field="3" count="1" selected="0">
            <x v="23"/>
          </reference>
          <reference field="5" count="1">
            <x v="83"/>
          </reference>
        </references>
      </pivotArea>
    </format>
    <format dxfId="4641">
      <pivotArea dataOnly="0" labelOnly="1" outline="0" fieldPosition="0">
        <references count="2">
          <reference field="3" count="1" selected="0">
            <x v="24"/>
          </reference>
          <reference field="5" count="1">
            <x v="121"/>
          </reference>
        </references>
      </pivotArea>
    </format>
    <format dxfId="4642">
      <pivotArea dataOnly="0" labelOnly="1" outline="0" fieldPosition="0">
        <references count="2">
          <reference field="3" count="1" selected="0">
            <x v="25"/>
          </reference>
          <reference field="5" count="1">
            <x v="86"/>
          </reference>
        </references>
      </pivotArea>
    </format>
    <format dxfId="4643">
      <pivotArea dataOnly="0" labelOnly="1" outline="0" fieldPosition="0">
        <references count="2">
          <reference field="3" count="1" selected="0">
            <x v="26"/>
          </reference>
          <reference field="5" count="3">
            <x v="75"/>
            <x v="103"/>
            <x v="107"/>
          </reference>
        </references>
      </pivotArea>
    </format>
    <format dxfId="4644">
      <pivotArea dataOnly="0" labelOnly="1" outline="0" fieldPosition="0">
        <references count="2">
          <reference field="3" count="1" selected="0">
            <x v="27"/>
          </reference>
          <reference field="5" count="1">
            <x v="6"/>
          </reference>
        </references>
      </pivotArea>
    </format>
    <format dxfId="4645">
      <pivotArea dataOnly="0" labelOnly="1" outline="0" fieldPosition="0">
        <references count="2">
          <reference field="3" count="1" selected="0">
            <x v="28"/>
          </reference>
          <reference field="5" count="2">
            <x v="17"/>
            <x v="31"/>
          </reference>
        </references>
      </pivotArea>
    </format>
    <format dxfId="4646">
      <pivotArea dataOnly="0" labelOnly="1" outline="0" fieldPosition="0">
        <references count="2">
          <reference field="3" count="1" selected="0">
            <x v="29"/>
          </reference>
          <reference field="5" count="1">
            <x v="8"/>
          </reference>
        </references>
      </pivotArea>
    </format>
    <format dxfId="4647">
      <pivotArea dataOnly="0" labelOnly="1" outline="0" fieldPosition="0">
        <references count="2">
          <reference field="3" count="1" selected="0">
            <x v="30"/>
          </reference>
          <reference field="5" count="1">
            <x v="89"/>
          </reference>
        </references>
      </pivotArea>
    </format>
    <format dxfId="4648">
      <pivotArea dataOnly="0" labelOnly="1" outline="0" fieldPosition="0">
        <references count="2">
          <reference field="3" count="1" selected="0">
            <x v="31"/>
          </reference>
          <reference field="5" count="2">
            <x v="64"/>
            <x v="66"/>
          </reference>
        </references>
      </pivotArea>
    </format>
    <format dxfId="4649">
      <pivotArea dataOnly="0" labelOnly="1" outline="0" fieldPosition="0">
        <references count="2">
          <reference field="3" count="1" selected="0">
            <x v="32"/>
          </reference>
          <reference field="5" count="1">
            <x v="94"/>
          </reference>
        </references>
      </pivotArea>
    </format>
    <format dxfId="4650">
      <pivotArea dataOnly="0" labelOnly="1" outline="0" fieldPosition="0">
        <references count="2">
          <reference field="3" count="1" selected="0">
            <x v="33"/>
          </reference>
          <reference field="5" count="1">
            <x v="68"/>
          </reference>
        </references>
      </pivotArea>
    </format>
    <format dxfId="4651">
      <pivotArea dataOnly="0" labelOnly="1" outline="0" fieldPosition="0">
        <references count="2">
          <reference field="3" count="1" selected="0">
            <x v="34"/>
          </reference>
          <reference field="5" count="5">
            <x v="9"/>
            <x v="28"/>
            <x v="78"/>
            <x v="120"/>
            <x v="121"/>
          </reference>
        </references>
      </pivotArea>
    </format>
    <format dxfId="4652">
      <pivotArea dataOnly="0" labelOnly="1" outline="0" fieldPosition="0">
        <references count="2">
          <reference field="3" count="1" selected="0">
            <x v="35"/>
          </reference>
          <reference field="5" count="1">
            <x v="26"/>
          </reference>
        </references>
      </pivotArea>
    </format>
    <format dxfId="4653">
      <pivotArea dataOnly="0" labelOnly="1" outline="0" fieldPosition="0">
        <references count="2">
          <reference field="3" count="1" selected="0">
            <x v="36"/>
          </reference>
          <reference field="5" count="1">
            <x v="22"/>
          </reference>
        </references>
      </pivotArea>
    </format>
    <format dxfId="4654">
      <pivotArea dataOnly="0" labelOnly="1" outline="0" fieldPosition="0">
        <references count="2">
          <reference field="3" count="1" selected="0">
            <x v="37"/>
          </reference>
          <reference field="5" count="1">
            <x v="117"/>
          </reference>
        </references>
      </pivotArea>
    </format>
    <format dxfId="4655">
      <pivotArea dataOnly="0" labelOnly="1" outline="0" fieldPosition="0">
        <references count="2">
          <reference field="3" count="1" selected="0">
            <x v="38"/>
          </reference>
          <reference field="5" count="2">
            <x v="27"/>
            <x v="52"/>
          </reference>
        </references>
      </pivotArea>
    </format>
    <format dxfId="4656">
      <pivotArea dataOnly="0" labelOnly="1" outline="0" fieldPosition="0">
        <references count="2">
          <reference field="3" count="1" selected="0">
            <x v="39"/>
          </reference>
          <reference field="5" count="13">
            <x v="12"/>
            <x v="15"/>
            <x v="19"/>
            <x v="23"/>
            <x v="25"/>
            <x v="34"/>
            <x v="36"/>
            <x v="42"/>
            <x v="44"/>
            <x v="55"/>
            <x v="69"/>
            <x v="88"/>
            <x v="121"/>
          </reference>
        </references>
      </pivotArea>
    </format>
    <format dxfId="4657">
      <pivotArea dataOnly="0" labelOnly="1" outline="0" fieldPosition="0">
        <references count="2">
          <reference field="3" count="1" selected="0">
            <x v="40"/>
          </reference>
          <reference field="5" count="14">
            <x v="4"/>
            <x v="37"/>
            <x v="39"/>
            <x v="40"/>
            <x v="45"/>
            <x v="54"/>
            <x v="63"/>
            <x v="70"/>
            <x v="71"/>
            <x v="72"/>
            <x v="74"/>
            <x v="85"/>
            <x v="106"/>
            <x v="113"/>
          </reference>
        </references>
      </pivotArea>
    </format>
    <format dxfId="4658">
      <pivotArea dataOnly="0" labelOnly="1" outline="0" fieldPosition="0">
        <references count="2">
          <reference field="3" count="1" selected="0">
            <x v="41"/>
          </reference>
          <reference field="5" count="7">
            <x v="2"/>
            <x v="5"/>
            <x v="59"/>
            <x v="67"/>
            <x v="76"/>
            <x v="112"/>
            <x v="116"/>
          </reference>
        </references>
      </pivotArea>
    </format>
    <format dxfId="4659">
      <pivotArea dataOnly="0" labelOnly="1" outline="0" fieldPosition="0">
        <references count="2">
          <reference field="3" count="1" selected="0">
            <x v="42"/>
          </reference>
          <reference field="5" count="1">
            <x v="99"/>
          </reference>
        </references>
      </pivotArea>
    </format>
    <format dxfId="4660">
      <pivotArea dataOnly="0" labelOnly="1" outline="0" fieldPosition="0">
        <references count="2">
          <reference field="3" count="1" selected="0">
            <x v="43"/>
          </reference>
          <reference field="5" count="1">
            <x v="38"/>
          </reference>
        </references>
      </pivotArea>
    </format>
    <format dxfId="4661">
      <pivotArea dataOnly="0" labelOnly="1" outline="0" fieldPosition="0">
        <references count="2">
          <reference field="3" count="1" selected="0">
            <x v="44"/>
          </reference>
          <reference field="5" count="1">
            <x v="11"/>
          </reference>
        </references>
      </pivotArea>
    </format>
    <format dxfId="4662">
      <pivotArea dataOnly="0" labelOnly="1" outline="0" fieldPosition="0">
        <references count="2">
          <reference field="3" count="1" selected="0">
            <x v="45"/>
          </reference>
          <reference field="5" count="1">
            <x v="82"/>
          </reference>
        </references>
      </pivotArea>
    </format>
    <format dxfId="4663">
      <pivotArea dataOnly="0" labelOnly="1" outline="0" fieldPosition="0">
        <references count="2">
          <reference field="3" count="1" selected="0">
            <x v="46"/>
          </reference>
          <reference field="5" count="1">
            <x v="105"/>
          </reference>
        </references>
      </pivotArea>
    </format>
    <format dxfId="4664">
      <pivotArea dataOnly="0" labelOnly="1" outline="0" fieldPosition="0">
        <references count="2">
          <reference field="3" count="1" selected="0">
            <x v="47"/>
          </reference>
          <reference field="5" count="1">
            <x v="80"/>
          </reference>
        </references>
      </pivotArea>
    </format>
    <format dxfId="4665">
      <pivotArea dataOnly="0" labelOnly="1" outline="0" fieldPosition="0">
        <references count="2">
          <reference field="3" count="1" selected="0">
            <x v="48"/>
          </reference>
          <reference field="5" count="1">
            <x v="13"/>
          </reference>
        </references>
      </pivotArea>
    </format>
    <format dxfId="4666">
      <pivotArea dataOnly="0" labelOnly="1" outline="0" fieldPosition="0">
        <references count="2">
          <reference field="3" count="1" selected="0">
            <x v="49"/>
          </reference>
          <reference field="5" count="1">
            <x v="20"/>
          </reference>
        </references>
      </pivotArea>
    </format>
    <format dxfId="4667">
      <pivotArea dataOnly="0" labelOnly="1" outline="0" fieldPosition="0">
        <references count="2">
          <reference field="3" count="1" selected="0">
            <x v="50"/>
          </reference>
          <reference field="5" count="1">
            <x v="47"/>
          </reference>
        </references>
      </pivotArea>
    </format>
    <format dxfId="4668">
      <pivotArea dataOnly="0" labelOnly="1" outline="0" fieldPosition="0">
        <references count="2">
          <reference field="3" count="1" selected="0">
            <x v="51"/>
          </reference>
          <reference field="5" count="1">
            <x v="121"/>
          </reference>
        </references>
      </pivotArea>
    </format>
    <format dxfId="4669">
      <pivotArea dataOnly="0" labelOnly="1" outline="0" fieldPosition="0">
        <references count="2">
          <reference field="3" count="1" selected="0">
            <x v="52"/>
          </reference>
          <reference field="5" count="1">
            <x v="58"/>
          </reference>
        </references>
      </pivotArea>
    </format>
    <format dxfId="4670">
      <pivotArea dataOnly="0" labelOnly="1" outline="0" fieldPosition="0">
        <references count="2">
          <reference field="3" count="1" selected="0">
            <x v="53"/>
          </reference>
          <reference field="5" count="2">
            <x v="62"/>
            <x v="111"/>
          </reference>
        </references>
      </pivotArea>
    </format>
    <format dxfId="4671">
      <pivotArea dataOnly="0" labelOnly="1" outline="0" fieldPosition="0">
        <references count="2">
          <reference field="3" count="1" selected="0">
            <x v="54"/>
          </reference>
          <reference field="5" count="1">
            <x v="91"/>
          </reference>
        </references>
      </pivotArea>
    </format>
    <format dxfId="4672">
      <pivotArea dataOnly="0" labelOnly="1" outline="0" fieldPosition="0">
        <references count="2">
          <reference field="3" count="1" selected="0">
            <x v="55"/>
          </reference>
          <reference field="5" count="1">
            <x v="51"/>
          </reference>
        </references>
      </pivotArea>
    </format>
    <format dxfId="4673">
      <pivotArea dataOnly="0" labelOnly="1" outline="0" fieldPosition="0">
        <references count="2">
          <reference field="3" count="1" selected="0">
            <x v="56"/>
          </reference>
          <reference field="5" count="1">
            <x v="46"/>
          </reference>
        </references>
      </pivotArea>
    </format>
    <format dxfId="4674">
      <pivotArea dataOnly="0" labelOnly="1" outline="0" fieldPosition="0">
        <references count="2">
          <reference field="3" count="1" selected="0">
            <x v="57"/>
          </reference>
          <reference field="5" count="1">
            <x v="90"/>
          </reference>
        </references>
      </pivotArea>
    </format>
    <format dxfId="4675">
      <pivotArea dataOnly="0" labelOnly="1" outline="0" fieldPosition="0">
        <references count="2">
          <reference field="3" count="1" selected="0">
            <x v="58"/>
          </reference>
          <reference field="5" count="1">
            <x v="97"/>
          </reference>
        </references>
      </pivotArea>
    </format>
    <format dxfId="4676">
      <pivotArea dataOnly="0" labelOnly="1" outline="0" fieldPosition="0">
        <references count="2">
          <reference field="3" count="1" selected="0">
            <x v="59"/>
          </reference>
          <reference field="5" count="4">
            <x v="49"/>
            <x v="56"/>
            <x v="109"/>
            <x v="114"/>
          </reference>
        </references>
      </pivotArea>
    </format>
    <format dxfId="4677">
      <pivotArea dataOnly="0" labelOnly="1" outline="0" fieldPosition="0">
        <references count="2">
          <reference field="3" count="1" selected="0">
            <x v="60"/>
          </reference>
          <reference field="5" count="2">
            <x v="73"/>
            <x v="115"/>
          </reference>
        </references>
      </pivotArea>
    </format>
    <format dxfId="4678">
      <pivotArea dataOnly="0" labelOnly="1" outline="0" fieldPosition="0">
        <references count="2">
          <reference field="3" count="1" selected="0">
            <x v="61"/>
          </reference>
          <reference field="5" count="1">
            <x v="41"/>
          </reference>
        </references>
      </pivotArea>
    </format>
    <format dxfId="4679">
      <pivotArea dataOnly="0" labelOnly="1" outline="0" fieldPosition="0">
        <references count="2">
          <reference field="3" count="1" selected="0">
            <x v="62"/>
          </reference>
          <reference field="5" count="4">
            <x v="60"/>
            <x v="87"/>
            <x v="100"/>
            <x v="104"/>
          </reference>
        </references>
      </pivotArea>
    </format>
    <format dxfId="4680">
      <pivotArea dataOnly="0" labelOnly="1" outline="0" fieldPosition="0">
        <references count="2">
          <reference field="3" count="1" selected="0">
            <x v="63"/>
          </reference>
          <reference field="5" count="1">
            <x v="50"/>
          </reference>
        </references>
      </pivotArea>
    </format>
    <format dxfId="4681">
      <pivotArea dataOnly="0" labelOnly="1" outline="0" fieldPosition="0">
        <references count="2">
          <reference field="3" count="1" selected="0">
            <x v="64"/>
          </reference>
          <reference field="5" count="1">
            <x v="18"/>
          </reference>
        </references>
      </pivotArea>
    </format>
    <format dxfId="4682">
      <pivotArea dataOnly="0" labelOnly="1" outline="0" fieldPosition="0">
        <references count="2">
          <reference field="3" count="1" selected="0">
            <x v="65"/>
          </reference>
          <reference field="5" count="1">
            <x v="61"/>
          </reference>
        </references>
      </pivotArea>
    </format>
    <format dxfId="4683">
      <pivotArea dataOnly="0" labelOnly="1" outline="0" fieldPosition="0">
        <references count="2">
          <reference field="3" count="1" selected="0">
            <x v="66"/>
          </reference>
          <reference field="5" count="1">
            <x v="10"/>
          </reference>
        </references>
      </pivotArea>
    </format>
    <format dxfId="4684">
      <pivotArea dataOnly="0" labelOnly="1" outline="0" fieldPosition="0">
        <references count="3">
          <reference field="3" count="1" selected="0">
            <x v="0"/>
          </reference>
          <reference field="5" count="1" selected="0">
            <x v="98"/>
          </reference>
          <reference field="7" count="1">
            <x v="33"/>
          </reference>
        </references>
      </pivotArea>
    </format>
    <format dxfId="4685">
      <pivotArea dataOnly="0" labelOnly="1" outline="0" fieldPosition="0">
        <references count="3">
          <reference field="3" count="1" selected="0">
            <x v="1"/>
          </reference>
          <reference field="5" count="1" selected="0">
            <x v="16"/>
          </reference>
          <reference field="7" count="1">
            <x v="18"/>
          </reference>
        </references>
      </pivotArea>
    </format>
    <format dxfId="4686">
      <pivotArea dataOnly="0" labelOnly="1" outline="0" fieldPosition="0">
        <references count="3">
          <reference field="3" count="1" selected="0">
            <x v="1"/>
          </reference>
          <reference field="5" count="1" selected="0">
            <x v="79"/>
          </reference>
          <reference field="7" count="1">
            <x v="10"/>
          </reference>
        </references>
      </pivotArea>
    </format>
    <format dxfId="4687">
      <pivotArea dataOnly="0" labelOnly="1" outline="0" fieldPosition="0">
        <references count="3">
          <reference field="3" count="1" selected="0">
            <x v="2"/>
          </reference>
          <reference field="5" count="1" selected="0">
            <x v="21"/>
          </reference>
          <reference field="7" count="1">
            <x v="36"/>
          </reference>
        </references>
      </pivotArea>
    </format>
    <format dxfId="4688">
      <pivotArea dataOnly="0" labelOnly="1" outline="0" fieldPosition="0">
        <references count="3">
          <reference field="3" count="1" selected="0">
            <x v="3"/>
          </reference>
          <reference field="5" count="1" selected="0">
            <x v="35"/>
          </reference>
          <reference field="7" count="1">
            <x v="36"/>
          </reference>
        </references>
      </pivotArea>
    </format>
    <format dxfId="4689">
      <pivotArea dataOnly="0" labelOnly="1" outline="0" fieldPosition="0">
        <references count="3">
          <reference field="3" count="1" selected="0">
            <x v="4"/>
          </reference>
          <reference field="5" count="1" selected="0">
            <x v="24"/>
          </reference>
          <reference field="7" count="1">
            <x v="17"/>
          </reference>
        </references>
      </pivotArea>
    </format>
    <format dxfId="4690">
      <pivotArea dataOnly="0" labelOnly="1" outline="0" fieldPosition="0">
        <references count="3">
          <reference field="3" count="1" selected="0">
            <x v="5"/>
          </reference>
          <reference field="5" count="1" selected="0">
            <x v="93"/>
          </reference>
          <reference field="7" count="1">
            <x v="31"/>
          </reference>
        </references>
      </pivotArea>
    </format>
    <format dxfId="4691">
      <pivotArea dataOnly="0" labelOnly="1" outline="0" fieldPosition="0">
        <references count="3">
          <reference field="3" count="1" selected="0">
            <x v="6"/>
          </reference>
          <reference field="5" count="1" selected="0">
            <x v="108"/>
          </reference>
          <reference field="7" count="1">
            <x v="36"/>
          </reference>
        </references>
      </pivotArea>
    </format>
    <format dxfId="4692">
      <pivotArea dataOnly="0" labelOnly="1" outline="0" fieldPosition="0">
        <references count="3">
          <reference field="3" count="1" selected="0">
            <x v="7"/>
          </reference>
          <reference field="5" count="1" selected="0">
            <x v="7"/>
          </reference>
          <reference field="7" count="1">
            <x v="29"/>
          </reference>
        </references>
      </pivotArea>
    </format>
    <format dxfId="4693">
      <pivotArea dataOnly="0" labelOnly="1" outline="0" fieldPosition="0">
        <references count="3">
          <reference field="3" count="1" selected="0">
            <x v="7"/>
          </reference>
          <reference field="5" count="1" selected="0">
            <x v="53"/>
          </reference>
          <reference field="7" count="1">
            <x v="5"/>
          </reference>
        </references>
      </pivotArea>
    </format>
    <format dxfId="4694">
      <pivotArea dataOnly="0" labelOnly="1" outline="0" fieldPosition="0">
        <references count="3">
          <reference field="3" count="1" selected="0">
            <x v="8"/>
          </reference>
          <reference field="5" count="1" selected="0">
            <x v="121"/>
          </reference>
          <reference field="7" count="1">
            <x v="27"/>
          </reference>
        </references>
      </pivotArea>
    </format>
    <format dxfId="4695">
      <pivotArea dataOnly="0" labelOnly="1" outline="0" fieldPosition="0">
        <references count="3">
          <reference field="3" count="1" selected="0">
            <x v="9"/>
          </reference>
          <reference field="5" count="1" selected="0">
            <x v="118"/>
          </reference>
          <reference field="7" count="1">
            <x v="26"/>
          </reference>
        </references>
      </pivotArea>
    </format>
    <format dxfId="4696">
      <pivotArea dataOnly="0" labelOnly="1" outline="0" fieldPosition="0">
        <references count="3">
          <reference field="3" count="1" selected="0">
            <x v="10"/>
          </reference>
          <reference field="5" count="1" selected="0">
            <x v="14"/>
          </reference>
          <reference field="7" count="1">
            <x v="36"/>
          </reference>
        </references>
      </pivotArea>
    </format>
    <format dxfId="4697">
      <pivotArea dataOnly="0" labelOnly="1" outline="0" fieldPosition="0">
        <references count="3">
          <reference field="3" count="1" selected="0">
            <x v="11"/>
          </reference>
          <reference field="5" count="1" selected="0">
            <x v="3"/>
          </reference>
          <reference field="7" count="1">
            <x v="4"/>
          </reference>
        </references>
      </pivotArea>
    </format>
    <format dxfId="4698">
      <pivotArea dataOnly="0" labelOnly="1" outline="0" fieldPosition="0">
        <references count="3">
          <reference field="3" count="1" selected="0">
            <x v="12"/>
          </reference>
          <reference field="5" count="1" selected="0">
            <x v="32"/>
          </reference>
          <reference field="7" count="1">
            <x v="36"/>
          </reference>
        </references>
      </pivotArea>
    </format>
    <format dxfId="4699">
      <pivotArea dataOnly="0" labelOnly="1" outline="0" fieldPosition="0">
        <references count="3">
          <reference field="3" count="1" selected="0">
            <x v="13"/>
          </reference>
          <reference field="5" count="1" selected="0">
            <x v="48"/>
          </reference>
          <reference field="7" count="1">
            <x v="23"/>
          </reference>
        </references>
      </pivotArea>
    </format>
    <format dxfId="4700">
      <pivotArea dataOnly="0" labelOnly="1" outline="0" fieldPosition="0">
        <references count="3">
          <reference field="3" count="1" selected="0">
            <x v="13"/>
          </reference>
          <reference field="5" count="1" selected="0">
            <x v="57"/>
          </reference>
          <reference field="7" count="1">
            <x v="24"/>
          </reference>
        </references>
      </pivotArea>
    </format>
    <format dxfId="4701">
      <pivotArea dataOnly="0" labelOnly="1" outline="0" fieldPosition="0">
        <references count="3">
          <reference field="3" count="1" selected="0">
            <x v="13"/>
          </reference>
          <reference field="5" count="1" selected="0">
            <x v="84"/>
          </reference>
          <reference field="7" count="1">
            <x v="23"/>
          </reference>
        </references>
      </pivotArea>
    </format>
    <format dxfId="4702">
      <pivotArea dataOnly="0" labelOnly="1" outline="0" fieldPosition="0">
        <references count="3">
          <reference field="3" count="1" selected="0">
            <x v="13"/>
          </reference>
          <reference field="5" count="1" selected="0">
            <x v="110"/>
          </reference>
          <reference field="7" count="1">
            <x v="35"/>
          </reference>
        </references>
      </pivotArea>
    </format>
    <format dxfId="4703">
      <pivotArea dataOnly="0" labelOnly="1" outline="0" fieldPosition="0">
        <references count="3">
          <reference field="3" count="1" selected="0">
            <x v="14"/>
          </reference>
          <reference field="5" count="1" selected="0">
            <x v="92"/>
          </reference>
          <reference field="7" count="1">
            <x v="36"/>
          </reference>
        </references>
      </pivotArea>
    </format>
    <format dxfId="4704">
      <pivotArea dataOnly="0" labelOnly="1" outline="0" fieldPosition="0">
        <references count="3">
          <reference field="3" count="1" selected="0">
            <x v="15"/>
          </reference>
          <reference field="5" count="1" selected="0">
            <x v="77"/>
          </reference>
          <reference field="7" count="1">
            <x v="21"/>
          </reference>
        </references>
      </pivotArea>
    </format>
    <format dxfId="4705">
      <pivotArea dataOnly="0" labelOnly="1" outline="0" fieldPosition="0">
        <references count="3">
          <reference field="3" count="1" selected="0">
            <x v="16"/>
          </reference>
          <reference field="5" count="1" selected="0">
            <x v="1"/>
          </reference>
          <reference field="7" count="1">
            <x v="36"/>
          </reference>
        </references>
      </pivotArea>
    </format>
    <format dxfId="4706">
      <pivotArea dataOnly="0" labelOnly="1" outline="0" fieldPosition="0">
        <references count="3">
          <reference field="3" count="1" selected="0">
            <x v="16"/>
          </reference>
          <reference field="5" count="1" selected="0">
            <x v="29"/>
          </reference>
          <reference field="7" count="1">
            <x v="36"/>
          </reference>
        </references>
      </pivotArea>
    </format>
    <format dxfId="4707">
      <pivotArea dataOnly="0" labelOnly="1" outline="0" fieldPosition="0">
        <references count="3">
          <reference field="3" count="1" selected="0">
            <x v="16"/>
          </reference>
          <reference field="5" count="1" selected="0">
            <x v="30"/>
          </reference>
          <reference field="7" count="1">
            <x v="36"/>
          </reference>
        </references>
      </pivotArea>
    </format>
    <format dxfId="4708">
      <pivotArea dataOnly="0" labelOnly="1" outline="0" fieldPosition="0">
        <references count="3">
          <reference field="3" count="1" selected="0">
            <x v="16"/>
          </reference>
          <reference field="5" count="1" selected="0">
            <x v="81"/>
          </reference>
          <reference field="7" count="1">
            <x v="36"/>
          </reference>
        </references>
      </pivotArea>
    </format>
    <format dxfId="4709">
      <pivotArea dataOnly="0" labelOnly="1" outline="0" fieldPosition="0">
        <references count="3">
          <reference field="3" count="1" selected="0">
            <x v="16"/>
          </reference>
          <reference field="5" count="1" selected="0">
            <x v="95"/>
          </reference>
          <reference field="7" count="1">
            <x v="36"/>
          </reference>
        </references>
      </pivotArea>
    </format>
    <format dxfId="4710">
      <pivotArea dataOnly="0" labelOnly="1" outline="0" fieldPosition="0">
        <references count="3">
          <reference field="3" count="1" selected="0">
            <x v="16"/>
          </reference>
          <reference field="5" count="1" selected="0">
            <x v="121"/>
          </reference>
          <reference field="7" count="1">
            <x v="36"/>
          </reference>
        </references>
      </pivotArea>
    </format>
    <format dxfId="4711">
      <pivotArea dataOnly="0" labelOnly="1" outline="0" fieldPosition="0">
        <references count="3">
          <reference field="3" count="1" selected="0">
            <x v="17"/>
          </reference>
          <reference field="5" count="1" selected="0">
            <x v="33"/>
          </reference>
          <reference field="7" count="1">
            <x v="36"/>
          </reference>
        </references>
      </pivotArea>
    </format>
    <format dxfId="4712">
      <pivotArea dataOnly="0" labelOnly="1" outline="0" fieldPosition="0">
        <references count="3">
          <reference field="3" count="1" selected="0">
            <x v="17"/>
          </reference>
          <reference field="5" count="1" selected="0">
            <x v="43"/>
          </reference>
          <reference field="7" count="1">
            <x v="36"/>
          </reference>
        </references>
      </pivotArea>
    </format>
    <format dxfId="4713">
      <pivotArea dataOnly="0" labelOnly="1" outline="0" fieldPosition="0">
        <references count="3">
          <reference field="3" count="1" selected="0">
            <x v="17"/>
          </reference>
          <reference field="5" count="1" selected="0">
            <x v="96"/>
          </reference>
          <reference field="7" count="1">
            <x v="36"/>
          </reference>
        </references>
      </pivotArea>
    </format>
    <format dxfId="4714">
      <pivotArea dataOnly="0" labelOnly="1" outline="0" fieldPosition="0">
        <references count="3">
          <reference field="3" count="1" selected="0">
            <x v="18"/>
          </reference>
          <reference field="5" count="1" selected="0">
            <x v="65"/>
          </reference>
          <reference field="7" count="1">
            <x v="36"/>
          </reference>
        </references>
      </pivotArea>
    </format>
    <format dxfId="4715">
      <pivotArea dataOnly="0" labelOnly="1" outline="0" fieldPosition="0">
        <references count="3">
          <reference field="3" count="1" selected="0">
            <x v="19"/>
          </reference>
          <reference field="5" count="1" selected="0">
            <x v="119"/>
          </reference>
          <reference field="7" count="1">
            <x v="36"/>
          </reference>
        </references>
      </pivotArea>
    </format>
    <format dxfId="4716">
      <pivotArea dataOnly="0" labelOnly="1" outline="0" fieldPosition="0">
        <references count="3">
          <reference field="3" count="1" selected="0">
            <x v="20"/>
          </reference>
          <reference field="5" count="1" selected="0">
            <x v="102"/>
          </reference>
          <reference field="7" count="1">
            <x v="36"/>
          </reference>
        </references>
      </pivotArea>
    </format>
    <format dxfId="4717">
      <pivotArea dataOnly="0" labelOnly="1" outline="0" fieldPosition="0">
        <references count="3">
          <reference field="3" count="1" selected="0">
            <x v="21"/>
          </reference>
          <reference field="5" count="1" selected="0">
            <x v="0"/>
          </reference>
          <reference field="7" count="1">
            <x v="2"/>
          </reference>
        </references>
      </pivotArea>
    </format>
    <format dxfId="4718">
      <pivotArea dataOnly="0" labelOnly="1" outline="0" fieldPosition="0">
        <references count="3">
          <reference field="3" count="1" selected="0">
            <x v="22"/>
          </reference>
          <reference field="5" count="1" selected="0">
            <x v="101"/>
          </reference>
          <reference field="7" count="1">
            <x v="36"/>
          </reference>
        </references>
      </pivotArea>
    </format>
    <format dxfId="4719">
      <pivotArea dataOnly="0" labelOnly="1" outline="0" fieldPosition="0">
        <references count="3">
          <reference field="3" count="1" selected="0">
            <x v="23"/>
          </reference>
          <reference field="5" count="1" selected="0">
            <x v="83"/>
          </reference>
          <reference field="7" count="1">
            <x v="36"/>
          </reference>
        </references>
      </pivotArea>
    </format>
    <format dxfId="4720">
      <pivotArea dataOnly="0" labelOnly="1" outline="0" fieldPosition="0">
        <references count="3">
          <reference field="3" count="1" selected="0">
            <x v="24"/>
          </reference>
          <reference field="5" count="1" selected="0">
            <x v="121"/>
          </reference>
          <reference field="7" count="1">
            <x v="36"/>
          </reference>
        </references>
      </pivotArea>
    </format>
    <format dxfId="4721">
      <pivotArea dataOnly="0" labelOnly="1" outline="0" fieldPosition="0">
        <references count="3">
          <reference field="3" count="1" selected="0">
            <x v="25"/>
          </reference>
          <reference field="5" count="1" selected="0">
            <x v="86"/>
          </reference>
          <reference field="7" count="1">
            <x v="34"/>
          </reference>
        </references>
      </pivotArea>
    </format>
    <format dxfId="4722">
      <pivotArea dataOnly="0" labelOnly="1" outline="0" fieldPosition="0">
        <references count="3">
          <reference field="3" count="1" selected="0">
            <x v="26"/>
          </reference>
          <reference field="5" count="1" selected="0">
            <x v="75"/>
          </reference>
          <reference field="7" count="1">
            <x v="36"/>
          </reference>
        </references>
      </pivotArea>
    </format>
    <format dxfId="4723">
      <pivotArea dataOnly="0" labelOnly="1" outline="0" fieldPosition="0">
        <references count="3">
          <reference field="3" count="1" selected="0">
            <x v="26"/>
          </reference>
          <reference field="5" count="1" selected="0">
            <x v="103"/>
          </reference>
          <reference field="7" count="1">
            <x v="20"/>
          </reference>
        </references>
      </pivotArea>
    </format>
    <format dxfId="4724">
      <pivotArea dataOnly="0" labelOnly="1" outline="0" fieldPosition="0">
        <references count="3">
          <reference field="3" count="1" selected="0">
            <x v="26"/>
          </reference>
          <reference field="5" count="1" selected="0">
            <x v="107"/>
          </reference>
          <reference field="7" count="1">
            <x v="11"/>
          </reference>
        </references>
      </pivotArea>
    </format>
    <format dxfId="4725">
      <pivotArea dataOnly="0" labelOnly="1" outline="0" fieldPosition="0">
        <references count="3">
          <reference field="3" count="1" selected="0">
            <x v="27"/>
          </reference>
          <reference field="5" count="1" selected="0">
            <x v="6"/>
          </reference>
          <reference field="7" count="1">
            <x v="12"/>
          </reference>
        </references>
      </pivotArea>
    </format>
    <format dxfId="4726">
      <pivotArea dataOnly="0" labelOnly="1" outline="0" fieldPosition="0">
        <references count="3">
          <reference field="3" count="1" selected="0">
            <x v="28"/>
          </reference>
          <reference field="5" count="1" selected="0">
            <x v="17"/>
          </reference>
          <reference field="7" count="1">
            <x v="36"/>
          </reference>
        </references>
      </pivotArea>
    </format>
    <format dxfId="4727">
      <pivotArea dataOnly="0" labelOnly="1" outline="0" fieldPosition="0">
        <references count="3">
          <reference field="3" count="1" selected="0">
            <x v="28"/>
          </reference>
          <reference field="5" count="1" selected="0">
            <x v="31"/>
          </reference>
          <reference field="7" count="1">
            <x v="36"/>
          </reference>
        </references>
      </pivotArea>
    </format>
    <format dxfId="4728">
      <pivotArea dataOnly="0" labelOnly="1" outline="0" fieldPosition="0">
        <references count="3">
          <reference field="3" count="1" selected="0">
            <x v="29"/>
          </reference>
          <reference field="5" count="1" selected="0">
            <x v="8"/>
          </reference>
          <reference field="7" count="1">
            <x v="36"/>
          </reference>
        </references>
      </pivotArea>
    </format>
    <format dxfId="4729">
      <pivotArea dataOnly="0" labelOnly="1" outline="0" fieldPosition="0">
        <references count="3">
          <reference field="3" count="1" selected="0">
            <x v="30"/>
          </reference>
          <reference field="5" count="1" selected="0">
            <x v="89"/>
          </reference>
          <reference field="7" count="1">
            <x v="36"/>
          </reference>
        </references>
      </pivotArea>
    </format>
    <format dxfId="4730">
      <pivotArea dataOnly="0" labelOnly="1" outline="0" fieldPosition="0">
        <references count="3">
          <reference field="3" count="1" selected="0">
            <x v="31"/>
          </reference>
          <reference field="5" count="1" selected="0">
            <x v="64"/>
          </reference>
          <reference field="7" count="1">
            <x v="36"/>
          </reference>
        </references>
      </pivotArea>
    </format>
    <format dxfId="4731">
      <pivotArea dataOnly="0" labelOnly="1" outline="0" fieldPosition="0">
        <references count="3">
          <reference field="3" count="1" selected="0">
            <x v="31"/>
          </reference>
          <reference field="5" count="1" selected="0">
            <x v="66"/>
          </reference>
          <reference field="7" count="1">
            <x v="36"/>
          </reference>
        </references>
      </pivotArea>
    </format>
    <format dxfId="4732">
      <pivotArea dataOnly="0" labelOnly="1" outline="0" fieldPosition="0">
        <references count="3">
          <reference field="3" count="1" selected="0">
            <x v="32"/>
          </reference>
          <reference field="5" count="1" selected="0">
            <x v="94"/>
          </reference>
          <reference field="7" count="1">
            <x v="14"/>
          </reference>
        </references>
      </pivotArea>
    </format>
    <format dxfId="4733">
      <pivotArea dataOnly="0" labelOnly="1" outline="0" fieldPosition="0">
        <references count="3">
          <reference field="3" count="1" selected="0">
            <x v="33"/>
          </reference>
          <reference field="5" count="1" selected="0">
            <x v="68"/>
          </reference>
          <reference field="7" count="1">
            <x v="36"/>
          </reference>
        </references>
      </pivotArea>
    </format>
    <format dxfId="4734">
      <pivotArea dataOnly="0" labelOnly="1" outline="0" fieldPosition="0">
        <references count="3">
          <reference field="3" count="1" selected="0">
            <x v="34"/>
          </reference>
          <reference field="5" count="1" selected="0">
            <x v="9"/>
          </reference>
          <reference field="7" count="1">
            <x v="36"/>
          </reference>
        </references>
      </pivotArea>
    </format>
    <format dxfId="4735">
      <pivotArea dataOnly="0" labelOnly="1" outline="0" fieldPosition="0">
        <references count="3">
          <reference field="3" count="1" selected="0">
            <x v="34"/>
          </reference>
          <reference field="5" count="1" selected="0">
            <x v="28"/>
          </reference>
          <reference field="7" count="1">
            <x v="36"/>
          </reference>
        </references>
      </pivotArea>
    </format>
    <format dxfId="4736">
      <pivotArea dataOnly="0" labelOnly="1" outline="0" fieldPosition="0">
        <references count="3">
          <reference field="3" count="1" selected="0">
            <x v="34"/>
          </reference>
          <reference field="5" count="1" selected="0">
            <x v="78"/>
          </reference>
          <reference field="7" count="1">
            <x v="36"/>
          </reference>
        </references>
      </pivotArea>
    </format>
    <format dxfId="4737">
      <pivotArea dataOnly="0" labelOnly="1" outline="0" fieldPosition="0">
        <references count="3">
          <reference field="3" count="1" selected="0">
            <x v="34"/>
          </reference>
          <reference field="5" count="1" selected="0">
            <x v="120"/>
          </reference>
          <reference field="7" count="1">
            <x v="36"/>
          </reference>
        </references>
      </pivotArea>
    </format>
    <format dxfId="4738">
      <pivotArea dataOnly="0" labelOnly="1" outline="0" fieldPosition="0">
        <references count="3">
          <reference field="3" count="1" selected="0">
            <x v="34"/>
          </reference>
          <reference field="5" count="1" selected="0">
            <x v="121"/>
          </reference>
          <reference field="7" count="1">
            <x v="36"/>
          </reference>
        </references>
      </pivotArea>
    </format>
    <format dxfId="4739">
      <pivotArea dataOnly="0" labelOnly="1" outline="0" fieldPosition="0">
        <references count="3">
          <reference field="3" count="1" selected="0">
            <x v="35"/>
          </reference>
          <reference field="5" count="1" selected="0">
            <x v="26"/>
          </reference>
          <reference field="7" count="1">
            <x v="36"/>
          </reference>
        </references>
      </pivotArea>
    </format>
    <format dxfId="4740">
      <pivotArea dataOnly="0" labelOnly="1" outline="0" fieldPosition="0">
        <references count="3">
          <reference field="3" count="1" selected="0">
            <x v="36"/>
          </reference>
          <reference field="5" count="1" selected="0">
            <x v="22"/>
          </reference>
          <reference field="7" count="1">
            <x v="36"/>
          </reference>
        </references>
      </pivotArea>
    </format>
    <format dxfId="4741">
      <pivotArea dataOnly="0" labelOnly="1" outline="0" fieldPosition="0">
        <references count="3">
          <reference field="3" count="1" selected="0">
            <x v="37"/>
          </reference>
          <reference field="5" count="1" selected="0">
            <x v="117"/>
          </reference>
          <reference field="7" count="1">
            <x v="36"/>
          </reference>
        </references>
      </pivotArea>
    </format>
    <format dxfId="4742">
      <pivotArea dataOnly="0" labelOnly="1" outline="0" fieldPosition="0">
        <references count="3">
          <reference field="3" count="1" selected="0">
            <x v="38"/>
          </reference>
          <reference field="5" count="1" selected="0">
            <x v="27"/>
          </reference>
          <reference field="7" count="1">
            <x v="36"/>
          </reference>
        </references>
      </pivotArea>
    </format>
    <format dxfId="4743">
      <pivotArea dataOnly="0" labelOnly="1" outline="0" fieldPosition="0">
        <references count="3">
          <reference field="3" count="1" selected="0">
            <x v="38"/>
          </reference>
          <reference field="5" count="1" selected="0">
            <x v="52"/>
          </reference>
          <reference field="7" count="1">
            <x v="36"/>
          </reference>
        </references>
      </pivotArea>
    </format>
    <format dxfId="4744">
      <pivotArea dataOnly="0" labelOnly="1" outline="0" fieldPosition="0">
        <references count="3">
          <reference field="3" count="1" selected="0">
            <x v="39"/>
          </reference>
          <reference field="5" count="1" selected="0">
            <x v="12"/>
          </reference>
          <reference field="7" count="1">
            <x v="36"/>
          </reference>
        </references>
      </pivotArea>
    </format>
    <format dxfId="4745">
      <pivotArea dataOnly="0" labelOnly="1" outline="0" fieldPosition="0">
        <references count="3">
          <reference field="3" count="1" selected="0">
            <x v="39"/>
          </reference>
          <reference field="5" count="1" selected="0">
            <x v="15"/>
          </reference>
          <reference field="7" count="1">
            <x v="36"/>
          </reference>
        </references>
      </pivotArea>
    </format>
    <format dxfId="4746">
      <pivotArea dataOnly="0" labelOnly="1" outline="0" fieldPosition="0">
        <references count="3">
          <reference field="3" count="1" selected="0">
            <x v="39"/>
          </reference>
          <reference field="5" count="1" selected="0">
            <x v="19"/>
          </reference>
          <reference field="7" count="1">
            <x v="36"/>
          </reference>
        </references>
      </pivotArea>
    </format>
    <format dxfId="4747">
      <pivotArea dataOnly="0" labelOnly="1" outline="0" fieldPosition="0">
        <references count="3">
          <reference field="3" count="1" selected="0">
            <x v="39"/>
          </reference>
          <reference field="5" count="1" selected="0">
            <x v="23"/>
          </reference>
          <reference field="7" count="1">
            <x v="36"/>
          </reference>
        </references>
      </pivotArea>
    </format>
    <format dxfId="4748">
      <pivotArea dataOnly="0" labelOnly="1" outline="0" fieldPosition="0">
        <references count="3">
          <reference field="3" count="1" selected="0">
            <x v="39"/>
          </reference>
          <reference field="5" count="1" selected="0">
            <x v="25"/>
          </reference>
          <reference field="7" count="1">
            <x v="36"/>
          </reference>
        </references>
      </pivotArea>
    </format>
    <format dxfId="4749">
      <pivotArea dataOnly="0" labelOnly="1" outline="0" fieldPosition="0">
        <references count="3">
          <reference field="3" count="1" selected="0">
            <x v="39"/>
          </reference>
          <reference field="5" count="1" selected="0">
            <x v="34"/>
          </reference>
          <reference field="7" count="1">
            <x v="36"/>
          </reference>
        </references>
      </pivotArea>
    </format>
    <format dxfId="4750">
      <pivotArea dataOnly="0" labelOnly="1" outline="0" fieldPosition="0">
        <references count="3">
          <reference field="3" count="1" selected="0">
            <x v="39"/>
          </reference>
          <reference field="5" count="1" selected="0">
            <x v="36"/>
          </reference>
          <reference field="7" count="1">
            <x v="36"/>
          </reference>
        </references>
      </pivotArea>
    </format>
    <format dxfId="4751">
      <pivotArea dataOnly="0" labelOnly="1" outline="0" fieldPosition="0">
        <references count="3">
          <reference field="3" count="1" selected="0">
            <x v="39"/>
          </reference>
          <reference field="5" count="1" selected="0">
            <x v="42"/>
          </reference>
          <reference field="7" count="1">
            <x v="36"/>
          </reference>
        </references>
      </pivotArea>
    </format>
    <format dxfId="4752">
      <pivotArea dataOnly="0" labelOnly="1" outline="0" fieldPosition="0">
        <references count="3">
          <reference field="3" count="1" selected="0">
            <x v="39"/>
          </reference>
          <reference field="5" count="1" selected="0">
            <x v="44"/>
          </reference>
          <reference field="7" count="1">
            <x v="36"/>
          </reference>
        </references>
      </pivotArea>
    </format>
    <format dxfId="4753">
      <pivotArea dataOnly="0" labelOnly="1" outline="0" fieldPosition="0">
        <references count="3">
          <reference field="3" count="1" selected="0">
            <x v="39"/>
          </reference>
          <reference field="5" count="1" selected="0">
            <x v="55"/>
          </reference>
          <reference field="7" count="1">
            <x v="36"/>
          </reference>
        </references>
      </pivotArea>
    </format>
    <format dxfId="4754">
      <pivotArea dataOnly="0" labelOnly="1" outline="0" fieldPosition="0">
        <references count="3">
          <reference field="3" count="1" selected="0">
            <x v="39"/>
          </reference>
          <reference field="5" count="1" selected="0">
            <x v="69"/>
          </reference>
          <reference field="7" count="1">
            <x v="36"/>
          </reference>
        </references>
      </pivotArea>
    </format>
    <format dxfId="4755">
      <pivotArea dataOnly="0" labelOnly="1" outline="0" fieldPosition="0">
        <references count="3">
          <reference field="3" count="1" selected="0">
            <x v="39"/>
          </reference>
          <reference field="5" count="1" selected="0">
            <x v="88"/>
          </reference>
          <reference field="7" count="1">
            <x v="36"/>
          </reference>
        </references>
      </pivotArea>
    </format>
    <format dxfId="4756">
      <pivotArea dataOnly="0" labelOnly="1" outline="0" fieldPosition="0">
        <references count="3">
          <reference field="3" count="1" selected="0">
            <x v="39"/>
          </reference>
          <reference field="5" count="1" selected="0">
            <x v="121"/>
          </reference>
          <reference field="7" count="1">
            <x v="36"/>
          </reference>
        </references>
      </pivotArea>
    </format>
    <format dxfId="4757">
      <pivotArea dataOnly="0" labelOnly="1" outline="0" fieldPosition="0">
        <references count="3">
          <reference field="3" count="1" selected="0">
            <x v="40"/>
          </reference>
          <reference field="5" count="1" selected="0">
            <x v="4"/>
          </reference>
          <reference field="7" count="1">
            <x v="25"/>
          </reference>
        </references>
      </pivotArea>
    </format>
    <format dxfId="4758">
      <pivotArea dataOnly="0" labelOnly="1" outline="0" fieldPosition="0">
        <references count="3">
          <reference field="3" count="1" selected="0">
            <x v="40"/>
          </reference>
          <reference field="5" count="1" selected="0">
            <x v="37"/>
          </reference>
          <reference field="7" count="1">
            <x v="36"/>
          </reference>
        </references>
      </pivotArea>
    </format>
    <format dxfId="4759">
      <pivotArea dataOnly="0" labelOnly="1" outline="0" fieldPosition="0">
        <references count="3">
          <reference field="3" count="1" selected="0">
            <x v="40"/>
          </reference>
          <reference field="5" count="1" selected="0">
            <x v="39"/>
          </reference>
          <reference field="7" count="1">
            <x v="36"/>
          </reference>
        </references>
      </pivotArea>
    </format>
    <format dxfId="4760">
      <pivotArea dataOnly="0" labelOnly="1" outline="0" fieldPosition="0">
        <references count="3">
          <reference field="3" count="1" selected="0">
            <x v="40"/>
          </reference>
          <reference field="5" count="1" selected="0">
            <x v="40"/>
          </reference>
          <reference field="7" count="1">
            <x v="36"/>
          </reference>
        </references>
      </pivotArea>
    </format>
    <format dxfId="4761">
      <pivotArea dataOnly="0" labelOnly="1" outline="0" fieldPosition="0">
        <references count="3">
          <reference field="3" count="1" selected="0">
            <x v="40"/>
          </reference>
          <reference field="5" count="1" selected="0">
            <x v="45"/>
          </reference>
          <reference field="7" count="1">
            <x v="36"/>
          </reference>
        </references>
      </pivotArea>
    </format>
    <format dxfId="4762">
      <pivotArea dataOnly="0" labelOnly="1" outline="0" fieldPosition="0">
        <references count="3">
          <reference field="3" count="1" selected="0">
            <x v="40"/>
          </reference>
          <reference field="5" count="1" selected="0">
            <x v="54"/>
          </reference>
          <reference field="7" count="1">
            <x v="36"/>
          </reference>
        </references>
      </pivotArea>
    </format>
    <format dxfId="4763">
      <pivotArea dataOnly="0" labelOnly="1" outline="0" fieldPosition="0">
        <references count="3">
          <reference field="3" count="1" selected="0">
            <x v="40"/>
          </reference>
          <reference field="5" count="1" selected="0">
            <x v="63"/>
          </reference>
          <reference field="7" count="1">
            <x v="36"/>
          </reference>
        </references>
      </pivotArea>
    </format>
    <format dxfId="4764">
      <pivotArea dataOnly="0" labelOnly="1" outline="0" fieldPosition="0">
        <references count="3">
          <reference field="3" count="1" selected="0">
            <x v="40"/>
          </reference>
          <reference field="5" count="1" selected="0">
            <x v="70"/>
          </reference>
          <reference field="7" count="1">
            <x v="36"/>
          </reference>
        </references>
      </pivotArea>
    </format>
    <format dxfId="4765">
      <pivotArea dataOnly="0" labelOnly="1" outline="0" fieldPosition="0">
        <references count="3">
          <reference field="3" count="1" selected="0">
            <x v="40"/>
          </reference>
          <reference field="5" count="1" selected="0">
            <x v="71"/>
          </reference>
          <reference field="7" count="1">
            <x v="36"/>
          </reference>
        </references>
      </pivotArea>
    </format>
    <format dxfId="4766">
      <pivotArea dataOnly="0" labelOnly="1" outline="0" fieldPosition="0">
        <references count="3">
          <reference field="3" count="1" selected="0">
            <x v="40"/>
          </reference>
          <reference field="5" count="1" selected="0">
            <x v="72"/>
          </reference>
          <reference field="7" count="1">
            <x v="36"/>
          </reference>
        </references>
      </pivotArea>
    </format>
    <format dxfId="4767">
      <pivotArea dataOnly="0" labelOnly="1" outline="0" fieldPosition="0">
        <references count="3">
          <reference field="3" count="1" selected="0">
            <x v="40"/>
          </reference>
          <reference field="5" count="1" selected="0">
            <x v="74"/>
          </reference>
          <reference field="7" count="1">
            <x v="36"/>
          </reference>
        </references>
      </pivotArea>
    </format>
    <format dxfId="4768">
      <pivotArea dataOnly="0" labelOnly="1" outline="0" fieldPosition="0">
        <references count="3">
          <reference field="3" count="1" selected="0">
            <x v="40"/>
          </reference>
          <reference field="5" count="1" selected="0">
            <x v="85"/>
          </reference>
          <reference field="7" count="1">
            <x v="36"/>
          </reference>
        </references>
      </pivotArea>
    </format>
    <format dxfId="4769">
      <pivotArea dataOnly="0" labelOnly="1" outline="0" fieldPosition="0">
        <references count="3">
          <reference field="3" count="1" selected="0">
            <x v="40"/>
          </reference>
          <reference field="5" count="1" selected="0">
            <x v="106"/>
          </reference>
          <reference field="7" count="1">
            <x v="36"/>
          </reference>
        </references>
      </pivotArea>
    </format>
    <format dxfId="4770">
      <pivotArea dataOnly="0" labelOnly="1" outline="0" fieldPosition="0">
        <references count="3">
          <reference field="3" count="1" selected="0">
            <x v="40"/>
          </reference>
          <reference field="5" count="1" selected="0">
            <x v="113"/>
          </reference>
          <reference field="7" count="1">
            <x v="36"/>
          </reference>
        </references>
      </pivotArea>
    </format>
    <format dxfId="4771">
      <pivotArea dataOnly="0" labelOnly="1" outline="0" fieldPosition="0">
        <references count="3">
          <reference field="3" count="1" selected="0">
            <x v="41"/>
          </reference>
          <reference field="5" count="1" selected="0">
            <x v="2"/>
          </reference>
          <reference field="7" count="1">
            <x v="0"/>
          </reference>
        </references>
      </pivotArea>
    </format>
    <format dxfId="4772">
      <pivotArea dataOnly="0" labelOnly="1" outline="0" fieldPosition="0">
        <references count="3">
          <reference field="3" count="1" selected="0">
            <x v="41"/>
          </reference>
          <reference field="5" count="1" selected="0">
            <x v="5"/>
          </reference>
          <reference field="7" count="1">
            <x v="32"/>
          </reference>
        </references>
      </pivotArea>
    </format>
    <format dxfId="4773">
      <pivotArea dataOnly="0" labelOnly="1" outline="0" fieldPosition="0">
        <references count="3">
          <reference field="3" count="1" selected="0">
            <x v="41"/>
          </reference>
          <reference field="5" count="1" selected="0">
            <x v="59"/>
          </reference>
          <reference field="7" count="1">
            <x v="36"/>
          </reference>
        </references>
      </pivotArea>
    </format>
    <format dxfId="4774">
      <pivotArea dataOnly="0" labelOnly="1" outline="0" fieldPosition="0">
        <references count="3">
          <reference field="3" count="1" selected="0">
            <x v="41"/>
          </reference>
          <reference field="5" count="1" selected="0">
            <x v="67"/>
          </reference>
          <reference field="7" count="1">
            <x v="36"/>
          </reference>
        </references>
      </pivotArea>
    </format>
    <format dxfId="4775">
      <pivotArea dataOnly="0" labelOnly="1" outline="0" fieldPosition="0">
        <references count="3">
          <reference field="3" count="1" selected="0">
            <x v="41"/>
          </reference>
          <reference field="5" count="1" selected="0">
            <x v="76"/>
          </reference>
          <reference field="7" count="1">
            <x v="32"/>
          </reference>
        </references>
      </pivotArea>
    </format>
    <format dxfId="4776">
      <pivotArea dataOnly="0" labelOnly="1" outline="0" fieldPosition="0">
        <references count="3">
          <reference field="3" count="1" selected="0">
            <x v="41"/>
          </reference>
          <reference field="5" count="1" selected="0">
            <x v="112"/>
          </reference>
          <reference field="7" count="1">
            <x v="36"/>
          </reference>
        </references>
      </pivotArea>
    </format>
    <format dxfId="4777">
      <pivotArea dataOnly="0" labelOnly="1" outline="0" fieldPosition="0">
        <references count="3">
          <reference field="3" count="1" selected="0">
            <x v="41"/>
          </reference>
          <reference field="5" count="1" selected="0">
            <x v="116"/>
          </reference>
          <reference field="7" count="1">
            <x v="13"/>
          </reference>
        </references>
      </pivotArea>
    </format>
    <format dxfId="4778">
      <pivotArea dataOnly="0" labelOnly="1" outline="0" fieldPosition="0">
        <references count="3">
          <reference field="3" count="1" selected="0">
            <x v="42"/>
          </reference>
          <reference field="5" count="1" selected="0">
            <x v="99"/>
          </reference>
          <reference field="7" count="1">
            <x v="36"/>
          </reference>
        </references>
      </pivotArea>
    </format>
    <format dxfId="4779">
      <pivotArea dataOnly="0" labelOnly="1" outline="0" fieldPosition="0">
        <references count="3">
          <reference field="3" count="1" selected="0">
            <x v="43"/>
          </reference>
          <reference field="5" count="1" selected="0">
            <x v="38"/>
          </reference>
          <reference field="7" count="1">
            <x v="36"/>
          </reference>
        </references>
      </pivotArea>
    </format>
    <format dxfId="4780">
      <pivotArea dataOnly="0" labelOnly="1" outline="0" fieldPosition="0">
        <references count="3">
          <reference field="3" count="1" selected="0">
            <x v="44"/>
          </reference>
          <reference field="5" count="1" selected="0">
            <x v="11"/>
          </reference>
          <reference field="7" count="1">
            <x v="3"/>
          </reference>
        </references>
      </pivotArea>
    </format>
    <format dxfId="4781">
      <pivotArea dataOnly="0" labelOnly="1" outline="0" fieldPosition="0">
        <references count="3">
          <reference field="3" count="1" selected="0">
            <x v="45"/>
          </reference>
          <reference field="5" count="1" selected="0">
            <x v="82"/>
          </reference>
          <reference field="7" count="1">
            <x v="36"/>
          </reference>
        </references>
      </pivotArea>
    </format>
    <format dxfId="4782">
      <pivotArea dataOnly="0" labelOnly="1" outline="0" fieldPosition="0">
        <references count="3">
          <reference field="3" count="1" selected="0">
            <x v="46"/>
          </reference>
          <reference field="5" count="1" selected="0">
            <x v="105"/>
          </reference>
          <reference field="7" count="1">
            <x v="36"/>
          </reference>
        </references>
      </pivotArea>
    </format>
    <format dxfId="4783">
      <pivotArea dataOnly="0" labelOnly="1" outline="0" fieldPosition="0">
        <references count="3">
          <reference field="3" count="1" selected="0">
            <x v="47"/>
          </reference>
          <reference field="5" count="1" selected="0">
            <x v="80"/>
          </reference>
          <reference field="7" count="1">
            <x v="22"/>
          </reference>
        </references>
      </pivotArea>
    </format>
    <format dxfId="4784">
      <pivotArea dataOnly="0" labelOnly="1" outline="0" fieldPosition="0">
        <references count="3">
          <reference field="3" count="1" selected="0">
            <x v="48"/>
          </reference>
          <reference field="5" count="1" selected="0">
            <x v="13"/>
          </reference>
          <reference field="7" count="1">
            <x v="1"/>
          </reference>
        </references>
      </pivotArea>
    </format>
    <format dxfId="4785">
      <pivotArea dataOnly="0" labelOnly="1" outline="0" fieldPosition="0">
        <references count="3">
          <reference field="3" count="1" selected="0">
            <x v="49"/>
          </reference>
          <reference field="5" count="1" selected="0">
            <x v="20"/>
          </reference>
          <reference field="7" count="1">
            <x v="9"/>
          </reference>
        </references>
      </pivotArea>
    </format>
    <format dxfId="4786">
      <pivotArea dataOnly="0" labelOnly="1" outline="0" fieldPosition="0">
        <references count="3">
          <reference field="3" count="1" selected="0">
            <x v="50"/>
          </reference>
          <reference field="5" count="1" selected="0">
            <x v="47"/>
          </reference>
          <reference field="7" count="1">
            <x v="9"/>
          </reference>
        </references>
      </pivotArea>
    </format>
    <format dxfId="4787">
      <pivotArea dataOnly="0" labelOnly="1" outline="0" fieldPosition="0">
        <references count="3">
          <reference field="3" count="1" selected="0">
            <x v="51"/>
          </reference>
          <reference field="5" count="1" selected="0">
            <x v="121"/>
          </reference>
          <reference field="7" count="1">
            <x v="36"/>
          </reference>
        </references>
      </pivotArea>
    </format>
    <format dxfId="4788">
      <pivotArea dataOnly="0" labelOnly="1" outline="0" fieldPosition="0">
        <references count="3">
          <reference field="3" count="1" selected="0">
            <x v="52"/>
          </reference>
          <reference field="5" count="1" selected="0">
            <x v="58"/>
          </reference>
          <reference field="7" count="1">
            <x v="16"/>
          </reference>
        </references>
      </pivotArea>
    </format>
    <format dxfId="4789">
      <pivotArea dataOnly="0" labelOnly="1" outline="0" fieldPosition="0">
        <references count="3">
          <reference field="3" count="1" selected="0">
            <x v="53"/>
          </reference>
          <reference field="5" count="1" selected="0">
            <x v="62"/>
          </reference>
          <reference field="7" count="1">
            <x v="36"/>
          </reference>
        </references>
      </pivotArea>
    </format>
    <format dxfId="4790">
      <pivotArea dataOnly="0" labelOnly="1" outline="0" fieldPosition="0">
        <references count="3">
          <reference field="3" count="1" selected="0">
            <x v="53"/>
          </reference>
          <reference field="5" count="1" selected="0">
            <x v="111"/>
          </reference>
          <reference field="7" count="1">
            <x v="36"/>
          </reference>
        </references>
      </pivotArea>
    </format>
    <format dxfId="4791">
      <pivotArea dataOnly="0" labelOnly="1" outline="0" fieldPosition="0">
        <references count="3">
          <reference field="3" count="1" selected="0">
            <x v="54"/>
          </reference>
          <reference field="5" count="1" selected="0">
            <x v="91"/>
          </reference>
          <reference field="7" count="1">
            <x v="30"/>
          </reference>
        </references>
      </pivotArea>
    </format>
    <format dxfId="4792">
      <pivotArea dataOnly="0" labelOnly="1" outline="0" fieldPosition="0">
        <references count="3">
          <reference field="3" count="1" selected="0">
            <x v="55"/>
          </reference>
          <reference field="5" count="1" selected="0">
            <x v="51"/>
          </reference>
          <reference field="7" count="1">
            <x v="19"/>
          </reference>
        </references>
      </pivotArea>
    </format>
    <format dxfId="4793">
      <pivotArea dataOnly="0" labelOnly="1" outline="0" fieldPosition="0">
        <references count="3">
          <reference field="3" count="1" selected="0">
            <x v="56"/>
          </reference>
          <reference field="5" count="1" selected="0">
            <x v="46"/>
          </reference>
          <reference field="7" count="1">
            <x v="36"/>
          </reference>
        </references>
      </pivotArea>
    </format>
    <format dxfId="4794">
      <pivotArea dataOnly="0" labelOnly="1" outline="0" fieldPosition="0">
        <references count="3">
          <reference field="3" count="1" selected="0">
            <x v="57"/>
          </reference>
          <reference field="5" count="1" selected="0">
            <x v="90"/>
          </reference>
          <reference field="7" count="1">
            <x v="36"/>
          </reference>
        </references>
      </pivotArea>
    </format>
    <format dxfId="4795">
      <pivotArea dataOnly="0" labelOnly="1" outline="0" fieldPosition="0">
        <references count="3">
          <reference field="3" count="1" selected="0">
            <x v="58"/>
          </reference>
          <reference field="5" count="1" selected="0">
            <x v="97"/>
          </reference>
          <reference field="7" count="1">
            <x v="36"/>
          </reference>
        </references>
      </pivotArea>
    </format>
    <format dxfId="4796">
      <pivotArea dataOnly="0" labelOnly="1" outline="0" fieldPosition="0">
        <references count="3">
          <reference field="3" count="1" selected="0">
            <x v="59"/>
          </reference>
          <reference field="5" count="1" selected="0">
            <x v="49"/>
          </reference>
          <reference field="7" count="1">
            <x v="36"/>
          </reference>
        </references>
      </pivotArea>
    </format>
    <format dxfId="4797">
      <pivotArea dataOnly="0" labelOnly="1" outline="0" fieldPosition="0">
        <references count="3">
          <reference field="3" count="1" selected="0">
            <x v="59"/>
          </reference>
          <reference field="5" count="1" selected="0">
            <x v="56"/>
          </reference>
          <reference field="7" count="1">
            <x v="36"/>
          </reference>
        </references>
      </pivotArea>
    </format>
    <format dxfId="4798">
      <pivotArea dataOnly="0" labelOnly="1" outline="0" fieldPosition="0">
        <references count="3">
          <reference field="3" count="1" selected="0">
            <x v="59"/>
          </reference>
          <reference field="5" count="1" selected="0">
            <x v="109"/>
          </reference>
          <reference field="7" count="1">
            <x v="36"/>
          </reference>
        </references>
      </pivotArea>
    </format>
    <format dxfId="4799">
      <pivotArea dataOnly="0" labelOnly="1" outline="0" fieldPosition="0">
        <references count="3">
          <reference field="3" count="1" selected="0">
            <x v="59"/>
          </reference>
          <reference field="5" count="1" selected="0">
            <x v="114"/>
          </reference>
          <reference field="7" count="1">
            <x v="36"/>
          </reference>
        </references>
      </pivotArea>
    </format>
    <format dxfId="4800">
      <pivotArea dataOnly="0" labelOnly="1" outline="0" fieldPosition="0">
        <references count="3">
          <reference field="3" count="1" selected="0">
            <x v="60"/>
          </reference>
          <reference field="5" count="1" selected="0">
            <x v="73"/>
          </reference>
          <reference field="7" count="1">
            <x v="7"/>
          </reference>
        </references>
      </pivotArea>
    </format>
    <format dxfId="4801">
      <pivotArea dataOnly="0" labelOnly="1" outline="0" fieldPosition="0">
        <references count="3">
          <reference field="3" count="1" selected="0">
            <x v="60"/>
          </reference>
          <reference field="5" count="1" selected="0">
            <x v="115"/>
          </reference>
          <reference field="7" count="1">
            <x v="8"/>
          </reference>
        </references>
      </pivotArea>
    </format>
    <format dxfId="4802">
      <pivotArea dataOnly="0" labelOnly="1" outline="0" fieldPosition="0">
        <references count="3">
          <reference field="3" count="1" selected="0">
            <x v="61"/>
          </reference>
          <reference field="5" count="1" selected="0">
            <x v="41"/>
          </reference>
          <reference field="7" count="1">
            <x v="34"/>
          </reference>
        </references>
      </pivotArea>
    </format>
    <format dxfId="4803">
      <pivotArea dataOnly="0" labelOnly="1" outline="0" fieldPosition="0">
        <references count="3">
          <reference field="3" count="1" selected="0">
            <x v="62"/>
          </reference>
          <reference field="5" count="1" selected="0">
            <x v="60"/>
          </reference>
          <reference field="7" count="1">
            <x v="28"/>
          </reference>
        </references>
      </pivotArea>
    </format>
    <format dxfId="4804">
      <pivotArea dataOnly="0" labelOnly="1" outline="0" fieldPosition="0">
        <references count="3">
          <reference field="3" count="1" selected="0">
            <x v="62"/>
          </reference>
          <reference field="5" count="1" selected="0">
            <x v="87"/>
          </reference>
          <reference field="7" count="1">
            <x v="6"/>
          </reference>
        </references>
      </pivotArea>
    </format>
    <format dxfId="4805">
      <pivotArea dataOnly="0" labelOnly="1" outline="0" fieldPosition="0">
        <references count="3">
          <reference field="3" count="1" selected="0">
            <x v="62"/>
          </reference>
          <reference field="5" count="1" selected="0">
            <x v="100"/>
          </reference>
          <reference field="7" count="1">
            <x v="36"/>
          </reference>
        </references>
      </pivotArea>
    </format>
    <format dxfId="4806">
      <pivotArea dataOnly="0" labelOnly="1" outline="0" fieldPosition="0">
        <references count="3">
          <reference field="3" count="1" selected="0">
            <x v="62"/>
          </reference>
          <reference field="5" count="1" selected="0">
            <x v="104"/>
          </reference>
          <reference field="7" count="1">
            <x v="36"/>
          </reference>
        </references>
      </pivotArea>
    </format>
    <format dxfId="4807">
      <pivotArea dataOnly="0" labelOnly="1" outline="0" fieldPosition="0">
        <references count="3">
          <reference field="3" count="1" selected="0">
            <x v="63"/>
          </reference>
          <reference field="5" count="1" selected="0">
            <x v="50"/>
          </reference>
          <reference field="7" count="1">
            <x v="36"/>
          </reference>
        </references>
      </pivotArea>
    </format>
    <format dxfId="4808">
      <pivotArea dataOnly="0" labelOnly="1" outline="0" fieldPosition="0">
        <references count="3">
          <reference field="3" count="1" selected="0">
            <x v="64"/>
          </reference>
          <reference field="5" count="1" selected="0">
            <x v="18"/>
          </reference>
          <reference field="7" count="1">
            <x v="36"/>
          </reference>
        </references>
      </pivotArea>
    </format>
    <format dxfId="4809">
      <pivotArea dataOnly="0" labelOnly="1" outline="0" fieldPosition="0">
        <references count="3">
          <reference field="3" count="1" selected="0">
            <x v="65"/>
          </reference>
          <reference field="5" count="1" selected="0">
            <x v="61"/>
          </reference>
          <reference field="7" count="1">
            <x v="15"/>
          </reference>
        </references>
      </pivotArea>
    </format>
    <format dxfId="4810">
      <pivotArea dataOnly="0" labelOnly="1" outline="0" fieldPosition="0">
        <references count="3">
          <reference field="3" count="1" selected="0">
            <x v="66"/>
          </reference>
          <reference field="5" count="1" selected="0">
            <x v="10"/>
          </reference>
          <reference field="7" count="1">
            <x v="36"/>
          </reference>
        </references>
      </pivotArea>
    </format>
    <format dxfId="4811">
      <pivotArea type="topRight" dataOnly="0" labelOnly="1" outline="0" fieldPosition="0"/>
    </format>
    <format dxfId="4812">
      <pivotArea type="all" dataOnly="0" outline="0" fieldPosition="0"/>
    </format>
    <format dxfId="4813">
      <pivotArea outline="0" collapsedLevelsAreSubtotals="1" fieldPosition="0"/>
    </format>
    <format dxfId="4814">
      <pivotArea type="origin" dataOnly="0" labelOnly="1" outline="0" fieldPosition="0"/>
    </format>
    <format dxfId="4815">
      <pivotArea field="3" type="button" dataOnly="0" labelOnly="1" outline="0" axis="axisRow" fieldPosition="0"/>
    </format>
    <format dxfId="4816">
      <pivotArea field="5" type="button" dataOnly="0" labelOnly="1" outline="0" axis="axisRow" fieldPosition="2"/>
    </format>
    <format dxfId="4817">
      <pivotArea field="7" type="button" dataOnly="0" labelOnly="1" outline="0" axis="axisRow" fieldPosition="3"/>
    </format>
    <format dxfId="4818">
      <pivotArea dataOnly="0" labelOnly="1" outline="0"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819">
      <pivotArea dataOnly="0" labelOnly="1" outline="0" fieldPosition="0">
        <references count="1">
          <reference field="3" count="17">
            <x v="50"/>
            <x v="51"/>
            <x v="52"/>
            <x v="53"/>
            <x v="54"/>
            <x v="55"/>
            <x v="56"/>
            <x v="57"/>
            <x v="58"/>
            <x v="59"/>
            <x v="60"/>
            <x v="61"/>
            <x v="62"/>
            <x v="63"/>
            <x v="64"/>
            <x v="65"/>
            <x v="66"/>
          </reference>
        </references>
      </pivotArea>
    </format>
    <format dxfId="4820">
      <pivotArea dataOnly="0" labelOnly="1" grandRow="1" outline="0" fieldPosition="0"/>
    </format>
    <format dxfId="4821">
      <pivotArea dataOnly="0" labelOnly="1" outline="0" fieldPosition="0">
        <references count="2">
          <reference field="3" count="1" selected="0">
            <x v="0"/>
          </reference>
          <reference field="5" count="1">
            <x v="98"/>
          </reference>
        </references>
      </pivotArea>
    </format>
    <format dxfId="4822">
      <pivotArea dataOnly="0" labelOnly="1" outline="0" fieldPosition="0">
        <references count="2">
          <reference field="3" count="1" selected="0">
            <x v="1"/>
          </reference>
          <reference field="5" count="2">
            <x v="16"/>
            <x v="79"/>
          </reference>
        </references>
      </pivotArea>
    </format>
    <format dxfId="4823">
      <pivotArea dataOnly="0" labelOnly="1" outline="0" fieldPosition="0">
        <references count="2">
          <reference field="3" count="1" selected="0">
            <x v="2"/>
          </reference>
          <reference field="5" count="1">
            <x v="21"/>
          </reference>
        </references>
      </pivotArea>
    </format>
    <format dxfId="4824">
      <pivotArea dataOnly="0" labelOnly="1" outline="0" fieldPosition="0">
        <references count="2">
          <reference field="3" count="1" selected="0">
            <x v="3"/>
          </reference>
          <reference field="5" count="1">
            <x v="35"/>
          </reference>
        </references>
      </pivotArea>
    </format>
    <format dxfId="4825">
      <pivotArea dataOnly="0" labelOnly="1" outline="0" fieldPosition="0">
        <references count="2">
          <reference field="3" count="1" selected="0">
            <x v="4"/>
          </reference>
          <reference field="5" count="1">
            <x v="24"/>
          </reference>
        </references>
      </pivotArea>
    </format>
    <format dxfId="4826">
      <pivotArea dataOnly="0" labelOnly="1" outline="0" fieldPosition="0">
        <references count="2">
          <reference field="3" count="1" selected="0">
            <x v="5"/>
          </reference>
          <reference field="5" count="1">
            <x v="93"/>
          </reference>
        </references>
      </pivotArea>
    </format>
    <format dxfId="4827">
      <pivotArea dataOnly="0" labelOnly="1" outline="0" fieldPosition="0">
        <references count="2">
          <reference field="3" count="1" selected="0">
            <x v="6"/>
          </reference>
          <reference field="5" count="1">
            <x v="108"/>
          </reference>
        </references>
      </pivotArea>
    </format>
    <format dxfId="4828">
      <pivotArea dataOnly="0" labelOnly="1" outline="0" fieldPosition="0">
        <references count="2">
          <reference field="3" count="1" selected="0">
            <x v="7"/>
          </reference>
          <reference field="5" count="2">
            <x v="7"/>
            <x v="53"/>
          </reference>
        </references>
      </pivotArea>
    </format>
    <format dxfId="4829">
      <pivotArea dataOnly="0" labelOnly="1" outline="0" fieldPosition="0">
        <references count="2">
          <reference field="3" count="1" selected="0">
            <x v="8"/>
          </reference>
          <reference field="5" count="1">
            <x v="121"/>
          </reference>
        </references>
      </pivotArea>
    </format>
    <format dxfId="4830">
      <pivotArea dataOnly="0" labelOnly="1" outline="0" fieldPosition="0">
        <references count="2">
          <reference field="3" count="1" selected="0">
            <x v="9"/>
          </reference>
          <reference field="5" count="1">
            <x v="118"/>
          </reference>
        </references>
      </pivotArea>
    </format>
    <format dxfId="4831">
      <pivotArea dataOnly="0" labelOnly="1" outline="0" fieldPosition="0">
        <references count="2">
          <reference field="3" count="1" selected="0">
            <x v="10"/>
          </reference>
          <reference field="5" count="1">
            <x v="14"/>
          </reference>
        </references>
      </pivotArea>
    </format>
    <format dxfId="4832">
      <pivotArea dataOnly="0" labelOnly="1" outline="0" fieldPosition="0">
        <references count="2">
          <reference field="3" count="1" selected="0">
            <x v="11"/>
          </reference>
          <reference field="5" count="1">
            <x v="3"/>
          </reference>
        </references>
      </pivotArea>
    </format>
    <format dxfId="4833">
      <pivotArea dataOnly="0" labelOnly="1" outline="0" fieldPosition="0">
        <references count="2">
          <reference field="3" count="1" selected="0">
            <x v="12"/>
          </reference>
          <reference field="5" count="1">
            <x v="32"/>
          </reference>
        </references>
      </pivotArea>
    </format>
    <format dxfId="4834">
      <pivotArea dataOnly="0" labelOnly="1" outline="0" fieldPosition="0">
        <references count="2">
          <reference field="3" count="1" selected="0">
            <x v="13"/>
          </reference>
          <reference field="5" count="4">
            <x v="48"/>
            <x v="57"/>
            <x v="84"/>
            <x v="110"/>
          </reference>
        </references>
      </pivotArea>
    </format>
    <format dxfId="4835">
      <pivotArea dataOnly="0" labelOnly="1" outline="0" fieldPosition="0">
        <references count="2">
          <reference field="3" count="1" selected="0">
            <x v="14"/>
          </reference>
          <reference field="5" count="1">
            <x v="92"/>
          </reference>
        </references>
      </pivotArea>
    </format>
    <format dxfId="4836">
      <pivotArea dataOnly="0" labelOnly="1" outline="0" fieldPosition="0">
        <references count="2">
          <reference field="3" count="1" selected="0">
            <x v="15"/>
          </reference>
          <reference field="5" count="1">
            <x v="77"/>
          </reference>
        </references>
      </pivotArea>
    </format>
    <format dxfId="4837">
      <pivotArea dataOnly="0" labelOnly="1" outline="0" fieldPosition="0">
        <references count="2">
          <reference field="3" count="1" selected="0">
            <x v="16"/>
          </reference>
          <reference field="5" count="6">
            <x v="1"/>
            <x v="29"/>
            <x v="30"/>
            <x v="81"/>
            <x v="95"/>
            <x v="121"/>
          </reference>
        </references>
      </pivotArea>
    </format>
    <format dxfId="4838">
      <pivotArea dataOnly="0" labelOnly="1" outline="0" fieldPosition="0">
        <references count="2">
          <reference field="3" count="1" selected="0">
            <x v="17"/>
          </reference>
          <reference field="5" count="3">
            <x v="33"/>
            <x v="43"/>
            <x v="96"/>
          </reference>
        </references>
      </pivotArea>
    </format>
    <format dxfId="4839">
      <pivotArea dataOnly="0" labelOnly="1" outline="0" fieldPosition="0">
        <references count="2">
          <reference field="3" count="1" selected="0">
            <x v="18"/>
          </reference>
          <reference field="5" count="1">
            <x v="65"/>
          </reference>
        </references>
      </pivotArea>
    </format>
    <format dxfId="4840">
      <pivotArea dataOnly="0" labelOnly="1" outline="0" fieldPosition="0">
        <references count="2">
          <reference field="3" count="1" selected="0">
            <x v="19"/>
          </reference>
          <reference field="5" count="1">
            <x v="119"/>
          </reference>
        </references>
      </pivotArea>
    </format>
    <format dxfId="4841">
      <pivotArea dataOnly="0" labelOnly="1" outline="0" fieldPosition="0">
        <references count="2">
          <reference field="3" count="1" selected="0">
            <x v="20"/>
          </reference>
          <reference field="5" count="1">
            <x v="102"/>
          </reference>
        </references>
      </pivotArea>
    </format>
    <format dxfId="4842">
      <pivotArea dataOnly="0" labelOnly="1" outline="0" fieldPosition="0">
        <references count="2">
          <reference field="3" count="1" selected="0">
            <x v="21"/>
          </reference>
          <reference field="5" count="1">
            <x v="0"/>
          </reference>
        </references>
      </pivotArea>
    </format>
    <format dxfId="4843">
      <pivotArea dataOnly="0" labelOnly="1" outline="0" fieldPosition="0">
        <references count="2">
          <reference field="3" count="1" selected="0">
            <x v="22"/>
          </reference>
          <reference field="5" count="1">
            <x v="101"/>
          </reference>
        </references>
      </pivotArea>
    </format>
    <format dxfId="4844">
      <pivotArea dataOnly="0" labelOnly="1" outline="0" fieldPosition="0">
        <references count="2">
          <reference field="3" count="1" selected="0">
            <x v="23"/>
          </reference>
          <reference field="5" count="1">
            <x v="83"/>
          </reference>
        </references>
      </pivotArea>
    </format>
    <format dxfId="4845">
      <pivotArea dataOnly="0" labelOnly="1" outline="0" fieldPosition="0">
        <references count="2">
          <reference field="3" count="1" selected="0">
            <x v="24"/>
          </reference>
          <reference field="5" count="1">
            <x v="121"/>
          </reference>
        </references>
      </pivotArea>
    </format>
    <format dxfId="4846">
      <pivotArea dataOnly="0" labelOnly="1" outline="0" fieldPosition="0">
        <references count="2">
          <reference field="3" count="1" selected="0">
            <x v="25"/>
          </reference>
          <reference field="5" count="1">
            <x v="86"/>
          </reference>
        </references>
      </pivotArea>
    </format>
    <format dxfId="4847">
      <pivotArea dataOnly="0" labelOnly="1" outline="0" fieldPosition="0">
        <references count="2">
          <reference field="3" count="1" selected="0">
            <x v="26"/>
          </reference>
          <reference field="5" count="3">
            <x v="75"/>
            <x v="103"/>
            <x v="107"/>
          </reference>
        </references>
      </pivotArea>
    </format>
    <format dxfId="4848">
      <pivotArea dataOnly="0" labelOnly="1" outline="0" fieldPosition="0">
        <references count="2">
          <reference field="3" count="1" selected="0">
            <x v="27"/>
          </reference>
          <reference field="5" count="1">
            <x v="6"/>
          </reference>
        </references>
      </pivotArea>
    </format>
    <format dxfId="4849">
      <pivotArea dataOnly="0" labelOnly="1" outline="0" fieldPosition="0">
        <references count="2">
          <reference field="3" count="1" selected="0">
            <x v="28"/>
          </reference>
          <reference field="5" count="2">
            <x v="17"/>
            <x v="31"/>
          </reference>
        </references>
      </pivotArea>
    </format>
    <format dxfId="4850">
      <pivotArea dataOnly="0" labelOnly="1" outline="0" fieldPosition="0">
        <references count="2">
          <reference field="3" count="1" selected="0">
            <x v="29"/>
          </reference>
          <reference field="5" count="1">
            <x v="8"/>
          </reference>
        </references>
      </pivotArea>
    </format>
    <format dxfId="4851">
      <pivotArea dataOnly="0" labelOnly="1" outline="0" fieldPosition="0">
        <references count="2">
          <reference field="3" count="1" selected="0">
            <x v="30"/>
          </reference>
          <reference field="5" count="1">
            <x v="89"/>
          </reference>
        </references>
      </pivotArea>
    </format>
    <format dxfId="4852">
      <pivotArea dataOnly="0" labelOnly="1" outline="0" fieldPosition="0">
        <references count="2">
          <reference field="3" count="1" selected="0">
            <x v="31"/>
          </reference>
          <reference field="5" count="2">
            <x v="64"/>
            <x v="66"/>
          </reference>
        </references>
      </pivotArea>
    </format>
    <format dxfId="4853">
      <pivotArea dataOnly="0" labelOnly="1" outline="0" fieldPosition="0">
        <references count="2">
          <reference field="3" count="1" selected="0">
            <x v="32"/>
          </reference>
          <reference field="5" count="1">
            <x v="94"/>
          </reference>
        </references>
      </pivotArea>
    </format>
    <format dxfId="4854">
      <pivotArea dataOnly="0" labelOnly="1" outline="0" fieldPosition="0">
        <references count="2">
          <reference field="3" count="1" selected="0">
            <x v="33"/>
          </reference>
          <reference field="5" count="1">
            <x v="68"/>
          </reference>
        </references>
      </pivotArea>
    </format>
    <format dxfId="4855">
      <pivotArea dataOnly="0" labelOnly="1" outline="0" fieldPosition="0">
        <references count="2">
          <reference field="3" count="1" selected="0">
            <x v="34"/>
          </reference>
          <reference field="5" count="5">
            <x v="9"/>
            <x v="28"/>
            <x v="78"/>
            <x v="120"/>
            <x v="121"/>
          </reference>
        </references>
      </pivotArea>
    </format>
    <format dxfId="4856">
      <pivotArea dataOnly="0" labelOnly="1" outline="0" fieldPosition="0">
        <references count="2">
          <reference field="3" count="1" selected="0">
            <x v="35"/>
          </reference>
          <reference field="5" count="1">
            <x v="26"/>
          </reference>
        </references>
      </pivotArea>
    </format>
    <format dxfId="4857">
      <pivotArea dataOnly="0" labelOnly="1" outline="0" fieldPosition="0">
        <references count="2">
          <reference field="3" count="1" selected="0">
            <x v="36"/>
          </reference>
          <reference field="5" count="1">
            <x v="22"/>
          </reference>
        </references>
      </pivotArea>
    </format>
    <format dxfId="4858">
      <pivotArea dataOnly="0" labelOnly="1" outline="0" fieldPosition="0">
        <references count="2">
          <reference field="3" count="1" selected="0">
            <x v="37"/>
          </reference>
          <reference field="5" count="1">
            <x v="117"/>
          </reference>
        </references>
      </pivotArea>
    </format>
    <format dxfId="4859">
      <pivotArea dataOnly="0" labelOnly="1" outline="0" fieldPosition="0">
        <references count="2">
          <reference field="3" count="1" selected="0">
            <x v="38"/>
          </reference>
          <reference field="5" count="2">
            <x v="27"/>
            <x v="52"/>
          </reference>
        </references>
      </pivotArea>
    </format>
    <format dxfId="4860">
      <pivotArea dataOnly="0" labelOnly="1" outline="0" fieldPosition="0">
        <references count="2">
          <reference field="3" count="1" selected="0">
            <x v="39"/>
          </reference>
          <reference field="5" count="13">
            <x v="12"/>
            <x v="15"/>
            <x v="19"/>
            <x v="23"/>
            <x v="25"/>
            <x v="34"/>
            <x v="36"/>
            <x v="42"/>
            <x v="44"/>
            <x v="55"/>
            <x v="69"/>
            <x v="88"/>
            <x v="121"/>
          </reference>
        </references>
      </pivotArea>
    </format>
    <format dxfId="4861">
      <pivotArea dataOnly="0" labelOnly="1" outline="0" fieldPosition="0">
        <references count="2">
          <reference field="3" count="1" selected="0">
            <x v="40"/>
          </reference>
          <reference field="5" count="14">
            <x v="4"/>
            <x v="37"/>
            <x v="39"/>
            <x v="40"/>
            <x v="45"/>
            <x v="54"/>
            <x v="63"/>
            <x v="70"/>
            <x v="71"/>
            <x v="72"/>
            <x v="74"/>
            <x v="85"/>
            <x v="106"/>
            <x v="113"/>
          </reference>
        </references>
      </pivotArea>
    </format>
    <format dxfId="4862">
      <pivotArea dataOnly="0" labelOnly="1" outline="0" fieldPosition="0">
        <references count="2">
          <reference field="3" count="1" selected="0">
            <x v="41"/>
          </reference>
          <reference field="5" count="7">
            <x v="2"/>
            <x v="5"/>
            <x v="59"/>
            <x v="67"/>
            <x v="76"/>
            <x v="112"/>
            <x v="116"/>
          </reference>
        </references>
      </pivotArea>
    </format>
    <format dxfId="4863">
      <pivotArea dataOnly="0" labelOnly="1" outline="0" fieldPosition="0">
        <references count="2">
          <reference field="3" count="1" selected="0">
            <x v="42"/>
          </reference>
          <reference field="5" count="1">
            <x v="99"/>
          </reference>
        </references>
      </pivotArea>
    </format>
    <format dxfId="4864">
      <pivotArea dataOnly="0" labelOnly="1" outline="0" fieldPosition="0">
        <references count="2">
          <reference field="3" count="1" selected="0">
            <x v="43"/>
          </reference>
          <reference field="5" count="1">
            <x v="38"/>
          </reference>
        </references>
      </pivotArea>
    </format>
    <format dxfId="4865">
      <pivotArea dataOnly="0" labelOnly="1" outline="0" fieldPosition="0">
        <references count="2">
          <reference field="3" count="1" selected="0">
            <x v="44"/>
          </reference>
          <reference field="5" count="1">
            <x v="11"/>
          </reference>
        </references>
      </pivotArea>
    </format>
    <format dxfId="4866">
      <pivotArea dataOnly="0" labelOnly="1" outline="0" fieldPosition="0">
        <references count="2">
          <reference field="3" count="1" selected="0">
            <x v="45"/>
          </reference>
          <reference field="5" count="1">
            <x v="82"/>
          </reference>
        </references>
      </pivotArea>
    </format>
    <format dxfId="4867">
      <pivotArea dataOnly="0" labelOnly="1" outline="0" fieldPosition="0">
        <references count="2">
          <reference field="3" count="1" selected="0">
            <x v="46"/>
          </reference>
          <reference field="5" count="1">
            <x v="105"/>
          </reference>
        </references>
      </pivotArea>
    </format>
    <format dxfId="4868">
      <pivotArea dataOnly="0" labelOnly="1" outline="0" fieldPosition="0">
        <references count="2">
          <reference field="3" count="1" selected="0">
            <x v="47"/>
          </reference>
          <reference field="5" count="1">
            <x v="80"/>
          </reference>
        </references>
      </pivotArea>
    </format>
    <format dxfId="4869">
      <pivotArea dataOnly="0" labelOnly="1" outline="0" fieldPosition="0">
        <references count="2">
          <reference field="3" count="1" selected="0">
            <x v="48"/>
          </reference>
          <reference field="5" count="1">
            <x v="13"/>
          </reference>
        </references>
      </pivotArea>
    </format>
    <format dxfId="4870">
      <pivotArea dataOnly="0" labelOnly="1" outline="0" fieldPosition="0">
        <references count="2">
          <reference field="3" count="1" selected="0">
            <x v="49"/>
          </reference>
          <reference field="5" count="1">
            <x v="20"/>
          </reference>
        </references>
      </pivotArea>
    </format>
    <format dxfId="4871">
      <pivotArea dataOnly="0" labelOnly="1" outline="0" fieldPosition="0">
        <references count="2">
          <reference field="3" count="1" selected="0">
            <x v="50"/>
          </reference>
          <reference field="5" count="1">
            <x v="47"/>
          </reference>
        </references>
      </pivotArea>
    </format>
    <format dxfId="4872">
      <pivotArea dataOnly="0" labelOnly="1" outline="0" fieldPosition="0">
        <references count="2">
          <reference field="3" count="1" selected="0">
            <x v="51"/>
          </reference>
          <reference field="5" count="1">
            <x v="121"/>
          </reference>
        </references>
      </pivotArea>
    </format>
    <format dxfId="4873">
      <pivotArea dataOnly="0" labelOnly="1" outline="0" fieldPosition="0">
        <references count="2">
          <reference field="3" count="1" selected="0">
            <x v="52"/>
          </reference>
          <reference field="5" count="1">
            <x v="58"/>
          </reference>
        </references>
      </pivotArea>
    </format>
    <format dxfId="4874">
      <pivotArea dataOnly="0" labelOnly="1" outline="0" fieldPosition="0">
        <references count="2">
          <reference field="3" count="1" selected="0">
            <x v="53"/>
          </reference>
          <reference field="5" count="2">
            <x v="62"/>
            <x v="111"/>
          </reference>
        </references>
      </pivotArea>
    </format>
    <format dxfId="4875">
      <pivotArea dataOnly="0" labelOnly="1" outline="0" fieldPosition="0">
        <references count="2">
          <reference field="3" count="1" selected="0">
            <x v="54"/>
          </reference>
          <reference field="5" count="1">
            <x v="91"/>
          </reference>
        </references>
      </pivotArea>
    </format>
    <format dxfId="4876">
      <pivotArea dataOnly="0" labelOnly="1" outline="0" fieldPosition="0">
        <references count="2">
          <reference field="3" count="1" selected="0">
            <x v="55"/>
          </reference>
          <reference field="5" count="1">
            <x v="51"/>
          </reference>
        </references>
      </pivotArea>
    </format>
    <format dxfId="4877">
      <pivotArea dataOnly="0" labelOnly="1" outline="0" fieldPosition="0">
        <references count="2">
          <reference field="3" count="1" selected="0">
            <x v="56"/>
          </reference>
          <reference field="5" count="1">
            <x v="46"/>
          </reference>
        </references>
      </pivotArea>
    </format>
    <format dxfId="4878">
      <pivotArea dataOnly="0" labelOnly="1" outline="0" fieldPosition="0">
        <references count="2">
          <reference field="3" count="1" selected="0">
            <x v="57"/>
          </reference>
          <reference field="5" count="1">
            <x v="90"/>
          </reference>
        </references>
      </pivotArea>
    </format>
    <format dxfId="4879">
      <pivotArea dataOnly="0" labelOnly="1" outline="0" fieldPosition="0">
        <references count="2">
          <reference field="3" count="1" selected="0">
            <x v="58"/>
          </reference>
          <reference field="5" count="1">
            <x v="97"/>
          </reference>
        </references>
      </pivotArea>
    </format>
    <format dxfId="4880">
      <pivotArea dataOnly="0" labelOnly="1" outline="0" fieldPosition="0">
        <references count="2">
          <reference field="3" count="1" selected="0">
            <x v="59"/>
          </reference>
          <reference field="5" count="4">
            <x v="49"/>
            <x v="56"/>
            <x v="109"/>
            <x v="114"/>
          </reference>
        </references>
      </pivotArea>
    </format>
    <format dxfId="4881">
      <pivotArea dataOnly="0" labelOnly="1" outline="0" fieldPosition="0">
        <references count="2">
          <reference field="3" count="1" selected="0">
            <x v="60"/>
          </reference>
          <reference field="5" count="2">
            <x v="73"/>
            <x v="115"/>
          </reference>
        </references>
      </pivotArea>
    </format>
    <format dxfId="4882">
      <pivotArea dataOnly="0" labelOnly="1" outline="0" fieldPosition="0">
        <references count="2">
          <reference field="3" count="1" selected="0">
            <x v="61"/>
          </reference>
          <reference field="5" count="1">
            <x v="41"/>
          </reference>
        </references>
      </pivotArea>
    </format>
    <format dxfId="4883">
      <pivotArea dataOnly="0" labelOnly="1" outline="0" fieldPosition="0">
        <references count="2">
          <reference field="3" count="1" selected="0">
            <x v="62"/>
          </reference>
          <reference field="5" count="4">
            <x v="60"/>
            <x v="87"/>
            <x v="100"/>
            <x v="104"/>
          </reference>
        </references>
      </pivotArea>
    </format>
    <format dxfId="4884">
      <pivotArea dataOnly="0" labelOnly="1" outline="0" fieldPosition="0">
        <references count="2">
          <reference field="3" count="1" selected="0">
            <x v="63"/>
          </reference>
          <reference field="5" count="1">
            <x v="50"/>
          </reference>
        </references>
      </pivotArea>
    </format>
    <format dxfId="4885">
      <pivotArea dataOnly="0" labelOnly="1" outline="0" fieldPosition="0">
        <references count="2">
          <reference field="3" count="1" selected="0">
            <x v="64"/>
          </reference>
          <reference field="5" count="1">
            <x v="18"/>
          </reference>
        </references>
      </pivotArea>
    </format>
    <format dxfId="4886">
      <pivotArea dataOnly="0" labelOnly="1" outline="0" fieldPosition="0">
        <references count="2">
          <reference field="3" count="1" selected="0">
            <x v="65"/>
          </reference>
          <reference field="5" count="1">
            <x v="61"/>
          </reference>
        </references>
      </pivotArea>
    </format>
    <format dxfId="4887">
      <pivotArea dataOnly="0" labelOnly="1" outline="0" fieldPosition="0">
        <references count="2">
          <reference field="3" count="1" selected="0">
            <x v="66"/>
          </reference>
          <reference field="5" count="1">
            <x v="10"/>
          </reference>
        </references>
      </pivotArea>
    </format>
    <format dxfId="4888">
      <pivotArea dataOnly="0" labelOnly="1" outline="0" fieldPosition="0">
        <references count="3">
          <reference field="3" count="1" selected="0">
            <x v="0"/>
          </reference>
          <reference field="5" count="1" selected="0">
            <x v="98"/>
          </reference>
          <reference field="7" count="1">
            <x v="33"/>
          </reference>
        </references>
      </pivotArea>
    </format>
    <format dxfId="4889">
      <pivotArea dataOnly="0" labelOnly="1" outline="0" fieldPosition="0">
        <references count="3">
          <reference field="3" count="1" selected="0">
            <x v="1"/>
          </reference>
          <reference field="5" count="1" selected="0">
            <x v="16"/>
          </reference>
          <reference field="7" count="1">
            <x v="18"/>
          </reference>
        </references>
      </pivotArea>
    </format>
    <format dxfId="4890">
      <pivotArea dataOnly="0" labelOnly="1" outline="0" fieldPosition="0">
        <references count="3">
          <reference field="3" count="1" selected="0">
            <x v="1"/>
          </reference>
          <reference field="5" count="1" selected="0">
            <x v="79"/>
          </reference>
          <reference field="7" count="1">
            <x v="10"/>
          </reference>
        </references>
      </pivotArea>
    </format>
    <format dxfId="4891">
      <pivotArea dataOnly="0" labelOnly="1" outline="0" fieldPosition="0">
        <references count="3">
          <reference field="3" count="1" selected="0">
            <x v="2"/>
          </reference>
          <reference field="5" count="1" selected="0">
            <x v="21"/>
          </reference>
          <reference field="7" count="1">
            <x v="36"/>
          </reference>
        </references>
      </pivotArea>
    </format>
    <format dxfId="4892">
      <pivotArea dataOnly="0" labelOnly="1" outline="0" fieldPosition="0">
        <references count="3">
          <reference field="3" count="1" selected="0">
            <x v="3"/>
          </reference>
          <reference field="5" count="1" selected="0">
            <x v="35"/>
          </reference>
          <reference field="7" count="1">
            <x v="36"/>
          </reference>
        </references>
      </pivotArea>
    </format>
    <format dxfId="4893">
      <pivotArea dataOnly="0" labelOnly="1" outline="0" fieldPosition="0">
        <references count="3">
          <reference field="3" count="1" selected="0">
            <x v="4"/>
          </reference>
          <reference field="5" count="1" selected="0">
            <x v="24"/>
          </reference>
          <reference field="7" count="1">
            <x v="17"/>
          </reference>
        </references>
      </pivotArea>
    </format>
    <format dxfId="4894">
      <pivotArea dataOnly="0" labelOnly="1" outline="0" fieldPosition="0">
        <references count="3">
          <reference field="3" count="1" selected="0">
            <x v="5"/>
          </reference>
          <reference field="5" count="1" selected="0">
            <x v="93"/>
          </reference>
          <reference field="7" count="1">
            <x v="31"/>
          </reference>
        </references>
      </pivotArea>
    </format>
    <format dxfId="4895">
      <pivotArea dataOnly="0" labelOnly="1" outline="0" fieldPosition="0">
        <references count="3">
          <reference field="3" count="1" selected="0">
            <x v="6"/>
          </reference>
          <reference field="5" count="1" selected="0">
            <x v="108"/>
          </reference>
          <reference field="7" count="1">
            <x v="36"/>
          </reference>
        </references>
      </pivotArea>
    </format>
    <format dxfId="4896">
      <pivotArea dataOnly="0" labelOnly="1" outline="0" fieldPosition="0">
        <references count="3">
          <reference field="3" count="1" selected="0">
            <x v="7"/>
          </reference>
          <reference field="5" count="1" selected="0">
            <x v="7"/>
          </reference>
          <reference field="7" count="1">
            <x v="29"/>
          </reference>
        </references>
      </pivotArea>
    </format>
    <format dxfId="4897">
      <pivotArea dataOnly="0" labelOnly="1" outline="0" fieldPosition="0">
        <references count="3">
          <reference field="3" count="1" selected="0">
            <x v="7"/>
          </reference>
          <reference field="5" count="1" selected="0">
            <x v="53"/>
          </reference>
          <reference field="7" count="1">
            <x v="5"/>
          </reference>
        </references>
      </pivotArea>
    </format>
    <format dxfId="4898">
      <pivotArea dataOnly="0" labelOnly="1" outline="0" fieldPosition="0">
        <references count="3">
          <reference field="3" count="1" selected="0">
            <x v="8"/>
          </reference>
          <reference field="5" count="1" selected="0">
            <x v="121"/>
          </reference>
          <reference field="7" count="1">
            <x v="27"/>
          </reference>
        </references>
      </pivotArea>
    </format>
    <format dxfId="4899">
      <pivotArea dataOnly="0" labelOnly="1" outline="0" fieldPosition="0">
        <references count="3">
          <reference field="3" count="1" selected="0">
            <x v="9"/>
          </reference>
          <reference field="5" count="1" selected="0">
            <x v="118"/>
          </reference>
          <reference field="7" count="1">
            <x v="26"/>
          </reference>
        </references>
      </pivotArea>
    </format>
    <format dxfId="4900">
      <pivotArea dataOnly="0" labelOnly="1" outline="0" fieldPosition="0">
        <references count="3">
          <reference field="3" count="1" selected="0">
            <x v="10"/>
          </reference>
          <reference field="5" count="1" selected="0">
            <x v="14"/>
          </reference>
          <reference field="7" count="1">
            <x v="36"/>
          </reference>
        </references>
      </pivotArea>
    </format>
    <format dxfId="4901">
      <pivotArea dataOnly="0" labelOnly="1" outline="0" fieldPosition="0">
        <references count="3">
          <reference field="3" count="1" selected="0">
            <x v="11"/>
          </reference>
          <reference field="5" count="1" selected="0">
            <x v="3"/>
          </reference>
          <reference field="7" count="1">
            <x v="4"/>
          </reference>
        </references>
      </pivotArea>
    </format>
    <format dxfId="4902">
      <pivotArea dataOnly="0" labelOnly="1" outline="0" fieldPosition="0">
        <references count="3">
          <reference field="3" count="1" selected="0">
            <x v="12"/>
          </reference>
          <reference field="5" count="1" selected="0">
            <x v="32"/>
          </reference>
          <reference field="7" count="1">
            <x v="36"/>
          </reference>
        </references>
      </pivotArea>
    </format>
    <format dxfId="4903">
      <pivotArea dataOnly="0" labelOnly="1" outline="0" fieldPosition="0">
        <references count="3">
          <reference field="3" count="1" selected="0">
            <x v="13"/>
          </reference>
          <reference field="5" count="1" selected="0">
            <x v="48"/>
          </reference>
          <reference field="7" count="1">
            <x v="23"/>
          </reference>
        </references>
      </pivotArea>
    </format>
    <format dxfId="4904">
      <pivotArea dataOnly="0" labelOnly="1" outline="0" fieldPosition="0">
        <references count="3">
          <reference field="3" count="1" selected="0">
            <x v="13"/>
          </reference>
          <reference field="5" count="1" selected="0">
            <x v="57"/>
          </reference>
          <reference field="7" count="1">
            <x v="24"/>
          </reference>
        </references>
      </pivotArea>
    </format>
    <format dxfId="4905">
      <pivotArea dataOnly="0" labelOnly="1" outline="0" fieldPosition="0">
        <references count="3">
          <reference field="3" count="1" selected="0">
            <x v="13"/>
          </reference>
          <reference field="5" count="1" selected="0">
            <x v="84"/>
          </reference>
          <reference field="7" count="1">
            <x v="23"/>
          </reference>
        </references>
      </pivotArea>
    </format>
    <format dxfId="4906">
      <pivotArea dataOnly="0" labelOnly="1" outline="0" fieldPosition="0">
        <references count="3">
          <reference field="3" count="1" selected="0">
            <x v="13"/>
          </reference>
          <reference field="5" count="1" selected="0">
            <x v="110"/>
          </reference>
          <reference field="7" count="1">
            <x v="35"/>
          </reference>
        </references>
      </pivotArea>
    </format>
    <format dxfId="4907">
      <pivotArea dataOnly="0" labelOnly="1" outline="0" fieldPosition="0">
        <references count="3">
          <reference field="3" count="1" selected="0">
            <x v="14"/>
          </reference>
          <reference field="5" count="1" selected="0">
            <x v="92"/>
          </reference>
          <reference field="7" count="1">
            <x v="36"/>
          </reference>
        </references>
      </pivotArea>
    </format>
    <format dxfId="4908">
      <pivotArea dataOnly="0" labelOnly="1" outline="0" fieldPosition="0">
        <references count="3">
          <reference field="3" count="1" selected="0">
            <x v="15"/>
          </reference>
          <reference field="5" count="1" selected="0">
            <x v="77"/>
          </reference>
          <reference field="7" count="1">
            <x v="21"/>
          </reference>
        </references>
      </pivotArea>
    </format>
    <format dxfId="4909">
      <pivotArea dataOnly="0" labelOnly="1" outline="0" fieldPosition="0">
        <references count="3">
          <reference field="3" count="1" selected="0">
            <x v="16"/>
          </reference>
          <reference field="5" count="1" selected="0">
            <x v="1"/>
          </reference>
          <reference field="7" count="1">
            <x v="36"/>
          </reference>
        </references>
      </pivotArea>
    </format>
    <format dxfId="4910">
      <pivotArea dataOnly="0" labelOnly="1" outline="0" fieldPosition="0">
        <references count="3">
          <reference field="3" count="1" selected="0">
            <x v="16"/>
          </reference>
          <reference field="5" count="1" selected="0">
            <x v="29"/>
          </reference>
          <reference field="7" count="1">
            <x v="36"/>
          </reference>
        </references>
      </pivotArea>
    </format>
    <format dxfId="4911">
      <pivotArea dataOnly="0" labelOnly="1" outline="0" fieldPosition="0">
        <references count="3">
          <reference field="3" count="1" selected="0">
            <x v="16"/>
          </reference>
          <reference field="5" count="1" selected="0">
            <x v="30"/>
          </reference>
          <reference field="7" count="1">
            <x v="36"/>
          </reference>
        </references>
      </pivotArea>
    </format>
    <format dxfId="4912">
      <pivotArea dataOnly="0" labelOnly="1" outline="0" fieldPosition="0">
        <references count="3">
          <reference field="3" count="1" selected="0">
            <x v="16"/>
          </reference>
          <reference field="5" count="1" selected="0">
            <x v="81"/>
          </reference>
          <reference field="7" count="1">
            <x v="36"/>
          </reference>
        </references>
      </pivotArea>
    </format>
    <format dxfId="4913">
      <pivotArea dataOnly="0" labelOnly="1" outline="0" fieldPosition="0">
        <references count="3">
          <reference field="3" count="1" selected="0">
            <x v="16"/>
          </reference>
          <reference field="5" count="1" selected="0">
            <x v="95"/>
          </reference>
          <reference field="7" count="1">
            <x v="36"/>
          </reference>
        </references>
      </pivotArea>
    </format>
    <format dxfId="4914">
      <pivotArea dataOnly="0" labelOnly="1" outline="0" fieldPosition="0">
        <references count="3">
          <reference field="3" count="1" selected="0">
            <x v="16"/>
          </reference>
          <reference field="5" count="1" selected="0">
            <x v="121"/>
          </reference>
          <reference field="7" count="1">
            <x v="36"/>
          </reference>
        </references>
      </pivotArea>
    </format>
    <format dxfId="4915">
      <pivotArea dataOnly="0" labelOnly="1" outline="0" fieldPosition="0">
        <references count="3">
          <reference field="3" count="1" selected="0">
            <x v="17"/>
          </reference>
          <reference field="5" count="1" selected="0">
            <x v="33"/>
          </reference>
          <reference field="7" count="1">
            <x v="36"/>
          </reference>
        </references>
      </pivotArea>
    </format>
    <format dxfId="4916">
      <pivotArea dataOnly="0" labelOnly="1" outline="0" fieldPosition="0">
        <references count="3">
          <reference field="3" count="1" selected="0">
            <x v="17"/>
          </reference>
          <reference field="5" count="1" selected="0">
            <x v="43"/>
          </reference>
          <reference field="7" count="1">
            <x v="36"/>
          </reference>
        </references>
      </pivotArea>
    </format>
    <format dxfId="4917">
      <pivotArea dataOnly="0" labelOnly="1" outline="0" fieldPosition="0">
        <references count="3">
          <reference field="3" count="1" selected="0">
            <x v="17"/>
          </reference>
          <reference field="5" count="1" selected="0">
            <x v="96"/>
          </reference>
          <reference field="7" count="1">
            <x v="36"/>
          </reference>
        </references>
      </pivotArea>
    </format>
    <format dxfId="4918">
      <pivotArea dataOnly="0" labelOnly="1" outline="0" fieldPosition="0">
        <references count="3">
          <reference field="3" count="1" selected="0">
            <x v="18"/>
          </reference>
          <reference field="5" count="1" selected="0">
            <x v="65"/>
          </reference>
          <reference field="7" count="1">
            <x v="36"/>
          </reference>
        </references>
      </pivotArea>
    </format>
    <format dxfId="4919">
      <pivotArea dataOnly="0" labelOnly="1" outline="0" fieldPosition="0">
        <references count="3">
          <reference field="3" count="1" selected="0">
            <x v="19"/>
          </reference>
          <reference field="5" count="1" selected="0">
            <x v="119"/>
          </reference>
          <reference field="7" count="1">
            <x v="36"/>
          </reference>
        </references>
      </pivotArea>
    </format>
    <format dxfId="4920">
      <pivotArea dataOnly="0" labelOnly="1" outline="0" fieldPosition="0">
        <references count="3">
          <reference field="3" count="1" selected="0">
            <x v="20"/>
          </reference>
          <reference field="5" count="1" selected="0">
            <x v="102"/>
          </reference>
          <reference field="7" count="1">
            <x v="36"/>
          </reference>
        </references>
      </pivotArea>
    </format>
    <format dxfId="4921">
      <pivotArea dataOnly="0" labelOnly="1" outline="0" fieldPosition="0">
        <references count="3">
          <reference field="3" count="1" selected="0">
            <x v="21"/>
          </reference>
          <reference field="5" count="1" selected="0">
            <x v="0"/>
          </reference>
          <reference field="7" count="1">
            <x v="2"/>
          </reference>
        </references>
      </pivotArea>
    </format>
    <format dxfId="4922">
      <pivotArea dataOnly="0" labelOnly="1" outline="0" fieldPosition="0">
        <references count="3">
          <reference field="3" count="1" selected="0">
            <x v="22"/>
          </reference>
          <reference field="5" count="1" selected="0">
            <x v="101"/>
          </reference>
          <reference field="7" count="1">
            <x v="36"/>
          </reference>
        </references>
      </pivotArea>
    </format>
    <format dxfId="4923">
      <pivotArea dataOnly="0" labelOnly="1" outline="0" fieldPosition="0">
        <references count="3">
          <reference field="3" count="1" selected="0">
            <x v="23"/>
          </reference>
          <reference field="5" count="1" selected="0">
            <x v="83"/>
          </reference>
          <reference field="7" count="1">
            <x v="36"/>
          </reference>
        </references>
      </pivotArea>
    </format>
    <format dxfId="4924">
      <pivotArea dataOnly="0" labelOnly="1" outline="0" fieldPosition="0">
        <references count="3">
          <reference field="3" count="1" selected="0">
            <x v="24"/>
          </reference>
          <reference field="5" count="1" selected="0">
            <x v="121"/>
          </reference>
          <reference field="7" count="1">
            <x v="36"/>
          </reference>
        </references>
      </pivotArea>
    </format>
    <format dxfId="4925">
      <pivotArea dataOnly="0" labelOnly="1" outline="0" fieldPosition="0">
        <references count="3">
          <reference field="3" count="1" selected="0">
            <x v="25"/>
          </reference>
          <reference field="5" count="1" selected="0">
            <x v="86"/>
          </reference>
          <reference field="7" count="1">
            <x v="34"/>
          </reference>
        </references>
      </pivotArea>
    </format>
    <format dxfId="4926">
      <pivotArea dataOnly="0" labelOnly="1" outline="0" fieldPosition="0">
        <references count="3">
          <reference field="3" count="1" selected="0">
            <x v="26"/>
          </reference>
          <reference field="5" count="1" selected="0">
            <x v="75"/>
          </reference>
          <reference field="7" count="1">
            <x v="36"/>
          </reference>
        </references>
      </pivotArea>
    </format>
    <format dxfId="4927">
      <pivotArea dataOnly="0" labelOnly="1" outline="0" fieldPosition="0">
        <references count="3">
          <reference field="3" count="1" selected="0">
            <x v="26"/>
          </reference>
          <reference field="5" count="1" selected="0">
            <x v="103"/>
          </reference>
          <reference field="7" count="1">
            <x v="20"/>
          </reference>
        </references>
      </pivotArea>
    </format>
    <format dxfId="4928">
      <pivotArea dataOnly="0" labelOnly="1" outline="0" fieldPosition="0">
        <references count="3">
          <reference field="3" count="1" selected="0">
            <x v="26"/>
          </reference>
          <reference field="5" count="1" selected="0">
            <x v="107"/>
          </reference>
          <reference field="7" count="1">
            <x v="11"/>
          </reference>
        </references>
      </pivotArea>
    </format>
    <format dxfId="4929">
      <pivotArea dataOnly="0" labelOnly="1" outline="0" fieldPosition="0">
        <references count="3">
          <reference field="3" count="1" selected="0">
            <x v="27"/>
          </reference>
          <reference field="5" count="1" selected="0">
            <x v="6"/>
          </reference>
          <reference field="7" count="1">
            <x v="12"/>
          </reference>
        </references>
      </pivotArea>
    </format>
    <format dxfId="4930">
      <pivotArea dataOnly="0" labelOnly="1" outline="0" fieldPosition="0">
        <references count="3">
          <reference field="3" count="1" selected="0">
            <x v="28"/>
          </reference>
          <reference field="5" count="1" selected="0">
            <x v="17"/>
          </reference>
          <reference field="7" count="1">
            <x v="36"/>
          </reference>
        </references>
      </pivotArea>
    </format>
    <format dxfId="4931">
      <pivotArea dataOnly="0" labelOnly="1" outline="0" fieldPosition="0">
        <references count="3">
          <reference field="3" count="1" selected="0">
            <x v="28"/>
          </reference>
          <reference field="5" count="1" selected="0">
            <x v="31"/>
          </reference>
          <reference field="7" count="1">
            <x v="36"/>
          </reference>
        </references>
      </pivotArea>
    </format>
    <format dxfId="4932">
      <pivotArea dataOnly="0" labelOnly="1" outline="0" fieldPosition="0">
        <references count="3">
          <reference field="3" count="1" selected="0">
            <x v="29"/>
          </reference>
          <reference field="5" count="1" selected="0">
            <x v="8"/>
          </reference>
          <reference field="7" count="1">
            <x v="36"/>
          </reference>
        </references>
      </pivotArea>
    </format>
    <format dxfId="4933">
      <pivotArea dataOnly="0" labelOnly="1" outline="0" fieldPosition="0">
        <references count="3">
          <reference field="3" count="1" selected="0">
            <x v="30"/>
          </reference>
          <reference field="5" count="1" selected="0">
            <x v="89"/>
          </reference>
          <reference field="7" count="1">
            <x v="36"/>
          </reference>
        </references>
      </pivotArea>
    </format>
    <format dxfId="4934">
      <pivotArea dataOnly="0" labelOnly="1" outline="0" fieldPosition="0">
        <references count="3">
          <reference field="3" count="1" selected="0">
            <x v="31"/>
          </reference>
          <reference field="5" count="1" selected="0">
            <x v="64"/>
          </reference>
          <reference field="7" count="1">
            <x v="36"/>
          </reference>
        </references>
      </pivotArea>
    </format>
    <format dxfId="4935">
      <pivotArea dataOnly="0" labelOnly="1" outline="0" fieldPosition="0">
        <references count="3">
          <reference field="3" count="1" selected="0">
            <x v="31"/>
          </reference>
          <reference field="5" count="1" selected="0">
            <x v="66"/>
          </reference>
          <reference field="7" count="1">
            <x v="36"/>
          </reference>
        </references>
      </pivotArea>
    </format>
    <format dxfId="4936">
      <pivotArea dataOnly="0" labelOnly="1" outline="0" fieldPosition="0">
        <references count="3">
          <reference field="3" count="1" selected="0">
            <x v="32"/>
          </reference>
          <reference field="5" count="1" selected="0">
            <x v="94"/>
          </reference>
          <reference field="7" count="1">
            <x v="14"/>
          </reference>
        </references>
      </pivotArea>
    </format>
    <format dxfId="4937">
      <pivotArea dataOnly="0" labelOnly="1" outline="0" fieldPosition="0">
        <references count="3">
          <reference field="3" count="1" selected="0">
            <x v="33"/>
          </reference>
          <reference field="5" count="1" selected="0">
            <x v="68"/>
          </reference>
          <reference field="7" count="1">
            <x v="36"/>
          </reference>
        </references>
      </pivotArea>
    </format>
    <format dxfId="4938">
      <pivotArea dataOnly="0" labelOnly="1" outline="0" fieldPosition="0">
        <references count="3">
          <reference field="3" count="1" selected="0">
            <x v="34"/>
          </reference>
          <reference field="5" count="1" selected="0">
            <x v="9"/>
          </reference>
          <reference field="7" count="1">
            <x v="36"/>
          </reference>
        </references>
      </pivotArea>
    </format>
    <format dxfId="4939">
      <pivotArea dataOnly="0" labelOnly="1" outline="0" fieldPosition="0">
        <references count="3">
          <reference field="3" count="1" selected="0">
            <x v="34"/>
          </reference>
          <reference field="5" count="1" selected="0">
            <x v="28"/>
          </reference>
          <reference field="7" count="1">
            <x v="36"/>
          </reference>
        </references>
      </pivotArea>
    </format>
    <format dxfId="4940">
      <pivotArea dataOnly="0" labelOnly="1" outline="0" fieldPosition="0">
        <references count="3">
          <reference field="3" count="1" selected="0">
            <x v="34"/>
          </reference>
          <reference field="5" count="1" selected="0">
            <x v="78"/>
          </reference>
          <reference field="7" count="1">
            <x v="36"/>
          </reference>
        </references>
      </pivotArea>
    </format>
    <format dxfId="4941">
      <pivotArea dataOnly="0" labelOnly="1" outline="0" fieldPosition="0">
        <references count="3">
          <reference field="3" count="1" selected="0">
            <x v="34"/>
          </reference>
          <reference field="5" count="1" selected="0">
            <x v="120"/>
          </reference>
          <reference field="7" count="1">
            <x v="36"/>
          </reference>
        </references>
      </pivotArea>
    </format>
    <format dxfId="4942">
      <pivotArea dataOnly="0" labelOnly="1" outline="0" fieldPosition="0">
        <references count="3">
          <reference field="3" count="1" selected="0">
            <x v="34"/>
          </reference>
          <reference field="5" count="1" selected="0">
            <x v="121"/>
          </reference>
          <reference field="7" count="1">
            <x v="36"/>
          </reference>
        </references>
      </pivotArea>
    </format>
    <format dxfId="4943">
      <pivotArea dataOnly="0" labelOnly="1" outline="0" fieldPosition="0">
        <references count="3">
          <reference field="3" count="1" selected="0">
            <x v="35"/>
          </reference>
          <reference field="5" count="1" selected="0">
            <x v="26"/>
          </reference>
          <reference field="7" count="1">
            <x v="36"/>
          </reference>
        </references>
      </pivotArea>
    </format>
    <format dxfId="4944">
      <pivotArea dataOnly="0" labelOnly="1" outline="0" fieldPosition="0">
        <references count="3">
          <reference field="3" count="1" selected="0">
            <x v="36"/>
          </reference>
          <reference field="5" count="1" selected="0">
            <x v="22"/>
          </reference>
          <reference field="7" count="1">
            <x v="36"/>
          </reference>
        </references>
      </pivotArea>
    </format>
    <format dxfId="4945">
      <pivotArea dataOnly="0" labelOnly="1" outline="0" fieldPosition="0">
        <references count="3">
          <reference field="3" count="1" selected="0">
            <x v="37"/>
          </reference>
          <reference field="5" count="1" selected="0">
            <x v="117"/>
          </reference>
          <reference field="7" count="1">
            <x v="36"/>
          </reference>
        </references>
      </pivotArea>
    </format>
    <format dxfId="4946">
      <pivotArea dataOnly="0" labelOnly="1" outline="0" fieldPosition="0">
        <references count="3">
          <reference field="3" count="1" selected="0">
            <x v="38"/>
          </reference>
          <reference field="5" count="1" selected="0">
            <x v="27"/>
          </reference>
          <reference field="7" count="1">
            <x v="36"/>
          </reference>
        </references>
      </pivotArea>
    </format>
    <format dxfId="4947">
      <pivotArea dataOnly="0" labelOnly="1" outline="0" fieldPosition="0">
        <references count="3">
          <reference field="3" count="1" selected="0">
            <x v="38"/>
          </reference>
          <reference field="5" count="1" selected="0">
            <x v="52"/>
          </reference>
          <reference field="7" count="1">
            <x v="36"/>
          </reference>
        </references>
      </pivotArea>
    </format>
    <format dxfId="4948">
      <pivotArea dataOnly="0" labelOnly="1" outline="0" fieldPosition="0">
        <references count="3">
          <reference field="3" count="1" selected="0">
            <x v="39"/>
          </reference>
          <reference field="5" count="1" selected="0">
            <x v="12"/>
          </reference>
          <reference field="7" count="1">
            <x v="36"/>
          </reference>
        </references>
      </pivotArea>
    </format>
    <format dxfId="4949">
      <pivotArea dataOnly="0" labelOnly="1" outline="0" fieldPosition="0">
        <references count="3">
          <reference field="3" count="1" selected="0">
            <x v="39"/>
          </reference>
          <reference field="5" count="1" selected="0">
            <x v="15"/>
          </reference>
          <reference field="7" count="1">
            <x v="36"/>
          </reference>
        </references>
      </pivotArea>
    </format>
    <format dxfId="4950">
      <pivotArea dataOnly="0" labelOnly="1" outline="0" fieldPosition="0">
        <references count="3">
          <reference field="3" count="1" selected="0">
            <x v="39"/>
          </reference>
          <reference field="5" count="1" selected="0">
            <x v="19"/>
          </reference>
          <reference field="7" count="1">
            <x v="36"/>
          </reference>
        </references>
      </pivotArea>
    </format>
    <format dxfId="4951">
      <pivotArea dataOnly="0" labelOnly="1" outline="0" fieldPosition="0">
        <references count="3">
          <reference field="3" count="1" selected="0">
            <x v="39"/>
          </reference>
          <reference field="5" count="1" selected="0">
            <x v="23"/>
          </reference>
          <reference field="7" count="1">
            <x v="36"/>
          </reference>
        </references>
      </pivotArea>
    </format>
    <format dxfId="4952">
      <pivotArea dataOnly="0" labelOnly="1" outline="0" fieldPosition="0">
        <references count="3">
          <reference field="3" count="1" selected="0">
            <x v="39"/>
          </reference>
          <reference field="5" count="1" selected="0">
            <x v="25"/>
          </reference>
          <reference field="7" count="1">
            <x v="36"/>
          </reference>
        </references>
      </pivotArea>
    </format>
    <format dxfId="4953">
      <pivotArea dataOnly="0" labelOnly="1" outline="0" fieldPosition="0">
        <references count="3">
          <reference field="3" count="1" selected="0">
            <x v="39"/>
          </reference>
          <reference field="5" count="1" selected="0">
            <x v="34"/>
          </reference>
          <reference field="7" count="1">
            <x v="36"/>
          </reference>
        </references>
      </pivotArea>
    </format>
    <format dxfId="4954">
      <pivotArea dataOnly="0" labelOnly="1" outline="0" fieldPosition="0">
        <references count="3">
          <reference field="3" count="1" selected="0">
            <x v="39"/>
          </reference>
          <reference field="5" count="1" selected="0">
            <x v="36"/>
          </reference>
          <reference field="7" count="1">
            <x v="36"/>
          </reference>
        </references>
      </pivotArea>
    </format>
    <format dxfId="4955">
      <pivotArea dataOnly="0" labelOnly="1" outline="0" fieldPosition="0">
        <references count="3">
          <reference field="3" count="1" selected="0">
            <x v="39"/>
          </reference>
          <reference field="5" count="1" selected="0">
            <x v="42"/>
          </reference>
          <reference field="7" count="1">
            <x v="36"/>
          </reference>
        </references>
      </pivotArea>
    </format>
    <format dxfId="4956">
      <pivotArea dataOnly="0" labelOnly="1" outline="0" fieldPosition="0">
        <references count="3">
          <reference field="3" count="1" selected="0">
            <x v="39"/>
          </reference>
          <reference field="5" count="1" selected="0">
            <x v="44"/>
          </reference>
          <reference field="7" count="1">
            <x v="36"/>
          </reference>
        </references>
      </pivotArea>
    </format>
    <format dxfId="4957">
      <pivotArea dataOnly="0" labelOnly="1" outline="0" fieldPosition="0">
        <references count="3">
          <reference field="3" count="1" selected="0">
            <x v="39"/>
          </reference>
          <reference field="5" count="1" selected="0">
            <x v="55"/>
          </reference>
          <reference field="7" count="1">
            <x v="36"/>
          </reference>
        </references>
      </pivotArea>
    </format>
    <format dxfId="4958">
      <pivotArea dataOnly="0" labelOnly="1" outline="0" fieldPosition="0">
        <references count="3">
          <reference field="3" count="1" selected="0">
            <x v="39"/>
          </reference>
          <reference field="5" count="1" selected="0">
            <x v="69"/>
          </reference>
          <reference field="7" count="1">
            <x v="36"/>
          </reference>
        </references>
      </pivotArea>
    </format>
    <format dxfId="4959">
      <pivotArea dataOnly="0" labelOnly="1" outline="0" fieldPosition="0">
        <references count="3">
          <reference field="3" count="1" selected="0">
            <x v="39"/>
          </reference>
          <reference field="5" count="1" selected="0">
            <x v="88"/>
          </reference>
          <reference field="7" count="1">
            <x v="36"/>
          </reference>
        </references>
      </pivotArea>
    </format>
    <format dxfId="4960">
      <pivotArea dataOnly="0" labelOnly="1" outline="0" fieldPosition="0">
        <references count="3">
          <reference field="3" count="1" selected="0">
            <x v="39"/>
          </reference>
          <reference field="5" count="1" selected="0">
            <x v="121"/>
          </reference>
          <reference field="7" count="1">
            <x v="36"/>
          </reference>
        </references>
      </pivotArea>
    </format>
    <format dxfId="4961">
      <pivotArea dataOnly="0" labelOnly="1" outline="0" fieldPosition="0">
        <references count="3">
          <reference field="3" count="1" selected="0">
            <x v="40"/>
          </reference>
          <reference field="5" count="1" selected="0">
            <x v="4"/>
          </reference>
          <reference field="7" count="1">
            <x v="25"/>
          </reference>
        </references>
      </pivotArea>
    </format>
    <format dxfId="4962">
      <pivotArea dataOnly="0" labelOnly="1" outline="0" fieldPosition="0">
        <references count="3">
          <reference field="3" count="1" selected="0">
            <x v="40"/>
          </reference>
          <reference field="5" count="1" selected="0">
            <x v="37"/>
          </reference>
          <reference field="7" count="1">
            <x v="36"/>
          </reference>
        </references>
      </pivotArea>
    </format>
    <format dxfId="4963">
      <pivotArea dataOnly="0" labelOnly="1" outline="0" fieldPosition="0">
        <references count="3">
          <reference field="3" count="1" selected="0">
            <x v="40"/>
          </reference>
          <reference field="5" count="1" selected="0">
            <x v="39"/>
          </reference>
          <reference field="7" count="1">
            <x v="36"/>
          </reference>
        </references>
      </pivotArea>
    </format>
    <format dxfId="4964">
      <pivotArea dataOnly="0" labelOnly="1" outline="0" fieldPosition="0">
        <references count="3">
          <reference field="3" count="1" selected="0">
            <x v="40"/>
          </reference>
          <reference field="5" count="1" selected="0">
            <x v="40"/>
          </reference>
          <reference field="7" count="1">
            <x v="36"/>
          </reference>
        </references>
      </pivotArea>
    </format>
    <format dxfId="4965">
      <pivotArea dataOnly="0" labelOnly="1" outline="0" fieldPosition="0">
        <references count="3">
          <reference field="3" count="1" selected="0">
            <x v="40"/>
          </reference>
          <reference field="5" count="1" selected="0">
            <x v="45"/>
          </reference>
          <reference field="7" count="1">
            <x v="36"/>
          </reference>
        </references>
      </pivotArea>
    </format>
    <format dxfId="4966">
      <pivotArea dataOnly="0" labelOnly="1" outline="0" fieldPosition="0">
        <references count="3">
          <reference field="3" count="1" selected="0">
            <x v="40"/>
          </reference>
          <reference field="5" count="1" selected="0">
            <x v="54"/>
          </reference>
          <reference field="7" count="1">
            <x v="36"/>
          </reference>
        </references>
      </pivotArea>
    </format>
    <format dxfId="4967">
      <pivotArea dataOnly="0" labelOnly="1" outline="0" fieldPosition="0">
        <references count="3">
          <reference field="3" count="1" selected="0">
            <x v="40"/>
          </reference>
          <reference field="5" count="1" selected="0">
            <x v="63"/>
          </reference>
          <reference field="7" count="1">
            <x v="36"/>
          </reference>
        </references>
      </pivotArea>
    </format>
    <format dxfId="4968">
      <pivotArea dataOnly="0" labelOnly="1" outline="0" fieldPosition="0">
        <references count="3">
          <reference field="3" count="1" selected="0">
            <x v="40"/>
          </reference>
          <reference field="5" count="1" selected="0">
            <x v="70"/>
          </reference>
          <reference field="7" count="1">
            <x v="36"/>
          </reference>
        </references>
      </pivotArea>
    </format>
    <format dxfId="4969">
      <pivotArea dataOnly="0" labelOnly="1" outline="0" fieldPosition="0">
        <references count="3">
          <reference field="3" count="1" selected="0">
            <x v="40"/>
          </reference>
          <reference field="5" count="1" selected="0">
            <x v="71"/>
          </reference>
          <reference field="7" count="1">
            <x v="36"/>
          </reference>
        </references>
      </pivotArea>
    </format>
    <format dxfId="4970">
      <pivotArea dataOnly="0" labelOnly="1" outline="0" fieldPosition="0">
        <references count="3">
          <reference field="3" count="1" selected="0">
            <x v="40"/>
          </reference>
          <reference field="5" count="1" selected="0">
            <x v="72"/>
          </reference>
          <reference field="7" count="1">
            <x v="36"/>
          </reference>
        </references>
      </pivotArea>
    </format>
    <format dxfId="4971">
      <pivotArea dataOnly="0" labelOnly="1" outline="0" fieldPosition="0">
        <references count="3">
          <reference field="3" count="1" selected="0">
            <x v="40"/>
          </reference>
          <reference field="5" count="1" selected="0">
            <x v="74"/>
          </reference>
          <reference field="7" count="1">
            <x v="36"/>
          </reference>
        </references>
      </pivotArea>
    </format>
    <format dxfId="4972">
      <pivotArea dataOnly="0" labelOnly="1" outline="0" fieldPosition="0">
        <references count="3">
          <reference field="3" count="1" selected="0">
            <x v="40"/>
          </reference>
          <reference field="5" count="1" selected="0">
            <x v="85"/>
          </reference>
          <reference field="7" count="1">
            <x v="36"/>
          </reference>
        </references>
      </pivotArea>
    </format>
    <format dxfId="4973">
      <pivotArea dataOnly="0" labelOnly="1" outline="0" fieldPosition="0">
        <references count="3">
          <reference field="3" count="1" selected="0">
            <x v="40"/>
          </reference>
          <reference field="5" count="1" selected="0">
            <x v="106"/>
          </reference>
          <reference field="7" count="1">
            <x v="36"/>
          </reference>
        </references>
      </pivotArea>
    </format>
    <format dxfId="4974">
      <pivotArea dataOnly="0" labelOnly="1" outline="0" fieldPosition="0">
        <references count="3">
          <reference field="3" count="1" selected="0">
            <x v="40"/>
          </reference>
          <reference field="5" count="1" selected="0">
            <x v="113"/>
          </reference>
          <reference field="7" count="1">
            <x v="36"/>
          </reference>
        </references>
      </pivotArea>
    </format>
    <format dxfId="4975">
      <pivotArea dataOnly="0" labelOnly="1" outline="0" fieldPosition="0">
        <references count="3">
          <reference field="3" count="1" selected="0">
            <x v="41"/>
          </reference>
          <reference field="5" count="1" selected="0">
            <x v="2"/>
          </reference>
          <reference field="7" count="1">
            <x v="0"/>
          </reference>
        </references>
      </pivotArea>
    </format>
    <format dxfId="4976">
      <pivotArea dataOnly="0" labelOnly="1" outline="0" fieldPosition="0">
        <references count="3">
          <reference field="3" count="1" selected="0">
            <x v="41"/>
          </reference>
          <reference field="5" count="1" selected="0">
            <x v="5"/>
          </reference>
          <reference field="7" count="1">
            <x v="32"/>
          </reference>
        </references>
      </pivotArea>
    </format>
    <format dxfId="4977">
      <pivotArea dataOnly="0" labelOnly="1" outline="0" fieldPosition="0">
        <references count="3">
          <reference field="3" count="1" selected="0">
            <x v="41"/>
          </reference>
          <reference field="5" count="1" selected="0">
            <x v="59"/>
          </reference>
          <reference field="7" count="1">
            <x v="36"/>
          </reference>
        </references>
      </pivotArea>
    </format>
    <format dxfId="4978">
      <pivotArea dataOnly="0" labelOnly="1" outline="0" fieldPosition="0">
        <references count="3">
          <reference field="3" count="1" selected="0">
            <x v="41"/>
          </reference>
          <reference field="5" count="1" selected="0">
            <x v="67"/>
          </reference>
          <reference field="7" count="1">
            <x v="36"/>
          </reference>
        </references>
      </pivotArea>
    </format>
    <format dxfId="4979">
      <pivotArea dataOnly="0" labelOnly="1" outline="0" fieldPosition="0">
        <references count="3">
          <reference field="3" count="1" selected="0">
            <x v="41"/>
          </reference>
          <reference field="5" count="1" selected="0">
            <x v="76"/>
          </reference>
          <reference field="7" count="1">
            <x v="32"/>
          </reference>
        </references>
      </pivotArea>
    </format>
    <format dxfId="4980">
      <pivotArea dataOnly="0" labelOnly="1" outline="0" fieldPosition="0">
        <references count="3">
          <reference field="3" count="1" selected="0">
            <x v="41"/>
          </reference>
          <reference field="5" count="1" selected="0">
            <x v="112"/>
          </reference>
          <reference field="7" count="1">
            <x v="36"/>
          </reference>
        </references>
      </pivotArea>
    </format>
    <format dxfId="4981">
      <pivotArea dataOnly="0" labelOnly="1" outline="0" fieldPosition="0">
        <references count="3">
          <reference field="3" count="1" selected="0">
            <x v="41"/>
          </reference>
          <reference field="5" count="1" selected="0">
            <x v="116"/>
          </reference>
          <reference field="7" count="1">
            <x v="13"/>
          </reference>
        </references>
      </pivotArea>
    </format>
    <format dxfId="4982">
      <pivotArea dataOnly="0" labelOnly="1" outline="0" fieldPosition="0">
        <references count="3">
          <reference field="3" count="1" selected="0">
            <x v="42"/>
          </reference>
          <reference field="5" count="1" selected="0">
            <x v="99"/>
          </reference>
          <reference field="7" count="1">
            <x v="36"/>
          </reference>
        </references>
      </pivotArea>
    </format>
    <format dxfId="4983">
      <pivotArea dataOnly="0" labelOnly="1" outline="0" fieldPosition="0">
        <references count="3">
          <reference field="3" count="1" selected="0">
            <x v="43"/>
          </reference>
          <reference field="5" count="1" selected="0">
            <x v="38"/>
          </reference>
          <reference field="7" count="1">
            <x v="36"/>
          </reference>
        </references>
      </pivotArea>
    </format>
    <format dxfId="4984">
      <pivotArea dataOnly="0" labelOnly="1" outline="0" fieldPosition="0">
        <references count="3">
          <reference field="3" count="1" selected="0">
            <x v="44"/>
          </reference>
          <reference field="5" count="1" selected="0">
            <x v="11"/>
          </reference>
          <reference field="7" count="1">
            <x v="3"/>
          </reference>
        </references>
      </pivotArea>
    </format>
    <format dxfId="4985">
      <pivotArea dataOnly="0" labelOnly="1" outline="0" fieldPosition="0">
        <references count="3">
          <reference field="3" count="1" selected="0">
            <x v="45"/>
          </reference>
          <reference field="5" count="1" selected="0">
            <x v="82"/>
          </reference>
          <reference field="7" count="1">
            <x v="36"/>
          </reference>
        </references>
      </pivotArea>
    </format>
    <format dxfId="4986">
      <pivotArea dataOnly="0" labelOnly="1" outline="0" fieldPosition="0">
        <references count="3">
          <reference field="3" count="1" selected="0">
            <x v="46"/>
          </reference>
          <reference field="5" count="1" selected="0">
            <x v="105"/>
          </reference>
          <reference field="7" count="1">
            <x v="36"/>
          </reference>
        </references>
      </pivotArea>
    </format>
    <format dxfId="4987">
      <pivotArea dataOnly="0" labelOnly="1" outline="0" fieldPosition="0">
        <references count="3">
          <reference field="3" count="1" selected="0">
            <x v="47"/>
          </reference>
          <reference field="5" count="1" selected="0">
            <x v="80"/>
          </reference>
          <reference field="7" count="1">
            <x v="22"/>
          </reference>
        </references>
      </pivotArea>
    </format>
    <format dxfId="4988">
      <pivotArea dataOnly="0" labelOnly="1" outline="0" fieldPosition="0">
        <references count="3">
          <reference field="3" count="1" selected="0">
            <x v="48"/>
          </reference>
          <reference field="5" count="1" selected="0">
            <x v="13"/>
          </reference>
          <reference field="7" count="1">
            <x v="1"/>
          </reference>
        </references>
      </pivotArea>
    </format>
    <format dxfId="4989">
      <pivotArea dataOnly="0" labelOnly="1" outline="0" fieldPosition="0">
        <references count="3">
          <reference field="3" count="1" selected="0">
            <x v="49"/>
          </reference>
          <reference field="5" count="1" selected="0">
            <x v="20"/>
          </reference>
          <reference field="7" count="1">
            <x v="9"/>
          </reference>
        </references>
      </pivotArea>
    </format>
    <format dxfId="4990">
      <pivotArea dataOnly="0" labelOnly="1" outline="0" fieldPosition="0">
        <references count="3">
          <reference field="3" count="1" selected="0">
            <x v="50"/>
          </reference>
          <reference field="5" count="1" selected="0">
            <x v="47"/>
          </reference>
          <reference field="7" count="1">
            <x v="9"/>
          </reference>
        </references>
      </pivotArea>
    </format>
    <format dxfId="4991">
      <pivotArea dataOnly="0" labelOnly="1" outline="0" fieldPosition="0">
        <references count="3">
          <reference field="3" count="1" selected="0">
            <x v="51"/>
          </reference>
          <reference field="5" count="1" selected="0">
            <x v="121"/>
          </reference>
          <reference field="7" count="1">
            <x v="36"/>
          </reference>
        </references>
      </pivotArea>
    </format>
    <format dxfId="4992">
      <pivotArea dataOnly="0" labelOnly="1" outline="0" fieldPosition="0">
        <references count="3">
          <reference field="3" count="1" selected="0">
            <x v="52"/>
          </reference>
          <reference field="5" count="1" selected="0">
            <x v="58"/>
          </reference>
          <reference field="7" count="1">
            <x v="16"/>
          </reference>
        </references>
      </pivotArea>
    </format>
    <format dxfId="4993">
      <pivotArea dataOnly="0" labelOnly="1" outline="0" fieldPosition="0">
        <references count="3">
          <reference field="3" count="1" selected="0">
            <x v="53"/>
          </reference>
          <reference field="5" count="1" selected="0">
            <x v="62"/>
          </reference>
          <reference field="7" count="1">
            <x v="36"/>
          </reference>
        </references>
      </pivotArea>
    </format>
    <format dxfId="4994">
      <pivotArea dataOnly="0" labelOnly="1" outline="0" fieldPosition="0">
        <references count="3">
          <reference field="3" count="1" selected="0">
            <x v="53"/>
          </reference>
          <reference field="5" count="1" selected="0">
            <x v="111"/>
          </reference>
          <reference field="7" count="1">
            <x v="36"/>
          </reference>
        </references>
      </pivotArea>
    </format>
    <format dxfId="4995">
      <pivotArea dataOnly="0" labelOnly="1" outline="0" fieldPosition="0">
        <references count="3">
          <reference field="3" count="1" selected="0">
            <x v="54"/>
          </reference>
          <reference field="5" count="1" selected="0">
            <x v="91"/>
          </reference>
          <reference field="7" count="1">
            <x v="30"/>
          </reference>
        </references>
      </pivotArea>
    </format>
    <format dxfId="4996">
      <pivotArea dataOnly="0" labelOnly="1" outline="0" fieldPosition="0">
        <references count="3">
          <reference field="3" count="1" selected="0">
            <x v="55"/>
          </reference>
          <reference field="5" count="1" selected="0">
            <x v="51"/>
          </reference>
          <reference field="7" count="1">
            <x v="19"/>
          </reference>
        </references>
      </pivotArea>
    </format>
    <format dxfId="4997">
      <pivotArea dataOnly="0" labelOnly="1" outline="0" fieldPosition="0">
        <references count="3">
          <reference field="3" count="1" selected="0">
            <x v="56"/>
          </reference>
          <reference field="5" count="1" selected="0">
            <x v="46"/>
          </reference>
          <reference field="7" count="1">
            <x v="36"/>
          </reference>
        </references>
      </pivotArea>
    </format>
    <format dxfId="4998">
      <pivotArea dataOnly="0" labelOnly="1" outline="0" fieldPosition="0">
        <references count="3">
          <reference field="3" count="1" selected="0">
            <x v="57"/>
          </reference>
          <reference field="5" count="1" selected="0">
            <x v="90"/>
          </reference>
          <reference field="7" count="1">
            <x v="36"/>
          </reference>
        </references>
      </pivotArea>
    </format>
    <format dxfId="4999">
      <pivotArea dataOnly="0" labelOnly="1" outline="0" fieldPosition="0">
        <references count="3">
          <reference field="3" count="1" selected="0">
            <x v="58"/>
          </reference>
          <reference field="5" count="1" selected="0">
            <x v="97"/>
          </reference>
          <reference field="7" count="1">
            <x v="36"/>
          </reference>
        </references>
      </pivotArea>
    </format>
    <format dxfId="5000">
      <pivotArea dataOnly="0" labelOnly="1" outline="0" fieldPosition="0">
        <references count="3">
          <reference field="3" count="1" selected="0">
            <x v="59"/>
          </reference>
          <reference field="5" count="1" selected="0">
            <x v="49"/>
          </reference>
          <reference field="7" count="1">
            <x v="36"/>
          </reference>
        </references>
      </pivotArea>
    </format>
    <format dxfId="5001">
      <pivotArea dataOnly="0" labelOnly="1" outline="0" fieldPosition="0">
        <references count="3">
          <reference field="3" count="1" selected="0">
            <x v="59"/>
          </reference>
          <reference field="5" count="1" selected="0">
            <x v="56"/>
          </reference>
          <reference field="7" count="1">
            <x v="36"/>
          </reference>
        </references>
      </pivotArea>
    </format>
    <format dxfId="5002">
      <pivotArea dataOnly="0" labelOnly="1" outline="0" fieldPosition="0">
        <references count="3">
          <reference field="3" count="1" selected="0">
            <x v="59"/>
          </reference>
          <reference field="5" count="1" selected="0">
            <x v="109"/>
          </reference>
          <reference field="7" count="1">
            <x v="36"/>
          </reference>
        </references>
      </pivotArea>
    </format>
    <format dxfId="5003">
      <pivotArea dataOnly="0" labelOnly="1" outline="0" fieldPosition="0">
        <references count="3">
          <reference field="3" count="1" selected="0">
            <x v="59"/>
          </reference>
          <reference field="5" count="1" selected="0">
            <x v="114"/>
          </reference>
          <reference field="7" count="1">
            <x v="36"/>
          </reference>
        </references>
      </pivotArea>
    </format>
    <format dxfId="5004">
      <pivotArea dataOnly="0" labelOnly="1" outline="0" fieldPosition="0">
        <references count="3">
          <reference field="3" count="1" selected="0">
            <x v="60"/>
          </reference>
          <reference field="5" count="1" selected="0">
            <x v="73"/>
          </reference>
          <reference field="7" count="1">
            <x v="7"/>
          </reference>
        </references>
      </pivotArea>
    </format>
    <format dxfId="5005">
      <pivotArea dataOnly="0" labelOnly="1" outline="0" fieldPosition="0">
        <references count="3">
          <reference field="3" count="1" selected="0">
            <x v="60"/>
          </reference>
          <reference field="5" count="1" selected="0">
            <x v="115"/>
          </reference>
          <reference field="7" count="1">
            <x v="8"/>
          </reference>
        </references>
      </pivotArea>
    </format>
    <format dxfId="5006">
      <pivotArea dataOnly="0" labelOnly="1" outline="0" fieldPosition="0">
        <references count="3">
          <reference field="3" count="1" selected="0">
            <x v="61"/>
          </reference>
          <reference field="5" count="1" selected="0">
            <x v="41"/>
          </reference>
          <reference field="7" count="1">
            <x v="34"/>
          </reference>
        </references>
      </pivotArea>
    </format>
    <format dxfId="5007">
      <pivotArea dataOnly="0" labelOnly="1" outline="0" fieldPosition="0">
        <references count="3">
          <reference field="3" count="1" selected="0">
            <x v="62"/>
          </reference>
          <reference field="5" count="1" selected="0">
            <x v="60"/>
          </reference>
          <reference field="7" count="1">
            <x v="28"/>
          </reference>
        </references>
      </pivotArea>
    </format>
    <format dxfId="5008">
      <pivotArea dataOnly="0" labelOnly="1" outline="0" fieldPosition="0">
        <references count="3">
          <reference field="3" count="1" selected="0">
            <x v="62"/>
          </reference>
          <reference field="5" count="1" selected="0">
            <x v="87"/>
          </reference>
          <reference field="7" count="1">
            <x v="6"/>
          </reference>
        </references>
      </pivotArea>
    </format>
    <format dxfId="5009">
      <pivotArea dataOnly="0" labelOnly="1" outline="0" fieldPosition="0">
        <references count="3">
          <reference field="3" count="1" selected="0">
            <x v="62"/>
          </reference>
          <reference field="5" count="1" selected="0">
            <x v="100"/>
          </reference>
          <reference field="7" count="1">
            <x v="36"/>
          </reference>
        </references>
      </pivotArea>
    </format>
    <format dxfId="5010">
      <pivotArea dataOnly="0" labelOnly="1" outline="0" fieldPosition="0">
        <references count="3">
          <reference field="3" count="1" selected="0">
            <x v="62"/>
          </reference>
          <reference field="5" count="1" selected="0">
            <x v="104"/>
          </reference>
          <reference field="7" count="1">
            <x v="36"/>
          </reference>
        </references>
      </pivotArea>
    </format>
    <format dxfId="5011">
      <pivotArea dataOnly="0" labelOnly="1" outline="0" fieldPosition="0">
        <references count="3">
          <reference field="3" count="1" selected="0">
            <x v="63"/>
          </reference>
          <reference field="5" count="1" selected="0">
            <x v="50"/>
          </reference>
          <reference field="7" count="1">
            <x v="36"/>
          </reference>
        </references>
      </pivotArea>
    </format>
    <format dxfId="5012">
      <pivotArea dataOnly="0" labelOnly="1" outline="0" fieldPosition="0">
        <references count="3">
          <reference field="3" count="1" selected="0">
            <x v="64"/>
          </reference>
          <reference field="5" count="1" selected="0">
            <x v="18"/>
          </reference>
          <reference field="7" count="1">
            <x v="36"/>
          </reference>
        </references>
      </pivotArea>
    </format>
    <format dxfId="5013">
      <pivotArea dataOnly="0" labelOnly="1" outline="0" fieldPosition="0">
        <references count="3">
          <reference field="3" count="1" selected="0">
            <x v="65"/>
          </reference>
          <reference field="5" count="1" selected="0">
            <x v="61"/>
          </reference>
          <reference field="7" count="1">
            <x v="15"/>
          </reference>
        </references>
      </pivotArea>
    </format>
    <format dxfId="5014">
      <pivotArea dataOnly="0" labelOnly="1" outline="0" fieldPosition="0">
        <references count="3">
          <reference field="3" count="1" selected="0">
            <x v="66"/>
          </reference>
          <reference field="5" count="1" selected="0">
            <x v="10"/>
          </reference>
          <reference field="7" count="1">
            <x v="36"/>
          </reference>
        </references>
      </pivotArea>
    </format>
    <format dxfId="5015">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973176-1B47-4408-8895-25583297E407}" name="PivotTable4" cacheId="25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F10" firstHeaderRow="2" firstDataRow="2" firstDataCol="5" rowPageCount="1" colPageCount="1"/>
  <pivotFields count="16">
    <pivotField compact="0" outline="0" showAll="0"/>
    <pivotField axis="axisPage" compact="0" outline="0" multipleItemSelectionAllowed="1" showAll="0">
      <items count="14">
        <item h="1" x="8"/>
        <item h="1" x="9"/>
        <item x="10"/>
        <item h="1" x="2"/>
        <item h="1" x="4"/>
        <item h="1" m="1" x="11"/>
        <item h="1" x="6"/>
        <item h="1" x="5"/>
        <item h="1" x="1"/>
        <item h="1" x="7"/>
        <item h="1" x="0"/>
        <item h="1" m="1" x="12"/>
        <item h="1" x="3"/>
        <item t="default"/>
      </items>
    </pivotField>
    <pivotField compact="0" outline="0" showAll="0"/>
    <pivotField axis="axisRow" compact="0" outline="0" showAll="0" defaultSubtotal="0">
      <items count="74">
        <item x="18"/>
        <item x="25"/>
        <item x="52"/>
        <item x="43"/>
        <item m="1" x="65"/>
        <item m="1" x="66"/>
        <item x="40"/>
        <item x="45"/>
        <item x="8"/>
        <item x="17"/>
        <item x="6"/>
        <item x="47"/>
        <item x="34"/>
        <item x="13"/>
        <item x="31"/>
        <item m="1" x="64"/>
        <item x="7"/>
        <item x="28"/>
        <item x="53"/>
        <item x="30"/>
        <item x="4"/>
        <item m="1" x="56"/>
        <item x="12"/>
        <item x="51"/>
        <item m="1" x="58"/>
        <item m="1" x="70"/>
        <item x="11"/>
        <item x="46"/>
        <item x="20"/>
        <item m="1" x="73"/>
        <item m="1" x="54"/>
        <item x="29"/>
        <item m="1" x="67"/>
        <item x="35"/>
        <item x="27"/>
        <item m="1" x="62"/>
        <item x="14"/>
        <item x="48"/>
        <item x="37"/>
        <item x="1"/>
        <item x="9"/>
        <item x="2"/>
        <item x="49"/>
        <item m="1" x="57"/>
        <item m="1" x="71"/>
        <item x="32"/>
        <item x="5"/>
        <item m="1" x="63"/>
        <item m="1" x="60"/>
        <item m="1" x="55"/>
        <item x="39"/>
        <item m="1" x="68"/>
        <item x="23"/>
        <item x="44"/>
        <item x="24"/>
        <item m="1" x="72"/>
        <item x="10"/>
        <item m="1" x="59"/>
        <item m="1" x="61"/>
        <item x="33"/>
        <item x="22"/>
        <item m="1" x="69"/>
        <item x="38"/>
        <item x="3"/>
        <item x="0"/>
        <item x="41"/>
        <item x="50"/>
        <item x="42"/>
        <item x="21"/>
        <item x="26"/>
        <item x="16"/>
        <item x="15"/>
        <item x="19"/>
        <item x="36"/>
      </items>
      <extLst>
        <ext xmlns:x14="http://schemas.microsoft.com/office/spreadsheetml/2009/9/main" uri="{2946ED86-A175-432a-8AC1-64E0C546D7DE}">
          <x14:pivotField fillDownLabels="1"/>
        </ext>
      </extLst>
    </pivotField>
    <pivotField axis="axisRow" compact="0" outline="0" showAll="0" defaultSubtotal="0">
      <items count="138">
        <item x="48"/>
        <item x="104"/>
        <item x="113"/>
        <item x="114"/>
        <item x="115"/>
        <item x="47"/>
        <item x="63"/>
        <item m="1" x="135"/>
        <item x="77"/>
        <item m="1" x="132"/>
        <item x="96"/>
        <item x="21"/>
        <item m="1" x="127"/>
        <item x="54"/>
        <item x="103"/>
        <item x="42"/>
        <item x="99"/>
        <item x="70"/>
        <item x="25"/>
        <item m="1" x="129"/>
        <item x="116"/>
        <item x="2"/>
        <item x="12"/>
        <item x="28"/>
        <item x="36"/>
        <item x="109"/>
        <item x="110"/>
        <item x="0"/>
        <item x="45"/>
        <item sd="0" x="15"/>
        <item x="1"/>
        <item x="86"/>
        <item x="65"/>
        <item x="78"/>
        <item x="121"/>
        <item x="43"/>
        <item x="38"/>
        <item x="58"/>
        <item x="57"/>
        <item x="117"/>
        <item x="75"/>
        <item x="82"/>
        <item x="72"/>
        <item x="69"/>
        <item x="84"/>
        <item x="81"/>
        <item x="100"/>
        <item x="27"/>
        <item x="87"/>
        <item x="73"/>
        <item x="4"/>
        <item x="76"/>
        <item x="98"/>
        <item x="67"/>
        <item m="1" x="130"/>
        <item x="90"/>
        <item x="85"/>
        <item x="26"/>
        <item x="5"/>
        <item x="53"/>
        <item x="37"/>
        <item x="89"/>
        <item x="6"/>
        <item x="118"/>
        <item x="55"/>
        <item x="30"/>
        <item x="125"/>
        <item x="71"/>
        <item x="79"/>
        <item x="24"/>
        <item x="83"/>
        <item x="46"/>
        <item x="39"/>
        <item x="95"/>
        <item x="33"/>
        <item x="29"/>
        <item x="126"/>
        <item x="20"/>
        <item x="120"/>
        <item x="13"/>
        <item x="14"/>
        <item x="22"/>
        <item x="62"/>
        <item x="74"/>
        <item x="56"/>
        <item x="17"/>
        <item x="44"/>
        <item m="1" x="136"/>
        <item x="23"/>
        <item x="92"/>
        <item x="66"/>
        <item m="1" x="134"/>
        <item x="105"/>
        <item x="119"/>
        <item x="61"/>
        <item x="107"/>
        <item x="102"/>
        <item x="10"/>
        <item x="19"/>
        <item x="97"/>
        <item x="59"/>
        <item x="3"/>
        <item x="49"/>
        <item x="88"/>
        <item x="108"/>
        <item x="60"/>
        <item x="11"/>
        <item x="34"/>
        <item x="64"/>
        <item x="106"/>
        <item m="1" x="137"/>
        <item x="41"/>
        <item x="52"/>
        <item x="40"/>
        <item x="51"/>
        <item x="80"/>
        <item x="50"/>
        <item x="91"/>
        <item x="112"/>
        <item x="122"/>
        <item x="9"/>
        <item x="111"/>
        <item x="18"/>
        <item x="32"/>
        <item x="123"/>
        <item x="101"/>
        <item x="31"/>
        <item x="68"/>
        <item x="124"/>
        <item m="1" x="133"/>
        <item x="93"/>
        <item m="1" x="131"/>
        <item x="7"/>
        <item m="1" x="128"/>
        <item x="94"/>
        <item x="8"/>
        <item x="16"/>
        <item x="35"/>
      </items>
    </pivotField>
    <pivotField axis="axisRow" compact="0" outline="0" showAll="0" defaultSubtotal="0">
      <items count="126">
        <item x="26"/>
        <item x="114"/>
        <item x="100"/>
        <item x="105"/>
        <item x="10"/>
        <item x="22"/>
        <item x="103"/>
        <item x="101"/>
        <item x="29"/>
        <item x="42"/>
        <item x="117"/>
        <item x="90"/>
        <item x="14"/>
        <item x="27"/>
        <item x="6"/>
        <item x="72"/>
        <item x="38"/>
        <item x="32"/>
        <item x="0"/>
        <item x="73"/>
        <item x="2"/>
        <item x="120"/>
        <item x="23"/>
        <item x="41"/>
        <item x="33"/>
        <item x="58"/>
        <item x="69"/>
        <item x="74"/>
        <item x="44"/>
        <item x="8"/>
        <item x="7"/>
        <item x="31"/>
        <item x="51"/>
        <item x="53"/>
        <item x="59"/>
        <item x="98"/>
        <item x="65"/>
        <item x="11"/>
        <item x="84"/>
        <item x="12"/>
        <item x="13"/>
        <item x="88"/>
        <item x="1"/>
        <item x="43"/>
        <item x="60"/>
        <item x="82"/>
        <item x="17"/>
        <item x="91"/>
        <item x="86"/>
        <item x="71"/>
        <item x="3"/>
        <item x="95"/>
        <item x="64"/>
        <item x="104"/>
        <item x="83"/>
        <item x="67"/>
        <item m="1" x="122"/>
        <item x="85"/>
        <item x="36"/>
        <item x="109"/>
        <item x="111"/>
        <item x="94"/>
        <item x="99"/>
        <item x="78"/>
        <item x="68"/>
        <item x="121"/>
        <item x="45"/>
        <item x="61"/>
        <item x="55"/>
        <item x="56"/>
        <item x="77"/>
        <item x="75"/>
        <item x="76"/>
        <item x="35"/>
        <item x="81"/>
        <item x="63"/>
        <item x="115"/>
        <item x="96"/>
        <item x="40"/>
        <item x="93"/>
        <item x="89"/>
        <item x="113"/>
        <item x="48"/>
        <item x="119"/>
        <item x="87"/>
        <item x="79"/>
        <item x="118"/>
        <item m="1" x="125"/>
        <item x="62"/>
        <item m="1" x="124"/>
        <item x="24"/>
        <item x="37"/>
        <item x="47"/>
        <item x="34"/>
        <item x="39"/>
        <item x="15"/>
        <item x="54"/>
        <item x="57"/>
        <item x="30"/>
        <item x="112"/>
        <item x="116"/>
        <item x="20"/>
        <item x="4"/>
        <item x="18"/>
        <item x="106"/>
        <item x="5"/>
        <item x="80"/>
        <item x="102"/>
        <item x="92"/>
        <item x="49"/>
        <item x="21"/>
        <item x="108"/>
        <item x="110"/>
        <item x="25"/>
        <item x="50"/>
        <item x="97"/>
        <item x="19"/>
        <item x="107"/>
        <item x="28"/>
        <item x="46"/>
        <item x="66"/>
        <item x="9"/>
        <item x="52"/>
        <item x="16"/>
        <item m="1" x="123"/>
        <item x="70"/>
      </items>
    </pivotField>
    <pivotField compact="0" outline="0" showAll="0"/>
    <pivotField axis="axisRow" compact="0" outline="0" showAll="0" defaultSubtotal="0">
      <items count="63">
        <item x="39"/>
        <item m="1" x="62"/>
        <item x="16"/>
        <item x="30"/>
        <item x="44"/>
        <item x="43"/>
        <item m="1" x="61"/>
        <item x="23"/>
        <item x="36"/>
        <item x="1"/>
        <item m="1" x="54"/>
        <item x="41"/>
        <item x="42"/>
        <item x="10"/>
        <item x="27"/>
        <item m="1" x="57"/>
        <item m="1" x="53"/>
        <item x="21"/>
        <item m="1" x="58"/>
        <item m="1" x="59"/>
        <item x="9"/>
        <item x="35"/>
        <item x="29"/>
        <item m="1" x="56"/>
        <item m="1" x="55"/>
        <item x="5"/>
        <item m="1" x="51"/>
        <item x="4"/>
        <item x="47"/>
        <item x="40"/>
        <item x="25"/>
        <item x="22"/>
        <item x="13"/>
        <item x="19"/>
        <item x="28"/>
        <item m="1" x="60"/>
        <item x="0"/>
        <item x="17"/>
        <item x="31"/>
        <item m="1" x="52"/>
        <item x="18"/>
        <item x="2"/>
        <item x="3"/>
        <item x="11"/>
        <item x="12"/>
        <item x="14"/>
        <item x="15"/>
        <item x="8"/>
        <item x="20"/>
        <item x="24"/>
        <item x="33"/>
        <item x="7"/>
        <item x="34"/>
        <item x="26"/>
        <item x="32"/>
        <item x="37"/>
        <item x="38"/>
        <item x="6"/>
        <item x="46"/>
        <item x="45"/>
        <item x="48"/>
        <item x="49"/>
        <item x="50"/>
      </items>
    </pivotField>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sortType="ascending">
      <items count="45">
        <item x="7"/>
        <item x="3"/>
        <item x="4"/>
        <item x="5"/>
        <item x="13"/>
        <item x="14"/>
        <item x="15"/>
        <item x="16"/>
        <item x="17"/>
        <item x="18"/>
        <item x="19"/>
        <item x="20"/>
        <item x="0"/>
        <item x="30"/>
        <item x="31"/>
        <item x="12"/>
        <item x="27"/>
        <item x="26"/>
        <item x="43"/>
        <item x="22"/>
        <item x="24"/>
        <item x="1"/>
        <item x="23"/>
        <item x="33"/>
        <item x="32"/>
        <item x="34"/>
        <item x="6"/>
        <item x="35"/>
        <item x="36"/>
        <item x="37"/>
        <item x="38"/>
        <item x="39"/>
        <item x="40"/>
        <item x="8"/>
        <item x="9"/>
        <item x="10"/>
        <item x="11"/>
        <item x="29"/>
        <item x="28"/>
        <item x="21"/>
        <item x="2"/>
        <item x="25"/>
        <item x="41"/>
        <item x="42"/>
        <item t="default"/>
      </items>
    </pivotField>
    <pivotField compact="0" outline="0" showAll="0"/>
  </pivotFields>
  <rowFields count="5">
    <field x="3"/>
    <field x="4"/>
    <field x="5"/>
    <field x="7"/>
    <field x="14"/>
  </rowFields>
  <rowItems count="6">
    <i>
      <x v="7"/>
      <x v="92"/>
      <x v="7"/>
      <x v="29"/>
      <x v="3"/>
    </i>
    <i r="1">
      <x v="104"/>
      <x v="53"/>
      <x v="5"/>
      <x v="2"/>
    </i>
    <i>
      <x v="26"/>
      <x v="109"/>
      <x v="107"/>
      <x v="11"/>
      <x v="4"/>
    </i>
    <i>
      <x v="27"/>
      <x v="95"/>
      <x v="6"/>
      <x v="12"/>
      <x/>
    </i>
    <i>
      <x v="41"/>
      <x v="1"/>
      <x v="2"/>
      <x/>
      <x v="1"/>
    </i>
    <i t="grand">
      <x/>
    </i>
  </rowItems>
  <colItems count="1">
    <i/>
  </colItems>
  <pageFields count="1">
    <pageField fld="1" hier="-1"/>
  </pageFields>
  <dataFields count="1">
    <dataField name="Sum of Weight (Estimated Mandays: ANGKA)" fld="13" baseField="14" baseItem="0"/>
  </dataFields>
  <formats count="408">
    <format dxfId="4200">
      <pivotArea type="all" dataOnly="0" outline="0" fieldPosition="0"/>
    </format>
    <format dxfId="4201">
      <pivotArea outline="0" collapsedLevelsAreSubtotals="1" fieldPosition="0"/>
    </format>
    <format dxfId="4202">
      <pivotArea type="origin" dataOnly="0" labelOnly="1" outline="0" fieldPosition="0"/>
    </format>
    <format dxfId="4203">
      <pivotArea field="3" type="button" dataOnly="0" labelOnly="1" outline="0" axis="axisRow" fieldPosition="0"/>
    </format>
    <format dxfId="4204">
      <pivotArea field="5" type="button" dataOnly="0" labelOnly="1" outline="0" axis="axisRow" fieldPosition="2"/>
    </format>
    <format dxfId="4205">
      <pivotArea field="7" type="button" dataOnly="0" labelOnly="1" outline="0" axis="axisRow" fieldPosition="3"/>
    </format>
    <format dxfId="4206">
      <pivotArea dataOnly="0" labelOnly="1" outline="0"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207">
      <pivotArea dataOnly="0" labelOnly="1" outline="0" fieldPosition="0">
        <references count="1">
          <reference field="3" count="17">
            <x v="50"/>
            <x v="51"/>
            <x v="52"/>
            <x v="53"/>
            <x v="54"/>
            <x v="55"/>
            <x v="56"/>
            <x v="57"/>
            <x v="58"/>
            <x v="59"/>
            <x v="60"/>
            <x v="61"/>
            <x v="62"/>
            <x v="63"/>
            <x v="64"/>
            <x v="65"/>
            <x v="66"/>
          </reference>
        </references>
      </pivotArea>
    </format>
    <format dxfId="4208">
      <pivotArea dataOnly="0" labelOnly="1" grandRow="1" outline="0" fieldPosition="0"/>
    </format>
    <format dxfId="4209">
      <pivotArea dataOnly="0" labelOnly="1" outline="0" fieldPosition="0">
        <references count="2">
          <reference field="3" count="1" selected="0">
            <x v="0"/>
          </reference>
          <reference field="5" count="1">
            <x v="98"/>
          </reference>
        </references>
      </pivotArea>
    </format>
    <format dxfId="4210">
      <pivotArea dataOnly="0" labelOnly="1" outline="0" fieldPosition="0">
        <references count="2">
          <reference field="3" count="1" selected="0">
            <x v="1"/>
          </reference>
          <reference field="5" count="2">
            <x v="16"/>
            <x v="79"/>
          </reference>
        </references>
      </pivotArea>
    </format>
    <format dxfId="4211">
      <pivotArea dataOnly="0" labelOnly="1" outline="0" fieldPosition="0">
        <references count="2">
          <reference field="3" count="1" selected="0">
            <x v="2"/>
          </reference>
          <reference field="5" count="1">
            <x v="21"/>
          </reference>
        </references>
      </pivotArea>
    </format>
    <format dxfId="4212">
      <pivotArea dataOnly="0" labelOnly="1" outline="0" fieldPosition="0">
        <references count="2">
          <reference field="3" count="1" selected="0">
            <x v="3"/>
          </reference>
          <reference field="5" count="1">
            <x v="35"/>
          </reference>
        </references>
      </pivotArea>
    </format>
    <format dxfId="4213">
      <pivotArea dataOnly="0" labelOnly="1" outline="0" fieldPosition="0">
        <references count="2">
          <reference field="3" count="1" selected="0">
            <x v="4"/>
          </reference>
          <reference field="5" count="1">
            <x v="24"/>
          </reference>
        </references>
      </pivotArea>
    </format>
    <format dxfId="4214">
      <pivotArea dataOnly="0" labelOnly="1" outline="0" fieldPosition="0">
        <references count="2">
          <reference field="3" count="1" selected="0">
            <x v="5"/>
          </reference>
          <reference field="5" count="1">
            <x v="93"/>
          </reference>
        </references>
      </pivotArea>
    </format>
    <format dxfId="4215">
      <pivotArea dataOnly="0" labelOnly="1" outline="0" fieldPosition="0">
        <references count="2">
          <reference field="3" count="1" selected="0">
            <x v="6"/>
          </reference>
          <reference field="5" count="1">
            <x v="108"/>
          </reference>
        </references>
      </pivotArea>
    </format>
    <format dxfId="4216">
      <pivotArea dataOnly="0" labelOnly="1" outline="0" fieldPosition="0">
        <references count="2">
          <reference field="3" count="1" selected="0">
            <x v="7"/>
          </reference>
          <reference field="5" count="2">
            <x v="7"/>
            <x v="53"/>
          </reference>
        </references>
      </pivotArea>
    </format>
    <format dxfId="4217">
      <pivotArea dataOnly="0" labelOnly="1" outline="0" fieldPosition="0">
        <references count="2">
          <reference field="3" count="1" selected="0">
            <x v="8"/>
          </reference>
          <reference field="5" count="1">
            <x v="121"/>
          </reference>
        </references>
      </pivotArea>
    </format>
    <format dxfId="4218">
      <pivotArea dataOnly="0" labelOnly="1" outline="0" fieldPosition="0">
        <references count="2">
          <reference field="3" count="1" selected="0">
            <x v="9"/>
          </reference>
          <reference field="5" count="1">
            <x v="118"/>
          </reference>
        </references>
      </pivotArea>
    </format>
    <format dxfId="4219">
      <pivotArea dataOnly="0" labelOnly="1" outline="0" fieldPosition="0">
        <references count="2">
          <reference field="3" count="1" selected="0">
            <x v="10"/>
          </reference>
          <reference field="5" count="1">
            <x v="14"/>
          </reference>
        </references>
      </pivotArea>
    </format>
    <format dxfId="4220">
      <pivotArea dataOnly="0" labelOnly="1" outline="0" fieldPosition="0">
        <references count="2">
          <reference field="3" count="1" selected="0">
            <x v="11"/>
          </reference>
          <reference field="5" count="1">
            <x v="3"/>
          </reference>
        </references>
      </pivotArea>
    </format>
    <format dxfId="4221">
      <pivotArea dataOnly="0" labelOnly="1" outline="0" fieldPosition="0">
        <references count="2">
          <reference field="3" count="1" selected="0">
            <x v="12"/>
          </reference>
          <reference field="5" count="1">
            <x v="32"/>
          </reference>
        </references>
      </pivotArea>
    </format>
    <format dxfId="4222">
      <pivotArea dataOnly="0" labelOnly="1" outline="0" fieldPosition="0">
        <references count="2">
          <reference field="3" count="1" selected="0">
            <x v="13"/>
          </reference>
          <reference field="5" count="4">
            <x v="48"/>
            <x v="57"/>
            <x v="84"/>
            <x v="110"/>
          </reference>
        </references>
      </pivotArea>
    </format>
    <format dxfId="4223">
      <pivotArea dataOnly="0" labelOnly="1" outline="0" fieldPosition="0">
        <references count="2">
          <reference field="3" count="1" selected="0">
            <x v="14"/>
          </reference>
          <reference field="5" count="1">
            <x v="92"/>
          </reference>
        </references>
      </pivotArea>
    </format>
    <format dxfId="4224">
      <pivotArea dataOnly="0" labelOnly="1" outline="0" fieldPosition="0">
        <references count="2">
          <reference field="3" count="1" selected="0">
            <x v="15"/>
          </reference>
          <reference field="5" count="1">
            <x v="77"/>
          </reference>
        </references>
      </pivotArea>
    </format>
    <format dxfId="4225">
      <pivotArea dataOnly="0" labelOnly="1" outline="0" fieldPosition="0">
        <references count="2">
          <reference field="3" count="1" selected="0">
            <x v="16"/>
          </reference>
          <reference field="5" count="6">
            <x v="1"/>
            <x v="29"/>
            <x v="30"/>
            <x v="81"/>
            <x v="95"/>
            <x v="121"/>
          </reference>
        </references>
      </pivotArea>
    </format>
    <format dxfId="4226">
      <pivotArea dataOnly="0" labelOnly="1" outline="0" fieldPosition="0">
        <references count="2">
          <reference field="3" count="1" selected="0">
            <x v="17"/>
          </reference>
          <reference field="5" count="3">
            <x v="33"/>
            <x v="43"/>
            <x v="96"/>
          </reference>
        </references>
      </pivotArea>
    </format>
    <format dxfId="4227">
      <pivotArea dataOnly="0" labelOnly="1" outline="0" fieldPosition="0">
        <references count="2">
          <reference field="3" count="1" selected="0">
            <x v="18"/>
          </reference>
          <reference field="5" count="1">
            <x v="65"/>
          </reference>
        </references>
      </pivotArea>
    </format>
    <format dxfId="4228">
      <pivotArea dataOnly="0" labelOnly="1" outline="0" fieldPosition="0">
        <references count="2">
          <reference field="3" count="1" selected="0">
            <x v="19"/>
          </reference>
          <reference field="5" count="1">
            <x v="119"/>
          </reference>
        </references>
      </pivotArea>
    </format>
    <format dxfId="4229">
      <pivotArea dataOnly="0" labelOnly="1" outline="0" fieldPosition="0">
        <references count="2">
          <reference field="3" count="1" selected="0">
            <x v="20"/>
          </reference>
          <reference field="5" count="1">
            <x v="102"/>
          </reference>
        </references>
      </pivotArea>
    </format>
    <format dxfId="4230">
      <pivotArea dataOnly="0" labelOnly="1" outline="0" fieldPosition="0">
        <references count="2">
          <reference field="3" count="1" selected="0">
            <x v="21"/>
          </reference>
          <reference field="5" count="1">
            <x v="0"/>
          </reference>
        </references>
      </pivotArea>
    </format>
    <format dxfId="4231">
      <pivotArea dataOnly="0" labelOnly="1" outline="0" fieldPosition="0">
        <references count="2">
          <reference field="3" count="1" selected="0">
            <x v="22"/>
          </reference>
          <reference field="5" count="1">
            <x v="101"/>
          </reference>
        </references>
      </pivotArea>
    </format>
    <format dxfId="4232">
      <pivotArea dataOnly="0" labelOnly="1" outline="0" fieldPosition="0">
        <references count="2">
          <reference field="3" count="1" selected="0">
            <x v="23"/>
          </reference>
          <reference field="5" count="1">
            <x v="83"/>
          </reference>
        </references>
      </pivotArea>
    </format>
    <format dxfId="4233">
      <pivotArea dataOnly="0" labelOnly="1" outline="0" fieldPosition="0">
        <references count="2">
          <reference field="3" count="1" selected="0">
            <x v="24"/>
          </reference>
          <reference field="5" count="1">
            <x v="121"/>
          </reference>
        </references>
      </pivotArea>
    </format>
    <format dxfId="4234">
      <pivotArea dataOnly="0" labelOnly="1" outline="0" fieldPosition="0">
        <references count="2">
          <reference field="3" count="1" selected="0">
            <x v="25"/>
          </reference>
          <reference field="5" count="1">
            <x v="86"/>
          </reference>
        </references>
      </pivotArea>
    </format>
    <format dxfId="4235">
      <pivotArea dataOnly="0" labelOnly="1" outline="0" fieldPosition="0">
        <references count="2">
          <reference field="3" count="1" selected="0">
            <x v="26"/>
          </reference>
          <reference field="5" count="3">
            <x v="75"/>
            <x v="103"/>
            <x v="107"/>
          </reference>
        </references>
      </pivotArea>
    </format>
    <format dxfId="4236">
      <pivotArea dataOnly="0" labelOnly="1" outline="0" fieldPosition="0">
        <references count="2">
          <reference field="3" count="1" selected="0">
            <x v="27"/>
          </reference>
          <reference field="5" count="1">
            <x v="6"/>
          </reference>
        </references>
      </pivotArea>
    </format>
    <format dxfId="4237">
      <pivotArea dataOnly="0" labelOnly="1" outline="0" fieldPosition="0">
        <references count="2">
          <reference field="3" count="1" selected="0">
            <x v="28"/>
          </reference>
          <reference field="5" count="2">
            <x v="17"/>
            <x v="31"/>
          </reference>
        </references>
      </pivotArea>
    </format>
    <format dxfId="4238">
      <pivotArea dataOnly="0" labelOnly="1" outline="0" fieldPosition="0">
        <references count="2">
          <reference field="3" count="1" selected="0">
            <x v="29"/>
          </reference>
          <reference field="5" count="1">
            <x v="8"/>
          </reference>
        </references>
      </pivotArea>
    </format>
    <format dxfId="4239">
      <pivotArea dataOnly="0" labelOnly="1" outline="0" fieldPosition="0">
        <references count="2">
          <reference field="3" count="1" selected="0">
            <x v="30"/>
          </reference>
          <reference field="5" count="1">
            <x v="89"/>
          </reference>
        </references>
      </pivotArea>
    </format>
    <format dxfId="4240">
      <pivotArea dataOnly="0" labelOnly="1" outline="0" fieldPosition="0">
        <references count="2">
          <reference field="3" count="1" selected="0">
            <x v="31"/>
          </reference>
          <reference field="5" count="2">
            <x v="64"/>
            <x v="66"/>
          </reference>
        </references>
      </pivotArea>
    </format>
    <format dxfId="4241">
      <pivotArea dataOnly="0" labelOnly="1" outline="0" fieldPosition="0">
        <references count="2">
          <reference field="3" count="1" selected="0">
            <x v="32"/>
          </reference>
          <reference field="5" count="1">
            <x v="94"/>
          </reference>
        </references>
      </pivotArea>
    </format>
    <format dxfId="4242">
      <pivotArea dataOnly="0" labelOnly="1" outline="0" fieldPosition="0">
        <references count="2">
          <reference field="3" count="1" selected="0">
            <x v="33"/>
          </reference>
          <reference field="5" count="1">
            <x v="68"/>
          </reference>
        </references>
      </pivotArea>
    </format>
    <format dxfId="4243">
      <pivotArea dataOnly="0" labelOnly="1" outline="0" fieldPosition="0">
        <references count="2">
          <reference field="3" count="1" selected="0">
            <x v="34"/>
          </reference>
          <reference field="5" count="5">
            <x v="9"/>
            <x v="28"/>
            <x v="78"/>
            <x v="120"/>
            <x v="121"/>
          </reference>
        </references>
      </pivotArea>
    </format>
    <format dxfId="4244">
      <pivotArea dataOnly="0" labelOnly="1" outline="0" fieldPosition="0">
        <references count="2">
          <reference field="3" count="1" selected="0">
            <x v="35"/>
          </reference>
          <reference field="5" count="1">
            <x v="26"/>
          </reference>
        </references>
      </pivotArea>
    </format>
    <format dxfId="4245">
      <pivotArea dataOnly="0" labelOnly="1" outline="0" fieldPosition="0">
        <references count="2">
          <reference field="3" count="1" selected="0">
            <x v="36"/>
          </reference>
          <reference field="5" count="1">
            <x v="22"/>
          </reference>
        </references>
      </pivotArea>
    </format>
    <format dxfId="4246">
      <pivotArea dataOnly="0" labelOnly="1" outline="0" fieldPosition="0">
        <references count="2">
          <reference field="3" count="1" selected="0">
            <x v="37"/>
          </reference>
          <reference field="5" count="1">
            <x v="117"/>
          </reference>
        </references>
      </pivotArea>
    </format>
    <format dxfId="4247">
      <pivotArea dataOnly="0" labelOnly="1" outline="0" fieldPosition="0">
        <references count="2">
          <reference field="3" count="1" selected="0">
            <x v="38"/>
          </reference>
          <reference field="5" count="2">
            <x v="27"/>
            <x v="52"/>
          </reference>
        </references>
      </pivotArea>
    </format>
    <format dxfId="4248">
      <pivotArea dataOnly="0" labelOnly="1" outline="0" fieldPosition="0">
        <references count="2">
          <reference field="3" count="1" selected="0">
            <x v="39"/>
          </reference>
          <reference field="5" count="13">
            <x v="12"/>
            <x v="15"/>
            <x v="19"/>
            <x v="23"/>
            <x v="25"/>
            <x v="34"/>
            <x v="36"/>
            <x v="42"/>
            <x v="44"/>
            <x v="55"/>
            <x v="69"/>
            <x v="88"/>
            <x v="121"/>
          </reference>
        </references>
      </pivotArea>
    </format>
    <format dxfId="4249">
      <pivotArea dataOnly="0" labelOnly="1" outline="0" fieldPosition="0">
        <references count="2">
          <reference field="3" count="1" selected="0">
            <x v="40"/>
          </reference>
          <reference field="5" count="14">
            <x v="4"/>
            <x v="37"/>
            <x v="39"/>
            <x v="40"/>
            <x v="45"/>
            <x v="54"/>
            <x v="63"/>
            <x v="70"/>
            <x v="71"/>
            <x v="72"/>
            <x v="74"/>
            <x v="85"/>
            <x v="106"/>
            <x v="113"/>
          </reference>
        </references>
      </pivotArea>
    </format>
    <format dxfId="4250">
      <pivotArea dataOnly="0" labelOnly="1" outline="0" fieldPosition="0">
        <references count="2">
          <reference field="3" count="1" selected="0">
            <x v="41"/>
          </reference>
          <reference field="5" count="7">
            <x v="2"/>
            <x v="5"/>
            <x v="59"/>
            <x v="67"/>
            <x v="76"/>
            <x v="112"/>
            <x v="116"/>
          </reference>
        </references>
      </pivotArea>
    </format>
    <format dxfId="4251">
      <pivotArea dataOnly="0" labelOnly="1" outline="0" fieldPosition="0">
        <references count="2">
          <reference field="3" count="1" selected="0">
            <x v="42"/>
          </reference>
          <reference field="5" count="1">
            <x v="99"/>
          </reference>
        </references>
      </pivotArea>
    </format>
    <format dxfId="4252">
      <pivotArea dataOnly="0" labelOnly="1" outline="0" fieldPosition="0">
        <references count="2">
          <reference field="3" count="1" selected="0">
            <x v="43"/>
          </reference>
          <reference field="5" count="1">
            <x v="38"/>
          </reference>
        </references>
      </pivotArea>
    </format>
    <format dxfId="4253">
      <pivotArea dataOnly="0" labelOnly="1" outline="0" fieldPosition="0">
        <references count="2">
          <reference field="3" count="1" selected="0">
            <x v="44"/>
          </reference>
          <reference field="5" count="1">
            <x v="11"/>
          </reference>
        </references>
      </pivotArea>
    </format>
    <format dxfId="4254">
      <pivotArea dataOnly="0" labelOnly="1" outline="0" fieldPosition="0">
        <references count="2">
          <reference field="3" count="1" selected="0">
            <x v="45"/>
          </reference>
          <reference field="5" count="1">
            <x v="82"/>
          </reference>
        </references>
      </pivotArea>
    </format>
    <format dxfId="4255">
      <pivotArea dataOnly="0" labelOnly="1" outline="0" fieldPosition="0">
        <references count="2">
          <reference field="3" count="1" selected="0">
            <x v="46"/>
          </reference>
          <reference field="5" count="1">
            <x v="105"/>
          </reference>
        </references>
      </pivotArea>
    </format>
    <format dxfId="4256">
      <pivotArea dataOnly="0" labelOnly="1" outline="0" fieldPosition="0">
        <references count="2">
          <reference field="3" count="1" selected="0">
            <x v="47"/>
          </reference>
          <reference field="5" count="1">
            <x v="80"/>
          </reference>
        </references>
      </pivotArea>
    </format>
    <format dxfId="4257">
      <pivotArea dataOnly="0" labelOnly="1" outline="0" fieldPosition="0">
        <references count="2">
          <reference field="3" count="1" selected="0">
            <x v="48"/>
          </reference>
          <reference field="5" count="1">
            <x v="13"/>
          </reference>
        </references>
      </pivotArea>
    </format>
    <format dxfId="4258">
      <pivotArea dataOnly="0" labelOnly="1" outline="0" fieldPosition="0">
        <references count="2">
          <reference field="3" count="1" selected="0">
            <x v="49"/>
          </reference>
          <reference field="5" count="1">
            <x v="20"/>
          </reference>
        </references>
      </pivotArea>
    </format>
    <format dxfId="4259">
      <pivotArea dataOnly="0" labelOnly="1" outline="0" fieldPosition="0">
        <references count="2">
          <reference field="3" count="1" selected="0">
            <x v="50"/>
          </reference>
          <reference field="5" count="1">
            <x v="47"/>
          </reference>
        </references>
      </pivotArea>
    </format>
    <format dxfId="4260">
      <pivotArea dataOnly="0" labelOnly="1" outline="0" fieldPosition="0">
        <references count="2">
          <reference field="3" count="1" selected="0">
            <x v="51"/>
          </reference>
          <reference field="5" count="1">
            <x v="121"/>
          </reference>
        </references>
      </pivotArea>
    </format>
    <format dxfId="4261">
      <pivotArea dataOnly="0" labelOnly="1" outline="0" fieldPosition="0">
        <references count="2">
          <reference field="3" count="1" selected="0">
            <x v="52"/>
          </reference>
          <reference field="5" count="1">
            <x v="58"/>
          </reference>
        </references>
      </pivotArea>
    </format>
    <format dxfId="4262">
      <pivotArea dataOnly="0" labelOnly="1" outline="0" fieldPosition="0">
        <references count="2">
          <reference field="3" count="1" selected="0">
            <x v="53"/>
          </reference>
          <reference field="5" count="2">
            <x v="62"/>
            <x v="111"/>
          </reference>
        </references>
      </pivotArea>
    </format>
    <format dxfId="4263">
      <pivotArea dataOnly="0" labelOnly="1" outline="0" fieldPosition="0">
        <references count="2">
          <reference field="3" count="1" selected="0">
            <x v="54"/>
          </reference>
          <reference field="5" count="1">
            <x v="91"/>
          </reference>
        </references>
      </pivotArea>
    </format>
    <format dxfId="4264">
      <pivotArea dataOnly="0" labelOnly="1" outline="0" fieldPosition="0">
        <references count="2">
          <reference field="3" count="1" selected="0">
            <x v="55"/>
          </reference>
          <reference field="5" count="1">
            <x v="51"/>
          </reference>
        </references>
      </pivotArea>
    </format>
    <format dxfId="4265">
      <pivotArea dataOnly="0" labelOnly="1" outline="0" fieldPosition="0">
        <references count="2">
          <reference field="3" count="1" selected="0">
            <x v="56"/>
          </reference>
          <reference field="5" count="1">
            <x v="46"/>
          </reference>
        </references>
      </pivotArea>
    </format>
    <format dxfId="4266">
      <pivotArea dataOnly="0" labelOnly="1" outline="0" fieldPosition="0">
        <references count="2">
          <reference field="3" count="1" selected="0">
            <x v="57"/>
          </reference>
          <reference field="5" count="1">
            <x v="90"/>
          </reference>
        </references>
      </pivotArea>
    </format>
    <format dxfId="4267">
      <pivotArea dataOnly="0" labelOnly="1" outline="0" fieldPosition="0">
        <references count="2">
          <reference field="3" count="1" selected="0">
            <x v="58"/>
          </reference>
          <reference field="5" count="1">
            <x v="97"/>
          </reference>
        </references>
      </pivotArea>
    </format>
    <format dxfId="4268">
      <pivotArea dataOnly="0" labelOnly="1" outline="0" fieldPosition="0">
        <references count="2">
          <reference field="3" count="1" selected="0">
            <x v="59"/>
          </reference>
          <reference field="5" count="4">
            <x v="49"/>
            <x v="56"/>
            <x v="109"/>
            <x v="114"/>
          </reference>
        </references>
      </pivotArea>
    </format>
    <format dxfId="4269">
      <pivotArea dataOnly="0" labelOnly="1" outline="0" fieldPosition="0">
        <references count="2">
          <reference field="3" count="1" selected="0">
            <x v="60"/>
          </reference>
          <reference field="5" count="2">
            <x v="73"/>
            <x v="115"/>
          </reference>
        </references>
      </pivotArea>
    </format>
    <format dxfId="4270">
      <pivotArea dataOnly="0" labelOnly="1" outline="0" fieldPosition="0">
        <references count="2">
          <reference field="3" count="1" selected="0">
            <x v="61"/>
          </reference>
          <reference field="5" count="1">
            <x v="41"/>
          </reference>
        </references>
      </pivotArea>
    </format>
    <format dxfId="4271">
      <pivotArea dataOnly="0" labelOnly="1" outline="0" fieldPosition="0">
        <references count="2">
          <reference field="3" count="1" selected="0">
            <x v="62"/>
          </reference>
          <reference field="5" count="4">
            <x v="60"/>
            <x v="87"/>
            <x v="100"/>
            <x v="104"/>
          </reference>
        </references>
      </pivotArea>
    </format>
    <format dxfId="4272">
      <pivotArea dataOnly="0" labelOnly="1" outline="0" fieldPosition="0">
        <references count="2">
          <reference field="3" count="1" selected="0">
            <x v="63"/>
          </reference>
          <reference field="5" count="1">
            <x v="50"/>
          </reference>
        </references>
      </pivotArea>
    </format>
    <format dxfId="4273">
      <pivotArea dataOnly="0" labelOnly="1" outline="0" fieldPosition="0">
        <references count="2">
          <reference field="3" count="1" selected="0">
            <x v="64"/>
          </reference>
          <reference field="5" count="1">
            <x v="18"/>
          </reference>
        </references>
      </pivotArea>
    </format>
    <format dxfId="4274">
      <pivotArea dataOnly="0" labelOnly="1" outline="0" fieldPosition="0">
        <references count="2">
          <reference field="3" count="1" selected="0">
            <x v="65"/>
          </reference>
          <reference field="5" count="1">
            <x v="61"/>
          </reference>
        </references>
      </pivotArea>
    </format>
    <format dxfId="4275">
      <pivotArea dataOnly="0" labelOnly="1" outline="0" fieldPosition="0">
        <references count="2">
          <reference field="3" count="1" selected="0">
            <x v="66"/>
          </reference>
          <reference field="5" count="1">
            <x v="10"/>
          </reference>
        </references>
      </pivotArea>
    </format>
    <format dxfId="4276">
      <pivotArea dataOnly="0" labelOnly="1" outline="0" fieldPosition="0">
        <references count="3">
          <reference field="3" count="1" selected="0">
            <x v="0"/>
          </reference>
          <reference field="5" count="1" selected="0">
            <x v="98"/>
          </reference>
          <reference field="7" count="1">
            <x v="33"/>
          </reference>
        </references>
      </pivotArea>
    </format>
    <format dxfId="4277">
      <pivotArea dataOnly="0" labelOnly="1" outline="0" fieldPosition="0">
        <references count="3">
          <reference field="3" count="1" selected="0">
            <x v="1"/>
          </reference>
          <reference field="5" count="1" selected="0">
            <x v="16"/>
          </reference>
          <reference field="7" count="1">
            <x v="18"/>
          </reference>
        </references>
      </pivotArea>
    </format>
    <format dxfId="4278">
      <pivotArea dataOnly="0" labelOnly="1" outline="0" fieldPosition="0">
        <references count="3">
          <reference field="3" count="1" selected="0">
            <x v="1"/>
          </reference>
          <reference field="5" count="1" selected="0">
            <x v="79"/>
          </reference>
          <reference field="7" count="1">
            <x v="10"/>
          </reference>
        </references>
      </pivotArea>
    </format>
    <format dxfId="4279">
      <pivotArea dataOnly="0" labelOnly="1" outline="0" fieldPosition="0">
        <references count="3">
          <reference field="3" count="1" selected="0">
            <x v="2"/>
          </reference>
          <reference field="5" count="1" selected="0">
            <x v="21"/>
          </reference>
          <reference field="7" count="1">
            <x v="36"/>
          </reference>
        </references>
      </pivotArea>
    </format>
    <format dxfId="4280">
      <pivotArea dataOnly="0" labelOnly="1" outline="0" fieldPosition="0">
        <references count="3">
          <reference field="3" count="1" selected="0">
            <x v="3"/>
          </reference>
          <reference field="5" count="1" selected="0">
            <x v="35"/>
          </reference>
          <reference field="7" count="1">
            <x v="36"/>
          </reference>
        </references>
      </pivotArea>
    </format>
    <format dxfId="4281">
      <pivotArea dataOnly="0" labelOnly="1" outline="0" fieldPosition="0">
        <references count="3">
          <reference field="3" count="1" selected="0">
            <x v="4"/>
          </reference>
          <reference field="5" count="1" selected="0">
            <x v="24"/>
          </reference>
          <reference field="7" count="1">
            <x v="17"/>
          </reference>
        </references>
      </pivotArea>
    </format>
    <format dxfId="4282">
      <pivotArea dataOnly="0" labelOnly="1" outline="0" fieldPosition="0">
        <references count="3">
          <reference field="3" count="1" selected="0">
            <x v="5"/>
          </reference>
          <reference field="5" count="1" selected="0">
            <x v="93"/>
          </reference>
          <reference field="7" count="1">
            <x v="31"/>
          </reference>
        </references>
      </pivotArea>
    </format>
    <format dxfId="4283">
      <pivotArea dataOnly="0" labelOnly="1" outline="0" fieldPosition="0">
        <references count="3">
          <reference field="3" count="1" selected="0">
            <x v="6"/>
          </reference>
          <reference field="5" count="1" selected="0">
            <x v="108"/>
          </reference>
          <reference field="7" count="1">
            <x v="36"/>
          </reference>
        </references>
      </pivotArea>
    </format>
    <format dxfId="4284">
      <pivotArea dataOnly="0" labelOnly="1" outline="0" fieldPosition="0">
        <references count="3">
          <reference field="3" count="1" selected="0">
            <x v="7"/>
          </reference>
          <reference field="5" count="1" selected="0">
            <x v="7"/>
          </reference>
          <reference field="7" count="1">
            <x v="29"/>
          </reference>
        </references>
      </pivotArea>
    </format>
    <format dxfId="4285">
      <pivotArea dataOnly="0" labelOnly="1" outline="0" fieldPosition="0">
        <references count="3">
          <reference field="3" count="1" selected="0">
            <x v="7"/>
          </reference>
          <reference field="5" count="1" selected="0">
            <x v="53"/>
          </reference>
          <reference field="7" count="1">
            <x v="5"/>
          </reference>
        </references>
      </pivotArea>
    </format>
    <format dxfId="4286">
      <pivotArea dataOnly="0" labelOnly="1" outline="0" fieldPosition="0">
        <references count="3">
          <reference field="3" count="1" selected="0">
            <x v="8"/>
          </reference>
          <reference field="5" count="1" selected="0">
            <x v="121"/>
          </reference>
          <reference field="7" count="1">
            <x v="27"/>
          </reference>
        </references>
      </pivotArea>
    </format>
    <format dxfId="4287">
      <pivotArea dataOnly="0" labelOnly="1" outline="0" fieldPosition="0">
        <references count="3">
          <reference field="3" count="1" selected="0">
            <x v="9"/>
          </reference>
          <reference field="5" count="1" selected="0">
            <x v="118"/>
          </reference>
          <reference field="7" count="1">
            <x v="26"/>
          </reference>
        </references>
      </pivotArea>
    </format>
    <format dxfId="4288">
      <pivotArea dataOnly="0" labelOnly="1" outline="0" fieldPosition="0">
        <references count="3">
          <reference field="3" count="1" selected="0">
            <x v="10"/>
          </reference>
          <reference field="5" count="1" selected="0">
            <x v="14"/>
          </reference>
          <reference field="7" count="1">
            <x v="36"/>
          </reference>
        </references>
      </pivotArea>
    </format>
    <format dxfId="4289">
      <pivotArea dataOnly="0" labelOnly="1" outline="0" fieldPosition="0">
        <references count="3">
          <reference field="3" count="1" selected="0">
            <x v="11"/>
          </reference>
          <reference field="5" count="1" selected="0">
            <x v="3"/>
          </reference>
          <reference field="7" count="1">
            <x v="4"/>
          </reference>
        </references>
      </pivotArea>
    </format>
    <format dxfId="4290">
      <pivotArea dataOnly="0" labelOnly="1" outline="0" fieldPosition="0">
        <references count="3">
          <reference field="3" count="1" selected="0">
            <x v="12"/>
          </reference>
          <reference field="5" count="1" selected="0">
            <x v="32"/>
          </reference>
          <reference field="7" count="1">
            <x v="36"/>
          </reference>
        </references>
      </pivotArea>
    </format>
    <format dxfId="4291">
      <pivotArea dataOnly="0" labelOnly="1" outline="0" fieldPosition="0">
        <references count="3">
          <reference field="3" count="1" selected="0">
            <x v="13"/>
          </reference>
          <reference field="5" count="1" selected="0">
            <x v="48"/>
          </reference>
          <reference field="7" count="1">
            <x v="23"/>
          </reference>
        </references>
      </pivotArea>
    </format>
    <format dxfId="4292">
      <pivotArea dataOnly="0" labelOnly="1" outline="0" fieldPosition="0">
        <references count="3">
          <reference field="3" count="1" selected="0">
            <x v="13"/>
          </reference>
          <reference field="5" count="1" selected="0">
            <x v="57"/>
          </reference>
          <reference field="7" count="1">
            <x v="24"/>
          </reference>
        </references>
      </pivotArea>
    </format>
    <format dxfId="4293">
      <pivotArea dataOnly="0" labelOnly="1" outline="0" fieldPosition="0">
        <references count="3">
          <reference field="3" count="1" selected="0">
            <x v="13"/>
          </reference>
          <reference field="5" count="1" selected="0">
            <x v="84"/>
          </reference>
          <reference field="7" count="1">
            <x v="23"/>
          </reference>
        </references>
      </pivotArea>
    </format>
    <format dxfId="4294">
      <pivotArea dataOnly="0" labelOnly="1" outline="0" fieldPosition="0">
        <references count="3">
          <reference field="3" count="1" selected="0">
            <x v="13"/>
          </reference>
          <reference field="5" count="1" selected="0">
            <x v="110"/>
          </reference>
          <reference field="7" count="1">
            <x v="35"/>
          </reference>
        </references>
      </pivotArea>
    </format>
    <format dxfId="4295">
      <pivotArea dataOnly="0" labelOnly="1" outline="0" fieldPosition="0">
        <references count="3">
          <reference field="3" count="1" selected="0">
            <x v="14"/>
          </reference>
          <reference field="5" count="1" selected="0">
            <x v="92"/>
          </reference>
          <reference field="7" count="1">
            <x v="36"/>
          </reference>
        </references>
      </pivotArea>
    </format>
    <format dxfId="4296">
      <pivotArea dataOnly="0" labelOnly="1" outline="0" fieldPosition="0">
        <references count="3">
          <reference field="3" count="1" selected="0">
            <x v="15"/>
          </reference>
          <reference field="5" count="1" selected="0">
            <x v="77"/>
          </reference>
          <reference field="7" count="1">
            <x v="21"/>
          </reference>
        </references>
      </pivotArea>
    </format>
    <format dxfId="4297">
      <pivotArea dataOnly="0" labelOnly="1" outline="0" fieldPosition="0">
        <references count="3">
          <reference field="3" count="1" selected="0">
            <x v="16"/>
          </reference>
          <reference field="5" count="1" selected="0">
            <x v="1"/>
          </reference>
          <reference field="7" count="1">
            <x v="36"/>
          </reference>
        </references>
      </pivotArea>
    </format>
    <format dxfId="4298">
      <pivotArea dataOnly="0" labelOnly="1" outline="0" fieldPosition="0">
        <references count="3">
          <reference field="3" count="1" selected="0">
            <x v="16"/>
          </reference>
          <reference field="5" count="1" selected="0">
            <x v="29"/>
          </reference>
          <reference field="7" count="1">
            <x v="36"/>
          </reference>
        </references>
      </pivotArea>
    </format>
    <format dxfId="4299">
      <pivotArea dataOnly="0" labelOnly="1" outline="0" fieldPosition="0">
        <references count="3">
          <reference field="3" count="1" selected="0">
            <x v="16"/>
          </reference>
          <reference field="5" count="1" selected="0">
            <x v="30"/>
          </reference>
          <reference field="7" count="1">
            <x v="36"/>
          </reference>
        </references>
      </pivotArea>
    </format>
    <format dxfId="4300">
      <pivotArea dataOnly="0" labelOnly="1" outline="0" fieldPosition="0">
        <references count="3">
          <reference field="3" count="1" selected="0">
            <x v="16"/>
          </reference>
          <reference field="5" count="1" selected="0">
            <x v="81"/>
          </reference>
          <reference field="7" count="1">
            <x v="36"/>
          </reference>
        </references>
      </pivotArea>
    </format>
    <format dxfId="4301">
      <pivotArea dataOnly="0" labelOnly="1" outline="0" fieldPosition="0">
        <references count="3">
          <reference field="3" count="1" selected="0">
            <x v="16"/>
          </reference>
          <reference field="5" count="1" selected="0">
            <x v="95"/>
          </reference>
          <reference field="7" count="1">
            <x v="36"/>
          </reference>
        </references>
      </pivotArea>
    </format>
    <format dxfId="4302">
      <pivotArea dataOnly="0" labelOnly="1" outline="0" fieldPosition="0">
        <references count="3">
          <reference field="3" count="1" selected="0">
            <x v="16"/>
          </reference>
          <reference field="5" count="1" selected="0">
            <x v="121"/>
          </reference>
          <reference field="7" count="1">
            <x v="36"/>
          </reference>
        </references>
      </pivotArea>
    </format>
    <format dxfId="4303">
      <pivotArea dataOnly="0" labelOnly="1" outline="0" fieldPosition="0">
        <references count="3">
          <reference field="3" count="1" selected="0">
            <x v="17"/>
          </reference>
          <reference field="5" count="1" selected="0">
            <x v="33"/>
          </reference>
          <reference field="7" count="1">
            <x v="36"/>
          </reference>
        </references>
      </pivotArea>
    </format>
    <format dxfId="4304">
      <pivotArea dataOnly="0" labelOnly="1" outline="0" fieldPosition="0">
        <references count="3">
          <reference field="3" count="1" selected="0">
            <x v="17"/>
          </reference>
          <reference field="5" count="1" selected="0">
            <x v="43"/>
          </reference>
          <reference field="7" count="1">
            <x v="36"/>
          </reference>
        </references>
      </pivotArea>
    </format>
    <format dxfId="4305">
      <pivotArea dataOnly="0" labelOnly="1" outline="0" fieldPosition="0">
        <references count="3">
          <reference field="3" count="1" selected="0">
            <x v="17"/>
          </reference>
          <reference field="5" count="1" selected="0">
            <x v="96"/>
          </reference>
          <reference field="7" count="1">
            <x v="36"/>
          </reference>
        </references>
      </pivotArea>
    </format>
    <format dxfId="4306">
      <pivotArea dataOnly="0" labelOnly="1" outline="0" fieldPosition="0">
        <references count="3">
          <reference field="3" count="1" selected="0">
            <x v="18"/>
          </reference>
          <reference field="5" count="1" selected="0">
            <x v="65"/>
          </reference>
          <reference field="7" count="1">
            <x v="36"/>
          </reference>
        </references>
      </pivotArea>
    </format>
    <format dxfId="4307">
      <pivotArea dataOnly="0" labelOnly="1" outline="0" fieldPosition="0">
        <references count="3">
          <reference field="3" count="1" selected="0">
            <x v="19"/>
          </reference>
          <reference field="5" count="1" selected="0">
            <x v="119"/>
          </reference>
          <reference field="7" count="1">
            <x v="36"/>
          </reference>
        </references>
      </pivotArea>
    </format>
    <format dxfId="4308">
      <pivotArea dataOnly="0" labelOnly="1" outline="0" fieldPosition="0">
        <references count="3">
          <reference field="3" count="1" selected="0">
            <x v="20"/>
          </reference>
          <reference field="5" count="1" selected="0">
            <x v="102"/>
          </reference>
          <reference field="7" count="1">
            <x v="36"/>
          </reference>
        </references>
      </pivotArea>
    </format>
    <format dxfId="4309">
      <pivotArea dataOnly="0" labelOnly="1" outline="0" fieldPosition="0">
        <references count="3">
          <reference field="3" count="1" selected="0">
            <x v="21"/>
          </reference>
          <reference field="5" count="1" selected="0">
            <x v="0"/>
          </reference>
          <reference field="7" count="1">
            <x v="2"/>
          </reference>
        </references>
      </pivotArea>
    </format>
    <format dxfId="4310">
      <pivotArea dataOnly="0" labelOnly="1" outline="0" fieldPosition="0">
        <references count="3">
          <reference field="3" count="1" selected="0">
            <x v="22"/>
          </reference>
          <reference field="5" count="1" selected="0">
            <x v="101"/>
          </reference>
          <reference field="7" count="1">
            <x v="36"/>
          </reference>
        </references>
      </pivotArea>
    </format>
    <format dxfId="4311">
      <pivotArea dataOnly="0" labelOnly="1" outline="0" fieldPosition="0">
        <references count="3">
          <reference field="3" count="1" selected="0">
            <x v="23"/>
          </reference>
          <reference field="5" count="1" selected="0">
            <x v="83"/>
          </reference>
          <reference field="7" count="1">
            <x v="36"/>
          </reference>
        </references>
      </pivotArea>
    </format>
    <format dxfId="4312">
      <pivotArea dataOnly="0" labelOnly="1" outline="0" fieldPosition="0">
        <references count="3">
          <reference field="3" count="1" selected="0">
            <x v="24"/>
          </reference>
          <reference field="5" count="1" selected="0">
            <x v="121"/>
          </reference>
          <reference field="7" count="1">
            <x v="36"/>
          </reference>
        </references>
      </pivotArea>
    </format>
    <format dxfId="4313">
      <pivotArea dataOnly="0" labelOnly="1" outline="0" fieldPosition="0">
        <references count="3">
          <reference field="3" count="1" selected="0">
            <x v="25"/>
          </reference>
          <reference field="5" count="1" selected="0">
            <x v="86"/>
          </reference>
          <reference field="7" count="1">
            <x v="34"/>
          </reference>
        </references>
      </pivotArea>
    </format>
    <format dxfId="4314">
      <pivotArea dataOnly="0" labelOnly="1" outline="0" fieldPosition="0">
        <references count="3">
          <reference field="3" count="1" selected="0">
            <x v="26"/>
          </reference>
          <reference field="5" count="1" selected="0">
            <x v="75"/>
          </reference>
          <reference field="7" count="1">
            <x v="36"/>
          </reference>
        </references>
      </pivotArea>
    </format>
    <format dxfId="4315">
      <pivotArea dataOnly="0" labelOnly="1" outline="0" fieldPosition="0">
        <references count="3">
          <reference field="3" count="1" selected="0">
            <x v="26"/>
          </reference>
          <reference field="5" count="1" selected="0">
            <x v="103"/>
          </reference>
          <reference field="7" count="1">
            <x v="20"/>
          </reference>
        </references>
      </pivotArea>
    </format>
    <format dxfId="4316">
      <pivotArea dataOnly="0" labelOnly="1" outline="0" fieldPosition="0">
        <references count="3">
          <reference field="3" count="1" selected="0">
            <x v="26"/>
          </reference>
          <reference field="5" count="1" selected="0">
            <x v="107"/>
          </reference>
          <reference field="7" count="1">
            <x v="11"/>
          </reference>
        </references>
      </pivotArea>
    </format>
    <format dxfId="4317">
      <pivotArea dataOnly="0" labelOnly="1" outline="0" fieldPosition="0">
        <references count="3">
          <reference field="3" count="1" selected="0">
            <x v="27"/>
          </reference>
          <reference field="5" count="1" selected="0">
            <x v="6"/>
          </reference>
          <reference field="7" count="1">
            <x v="12"/>
          </reference>
        </references>
      </pivotArea>
    </format>
    <format dxfId="4318">
      <pivotArea dataOnly="0" labelOnly="1" outline="0" fieldPosition="0">
        <references count="3">
          <reference field="3" count="1" selected="0">
            <x v="28"/>
          </reference>
          <reference field="5" count="1" selected="0">
            <x v="17"/>
          </reference>
          <reference field="7" count="1">
            <x v="36"/>
          </reference>
        </references>
      </pivotArea>
    </format>
    <format dxfId="4319">
      <pivotArea dataOnly="0" labelOnly="1" outline="0" fieldPosition="0">
        <references count="3">
          <reference field="3" count="1" selected="0">
            <x v="28"/>
          </reference>
          <reference field="5" count="1" selected="0">
            <x v="31"/>
          </reference>
          <reference field="7" count="1">
            <x v="36"/>
          </reference>
        </references>
      </pivotArea>
    </format>
    <format dxfId="4320">
      <pivotArea dataOnly="0" labelOnly="1" outline="0" fieldPosition="0">
        <references count="3">
          <reference field="3" count="1" selected="0">
            <x v="29"/>
          </reference>
          <reference field="5" count="1" selected="0">
            <x v="8"/>
          </reference>
          <reference field="7" count="1">
            <x v="36"/>
          </reference>
        </references>
      </pivotArea>
    </format>
    <format dxfId="4321">
      <pivotArea dataOnly="0" labelOnly="1" outline="0" fieldPosition="0">
        <references count="3">
          <reference field="3" count="1" selected="0">
            <x v="30"/>
          </reference>
          <reference field="5" count="1" selected="0">
            <x v="89"/>
          </reference>
          <reference field="7" count="1">
            <x v="36"/>
          </reference>
        </references>
      </pivotArea>
    </format>
    <format dxfId="4322">
      <pivotArea dataOnly="0" labelOnly="1" outline="0" fieldPosition="0">
        <references count="3">
          <reference field="3" count="1" selected="0">
            <x v="31"/>
          </reference>
          <reference field="5" count="1" selected="0">
            <x v="64"/>
          </reference>
          <reference field="7" count="1">
            <x v="36"/>
          </reference>
        </references>
      </pivotArea>
    </format>
    <format dxfId="4323">
      <pivotArea dataOnly="0" labelOnly="1" outline="0" fieldPosition="0">
        <references count="3">
          <reference field="3" count="1" selected="0">
            <x v="31"/>
          </reference>
          <reference field="5" count="1" selected="0">
            <x v="66"/>
          </reference>
          <reference field="7" count="1">
            <x v="36"/>
          </reference>
        </references>
      </pivotArea>
    </format>
    <format dxfId="4324">
      <pivotArea dataOnly="0" labelOnly="1" outline="0" fieldPosition="0">
        <references count="3">
          <reference field="3" count="1" selected="0">
            <x v="32"/>
          </reference>
          <reference field="5" count="1" selected="0">
            <x v="94"/>
          </reference>
          <reference field="7" count="1">
            <x v="14"/>
          </reference>
        </references>
      </pivotArea>
    </format>
    <format dxfId="4325">
      <pivotArea dataOnly="0" labelOnly="1" outline="0" fieldPosition="0">
        <references count="3">
          <reference field="3" count="1" selected="0">
            <x v="33"/>
          </reference>
          <reference field="5" count="1" selected="0">
            <x v="68"/>
          </reference>
          <reference field="7" count="1">
            <x v="36"/>
          </reference>
        </references>
      </pivotArea>
    </format>
    <format dxfId="4326">
      <pivotArea dataOnly="0" labelOnly="1" outline="0" fieldPosition="0">
        <references count="3">
          <reference field="3" count="1" selected="0">
            <x v="34"/>
          </reference>
          <reference field="5" count="1" selected="0">
            <x v="9"/>
          </reference>
          <reference field="7" count="1">
            <x v="36"/>
          </reference>
        </references>
      </pivotArea>
    </format>
    <format dxfId="4327">
      <pivotArea dataOnly="0" labelOnly="1" outline="0" fieldPosition="0">
        <references count="3">
          <reference field="3" count="1" selected="0">
            <x v="34"/>
          </reference>
          <reference field="5" count="1" selected="0">
            <x v="28"/>
          </reference>
          <reference field="7" count="1">
            <x v="36"/>
          </reference>
        </references>
      </pivotArea>
    </format>
    <format dxfId="4328">
      <pivotArea dataOnly="0" labelOnly="1" outline="0" fieldPosition="0">
        <references count="3">
          <reference field="3" count="1" selected="0">
            <x v="34"/>
          </reference>
          <reference field="5" count="1" selected="0">
            <x v="78"/>
          </reference>
          <reference field="7" count="1">
            <x v="36"/>
          </reference>
        </references>
      </pivotArea>
    </format>
    <format dxfId="4329">
      <pivotArea dataOnly="0" labelOnly="1" outline="0" fieldPosition="0">
        <references count="3">
          <reference field="3" count="1" selected="0">
            <x v="34"/>
          </reference>
          <reference field="5" count="1" selected="0">
            <x v="120"/>
          </reference>
          <reference field="7" count="1">
            <x v="36"/>
          </reference>
        </references>
      </pivotArea>
    </format>
    <format dxfId="4330">
      <pivotArea dataOnly="0" labelOnly="1" outline="0" fieldPosition="0">
        <references count="3">
          <reference field="3" count="1" selected="0">
            <x v="34"/>
          </reference>
          <reference field="5" count="1" selected="0">
            <x v="121"/>
          </reference>
          <reference field="7" count="1">
            <x v="36"/>
          </reference>
        </references>
      </pivotArea>
    </format>
    <format dxfId="4331">
      <pivotArea dataOnly="0" labelOnly="1" outline="0" fieldPosition="0">
        <references count="3">
          <reference field="3" count="1" selected="0">
            <x v="35"/>
          </reference>
          <reference field="5" count="1" selected="0">
            <x v="26"/>
          </reference>
          <reference field="7" count="1">
            <x v="36"/>
          </reference>
        </references>
      </pivotArea>
    </format>
    <format dxfId="4332">
      <pivotArea dataOnly="0" labelOnly="1" outline="0" fieldPosition="0">
        <references count="3">
          <reference field="3" count="1" selected="0">
            <x v="36"/>
          </reference>
          <reference field="5" count="1" selected="0">
            <x v="22"/>
          </reference>
          <reference field="7" count="1">
            <x v="36"/>
          </reference>
        </references>
      </pivotArea>
    </format>
    <format dxfId="4333">
      <pivotArea dataOnly="0" labelOnly="1" outline="0" fieldPosition="0">
        <references count="3">
          <reference field="3" count="1" selected="0">
            <x v="37"/>
          </reference>
          <reference field="5" count="1" selected="0">
            <x v="117"/>
          </reference>
          <reference field="7" count="1">
            <x v="36"/>
          </reference>
        </references>
      </pivotArea>
    </format>
    <format dxfId="4334">
      <pivotArea dataOnly="0" labelOnly="1" outline="0" fieldPosition="0">
        <references count="3">
          <reference field="3" count="1" selected="0">
            <x v="38"/>
          </reference>
          <reference field="5" count="1" selected="0">
            <x v="27"/>
          </reference>
          <reference field="7" count="1">
            <x v="36"/>
          </reference>
        </references>
      </pivotArea>
    </format>
    <format dxfId="4335">
      <pivotArea dataOnly="0" labelOnly="1" outline="0" fieldPosition="0">
        <references count="3">
          <reference field="3" count="1" selected="0">
            <x v="38"/>
          </reference>
          <reference field="5" count="1" selected="0">
            <x v="52"/>
          </reference>
          <reference field="7" count="1">
            <x v="36"/>
          </reference>
        </references>
      </pivotArea>
    </format>
    <format dxfId="4336">
      <pivotArea dataOnly="0" labelOnly="1" outline="0" fieldPosition="0">
        <references count="3">
          <reference field="3" count="1" selected="0">
            <x v="39"/>
          </reference>
          <reference field="5" count="1" selected="0">
            <x v="12"/>
          </reference>
          <reference field="7" count="1">
            <x v="36"/>
          </reference>
        </references>
      </pivotArea>
    </format>
    <format dxfId="4337">
      <pivotArea dataOnly="0" labelOnly="1" outline="0" fieldPosition="0">
        <references count="3">
          <reference field="3" count="1" selected="0">
            <x v="39"/>
          </reference>
          <reference field="5" count="1" selected="0">
            <x v="15"/>
          </reference>
          <reference field="7" count="1">
            <x v="36"/>
          </reference>
        </references>
      </pivotArea>
    </format>
    <format dxfId="4338">
      <pivotArea dataOnly="0" labelOnly="1" outline="0" fieldPosition="0">
        <references count="3">
          <reference field="3" count="1" selected="0">
            <x v="39"/>
          </reference>
          <reference field="5" count="1" selected="0">
            <x v="19"/>
          </reference>
          <reference field="7" count="1">
            <x v="36"/>
          </reference>
        </references>
      </pivotArea>
    </format>
    <format dxfId="4339">
      <pivotArea dataOnly="0" labelOnly="1" outline="0" fieldPosition="0">
        <references count="3">
          <reference field="3" count="1" selected="0">
            <x v="39"/>
          </reference>
          <reference field="5" count="1" selected="0">
            <x v="23"/>
          </reference>
          <reference field="7" count="1">
            <x v="36"/>
          </reference>
        </references>
      </pivotArea>
    </format>
    <format dxfId="4340">
      <pivotArea dataOnly="0" labelOnly="1" outline="0" fieldPosition="0">
        <references count="3">
          <reference field="3" count="1" selected="0">
            <x v="39"/>
          </reference>
          <reference field="5" count="1" selected="0">
            <x v="25"/>
          </reference>
          <reference field="7" count="1">
            <x v="36"/>
          </reference>
        </references>
      </pivotArea>
    </format>
    <format dxfId="4341">
      <pivotArea dataOnly="0" labelOnly="1" outline="0" fieldPosition="0">
        <references count="3">
          <reference field="3" count="1" selected="0">
            <x v="39"/>
          </reference>
          <reference field="5" count="1" selected="0">
            <x v="34"/>
          </reference>
          <reference field="7" count="1">
            <x v="36"/>
          </reference>
        </references>
      </pivotArea>
    </format>
    <format dxfId="4342">
      <pivotArea dataOnly="0" labelOnly="1" outline="0" fieldPosition="0">
        <references count="3">
          <reference field="3" count="1" selected="0">
            <x v="39"/>
          </reference>
          <reference field="5" count="1" selected="0">
            <x v="36"/>
          </reference>
          <reference field="7" count="1">
            <x v="36"/>
          </reference>
        </references>
      </pivotArea>
    </format>
    <format dxfId="4343">
      <pivotArea dataOnly="0" labelOnly="1" outline="0" fieldPosition="0">
        <references count="3">
          <reference field="3" count="1" selected="0">
            <x v="39"/>
          </reference>
          <reference field="5" count="1" selected="0">
            <x v="42"/>
          </reference>
          <reference field="7" count="1">
            <x v="36"/>
          </reference>
        </references>
      </pivotArea>
    </format>
    <format dxfId="4344">
      <pivotArea dataOnly="0" labelOnly="1" outline="0" fieldPosition="0">
        <references count="3">
          <reference field="3" count="1" selected="0">
            <x v="39"/>
          </reference>
          <reference field="5" count="1" selected="0">
            <x v="44"/>
          </reference>
          <reference field="7" count="1">
            <x v="36"/>
          </reference>
        </references>
      </pivotArea>
    </format>
    <format dxfId="4345">
      <pivotArea dataOnly="0" labelOnly="1" outline="0" fieldPosition="0">
        <references count="3">
          <reference field="3" count="1" selected="0">
            <x v="39"/>
          </reference>
          <reference field="5" count="1" selected="0">
            <x v="55"/>
          </reference>
          <reference field="7" count="1">
            <x v="36"/>
          </reference>
        </references>
      </pivotArea>
    </format>
    <format dxfId="4346">
      <pivotArea dataOnly="0" labelOnly="1" outline="0" fieldPosition="0">
        <references count="3">
          <reference field="3" count="1" selected="0">
            <x v="39"/>
          </reference>
          <reference field="5" count="1" selected="0">
            <x v="69"/>
          </reference>
          <reference field="7" count="1">
            <x v="36"/>
          </reference>
        </references>
      </pivotArea>
    </format>
    <format dxfId="4347">
      <pivotArea dataOnly="0" labelOnly="1" outline="0" fieldPosition="0">
        <references count="3">
          <reference field="3" count="1" selected="0">
            <x v="39"/>
          </reference>
          <reference field="5" count="1" selected="0">
            <x v="88"/>
          </reference>
          <reference field="7" count="1">
            <x v="36"/>
          </reference>
        </references>
      </pivotArea>
    </format>
    <format dxfId="4348">
      <pivotArea dataOnly="0" labelOnly="1" outline="0" fieldPosition="0">
        <references count="3">
          <reference field="3" count="1" selected="0">
            <x v="39"/>
          </reference>
          <reference field="5" count="1" selected="0">
            <x v="121"/>
          </reference>
          <reference field="7" count="1">
            <x v="36"/>
          </reference>
        </references>
      </pivotArea>
    </format>
    <format dxfId="4349">
      <pivotArea dataOnly="0" labelOnly="1" outline="0" fieldPosition="0">
        <references count="3">
          <reference field="3" count="1" selected="0">
            <x v="40"/>
          </reference>
          <reference field="5" count="1" selected="0">
            <x v="4"/>
          </reference>
          <reference field="7" count="1">
            <x v="25"/>
          </reference>
        </references>
      </pivotArea>
    </format>
    <format dxfId="4350">
      <pivotArea dataOnly="0" labelOnly="1" outline="0" fieldPosition="0">
        <references count="3">
          <reference field="3" count="1" selected="0">
            <x v="40"/>
          </reference>
          <reference field="5" count="1" selected="0">
            <x v="37"/>
          </reference>
          <reference field="7" count="1">
            <x v="36"/>
          </reference>
        </references>
      </pivotArea>
    </format>
    <format dxfId="4351">
      <pivotArea dataOnly="0" labelOnly="1" outline="0" fieldPosition="0">
        <references count="3">
          <reference field="3" count="1" selected="0">
            <x v="40"/>
          </reference>
          <reference field="5" count="1" selected="0">
            <x v="39"/>
          </reference>
          <reference field="7" count="1">
            <x v="36"/>
          </reference>
        </references>
      </pivotArea>
    </format>
    <format dxfId="4352">
      <pivotArea dataOnly="0" labelOnly="1" outline="0" fieldPosition="0">
        <references count="3">
          <reference field="3" count="1" selected="0">
            <x v="40"/>
          </reference>
          <reference field="5" count="1" selected="0">
            <x v="40"/>
          </reference>
          <reference field="7" count="1">
            <x v="36"/>
          </reference>
        </references>
      </pivotArea>
    </format>
    <format dxfId="4353">
      <pivotArea dataOnly="0" labelOnly="1" outline="0" fieldPosition="0">
        <references count="3">
          <reference field="3" count="1" selected="0">
            <x v="40"/>
          </reference>
          <reference field="5" count="1" selected="0">
            <x v="45"/>
          </reference>
          <reference field="7" count="1">
            <x v="36"/>
          </reference>
        </references>
      </pivotArea>
    </format>
    <format dxfId="4354">
      <pivotArea dataOnly="0" labelOnly="1" outline="0" fieldPosition="0">
        <references count="3">
          <reference field="3" count="1" selected="0">
            <x v="40"/>
          </reference>
          <reference field="5" count="1" selected="0">
            <x v="54"/>
          </reference>
          <reference field="7" count="1">
            <x v="36"/>
          </reference>
        </references>
      </pivotArea>
    </format>
    <format dxfId="4355">
      <pivotArea dataOnly="0" labelOnly="1" outline="0" fieldPosition="0">
        <references count="3">
          <reference field="3" count="1" selected="0">
            <x v="40"/>
          </reference>
          <reference field="5" count="1" selected="0">
            <x v="63"/>
          </reference>
          <reference field="7" count="1">
            <x v="36"/>
          </reference>
        </references>
      </pivotArea>
    </format>
    <format dxfId="4356">
      <pivotArea dataOnly="0" labelOnly="1" outline="0" fieldPosition="0">
        <references count="3">
          <reference field="3" count="1" selected="0">
            <x v="40"/>
          </reference>
          <reference field="5" count="1" selected="0">
            <x v="70"/>
          </reference>
          <reference field="7" count="1">
            <x v="36"/>
          </reference>
        </references>
      </pivotArea>
    </format>
    <format dxfId="4357">
      <pivotArea dataOnly="0" labelOnly="1" outline="0" fieldPosition="0">
        <references count="3">
          <reference field="3" count="1" selected="0">
            <x v="40"/>
          </reference>
          <reference field="5" count="1" selected="0">
            <x v="71"/>
          </reference>
          <reference field="7" count="1">
            <x v="36"/>
          </reference>
        </references>
      </pivotArea>
    </format>
    <format dxfId="4358">
      <pivotArea dataOnly="0" labelOnly="1" outline="0" fieldPosition="0">
        <references count="3">
          <reference field="3" count="1" selected="0">
            <x v="40"/>
          </reference>
          <reference field="5" count="1" selected="0">
            <x v="72"/>
          </reference>
          <reference field="7" count="1">
            <x v="36"/>
          </reference>
        </references>
      </pivotArea>
    </format>
    <format dxfId="4359">
      <pivotArea dataOnly="0" labelOnly="1" outline="0" fieldPosition="0">
        <references count="3">
          <reference field="3" count="1" selected="0">
            <x v="40"/>
          </reference>
          <reference field="5" count="1" selected="0">
            <x v="74"/>
          </reference>
          <reference field="7" count="1">
            <x v="36"/>
          </reference>
        </references>
      </pivotArea>
    </format>
    <format dxfId="4360">
      <pivotArea dataOnly="0" labelOnly="1" outline="0" fieldPosition="0">
        <references count="3">
          <reference field="3" count="1" selected="0">
            <x v="40"/>
          </reference>
          <reference field="5" count="1" selected="0">
            <x v="85"/>
          </reference>
          <reference field="7" count="1">
            <x v="36"/>
          </reference>
        </references>
      </pivotArea>
    </format>
    <format dxfId="4361">
      <pivotArea dataOnly="0" labelOnly="1" outline="0" fieldPosition="0">
        <references count="3">
          <reference field="3" count="1" selected="0">
            <x v="40"/>
          </reference>
          <reference field="5" count="1" selected="0">
            <x v="106"/>
          </reference>
          <reference field="7" count="1">
            <x v="36"/>
          </reference>
        </references>
      </pivotArea>
    </format>
    <format dxfId="4362">
      <pivotArea dataOnly="0" labelOnly="1" outline="0" fieldPosition="0">
        <references count="3">
          <reference field="3" count="1" selected="0">
            <x v="40"/>
          </reference>
          <reference field="5" count="1" selected="0">
            <x v="113"/>
          </reference>
          <reference field="7" count="1">
            <x v="36"/>
          </reference>
        </references>
      </pivotArea>
    </format>
    <format dxfId="4363">
      <pivotArea dataOnly="0" labelOnly="1" outline="0" fieldPosition="0">
        <references count="3">
          <reference field="3" count="1" selected="0">
            <x v="41"/>
          </reference>
          <reference field="5" count="1" selected="0">
            <x v="2"/>
          </reference>
          <reference field="7" count="1">
            <x v="0"/>
          </reference>
        </references>
      </pivotArea>
    </format>
    <format dxfId="4364">
      <pivotArea dataOnly="0" labelOnly="1" outline="0" fieldPosition="0">
        <references count="3">
          <reference field="3" count="1" selected="0">
            <x v="41"/>
          </reference>
          <reference field="5" count="1" selected="0">
            <x v="5"/>
          </reference>
          <reference field="7" count="1">
            <x v="32"/>
          </reference>
        </references>
      </pivotArea>
    </format>
    <format dxfId="4365">
      <pivotArea dataOnly="0" labelOnly="1" outline="0" fieldPosition="0">
        <references count="3">
          <reference field="3" count="1" selected="0">
            <x v="41"/>
          </reference>
          <reference field="5" count="1" selected="0">
            <x v="59"/>
          </reference>
          <reference field="7" count="1">
            <x v="36"/>
          </reference>
        </references>
      </pivotArea>
    </format>
    <format dxfId="4366">
      <pivotArea dataOnly="0" labelOnly="1" outline="0" fieldPosition="0">
        <references count="3">
          <reference field="3" count="1" selected="0">
            <x v="41"/>
          </reference>
          <reference field="5" count="1" selected="0">
            <x v="67"/>
          </reference>
          <reference field="7" count="1">
            <x v="36"/>
          </reference>
        </references>
      </pivotArea>
    </format>
    <format dxfId="4367">
      <pivotArea dataOnly="0" labelOnly="1" outline="0" fieldPosition="0">
        <references count="3">
          <reference field="3" count="1" selected="0">
            <x v="41"/>
          </reference>
          <reference field="5" count="1" selected="0">
            <x v="76"/>
          </reference>
          <reference field="7" count="1">
            <x v="32"/>
          </reference>
        </references>
      </pivotArea>
    </format>
    <format dxfId="4368">
      <pivotArea dataOnly="0" labelOnly="1" outline="0" fieldPosition="0">
        <references count="3">
          <reference field="3" count="1" selected="0">
            <x v="41"/>
          </reference>
          <reference field="5" count="1" selected="0">
            <x v="112"/>
          </reference>
          <reference field="7" count="1">
            <x v="36"/>
          </reference>
        </references>
      </pivotArea>
    </format>
    <format dxfId="4369">
      <pivotArea dataOnly="0" labelOnly="1" outline="0" fieldPosition="0">
        <references count="3">
          <reference field="3" count="1" selected="0">
            <x v="41"/>
          </reference>
          <reference field="5" count="1" selected="0">
            <x v="116"/>
          </reference>
          <reference field="7" count="1">
            <x v="13"/>
          </reference>
        </references>
      </pivotArea>
    </format>
    <format dxfId="4370">
      <pivotArea dataOnly="0" labelOnly="1" outline="0" fieldPosition="0">
        <references count="3">
          <reference field="3" count="1" selected="0">
            <x v="42"/>
          </reference>
          <reference field="5" count="1" selected="0">
            <x v="99"/>
          </reference>
          <reference field="7" count="1">
            <x v="36"/>
          </reference>
        </references>
      </pivotArea>
    </format>
    <format dxfId="4371">
      <pivotArea dataOnly="0" labelOnly="1" outline="0" fieldPosition="0">
        <references count="3">
          <reference field="3" count="1" selected="0">
            <x v="43"/>
          </reference>
          <reference field="5" count="1" selected="0">
            <x v="38"/>
          </reference>
          <reference field="7" count="1">
            <x v="36"/>
          </reference>
        </references>
      </pivotArea>
    </format>
    <format dxfId="4372">
      <pivotArea dataOnly="0" labelOnly="1" outline="0" fieldPosition="0">
        <references count="3">
          <reference field="3" count="1" selected="0">
            <x v="44"/>
          </reference>
          <reference field="5" count="1" selected="0">
            <x v="11"/>
          </reference>
          <reference field="7" count="1">
            <x v="3"/>
          </reference>
        </references>
      </pivotArea>
    </format>
    <format dxfId="4373">
      <pivotArea dataOnly="0" labelOnly="1" outline="0" fieldPosition="0">
        <references count="3">
          <reference field="3" count="1" selected="0">
            <x v="45"/>
          </reference>
          <reference field="5" count="1" selected="0">
            <x v="82"/>
          </reference>
          <reference field="7" count="1">
            <x v="36"/>
          </reference>
        </references>
      </pivotArea>
    </format>
    <format dxfId="4374">
      <pivotArea dataOnly="0" labelOnly="1" outline="0" fieldPosition="0">
        <references count="3">
          <reference field="3" count="1" selected="0">
            <x v="46"/>
          </reference>
          <reference field="5" count="1" selected="0">
            <x v="105"/>
          </reference>
          <reference field="7" count="1">
            <x v="36"/>
          </reference>
        </references>
      </pivotArea>
    </format>
    <format dxfId="4375">
      <pivotArea dataOnly="0" labelOnly="1" outline="0" fieldPosition="0">
        <references count="3">
          <reference field="3" count="1" selected="0">
            <x v="47"/>
          </reference>
          <reference field="5" count="1" selected="0">
            <x v="80"/>
          </reference>
          <reference field="7" count="1">
            <x v="22"/>
          </reference>
        </references>
      </pivotArea>
    </format>
    <format dxfId="4376">
      <pivotArea dataOnly="0" labelOnly="1" outline="0" fieldPosition="0">
        <references count="3">
          <reference field="3" count="1" selected="0">
            <x v="48"/>
          </reference>
          <reference field="5" count="1" selected="0">
            <x v="13"/>
          </reference>
          <reference field="7" count="1">
            <x v="1"/>
          </reference>
        </references>
      </pivotArea>
    </format>
    <format dxfId="4377">
      <pivotArea dataOnly="0" labelOnly="1" outline="0" fieldPosition="0">
        <references count="3">
          <reference field="3" count="1" selected="0">
            <x v="49"/>
          </reference>
          <reference field="5" count="1" selected="0">
            <x v="20"/>
          </reference>
          <reference field="7" count="1">
            <x v="9"/>
          </reference>
        </references>
      </pivotArea>
    </format>
    <format dxfId="4378">
      <pivotArea dataOnly="0" labelOnly="1" outline="0" fieldPosition="0">
        <references count="3">
          <reference field="3" count="1" selected="0">
            <x v="50"/>
          </reference>
          <reference field="5" count="1" selected="0">
            <x v="47"/>
          </reference>
          <reference field="7" count="1">
            <x v="9"/>
          </reference>
        </references>
      </pivotArea>
    </format>
    <format dxfId="4379">
      <pivotArea dataOnly="0" labelOnly="1" outline="0" fieldPosition="0">
        <references count="3">
          <reference field="3" count="1" selected="0">
            <x v="51"/>
          </reference>
          <reference field="5" count="1" selected="0">
            <x v="121"/>
          </reference>
          <reference field="7" count="1">
            <x v="36"/>
          </reference>
        </references>
      </pivotArea>
    </format>
    <format dxfId="4380">
      <pivotArea dataOnly="0" labelOnly="1" outline="0" fieldPosition="0">
        <references count="3">
          <reference field="3" count="1" selected="0">
            <x v="52"/>
          </reference>
          <reference field="5" count="1" selected="0">
            <x v="58"/>
          </reference>
          <reference field="7" count="1">
            <x v="16"/>
          </reference>
        </references>
      </pivotArea>
    </format>
    <format dxfId="4381">
      <pivotArea dataOnly="0" labelOnly="1" outline="0" fieldPosition="0">
        <references count="3">
          <reference field="3" count="1" selected="0">
            <x v="53"/>
          </reference>
          <reference field="5" count="1" selected="0">
            <x v="62"/>
          </reference>
          <reference field="7" count="1">
            <x v="36"/>
          </reference>
        </references>
      </pivotArea>
    </format>
    <format dxfId="4382">
      <pivotArea dataOnly="0" labelOnly="1" outline="0" fieldPosition="0">
        <references count="3">
          <reference field="3" count="1" selected="0">
            <x v="53"/>
          </reference>
          <reference field="5" count="1" selected="0">
            <x v="111"/>
          </reference>
          <reference field="7" count="1">
            <x v="36"/>
          </reference>
        </references>
      </pivotArea>
    </format>
    <format dxfId="4383">
      <pivotArea dataOnly="0" labelOnly="1" outline="0" fieldPosition="0">
        <references count="3">
          <reference field="3" count="1" selected="0">
            <x v="54"/>
          </reference>
          <reference field="5" count="1" selected="0">
            <x v="91"/>
          </reference>
          <reference field="7" count="1">
            <x v="30"/>
          </reference>
        </references>
      </pivotArea>
    </format>
    <format dxfId="4384">
      <pivotArea dataOnly="0" labelOnly="1" outline="0" fieldPosition="0">
        <references count="3">
          <reference field="3" count="1" selected="0">
            <x v="55"/>
          </reference>
          <reference field="5" count="1" selected="0">
            <x v="51"/>
          </reference>
          <reference field="7" count="1">
            <x v="19"/>
          </reference>
        </references>
      </pivotArea>
    </format>
    <format dxfId="4385">
      <pivotArea dataOnly="0" labelOnly="1" outline="0" fieldPosition="0">
        <references count="3">
          <reference field="3" count="1" selected="0">
            <x v="56"/>
          </reference>
          <reference field="5" count="1" selected="0">
            <x v="46"/>
          </reference>
          <reference field="7" count="1">
            <x v="36"/>
          </reference>
        </references>
      </pivotArea>
    </format>
    <format dxfId="4386">
      <pivotArea dataOnly="0" labelOnly="1" outline="0" fieldPosition="0">
        <references count="3">
          <reference field="3" count="1" selected="0">
            <x v="57"/>
          </reference>
          <reference field="5" count="1" selected="0">
            <x v="90"/>
          </reference>
          <reference field="7" count="1">
            <x v="36"/>
          </reference>
        </references>
      </pivotArea>
    </format>
    <format dxfId="4387">
      <pivotArea dataOnly="0" labelOnly="1" outline="0" fieldPosition="0">
        <references count="3">
          <reference field="3" count="1" selected="0">
            <x v="58"/>
          </reference>
          <reference field="5" count="1" selected="0">
            <x v="97"/>
          </reference>
          <reference field="7" count="1">
            <x v="36"/>
          </reference>
        </references>
      </pivotArea>
    </format>
    <format dxfId="4388">
      <pivotArea dataOnly="0" labelOnly="1" outline="0" fieldPosition="0">
        <references count="3">
          <reference field="3" count="1" selected="0">
            <x v="59"/>
          </reference>
          <reference field="5" count="1" selected="0">
            <x v="49"/>
          </reference>
          <reference field="7" count="1">
            <x v="36"/>
          </reference>
        </references>
      </pivotArea>
    </format>
    <format dxfId="4389">
      <pivotArea dataOnly="0" labelOnly="1" outline="0" fieldPosition="0">
        <references count="3">
          <reference field="3" count="1" selected="0">
            <x v="59"/>
          </reference>
          <reference field="5" count="1" selected="0">
            <x v="56"/>
          </reference>
          <reference field="7" count="1">
            <x v="36"/>
          </reference>
        </references>
      </pivotArea>
    </format>
    <format dxfId="4390">
      <pivotArea dataOnly="0" labelOnly="1" outline="0" fieldPosition="0">
        <references count="3">
          <reference field="3" count="1" selected="0">
            <x v="59"/>
          </reference>
          <reference field="5" count="1" selected="0">
            <x v="109"/>
          </reference>
          <reference field="7" count="1">
            <x v="36"/>
          </reference>
        </references>
      </pivotArea>
    </format>
    <format dxfId="4391">
      <pivotArea dataOnly="0" labelOnly="1" outline="0" fieldPosition="0">
        <references count="3">
          <reference field="3" count="1" selected="0">
            <x v="59"/>
          </reference>
          <reference field="5" count="1" selected="0">
            <x v="114"/>
          </reference>
          <reference field="7" count="1">
            <x v="36"/>
          </reference>
        </references>
      </pivotArea>
    </format>
    <format dxfId="4392">
      <pivotArea dataOnly="0" labelOnly="1" outline="0" fieldPosition="0">
        <references count="3">
          <reference field="3" count="1" selected="0">
            <x v="60"/>
          </reference>
          <reference field="5" count="1" selected="0">
            <x v="73"/>
          </reference>
          <reference field="7" count="1">
            <x v="7"/>
          </reference>
        </references>
      </pivotArea>
    </format>
    <format dxfId="4393">
      <pivotArea dataOnly="0" labelOnly="1" outline="0" fieldPosition="0">
        <references count="3">
          <reference field="3" count="1" selected="0">
            <x v="60"/>
          </reference>
          <reference field="5" count="1" selected="0">
            <x v="115"/>
          </reference>
          <reference field="7" count="1">
            <x v="8"/>
          </reference>
        </references>
      </pivotArea>
    </format>
    <format dxfId="4394">
      <pivotArea dataOnly="0" labelOnly="1" outline="0" fieldPosition="0">
        <references count="3">
          <reference field="3" count="1" selected="0">
            <x v="61"/>
          </reference>
          <reference field="5" count="1" selected="0">
            <x v="41"/>
          </reference>
          <reference field="7" count="1">
            <x v="34"/>
          </reference>
        </references>
      </pivotArea>
    </format>
    <format dxfId="4395">
      <pivotArea dataOnly="0" labelOnly="1" outline="0" fieldPosition="0">
        <references count="3">
          <reference field="3" count="1" selected="0">
            <x v="62"/>
          </reference>
          <reference field="5" count="1" selected="0">
            <x v="60"/>
          </reference>
          <reference field="7" count="1">
            <x v="28"/>
          </reference>
        </references>
      </pivotArea>
    </format>
    <format dxfId="4396">
      <pivotArea dataOnly="0" labelOnly="1" outline="0" fieldPosition="0">
        <references count="3">
          <reference field="3" count="1" selected="0">
            <x v="62"/>
          </reference>
          <reference field="5" count="1" selected="0">
            <x v="87"/>
          </reference>
          <reference field="7" count="1">
            <x v="6"/>
          </reference>
        </references>
      </pivotArea>
    </format>
    <format dxfId="4397">
      <pivotArea dataOnly="0" labelOnly="1" outline="0" fieldPosition="0">
        <references count="3">
          <reference field="3" count="1" selected="0">
            <x v="62"/>
          </reference>
          <reference field="5" count="1" selected="0">
            <x v="100"/>
          </reference>
          <reference field="7" count="1">
            <x v="36"/>
          </reference>
        </references>
      </pivotArea>
    </format>
    <format dxfId="4398">
      <pivotArea dataOnly="0" labelOnly="1" outline="0" fieldPosition="0">
        <references count="3">
          <reference field="3" count="1" selected="0">
            <x v="62"/>
          </reference>
          <reference field="5" count="1" selected="0">
            <x v="104"/>
          </reference>
          <reference field="7" count="1">
            <x v="36"/>
          </reference>
        </references>
      </pivotArea>
    </format>
    <format dxfId="4399">
      <pivotArea dataOnly="0" labelOnly="1" outline="0" fieldPosition="0">
        <references count="3">
          <reference field="3" count="1" selected="0">
            <x v="63"/>
          </reference>
          <reference field="5" count="1" selected="0">
            <x v="50"/>
          </reference>
          <reference field="7" count="1">
            <x v="36"/>
          </reference>
        </references>
      </pivotArea>
    </format>
    <format dxfId="4400">
      <pivotArea dataOnly="0" labelOnly="1" outline="0" fieldPosition="0">
        <references count="3">
          <reference field="3" count="1" selected="0">
            <x v="64"/>
          </reference>
          <reference field="5" count="1" selected="0">
            <x v="18"/>
          </reference>
          <reference field="7" count="1">
            <x v="36"/>
          </reference>
        </references>
      </pivotArea>
    </format>
    <format dxfId="4401">
      <pivotArea dataOnly="0" labelOnly="1" outline="0" fieldPosition="0">
        <references count="3">
          <reference field="3" count="1" selected="0">
            <x v="65"/>
          </reference>
          <reference field="5" count="1" selected="0">
            <x v="61"/>
          </reference>
          <reference field="7" count="1">
            <x v="15"/>
          </reference>
        </references>
      </pivotArea>
    </format>
    <format dxfId="4402">
      <pivotArea dataOnly="0" labelOnly="1" outline="0" fieldPosition="0">
        <references count="3">
          <reference field="3" count="1" selected="0">
            <x v="66"/>
          </reference>
          <reference field="5" count="1" selected="0">
            <x v="10"/>
          </reference>
          <reference field="7" count="1">
            <x v="36"/>
          </reference>
        </references>
      </pivotArea>
    </format>
    <format dxfId="4403">
      <pivotArea type="topRight" dataOnly="0" labelOnly="1" outline="0" fieldPosition="0"/>
    </format>
    <format dxfId="4404">
      <pivotArea type="all" dataOnly="0" outline="0" fieldPosition="0"/>
    </format>
    <format dxfId="4405">
      <pivotArea outline="0" collapsedLevelsAreSubtotals="1" fieldPosition="0"/>
    </format>
    <format dxfId="4406">
      <pivotArea type="origin" dataOnly="0" labelOnly="1" outline="0" fieldPosition="0"/>
    </format>
    <format dxfId="4407">
      <pivotArea field="3" type="button" dataOnly="0" labelOnly="1" outline="0" axis="axisRow" fieldPosition="0"/>
    </format>
    <format dxfId="4408">
      <pivotArea field="5" type="button" dataOnly="0" labelOnly="1" outline="0" axis="axisRow" fieldPosition="2"/>
    </format>
    <format dxfId="4409">
      <pivotArea field="7" type="button" dataOnly="0" labelOnly="1" outline="0" axis="axisRow" fieldPosition="3"/>
    </format>
    <format dxfId="4410">
      <pivotArea dataOnly="0" labelOnly="1" outline="0"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411">
      <pivotArea dataOnly="0" labelOnly="1" outline="0" fieldPosition="0">
        <references count="1">
          <reference field="3" count="17">
            <x v="50"/>
            <x v="51"/>
            <x v="52"/>
            <x v="53"/>
            <x v="54"/>
            <x v="55"/>
            <x v="56"/>
            <x v="57"/>
            <x v="58"/>
            <x v="59"/>
            <x v="60"/>
            <x v="61"/>
            <x v="62"/>
            <x v="63"/>
            <x v="64"/>
            <x v="65"/>
            <x v="66"/>
          </reference>
        </references>
      </pivotArea>
    </format>
    <format dxfId="4412">
      <pivotArea dataOnly="0" labelOnly="1" grandRow="1" outline="0" fieldPosition="0"/>
    </format>
    <format dxfId="4413">
      <pivotArea dataOnly="0" labelOnly="1" outline="0" fieldPosition="0">
        <references count="2">
          <reference field="3" count="1" selected="0">
            <x v="0"/>
          </reference>
          <reference field="5" count="1">
            <x v="98"/>
          </reference>
        </references>
      </pivotArea>
    </format>
    <format dxfId="4414">
      <pivotArea dataOnly="0" labelOnly="1" outline="0" fieldPosition="0">
        <references count="2">
          <reference field="3" count="1" selected="0">
            <x v="1"/>
          </reference>
          <reference field="5" count="2">
            <x v="16"/>
            <x v="79"/>
          </reference>
        </references>
      </pivotArea>
    </format>
    <format dxfId="4415">
      <pivotArea dataOnly="0" labelOnly="1" outline="0" fieldPosition="0">
        <references count="2">
          <reference field="3" count="1" selected="0">
            <x v="2"/>
          </reference>
          <reference field="5" count="1">
            <x v="21"/>
          </reference>
        </references>
      </pivotArea>
    </format>
    <format dxfId="4416">
      <pivotArea dataOnly="0" labelOnly="1" outline="0" fieldPosition="0">
        <references count="2">
          <reference field="3" count="1" selected="0">
            <x v="3"/>
          </reference>
          <reference field="5" count="1">
            <x v="35"/>
          </reference>
        </references>
      </pivotArea>
    </format>
    <format dxfId="4417">
      <pivotArea dataOnly="0" labelOnly="1" outline="0" fieldPosition="0">
        <references count="2">
          <reference field="3" count="1" selected="0">
            <x v="4"/>
          </reference>
          <reference field="5" count="1">
            <x v="24"/>
          </reference>
        </references>
      </pivotArea>
    </format>
    <format dxfId="4418">
      <pivotArea dataOnly="0" labelOnly="1" outline="0" fieldPosition="0">
        <references count="2">
          <reference field="3" count="1" selected="0">
            <x v="5"/>
          </reference>
          <reference field="5" count="1">
            <x v="93"/>
          </reference>
        </references>
      </pivotArea>
    </format>
    <format dxfId="4419">
      <pivotArea dataOnly="0" labelOnly="1" outline="0" fieldPosition="0">
        <references count="2">
          <reference field="3" count="1" selected="0">
            <x v="6"/>
          </reference>
          <reference field="5" count="1">
            <x v="108"/>
          </reference>
        </references>
      </pivotArea>
    </format>
    <format dxfId="4420">
      <pivotArea dataOnly="0" labelOnly="1" outline="0" fieldPosition="0">
        <references count="2">
          <reference field="3" count="1" selected="0">
            <x v="7"/>
          </reference>
          <reference field="5" count="2">
            <x v="7"/>
            <x v="53"/>
          </reference>
        </references>
      </pivotArea>
    </format>
    <format dxfId="4421">
      <pivotArea dataOnly="0" labelOnly="1" outline="0" fieldPosition="0">
        <references count="2">
          <reference field="3" count="1" selected="0">
            <x v="8"/>
          </reference>
          <reference field="5" count="1">
            <x v="121"/>
          </reference>
        </references>
      </pivotArea>
    </format>
    <format dxfId="4422">
      <pivotArea dataOnly="0" labelOnly="1" outline="0" fieldPosition="0">
        <references count="2">
          <reference field="3" count="1" selected="0">
            <x v="9"/>
          </reference>
          <reference field="5" count="1">
            <x v="118"/>
          </reference>
        </references>
      </pivotArea>
    </format>
    <format dxfId="4423">
      <pivotArea dataOnly="0" labelOnly="1" outline="0" fieldPosition="0">
        <references count="2">
          <reference field="3" count="1" selected="0">
            <x v="10"/>
          </reference>
          <reference field="5" count="1">
            <x v="14"/>
          </reference>
        </references>
      </pivotArea>
    </format>
    <format dxfId="4424">
      <pivotArea dataOnly="0" labelOnly="1" outline="0" fieldPosition="0">
        <references count="2">
          <reference field="3" count="1" selected="0">
            <x v="11"/>
          </reference>
          <reference field="5" count="1">
            <x v="3"/>
          </reference>
        </references>
      </pivotArea>
    </format>
    <format dxfId="4425">
      <pivotArea dataOnly="0" labelOnly="1" outline="0" fieldPosition="0">
        <references count="2">
          <reference field="3" count="1" selected="0">
            <x v="12"/>
          </reference>
          <reference field="5" count="1">
            <x v="32"/>
          </reference>
        </references>
      </pivotArea>
    </format>
    <format dxfId="4426">
      <pivotArea dataOnly="0" labelOnly="1" outline="0" fieldPosition="0">
        <references count="2">
          <reference field="3" count="1" selected="0">
            <x v="13"/>
          </reference>
          <reference field="5" count="4">
            <x v="48"/>
            <x v="57"/>
            <x v="84"/>
            <x v="110"/>
          </reference>
        </references>
      </pivotArea>
    </format>
    <format dxfId="4427">
      <pivotArea dataOnly="0" labelOnly="1" outline="0" fieldPosition="0">
        <references count="2">
          <reference field="3" count="1" selected="0">
            <x v="14"/>
          </reference>
          <reference field="5" count="1">
            <x v="92"/>
          </reference>
        </references>
      </pivotArea>
    </format>
    <format dxfId="4428">
      <pivotArea dataOnly="0" labelOnly="1" outline="0" fieldPosition="0">
        <references count="2">
          <reference field="3" count="1" selected="0">
            <x v="15"/>
          </reference>
          <reference field="5" count="1">
            <x v="77"/>
          </reference>
        </references>
      </pivotArea>
    </format>
    <format dxfId="4429">
      <pivotArea dataOnly="0" labelOnly="1" outline="0" fieldPosition="0">
        <references count="2">
          <reference field="3" count="1" selected="0">
            <x v="16"/>
          </reference>
          <reference field="5" count="6">
            <x v="1"/>
            <x v="29"/>
            <x v="30"/>
            <x v="81"/>
            <x v="95"/>
            <x v="121"/>
          </reference>
        </references>
      </pivotArea>
    </format>
    <format dxfId="4430">
      <pivotArea dataOnly="0" labelOnly="1" outline="0" fieldPosition="0">
        <references count="2">
          <reference field="3" count="1" selected="0">
            <x v="17"/>
          </reference>
          <reference field="5" count="3">
            <x v="33"/>
            <x v="43"/>
            <x v="96"/>
          </reference>
        </references>
      </pivotArea>
    </format>
    <format dxfId="4431">
      <pivotArea dataOnly="0" labelOnly="1" outline="0" fieldPosition="0">
        <references count="2">
          <reference field="3" count="1" selected="0">
            <x v="18"/>
          </reference>
          <reference field="5" count="1">
            <x v="65"/>
          </reference>
        </references>
      </pivotArea>
    </format>
    <format dxfId="4432">
      <pivotArea dataOnly="0" labelOnly="1" outline="0" fieldPosition="0">
        <references count="2">
          <reference field="3" count="1" selected="0">
            <x v="19"/>
          </reference>
          <reference field="5" count="1">
            <x v="119"/>
          </reference>
        </references>
      </pivotArea>
    </format>
    <format dxfId="4433">
      <pivotArea dataOnly="0" labelOnly="1" outline="0" fieldPosition="0">
        <references count="2">
          <reference field="3" count="1" selected="0">
            <x v="20"/>
          </reference>
          <reference field="5" count="1">
            <x v="102"/>
          </reference>
        </references>
      </pivotArea>
    </format>
    <format dxfId="4434">
      <pivotArea dataOnly="0" labelOnly="1" outline="0" fieldPosition="0">
        <references count="2">
          <reference field="3" count="1" selected="0">
            <x v="21"/>
          </reference>
          <reference field="5" count="1">
            <x v="0"/>
          </reference>
        </references>
      </pivotArea>
    </format>
    <format dxfId="4435">
      <pivotArea dataOnly="0" labelOnly="1" outline="0" fieldPosition="0">
        <references count="2">
          <reference field="3" count="1" selected="0">
            <x v="22"/>
          </reference>
          <reference field="5" count="1">
            <x v="101"/>
          </reference>
        </references>
      </pivotArea>
    </format>
    <format dxfId="4436">
      <pivotArea dataOnly="0" labelOnly="1" outline="0" fieldPosition="0">
        <references count="2">
          <reference field="3" count="1" selected="0">
            <x v="23"/>
          </reference>
          <reference field="5" count="1">
            <x v="83"/>
          </reference>
        </references>
      </pivotArea>
    </format>
    <format dxfId="4437">
      <pivotArea dataOnly="0" labelOnly="1" outline="0" fieldPosition="0">
        <references count="2">
          <reference field="3" count="1" selected="0">
            <x v="24"/>
          </reference>
          <reference field="5" count="1">
            <x v="121"/>
          </reference>
        </references>
      </pivotArea>
    </format>
    <format dxfId="4438">
      <pivotArea dataOnly="0" labelOnly="1" outline="0" fieldPosition="0">
        <references count="2">
          <reference field="3" count="1" selected="0">
            <x v="25"/>
          </reference>
          <reference field="5" count="1">
            <x v="86"/>
          </reference>
        </references>
      </pivotArea>
    </format>
    <format dxfId="4439">
      <pivotArea dataOnly="0" labelOnly="1" outline="0" fieldPosition="0">
        <references count="2">
          <reference field="3" count="1" selected="0">
            <x v="26"/>
          </reference>
          <reference field="5" count="3">
            <x v="75"/>
            <x v="103"/>
            <x v="107"/>
          </reference>
        </references>
      </pivotArea>
    </format>
    <format dxfId="4440">
      <pivotArea dataOnly="0" labelOnly="1" outline="0" fieldPosition="0">
        <references count="2">
          <reference field="3" count="1" selected="0">
            <x v="27"/>
          </reference>
          <reference field="5" count="1">
            <x v="6"/>
          </reference>
        </references>
      </pivotArea>
    </format>
    <format dxfId="4441">
      <pivotArea dataOnly="0" labelOnly="1" outline="0" fieldPosition="0">
        <references count="2">
          <reference field="3" count="1" selected="0">
            <x v="28"/>
          </reference>
          <reference field="5" count="2">
            <x v="17"/>
            <x v="31"/>
          </reference>
        </references>
      </pivotArea>
    </format>
    <format dxfId="4442">
      <pivotArea dataOnly="0" labelOnly="1" outline="0" fieldPosition="0">
        <references count="2">
          <reference field="3" count="1" selected="0">
            <x v="29"/>
          </reference>
          <reference field="5" count="1">
            <x v="8"/>
          </reference>
        </references>
      </pivotArea>
    </format>
    <format dxfId="4443">
      <pivotArea dataOnly="0" labelOnly="1" outline="0" fieldPosition="0">
        <references count="2">
          <reference field="3" count="1" selected="0">
            <x v="30"/>
          </reference>
          <reference field="5" count="1">
            <x v="89"/>
          </reference>
        </references>
      </pivotArea>
    </format>
    <format dxfId="4444">
      <pivotArea dataOnly="0" labelOnly="1" outline="0" fieldPosition="0">
        <references count="2">
          <reference field="3" count="1" selected="0">
            <x v="31"/>
          </reference>
          <reference field="5" count="2">
            <x v="64"/>
            <x v="66"/>
          </reference>
        </references>
      </pivotArea>
    </format>
    <format dxfId="4445">
      <pivotArea dataOnly="0" labelOnly="1" outline="0" fieldPosition="0">
        <references count="2">
          <reference field="3" count="1" selected="0">
            <x v="32"/>
          </reference>
          <reference field="5" count="1">
            <x v="94"/>
          </reference>
        </references>
      </pivotArea>
    </format>
    <format dxfId="4446">
      <pivotArea dataOnly="0" labelOnly="1" outline="0" fieldPosition="0">
        <references count="2">
          <reference field="3" count="1" selected="0">
            <x v="33"/>
          </reference>
          <reference field="5" count="1">
            <x v="68"/>
          </reference>
        </references>
      </pivotArea>
    </format>
    <format dxfId="4447">
      <pivotArea dataOnly="0" labelOnly="1" outline="0" fieldPosition="0">
        <references count="2">
          <reference field="3" count="1" selected="0">
            <x v="34"/>
          </reference>
          <reference field="5" count="5">
            <x v="9"/>
            <x v="28"/>
            <x v="78"/>
            <x v="120"/>
            <x v="121"/>
          </reference>
        </references>
      </pivotArea>
    </format>
    <format dxfId="4448">
      <pivotArea dataOnly="0" labelOnly="1" outline="0" fieldPosition="0">
        <references count="2">
          <reference field="3" count="1" selected="0">
            <x v="35"/>
          </reference>
          <reference field="5" count="1">
            <x v="26"/>
          </reference>
        </references>
      </pivotArea>
    </format>
    <format dxfId="4449">
      <pivotArea dataOnly="0" labelOnly="1" outline="0" fieldPosition="0">
        <references count="2">
          <reference field="3" count="1" selected="0">
            <x v="36"/>
          </reference>
          <reference field="5" count="1">
            <x v="22"/>
          </reference>
        </references>
      </pivotArea>
    </format>
    <format dxfId="4450">
      <pivotArea dataOnly="0" labelOnly="1" outline="0" fieldPosition="0">
        <references count="2">
          <reference field="3" count="1" selected="0">
            <x v="37"/>
          </reference>
          <reference field="5" count="1">
            <x v="117"/>
          </reference>
        </references>
      </pivotArea>
    </format>
    <format dxfId="4451">
      <pivotArea dataOnly="0" labelOnly="1" outline="0" fieldPosition="0">
        <references count="2">
          <reference field="3" count="1" selected="0">
            <x v="38"/>
          </reference>
          <reference field="5" count="2">
            <x v="27"/>
            <x v="52"/>
          </reference>
        </references>
      </pivotArea>
    </format>
    <format dxfId="4452">
      <pivotArea dataOnly="0" labelOnly="1" outline="0" fieldPosition="0">
        <references count="2">
          <reference field="3" count="1" selected="0">
            <x v="39"/>
          </reference>
          <reference field="5" count="13">
            <x v="12"/>
            <x v="15"/>
            <x v="19"/>
            <x v="23"/>
            <x v="25"/>
            <x v="34"/>
            <x v="36"/>
            <x v="42"/>
            <x v="44"/>
            <x v="55"/>
            <x v="69"/>
            <x v="88"/>
            <x v="121"/>
          </reference>
        </references>
      </pivotArea>
    </format>
    <format dxfId="4453">
      <pivotArea dataOnly="0" labelOnly="1" outline="0" fieldPosition="0">
        <references count="2">
          <reference field="3" count="1" selected="0">
            <x v="40"/>
          </reference>
          <reference field="5" count="14">
            <x v="4"/>
            <x v="37"/>
            <x v="39"/>
            <x v="40"/>
            <x v="45"/>
            <x v="54"/>
            <x v="63"/>
            <x v="70"/>
            <x v="71"/>
            <x v="72"/>
            <x v="74"/>
            <x v="85"/>
            <x v="106"/>
            <x v="113"/>
          </reference>
        </references>
      </pivotArea>
    </format>
    <format dxfId="4454">
      <pivotArea dataOnly="0" labelOnly="1" outline="0" fieldPosition="0">
        <references count="2">
          <reference field="3" count="1" selected="0">
            <x v="41"/>
          </reference>
          <reference field="5" count="7">
            <x v="2"/>
            <x v="5"/>
            <x v="59"/>
            <x v="67"/>
            <x v="76"/>
            <x v="112"/>
            <x v="116"/>
          </reference>
        </references>
      </pivotArea>
    </format>
    <format dxfId="4455">
      <pivotArea dataOnly="0" labelOnly="1" outline="0" fieldPosition="0">
        <references count="2">
          <reference field="3" count="1" selected="0">
            <x v="42"/>
          </reference>
          <reference field="5" count="1">
            <x v="99"/>
          </reference>
        </references>
      </pivotArea>
    </format>
    <format dxfId="4456">
      <pivotArea dataOnly="0" labelOnly="1" outline="0" fieldPosition="0">
        <references count="2">
          <reference field="3" count="1" selected="0">
            <x v="43"/>
          </reference>
          <reference field="5" count="1">
            <x v="38"/>
          </reference>
        </references>
      </pivotArea>
    </format>
    <format dxfId="4457">
      <pivotArea dataOnly="0" labelOnly="1" outline="0" fieldPosition="0">
        <references count="2">
          <reference field="3" count="1" selected="0">
            <x v="44"/>
          </reference>
          <reference field="5" count="1">
            <x v="11"/>
          </reference>
        </references>
      </pivotArea>
    </format>
    <format dxfId="4458">
      <pivotArea dataOnly="0" labelOnly="1" outline="0" fieldPosition="0">
        <references count="2">
          <reference field="3" count="1" selected="0">
            <x v="45"/>
          </reference>
          <reference field="5" count="1">
            <x v="82"/>
          </reference>
        </references>
      </pivotArea>
    </format>
    <format dxfId="4459">
      <pivotArea dataOnly="0" labelOnly="1" outline="0" fieldPosition="0">
        <references count="2">
          <reference field="3" count="1" selected="0">
            <x v="46"/>
          </reference>
          <reference field="5" count="1">
            <x v="105"/>
          </reference>
        </references>
      </pivotArea>
    </format>
    <format dxfId="4460">
      <pivotArea dataOnly="0" labelOnly="1" outline="0" fieldPosition="0">
        <references count="2">
          <reference field="3" count="1" selected="0">
            <x v="47"/>
          </reference>
          <reference field="5" count="1">
            <x v="80"/>
          </reference>
        </references>
      </pivotArea>
    </format>
    <format dxfId="4461">
      <pivotArea dataOnly="0" labelOnly="1" outline="0" fieldPosition="0">
        <references count="2">
          <reference field="3" count="1" selected="0">
            <x v="48"/>
          </reference>
          <reference field="5" count="1">
            <x v="13"/>
          </reference>
        </references>
      </pivotArea>
    </format>
    <format dxfId="4462">
      <pivotArea dataOnly="0" labelOnly="1" outline="0" fieldPosition="0">
        <references count="2">
          <reference field="3" count="1" selected="0">
            <x v="49"/>
          </reference>
          <reference field="5" count="1">
            <x v="20"/>
          </reference>
        </references>
      </pivotArea>
    </format>
    <format dxfId="4463">
      <pivotArea dataOnly="0" labelOnly="1" outline="0" fieldPosition="0">
        <references count="2">
          <reference field="3" count="1" selected="0">
            <x v="50"/>
          </reference>
          <reference field="5" count="1">
            <x v="47"/>
          </reference>
        </references>
      </pivotArea>
    </format>
    <format dxfId="4464">
      <pivotArea dataOnly="0" labelOnly="1" outline="0" fieldPosition="0">
        <references count="2">
          <reference field="3" count="1" selected="0">
            <x v="51"/>
          </reference>
          <reference field="5" count="1">
            <x v="121"/>
          </reference>
        </references>
      </pivotArea>
    </format>
    <format dxfId="4465">
      <pivotArea dataOnly="0" labelOnly="1" outline="0" fieldPosition="0">
        <references count="2">
          <reference field="3" count="1" selected="0">
            <x v="52"/>
          </reference>
          <reference field="5" count="1">
            <x v="58"/>
          </reference>
        </references>
      </pivotArea>
    </format>
    <format dxfId="4466">
      <pivotArea dataOnly="0" labelOnly="1" outline="0" fieldPosition="0">
        <references count="2">
          <reference field="3" count="1" selected="0">
            <x v="53"/>
          </reference>
          <reference field="5" count="2">
            <x v="62"/>
            <x v="111"/>
          </reference>
        </references>
      </pivotArea>
    </format>
    <format dxfId="4467">
      <pivotArea dataOnly="0" labelOnly="1" outline="0" fieldPosition="0">
        <references count="2">
          <reference field="3" count="1" selected="0">
            <x v="54"/>
          </reference>
          <reference field="5" count="1">
            <x v="91"/>
          </reference>
        </references>
      </pivotArea>
    </format>
    <format dxfId="4468">
      <pivotArea dataOnly="0" labelOnly="1" outline="0" fieldPosition="0">
        <references count="2">
          <reference field="3" count="1" selected="0">
            <x v="55"/>
          </reference>
          <reference field="5" count="1">
            <x v="51"/>
          </reference>
        </references>
      </pivotArea>
    </format>
    <format dxfId="4469">
      <pivotArea dataOnly="0" labelOnly="1" outline="0" fieldPosition="0">
        <references count="2">
          <reference field="3" count="1" selected="0">
            <x v="56"/>
          </reference>
          <reference field="5" count="1">
            <x v="46"/>
          </reference>
        </references>
      </pivotArea>
    </format>
    <format dxfId="4470">
      <pivotArea dataOnly="0" labelOnly="1" outline="0" fieldPosition="0">
        <references count="2">
          <reference field="3" count="1" selected="0">
            <x v="57"/>
          </reference>
          <reference field="5" count="1">
            <x v="90"/>
          </reference>
        </references>
      </pivotArea>
    </format>
    <format dxfId="4471">
      <pivotArea dataOnly="0" labelOnly="1" outline="0" fieldPosition="0">
        <references count="2">
          <reference field="3" count="1" selected="0">
            <x v="58"/>
          </reference>
          <reference field="5" count="1">
            <x v="97"/>
          </reference>
        </references>
      </pivotArea>
    </format>
    <format dxfId="4472">
      <pivotArea dataOnly="0" labelOnly="1" outline="0" fieldPosition="0">
        <references count="2">
          <reference field="3" count="1" selected="0">
            <x v="59"/>
          </reference>
          <reference field="5" count="4">
            <x v="49"/>
            <x v="56"/>
            <x v="109"/>
            <x v="114"/>
          </reference>
        </references>
      </pivotArea>
    </format>
    <format dxfId="4473">
      <pivotArea dataOnly="0" labelOnly="1" outline="0" fieldPosition="0">
        <references count="2">
          <reference field="3" count="1" selected="0">
            <x v="60"/>
          </reference>
          <reference field="5" count="2">
            <x v="73"/>
            <x v="115"/>
          </reference>
        </references>
      </pivotArea>
    </format>
    <format dxfId="4474">
      <pivotArea dataOnly="0" labelOnly="1" outline="0" fieldPosition="0">
        <references count="2">
          <reference field="3" count="1" selected="0">
            <x v="61"/>
          </reference>
          <reference field="5" count="1">
            <x v="41"/>
          </reference>
        </references>
      </pivotArea>
    </format>
    <format dxfId="4475">
      <pivotArea dataOnly="0" labelOnly="1" outline="0" fieldPosition="0">
        <references count="2">
          <reference field="3" count="1" selected="0">
            <x v="62"/>
          </reference>
          <reference field="5" count="4">
            <x v="60"/>
            <x v="87"/>
            <x v="100"/>
            <x v="104"/>
          </reference>
        </references>
      </pivotArea>
    </format>
    <format dxfId="4476">
      <pivotArea dataOnly="0" labelOnly="1" outline="0" fieldPosition="0">
        <references count="2">
          <reference field="3" count="1" selected="0">
            <x v="63"/>
          </reference>
          <reference field="5" count="1">
            <x v="50"/>
          </reference>
        </references>
      </pivotArea>
    </format>
    <format dxfId="4477">
      <pivotArea dataOnly="0" labelOnly="1" outline="0" fieldPosition="0">
        <references count="2">
          <reference field="3" count="1" selected="0">
            <x v="64"/>
          </reference>
          <reference field="5" count="1">
            <x v="18"/>
          </reference>
        </references>
      </pivotArea>
    </format>
    <format dxfId="4478">
      <pivotArea dataOnly="0" labelOnly="1" outline="0" fieldPosition="0">
        <references count="2">
          <reference field="3" count="1" selected="0">
            <x v="65"/>
          </reference>
          <reference field="5" count="1">
            <x v="61"/>
          </reference>
        </references>
      </pivotArea>
    </format>
    <format dxfId="4479">
      <pivotArea dataOnly="0" labelOnly="1" outline="0" fieldPosition="0">
        <references count="2">
          <reference field="3" count="1" selected="0">
            <x v="66"/>
          </reference>
          <reference field="5" count="1">
            <x v="10"/>
          </reference>
        </references>
      </pivotArea>
    </format>
    <format dxfId="4480">
      <pivotArea dataOnly="0" labelOnly="1" outline="0" fieldPosition="0">
        <references count="3">
          <reference field="3" count="1" selected="0">
            <x v="0"/>
          </reference>
          <reference field="5" count="1" selected="0">
            <x v="98"/>
          </reference>
          <reference field="7" count="1">
            <x v="33"/>
          </reference>
        </references>
      </pivotArea>
    </format>
    <format dxfId="4481">
      <pivotArea dataOnly="0" labelOnly="1" outline="0" fieldPosition="0">
        <references count="3">
          <reference field="3" count="1" selected="0">
            <x v="1"/>
          </reference>
          <reference field="5" count="1" selected="0">
            <x v="16"/>
          </reference>
          <reference field="7" count="1">
            <x v="18"/>
          </reference>
        </references>
      </pivotArea>
    </format>
    <format dxfId="4482">
      <pivotArea dataOnly="0" labelOnly="1" outline="0" fieldPosition="0">
        <references count="3">
          <reference field="3" count="1" selected="0">
            <x v="1"/>
          </reference>
          <reference field="5" count="1" selected="0">
            <x v="79"/>
          </reference>
          <reference field="7" count="1">
            <x v="10"/>
          </reference>
        </references>
      </pivotArea>
    </format>
    <format dxfId="4483">
      <pivotArea dataOnly="0" labelOnly="1" outline="0" fieldPosition="0">
        <references count="3">
          <reference field="3" count="1" selected="0">
            <x v="2"/>
          </reference>
          <reference field="5" count="1" selected="0">
            <x v="21"/>
          </reference>
          <reference field="7" count="1">
            <x v="36"/>
          </reference>
        </references>
      </pivotArea>
    </format>
    <format dxfId="4484">
      <pivotArea dataOnly="0" labelOnly="1" outline="0" fieldPosition="0">
        <references count="3">
          <reference field="3" count="1" selected="0">
            <x v="3"/>
          </reference>
          <reference field="5" count="1" selected="0">
            <x v="35"/>
          </reference>
          <reference field="7" count="1">
            <x v="36"/>
          </reference>
        </references>
      </pivotArea>
    </format>
    <format dxfId="4485">
      <pivotArea dataOnly="0" labelOnly="1" outline="0" fieldPosition="0">
        <references count="3">
          <reference field="3" count="1" selected="0">
            <x v="4"/>
          </reference>
          <reference field="5" count="1" selected="0">
            <x v="24"/>
          </reference>
          <reference field="7" count="1">
            <x v="17"/>
          </reference>
        </references>
      </pivotArea>
    </format>
    <format dxfId="4486">
      <pivotArea dataOnly="0" labelOnly="1" outline="0" fieldPosition="0">
        <references count="3">
          <reference field="3" count="1" selected="0">
            <x v="5"/>
          </reference>
          <reference field="5" count="1" selected="0">
            <x v="93"/>
          </reference>
          <reference field="7" count="1">
            <x v="31"/>
          </reference>
        </references>
      </pivotArea>
    </format>
    <format dxfId="4487">
      <pivotArea dataOnly="0" labelOnly="1" outline="0" fieldPosition="0">
        <references count="3">
          <reference field="3" count="1" selected="0">
            <x v="6"/>
          </reference>
          <reference field="5" count="1" selected="0">
            <x v="108"/>
          </reference>
          <reference field="7" count="1">
            <x v="36"/>
          </reference>
        </references>
      </pivotArea>
    </format>
    <format dxfId="4488">
      <pivotArea dataOnly="0" labelOnly="1" outline="0" fieldPosition="0">
        <references count="3">
          <reference field="3" count="1" selected="0">
            <x v="7"/>
          </reference>
          <reference field="5" count="1" selected="0">
            <x v="7"/>
          </reference>
          <reference field="7" count="1">
            <x v="29"/>
          </reference>
        </references>
      </pivotArea>
    </format>
    <format dxfId="4489">
      <pivotArea dataOnly="0" labelOnly="1" outline="0" fieldPosition="0">
        <references count="3">
          <reference field="3" count="1" selected="0">
            <x v="7"/>
          </reference>
          <reference field="5" count="1" selected="0">
            <x v="53"/>
          </reference>
          <reference field="7" count="1">
            <x v="5"/>
          </reference>
        </references>
      </pivotArea>
    </format>
    <format dxfId="4490">
      <pivotArea dataOnly="0" labelOnly="1" outline="0" fieldPosition="0">
        <references count="3">
          <reference field="3" count="1" selected="0">
            <x v="8"/>
          </reference>
          <reference field="5" count="1" selected="0">
            <x v="121"/>
          </reference>
          <reference field="7" count="1">
            <x v="27"/>
          </reference>
        </references>
      </pivotArea>
    </format>
    <format dxfId="4491">
      <pivotArea dataOnly="0" labelOnly="1" outline="0" fieldPosition="0">
        <references count="3">
          <reference field="3" count="1" selected="0">
            <x v="9"/>
          </reference>
          <reference field="5" count="1" selected="0">
            <x v="118"/>
          </reference>
          <reference field="7" count="1">
            <x v="26"/>
          </reference>
        </references>
      </pivotArea>
    </format>
    <format dxfId="4492">
      <pivotArea dataOnly="0" labelOnly="1" outline="0" fieldPosition="0">
        <references count="3">
          <reference field="3" count="1" selected="0">
            <x v="10"/>
          </reference>
          <reference field="5" count="1" selected="0">
            <x v="14"/>
          </reference>
          <reference field="7" count="1">
            <x v="36"/>
          </reference>
        </references>
      </pivotArea>
    </format>
    <format dxfId="4493">
      <pivotArea dataOnly="0" labelOnly="1" outline="0" fieldPosition="0">
        <references count="3">
          <reference field="3" count="1" selected="0">
            <x v="11"/>
          </reference>
          <reference field="5" count="1" selected="0">
            <x v="3"/>
          </reference>
          <reference field="7" count="1">
            <x v="4"/>
          </reference>
        </references>
      </pivotArea>
    </format>
    <format dxfId="4494">
      <pivotArea dataOnly="0" labelOnly="1" outline="0" fieldPosition="0">
        <references count="3">
          <reference field="3" count="1" selected="0">
            <x v="12"/>
          </reference>
          <reference field="5" count="1" selected="0">
            <x v="32"/>
          </reference>
          <reference field="7" count="1">
            <x v="36"/>
          </reference>
        </references>
      </pivotArea>
    </format>
    <format dxfId="4495">
      <pivotArea dataOnly="0" labelOnly="1" outline="0" fieldPosition="0">
        <references count="3">
          <reference field="3" count="1" selected="0">
            <x v="13"/>
          </reference>
          <reference field="5" count="1" selected="0">
            <x v="48"/>
          </reference>
          <reference field="7" count="1">
            <x v="23"/>
          </reference>
        </references>
      </pivotArea>
    </format>
    <format dxfId="4496">
      <pivotArea dataOnly="0" labelOnly="1" outline="0" fieldPosition="0">
        <references count="3">
          <reference field="3" count="1" selected="0">
            <x v="13"/>
          </reference>
          <reference field="5" count="1" selected="0">
            <x v="57"/>
          </reference>
          <reference field="7" count="1">
            <x v="24"/>
          </reference>
        </references>
      </pivotArea>
    </format>
    <format dxfId="4497">
      <pivotArea dataOnly="0" labelOnly="1" outline="0" fieldPosition="0">
        <references count="3">
          <reference field="3" count="1" selected="0">
            <x v="13"/>
          </reference>
          <reference field="5" count="1" selected="0">
            <x v="84"/>
          </reference>
          <reference field="7" count="1">
            <x v="23"/>
          </reference>
        </references>
      </pivotArea>
    </format>
    <format dxfId="4498">
      <pivotArea dataOnly="0" labelOnly="1" outline="0" fieldPosition="0">
        <references count="3">
          <reference field="3" count="1" selected="0">
            <x v="13"/>
          </reference>
          <reference field="5" count="1" selected="0">
            <x v="110"/>
          </reference>
          <reference field="7" count="1">
            <x v="35"/>
          </reference>
        </references>
      </pivotArea>
    </format>
    <format dxfId="4499">
      <pivotArea dataOnly="0" labelOnly="1" outline="0" fieldPosition="0">
        <references count="3">
          <reference field="3" count="1" selected="0">
            <x v="14"/>
          </reference>
          <reference field="5" count="1" selected="0">
            <x v="92"/>
          </reference>
          <reference field="7" count="1">
            <x v="36"/>
          </reference>
        </references>
      </pivotArea>
    </format>
    <format dxfId="4500">
      <pivotArea dataOnly="0" labelOnly="1" outline="0" fieldPosition="0">
        <references count="3">
          <reference field="3" count="1" selected="0">
            <x v="15"/>
          </reference>
          <reference field="5" count="1" selected="0">
            <x v="77"/>
          </reference>
          <reference field="7" count="1">
            <x v="21"/>
          </reference>
        </references>
      </pivotArea>
    </format>
    <format dxfId="4501">
      <pivotArea dataOnly="0" labelOnly="1" outline="0" fieldPosition="0">
        <references count="3">
          <reference field="3" count="1" selected="0">
            <x v="16"/>
          </reference>
          <reference field="5" count="1" selected="0">
            <x v="1"/>
          </reference>
          <reference field="7" count="1">
            <x v="36"/>
          </reference>
        </references>
      </pivotArea>
    </format>
    <format dxfId="4502">
      <pivotArea dataOnly="0" labelOnly="1" outline="0" fieldPosition="0">
        <references count="3">
          <reference field="3" count="1" selected="0">
            <x v="16"/>
          </reference>
          <reference field="5" count="1" selected="0">
            <x v="29"/>
          </reference>
          <reference field="7" count="1">
            <x v="36"/>
          </reference>
        </references>
      </pivotArea>
    </format>
    <format dxfId="4503">
      <pivotArea dataOnly="0" labelOnly="1" outline="0" fieldPosition="0">
        <references count="3">
          <reference field="3" count="1" selected="0">
            <x v="16"/>
          </reference>
          <reference field="5" count="1" selected="0">
            <x v="30"/>
          </reference>
          <reference field="7" count="1">
            <x v="36"/>
          </reference>
        </references>
      </pivotArea>
    </format>
    <format dxfId="4504">
      <pivotArea dataOnly="0" labelOnly="1" outline="0" fieldPosition="0">
        <references count="3">
          <reference field="3" count="1" selected="0">
            <x v="16"/>
          </reference>
          <reference field="5" count="1" selected="0">
            <x v="81"/>
          </reference>
          <reference field="7" count="1">
            <x v="36"/>
          </reference>
        </references>
      </pivotArea>
    </format>
    <format dxfId="4505">
      <pivotArea dataOnly="0" labelOnly="1" outline="0" fieldPosition="0">
        <references count="3">
          <reference field="3" count="1" selected="0">
            <x v="16"/>
          </reference>
          <reference field="5" count="1" selected="0">
            <x v="95"/>
          </reference>
          <reference field="7" count="1">
            <x v="36"/>
          </reference>
        </references>
      </pivotArea>
    </format>
    <format dxfId="4506">
      <pivotArea dataOnly="0" labelOnly="1" outline="0" fieldPosition="0">
        <references count="3">
          <reference field="3" count="1" selected="0">
            <x v="16"/>
          </reference>
          <reference field="5" count="1" selected="0">
            <x v="121"/>
          </reference>
          <reference field="7" count="1">
            <x v="36"/>
          </reference>
        </references>
      </pivotArea>
    </format>
    <format dxfId="4507">
      <pivotArea dataOnly="0" labelOnly="1" outline="0" fieldPosition="0">
        <references count="3">
          <reference field="3" count="1" selected="0">
            <x v="17"/>
          </reference>
          <reference field="5" count="1" selected="0">
            <x v="33"/>
          </reference>
          <reference field="7" count="1">
            <x v="36"/>
          </reference>
        </references>
      </pivotArea>
    </format>
    <format dxfId="4508">
      <pivotArea dataOnly="0" labelOnly="1" outline="0" fieldPosition="0">
        <references count="3">
          <reference field="3" count="1" selected="0">
            <x v="17"/>
          </reference>
          <reference field="5" count="1" selected="0">
            <x v="43"/>
          </reference>
          <reference field="7" count="1">
            <x v="36"/>
          </reference>
        </references>
      </pivotArea>
    </format>
    <format dxfId="4509">
      <pivotArea dataOnly="0" labelOnly="1" outline="0" fieldPosition="0">
        <references count="3">
          <reference field="3" count="1" selected="0">
            <x v="17"/>
          </reference>
          <reference field="5" count="1" selected="0">
            <x v="96"/>
          </reference>
          <reference field="7" count="1">
            <x v="36"/>
          </reference>
        </references>
      </pivotArea>
    </format>
    <format dxfId="4510">
      <pivotArea dataOnly="0" labelOnly="1" outline="0" fieldPosition="0">
        <references count="3">
          <reference field="3" count="1" selected="0">
            <x v="18"/>
          </reference>
          <reference field="5" count="1" selected="0">
            <x v="65"/>
          </reference>
          <reference field="7" count="1">
            <x v="36"/>
          </reference>
        </references>
      </pivotArea>
    </format>
    <format dxfId="4511">
      <pivotArea dataOnly="0" labelOnly="1" outline="0" fieldPosition="0">
        <references count="3">
          <reference field="3" count="1" selected="0">
            <x v="19"/>
          </reference>
          <reference field="5" count="1" selected="0">
            <x v="119"/>
          </reference>
          <reference field="7" count="1">
            <x v="36"/>
          </reference>
        </references>
      </pivotArea>
    </format>
    <format dxfId="4512">
      <pivotArea dataOnly="0" labelOnly="1" outline="0" fieldPosition="0">
        <references count="3">
          <reference field="3" count="1" selected="0">
            <x v="20"/>
          </reference>
          <reference field="5" count="1" selected="0">
            <x v="102"/>
          </reference>
          <reference field="7" count="1">
            <x v="36"/>
          </reference>
        </references>
      </pivotArea>
    </format>
    <format dxfId="4513">
      <pivotArea dataOnly="0" labelOnly="1" outline="0" fieldPosition="0">
        <references count="3">
          <reference field="3" count="1" selected="0">
            <x v="21"/>
          </reference>
          <reference field="5" count="1" selected="0">
            <x v="0"/>
          </reference>
          <reference field="7" count="1">
            <x v="2"/>
          </reference>
        </references>
      </pivotArea>
    </format>
    <format dxfId="4514">
      <pivotArea dataOnly="0" labelOnly="1" outline="0" fieldPosition="0">
        <references count="3">
          <reference field="3" count="1" selected="0">
            <x v="22"/>
          </reference>
          <reference field="5" count="1" selected="0">
            <x v="101"/>
          </reference>
          <reference field="7" count="1">
            <x v="36"/>
          </reference>
        </references>
      </pivotArea>
    </format>
    <format dxfId="4515">
      <pivotArea dataOnly="0" labelOnly="1" outline="0" fieldPosition="0">
        <references count="3">
          <reference field="3" count="1" selected="0">
            <x v="23"/>
          </reference>
          <reference field="5" count="1" selected="0">
            <x v="83"/>
          </reference>
          <reference field="7" count="1">
            <x v="36"/>
          </reference>
        </references>
      </pivotArea>
    </format>
    <format dxfId="4516">
      <pivotArea dataOnly="0" labelOnly="1" outline="0" fieldPosition="0">
        <references count="3">
          <reference field="3" count="1" selected="0">
            <x v="24"/>
          </reference>
          <reference field="5" count="1" selected="0">
            <x v="121"/>
          </reference>
          <reference field="7" count="1">
            <x v="36"/>
          </reference>
        </references>
      </pivotArea>
    </format>
    <format dxfId="4517">
      <pivotArea dataOnly="0" labelOnly="1" outline="0" fieldPosition="0">
        <references count="3">
          <reference field="3" count="1" selected="0">
            <x v="25"/>
          </reference>
          <reference field="5" count="1" selected="0">
            <x v="86"/>
          </reference>
          <reference field="7" count="1">
            <x v="34"/>
          </reference>
        </references>
      </pivotArea>
    </format>
    <format dxfId="4518">
      <pivotArea dataOnly="0" labelOnly="1" outline="0" fieldPosition="0">
        <references count="3">
          <reference field="3" count="1" selected="0">
            <x v="26"/>
          </reference>
          <reference field="5" count="1" selected="0">
            <x v="75"/>
          </reference>
          <reference field="7" count="1">
            <x v="36"/>
          </reference>
        </references>
      </pivotArea>
    </format>
    <format dxfId="4519">
      <pivotArea dataOnly="0" labelOnly="1" outline="0" fieldPosition="0">
        <references count="3">
          <reference field="3" count="1" selected="0">
            <x v="26"/>
          </reference>
          <reference field="5" count="1" selected="0">
            <x v="103"/>
          </reference>
          <reference field="7" count="1">
            <x v="20"/>
          </reference>
        </references>
      </pivotArea>
    </format>
    <format dxfId="4520">
      <pivotArea dataOnly="0" labelOnly="1" outline="0" fieldPosition="0">
        <references count="3">
          <reference field="3" count="1" selected="0">
            <x v="26"/>
          </reference>
          <reference field="5" count="1" selected="0">
            <x v="107"/>
          </reference>
          <reference field="7" count="1">
            <x v="11"/>
          </reference>
        </references>
      </pivotArea>
    </format>
    <format dxfId="4521">
      <pivotArea dataOnly="0" labelOnly="1" outline="0" fieldPosition="0">
        <references count="3">
          <reference field="3" count="1" selected="0">
            <x v="27"/>
          </reference>
          <reference field="5" count="1" selected="0">
            <x v="6"/>
          </reference>
          <reference field="7" count="1">
            <x v="12"/>
          </reference>
        </references>
      </pivotArea>
    </format>
    <format dxfId="4522">
      <pivotArea dataOnly="0" labelOnly="1" outline="0" fieldPosition="0">
        <references count="3">
          <reference field="3" count="1" selected="0">
            <x v="28"/>
          </reference>
          <reference field="5" count="1" selected="0">
            <x v="17"/>
          </reference>
          <reference field="7" count="1">
            <x v="36"/>
          </reference>
        </references>
      </pivotArea>
    </format>
    <format dxfId="4523">
      <pivotArea dataOnly="0" labelOnly="1" outline="0" fieldPosition="0">
        <references count="3">
          <reference field="3" count="1" selected="0">
            <x v="28"/>
          </reference>
          <reference field="5" count="1" selected="0">
            <x v="31"/>
          </reference>
          <reference field="7" count="1">
            <x v="36"/>
          </reference>
        </references>
      </pivotArea>
    </format>
    <format dxfId="4524">
      <pivotArea dataOnly="0" labelOnly="1" outline="0" fieldPosition="0">
        <references count="3">
          <reference field="3" count="1" selected="0">
            <x v="29"/>
          </reference>
          <reference field="5" count="1" selected="0">
            <x v="8"/>
          </reference>
          <reference field="7" count="1">
            <x v="36"/>
          </reference>
        </references>
      </pivotArea>
    </format>
    <format dxfId="4525">
      <pivotArea dataOnly="0" labelOnly="1" outline="0" fieldPosition="0">
        <references count="3">
          <reference field="3" count="1" selected="0">
            <x v="30"/>
          </reference>
          <reference field="5" count="1" selected="0">
            <x v="89"/>
          </reference>
          <reference field="7" count="1">
            <x v="36"/>
          </reference>
        </references>
      </pivotArea>
    </format>
    <format dxfId="4526">
      <pivotArea dataOnly="0" labelOnly="1" outline="0" fieldPosition="0">
        <references count="3">
          <reference field="3" count="1" selected="0">
            <x v="31"/>
          </reference>
          <reference field="5" count="1" selected="0">
            <x v="64"/>
          </reference>
          <reference field="7" count="1">
            <x v="36"/>
          </reference>
        </references>
      </pivotArea>
    </format>
    <format dxfId="4527">
      <pivotArea dataOnly="0" labelOnly="1" outline="0" fieldPosition="0">
        <references count="3">
          <reference field="3" count="1" selected="0">
            <x v="31"/>
          </reference>
          <reference field="5" count="1" selected="0">
            <x v="66"/>
          </reference>
          <reference field="7" count="1">
            <x v="36"/>
          </reference>
        </references>
      </pivotArea>
    </format>
    <format dxfId="4528">
      <pivotArea dataOnly="0" labelOnly="1" outline="0" fieldPosition="0">
        <references count="3">
          <reference field="3" count="1" selected="0">
            <x v="32"/>
          </reference>
          <reference field="5" count="1" selected="0">
            <x v="94"/>
          </reference>
          <reference field="7" count="1">
            <x v="14"/>
          </reference>
        </references>
      </pivotArea>
    </format>
    <format dxfId="4529">
      <pivotArea dataOnly="0" labelOnly="1" outline="0" fieldPosition="0">
        <references count="3">
          <reference field="3" count="1" selected="0">
            <x v="33"/>
          </reference>
          <reference field="5" count="1" selected="0">
            <x v="68"/>
          </reference>
          <reference field="7" count="1">
            <x v="36"/>
          </reference>
        </references>
      </pivotArea>
    </format>
    <format dxfId="4530">
      <pivotArea dataOnly="0" labelOnly="1" outline="0" fieldPosition="0">
        <references count="3">
          <reference field="3" count="1" selected="0">
            <x v="34"/>
          </reference>
          <reference field="5" count="1" selected="0">
            <x v="9"/>
          </reference>
          <reference field="7" count="1">
            <x v="36"/>
          </reference>
        </references>
      </pivotArea>
    </format>
    <format dxfId="4531">
      <pivotArea dataOnly="0" labelOnly="1" outline="0" fieldPosition="0">
        <references count="3">
          <reference field="3" count="1" selected="0">
            <x v="34"/>
          </reference>
          <reference field="5" count="1" selected="0">
            <x v="28"/>
          </reference>
          <reference field="7" count="1">
            <x v="36"/>
          </reference>
        </references>
      </pivotArea>
    </format>
    <format dxfId="4532">
      <pivotArea dataOnly="0" labelOnly="1" outline="0" fieldPosition="0">
        <references count="3">
          <reference field="3" count="1" selected="0">
            <x v="34"/>
          </reference>
          <reference field="5" count="1" selected="0">
            <x v="78"/>
          </reference>
          <reference field="7" count="1">
            <x v="36"/>
          </reference>
        </references>
      </pivotArea>
    </format>
    <format dxfId="4533">
      <pivotArea dataOnly="0" labelOnly="1" outline="0" fieldPosition="0">
        <references count="3">
          <reference field="3" count="1" selected="0">
            <x v="34"/>
          </reference>
          <reference field="5" count="1" selected="0">
            <x v="120"/>
          </reference>
          <reference field="7" count="1">
            <x v="36"/>
          </reference>
        </references>
      </pivotArea>
    </format>
    <format dxfId="4534">
      <pivotArea dataOnly="0" labelOnly="1" outline="0" fieldPosition="0">
        <references count="3">
          <reference field="3" count="1" selected="0">
            <x v="34"/>
          </reference>
          <reference field="5" count="1" selected="0">
            <x v="121"/>
          </reference>
          <reference field="7" count="1">
            <x v="36"/>
          </reference>
        </references>
      </pivotArea>
    </format>
    <format dxfId="4535">
      <pivotArea dataOnly="0" labelOnly="1" outline="0" fieldPosition="0">
        <references count="3">
          <reference field="3" count="1" selected="0">
            <x v="35"/>
          </reference>
          <reference field="5" count="1" selected="0">
            <x v="26"/>
          </reference>
          <reference field="7" count="1">
            <x v="36"/>
          </reference>
        </references>
      </pivotArea>
    </format>
    <format dxfId="4536">
      <pivotArea dataOnly="0" labelOnly="1" outline="0" fieldPosition="0">
        <references count="3">
          <reference field="3" count="1" selected="0">
            <x v="36"/>
          </reference>
          <reference field="5" count="1" selected="0">
            <x v="22"/>
          </reference>
          <reference field="7" count="1">
            <x v="36"/>
          </reference>
        </references>
      </pivotArea>
    </format>
    <format dxfId="4537">
      <pivotArea dataOnly="0" labelOnly="1" outline="0" fieldPosition="0">
        <references count="3">
          <reference field="3" count="1" selected="0">
            <x v="37"/>
          </reference>
          <reference field="5" count="1" selected="0">
            <x v="117"/>
          </reference>
          <reference field="7" count="1">
            <x v="36"/>
          </reference>
        </references>
      </pivotArea>
    </format>
    <format dxfId="4538">
      <pivotArea dataOnly="0" labelOnly="1" outline="0" fieldPosition="0">
        <references count="3">
          <reference field="3" count="1" selected="0">
            <x v="38"/>
          </reference>
          <reference field="5" count="1" selected="0">
            <x v="27"/>
          </reference>
          <reference field="7" count="1">
            <x v="36"/>
          </reference>
        </references>
      </pivotArea>
    </format>
    <format dxfId="4539">
      <pivotArea dataOnly="0" labelOnly="1" outline="0" fieldPosition="0">
        <references count="3">
          <reference field="3" count="1" selected="0">
            <x v="38"/>
          </reference>
          <reference field="5" count="1" selected="0">
            <x v="52"/>
          </reference>
          <reference field="7" count="1">
            <x v="36"/>
          </reference>
        </references>
      </pivotArea>
    </format>
    <format dxfId="4540">
      <pivotArea dataOnly="0" labelOnly="1" outline="0" fieldPosition="0">
        <references count="3">
          <reference field="3" count="1" selected="0">
            <x v="39"/>
          </reference>
          <reference field="5" count="1" selected="0">
            <x v="12"/>
          </reference>
          <reference field="7" count="1">
            <x v="36"/>
          </reference>
        </references>
      </pivotArea>
    </format>
    <format dxfId="4541">
      <pivotArea dataOnly="0" labelOnly="1" outline="0" fieldPosition="0">
        <references count="3">
          <reference field="3" count="1" selected="0">
            <x v="39"/>
          </reference>
          <reference field="5" count="1" selected="0">
            <x v="15"/>
          </reference>
          <reference field="7" count="1">
            <x v="36"/>
          </reference>
        </references>
      </pivotArea>
    </format>
    <format dxfId="4542">
      <pivotArea dataOnly="0" labelOnly="1" outline="0" fieldPosition="0">
        <references count="3">
          <reference field="3" count="1" selected="0">
            <x v="39"/>
          </reference>
          <reference field="5" count="1" selected="0">
            <x v="19"/>
          </reference>
          <reference field="7" count="1">
            <x v="36"/>
          </reference>
        </references>
      </pivotArea>
    </format>
    <format dxfId="4543">
      <pivotArea dataOnly="0" labelOnly="1" outline="0" fieldPosition="0">
        <references count="3">
          <reference field="3" count="1" selected="0">
            <x v="39"/>
          </reference>
          <reference field="5" count="1" selected="0">
            <x v="23"/>
          </reference>
          <reference field="7" count="1">
            <x v="36"/>
          </reference>
        </references>
      </pivotArea>
    </format>
    <format dxfId="4544">
      <pivotArea dataOnly="0" labelOnly="1" outline="0" fieldPosition="0">
        <references count="3">
          <reference field="3" count="1" selected="0">
            <x v="39"/>
          </reference>
          <reference field="5" count="1" selected="0">
            <x v="25"/>
          </reference>
          <reference field="7" count="1">
            <x v="36"/>
          </reference>
        </references>
      </pivotArea>
    </format>
    <format dxfId="4545">
      <pivotArea dataOnly="0" labelOnly="1" outline="0" fieldPosition="0">
        <references count="3">
          <reference field="3" count="1" selected="0">
            <x v="39"/>
          </reference>
          <reference field="5" count="1" selected="0">
            <x v="34"/>
          </reference>
          <reference field="7" count="1">
            <x v="36"/>
          </reference>
        </references>
      </pivotArea>
    </format>
    <format dxfId="4546">
      <pivotArea dataOnly="0" labelOnly="1" outline="0" fieldPosition="0">
        <references count="3">
          <reference field="3" count="1" selected="0">
            <x v="39"/>
          </reference>
          <reference field="5" count="1" selected="0">
            <x v="36"/>
          </reference>
          <reference field="7" count="1">
            <x v="36"/>
          </reference>
        </references>
      </pivotArea>
    </format>
    <format dxfId="4547">
      <pivotArea dataOnly="0" labelOnly="1" outline="0" fieldPosition="0">
        <references count="3">
          <reference field="3" count="1" selected="0">
            <x v="39"/>
          </reference>
          <reference field="5" count="1" selected="0">
            <x v="42"/>
          </reference>
          <reference field="7" count="1">
            <x v="36"/>
          </reference>
        </references>
      </pivotArea>
    </format>
    <format dxfId="4548">
      <pivotArea dataOnly="0" labelOnly="1" outline="0" fieldPosition="0">
        <references count="3">
          <reference field="3" count="1" selected="0">
            <x v="39"/>
          </reference>
          <reference field="5" count="1" selected="0">
            <x v="44"/>
          </reference>
          <reference field="7" count="1">
            <x v="36"/>
          </reference>
        </references>
      </pivotArea>
    </format>
    <format dxfId="4549">
      <pivotArea dataOnly="0" labelOnly="1" outline="0" fieldPosition="0">
        <references count="3">
          <reference field="3" count="1" selected="0">
            <x v="39"/>
          </reference>
          <reference field="5" count="1" selected="0">
            <x v="55"/>
          </reference>
          <reference field="7" count="1">
            <x v="36"/>
          </reference>
        </references>
      </pivotArea>
    </format>
    <format dxfId="4550">
      <pivotArea dataOnly="0" labelOnly="1" outline="0" fieldPosition="0">
        <references count="3">
          <reference field="3" count="1" selected="0">
            <x v="39"/>
          </reference>
          <reference field="5" count="1" selected="0">
            <x v="69"/>
          </reference>
          <reference field="7" count="1">
            <x v="36"/>
          </reference>
        </references>
      </pivotArea>
    </format>
    <format dxfId="4551">
      <pivotArea dataOnly="0" labelOnly="1" outline="0" fieldPosition="0">
        <references count="3">
          <reference field="3" count="1" selected="0">
            <x v="39"/>
          </reference>
          <reference field="5" count="1" selected="0">
            <x v="88"/>
          </reference>
          <reference field="7" count="1">
            <x v="36"/>
          </reference>
        </references>
      </pivotArea>
    </format>
    <format dxfId="4552">
      <pivotArea dataOnly="0" labelOnly="1" outline="0" fieldPosition="0">
        <references count="3">
          <reference field="3" count="1" selected="0">
            <x v="39"/>
          </reference>
          <reference field="5" count="1" selected="0">
            <x v="121"/>
          </reference>
          <reference field="7" count="1">
            <x v="36"/>
          </reference>
        </references>
      </pivotArea>
    </format>
    <format dxfId="4553">
      <pivotArea dataOnly="0" labelOnly="1" outline="0" fieldPosition="0">
        <references count="3">
          <reference field="3" count="1" selected="0">
            <x v="40"/>
          </reference>
          <reference field="5" count="1" selected="0">
            <x v="4"/>
          </reference>
          <reference field="7" count="1">
            <x v="25"/>
          </reference>
        </references>
      </pivotArea>
    </format>
    <format dxfId="4554">
      <pivotArea dataOnly="0" labelOnly="1" outline="0" fieldPosition="0">
        <references count="3">
          <reference field="3" count="1" selected="0">
            <x v="40"/>
          </reference>
          <reference field="5" count="1" selected="0">
            <x v="37"/>
          </reference>
          <reference field="7" count="1">
            <x v="36"/>
          </reference>
        </references>
      </pivotArea>
    </format>
    <format dxfId="4555">
      <pivotArea dataOnly="0" labelOnly="1" outline="0" fieldPosition="0">
        <references count="3">
          <reference field="3" count="1" selected="0">
            <x v="40"/>
          </reference>
          <reference field="5" count="1" selected="0">
            <x v="39"/>
          </reference>
          <reference field="7" count="1">
            <x v="36"/>
          </reference>
        </references>
      </pivotArea>
    </format>
    <format dxfId="4556">
      <pivotArea dataOnly="0" labelOnly="1" outline="0" fieldPosition="0">
        <references count="3">
          <reference field="3" count="1" selected="0">
            <x v="40"/>
          </reference>
          <reference field="5" count="1" selected="0">
            <x v="40"/>
          </reference>
          <reference field="7" count="1">
            <x v="36"/>
          </reference>
        </references>
      </pivotArea>
    </format>
    <format dxfId="4557">
      <pivotArea dataOnly="0" labelOnly="1" outline="0" fieldPosition="0">
        <references count="3">
          <reference field="3" count="1" selected="0">
            <x v="40"/>
          </reference>
          <reference field="5" count="1" selected="0">
            <x v="45"/>
          </reference>
          <reference field="7" count="1">
            <x v="36"/>
          </reference>
        </references>
      </pivotArea>
    </format>
    <format dxfId="4558">
      <pivotArea dataOnly="0" labelOnly="1" outline="0" fieldPosition="0">
        <references count="3">
          <reference field="3" count="1" selected="0">
            <x v="40"/>
          </reference>
          <reference field="5" count="1" selected="0">
            <x v="54"/>
          </reference>
          <reference field="7" count="1">
            <x v="36"/>
          </reference>
        </references>
      </pivotArea>
    </format>
    <format dxfId="4559">
      <pivotArea dataOnly="0" labelOnly="1" outline="0" fieldPosition="0">
        <references count="3">
          <reference field="3" count="1" selected="0">
            <x v="40"/>
          </reference>
          <reference field="5" count="1" selected="0">
            <x v="63"/>
          </reference>
          <reference field="7" count="1">
            <x v="36"/>
          </reference>
        </references>
      </pivotArea>
    </format>
    <format dxfId="4560">
      <pivotArea dataOnly="0" labelOnly="1" outline="0" fieldPosition="0">
        <references count="3">
          <reference field="3" count="1" selected="0">
            <x v="40"/>
          </reference>
          <reference field="5" count="1" selected="0">
            <x v="70"/>
          </reference>
          <reference field="7" count="1">
            <x v="36"/>
          </reference>
        </references>
      </pivotArea>
    </format>
    <format dxfId="4561">
      <pivotArea dataOnly="0" labelOnly="1" outline="0" fieldPosition="0">
        <references count="3">
          <reference field="3" count="1" selected="0">
            <x v="40"/>
          </reference>
          <reference field="5" count="1" selected="0">
            <x v="71"/>
          </reference>
          <reference field="7" count="1">
            <x v="36"/>
          </reference>
        </references>
      </pivotArea>
    </format>
    <format dxfId="4562">
      <pivotArea dataOnly="0" labelOnly="1" outline="0" fieldPosition="0">
        <references count="3">
          <reference field="3" count="1" selected="0">
            <x v="40"/>
          </reference>
          <reference field="5" count="1" selected="0">
            <x v="72"/>
          </reference>
          <reference field="7" count="1">
            <x v="36"/>
          </reference>
        </references>
      </pivotArea>
    </format>
    <format dxfId="4563">
      <pivotArea dataOnly="0" labelOnly="1" outline="0" fieldPosition="0">
        <references count="3">
          <reference field="3" count="1" selected="0">
            <x v="40"/>
          </reference>
          <reference field="5" count="1" selected="0">
            <x v="74"/>
          </reference>
          <reference field="7" count="1">
            <x v="36"/>
          </reference>
        </references>
      </pivotArea>
    </format>
    <format dxfId="4564">
      <pivotArea dataOnly="0" labelOnly="1" outline="0" fieldPosition="0">
        <references count="3">
          <reference field="3" count="1" selected="0">
            <x v="40"/>
          </reference>
          <reference field="5" count="1" selected="0">
            <x v="85"/>
          </reference>
          <reference field="7" count="1">
            <x v="36"/>
          </reference>
        </references>
      </pivotArea>
    </format>
    <format dxfId="4565">
      <pivotArea dataOnly="0" labelOnly="1" outline="0" fieldPosition="0">
        <references count="3">
          <reference field="3" count="1" selected="0">
            <x v="40"/>
          </reference>
          <reference field="5" count="1" selected="0">
            <x v="106"/>
          </reference>
          <reference field="7" count="1">
            <x v="36"/>
          </reference>
        </references>
      </pivotArea>
    </format>
    <format dxfId="4566">
      <pivotArea dataOnly="0" labelOnly="1" outline="0" fieldPosition="0">
        <references count="3">
          <reference field="3" count="1" selected="0">
            <x v="40"/>
          </reference>
          <reference field="5" count="1" selected="0">
            <x v="113"/>
          </reference>
          <reference field="7" count="1">
            <x v="36"/>
          </reference>
        </references>
      </pivotArea>
    </format>
    <format dxfId="4567">
      <pivotArea dataOnly="0" labelOnly="1" outline="0" fieldPosition="0">
        <references count="3">
          <reference field="3" count="1" selected="0">
            <x v="41"/>
          </reference>
          <reference field="5" count="1" selected="0">
            <x v="2"/>
          </reference>
          <reference field="7" count="1">
            <x v="0"/>
          </reference>
        </references>
      </pivotArea>
    </format>
    <format dxfId="4568">
      <pivotArea dataOnly="0" labelOnly="1" outline="0" fieldPosition="0">
        <references count="3">
          <reference field="3" count="1" selected="0">
            <x v="41"/>
          </reference>
          <reference field="5" count="1" selected="0">
            <x v="5"/>
          </reference>
          <reference field="7" count="1">
            <x v="32"/>
          </reference>
        </references>
      </pivotArea>
    </format>
    <format dxfId="4569">
      <pivotArea dataOnly="0" labelOnly="1" outline="0" fieldPosition="0">
        <references count="3">
          <reference field="3" count="1" selected="0">
            <x v="41"/>
          </reference>
          <reference field="5" count="1" selected="0">
            <x v="59"/>
          </reference>
          <reference field="7" count="1">
            <x v="36"/>
          </reference>
        </references>
      </pivotArea>
    </format>
    <format dxfId="4570">
      <pivotArea dataOnly="0" labelOnly="1" outline="0" fieldPosition="0">
        <references count="3">
          <reference field="3" count="1" selected="0">
            <x v="41"/>
          </reference>
          <reference field="5" count="1" selected="0">
            <x v="67"/>
          </reference>
          <reference field="7" count="1">
            <x v="36"/>
          </reference>
        </references>
      </pivotArea>
    </format>
    <format dxfId="4571">
      <pivotArea dataOnly="0" labelOnly="1" outline="0" fieldPosition="0">
        <references count="3">
          <reference field="3" count="1" selected="0">
            <x v="41"/>
          </reference>
          <reference field="5" count="1" selected="0">
            <x v="76"/>
          </reference>
          <reference field="7" count="1">
            <x v="32"/>
          </reference>
        </references>
      </pivotArea>
    </format>
    <format dxfId="4572">
      <pivotArea dataOnly="0" labelOnly="1" outline="0" fieldPosition="0">
        <references count="3">
          <reference field="3" count="1" selected="0">
            <x v="41"/>
          </reference>
          <reference field="5" count="1" selected="0">
            <x v="112"/>
          </reference>
          <reference field="7" count="1">
            <x v="36"/>
          </reference>
        </references>
      </pivotArea>
    </format>
    <format dxfId="4573">
      <pivotArea dataOnly="0" labelOnly="1" outline="0" fieldPosition="0">
        <references count="3">
          <reference field="3" count="1" selected="0">
            <x v="41"/>
          </reference>
          <reference field="5" count="1" selected="0">
            <x v="116"/>
          </reference>
          <reference field="7" count="1">
            <x v="13"/>
          </reference>
        </references>
      </pivotArea>
    </format>
    <format dxfId="4574">
      <pivotArea dataOnly="0" labelOnly="1" outline="0" fieldPosition="0">
        <references count="3">
          <reference field="3" count="1" selected="0">
            <x v="42"/>
          </reference>
          <reference field="5" count="1" selected="0">
            <x v="99"/>
          </reference>
          <reference field="7" count="1">
            <x v="36"/>
          </reference>
        </references>
      </pivotArea>
    </format>
    <format dxfId="4575">
      <pivotArea dataOnly="0" labelOnly="1" outline="0" fieldPosition="0">
        <references count="3">
          <reference field="3" count="1" selected="0">
            <x v="43"/>
          </reference>
          <reference field="5" count="1" selected="0">
            <x v="38"/>
          </reference>
          <reference field="7" count="1">
            <x v="36"/>
          </reference>
        </references>
      </pivotArea>
    </format>
    <format dxfId="4576">
      <pivotArea dataOnly="0" labelOnly="1" outline="0" fieldPosition="0">
        <references count="3">
          <reference field="3" count="1" selected="0">
            <x v="44"/>
          </reference>
          <reference field="5" count="1" selected="0">
            <x v="11"/>
          </reference>
          <reference field="7" count="1">
            <x v="3"/>
          </reference>
        </references>
      </pivotArea>
    </format>
    <format dxfId="4577">
      <pivotArea dataOnly="0" labelOnly="1" outline="0" fieldPosition="0">
        <references count="3">
          <reference field="3" count="1" selected="0">
            <x v="45"/>
          </reference>
          <reference field="5" count="1" selected="0">
            <x v="82"/>
          </reference>
          <reference field="7" count="1">
            <x v="36"/>
          </reference>
        </references>
      </pivotArea>
    </format>
    <format dxfId="4578">
      <pivotArea dataOnly="0" labelOnly="1" outline="0" fieldPosition="0">
        <references count="3">
          <reference field="3" count="1" selected="0">
            <x v="46"/>
          </reference>
          <reference field="5" count="1" selected="0">
            <x v="105"/>
          </reference>
          <reference field="7" count="1">
            <x v="36"/>
          </reference>
        </references>
      </pivotArea>
    </format>
    <format dxfId="4579">
      <pivotArea dataOnly="0" labelOnly="1" outline="0" fieldPosition="0">
        <references count="3">
          <reference field="3" count="1" selected="0">
            <x v="47"/>
          </reference>
          <reference field="5" count="1" selected="0">
            <x v="80"/>
          </reference>
          <reference field="7" count="1">
            <x v="22"/>
          </reference>
        </references>
      </pivotArea>
    </format>
    <format dxfId="4580">
      <pivotArea dataOnly="0" labelOnly="1" outline="0" fieldPosition="0">
        <references count="3">
          <reference field="3" count="1" selected="0">
            <x v="48"/>
          </reference>
          <reference field="5" count="1" selected="0">
            <x v="13"/>
          </reference>
          <reference field="7" count="1">
            <x v="1"/>
          </reference>
        </references>
      </pivotArea>
    </format>
    <format dxfId="4581">
      <pivotArea dataOnly="0" labelOnly="1" outline="0" fieldPosition="0">
        <references count="3">
          <reference field="3" count="1" selected="0">
            <x v="49"/>
          </reference>
          <reference field="5" count="1" selected="0">
            <x v="20"/>
          </reference>
          <reference field="7" count="1">
            <x v="9"/>
          </reference>
        </references>
      </pivotArea>
    </format>
    <format dxfId="4582">
      <pivotArea dataOnly="0" labelOnly="1" outline="0" fieldPosition="0">
        <references count="3">
          <reference field="3" count="1" selected="0">
            <x v="50"/>
          </reference>
          <reference field="5" count="1" selected="0">
            <x v="47"/>
          </reference>
          <reference field="7" count="1">
            <x v="9"/>
          </reference>
        </references>
      </pivotArea>
    </format>
    <format dxfId="4583">
      <pivotArea dataOnly="0" labelOnly="1" outline="0" fieldPosition="0">
        <references count="3">
          <reference field="3" count="1" selected="0">
            <x v="51"/>
          </reference>
          <reference field="5" count="1" selected="0">
            <x v="121"/>
          </reference>
          <reference field="7" count="1">
            <x v="36"/>
          </reference>
        </references>
      </pivotArea>
    </format>
    <format dxfId="4584">
      <pivotArea dataOnly="0" labelOnly="1" outline="0" fieldPosition="0">
        <references count="3">
          <reference field="3" count="1" selected="0">
            <x v="52"/>
          </reference>
          <reference field="5" count="1" selected="0">
            <x v="58"/>
          </reference>
          <reference field="7" count="1">
            <x v="16"/>
          </reference>
        </references>
      </pivotArea>
    </format>
    <format dxfId="4585">
      <pivotArea dataOnly="0" labelOnly="1" outline="0" fieldPosition="0">
        <references count="3">
          <reference field="3" count="1" selected="0">
            <x v="53"/>
          </reference>
          <reference field="5" count="1" selected="0">
            <x v="62"/>
          </reference>
          <reference field="7" count="1">
            <x v="36"/>
          </reference>
        </references>
      </pivotArea>
    </format>
    <format dxfId="4586">
      <pivotArea dataOnly="0" labelOnly="1" outline="0" fieldPosition="0">
        <references count="3">
          <reference field="3" count="1" selected="0">
            <x v="53"/>
          </reference>
          <reference field="5" count="1" selected="0">
            <x v="111"/>
          </reference>
          <reference field="7" count="1">
            <x v="36"/>
          </reference>
        </references>
      </pivotArea>
    </format>
    <format dxfId="4587">
      <pivotArea dataOnly="0" labelOnly="1" outline="0" fieldPosition="0">
        <references count="3">
          <reference field="3" count="1" selected="0">
            <x v="54"/>
          </reference>
          <reference field="5" count="1" selected="0">
            <x v="91"/>
          </reference>
          <reference field="7" count="1">
            <x v="30"/>
          </reference>
        </references>
      </pivotArea>
    </format>
    <format dxfId="4588">
      <pivotArea dataOnly="0" labelOnly="1" outline="0" fieldPosition="0">
        <references count="3">
          <reference field="3" count="1" selected="0">
            <x v="55"/>
          </reference>
          <reference field="5" count="1" selected="0">
            <x v="51"/>
          </reference>
          <reference field="7" count="1">
            <x v="19"/>
          </reference>
        </references>
      </pivotArea>
    </format>
    <format dxfId="4589">
      <pivotArea dataOnly="0" labelOnly="1" outline="0" fieldPosition="0">
        <references count="3">
          <reference field="3" count="1" selected="0">
            <x v="56"/>
          </reference>
          <reference field="5" count="1" selected="0">
            <x v="46"/>
          </reference>
          <reference field="7" count="1">
            <x v="36"/>
          </reference>
        </references>
      </pivotArea>
    </format>
    <format dxfId="4590">
      <pivotArea dataOnly="0" labelOnly="1" outline="0" fieldPosition="0">
        <references count="3">
          <reference field="3" count="1" selected="0">
            <x v="57"/>
          </reference>
          <reference field="5" count="1" selected="0">
            <x v="90"/>
          </reference>
          <reference field="7" count="1">
            <x v="36"/>
          </reference>
        </references>
      </pivotArea>
    </format>
    <format dxfId="4591">
      <pivotArea dataOnly="0" labelOnly="1" outline="0" fieldPosition="0">
        <references count="3">
          <reference field="3" count="1" selected="0">
            <x v="58"/>
          </reference>
          <reference field="5" count="1" selected="0">
            <x v="97"/>
          </reference>
          <reference field="7" count="1">
            <x v="36"/>
          </reference>
        </references>
      </pivotArea>
    </format>
    <format dxfId="4592">
      <pivotArea dataOnly="0" labelOnly="1" outline="0" fieldPosition="0">
        <references count="3">
          <reference field="3" count="1" selected="0">
            <x v="59"/>
          </reference>
          <reference field="5" count="1" selected="0">
            <x v="49"/>
          </reference>
          <reference field="7" count="1">
            <x v="36"/>
          </reference>
        </references>
      </pivotArea>
    </format>
    <format dxfId="4593">
      <pivotArea dataOnly="0" labelOnly="1" outline="0" fieldPosition="0">
        <references count="3">
          <reference field="3" count="1" selected="0">
            <x v="59"/>
          </reference>
          <reference field="5" count="1" selected="0">
            <x v="56"/>
          </reference>
          <reference field="7" count="1">
            <x v="36"/>
          </reference>
        </references>
      </pivotArea>
    </format>
    <format dxfId="4594">
      <pivotArea dataOnly="0" labelOnly="1" outline="0" fieldPosition="0">
        <references count="3">
          <reference field="3" count="1" selected="0">
            <x v="59"/>
          </reference>
          <reference field="5" count="1" selected="0">
            <x v="109"/>
          </reference>
          <reference field="7" count="1">
            <x v="36"/>
          </reference>
        </references>
      </pivotArea>
    </format>
    <format dxfId="4595">
      <pivotArea dataOnly="0" labelOnly="1" outline="0" fieldPosition="0">
        <references count="3">
          <reference field="3" count="1" selected="0">
            <x v="59"/>
          </reference>
          <reference field="5" count="1" selected="0">
            <x v="114"/>
          </reference>
          <reference field="7" count="1">
            <x v="36"/>
          </reference>
        </references>
      </pivotArea>
    </format>
    <format dxfId="4596">
      <pivotArea dataOnly="0" labelOnly="1" outline="0" fieldPosition="0">
        <references count="3">
          <reference field="3" count="1" selected="0">
            <x v="60"/>
          </reference>
          <reference field="5" count="1" selected="0">
            <x v="73"/>
          </reference>
          <reference field="7" count="1">
            <x v="7"/>
          </reference>
        </references>
      </pivotArea>
    </format>
    <format dxfId="4597">
      <pivotArea dataOnly="0" labelOnly="1" outline="0" fieldPosition="0">
        <references count="3">
          <reference field="3" count="1" selected="0">
            <x v="60"/>
          </reference>
          <reference field="5" count="1" selected="0">
            <x v="115"/>
          </reference>
          <reference field="7" count="1">
            <x v="8"/>
          </reference>
        </references>
      </pivotArea>
    </format>
    <format dxfId="4598">
      <pivotArea dataOnly="0" labelOnly="1" outline="0" fieldPosition="0">
        <references count="3">
          <reference field="3" count="1" selected="0">
            <x v="61"/>
          </reference>
          <reference field="5" count="1" selected="0">
            <x v="41"/>
          </reference>
          <reference field="7" count="1">
            <x v="34"/>
          </reference>
        </references>
      </pivotArea>
    </format>
    <format dxfId="4599">
      <pivotArea dataOnly="0" labelOnly="1" outline="0" fieldPosition="0">
        <references count="3">
          <reference field="3" count="1" selected="0">
            <x v="62"/>
          </reference>
          <reference field="5" count="1" selected="0">
            <x v="60"/>
          </reference>
          <reference field="7" count="1">
            <x v="28"/>
          </reference>
        </references>
      </pivotArea>
    </format>
    <format dxfId="4600">
      <pivotArea dataOnly="0" labelOnly="1" outline="0" fieldPosition="0">
        <references count="3">
          <reference field="3" count="1" selected="0">
            <x v="62"/>
          </reference>
          <reference field="5" count="1" selected="0">
            <x v="87"/>
          </reference>
          <reference field="7" count="1">
            <x v="6"/>
          </reference>
        </references>
      </pivotArea>
    </format>
    <format dxfId="4601">
      <pivotArea dataOnly="0" labelOnly="1" outline="0" fieldPosition="0">
        <references count="3">
          <reference field="3" count="1" selected="0">
            <x v="62"/>
          </reference>
          <reference field="5" count="1" selected="0">
            <x v="100"/>
          </reference>
          <reference field="7" count="1">
            <x v="36"/>
          </reference>
        </references>
      </pivotArea>
    </format>
    <format dxfId="4602">
      <pivotArea dataOnly="0" labelOnly="1" outline="0" fieldPosition="0">
        <references count="3">
          <reference field="3" count="1" selected="0">
            <x v="62"/>
          </reference>
          <reference field="5" count="1" selected="0">
            <x v="104"/>
          </reference>
          <reference field="7" count="1">
            <x v="36"/>
          </reference>
        </references>
      </pivotArea>
    </format>
    <format dxfId="4603">
      <pivotArea dataOnly="0" labelOnly="1" outline="0" fieldPosition="0">
        <references count="3">
          <reference field="3" count="1" selected="0">
            <x v="63"/>
          </reference>
          <reference field="5" count="1" selected="0">
            <x v="50"/>
          </reference>
          <reference field="7" count="1">
            <x v="36"/>
          </reference>
        </references>
      </pivotArea>
    </format>
    <format dxfId="4604">
      <pivotArea dataOnly="0" labelOnly="1" outline="0" fieldPosition="0">
        <references count="3">
          <reference field="3" count="1" selected="0">
            <x v="64"/>
          </reference>
          <reference field="5" count="1" selected="0">
            <x v="18"/>
          </reference>
          <reference field="7" count="1">
            <x v="36"/>
          </reference>
        </references>
      </pivotArea>
    </format>
    <format dxfId="4605">
      <pivotArea dataOnly="0" labelOnly="1" outline="0" fieldPosition="0">
        <references count="3">
          <reference field="3" count="1" selected="0">
            <x v="65"/>
          </reference>
          <reference field="5" count="1" selected="0">
            <x v="61"/>
          </reference>
          <reference field="7" count="1">
            <x v="15"/>
          </reference>
        </references>
      </pivotArea>
    </format>
    <format dxfId="4606">
      <pivotArea dataOnly="0" labelOnly="1" outline="0" fieldPosition="0">
        <references count="3">
          <reference field="3" count="1" selected="0">
            <x v="66"/>
          </reference>
          <reference field="5" count="1" selected="0">
            <x v="10"/>
          </reference>
          <reference field="7" count="1">
            <x v="36"/>
          </reference>
        </references>
      </pivotArea>
    </format>
    <format dxfId="4607">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805428-C089-40F2-AA2E-3A2CA76FE038}" name="PivotTable4" cacheId="25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F16" firstHeaderRow="2" firstDataRow="2" firstDataCol="5" rowPageCount="1" colPageCount="1"/>
  <pivotFields count="16">
    <pivotField compact="0" outline="0" showAll="0"/>
    <pivotField axis="axisPage" compact="0" outline="0" multipleItemSelectionAllowed="1" showAll="0">
      <items count="14">
        <item h="1" x="8"/>
        <item h="1" x="9"/>
        <item h="1" x="10"/>
        <item h="1" x="2"/>
        <item h="1" x="4"/>
        <item h="1" m="1" x="11"/>
        <item h="1" x="6"/>
        <item h="1" x="5"/>
        <item h="1" x="1"/>
        <item h="1" x="7"/>
        <item x="0"/>
        <item h="1" m="1" x="12"/>
        <item h="1" x="3"/>
        <item t="default"/>
      </items>
    </pivotField>
    <pivotField compact="0" outline="0" showAll="0"/>
    <pivotField axis="axisRow" compact="0" outline="0" showAll="0" defaultSubtotal="0">
      <items count="74">
        <item x="18"/>
        <item x="25"/>
        <item x="52"/>
        <item x="43"/>
        <item m="1" x="65"/>
        <item m="1" x="66"/>
        <item x="40"/>
        <item x="45"/>
        <item x="8"/>
        <item x="17"/>
        <item x="6"/>
        <item x="47"/>
        <item x="34"/>
        <item x="13"/>
        <item x="31"/>
        <item m="1" x="64"/>
        <item x="7"/>
        <item x="28"/>
        <item x="53"/>
        <item x="30"/>
        <item x="4"/>
        <item m="1" x="56"/>
        <item x="12"/>
        <item x="51"/>
        <item m="1" x="58"/>
        <item m="1" x="70"/>
        <item x="11"/>
        <item x="46"/>
        <item x="20"/>
        <item m="1" x="73"/>
        <item m="1" x="54"/>
        <item x="29"/>
        <item m="1" x="67"/>
        <item x="35"/>
        <item x="27"/>
        <item m="1" x="62"/>
        <item x="14"/>
        <item x="48"/>
        <item x="37"/>
        <item x="1"/>
        <item x="9"/>
        <item x="2"/>
        <item x="49"/>
        <item m="1" x="57"/>
        <item m="1" x="71"/>
        <item x="32"/>
        <item x="5"/>
        <item m="1" x="63"/>
        <item m="1" x="60"/>
        <item m="1" x="55"/>
        <item x="39"/>
        <item m="1" x="68"/>
        <item x="23"/>
        <item x="44"/>
        <item x="24"/>
        <item m="1" x="72"/>
        <item x="10"/>
        <item m="1" x="59"/>
        <item m="1" x="61"/>
        <item x="33"/>
        <item x="22"/>
        <item m="1" x="69"/>
        <item x="38"/>
        <item x="3"/>
        <item x="0"/>
        <item x="41"/>
        <item x="50"/>
        <item x="42"/>
        <item x="21"/>
        <item x="26"/>
        <item x="16"/>
        <item x="15"/>
        <item x="19"/>
        <item x="36"/>
      </items>
      <extLst>
        <ext xmlns:x14="http://schemas.microsoft.com/office/spreadsheetml/2009/9/main" uri="{2946ED86-A175-432a-8AC1-64E0C546D7DE}">
          <x14:pivotField fillDownLabels="1"/>
        </ext>
      </extLst>
    </pivotField>
    <pivotField axis="axisRow" compact="0" outline="0" showAll="0" defaultSubtotal="0">
      <items count="138">
        <item x="48"/>
        <item x="104"/>
        <item x="113"/>
        <item x="114"/>
        <item x="115"/>
        <item x="47"/>
        <item x="63"/>
        <item m="1" x="135"/>
        <item x="77"/>
        <item m="1" x="132"/>
        <item x="96"/>
        <item x="21"/>
        <item m="1" x="127"/>
        <item x="54"/>
        <item x="103"/>
        <item x="42"/>
        <item x="99"/>
        <item x="70"/>
        <item x="25"/>
        <item m="1" x="129"/>
        <item x="116"/>
        <item x="2"/>
        <item x="12"/>
        <item x="28"/>
        <item x="36"/>
        <item x="109"/>
        <item x="110"/>
        <item x="0"/>
        <item x="45"/>
        <item sd="0" x="15"/>
        <item x="1"/>
        <item x="86"/>
        <item x="65"/>
        <item x="78"/>
        <item x="121"/>
        <item x="43"/>
        <item x="38"/>
        <item x="58"/>
        <item x="57"/>
        <item x="117"/>
        <item x="75"/>
        <item x="82"/>
        <item x="72"/>
        <item x="69"/>
        <item x="84"/>
        <item x="81"/>
        <item x="100"/>
        <item x="27"/>
        <item x="87"/>
        <item x="73"/>
        <item x="4"/>
        <item x="76"/>
        <item x="98"/>
        <item x="67"/>
        <item m="1" x="130"/>
        <item x="90"/>
        <item x="85"/>
        <item x="26"/>
        <item x="5"/>
        <item x="53"/>
        <item x="37"/>
        <item x="89"/>
        <item x="6"/>
        <item x="118"/>
        <item x="55"/>
        <item x="30"/>
        <item x="125"/>
        <item x="71"/>
        <item x="79"/>
        <item x="24"/>
        <item x="83"/>
        <item x="46"/>
        <item x="39"/>
        <item x="95"/>
        <item x="33"/>
        <item x="29"/>
        <item x="126"/>
        <item x="20"/>
        <item x="120"/>
        <item x="13"/>
        <item x="14"/>
        <item x="22"/>
        <item x="62"/>
        <item x="74"/>
        <item x="56"/>
        <item x="17"/>
        <item x="44"/>
        <item m="1" x="136"/>
        <item x="23"/>
        <item x="92"/>
        <item x="66"/>
        <item m="1" x="134"/>
        <item x="105"/>
        <item x="119"/>
        <item x="61"/>
        <item x="107"/>
        <item x="102"/>
        <item x="10"/>
        <item x="19"/>
        <item x="97"/>
        <item x="59"/>
        <item x="3"/>
        <item x="49"/>
        <item x="88"/>
        <item x="108"/>
        <item x="60"/>
        <item x="11"/>
        <item x="34"/>
        <item x="64"/>
        <item x="106"/>
        <item m="1" x="137"/>
        <item x="41"/>
        <item x="52"/>
        <item x="40"/>
        <item x="51"/>
        <item x="80"/>
        <item x="50"/>
        <item x="91"/>
        <item x="112"/>
        <item x="122"/>
        <item x="9"/>
        <item x="111"/>
        <item x="18"/>
        <item x="32"/>
        <item x="123"/>
        <item x="101"/>
        <item x="31"/>
        <item x="68"/>
        <item x="124"/>
        <item m="1" x="133"/>
        <item x="93"/>
        <item m="1" x="131"/>
        <item x="7"/>
        <item m="1" x="128"/>
        <item x="94"/>
        <item x="8"/>
        <item x="16"/>
        <item x="35"/>
      </items>
    </pivotField>
    <pivotField axis="axisRow" compact="0" outline="0" showAll="0" defaultSubtotal="0">
      <items count="126">
        <item x="26"/>
        <item x="114"/>
        <item x="100"/>
        <item x="105"/>
        <item x="10"/>
        <item x="22"/>
        <item x="103"/>
        <item x="101"/>
        <item x="29"/>
        <item x="42"/>
        <item x="117"/>
        <item x="90"/>
        <item x="14"/>
        <item x="27"/>
        <item x="6"/>
        <item x="72"/>
        <item x="38"/>
        <item x="32"/>
        <item x="0"/>
        <item x="73"/>
        <item x="2"/>
        <item x="120"/>
        <item x="23"/>
        <item x="41"/>
        <item x="33"/>
        <item x="58"/>
        <item x="69"/>
        <item x="74"/>
        <item x="44"/>
        <item x="8"/>
        <item x="7"/>
        <item x="31"/>
        <item x="51"/>
        <item x="53"/>
        <item x="59"/>
        <item x="98"/>
        <item x="65"/>
        <item x="11"/>
        <item x="84"/>
        <item x="12"/>
        <item x="13"/>
        <item x="88"/>
        <item x="1"/>
        <item x="43"/>
        <item x="60"/>
        <item x="82"/>
        <item x="17"/>
        <item x="91"/>
        <item x="86"/>
        <item x="71"/>
        <item x="3"/>
        <item x="95"/>
        <item x="64"/>
        <item x="104"/>
        <item x="83"/>
        <item x="67"/>
        <item m="1" x="122"/>
        <item x="85"/>
        <item x="36"/>
        <item x="109"/>
        <item x="111"/>
        <item x="94"/>
        <item x="99"/>
        <item x="78"/>
        <item x="68"/>
        <item x="121"/>
        <item x="45"/>
        <item x="61"/>
        <item x="55"/>
        <item x="56"/>
        <item x="77"/>
        <item x="75"/>
        <item x="76"/>
        <item x="35"/>
        <item x="81"/>
        <item x="63"/>
        <item x="115"/>
        <item x="96"/>
        <item x="40"/>
        <item x="93"/>
        <item x="89"/>
        <item x="113"/>
        <item x="48"/>
        <item x="119"/>
        <item x="87"/>
        <item x="79"/>
        <item x="118"/>
        <item m="1" x="125"/>
        <item x="62"/>
        <item m="1" x="124"/>
        <item x="24"/>
        <item x="37"/>
        <item x="47"/>
        <item x="34"/>
        <item x="39"/>
        <item x="15"/>
        <item x="54"/>
        <item x="57"/>
        <item x="30"/>
        <item x="112"/>
        <item x="116"/>
        <item x="20"/>
        <item x="4"/>
        <item x="18"/>
        <item x="106"/>
        <item x="5"/>
        <item x="80"/>
        <item x="102"/>
        <item x="92"/>
        <item x="49"/>
        <item x="21"/>
        <item x="108"/>
        <item x="110"/>
        <item x="25"/>
        <item x="50"/>
        <item x="97"/>
        <item x="19"/>
        <item x="107"/>
        <item x="28"/>
        <item x="46"/>
        <item x="66"/>
        <item x="9"/>
        <item x="52"/>
        <item x="16"/>
        <item m="1" x="123"/>
        <item x="70"/>
      </items>
    </pivotField>
    <pivotField compact="0" outline="0" showAll="0"/>
    <pivotField axis="axisRow" compact="0" outline="0" showAll="0" defaultSubtotal="0">
      <items count="63">
        <item x="39"/>
        <item m="1" x="62"/>
        <item x="16"/>
        <item x="30"/>
        <item x="44"/>
        <item x="43"/>
        <item m="1" x="61"/>
        <item x="23"/>
        <item x="36"/>
        <item x="1"/>
        <item m="1" x="54"/>
        <item x="41"/>
        <item x="42"/>
        <item x="10"/>
        <item x="27"/>
        <item m="1" x="57"/>
        <item m="1" x="53"/>
        <item x="21"/>
        <item m="1" x="58"/>
        <item m="1" x="59"/>
        <item x="9"/>
        <item x="35"/>
        <item x="29"/>
        <item m="1" x="56"/>
        <item m="1" x="55"/>
        <item x="5"/>
        <item m="1" x="51"/>
        <item x="4"/>
        <item x="47"/>
        <item x="40"/>
        <item x="25"/>
        <item x="22"/>
        <item x="13"/>
        <item x="19"/>
        <item x="28"/>
        <item m="1" x="60"/>
        <item x="0"/>
        <item x="17"/>
        <item x="31"/>
        <item m="1" x="52"/>
        <item x="18"/>
        <item x="2"/>
        <item x="3"/>
        <item x="11"/>
        <item x="12"/>
        <item x="14"/>
        <item x="15"/>
        <item x="8"/>
        <item x="20"/>
        <item x="24"/>
        <item x="33"/>
        <item x="7"/>
        <item x="34"/>
        <item x="26"/>
        <item x="32"/>
        <item x="37"/>
        <item x="38"/>
        <item x="6"/>
        <item x="46"/>
        <item x="45"/>
        <item x="48"/>
        <item x="49"/>
        <item x="50"/>
      </items>
    </pivotField>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sortType="ascending">
      <items count="45">
        <item h="1" x="7"/>
        <item h="1" x="3"/>
        <item h="1" x="4"/>
        <item h="1" x="5"/>
        <item h="1" x="13"/>
        <item h="1" x="14"/>
        <item h="1" x="15"/>
        <item h="1" x="16"/>
        <item h="1" x="17"/>
        <item h="1" x="18"/>
        <item h="1" x="19"/>
        <item h="1" x="20"/>
        <item h="1" x="0"/>
        <item h="1" x="30"/>
        <item h="1" x="31"/>
        <item h="1" x="12"/>
        <item h="1" x="27"/>
        <item h="1" x="26"/>
        <item h="1" x="43"/>
        <item h="1" x="22"/>
        <item h="1" x="24"/>
        <item h="1" x="1"/>
        <item h="1" x="23"/>
        <item h="1" x="33"/>
        <item h="1" x="32"/>
        <item h="1" x="34"/>
        <item h="1" x="6"/>
        <item h="1" x="35"/>
        <item h="1" x="36"/>
        <item h="1" x="37"/>
        <item h="1" x="38"/>
        <item x="39"/>
        <item x="40"/>
        <item x="8"/>
        <item x="9"/>
        <item x="10"/>
        <item x="11"/>
        <item x="29"/>
        <item x="28"/>
        <item x="21"/>
        <item x="2"/>
        <item x="25"/>
        <item h="1" x="41"/>
        <item h="1" x="42"/>
        <item t="default"/>
      </items>
    </pivotField>
    <pivotField compact="0" outline="0" showAll="0"/>
  </pivotFields>
  <rowFields count="5">
    <field x="3"/>
    <field x="4"/>
    <field x="5"/>
    <field x="7"/>
    <field x="14"/>
  </rowFields>
  <rowItems count="12">
    <i>
      <x v="17"/>
      <x v="86"/>
      <x v="43"/>
      <x v="36"/>
      <x v="39"/>
    </i>
    <i>
      <x v="39"/>
      <x v="38"/>
      <x v="69"/>
      <x v="36"/>
      <x v="38"/>
    </i>
    <i r="1">
      <x v="100"/>
      <x v="25"/>
      <x v="36"/>
      <x v="37"/>
    </i>
    <i>
      <x v="40"/>
      <x v="22"/>
      <x v="39"/>
      <x v="36"/>
      <x v="35"/>
    </i>
    <i r="1">
      <x v="31"/>
      <x v="45"/>
      <x v="36"/>
      <x v="32"/>
    </i>
    <i r="1">
      <x v="56"/>
      <x v="74"/>
      <x v="36"/>
      <x v="31"/>
    </i>
    <i r="1">
      <x v="79"/>
      <x v="40"/>
      <x v="36"/>
      <x v="36"/>
    </i>
    <i r="1">
      <x v="97"/>
      <x v="4"/>
      <x v="25"/>
      <x v="33"/>
    </i>
    <i r="1">
      <x v="106"/>
      <x v="37"/>
      <x v="36"/>
      <x v="34"/>
    </i>
    <i>
      <x v="41"/>
      <x v="21"/>
      <x v="20"/>
      <x v="9"/>
      <x v="40"/>
    </i>
    <i>
      <x v="59"/>
      <x v="116"/>
      <x v="109"/>
      <x v="36"/>
      <x v="41"/>
    </i>
    <i t="grand">
      <x/>
    </i>
  </rowItems>
  <colItems count="1">
    <i/>
  </colItems>
  <pageFields count="1">
    <pageField fld="1" hier="-1"/>
  </pageFields>
  <dataFields count="1">
    <dataField name="Sum of Weight (Estimated Mandays: ANGKA)" fld="13" baseField="14" baseItem="0"/>
  </dataFields>
  <formats count="408">
    <format dxfId="3792">
      <pivotArea type="all" dataOnly="0" outline="0" fieldPosition="0"/>
    </format>
    <format dxfId="3793">
      <pivotArea outline="0" collapsedLevelsAreSubtotals="1" fieldPosition="0"/>
    </format>
    <format dxfId="3794">
      <pivotArea type="origin" dataOnly="0" labelOnly="1" outline="0" fieldPosition="0"/>
    </format>
    <format dxfId="3795">
      <pivotArea field="3" type="button" dataOnly="0" labelOnly="1" outline="0" axis="axisRow" fieldPosition="0"/>
    </format>
    <format dxfId="3796">
      <pivotArea field="5" type="button" dataOnly="0" labelOnly="1" outline="0" axis="axisRow" fieldPosition="2"/>
    </format>
    <format dxfId="3797">
      <pivotArea field="7" type="button" dataOnly="0" labelOnly="1" outline="0" axis="axisRow" fieldPosition="3"/>
    </format>
    <format dxfId="3798">
      <pivotArea dataOnly="0" labelOnly="1" outline="0"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799">
      <pivotArea dataOnly="0" labelOnly="1" outline="0" fieldPosition="0">
        <references count="1">
          <reference field="3" count="17">
            <x v="50"/>
            <x v="51"/>
            <x v="52"/>
            <x v="53"/>
            <x v="54"/>
            <x v="55"/>
            <x v="56"/>
            <x v="57"/>
            <x v="58"/>
            <x v="59"/>
            <x v="60"/>
            <x v="61"/>
            <x v="62"/>
            <x v="63"/>
            <x v="64"/>
            <x v="65"/>
            <x v="66"/>
          </reference>
        </references>
      </pivotArea>
    </format>
    <format dxfId="3800">
      <pivotArea dataOnly="0" labelOnly="1" grandRow="1" outline="0" fieldPosition="0"/>
    </format>
    <format dxfId="3801">
      <pivotArea dataOnly="0" labelOnly="1" outline="0" fieldPosition="0">
        <references count="2">
          <reference field="3" count="1" selected="0">
            <x v="0"/>
          </reference>
          <reference field="5" count="1">
            <x v="98"/>
          </reference>
        </references>
      </pivotArea>
    </format>
    <format dxfId="3802">
      <pivotArea dataOnly="0" labelOnly="1" outline="0" fieldPosition="0">
        <references count="2">
          <reference field="3" count="1" selected="0">
            <x v="1"/>
          </reference>
          <reference field="5" count="2">
            <x v="16"/>
            <x v="79"/>
          </reference>
        </references>
      </pivotArea>
    </format>
    <format dxfId="3803">
      <pivotArea dataOnly="0" labelOnly="1" outline="0" fieldPosition="0">
        <references count="2">
          <reference field="3" count="1" selected="0">
            <x v="2"/>
          </reference>
          <reference field="5" count="1">
            <x v="21"/>
          </reference>
        </references>
      </pivotArea>
    </format>
    <format dxfId="3804">
      <pivotArea dataOnly="0" labelOnly="1" outline="0" fieldPosition="0">
        <references count="2">
          <reference field="3" count="1" selected="0">
            <x v="3"/>
          </reference>
          <reference field="5" count="1">
            <x v="35"/>
          </reference>
        </references>
      </pivotArea>
    </format>
    <format dxfId="3805">
      <pivotArea dataOnly="0" labelOnly="1" outline="0" fieldPosition="0">
        <references count="2">
          <reference field="3" count="1" selected="0">
            <x v="4"/>
          </reference>
          <reference field="5" count="1">
            <x v="24"/>
          </reference>
        </references>
      </pivotArea>
    </format>
    <format dxfId="3806">
      <pivotArea dataOnly="0" labelOnly="1" outline="0" fieldPosition="0">
        <references count="2">
          <reference field="3" count="1" selected="0">
            <x v="5"/>
          </reference>
          <reference field="5" count="1">
            <x v="93"/>
          </reference>
        </references>
      </pivotArea>
    </format>
    <format dxfId="3807">
      <pivotArea dataOnly="0" labelOnly="1" outline="0" fieldPosition="0">
        <references count="2">
          <reference field="3" count="1" selected="0">
            <x v="6"/>
          </reference>
          <reference field="5" count="1">
            <x v="108"/>
          </reference>
        </references>
      </pivotArea>
    </format>
    <format dxfId="3808">
      <pivotArea dataOnly="0" labelOnly="1" outline="0" fieldPosition="0">
        <references count="2">
          <reference field="3" count="1" selected="0">
            <x v="7"/>
          </reference>
          <reference field="5" count="2">
            <x v="7"/>
            <x v="53"/>
          </reference>
        </references>
      </pivotArea>
    </format>
    <format dxfId="3809">
      <pivotArea dataOnly="0" labelOnly="1" outline="0" fieldPosition="0">
        <references count="2">
          <reference field="3" count="1" selected="0">
            <x v="8"/>
          </reference>
          <reference field="5" count="1">
            <x v="121"/>
          </reference>
        </references>
      </pivotArea>
    </format>
    <format dxfId="3810">
      <pivotArea dataOnly="0" labelOnly="1" outline="0" fieldPosition="0">
        <references count="2">
          <reference field="3" count="1" selected="0">
            <x v="9"/>
          </reference>
          <reference field="5" count="1">
            <x v="118"/>
          </reference>
        </references>
      </pivotArea>
    </format>
    <format dxfId="3811">
      <pivotArea dataOnly="0" labelOnly="1" outline="0" fieldPosition="0">
        <references count="2">
          <reference field="3" count="1" selected="0">
            <x v="10"/>
          </reference>
          <reference field="5" count="1">
            <x v="14"/>
          </reference>
        </references>
      </pivotArea>
    </format>
    <format dxfId="3812">
      <pivotArea dataOnly="0" labelOnly="1" outline="0" fieldPosition="0">
        <references count="2">
          <reference field="3" count="1" selected="0">
            <x v="11"/>
          </reference>
          <reference field="5" count="1">
            <x v="3"/>
          </reference>
        </references>
      </pivotArea>
    </format>
    <format dxfId="3813">
      <pivotArea dataOnly="0" labelOnly="1" outline="0" fieldPosition="0">
        <references count="2">
          <reference field="3" count="1" selected="0">
            <x v="12"/>
          </reference>
          <reference field="5" count="1">
            <x v="32"/>
          </reference>
        </references>
      </pivotArea>
    </format>
    <format dxfId="3814">
      <pivotArea dataOnly="0" labelOnly="1" outline="0" fieldPosition="0">
        <references count="2">
          <reference field="3" count="1" selected="0">
            <x v="13"/>
          </reference>
          <reference field="5" count="4">
            <x v="48"/>
            <x v="57"/>
            <x v="84"/>
            <x v="110"/>
          </reference>
        </references>
      </pivotArea>
    </format>
    <format dxfId="3815">
      <pivotArea dataOnly="0" labelOnly="1" outline="0" fieldPosition="0">
        <references count="2">
          <reference field="3" count="1" selected="0">
            <x v="14"/>
          </reference>
          <reference field="5" count="1">
            <x v="92"/>
          </reference>
        </references>
      </pivotArea>
    </format>
    <format dxfId="3816">
      <pivotArea dataOnly="0" labelOnly="1" outline="0" fieldPosition="0">
        <references count="2">
          <reference field="3" count="1" selected="0">
            <x v="15"/>
          </reference>
          <reference field="5" count="1">
            <x v="77"/>
          </reference>
        </references>
      </pivotArea>
    </format>
    <format dxfId="3817">
      <pivotArea dataOnly="0" labelOnly="1" outline="0" fieldPosition="0">
        <references count="2">
          <reference field="3" count="1" selected="0">
            <x v="16"/>
          </reference>
          <reference field="5" count="6">
            <x v="1"/>
            <x v="29"/>
            <x v="30"/>
            <x v="81"/>
            <x v="95"/>
            <x v="121"/>
          </reference>
        </references>
      </pivotArea>
    </format>
    <format dxfId="3818">
      <pivotArea dataOnly="0" labelOnly="1" outline="0" fieldPosition="0">
        <references count="2">
          <reference field="3" count="1" selected="0">
            <x v="17"/>
          </reference>
          <reference field="5" count="3">
            <x v="33"/>
            <x v="43"/>
            <x v="96"/>
          </reference>
        </references>
      </pivotArea>
    </format>
    <format dxfId="3819">
      <pivotArea dataOnly="0" labelOnly="1" outline="0" fieldPosition="0">
        <references count="2">
          <reference field="3" count="1" selected="0">
            <x v="18"/>
          </reference>
          <reference field="5" count="1">
            <x v="65"/>
          </reference>
        </references>
      </pivotArea>
    </format>
    <format dxfId="3820">
      <pivotArea dataOnly="0" labelOnly="1" outline="0" fieldPosition="0">
        <references count="2">
          <reference field="3" count="1" selected="0">
            <x v="19"/>
          </reference>
          <reference field="5" count="1">
            <x v="119"/>
          </reference>
        </references>
      </pivotArea>
    </format>
    <format dxfId="3821">
      <pivotArea dataOnly="0" labelOnly="1" outline="0" fieldPosition="0">
        <references count="2">
          <reference field="3" count="1" selected="0">
            <x v="20"/>
          </reference>
          <reference field="5" count="1">
            <x v="102"/>
          </reference>
        </references>
      </pivotArea>
    </format>
    <format dxfId="3822">
      <pivotArea dataOnly="0" labelOnly="1" outline="0" fieldPosition="0">
        <references count="2">
          <reference field="3" count="1" selected="0">
            <x v="21"/>
          </reference>
          <reference field="5" count="1">
            <x v="0"/>
          </reference>
        </references>
      </pivotArea>
    </format>
    <format dxfId="3823">
      <pivotArea dataOnly="0" labelOnly="1" outline="0" fieldPosition="0">
        <references count="2">
          <reference field="3" count="1" selected="0">
            <x v="22"/>
          </reference>
          <reference field="5" count="1">
            <x v="101"/>
          </reference>
        </references>
      </pivotArea>
    </format>
    <format dxfId="3824">
      <pivotArea dataOnly="0" labelOnly="1" outline="0" fieldPosition="0">
        <references count="2">
          <reference field="3" count="1" selected="0">
            <x v="23"/>
          </reference>
          <reference field="5" count="1">
            <x v="83"/>
          </reference>
        </references>
      </pivotArea>
    </format>
    <format dxfId="3825">
      <pivotArea dataOnly="0" labelOnly="1" outline="0" fieldPosition="0">
        <references count="2">
          <reference field="3" count="1" selected="0">
            <x v="24"/>
          </reference>
          <reference field="5" count="1">
            <x v="121"/>
          </reference>
        </references>
      </pivotArea>
    </format>
    <format dxfId="3826">
      <pivotArea dataOnly="0" labelOnly="1" outline="0" fieldPosition="0">
        <references count="2">
          <reference field="3" count="1" selected="0">
            <x v="25"/>
          </reference>
          <reference field="5" count="1">
            <x v="86"/>
          </reference>
        </references>
      </pivotArea>
    </format>
    <format dxfId="3827">
      <pivotArea dataOnly="0" labelOnly="1" outline="0" fieldPosition="0">
        <references count="2">
          <reference field="3" count="1" selected="0">
            <x v="26"/>
          </reference>
          <reference field="5" count="3">
            <x v="75"/>
            <x v="103"/>
            <x v="107"/>
          </reference>
        </references>
      </pivotArea>
    </format>
    <format dxfId="3828">
      <pivotArea dataOnly="0" labelOnly="1" outline="0" fieldPosition="0">
        <references count="2">
          <reference field="3" count="1" selected="0">
            <x v="27"/>
          </reference>
          <reference field="5" count="1">
            <x v="6"/>
          </reference>
        </references>
      </pivotArea>
    </format>
    <format dxfId="3829">
      <pivotArea dataOnly="0" labelOnly="1" outline="0" fieldPosition="0">
        <references count="2">
          <reference field="3" count="1" selected="0">
            <x v="28"/>
          </reference>
          <reference field="5" count="2">
            <x v="17"/>
            <x v="31"/>
          </reference>
        </references>
      </pivotArea>
    </format>
    <format dxfId="3830">
      <pivotArea dataOnly="0" labelOnly="1" outline="0" fieldPosition="0">
        <references count="2">
          <reference field="3" count="1" selected="0">
            <x v="29"/>
          </reference>
          <reference field="5" count="1">
            <x v="8"/>
          </reference>
        </references>
      </pivotArea>
    </format>
    <format dxfId="3831">
      <pivotArea dataOnly="0" labelOnly="1" outline="0" fieldPosition="0">
        <references count="2">
          <reference field="3" count="1" selected="0">
            <x v="30"/>
          </reference>
          <reference field="5" count="1">
            <x v="89"/>
          </reference>
        </references>
      </pivotArea>
    </format>
    <format dxfId="3832">
      <pivotArea dataOnly="0" labelOnly="1" outline="0" fieldPosition="0">
        <references count="2">
          <reference field="3" count="1" selected="0">
            <x v="31"/>
          </reference>
          <reference field="5" count="2">
            <x v="64"/>
            <x v="66"/>
          </reference>
        </references>
      </pivotArea>
    </format>
    <format dxfId="3833">
      <pivotArea dataOnly="0" labelOnly="1" outline="0" fieldPosition="0">
        <references count="2">
          <reference field="3" count="1" selected="0">
            <x v="32"/>
          </reference>
          <reference field="5" count="1">
            <x v="94"/>
          </reference>
        </references>
      </pivotArea>
    </format>
    <format dxfId="3834">
      <pivotArea dataOnly="0" labelOnly="1" outline="0" fieldPosition="0">
        <references count="2">
          <reference field="3" count="1" selected="0">
            <x v="33"/>
          </reference>
          <reference field="5" count="1">
            <x v="68"/>
          </reference>
        </references>
      </pivotArea>
    </format>
    <format dxfId="3835">
      <pivotArea dataOnly="0" labelOnly="1" outline="0" fieldPosition="0">
        <references count="2">
          <reference field="3" count="1" selected="0">
            <x v="34"/>
          </reference>
          <reference field="5" count="5">
            <x v="9"/>
            <x v="28"/>
            <x v="78"/>
            <x v="120"/>
            <x v="121"/>
          </reference>
        </references>
      </pivotArea>
    </format>
    <format dxfId="3836">
      <pivotArea dataOnly="0" labelOnly="1" outline="0" fieldPosition="0">
        <references count="2">
          <reference field="3" count="1" selected="0">
            <x v="35"/>
          </reference>
          <reference field="5" count="1">
            <x v="26"/>
          </reference>
        </references>
      </pivotArea>
    </format>
    <format dxfId="3837">
      <pivotArea dataOnly="0" labelOnly="1" outline="0" fieldPosition="0">
        <references count="2">
          <reference field="3" count="1" selected="0">
            <x v="36"/>
          </reference>
          <reference field="5" count="1">
            <x v="22"/>
          </reference>
        </references>
      </pivotArea>
    </format>
    <format dxfId="3838">
      <pivotArea dataOnly="0" labelOnly="1" outline="0" fieldPosition="0">
        <references count="2">
          <reference field="3" count="1" selected="0">
            <x v="37"/>
          </reference>
          <reference field="5" count="1">
            <x v="117"/>
          </reference>
        </references>
      </pivotArea>
    </format>
    <format dxfId="3839">
      <pivotArea dataOnly="0" labelOnly="1" outline="0" fieldPosition="0">
        <references count="2">
          <reference field="3" count="1" selected="0">
            <x v="38"/>
          </reference>
          <reference field="5" count="2">
            <x v="27"/>
            <x v="52"/>
          </reference>
        </references>
      </pivotArea>
    </format>
    <format dxfId="3840">
      <pivotArea dataOnly="0" labelOnly="1" outline="0" fieldPosition="0">
        <references count="2">
          <reference field="3" count="1" selected="0">
            <x v="39"/>
          </reference>
          <reference field="5" count="13">
            <x v="12"/>
            <x v="15"/>
            <x v="19"/>
            <x v="23"/>
            <x v="25"/>
            <x v="34"/>
            <x v="36"/>
            <x v="42"/>
            <x v="44"/>
            <x v="55"/>
            <x v="69"/>
            <x v="88"/>
            <x v="121"/>
          </reference>
        </references>
      </pivotArea>
    </format>
    <format dxfId="3841">
      <pivotArea dataOnly="0" labelOnly="1" outline="0" fieldPosition="0">
        <references count="2">
          <reference field="3" count="1" selected="0">
            <x v="40"/>
          </reference>
          <reference field="5" count="14">
            <x v="4"/>
            <x v="37"/>
            <x v="39"/>
            <x v="40"/>
            <x v="45"/>
            <x v="54"/>
            <x v="63"/>
            <x v="70"/>
            <x v="71"/>
            <x v="72"/>
            <x v="74"/>
            <x v="85"/>
            <x v="106"/>
            <x v="113"/>
          </reference>
        </references>
      </pivotArea>
    </format>
    <format dxfId="3842">
      <pivotArea dataOnly="0" labelOnly="1" outline="0" fieldPosition="0">
        <references count="2">
          <reference field="3" count="1" selected="0">
            <x v="41"/>
          </reference>
          <reference field="5" count="7">
            <x v="2"/>
            <x v="5"/>
            <x v="59"/>
            <x v="67"/>
            <x v="76"/>
            <x v="112"/>
            <x v="116"/>
          </reference>
        </references>
      </pivotArea>
    </format>
    <format dxfId="3843">
      <pivotArea dataOnly="0" labelOnly="1" outline="0" fieldPosition="0">
        <references count="2">
          <reference field="3" count="1" selected="0">
            <x v="42"/>
          </reference>
          <reference field="5" count="1">
            <x v="99"/>
          </reference>
        </references>
      </pivotArea>
    </format>
    <format dxfId="3844">
      <pivotArea dataOnly="0" labelOnly="1" outline="0" fieldPosition="0">
        <references count="2">
          <reference field="3" count="1" selected="0">
            <x v="43"/>
          </reference>
          <reference field="5" count="1">
            <x v="38"/>
          </reference>
        </references>
      </pivotArea>
    </format>
    <format dxfId="3845">
      <pivotArea dataOnly="0" labelOnly="1" outline="0" fieldPosition="0">
        <references count="2">
          <reference field="3" count="1" selected="0">
            <x v="44"/>
          </reference>
          <reference field="5" count="1">
            <x v="11"/>
          </reference>
        </references>
      </pivotArea>
    </format>
    <format dxfId="3846">
      <pivotArea dataOnly="0" labelOnly="1" outline="0" fieldPosition="0">
        <references count="2">
          <reference field="3" count="1" selected="0">
            <x v="45"/>
          </reference>
          <reference field="5" count="1">
            <x v="82"/>
          </reference>
        </references>
      </pivotArea>
    </format>
    <format dxfId="3847">
      <pivotArea dataOnly="0" labelOnly="1" outline="0" fieldPosition="0">
        <references count="2">
          <reference field="3" count="1" selected="0">
            <x v="46"/>
          </reference>
          <reference field="5" count="1">
            <x v="105"/>
          </reference>
        </references>
      </pivotArea>
    </format>
    <format dxfId="3848">
      <pivotArea dataOnly="0" labelOnly="1" outline="0" fieldPosition="0">
        <references count="2">
          <reference field="3" count="1" selected="0">
            <x v="47"/>
          </reference>
          <reference field="5" count="1">
            <x v="80"/>
          </reference>
        </references>
      </pivotArea>
    </format>
    <format dxfId="3849">
      <pivotArea dataOnly="0" labelOnly="1" outline="0" fieldPosition="0">
        <references count="2">
          <reference field="3" count="1" selected="0">
            <x v="48"/>
          </reference>
          <reference field="5" count="1">
            <x v="13"/>
          </reference>
        </references>
      </pivotArea>
    </format>
    <format dxfId="3850">
      <pivotArea dataOnly="0" labelOnly="1" outline="0" fieldPosition="0">
        <references count="2">
          <reference field="3" count="1" selected="0">
            <x v="49"/>
          </reference>
          <reference field="5" count="1">
            <x v="20"/>
          </reference>
        </references>
      </pivotArea>
    </format>
    <format dxfId="3851">
      <pivotArea dataOnly="0" labelOnly="1" outline="0" fieldPosition="0">
        <references count="2">
          <reference field="3" count="1" selected="0">
            <x v="50"/>
          </reference>
          <reference field="5" count="1">
            <x v="47"/>
          </reference>
        </references>
      </pivotArea>
    </format>
    <format dxfId="3852">
      <pivotArea dataOnly="0" labelOnly="1" outline="0" fieldPosition="0">
        <references count="2">
          <reference field="3" count="1" selected="0">
            <x v="51"/>
          </reference>
          <reference field="5" count="1">
            <x v="121"/>
          </reference>
        </references>
      </pivotArea>
    </format>
    <format dxfId="3853">
      <pivotArea dataOnly="0" labelOnly="1" outline="0" fieldPosition="0">
        <references count="2">
          <reference field="3" count="1" selected="0">
            <x v="52"/>
          </reference>
          <reference field="5" count="1">
            <x v="58"/>
          </reference>
        </references>
      </pivotArea>
    </format>
    <format dxfId="3854">
      <pivotArea dataOnly="0" labelOnly="1" outline="0" fieldPosition="0">
        <references count="2">
          <reference field="3" count="1" selected="0">
            <x v="53"/>
          </reference>
          <reference field="5" count="2">
            <x v="62"/>
            <x v="111"/>
          </reference>
        </references>
      </pivotArea>
    </format>
    <format dxfId="3855">
      <pivotArea dataOnly="0" labelOnly="1" outline="0" fieldPosition="0">
        <references count="2">
          <reference field="3" count="1" selected="0">
            <x v="54"/>
          </reference>
          <reference field="5" count="1">
            <x v="91"/>
          </reference>
        </references>
      </pivotArea>
    </format>
    <format dxfId="3856">
      <pivotArea dataOnly="0" labelOnly="1" outline="0" fieldPosition="0">
        <references count="2">
          <reference field="3" count="1" selected="0">
            <x v="55"/>
          </reference>
          <reference field="5" count="1">
            <x v="51"/>
          </reference>
        </references>
      </pivotArea>
    </format>
    <format dxfId="3857">
      <pivotArea dataOnly="0" labelOnly="1" outline="0" fieldPosition="0">
        <references count="2">
          <reference field="3" count="1" selected="0">
            <x v="56"/>
          </reference>
          <reference field="5" count="1">
            <x v="46"/>
          </reference>
        </references>
      </pivotArea>
    </format>
    <format dxfId="3858">
      <pivotArea dataOnly="0" labelOnly="1" outline="0" fieldPosition="0">
        <references count="2">
          <reference field="3" count="1" selected="0">
            <x v="57"/>
          </reference>
          <reference field="5" count="1">
            <x v="90"/>
          </reference>
        </references>
      </pivotArea>
    </format>
    <format dxfId="3859">
      <pivotArea dataOnly="0" labelOnly="1" outline="0" fieldPosition="0">
        <references count="2">
          <reference field="3" count="1" selected="0">
            <x v="58"/>
          </reference>
          <reference field="5" count="1">
            <x v="97"/>
          </reference>
        </references>
      </pivotArea>
    </format>
    <format dxfId="3860">
      <pivotArea dataOnly="0" labelOnly="1" outline="0" fieldPosition="0">
        <references count="2">
          <reference field="3" count="1" selected="0">
            <x v="59"/>
          </reference>
          <reference field="5" count="4">
            <x v="49"/>
            <x v="56"/>
            <x v="109"/>
            <x v="114"/>
          </reference>
        </references>
      </pivotArea>
    </format>
    <format dxfId="3861">
      <pivotArea dataOnly="0" labelOnly="1" outline="0" fieldPosition="0">
        <references count="2">
          <reference field="3" count="1" selected="0">
            <x v="60"/>
          </reference>
          <reference field="5" count="2">
            <x v="73"/>
            <x v="115"/>
          </reference>
        </references>
      </pivotArea>
    </format>
    <format dxfId="3862">
      <pivotArea dataOnly="0" labelOnly="1" outline="0" fieldPosition="0">
        <references count="2">
          <reference field="3" count="1" selected="0">
            <x v="61"/>
          </reference>
          <reference field="5" count="1">
            <x v="41"/>
          </reference>
        </references>
      </pivotArea>
    </format>
    <format dxfId="3863">
      <pivotArea dataOnly="0" labelOnly="1" outline="0" fieldPosition="0">
        <references count="2">
          <reference field="3" count="1" selected="0">
            <x v="62"/>
          </reference>
          <reference field="5" count="4">
            <x v="60"/>
            <x v="87"/>
            <x v="100"/>
            <x v="104"/>
          </reference>
        </references>
      </pivotArea>
    </format>
    <format dxfId="3864">
      <pivotArea dataOnly="0" labelOnly="1" outline="0" fieldPosition="0">
        <references count="2">
          <reference field="3" count="1" selected="0">
            <x v="63"/>
          </reference>
          <reference field="5" count="1">
            <x v="50"/>
          </reference>
        </references>
      </pivotArea>
    </format>
    <format dxfId="3865">
      <pivotArea dataOnly="0" labelOnly="1" outline="0" fieldPosition="0">
        <references count="2">
          <reference field="3" count="1" selected="0">
            <x v="64"/>
          </reference>
          <reference field="5" count="1">
            <x v="18"/>
          </reference>
        </references>
      </pivotArea>
    </format>
    <format dxfId="3866">
      <pivotArea dataOnly="0" labelOnly="1" outline="0" fieldPosition="0">
        <references count="2">
          <reference field="3" count="1" selected="0">
            <x v="65"/>
          </reference>
          <reference field="5" count="1">
            <x v="61"/>
          </reference>
        </references>
      </pivotArea>
    </format>
    <format dxfId="3867">
      <pivotArea dataOnly="0" labelOnly="1" outline="0" fieldPosition="0">
        <references count="2">
          <reference field="3" count="1" selected="0">
            <x v="66"/>
          </reference>
          <reference field="5" count="1">
            <x v="10"/>
          </reference>
        </references>
      </pivotArea>
    </format>
    <format dxfId="3868">
      <pivotArea dataOnly="0" labelOnly="1" outline="0" fieldPosition="0">
        <references count="3">
          <reference field="3" count="1" selected="0">
            <x v="0"/>
          </reference>
          <reference field="5" count="1" selected="0">
            <x v="98"/>
          </reference>
          <reference field="7" count="1">
            <x v="33"/>
          </reference>
        </references>
      </pivotArea>
    </format>
    <format dxfId="3869">
      <pivotArea dataOnly="0" labelOnly="1" outline="0" fieldPosition="0">
        <references count="3">
          <reference field="3" count="1" selected="0">
            <x v="1"/>
          </reference>
          <reference field="5" count="1" selected="0">
            <x v="16"/>
          </reference>
          <reference field="7" count="1">
            <x v="18"/>
          </reference>
        </references>
      </pivotArea>
    </format>
    <format dxfId="3870">
      <pivotArea dataOnly="0" labelOnly="1" outline="0" fieldPosition="0">
        <references count="3">
          <reference field="3" count="1" selected="0">
            <x v="1"/>
          </reference>
          <reference field="5" count="1" selected="0">
            <x v="79"/>
          </reference>
          <reference field="7" count="1">
            <x v="10"/>
          </reference>
        </references>
      </pivotArea>
    </format>
    <format dxfId="3871">
      <pivotArea dataOnly="0" labelOnly="1" outline="0" fieldPosition="0">
        <references count="3">
          <reference field="3" count="1" selected="0">
            <x v="2"/>
          </reference>
          <reference field="5" count="1" selected="0">
            <x v="21"/>
          </reference>
          <reference field="7" count="1">
            <x v="36"/>
          </reference>
        </references>
      </pivotArea>
    </format>
    <format dxfId="3872">
      <pivotArea dataOnly="0" labelOnly="1" outline="0" fieldPosition="0">
        <references count="3">
          <reference field="3" count="1" selected="0">
            <x v="3"/>
          </reference>
          <reference field="5" count="1" selected="0">
            <x v="35"/>
          </reference>
          <reference field="7" count="1">
            <x v="36"/>
          </reference>
        </references>
      </pivotArea>
    </format>
    <format dxfId="3873">
      <pivotArea dataOnly="0" labelOnly="1" outline="0" fieldPosition="0">
        <references count="3">
          <reference field="3" count="1" selected="0">
            <x v="4"/>
          </reference>
          <reference field="5" count="1" selected="0">
            <x v="24"/>
          </reference>
          <reference field="7" count="1">
            <x v="17"/>
          </reference>
        </references>
      </pivotArea>
    </format>
    <format dxfId="3874">
      <pivotArea dataOnly="0" labelOnly="1" outline="0" fieldPosition="0">
        <references count="3">
          <reference field="3" count="1" selected="0">
            <x v="5"/>
          </reference>
          <reference field="5" count="1" selected="0">
            <x v="93"/>
          </reference>
          <reference field="7" count="1">
            <x v="31"/>
          </reference>
        </references>
      </pivotArea>
    </format>
    <format dxfId="3875">
      <pivotArea dataOnly="0" labelOnly="1" outline="0" fieldPosition="0">
        <references count="3">
          <reference field="3" count="1" selected="0">
            <x v="6"/>
          </reference>
          <reference field="5" count="1" selected="0">
            <x v="108"/>
          </reference>
          <reference field="7" count="1">
            <x v="36"/>
          </reference>
        </references>
      </pivotArea>
    </format>
    <format dxfId="3876">
      <pivotArea dataOnly="0" labelOnly="1" outline="0" fieldPosition="0">
        <references count="3">
          <reference field="3" count="1" selected="0">
            <x v="7"/>
          </reference>
          <reference field="5" count="1" selected="0">
            <x v="7"/>
          </reference>
          <reference field="7" count="1">
            <x v="29"/>
          </reference>
        </references>
      </pivotArea>
    </format>
    <format dxfId="3877">
      <pivotArea dataOnly="0" labelOnly="1" outline="0" fieldPosition="0">
        <references count="3">
          <reference field="3" count="1" selected="0">
            <x v="7"/>
          </reference>
          <reference field="5" count="1" selected="0">
            <x v="53"/>
          </reference>
          <reference field="7" count="1">
            <x v="5"/>
          </reference>
        </references>
      </pivotArea>
    </format>
    <format dxfId="3878">
      <pivotArea dataOnly="0" labelOnly="1" outline="0" fieldPosition="0">
        <references count="3">
          <reference field="3" count="1" selected="0">
            <x v="8"/>
          </reference>
          <reference field="5" count="1" selected="0">
            <x v="121"/>
          </reference>
          <reference field="7" count="1">
            <x v="27"/>
          </reference>
        </references>
      </pivotArea>
    </format>
    <format dxfId="3879">
      <pivotArea dataOnly="0" labelOnly="1" outline="0" fieldPosition="0">
        <references count="3">
          <reference field="3" count="1" selected="0">
            <x v="9"/>
          </reference>
          <reference field="5" count="1" selected="0">
            <x v="118"/>
          </reference>
          <reference field="7" count="1">
            <x v="26"/>
          </reference>
        </references>
      </pivotArea>
    </format>
    <format dxfId="3880">
      <pivotArea dataOnly="0" labelOnly="1" outline="0" fieldPosition="0">
        <references count="3">
          <reference field="3" count="1" selected="0">
            <x v="10"/>
          </reference>
          <reference field="5" count="1" selected="0">
            <x v="14"/>
          </reference>
          <reference field="7" count="1">
            <x v="36"/>
          </reference>
        </references>
      </pivotArea>
    </format>
    <format dxfId="3881">
      <pivotArea dataOnly="0" labelOnly="1" outline="0" fieldPosition="0">
        <references count="3">
          <reference field="3" count="1" selected="0">
            <x v="11"/>
          </reference>
          <reference field="5" count="1" selected="0">
            <x v="3"/>
          </reference>
          <reference field="7" count="1">
            <x v="4"/>
          </reference>
        </references>
      </pivotArea>
    </format>
    <format dxfId="3882">
      <pivotArea dataOnly="0" labelOnly="1" outline="0" fieldPosition="0">
        <references count="3">
          <reference field="3" count="1" selected="0">
            <x v="12"/>
          </reference>
          <reference field="5" count="1" selected="0">
            <x v="32"/>
          </reference>
          <reference field="7" count="1">
            <x v="36"/>
          </reference>
        </references>
      </pivotArea>
    </format>
    <format dxfId="3883">
      <pivotArea dataOnly="0" labelOnly="1" outline="0" fieldPosition="0">
        <references count="3">
          <reference field="3" count="1" selected="0">
            <x v="13"/>
          </reference>
          <reference field="5" count="1" selected="0">
            <x v="48"/>
          </reference>
          <reference field="7" count="1">
            <x v="23"/>
          </reference>
        </references>
      </pivotArea>
    </format>
    <format dxfId="3884">
      <pivotArea dataOnly="0" labelOnly="1" outline="0" fieldPosition="0">
        <references count="3">
          <reference field="3" count="1" selected="0">
            <x v="13"/>
          </reference>
          <reference field="5" count="1" selected="0">
            <x v="57"/>
          </reference>
          <reference field="7" count="1">
            <x v="24"/>
          </reference>
        </references>
      </pivotArea>
    </format>
    <format dxfId="3885">
      <pivotArea dataOnly="0" labelOnly="1" outline="0" fieldPosition="0">
        <references count="3">
          <reference field="3" count="1" selected="0">
            <x v="13"/>
          </reference>
          <reference field="5" count="1" selected="0">
            <x v="84"/>
          </reference>
          <reference field="7" count="1">
            <x v="23"/>
          </reference>
        </references>
      </pivotArea>
    </format>
    <format dxfId="3886">
      <pivotArea dataOnly="0" labelOnly="1" outline="0" fieldPosition="0">
        <references count="3">
          <reference field="3" count="1" selected="0">
            <x v="13"/>
          </reference>
          <reference field="5" count="1" selected="0">
            <x v="110"/>
          </reference>
          <reference field="7" count="1">
            <x v="35"/>
          </reference>
        </references>
      </pivotArea>
    </format>
    <format dxfId="3887">
      <pivotArea dataOnly="0" labelOnly="1" outline="0" fieldPosition="0">
        <references count="3">
          <reference field="3" count="1" selected="0">
            <x v="14"/>
          </reference>
          <reference field="5" count="1" selected="0">
            <x v="92"/>
          </reference>
          <reference field="7" count="1">
            <x v="36"/>
          </reference>
        </references>
      </pivotArea>
    </format>
    <format dxfId="3888">
      <pivotArea dataOnly="0" labelOnly="1" outline="0" fieldPosition="0">
        <references count="3">
          <reference field="3" count="1" selected="0">
            <x v="15"/>
          </reference>
          <reference field="5" count="1" selected="0">
            <x v="77"/>
          </reference>
          <reference field="7" count="1">
            <x v="21"/>
          </reference>
        </references>
      </pivotArea>
    </format>
    <format dxfId="3889">
      <pivotArea dataOnly="0" labelOnly="1" outline="0" fieldPosition="0">
        <references count="3">
          <reference field="3" count="1" selected="0">
            <x v="16"/>
          </reference>
          <reference field="5" count="1" selected="0">
            <x v="1"/>
          </reference>
          <reference field="7" count="1">
            <x v="36"/>
          </reference>
        </references>
      </pivotArea>
    </format>
    <format dxfId="3890">
      <pivotArea dataOnly="0" labelOnly="1" outline="0" fieldPosition="0">
        <references count="3">
          <reference field="3" count="1" selected="0">
            <x v="16"/>
          </reference>
          <reference field="5" count="1" selected="0">
            <x v="29"/>
          </reference>
          <reference field="7" count="1">
            <x v="36"/>
          </reference>
        </references>
      </pivotArea>
    </format>
    <format dxfId="3891">
      <pivotArea dataOnly="0" labelOnly="1" outline="0" fieldPosition="0">
        <references count="3">
          <reference field="3" count="1" selected="0">
            <x v="16"/>
          </reference>
          <reference field="5" count="1" selected="0">
            <x v="30"/>
          </reference>
          <reference field="7" count="1">
            <x v="36"/>
          </reference>
        </references>
      </pivotArea>
    </format>
    <format dxfId="3892">
      <pivotArea dataOnly="0" labelOnly="1" outline="0" fieldPosition="0">
        <references count="3">
          <reference field="3" count="1" selected="0">
            <x v="16"/>
          </reference>
          <reference field="5" count="1" selected="0">
            <x v="81"/>
          </reference>
          <reference field="7" count="1">
            <x v="36"/>
          </reference>
        </references>
      </pivotArea>
    </format>
    <format dxfId="3893">
      <pivotArea dataOnly="0" labelOnly="1" outline="0" fieldPosition="0">
        <references count="3">
          <reference field="3" count="1" selected="0">
            <x v="16"/>
          </reference>
          <reference field="5" count="1" selected="0">
            <x v="95"/>
          </reference>
          <reference field="7" count="1">
            <x v="36"/>
          </reference>
        </references>
      </pivotArea>
    </format>
    <format dxfId="3894">
      <pivotArea dataOnly="0" labelOnly="1" outline="0" fieldPosition="0">
        <references count="3">
          <reference field="3" count="1" selected="0">
            <x v="16"/>
          </reference>
          <reference field="5" count="1" selected="0">
            <x v="121"/>
          </reference>
          <reference field="7" count="1">
            <x v="36"/>
          </reference>
        </references>
      </pivotArea>
    </format>
    <format dxfId="3895">
      <pivotArea dataOnly="0" labelOnly="1" outline="0" fieldPosition="0">
        <references count="3">
          <reference field="3" count="1" selected="0">
            <x v="17"/>
          </reference>
          <reference field="5" count="1" selected="0">
            <x v="33"/>
          </reference>
          <reference field="7" count="1">
            <x v="36"/>
          </reference>
        </references>
      </pivotArea>
    </format>
    <format dxfId="3896">
      <pivotArea dataOnly="0" labelOnly="1" outline="0" fieldPosition="0">
        <references count="3">
          <reference field="3" count="1" selected="0">
            <x v="17"/>
          </reference>
          <reference field="5" count="1" selected="0">
            <x v="43"/>
          </reference>
          <reference field="7" count="1">
            <x v="36"/>
          </reference>
        </references>
      </pivotArea>
    </format>
    <format dxfId="3897">
      <pivotArea dataOnly="0" labelOnly="1" outline="0" fieldPosition="0">
        <references count="3">
          <reference field="3" count="1" selected="0">
            <x v="17"/>
          </reference>
          <reference field="5" count="1" selected="0">
            <x v="96"/>
          </reference>
          <reference field="7" count="1">
            <x v="36"/>
          </reference>
        </references>
      </pivotArea>
    </format>
    <format dxfId="3898">
      <pivotArea dataOnly="0" labelOnly="1" outline="0" fieldPosition="0">
        <references count="3">
          <reference field="3" count="1" selected="0">
            <x v="18"/>
          </reference>
          <reference field="5" count="1" selected="0">
            <x v="65"/>
          </reference>
          <reference field="7" count="1">
            <x v="36"/>
          </reference>
        </references>
      </pivotArea>
    </format>
    <format dxfId="3899">
      <pivotArea dataOnly="0" labelOnly="1" outline="0" fieldPosition="0">
        <references count="3">
          <reference field="3" count="1" selected="0">
            <x v="19"/>
          </reference>
          <reference field="5" count="1" selected="0">
            <x v="119"/>
          </reference>
          <reference field="7" count="1">
            <x v="36"/>
          </reference>
        </references>
      </pivotArea>
    </format>
    <format dxfId="3900">
      <pivotArea dataOnly="0" labelOnly="1" outline="0" fieldPosition="0">
        <references count="3">
          <reference field="3" count="1" selected="0">
            <x v="20"/>
          </reference>
          <reference field="5" count="1" selected="0">
            <x v="102"/>
          </reference>
          <reference field="7" count="1">
            <x v="36"/>
          </reference>
        </references>
      </pivotArea>
    </format>
    <format dxfId="3901">
      <pivotArea dataOnly="0" labelOnly="1" outline="0" fieldPosition="0">
        <references count="3">
          <reference field="3" count="1" selected="0">
            <x v="21"/>
          </reference>
          <reference field="5" count="1" selected="0">
            <x v="0"/>
          </reference>
          <reference field="7" count="1">
            <x v="2"/>
          </reference>
        </references>
      </pivotArea>
    </format>
    <format dxfId="3902">
      <pivotArea dataOnly="0" labelOnly="1" outline="0" fieldPosition="0">
        <references count="3">
          <reference field="3" count="1" selected="0">
            <x v="22"/>
          </reference>
          <reference field="5" count="1" selected="0">
            <x v="101"/>
          </reference>
          <reference field="7" count="1">
            <x v="36"/>
          </reference>
        </references>
      </pivotArea>
    </format>
    <format dxfId="3903">
      <pivotArea dataOnly="0" labelOnly="1" outline="0" fieldPosition="0">
        <references count="3">
          <reference field="3" count="1" selected="0">
            <x v="23"/>
          </reference>
          <reference field="5" count="1" selected="0">
            <x v="83"/>
          </reference>
          <reference field="7" count="1">
            <x v="36"/>
          </reference>
        </references>
      </pivotArea>
    </format>
    <format dxfId="3904">
      <pivotArea dataOnly="0" labelOnly="1" outline="0" fieldPosition="0">
        <references count="3">
          <reference field="3" count="1" selected="0">
            <x v="24"/>
          </reference>
          <reference field="5" count="1" selected="0">
            <x v="121"/>
          </reference>
          <reference field="7" count="1">
            <x v="36"/>
          </reference>
        </references>
      </pivotArea>
    </format>
    <format dxfId="3905">
      <pivotArea dataOnly="0" labelOnly="1" outline="0" fieldPosition="0">
        <references count="3">
          <reference field="3" count="1" selected="0">
            <x v="25"/>
          </reference>
          <reference field="5" count="1" selected="0">
            <x v="86"/>
          </reference>
          <reference field="7" count="1">
            <x v="34"/>
          </reference>
        </references>
      </pivotArea>
    </format>
    <format dxfId="3906">
      <pivotArea dataOnly="0" labelOnly="1" outline="0" fieldPosition="0">
        <references count="3">
          <reference field="3" count="1" selected="0">
            <x v="26"/>
          </reference>
          <reference field="5" count="1" selected="0">
            <x v="75"/>
          </reference>
          <reference field="7" count="1">
            <x v="36"/>
          </reference>
        </references>
      </pivotArea>
    </format>
    <format dxfId="3907">
      <pivotArea dataOnly="0" labelOnly="1" outline="0" fieldPosition="0">
        <references count="3">
          <reference field="3" count="1" selected="0">
            <x v="26"/>
          </reference>
          <reference field="5" count="1" selected="0">
            <x v="103"/>
          </reference>
          <reference field="7" count="1">
            <x v="20"/>
          </reference>
        </references>
      </pivotArea>
    </format>
    <format dxfId="3908">
      <pivotArea dataOnly="0" labelOnly="1" outline="0" fieldPosition="0">
        <references count="3">
          <reference field="3" count="1" selected="0">
            <x v="26"/>
          </reference>
          <reference field="5" count="1" selected="0">
            <x v="107"/>
          </reference>
          <reference field="7" count="1">
            <x v="11"/>
          </reference>
        </references>
      </pivotArea>
    </format>
    <format dxfId="3909">
      <pivotArea dataOnly="0" labelOnly="1" outline="0" fieldPosition="0">
        <references count="3">
          <reference field="3" count="1" selected="0">
            <x v="27"/>
          </reference>
          <reference field="5" count="1" selected="0">
            <x v="6"/>
          </reference>
          <reference field="7" count="1">
            <x v="12"/>
          </reference>
        </references>
      </pivotArea>
    </format>
    <format dxfId="3910">
      <pivotArea dataOnly="0" labelOnly="1" outline="0" fieldPosition="0">
        <references count="3">
          <reference field="3" count="1" selected="0">
            <x v="28"/>
          </reference>
          <reference field="5" count="1" selected="0">
            <x v="17"/>
          </reference>
          <reference field="7" count="1">
            <x v="36"/>
          </reference>
        </references>
      </pivotArea>
    </format>
    <format dxfId="3911">
      <pivotArea dataOnly="0" labelOnly="1" outline="0" fieldPosition="0">
        <references count="3">
          <reference field="3" count="1" selected="0">
            <x v="28"/>
          </reference>
          <reference field="5" count="1" selected="0">
            <x v="31"/>
          </reference>
          <reference field="7" count="1">
            <x v="36"/>
          </reference>
        </references>
      </pivotArea>
    </format>
    <format dxfId="3912">
      <pivotArea dataOnly="0" labelOnly="1" outline="0" fieldPosition="0">
        <references count="3">
          <reference field="3" count="1" selected="0">
            <x v="29"/>
          </reference>
          <reference field="5" count="1" selected="0">
            <x v="8"/>
          </reference>
          <reference field="7" count="1">
            <x v="36"/>
          </reference>
        </references>
      </pivotArea>
    </format>
    <format dxfId="3913">
      <pivotArea dataOnly="0" labelOnly="1" outline="0" fieldPosition="0">
        <references count="3">
          <reference field="3" count="1" selected="0">
            <x v="30"/>
          </reference>
          <reference field="5" count="1" selected="0">
            <x v="89"/>
          </reference>
          <reference field="7" count="1">
            <x v="36"/>
          </reference>
        </references>
      </pivotArea>
    </format>
    <format dxfId="3914">
      <pivotArea dataOnly="0" labelOnly="1" outline="0" fieldPosition="0">
        <references count="3">
          <reference field="3" count="1" selected="0">
            <x v="31"/>
          </reference>
          <reference field="5" count="1" selected="0">
            <x v="64"/>
          </reference>
          <reference field="7" count="1">
            <x v="36"/>
          </reference>
        </references>
      </pivotArea>
    </format>
    <format dxfId="3915">
      <pivotArea dataOnly="0" labelOnly="1" outline="0" fieldPosition="0">
        <references count="3">
          <reference field="3" count="1" selected="0">
            <x v="31"/>
          </reference>
          <reference field="5" count="1" selected="0">
            <x v="66"/>
          </reference>
          <reference field="7" count="1">
            <x v="36"/>
          </reference>
        </references>
      </pivotArea>
    </format>
    <format dxfId="3916">
      <pivotArea dataOnly="0" labelOnly="1" outline="0" fieldPosition="0">
        <references count="3">
          <reference field="3" count="1" selected="0">
            <x v="32"/>
          </reference>
          <reference field="5" count="1" selected="0">
            <x v="94"/>
          </reference>
          <reference field="7" count="1">
            <x v="14"/>
          </reference>
        </references>
      </pivotArea>
    </format>
    <format dxfId="3917">
      <pivotArea dataOnly="0" labelOnly="1" outline="0" fieldPosition="0">
        <references count="3">
          <reference field="3" count="1" selected="0">
            <x v="33"/>
          </reference>
          <reference field="5" count="1" selected="0">
            <x v="68"/>
          </reference>
          <reference field="7" count="1">
            <x v="36"/>
          </reference>
        </references>
      </pivotArea>
    </format>
    <format dxfId="3918">
      <pivotArea dataOnly="0" labelOnly="1" outline="0" fieldPosition="0">
        <references count="3">
          <reference field="3" count="1" selected="0">
            <x v="34"/>
          </reference>
          <reference field="5" count="1" selected="0">
            <x v="9"/>
          </reference>
          <reference field="7" count="1">
            <x v="36"/>
          </reference>
        </references>
      </pivotArea>
    </format>
    <format dxfId="3919">
      <pivotArea dataOnly="0" labelOnly="1" outline="0" fieldPosition="0">
        <references count="3">
          <reference field="3" count="1" selected="0">
            <x v="34"/>
          </reference>
          <reference field="5" count="1" selected="0">
            <x v="28"/>
          </reference>
          <reference field="7" count="1">
            <x v="36"/>
          </reference>
        </references>
      </pivotArea>
    </format>
    <format dxfId="3920">
      <pivotArea dataOnly="0" labelOnly="1" outline="0" fieldPosition="0">
        <references count="3">
          <reference field="3" count="1" selected="0">
            <x v="34"/>
          </reference>
          <reference field="5" count="1" selected="0">
            <x v="78"/>
          </reference>
          <reference field="7" count="1">
            <x v="36"/>
          </reference>
        </references>
      </pivotArea>
    </format>
    <format dxfId="3921">
      <pivotArea dataOnly="0" labelOnly="1" outline="0" fieldPosition="0">
        <references count="3">
          <reference field="3" count="1" selected="0">
            <x v="34"/>
          </reference>
          <reference field="5" count="1" selected="0">
            <x v="120"/>
          </reference>
          <reference field="7" count="1">
            <x v="36"/>
          </reference>
        </references>
      </pivotArea>
    </format>
    <format dxfId="3922">
      <pivotArea dataOnly="0" labelOnly="1" outline="0" fieldPosition="0">
        <references count="3">
          <reference field="3" count="1" selected="0">
            <x v="34"/>
          </reference>
          <reference field="5" count="1" selected="0">
            <x v="121"/>
          </reference>
          <reference field="7" count="1">
            <x v="36"/>
          </reference>
        </references>
      </pivotArea>
    </format>
    <format dxfId="3923">
      <pivotArea dataOnly="0" labelOnly="1" outline="0" fieldPosition="0">
        <references count="3">
          <reference field="3" count="1" selected="0">
            <x v="35"/>
          </reference>
          <reference field="5" count="1" selected="0">
            <x v="26"/>
          </reference>
          <reference field="7" count="1">
            <x v="36"/>
          </reference>
        </references>
      </pivotArea>
    </format>
    <format dxfId="3924">
      <pivotArea dataOnly="0" labelOnly="1" outline="0" fieldPosition="0">
        <references count="3">
          <reference field="3" count="1" selected="0">
            <x v="36"/>
          </reference>
          <reference field="5" count="1" selected="0">
            <x v="22"/>
          </reference>
          <reference field="7" count="1">
            <x v="36"/>
          </reference>
        </references>
      </pivotArea>
    </format>
    <format dxfId="3925">
      <pivotArea dataOnly="0" labelOnly="1" outline="0" fieldPosition="0">
        <references count="3">
          <reference field="3" count="1" selected="0">
            <x v="37"/>
          </reference>
          <reference field="5" count="1" selected="0">
            <x v="117"/>
          </reference>
          <reference field="7" count="1">
            <x v="36"/>
          </reference>
        </references>
      </pivotArea>
    </format>
    <format dxfId="3926">
      <pivotArea dataOnly="0" labelOnly="1" outline="0" fieldPosition="0">
        <references count="3">
          <reference field="3" count="1" selected="0">
            <x v="38"/>
          </reference>
          <reference field="5" count="1" selected="0">
            <x v="27"/>
          </reference>
          <reference field="7" count="1">
            <x v="36"/>
          </reference>
        </references>
      </pivotArea>
    </format>
    <format dxfId="3927">
      <pivotArea dataOnly="0" labelOnly="1" outline="0" fieldPosition="0">
        <references count="3">
          <reference field="3" count="1" selected="0">
            <x v="38"/>
          </reference>
          <reference field="5" count="1" selected="0">
            <x v="52"/>
          </reference>
          <reference field="7" count="1">
            <x v="36"/>
          </reference>
        </references>
      </pivotArea>
    </format>
    <format dxfId="3928">
      <pivotArea dataOnly="0" labelOnly="1" outline="0" fieldPosition="0">
        <references count="3">
          <reference field="3" count="1" selected="0">
            <x v="39"/>
          </reference>
          <reference field="5" count="1" selected="0">
            <x v="12"/>
          </reference>
          <reference field="7" count="1">
            <x v="36"/>
          </reference>
        </references>
      </pivotArea>
    </format>
    <format dxfId="3929">
      <pivotArea dataOnly="0" labelOnly="1" outline="0" fieldPosition="0">
        <references count="3">
          <reference field="3" count="1" selected="0">
            <x v="39"/>
          </reference>
          <reference field="5" count="1" selected="0">
            <x v="15"/>
          </reference>
          <reference field="7" count="1">
            <x v="36"/>
          </reference>
        </references>
      </pivotArea>
    </format>
    <format dxfId="3930">
      <pivotArea dataOnly="0" labelOnly="1" outline="0" fieldPosition="0">
        <references count="3">
          <reference field="3" count="1" selected="0">
            <x v="39"/>
          </reference>
          <reference field="5" count="1" selected="0">
            <x v="19"/>
          </reference>
          <reference field="7" count="1">
            <x v="36"/>
          </reference>
        </references>
      </pivotArea>
    </format>
    <format dxfId="3931">
      <pivotArea dataOnly="0" labelOnly="1" outline="0" fieldPosition="0">
        <references count="3">
          <reference field="3" count="1" selected="0">
            <x v="39"/>
          </reference>
          <reference field="5" count="1" selected="0">
            <x v="23"/>
          </reference>
          <reference field="7" count="1">
            <x v="36"/>
          </reference>
        </references>
      </pivotArea>
    </format>
    <format dxfId="3932">
      <pivotArea dataOnly="0" labelOnly="1" outline="0" fieldPosition="0">
        <references count="3">
          <reference field="3" count="1" selected="0">
            <x v="39"/>
          </reference>
          <reference field="5" count="1" selected="0">
            <x v="25"/>
          </reference>
          <reference field="7" count="1">
            <x v="36"/>
          </reference>
        </references>
      </pivotArea>
    </format>
    <format dxfId="3933">
      <pivotArea dataOnly="0" labelOnly="1" outline="0" fieldPosition="0">
        <references count="3">
          <reference field="3" count="1" selected="0">
            <x v="39"/>
          </reference>
          <reference field="5" count="1" selected="0">
            <x v="34"/>
          </reference>
          <reference field="7" count="1">
            <x v="36"/>
          </reference>
        </references>
      </pivotArea>
    </format>
    <format dxfId="3934">
      <pivotArea dataOnly="0" labelOnly="1" outline="0" fieldPosition="0">
        <references count="3">
          <reference field="3" count="1" selected="0">
            <x v="39"/>
          </reference>
          <reference field="5" count="1" selected="0">
            <x v="36"/>
          </reference>
          <reference field="7" count="1">
            <x v="36"/>
          </reference>
        </references>
      </pivotArea>
    </format>
    <format dxfId="3935">
      <pivotArea dataOnly="0" labelOnly="1" outline="0" fieldPosition="0">
        <references count="3">
          <reference field="3" count="1" selected="0">
            <x v="39"/>
          </reference>
          <reference field="5" count="1" selected="0">
            <x v="42"/>
          </reference>
          <reference field="7" count="1">
            <x v="36"/>
          </reference>
        </references>
      </pivotArea>
    </format>
    <format dxfId="3936">
      <pivotArea dataOnly="0" labelOnly="1" outline="0" fieldPosition="0">
        <references count="3">
          <reference field="3" count="1" selected="0">
            <x v="39"/>
          </reference>
          <reference field="5" count="1" selected="0">
            <x v="44"/>
          </reference>
          <reference field="7" count="1">
            <x v="36"/>
          </reference>
        </references>
      </pivotArea>
    </format>
    <format dxfId="3937">
      <pivotArea dataOnly="0" labelOnly="1" outline="0" fieldPosition="0">
        <references count="3">
          <reference field="3" count="1" selected="0">
            <x v="39"/>
          </reference>
          <reference field="5" count="1" selected="0">
            <x v="55"/>
          </reference>
          <reference field="7" count="1">
            <x v="36"/>
          </reference>
        </references>
      </pivotArea>
    </format>
    <format dxfId="3938">
      <pivotArea dataOnly="0" labelOnly="1" outline="0" fieldPosition="0">
        <references count="3">
          <reference field="3" count="1" selected="0">
            <x v="39"/>
          </reference>
          <reference field="5" count="1" selected="0">
            <x v="69"/>
          </reference>
          <reference field="7" count="1">
            <x v="36"/>
          </reference>
        </references>
      </pivotArea>
    </format>
    <format dxfId="3939">
      <pivotArea dataOnly="0" labelOnly="1" outline="0" fieldPosition="0">
        <references count="3">
          <reference field="3" count="1" selected="0">
            <x v="39"/>
          </reference>
          <reference field="5" count="1" selected="0">
            <x v="88"/>
          </reference>
          <reference field="7" count="1">
            <x v="36"/>
          </reference>
        </references>
      </pivotArea>
    </format>
    <format dxfId="3940">
      <pivotArea dataOnly="0" labelOnly="1" outline="0" fieldPosition="0">
        <references count="3">
          <reference field="3" count="1" selected="0">
            <x v="39"/>
          </reference>
          <reference field="5" count="1" selected="0">
            <x v="121"/>
          </reference>
          <reference field="7" count="1">
            <x v="36"/>
          </reference>
        </references>
      </pivotArea>
    </format>
    <format dxfId="3941">
      <pivotArea dataOnly="0" labelOnly="1" outline="0" fieldPosition="0">
        <references count="3">
          <reference field="3" count="1" selected="0">
            <x v="40"/>
          </reference>
          <reference field="5" count="1" selected="0">
            <x v="4"/>
          </reference>
          <reference field="7" count="1">
            <x v="25"/>
          </reference>
        </references>
      </pivotArea>
    </format>
    <format dxfId="3942">
      <pivotArea dataOnly="0" labelOnly="1" outline="0" fieldPosition="0">
        <references count="3">
          <reference field="3" count="1" selected="0">
            <x v="40"/>
          </reference>
          <reference field="5" count="1" selected="0">
            <x v="37"/>
          </reference>
          <reference field="7" count="1">
            <x v="36"/>
          </reference>
        </references>
      </pivotArea>
    </format>
    <format dxfId="3943">
      <pivotArea dataOnly="0" labelOnly="1" outline="0" fieldPosition="0">
        <references count="3">
          <reference field="3" count="1" selected="0">
            <x v="40"/>
          </reference>
          <reference field="5" count="1" selected="0">
            <x v="39"/>
          </reference>
          <reference field="7" count="1">
            <x v="36"/>
          </reference>
        </references>
      </pivotArea>
    </format>
    <format dxfId="3944">
      <pivotArea dataOnly="0" labelOnly="1" outline="0" fieldPosition="0">
        <references count="3">
          <reference field="3" count="1" selected="0">
            <x v="40"/>
          </reference>
          <reference field="5" count="1" selected="0">
            <x v="40"/>
          </reference>
          <reference field="7" count="1">
            <x v="36"/>
          </reference>
        </references>
      </pivotArea>
    </format>
    <format dxfId="3945">
      <pivotArea dataOnly="0" labelOnly="1" outline="0" fieldPosition="0">
        <references count="3">
          <reference field="3" count="1" selected="0">
            <x v="40"/>
          </reference>
          <reference field="5" count="1" selected="0">
            <x v="45"/>
          </reference>
          <reference field="7" count="1">
            <x v="36"/>
          </reference>
        </references>
      </pivotArea>
    </format>
    <format dxfId="3946">
      <pivotArea dataOnly="0" labelOnly="1" outline="0" fieldPosition="0">
        <references count="3">
          <reference field="3" count="1" selected="0">
            <x v="40"/>
          </reference>
          <reference field="5" count="1" selected="0">
            <x v="54"/>
          </reference>
          <reference field="7" count="1">
            <x v="36"/>
          </reference>
        </references>
      </pivotArea>
    </format>
    <format dxfId="3947">
      <pivotArea dataOnly="0" labelOnly="1" outline="0" fieldPosition="0">
        <references count="3">
          <reference field="3" count="1" selected="0">
            <x v="40"/>
          </reference>
          <reference field="5" count="1" selected="0">
            <x v="63"/>
          </reference>
          <reference field="7" count="1">
            <x v="36"/>
          </reference>
        </references>
      </pivotArea>
    </format>
    <format dxfId="3948">
      <pivotArea dataOnly="0" labelOnly="1" outline="0" fieldPosition="0">
        <references count="3">
          <reference field="3" count="1" selected="0">
            <x v="40"/>
          </reference>
          <reference field="5" count="1" selected="0">
            <x v="70"/>
          </reference>
          <reference field="7" count="1">
            <x v="36"/>
          </reference>
        </references>
      </pivotArea>
    </format>
    <format dxfId="3949">
      <pivotArea dataOnly="0" labelOnly="1" outline="0" fieldPosition="0">
        <references count="3">
          <reference field="3" count="1" selected="0">
            <x v="40"/>
          </reference>
          <reference field="5" count="1" selected="0">
            <x v="71"/>
          </reference>
          <reference field="7" count="1">
            <x v="36"/>
          </reference>
        </references>
      </pivotArea>
    </format>
    <format dxfId="3950">
      <pivotArea dataOnly="0" labelOnly="1" outline="0" fieldPosition="0">
        <references count="3">
          <reference field="3" count="1" selected="0">
            <x v="40"/>
          </reference>
          <reference field="5" count="1" selected="0">
            <x v="72"/>
          </reference>
          <reference field="7" count="1">
            <x v="36"/>
          </reference>
        </references>
      </pivotArea>
    </format>
    <format dxfId="3951">
      <pivotArea dataOnly="0" labelOnly="1" outline="0" fieldPosition="0">
        <references count="3">
          <reference field="3" count="1" selected="0">
            <x v="40"/>
          </reference>
          <reference field="5" count="1" selected="0">
            <x v="74"/>
          </reference>
          <reference field="7" count="1">
            <x v="36"/>
          </reference>
        </references>
      </pivotArea>
    </format>
    <format dxfId="3952">
      <pivotArea dataOnly="0" labelOnly="1" outline="0" fieldPosition="0">
        <references count="3">
          <reference field="3" count="1" selected="0">
            <x v="40"/>
          </reference>
          <reference field="5" count="1" selected="0">
            <x v="85"/>
          </reference>
          <reference field="7" count="1">
            <x v="36"/>
          </reference>
        </references>
      </pivotArea>
    </format>
    <format dxfId="3953">
      <pivotArea dataOnly="0" labelOnly="1" outline="0" fieldPosition="0">
        <references count="3">
          <reference field="3" count="1" selected="0">
            <x v="40"/>
          </reference>
          <reference field="5" count="1" selected="0">
            <x v="106"/>
          </reference>
          <reference field="7" count="1">
            <x v="36"/>
          </reference>
        </references>
      </pivotArea>
    </format>
    <format dxfId="3954">
      <pivotArea dataOnly="0" labelOnly="1" outline="0" fieldPosition="0">
        <references count="3">
          <reference field="3" count="1" selected="0">
            <x v="40"/>
          </reference>
          <reference field="5" count="1" selected="0">
            <x v="113"/>
          </reference>
          <reference field="7" count="1">
            <x v="36"/>
          </reference>
        </references>
      </pivotArea>
    </format>
    <format dxfId="3955">
      <pivotArea dataOnly="0" labelOnly="1" outline="0" fieldPosition="0">
        <references count="3">
          <reference field="3" count="1" selected="0">
            <x v="41"/>
          </reference>
          <reference field="5" count="1" selected="0">
            <x v="2"/>
          </reference>
          <reference field="7" count="1">
            <x v="0"/>
          </reference>
        </references>
      </pivotArea>
    </format>
    <format dxfId="3956">
      <pivotArea dataOnly="0" labelOnly="1" outline="0" fieldPosition="0">
        <references count="3">
          <reference field="3" count="1" selected="0">
            <x v="41"/>
          </reference>
          <reference field="5" count="1" selected="0">
            <x v="5"/>
          </reference>
          <reference field="7" count="1">
            <x v="32"/>
          </reference>
        </references>
      </pivotArea>
    </format>
    <format dxfId="3957">
      <pivotArea dataOnly="0" labelOnly="1" outline="0" fieldPosition="0">
        <references count="3">
          <reference field="3" count="1" selected="0">
            <x v="41"/>
          </reference>
          <reference field="5" count="1" selected="0">
            <x v="59"/>
          </reference>
          <reference field="7" count="1">
            <x v="36"/>
          </reference>
        </references>
      </pivotArea>
    </format>
    <format dxfId="3958">
      <pivotArea dataOnly="0" labelOnly="1" outline="0" fieldPosition="0">
        <references count="3">
          <reference field="3" count="1" selected="0">
            <x v="41"/>
          </reference>
          <reference field="5" count="1" selected="0">
            <x v="67"/>
          </reference>
          <reference field="7" count="1">
            <x v="36"/>
          </reference>
        </references>
      </pivotArea>
    </format>
    <format dxfId="3959">
      <pivotArea dataOnly="0" labelOnly="1" outline="0" fieldPosition="0">
        <references count="3">
          <reference field="3" count="1" selected="0">
            <x v="41"/>
          </reference>
          <reference field="5" count="1" selected="0">
            <x v="76"/>
          </reference>
          <reference field="7" count="1">
            <x v="32"/>
          </reference>
        </references>
      </pivotArea>
    </format>
    <format dxfId="3960">
      <pivotArea dataOnly="0" labelOnly="1" outline="0" fieldPosition="0">
        <references count="3">
          <reference field="3" count="1" selected="0">
            <x v="41"/>
          </reference>
          <reference field="5" count="1" selected="0">
            <x v="112"/>
          </reference>
          <reference field="7" count="1">
            <x v="36"/>
          </reference>
        </references>
      </pivotArea>
    </format>
    <format dxfId="3961">
      <pivotArea dataOnly="0" labelOnly="1" outline="0" fieldPosition="0">
        <references count="3">
          <reference field="3" count="1" selected="0">
            <x v="41"/>
          </reference>
          <reference field="5" count="1" selected="0">
            <x v="116"/>
          </reference>
          <reference field="7" count="1">
            <x v="13"/>
          </reference>
        </references>
      </pivotArea>
    </format>
    <format dxfId="3962">
      <pivotArea dataOnly="0" labelOnly="1" outline="0" fieldPosition="0">
        <references count="3">
          <reference field="3" count="1" selected="0">
            <x v="42"/>
          </reference>
          <reference field="5" count="1" selected="0">
            <x v="99"/>
          </reference>
          <reference field="7" count="1">
            <x v="36"/>
          </reference>
        </references>
      </pivotArea>
    </format>
    <format dxfId="3963">
      <pivotArea dataOnly="0" labelOnly="1" outline="0" fieldPosition="0">
        <references count="3">
          <reference field="3" count="1" selected="0">
            <x v="43"/>
          </reference>
          <reference field="5" count="1" selected="0">
            <x v="38"/>
          </reference>
          <reference field="7" count="1">
            <x v="36"/>
          </reference>
        </references>
      </pivotArea>
    </format>
    <format dxfId="3964">
      <pivotArea dataOnly="0" labelOnly="1" outline="0" fieldPosition="0">
        <references count="3">
          <reference field="3" count="1" selected="0">
            <x v="44"/>
          </reference>
          <reference field="5" count="1" selected="0">
            <x v="11"/>
          </reference>
          <reference field="7" count="1">
            <x v="3"/>
          </reference>
        </references>
      </pivotArea>
    </format>
    <format dxfId="3965">
      <pivotArea dataOnly="0" labelOnly="1" outline="0" fieldPosition="0">
        <references count="3">
          <reference field="3" count="1" selected="0">
            <x v="45"/>
          </reference>
          <reference field="5" count="1" selected="0">
            <x v="82"/>
          </reference>
          <reference field="7" count="1">
            <x v="36"/>
          </reference>
        </references>
      </pivotArea>
    </format>
    <format dxfId="3966">
      <pivotArea dataOnly="0" labelOnly="1" outline="0" fieldPosition="0">
        <references count="3">
          <reference field="3" count="1" selected="0">
            <x v="46"/>
          </reference>
          <reference field="5" count="1" selected="0">
            <x v="105"/>
          </reference>
          <reference field="7" count="1">
            <x v="36"/>
          </reference>
        </references>
      </pivotArea>
    </format>
    <format dxfId="3967">
      <pivotArea dataOnly="0" labelOnly="1" outline="0" fieldPosition="0">
        <references count="3">
          <reference field="3" count="1" selected="0">
            <x v="47"/>
          </reference>
          <reference field="5" count="1" selected="0">
            <x v="80"/>
          </reference>
          <reference field="7" count="1">
            <x v="22"/>
          </reference>
        </references>
      </pivotArea>
    </format>
    <format dxfId="3968">
      <pivotArea dataOnly="0" labelOnly="1" outline="0" fieldPosition="0">
        <references count="3">
          <reference field="3" count="1" selected="0">
            <x v="48"/>
          </reference>
          <reference field="5" count="1" selected="0">
            <x v="13"/>
          </reference>
          <reference field="7" count="1">
            <x v="1"/>
          </reference>
        </references>
      </pivotArea>
    </format>
    <format dxfId="3969">
      <pivotArea dataOnly="0" labelOnly="1" outline="0" fieldPosition="0">
        <references count="3">
          <reference field="3" count="1" selected="0">
            <x v="49"/>
          </reference>
          <reference field="5" count="1" selected="0">
            <x v="20"/>
          </reference>
          <reference field="7" count="1">
            <x v="9"/>
          </reference>
        </references>
      </pivotArea>
    </format>
    <format dxfId="3970">
      <pivotArea dataOnly="0" labelOnly="1" outline="0" fieldPosition="0">
        <references count="3">
          <reference field="3" count="1" selected="0">
            <x v="50"/>
          </reference>
          <reference field="5" count="1" selected="0">
            <x v="47"/>
          </reference>
          <reference field="7" count="1">
            <x v="9"/>
          </reference>
        </references>
      </pivotArea>
    </format>
    <format dxfId="3971">
      <pivotArea dataOnly="0" labelOnly="1" outline="0" fieldPosition="0">
        <references count="3">
          <reference field="3" count="1" selected="0">
            <x v="51"/>
          </reference>
          <reference field="5" count="1" selected="0">
            <x v="121"/>
          </reference>
          <reference field="7" count="1">
            <x v="36"/>
          </reference>
        </references>
      </pivotArea>
    </format>
    <format dxfId="3972">
      <pivotArea dataOnly="0" labelOnly="1" outline="0" fieldPosition="0">
        <references count="3">
          <reference field="3" count="1" selected="0">
            <x v="52"/>
          </reference>
          <reference field="5" count="1" selected="0">
            <x v="58"/>
          </reference>
          <reference field="7" count="1">
            <x v="16"/>
          </reference>
        </references>
      </pivotArea>
    </format>
    <format dxfId="3973">
      <pivotArea dataOnly="0" labelOnly="1" outline="0" fieldPosition="0">
        <references count="3">
          <reference field="3" count="1" selected="0">
            <x v="53"/>
          </reference>
          <reference field="5" count="1" selected="0">
            <x v="62"/>
          </reference>
          <reference field="7" count="1">
            <x v="36"/>
          </reference>
        </references>
      </pivotArea>
    </format>
    <format dxfId="3974">
      <pivotArea dataOnly="0" labelOnly="1" outline="0" fieldPosition="0">
        <references count="3">
          <reference field="3" count="1" selected="0">
            <x v="53"/>
          </reference>
          <reference field="5" count="1" selected="0">
            <x v="111"/>
          </reference>
          <reference field="7" count="1">
            <x v="36"/>
          </reference>
        </references>
      </pivotArea>
    </format>
    <format dxfId="3975">
      <pivotArea dataOnly="0" labelOnly="1" outline="0" fieldPosition="0">
        <references count="3">
          <reference field="3" count="1" selected="0">
            <x v="54"/>
          </reference>
          <reference field="5" count="1" selected="0">
            <x v="91"/>
          </reference>
          <reference field="7" count="1">
            <x v="30"/>
          </reference>
        </references>
      </pivotArea>
    </format>
    <format dxfId="3976">
      <pivotArea dataOnly="0" labelOnly="1" outline="0" fieldPosition="0">
        <references count="3">
          <reference field="3" count="1" selected="0">
            <x v="55"/>
          </reference>
          <reference field="5" count="1" selected="0">
            <x v="51"/>
          </reference>
          <reference field="7" count="1">
            <x v="19"/>
          </reference>
        </references>
      </pivotArea>
    </format>
    <format dxfId="3977">
      <pivotArea dataOnly="0" labelOnly="1" outline="0" fieldPosition="0">
        <references count="3">
          <reference field="3" count="1" selected="0">
            <x v="56"/>
          </reference>
          <reference field="5" count="1" selected="0">
            <x v="46"/>
          </reference>
          <reference field="7" count="1">
            <x v="36"/>
          </reference>
        </references>
      </pivotArea>
    </format>
    <format dxfId="3978">
      <pivotArea dataOnly="0" labelOnly="1" outline="0" fieldPosition="0">
        <references count="3">
          <reference field="3" count="1" selected="0">
            <x v="57"/>
          </reference>
          <reference field="5" count="1" selected="0">
            <x v="90"/>
          </reference>
          <reference field="7" count="1">
            <x v="36"/>
          </reference>
        </references>
      </pivotArea>
    </format>
    <format dxfId="3979">
      <pivotArea dataOnly="0" labelOnly="1" outline="0" fieldPosition="0">
        <references count="3">
          <reference field="3" count="1" selected="0">
            <x v="58"/>
          </reference>
          <reference field="5" count="1" selected="0">
            <x v="97"/>
          </reference>
          <reference field="7" count="1">
            <x v="36"/>
          </reference>
        </references>
      </pivotArea>
    </format>
    <format dxfId="3980">
      <pivotArea dataOnly="0" labelOnly="1" outline="0" fieldPosition="0">
        <references count="3">
          <reference field="3" count="1" selected="0">
            <x v="59"/>
          </reference>
          <reference field="5" count="1" selected="0">
            <x v="49"/>
          </reference>
          <reference field="7" count="1">
            <x v="36"/>
          </reference>
        </references>
      </pivotArea>
    </format>
    <format dxfId="3981">
      <pivotArea dataOnly="0" labelOnly="1" outline="0" fieldPosition="0">
        <references count="3">
          <reference field="3" count="1" selected="0">
            <x v="59"/>
          </reference>
          <reference field="5" count="1" selected="0">
            <x v="56"/>
          </reference>
          <reference field="7" count="1">
            <x v="36"/>
          </reference>
        </references>
      </pivotArea>
    </format>
    <format dxfId="3982">
      <pivotArea dataOnly="0" labelOnly="1" outline="0" fieldPosition="0">
        <references count="3">
          <reference field="3" count="1" selected="0">
            <x v="59"/>
          </reference>
          <reference field="5" count="1" selected="0">
            <x v="109"/>
          </reference>
          <reference field="7" count="1">
            <x v="36"/>
          </reference>
        </references>
      </pivotArea>
    </format>
    <format dxfId="3983">
      <pivotArea dataOnly="0" labelOnly="1" outline="0" fieldPosition="0">
        <references count="3">
          <reference field="3" count="1" selected="0">
            <x v="59"/>
          </reference>
          <reference field="5" count="1" selected="0">
            <x v="114"/>
          </reference>
          <reference field="7" count="1">
            <x v="36"/>
          </reference>
        </references>
      </pivotArea>
    </format>
    <format dxfId="3984">
      <pivotArea dataOnly="0" labelOnly="1" outline="0" fieldPosition="0">
        <references count="3">
          <reference field="3" count="1" selected="0">
            <x v="60"/>
          </reference>
          <reference field="5" count="1" selected="0">
            <x v="73"/>
          </reference>
          <reference field="7" count="1">
            <x v="7"/>
          </reference>
        </references>
      </pivotArea>
    </format>
    <format dxfId="3985">
      <pivotArea dataOnly="0" labelOnly="1" outline="0" fieldPosition="0">
        <references count="3">
          <reference field="3" count="1" selected="0">
            <x v="60"/>
          </reference>
          <reference field="5" count="1" selected="0">
            <x v="115"/>
          </reference>
          <reference field="7" count="1">
            <x v="8"/>
          </reference>
        </references>
      </pivotArea>
    </format>
    <format dxfId="3986">
      <pivotArea dataOnly="0" labelOnly="1" outline="0" fieldPosition="0">
        <references count="3">
          <reference field="3" count="1" selected="0">
            <x v="61"/>
          </reference>
          <reference field="5" count="1" selected="0">
            <x v="41"/>
          </reference>
          <reference field="7" count="1">
            <x v="34"/>
          </reference>
        </references>
      </pivotArea>
    </format>
    <format dxfId="3987">
      <pivotArea dataOnly="0" labelOnly="1" outline="0" fieldPosition="0">
        <references count="3">
          <reference field="3" count="1" selected="0">
            <x v="62"/>
          </reference>
          <reference field="5" count="1" selected="0">
            <x v="60"/>
          </reference>
          <reference field="7" count="1">
            <x v="28"/>
          </reference>
        </references>
      </pivotArea>
    </format>
    <format dxfId="3988">
      <pivotArea dataOnly="0" labelOnly="1" outline="0" fieldPosition="0">
        <references count="3">
          <reference field="3" count="1" selected="0">
            <x v="62"/>
          </reference>
          <reference field="5" count="1" selected="0">
            <x v="87"/>
          </reference>
          <reference field="7" count="1">
            <x v="6"/>
          </reference>
        </references>
      </pivotArea>
    </format>
    <format dxfId="3989">
      <pivotArea dataOnly="0" labelOnly="1" outline="0" fieldPosition="0">
        <references count="3">
          <reference field="3" count="1" selected="0">
            <x v="62"/>
          </reference>
          <reference field="5" count="1" selected="0">
            <x v="100"/>
          </reference>
          <reference field="7" count="1">
            <x v="36"/>
          </reference>
        </references>
      </pivotArea>
    </format>
    <format dxfId="3990">
      <pivotArea dataOnly="0" labelOnly="1" outline="0" fieldPosition="0">
        <references count="3">
          <reference field="3" count="1" selected="0">
            <x v="62"/>
          </reference>
          <reference field="5" count="1" selected="0">
            <x v="104"/>
          </reference>
          <reference field="7" count="1">
            <x v="36"/>
          </reference>
        </references>
      </pivotArea>
    </format>
    <format dxfId="3991">
      <pivotArea dataOnly="0" labelOnly="1" outline="0" fieldPosition="0">
        <references count="3">
          <reference field="3" count="1" selected="0">
            <x v="63"/>
          </reference>
          <reference field="5" count="1" selected="0">
            <x v="50"/>
          </reference>
          <reference field="7" count="1">
            <x v="36"/>
          </reference>
        </references>
      </pivotArea>
    </format>
    <format dxfId="3992">
      <pivotArea dataOnly="0" labelOnly="1" outline="0" fieldPosition="0">
        <references count="3">
          <reference field="3" count="1" selected="0">
            <x v="64"/>
          </reference>
          <reference field="5" count="1" selected="0">
            <x v="18"/>
          </reference>
          <reference field="7" count="1">
            <x v="36"/>
          </reference>
        </references>
      </pivotArea>
    </format>
    <format dxfId="3993">
      <pivotArea dataOnly="0" labelOnly="1" outline="0" fieldPosition="0">
        <references count="3">
          <reference field="3" count="1" selected="0">
            <x v="65"/>
          </reference>
          <reference field="5" count="1" selected="0">
            <x v="61"/>
          </reference>
          <reference field="7" count="1">
            <x v="15"/>
          </reference>
        </references>
      </pivotArea>
    </format>
    <format dxfId="3994">
      <pivotArea dataOnly="0" labelOnly="1" outline="0" fieldPosition="0">
        <references count="3">
          <reference field="3" count="1" selected="0">
            <x v="66"/>
          </reference>
          <reference field="5" count="1" selected="0">
            <x v="10"/>
          </reference>
          <reference field="7" count="1">
            <x v="36"/>
          </reference>
        </references>
      </pivotArea>
    </format>
    <format dxfId="3995">
      <pivotArea type="topRight" dataOnly="0" labelOnly="1" outline="0" fieldPosition="0"/>
    </format>
    <format dxfId="3996">
      <pivotArea type="all" dataOnly="0" outline="0" fieldPosition="0"/>
    </format>
    <format dxfId="3997">
      <pivotArea outline="0" collapsedLevelsAreSubtotals="1" fieldPosition="0"/>
    </format>
    <format dxfId="3998">
      <pivotArea type="origin" dataOnly="0" labelOnly="1" outline="0" fieldPosition="0"/>
    </format>
    <format dxfId="3999">
      <pivotArea field="3" type="button" dataOnly="0" labelOnly="1" outline="0" axis="axisRow" fieldPosition="0"/>
    </format>
    <format dxfId="4000">
      <pivotArea field="5" type="button" dataOnly="0" labelOnly="1" outline="0" axis="axisRow" fieldPosition="2"/>
    </format>
    <format dxfId="4001">
      <pivotArea field="7" type="button" dataOnly="0" labelOnly="1" outline="0" axis="axisRow" fieldPosition="3"/>
    </format>
    <format dxfId="4002">
      <pivotArea dataOnly="0" labelOnly="1" outline="0"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003">
      <pivotArea dataOnly="0" labelOnly="1" outline="0" fieldPosition="0">
        <references count="1">
          <reference field="3" count="17">
            <x v="50"/>
            <x v="51"/>
            <x v="52"/>
            <x v="53"/>
            <x v="54"/>
            <x v="55"/>
            <x v="56"/>
            <x v="57"/>
            <x v="58"/>
            <x v="59"/>
            <x v="60"/>
            <x v="61"/>
            <x v="62"/>
            <x v="63"/>
            <x v="64"/>
            <x v="65"/>
            <x v="66"/>
          </reference>
        </references>
      </pivotArea>
    </format>
    <format dxfId="4004">
      <pivotArea dataOnly="0" labelOnly="1" grandRow="1" outline="0" fieldPosition="0"/>
    </format>
    <format dxfId="4005">
      <pivotArea dataOnly="0" labelOnly="1" outline="0" fieldPosition="0">
        <references count="2">
          <reference field="3" count="1" selected="0">
            <x v="0"/>
          </reference>
          <reference field="5" count="1">
            <x v="98"/>
          </reference>
        </references>
      </pivotArea>
    </format>
    <format dxfId="4006">
      <pivotArea dataOnly="0" labelOnly="1" outline="0" fieldPosition="0">
        <references count="2">
          <reference field="3" count="1" selected="0">
            <x v="1"/>
          </reference>
          <reference field="5" count="2">
            <x v="16"/>
            <x v="79"/>
          </reference>
        </references>
      </pivotArea>
    </format>
    <format dxfId="4007">
      <pivotArea dataOnly="0" labelOnly="1" outline="0" fieldPosition="0">
        <references count="2">
          <reference field="3" count="1" selected="0">
            <x v="2"/>
          </reference>
          <reference field="5" count="1">
            <x v="21"/>
          </reference>
        </references>
      </pivotArea>
    </format>
    <format dxfId="4008">
      <pivotArea dataOnly="0" labelOnly="1" outline="0" fieldPosition="0">
        <references count="2">
          <reference field="3" count="1" selected="0">
            <x v="3"/>
          </reference>
          <reference field="5" count="1">
            <x v="35"/>
          </reference>
        </references>
      </pivotArea>
    </format>
    <format dxfId="4009">
      <pivotArea dataOnly="0" labelOnly="1" outline="0" fieldPosition="0">
        <references count="2">
          <reference field="3" count="1" selected="0">
            <x v="4"/>
          </reference>
          <reference field="5" count="1">
            <x v="24"/>
          </reference>
        </references>
      </pivotArea>
    </format>
    <format dxfId="4010">
      <pivotArea dataOnly="0" labelOnly="1" outline="0" fieldPosition="0">
        <references count="2">
          <reference field="3" count="1" selected="0">
            <x v="5"/>
          </reference>
          <reference field="5" count="1">
            <x v="93"/>
          </reference>
        </references>
      </pivotArea>
    </format>
    <format dxfId="4011">
      <pivotArea dataOnly="0" labelOnly="1" outline="0" fieldPosition="0">
        <references count="2">
          <reference field="3" count="1" selected="0">
            <x v="6"/>
          </reference>
          <reference field="5" count="1">
            <x v="108"/>
          </reference>
        </references>
      </pivotArea>
    </format>
    <format dxfId="4012">
      <pivotArea dataOnly="0" labelOnly="1" outline="0" fieldPosition="0">
        <references count="2">
          <reference field="3" count="1" selected="0">
            <x v="7"/>
          </reference>
          <reference field="5" count="2">
            <x v="7"/>
            <x v="53"/>
          </reference>
        </references>
      </pivotArea>
    </format>
    <format dxfId="4013">
      <pivotArea dataOnly="0" labelOnly="1" outline="0" fieldPosition="0">
        <references count="2">
          <reference field="3" count="1" selected="0">
            <x v="8"/>
          </reference>
          <reference field="5" count="1">
            <x v="121"/>
          </reference>
        </references>
      </pivotArea>
    </format>
    <format dxfId="4014">
      <pivotArea dataOnly="0" labelOnly="1" outline="0" fieldPosition="0">
        <references count="2">
          <reference field="3" count="1" selected="0">
            <x v="9"/>
          </reference>
          <reference field="5" count="1">
            <x v="118"/>
          </reference>
        </references>
      </pivotArea>
    </format>
    <format dxfId="4015">
      <pivotArea dataOnly="0" labelOnly="1" outline="0" fieldPosition="0">
        <references count="2">
          <reference field="3" count="1" selected="0">
            <x v="10"/>
          </reference>
          <reference field="5" count="1">
            <x v="14"/>
          </reference>
        </references>
      </pivotArea>
    </format>
    <format dxfId="4016">
      <pivotArea dataOnly="0" labelOnly="1" outline="0" fieldPosition="0">
        <references count="2">
          <reference field="3" count="1" selected="0">
            <x v="11"/>
          </reference>
          <reference field="5" count="1">
            <x v="3"/>
          </reference>
        </references>
      </pivotArea>
    </format>
    <format dxfId="4017">
      <pivotArea dataOnly="0" labelOnly="1" outline="0" fieldPosition="0">
        <references count="2">
          <reference field="3" count="1" selected="0">
            <x v="12"/>
          </reference>
          <reference field="5" count="1">
            <x v="32"/>
          </reference>
        </references>
      </pivotArea>
    </format>
    <format dxfId="4018">
      <pivotArea dataOnly="0" labelOnly="1" outline="0" fieldPosition="0">
        <references count="2">
          <reference field="3" count="1" selected="0">
            <x v="13"/>
          </reference>
          <reference field="5" count="4">
            <x v="48"/>
            <x v="57"/>
            <x v="84"/>
            <x v="110"/>
          </reference>
        </references>
      </pivotArea>
    </format>
    <format dxfId="4019">
      <pivotArea dataOnly="0" labelOnly="1" outline="0" fieldPosition="0">
        <references count="2">
          <reference field="3" count="1" selected="0">
            <x v="14"/>
          </reference>
          <reference field="5" count="1">
            <x v="92"/>
          </reference>
        </references>
      </pivotArea>
    </format>
    <format dxfId="4020">
      <pivotArea dataOnly="0" labelOnly="1" outline="0" fieldPosition="0">
        <references count="2">
          <reference field="3" count="1" selected="0">
            <x v="15"/>
          </reference>
          <reference field="5" count="1">
            <x v="77"/>
          </reference>
        </references>
      </pivotArea>
    </format>
    <format dxfId="4021">
      <pivotArea dataOnly="0" labelOnly="1" outline="0" fieldPosition="0">
        <references count="2">
          <reference field="3" count="1" selected="0">
            <x v="16"/>
          </reference>
          <reference field="5" count="6">
            <x v="1"/>
            <x v="29"/>
            <x v="30"/>
            <x v="81"/>
            <x v="95"/>
            <x v="121"/>
          </reference>
        </references>
      </pivotArea>
    </format>
    <format dxfId="4022">
      <pivotArea dataOnly="0" labelOnly="1" outline="0" fieldPosition="0">
        <references count="2">
          <reference field="3" count="1" selected="0">
            <x v="17"/>
          </reference>
          <reference field="5" count="3">
            <x v="33"/>
            <x v="43"/>
            <x v="96"/>
          </reference>
        </references>
      </pivotArea>
    </format>
    <format dxfId="4023">
      <pivotArea dataOnly="0" labelOnly="1" outline="0" fieldPosition="0">
        <references count="2">
          <reference field="3" count="1" selected="0">
            <x v="18"/>
          </reference>
          <reference field="5" count="1">
            <x v="65"/>
          </reference>
        </references>
      </pivotArea>
    </format>
    <format dxfId="4024">
      <pivotArea dataOnly="0" labelOnly="1" outline="0" fieldPosition="0">
        <references count="2">
          <reference field="3" count="1" selected="0">
            <x v="19"/>
          </reference>
          <reference field="5" count="1">
            <x v="119"/>
          </reference>
        </references>
      </pivotArea>
    </format>
    <format dxfId="4025">
      <pivotArea dataOnly="0" labelOnly="1" outline="0" fieldPosition="0">
        <references count="2">
          <reference field="3" count="1" selected="0">
            <x v="20"/>
          </reference>
          <reference field="5" count="1">
            <x v="102"/>
          </reference>
        </references>
      </pivotArea>
    </format>
    <format dxfId="4026">
      <pivotArea dataOnly="0" labelOnly="1" outline="0" fieldPosition="0">
        <references count="2">
          <reference field="3" count="1" selected="0">
            <x v="21"/>
          </reference>
          <reference field="5" count="1">
            <x v="0"/>
          </reference>
        </references>
      </pivotArea>
    </format>
    <format dxfId="4027">
      <pivotArea dataOnly="0" labelOnly="1" outline="0" fieldPosition="0">
        <references count="2">
          <reference field="3" count="1" selected="0">
            <x v="22"/>
          </reference>
          <reference field="5" count="1">
            <x v="101"/>
          </reference>
        </references>
      </pivotArea>
    </format>
    <format dxfId="4028">
      <pivotArea dataOnly="0" labelOnly="1" outline="0" fieldPosition="0">
        <references count="2">
          <reference field="3" count="1" selected="0">
            <x v="23"/>
          </reference>
          <reference field="5" count="1">
            <x v="83"/>
          </reference>
        </references>
      </pivotArea>
    </format>
    <format dxfId="4029">
      <pivotArea dataOnly="0" labelOnly="1" outline="0" fieldPosition="0">
        <references count="2">
          <reference field="3" count="1" selected="0">
            <x v="24"/>
          </reference>
          <reference field="5" count="1">
            <x v="121"/>
          </reference>
        </references>
      </pivotArea>
    </format>
    <format dxfId="4030">
      <pivotArea dataOnly="0" labelOnly="1" outline="0" fieldPosition="0">
        <references count="2">
          <reference field="3" count="1" selected="0">
            <x v="25"/>
          </reference>
          <reference field="5" count="1">
            <x v="86"/>
          </reference>
        </references>
      </pivotArea>
    </format>
    <format dxfId="4031">
      <pivotArea dataOnly="0" labelOnly="1" outline="0" fieldPosition="0">
        <references count="2">
          <reference field="3" count="1" selected="0">
            <x v="26"/>
          </reference>
          <reference field="5" count="3">
            <x v="75"/>
            <x v="103"/>
            <x v="107"/>
          </reference>
        </references>
      </pivotArea>
    </format>
    <format dxfId="4032">
      <pivotArea dataOnly="0" labelOnly="1" outline="0" fieldPosition="0">
        <references count="2">
          <reference field="3" count="1" selected="0">
            <x v="27"/>
          </reference>
          <reference field="5" count="1">
            <x v="6"/>
          </reference>
        </references>
      </pivotArea>
    </format>
    <format dxfId="4033">
      <pivotArea dataOnly="0" labelOnly="1" outline="0" fieldPosition="0">
        <references count="2">
          <reference field="3" count="1" selected="0">
            <x v="28"/>
          </reference>
          <reference field="5" count="2">
            <x v="17"/>
            <x v="31"/>
          </reference>
        </references>
      </pivotArea>
    </format>
    <format dxfId="4034">
      <pivotArea dataOnly="0" labelOnly="1" outline="0" fieldPosition="0">
        <references count="2">
          <reference field="3" count="1" selected="0">
            <x v="29"/>
          </reference>
          <reference field="5" count="1">
            <x v="8"/>
          </reference>
        </references>
      </pivotArea>
    </format>
    <format dxfId="4035">
      <pivotArea dataOnly="0" labelOnly="1" outline="0" fieldPosition="0">
        <references count="2">
          <reference field="3" count="1" selected="0">
            <x v="30"/>
          </reference>
          <reference field="5" count="1">
            <x v="89"/>
          </reference>
        </references>
      </pivotArea>
    </format>
    <format dxfId="4036">
      <pivotArea dataOnly="0" labelOnly="1" outline="0" fieldPosition="0">
        <references count="2">
          <reference field="3" count="1" selected="0">
            <x v="31"/>
          </reference>
          <reference field="5" count="2">
            <x v="64"/>
            <x v="66"/>
          </reference>
        </references>
      </pivotArea>
    </format>
    <format dxfId="4037">
      <pivotArea dataOnly="0" labelOnly="1" outline="0" fieldPosition="0">
        <references count="2">
          <reference field="3" count="1" selected="0">
            <x v="32"/>
          </reference>
          <reference field="5" count="1">
            <x v="94"/>
          </reference>
        </references>
      </pivotArea>
    </format>
    <format dxfId="4038">
      <pivotArea dataOnly="0" labelOnly="1" outline="0" fieldPosition="0">
        <references count="2">
          <reference field="3" count="1" selected="0">
            <x v="33"/>
          </reference>
          <reference field="5" count="1">
            <x v="68"/>
          </reference>
        </references>
      </pivotArea>
    </format>
    <format dxfId="4039">
      <pivotArea dataOnly="0" labelOnly="1" outline="0" fieldPosition="0">
        <references count="2">
          <reference field="3" count="1" selected="0">
            <x v="34"/>
          </reference>
          <reference field="5" count="5">
            <x v="9"/>
            <x v="28"/>
            <x v="78"/>
            <x v="120"/>
            <x v="121"/>
          </reference>
        </references>
      </pivotArea>
    </format>
    <format dxfId="4040">
      <pivotArea dataOnly="0" labelOnly="1" outline="0" fieldPosition="0">
        <references count="2">
          <reference field="3" count="1" selected="0">
            <x v="35"/>
          </reference>
          <reference field="5" count="1">
            <x v="26"/>
          </reference>
        </references>
      </pivotArea>
    </format>
    <format dxfId="4041">
      <pivotArea dataOnly="0" labelOnly="1" outline="0" fieldPosition="0">
        <references count="2">
          <reference field="3" count="1" selected="0">
            <x v="36"/>
          </reference>
          <reference field="5" count="1">
            <x v="22"/>
          </reference>
        </references>
      </pivotArea>
    </format>
    <format dxfId="4042">
      <pivotArea dataOnly="0" labelOnly="1" outline="0" fieldPosition="0">
        <references count="2">
          <reference field="3" count="1" selected="0">
            <x v="37"/>
          </reference>
          <reference field="5" count="1">
            <x v="117"/>
          </reference>
        </references>
      </pivotArea>
    </format>
    <format dxfId="4043">
      <pivotArea dataOnly="0" labelOnly="1" outline="0" fieldPosition="0">
        <references count="2">
          <reference field="3" count="1" selected="0">
            <x v="38"/>
          </reference>
          <reference field="5" count="2">
            <x v="27"/>
            <x v="52"/>
          </reference>
        </references>
      </pivotArea>
    </format>
    <format dxfId="4044">
      <pivotArea dataOnly="0" labelOnly="1" outline="0" fieldPosition="0">
        <references count="2">
          <reference field="3" count="1" selected="0">
            <x v="39"/>
          </reference>
          <reference field="5" count="13">
            <x v="12"/>
            <x v="15"/>
            <x v="19"/>
            <x v="23"/>
            <x v="25"/>
            <x v="34"/>
            <x v="36"/>
            <x v="42"/>
            <x v="44"/>
            <x v="55"/>
            <x v="69"/>
            <x v="88"/>
            <x v="121"/>
          </reference>
        </references>
      </pivotArea>
    </format>
    <format dxfId="4045">
      <pivotArea dataOnly="0" labelOnly="1" outline="0" fieldPosition="0">
        <references count="2">
          <reference field="3" count="1" selected="0">
            <x v="40"/>
          </reference>
          <reference field="5" count="14">
            <x v="4"/>
            <x v="37"/>
            <x v="39"/>
            <x v="40"/>
            <x v="45"/>
            <x v="54"/>
            <x v="63"/>
            <x v="70"/>
            <x v="71"/>
            <x v="72"/>
            <x v="74"/>
            <x v="85"/>
            <x v="106"/>
            <x v="113"/>
          </reference>
        </references>
      </pivotArea>
    </format>
    <format dxfId="4046">
      <pivotArea dataOnly="0" labelOnly="1" outline="0" fieldPosition="0">
        <references count="2">
          <reference field="3" count="1" selected="0">
            <x v="41"/>
          </reference>
          <reference field="5" count="7">
            <x v="2"/>
            <x v="5"/>
            <x v="59"/>
            <x v="67"/>
            <x v="76"/>
            <x v="112"/>
            <x v="116"/>
          </reference>
        </references>
      </pivotArea>
    </format>
    <format dxfId="4047">
      <pivotArea dataOnly="0" labelOnly="1" outline="0" fieldPosition="0">
        <references count="2">
          <reference field="3" count="1" selected="0">
            <x v="42"/>
          </reference>
          <reference field="5" count="1">
            <x v="99"/>
          </reference>
        </references>
      </pivotArea>
    </format>
    <format dxfId="4048">
      <pivotArea dataOnly="0" labelOnly="1" outline="0" fieldPosition="0">
        <references count="2">
          <reference field="3" count="1" selected="0">
            <x v="43"/>
          </reference>
          <reference field="5" count="1">
            <x v="38"/>
          </reference>
        </references>
      </pivotArea>
    </format>
    <format dxfId="4049">
      <pivotArea dataOnly="0" labelOnly="1" outline="0" fieldPosition="0">
        <references count="2">
          <reference field="3" count="1" selected="0">
            <x v="44"/>
          </reference>
          <reference field="5" count="1">
            <x v="11"/>
          </reference>
        </references>
      </pivotArea>
    </format>
    <format dxfId="4050">
      <pivotArea dataOnly="0" labelOnly="1" outline="0" fieldPosition="0">
        <references count="2">
          <reference field="3" count="1" selected="0">
            <x v="45"/>
          </reference>
          <reference field="5" count="1">
            <x v="82"/>
          </reference>
        </references>
      </pivotArea>
    </format>
    <format dxfId="4051">
      <pivotArea dataOnly="0" labelOnly="1" outline="0" fieldPosition="0">
        <references count="2">
          <reference field="3" count="1" selected="0">
            <x v="46"/>
          </reference>
          <reference field="5" count="1">
            <x v="105"/>
          </reference>
        </references>
      </pivotArea>
    </format>
    <format dxfId="4052">
      <pivotArea dataOnly="0" labelOnly="1" outline="0" fieldPosition="0">
        <references count="2">
          <reference field="3" count="1" selected="0">
            <x v="47"/>
          </reference>
          <reference field="5" count="1">
            <x v="80"/>
          </reference>
        </references>
      </pivotArea>
    </format>
    <format dxfId="4053">
      <pivotArea dataOnly="0" labelOnly="1" outline="0" fieldPosition="0">
        <references count="2">
          <reference field="3" count="1" selected="0">
            <x v="48"/>
          </reference>
          <reference field="5" count="1">
            <x v="13"/>
          </reference>
        </references>
      </pivotArea>
    </format>
    <format dxfId="4054">
      <pivotArea dataOnly="0" labelOnly="1" outline="0" fieldPosition="0">
        <references count="2">
          <reference field="3" count="1" selected="0">
            <x v="49"/>
          </reference>
          <reference field="5" count="1">
            <x v="20"/>
          </reference>
        </references>
      </pivotArea>
    </format>
    <format dxfId="4055">
      <pivotArea dataOnly="0" labelOnly="1" outline="0" fieldPosition="0">
        <references count="2">
          <reference field="3" count="1" selected="0">
            <x v="50"/>
          </reference>
          <reference field="5" count="1">
            <x v="47"/>
          </reference>
        </references>
      </pivotArea>
    </format>
    <format dxfId="4056">
      <pivotArea dataOnly="0" labelOnly="1" outline="0" fieldPosition="0">
        <references count="2">
          <reference field="3" count="1" selected="0">
            <x v="51"/>
          </reference>
          <reference field="5" count="1">
            <x v="121"/>
          </reference>
        </references>
      </pivotArea>
    </format>
    <format dxfId="4057">
      <pivotArea dataOnly="0" labelOnly="1" outline="0" fieldPosition="0">
        <references count="2">
          <reference field="3" count="1" selected="0">
            <x v="52"/>
          </reference>
          <reference field="5" count="1">
            <x v="58"/>
          </reference>
        </references>
      </pivotArea>
    </format>
    <format dxfId="4058">
      <pivotArea dataOnly="0" labelOnly="1" outline="0" fieldPosition="0">
        <references count="2">
          <reference field="3" count="1" selected="0">
            <x v="53"/>
          </reference>
          <reference field="5" count="2">
            <x v="62"/>
            <x v="111"/>
          </reference>
        </references>
      </pivotArea>
    </format>
    <format dxfId="4059">
      <pivotArea dataOnly="0" labelOnly="1" outline="0" fieldPosition="0">
        <references count="2">
          <reference field="3" count="1" selected="0">
            <x v="54"/>
          </reference>
          <reference field="5" count="1">
            <x v="91"/>
          </reference>
        </references>
      </pivotArea>
    </format>
    <format dxfId="4060">
      <pivotArea dataOnly="0" labelOnly="1" outline="0" fieldPosition="0">
        <references count="2">
          <reference field="3" count="1" selected="0">
            <x v="55"/>
          </reference>
          <reference field="5" count="1">
            <x v="51"/>
          </reference>
        </references>
      </pivotArea>
    </format>
    <format dxfId="4061">
      <pivotArea dataOnly="0" labelOnly="1" outline="0" fieldPosition="0">
        <references count="2">
          <reference field="3" count="1" selected="0">
            <x v="56"/>
          </reference>
          <reference field="5" count="1">
            <x v="46"/>
          </reference>
        </references>
      </pivotArea>
    </format>
    <format dxfId="4062">
      <pivotArea dataOnly="0" labelOnly="1" outline="0" fieldPosition="0">
        <references count="2">
          <reference field="3" count="1" selected="0">
            <x v="57"/>
          </reference>
          <reference field="5" count="1">
            <x v="90"/>
          </reference>
        </references>
      </pivotArea>
    </format>
    <format dxfId="4063">
      <pivotArea dataOnly="0" labelOnly="1" outline="0" fieldPosition="0">
        <references count="2">
          <reference field="3" count="1" selected="0">
            <x v="58"/>
          </reference>
          <reference field="5" count="1">
            <x v="97"/>
          </reference>
        </references>
      </pivotArea>
    </format>
    <format dxfId="4064">
      <pivotArea dataOnly="0" labelOnly="1" outline="0" fieldPosition="0">
        <references count="2">
          <reference field="3" count="1" selected="0">
            <x v="59"/>
          </reference>
          <reference field="5" count="4">
            <x v="49"/>
            <x v="56"/>
            <x v="109"/>
            <x v="114"/>
          </reference>
        </references>
      </pivotArea>
    </format>
    <format dxfId="4065">
      <pivotArea dataOnly="0" labelOnly="1" outline="0" fieldPosition="0">
        <references count="2">
          <reference field="3" count="1" selected="0">
            <x v="60"/>
          </reference>
          <reference field="5" count="2">
            <x v="73"/>
            <x v="115"/>
          </reference>
        </references>
      </pivotArea>
    </format>
    <format dxfId="4066">
      <pivotArea dataOnly="0" labelOnly="1" outline="0" fieldPosition="0">
        <references count="2">
          <reference field="3" count="1" selected="0">
            <x v="61"/>
          </reference>
          <reference field="5" count="1">
            <x v="41"/>
          </reference>
        </references>
      </pivotArea>
    </format>
    <format dxfId="4067">
      <pivotArea dataOnly="0" labelOnly="1" outline="0" fieldPosition="0">
        <references count="2">
          <reference field="3" count="1" selected="0">
            <x v="62"/>
          </reference>
          <reference field="5" count="4">
            <x v="60"/>
            <x v="87"/>
            <x v="100"/>
            <x v="104"/>
          </reference>
        </references>
      </pivotArea>
    </format>
    <format dxfId="4068">
      <pivotArea dataOnly="0" labelOnly="1" outline="0" fieldPosition="0">
        <references count="2">
          <reference field="3" count="1" selected="0">
            <x v="63"/>
          </reference>
          <reference field="5" count="1">
            <x v="50"/>
          </reference>
        </references>
      </pivotArea>
    </format>
    <format dxfId="4069">
      <pivotArea dataOnly="0" labelOnly="1" outline="0" fieldPosition="0">
        <references count="2">
          <reference field="3" count="1" selected="0">
            <x v="64"/>
          </reference>
          <reference field="5" count="1">
            <x v="18"/>
          </reference>
        </references>
      </pivotArea>
    </format>
    <format dxfId="4070">
      <pivotArea dataOnly="0" labelOnly="1" outline="0" fieldPosition="0">
        <references count="2">
          <reference field="3" count="1" selected="0">
            <x v="65"/>
          </reference>
          <reference field="5" count="1">
            <x v="61"/>
          </reference>
        </references>
      </pivotArea>
    </format>
    <format dxfId="4071">
      <pivotArea dataOnly="0" labelOnly="1" outline="0" fieldPosition="0">
        <references count="2">
          <reference field="3" count="1" selected="0">
            <x v="66"/>
          </reference>
          <reference field="5" count="1">
            <x v="10"/>
          </reference>
        </references>
      </pivotArea>
    </format>
    <format dxfId="4072">
      <pivotArea dataOnly="0" labelOnly="1" outline="0" fieldPosition="0">
        <references count="3">
          <reference field="3" count="1" selected="0">
            <x v="0"/>
          </reference>
          <reference field="5" count="1" selected="0">
            <x v="98"/>
          </reference>
          <reference field="7" count="1">
            <x v="33"/>
          </reference>
        </references>
      </pivotArea>
    </format>
    <format dxfId="4073">
      <pivotArea dataOnly="0" labelOnly="1" outline="0" fieldPosition="0">
        <references count="3">
          <reference field="3" count="1" selected="0">
            <x v="1"/>
          </reference>
          <reference field="5" count="1" selected="0">
            <x v="16"/>
          </reference>
          <reference field="7" count="1">
            <x v="18"/>
          </reference>
        </references>
      </pivotArea>
    </format>
    <format dxfId="4074">
      <pivotArea dataOnly="0" labelOnly="1" outline="0" fieldPosition="0">
        <references count="3">
          <reference field="3" count="1" selected="0">
            <x v="1"/>
          </reference>
          <reference field="5" count="1" selected="0">
            <x v="79"/>
          </reference>
          <reference field="7" count="1">
            <x v="10"/>
          </reference>
        </references>
      </pivotArea>
    </format>
    <format dxfId="4075">
      <pivotArea dataOnly="0" labelOnly="1" outline="0" fieldPosition="0">
        <references count="3">
          <reference field="3" count="1" selected="0">
            <x v="2"/>
          </reference>
          <reference field="5" count="1" selected="0">
            <x v="21"/>
          </reference>
          <reference field="7" count="1">
            <x v="36"/>
          </reference>
        </references>
      </pivotArea>
    </format>
    <format dxfId="4076">
      <pivotArea dataOnly="0" labelOnly="1" outline="0" fieldPosition="0">
        <references count="3">
          <reference field="3" count="1" selected="0">
            <x v="3"/>
          </reference>
          <reference field="5" count="1" selected="0">
            <x v="35"/>
          </reference>
          <reference field="7" count="1">
            <x v="36"/>
          </reference>
        </references>
      </pivotArea>
    </format>
    <format dxfId="4077">
      <pivotArea dataOnly="0" labelOnly="1" outline="0" fieldPosition="0">
        <references count="3">
          <reference field="3" count="1" selected="0">
            <x v="4"/>
          </reference>
          <reference field="5" count="1" selected="0">
            <x v="24"/>
          </reference>
          <reference field="7" count="1">
            <x v="17"/>
          </reference>
        </references>
      </pivotArea>
    </format>
    <format dxfId="4078">
      <pivotArea dataOnly="0" labelOnly="1" outline="0" fieldPosition="0">
        <references count="3">
          <reference field="3" count="1" selected="0">
            <x v="5"/>
          </reference>
          <reference field="5" count="1" selected="0">
            <x v="93"/>
          </reference>
          <reference field="7" count="1">
            <x v="31"/>
          </reference>
        </references>
      </pivotArea>
    </format>
    <format dxfId="4079">
      <pivotArea dataOnly="0" labelOnly="1" outline="0" fieldPosition="0">
        <references count="3">
          <reference field="3" count="1" selected="0">
            <x v="6"/>
          </reference>
          <reference field="5" count="1" selected="0">
            <x v="108"/>
          </reference>
          <reference field="7" count="1">
            <x v="36"/>
          </reference>
        </references>
      </pivotArea>
    </format>
    <format dxfId="4080">
      <pivotArea dataOnly="0" labelOnly="1" outline="0" fieldPosition="0">
        <references count="3">
          <reference field="3" count="1" selected="0">
            <x v="7"/>
          </reference>
          <reference field="5" count="1" selected="0">
            <x v="7"/>
          </reference>
          <reference field="7" count="1">
            <x v="29"/>
          </reference>
        </references>
      </pivotArea>
    </format>
    <format dxfId="4081">
      <pivotArea dataOnly="0" labelOnly="1" outline="0" fieldPosition="0">
        <references count="3">
          <reference field="3" count="1" selected="0">
            <x v="7"/>
          </reference>
          <reference field="5" count="1" selected="0">
            <x v="53"/>
          </reference>
          <reference field="7" count="1">
            <x v="5"/>
          </reference>
        </references>
      </pivotArea>
    </format>
    <format dxfId="4082">
      <pivotArea dataOnly="0" labelOnly="1" outline="0" fieldPosition="0">
        <references count="3">
          <reference field="3" count="1" selected="0">
            <x v="8"/>
          </reference>
          <reference field="5" count="1" selected="0">
            <x v="121"/>
          </reference>
          <reference field="7" count="1">
            <x v="27"/>
          </reference>
        </references>
      </pivotArea>
    </format>
    <format dxfId="4083">
      <pivotArea dataOnly="0" labelOnly="1" outline="0" fieldPosition="0">
        <references count="3">
          <reference field="3" count="1" selected="0">
            <x v="9"/>
          </reference>
          <reference field="5" count="1" selected="0">
            <x v="118"/>
          </reference>
          <reference field="7" count="1">
            <x v="26"/>
          </reference>
        </references>
      </pivotArea>
    </format>
    <format dxfId="4084">
      <pivotArea dataOnly="0" labelOnly="1" outline="0" fieldPosition="0">
        <references count="3">
          <reference field="3" count="1" selected="0">
            <x v="10"/>
          </reference>
          <reference field="5" count="1" selected="0">
            <x v="14"/>
          </reference>
          <reference field="7" count="1">
            <x v="36"/>
          </reference>
        </references>
      </pivotArea>
    </format>
    <format dxfId="4085">
      <pivotArea dataOnly="0" labelOnly="1" outline="0" fieldPosition="0">
        <references count="3">
          <reference field="3" count="1" selected="0">
            <x v="11"/>
          </reference>
          <reference field="5" count="1" selected="0">
            <x v="3"/>
          </reference>
          <reference field="7" count="1">
            <x v="4"/>
          </reference>
        </references>
      </pivotArea>
    </format>
    <format dxfId="4086">
      <pivotArea dataOnly="0" labelOnly="1" outline="0" fieldPosition="0">
        <references count="3">
          <reference field="3" count="1" selected="0">
            <x v="12"/>
          </reference>
          <reference field="5" count="1" selected="0">
            <x v="32"/>
          </reference>
          <reference field="7" count="1">
            <x v="36"/>
          </reference>
        </references>
      </pivotArea>
    </format>
    <format dxfId="4087">
      <pivotArea dataOnly="0" labelOnly="1" outline="0" fieldPosition="0">
        <references count="3">
          <reference field="3" count="1" selected="0">
            <x v="13"/>
          </reference>
          <reference field="5" count="1" selected="0">
            <x v="48"/>
          </reference>
          <reference field="7" count="1">
            <x v="23"/>
          </reference>
        </references>
      </pivotArea>
    </format>
    <format dxfId="4088">
      <pivotArea dataOnly="0" labelOnly="1" outline="0" fieldPosition="0">
        <references count="3">
          <reference field="3" count="1" selected="0">
            <x v="13"/>
          </reference>
          <reference field="5" count="1" selected="0">
            <x v="57"/>
          </reference>
          <reference field="7" count="1">
            <x v="24"/>
          </reference>
        </references>
      </pivotArea>
    </format>
    <format dxfId="4089">
      <pivotArea dataOnly="0" labelOnly="1" outline="0" fieldPosition="0">
        <references count="3">
          <reference field="3" count="1" selected="0">
            <x v="13"/>
          </reference>
          <reference field="5" count="1" selected="0">
            <x v="84"/>
          </reference>
          <reference field="7" count="1">
            <x v="23"/>
          </reference>
        </references>
      </pivotArea>
    </format>
    <format dxfId="4090">
      <pivotArea dataOnly="0" labelOnly="1" outline="0" fieldPosition="0">
        <references count="3">
          <reference field="3" count="1" selected="0">
            <x v="13"/>
          </reference>
          <reference field="5" count="1" selected="0">
            <x v="110"/>
          </reference>
          <reference field="7" count="1">
            <x v="35"/>
          </reference>
        </references>
      </pivotArea>
    </format>
    <format dxfId="4091">
      <pivotArea dataOnly="0" labelOnly="1" outline="0" fieldPosition="0">
        <references count="3">
          <reference field="3" count="1" selected="0">
            <x v="14"/>
          </reference>
          <reference field="5" count="1" selected="0">
            <x v="92"/>
          </reference>
          <reference field="7" count="1">
            <x v="36"/>
          </reference>
        </references>
      </pivotArea>
    </format>
    <format dxfId="4092">
      <pivotArea dataOnly="0" labelOnly="1" outline="0" fieldPosition="0">
        <references count="3">
          <reference field="3" count="1" selected="0">
            <x v="15"/>
          </reference>
          <reference field="5" count="1" selected="0">
            <x v="77"/>
          </reference>
          <reference field="7" count="1">
            <x v="21"/>
          </reference>
        </references>
      </pivotArea>
    </format>
    <format dxfId="4093">
      <pivotArea dataOnly="0" labelOnly="1" outline="0" fieldPosition="0">
        <references count="3">
          <reference field="3" count="1" selected="0">
            <x v="16"/>
          </reference>
          <reference field="5" count="1" selected="0">
            <x v="1"/>
          </reference>
          <reference field="7" count="1">
            <x v="36"/>
          </reference>
        </references>
      </pivotArea>
    </format>
    <format dxfId="4094">
      <pivotArea dataOnly="0" labelOnly="1" outline="0" fieldPosition="0">
        <references count="3">
          <reference field="3" count="1" selected="0">
            <x v="16"/>
          </reference>
          <reference field="5" count="1" selected="0">
            <x v="29"/>
          </reference>
          <reference field="7" count="1">
            <x v="36"/>
          </reference>
        </references>
      </pivotArea>
    </format>
    <format dxfId="4095">
      <pivotArea dataOnly="0" labelOnly="1" outline="0" fieldPosition="0">
        <references count="3">
          <reference field="3" count="1" selected="0">
            <x v="16"/>
          </reference>
          <reference field="5" count="1" selected="0">
            <x v="30"/>
          </reference>
          <reference field="7" count="1">
            <x v="36"/>
          </reference>
        </references>
      </pivotArea>
    </format>
    <format dxfId="4096">
      <pivotArea dataOnly="0" labelOnly="1" outline="0" fieldPosition="0">
        <references count="3">
          <reference field="3" count="1" selected="0">
            <x v="16"/>
          </reference>
          <reference field="5" count="1" selected="0">
            <x v="81"/>
          </reference>
          <reference field="7" count="1">
            <x v="36"/>
          </reference>
        </references>
      </pivotArea>
    </format>
    <format dxfId="4097">
      <pivotArea dataOnly="0" labelOnly="1" outline="0" fieldPosition="0">
        <references count="3">
          <reference field="3" count="1" selected="0">
            <x v="16"/>
          </reference>
          <reference field="5" count="1" selected="0">
            <x v="95"/>
          </reference>
          <reference field="7" count="1">
            <x v="36"/>
          </reference>
        </references>
      </pivotArea>
    </format>
    <format dxfId="4098">
      <pivotArea dataOnly="0" labelOnly="1" outline="0" fieldPosition="0">
        <references count="3">
          <reference field="3" count="1" selected="0">
            <x v="16"/>
          </reference>
          <reference field="5" count="1" selected="0">
            <x v="121"/>
          </reference>
          <reference field="7" count="1">
            <x v="36"/>
          </reference>
        </references>
      </pivotArea>
    </format>
    <format dxfId="4099">
      <pivotArea dataOnly="0" labelOnly="1" outline="0" fieldPosition="0">
        <references count="3">
          <reference field="3" count="1" selected="0">
            <x v="17"/>
          </reference>
          <reference field="5" count="1" selected="0">
            <x v="33"/>
          </reference>
          <reference field="7" count="1">
            <x v="36"/>
          </reference>
        </references>
      </pivotArea>
    </format>
    <format dxfId="4100">
      <pivotArea dataOnly="0" labelOnly="1" outline="0" fieldPosition="0">
        <references count="3">
          <reference field="3" count="1" selected="0">
            <x v="17"/>
          </reference>
          <reference field="5" count="1" selected="0">
            <x v="43"/>
          </reference>
          <reference field="7" count="1">
            <x v="36"/>
          </reference>
        </references>
      </pivotArea>
    </format>
    <format dxfId="4101">
      <pivotArea dataOnly="0" labelOnly="1" outline="0" fieldPosition="0">
        <references count="3">
          <reference field="3" count="1" selected="0">
            <x v="17"/>
          </reference>
          <reference field="5" count="1" selected="0">
            <x v="96"/>
          </reference>
          <reference field="7" count="1">
            <x v="36"/>
          </reference>
        </references>
      </pivotArea>
    </format>
    <format dxfId="4102">
      <pivotArea dataOnly="0" labelOnly="1" outline="0" fieldPosition="0">
        <references count="3">
          <reference field="3" count="1" selected="0">
            <x v="18"/>
          </reference>
          <reference field="5" count="1" selected="0">
            <x v="65"/>
          </reference>
          <reference field="7" count="1">
            <x v="36"/>
          </reference>
        </references>
      </pivotArea>
    </format>
    <format dxfId="4103">
      <pivotArea dataOnly="0" labelOnly="1" outline="0" fieldPosition="0">
        <references count="3">
          <reference field="3" count="1" selected="0">
            <x v="19"/>
          </reference>
          <reference field="5" count="1" selected="0">
            <x v="119"/>
          </reference>
          <reference field="7" count="1">
            <x v="36"/>
          </reference>
        </references>
      </pivotArea>
    </format>
    <format dxfId="4104">
      <pivotArea dataOnly="0" labelOnly="1" outline="0" fieldPosition="0">
        <references count="3">
          <reference field="3" count="1" selected="0">
            <x v="20"/>
          </reference>
          <reference field="5" count="1" selected="0">
            <x v="102"/>
          </reference>
          <reference field="7" count="1">
            <x v="36"/>
          </reference>
        </references>
      </pivotArea>
    </format>
    <format dxfId="4105">
      <pivotArea dataOnly="0" labelOnly="1" outline="0" fieldPosition="0">
        <references count="3">
          <reference field="3" count="1" selected="0">
            <x v="21"/>
          </reference>
          <reference field="5" count="1" selected="0">
            <x v="0"/>
          </reference>
          <reference field="7" count="1">
            <x v="2"/>
          </reference>
        </references>
      </pivotArea>
    </format>
    <format dxfId="4106">
      <pivotArea dataOnly="0" labelOnly="1" outline="0" fieldPosition="0">
        <references count="3">
          <reference field="3" count="1" selected="0">
            <x v="22"/>
          </reference>
          <reference field="5" count="1" selected="0">
            <x v="101"/>
          </reference>
          <reference field="7" count="1">
            <x v="36"/>
          </reference>
        </references>
      </pivotArea>
    </format>
    <format dxfId="4107">
      <pivotArea dataOnly="0" labelOnly="1" outline="0" fieldPosition="0">
        <references count="3">
          <reference field="3" count="1" selected="0">
            <x v="23"/>
          </reference>
          <reference field="5" count="1" selected="0">
            <x v="83"/>
          </reference>
          <reference field="7" count="1">
            <x v="36"/>
          </reference>
        </references>
      </pivotArea>
    </format>
    <format dxfId="4108">
      <pivotArea dataOnly="0" labelOnly="1" outline="0" fieldPosition="0">
        <references count="3">
          <reference field="3" count="1" selected="0">
            <x v="24"/>
          </reference>
          <reference field="5" count="1" selected="0">
            <x v="121"/>
          </reference>
          <reference field="7" count="1">
            <x v="36"/>
          </reference>
        </references>
      </pivotArea>
    </format>
    <format dxfId="4109">
      <pivotArea dataOnly="0" labelOnly="1" outline="0" fieldPosition="0">
        <references count="3">
          <reference field="3" count="1" selected="0">
            <x v="25"/>
          </reference>
          <reference field="5" count="1" selected="0">
            <x v="86"/>
          </reference>
          <reference field="7" count="1">
            <x v="34"/>
          </reference>
        </references>
      </pivotArea>
    </format>
    <format dxfId="4110">
      <pivotArea dataOnly="0" labelOnly="1" outline="0" fieldPosition="0">
        <references count="3">
          <reference field="3" count="1" selected="0">
            <x v="26"/>
          </reference>
          <reference field="5" count="1" selected="0">
            <x v="75"/>
          </reference>
          <reference field="7" count="1">
            <x v="36"/>
          </reference>
        </references>
      </pivotArea>
    </format>
    <format dxfId="4111">
      <pivotArea dataOnly="0" labelOnly="1" outline="0" fieldPosition="0">
        <references count="3">
          <reference field="3" count="1" selected="0">
            <x v="26"/>
          </reference>
          <reference field="5" count="1" selected="0">
            <x v="103"/>
          </reference>
          <reference field="7" count="1">
            <x v="20"/>
          </reference>
        </references>
      </pivotArea>
    </format>
    <format dxfId="4112">
      <pivotArea dataOnly="0" labelOnly="1" outline="0" fieldPosition="0">
        <references count="3">
          <reference field="3" count="1" selected="0">
            <x v="26"/>
          </reference>
          <reference field="5" count="1" selected="0">
            <x v="107"/>
          </reference>
          <reference field="7" count="1">
            <x v="11"/>
          </reference>
        </references>
      </pivotArea>
    </format>
    <format dxfId="4113">
      <pivotArea dataOnly="0" labelOnly="1" outline="0" fieldPosition="0">
        <references count="3">
          <reference field="3" count="1" selected="0">
            <x v="27"/>
          </reference>
          <reference field="5" count="1" selected="0">
            <x v="6"/>
          </reference>
          <reference field="7" count="1">
            <x v="12"/>
          </reference>
        </references>
      </pivotArea>
    </format>
    <format dxfId="4114">
      <pivotArea dataOnly="0" labelOnly="1" outline="0" fieldPosition="0">
        <references count="3">
          <reference field="3" count="1" selected="0">
            <x v="28"/>
          </reference>
          <reference field="5" count="1" selected="0">
            <x v="17"/>
          </reference>
          <reference field="7" count="1">
            <x v="36"/>
          </reference>
        </references>
      </pivotArea>
    </format>
    <format dxfId="4115">
      <pivotArea dataOnly="0" labelOnly="1" outline="0" fieldPosition="0">
        <references count="3">
          <reference field="3" count="1" selected="0">
            <x v="28"/>
          </reference>
          <reference field="5" count="1" selected="0">
            <x v="31"/>
          </reference>
          <reference field="7" count="1">
            <x v="36"/>
          </reference>
        </references>
      </pivotArea>
    </format>
    <format dxfId="4116">
      <pivotArea dataOnly="0" labelOnly="1" outline="0" fieldPosition="0">
        <references count="3">
          <reference field="3" count="1" selected="0">
            <x v="29"/>
          </reference>
          <reference field="5" count="1" selected="0">
            <x v="8"/>
          </reference>
          <reference field="7" count="1">
            <x v="36"/>
          </reference>
        </references>
      </pivotArea>
    </format>
    <format dxfId="4117">
      <pivotArea dataOnly="0" labelOnly="1" outline="0" fieldPosition="0">
        <references count="3">
          <reference field="3" count="1" selected="0">
            <x v="30"/>
          </reference>
          <reference field="5" count="1" selected="0">
            <x v="89"/>
          </reference>
          <reference field="7" count="1">
            <x v="36"/>
          </reference>
        </references>
      </pivotArea>
    </format>
    <format dxfId="4118">
      <pivotArea dataOnly="0" labelOnly="1" outline="0" fieldPosition="0">
        <references count="3">
          <reference field="3" count="1" selected="0">
            <x v="31"/>
          </reference>
          <reference field="5" count="1" selected="0">
            <x v="64"/>
          </reference>
          <reference field="7" count="1">
            <x v="36"/>
          </reference>
        </references>
      </pivotArea>
    </format>
    <format dxfId="4119">
      <pivotArea dataOnly="0" labelOnly="1" outline="0" fieldPosition="0">
        <references count="3">
          <reference field="3" count="1" selected="0">
            <x v="31"/>
          </reference>
          <reference field="5" count="1" selected="0">
            <x v="66"/>
          </reference>
          <reference field="7" count="1">
            <x v="36"/>
          </reference>
        </references>
      </pivotArea>
    </format>
    <format dxfId="4120">
      <pivotArea dataOnly="0" labelOnly="1" outline="0" fieldPosition="0">
        <references count="3">
          <reference field="3" count="1" selected="0">
            <x v="32"/>
          </reference>
          <reference field="5" count="1" selected="0">
            <x v="94"/>
          </reference>
          <reference field="7" count="1">
            <x v="14"/>
          </reference>
        </references>
      </pivotArea>
    </format>
    <format dxfId="4121">
      <pivotArea dataOnly="0" labelOnly="1" outline="0" fieldPosition="0">
        <references count="3">
          <reference field="3" count="1" selected="0">
            <x v="33"/>
          </reference>
          <reference field="5" count="1" selected="0">
            <x v="68"/>
          </reference>
          <reference field="7" count="1">
            <x v="36"/>
          </reference>
        </references>
      </pivotArea>
    </format>
    <format dxfId="4122">
      <pivotArea dataOnly="0" labelOnly="1" outline="0" fieldPosition="0">
        <references count="3">
          <reference field="3" count="1" selected="0">
            <x v="34"/>
          </reference>
          <reference field="5" count="1" selected="0">
            <x v="9"/>
          </reference>
          <reference field="7" count="1">
            <x v="36"/>
          </reference>
        </references>
      </pivotArea>
    </format>
    <format dxfId="4123">
      <pivotArea dataOnly="0" labelOnly="1" outline="0" fieldPosition="0">
        <references count="3">
          <reference field="3" count="1" selected="0">
            <x v="34"/>
          </reference>
          <reference field="5" count="1" selected="0">
            <x v="28"/>
          </reference>
          <reference field="7" count="1">
            <x v="36"/>
          </reference>
        </references>
      </pivotArea>
    </format>
    <format dxfId="4124">
      <pivotArea dataOnly="0" labelOnly="1" outline="0" fieldPosition="0">
        <references count="3">
          <reference field="3" count="1" selected="0">
            <x v="34"/>
          </reference>
          <reference field="5" count="1" selected="0">
            <x v="78"/>
          </reference>
          <reference field="7" count="1">
            <x v="36"/>
          </reference>
        </references>
      </pivotArea>
    </format>
    <format dxfId="4125">
      <pivotArea dataOnly="0" labelOnly="1" outline="0" fieldPosition="0">
        <references count="3">
          <reference field="3" count="1" selected="0">
            <x v="34"/>
          </reference>
          <reference field="5" count="1" selected="0">
            <x v="120"/>
          </reference>
          <reference field="7" count="1">
            <x v="36"/>
          </reference>
        </references>
      </pivotArea>
    </format>
    <format dxfId="4126">
      <pivotArea dataOnly="0" labelOnly="1" outline="0" fieldPosition="0">
        <references count="3">
          <reference field="3" count="1" selected="0">
            <x v="34"/>
          </reference>
          <reference field="5" count="1" selected="0">
            <x v="121"/>
          </reference>
          <reference field="7" count="1">
            <x v="36"/>
          </reference>
        </references>
      </pivotArea>
    </format>
    <format dxfId="4127">
      <pivotArea dataOnly="0" labelOnly="1" outline="0" fieldPosition="0">
        <references count="3">
          <reference field="3" count="1" selected="0">
            <x v="35"/>
          </reference>
          <reference field="5" count="1" selected="0">
            <x v="26"/>
          </reference>
          <reference field="7" count="1">
            <x v="36"/>
          </reference>
        </references>
      </pivotArea>
    </format>
    <format dxfId="4128">
      <pivotArea dataOnly="0" labelOnly="1" outline="0" fieldPosition="0">
        <references count="3">
          <reference field="3" count="1" selected="0">
            <x v="36"/>
          </reference>
          <reference field="5" count="1" selected="0">
            <x v="22"/>
          </reference>
          <reference field="7" count="1">
            <x v="36"/>
          </reference>
        </references>
      </pivotArea>
    </format>
    <format dxfId="4129">
      <pivotArea dataOnly="0" labelOnly="1" outline="0" fieldPosition="0">
        <references count="3">
          <reference field="3" count="1" selected="0">
            <x v="37"/>
          </reference>
          <reference field="5" count="1" selected="0">
            <x v="117"/>
          </reference>
          <reference field="7" count="1">
            <x v="36"/>
          </reference>
        </references>
      </pivotArea>
    </format>
    <format dxfId="4130">
      <pivotArea dataOnly="0" labelOnly="1" outline="0" fieldPosition="0">
        <references count="3">
          <reference field="3" count="1" selected="0">
            <x v="38"/>
          </reference>
          <reference field="5" count="1" selected="0">
            <x v="27"/>
          </reference>
          <reference field="7" count="1">
            <x v="36"/>
          </reference>
        </references>
      </pivotArea>
    </format>
    <format dxfId="4131">
      <pivotArea dataOnly="0" labelOnly="1" outline="0" fieldPosition="0">
        <references count="3">
          <reference field="3" count="1" selected="0">
            <x v="38"/>
          </reference>
          <reference field="5" count="1" selected="0">
            <x v="52"/>
          </reference>
          <reference field="7" count="1">
            <x v="36"/>
          </reference>
        </references>
      </pivotArea>
    </format>
    <format dxfId="4132">
      <pivotArea dataOnly="0" labelOnly="1" outline="0" fieldPosition="0">
        <references count="3">
          <reference field="3" count="1" selected="0">
            <x v="39"/>
          </reference>
          <reference field="5" count="1" selected="0">
            <x v="12"/>
          </reference>
          <reference field="7" count="1">
            <x v="36"/>
          </reference>
        </references>
      </pivotArea>
    </format>
    <format dxfId="4133">
      <pivotArea dataOnly="0" labelOnly="1" outline="0" fieldPosition="0">
        <references count="3">
          <reference field="3" count="1" selected="0">
            <x v="39"/>
          </reference>
          <reference field="5" count="1" selected="0">
            <x v="15"/>
          </reference>
          <reference field="7" count="1">
            <x v="36"/>
          </reference>
        </references>
      </pivotArea>
    </format>
    <format dxfId="4134">
      <pivotArea dataOnly="0" labelOnly="1" outline="0" fieldPosition="0">
        <references count="3">
          <reference field="3" count="1" selected="0">
            <x v="39"/>
          </reference>
          <reference field="5" count="1" selected="0">
            <x v="19"/>
          </reference>
          <reference field="7" count="1">
            <x v="36"/>
          </reference>
        </references>
      </pivotArea>
    </format>
    <format dxfId="4135">
      <pivotArea dataOnly="0" labelOnly="1" outline="0" fieldPosition="0">
        <references count="3">
          <reference field="3" count="1" selected="0">
            <x v="39"/>
          </reference>
          <reference field="5" count="1" selected="0">
            <x v="23"/>
          </reference>
          <reference field="7" count="1">
            <x v="36"/>
          </reference>
        </references>
      </pivotArea>
    </format>
    <format dxfId="4136">
      <pivotArea dataOnly="0" labelOnly="1" outline="0" fieldPosition="0">
        <references count="3">
          <reference field="3" count="1" selected="0">
            <x v="39"/>
          </reference>
          <reference field="5" count="1" selected="0">
            <x v="25"/>
          </reference>
          <reference field="7" count="1">
            <x v="36"/>
          </reference>
        </references>
      </pivotArea>
    </format>
    <format dxfId="4137">
      <pivotArea dataOnly="0" labelOnly="1" outline="0" fieldPosition="0">
        <references count="3">
          <reference field="3" count="1" selected="0">
            <x v="39"/>
          </reference>
          <reference field="5" count="1" selected="0">
            <x v="34"/>
          </reference>
          <reference field="7" count="1">
            <x v="36"/>
          </reference>
        </references>
      </pivotArea>
    </format>
    <format dxfId="4138">
      <pivotArea dataOnly="0" labelOnly="1" outline="0" fieldPosition="0">
        <references count="3">
          <reference field="3" count="1" selected="0">
            <x v="39"/>
          </reference>
          <reference field="5" count="1" selected="0">
            <x v="36"/>
          </reference>
          <reference field="7" count="1">
            <x v="36"/>
          </reference>
        </references>
      </pivotArea>
    </format>
    <format dxfId="4139">
      <pivotArea dataOnly="0" labelOnly="1" outline="0" fieldPosition="0">
        <references count="3">
          <reference field="3" count="1" selected="0">
            <x v="39"/>
          </reference>
          <reference field="5" count="1" selected="0">
            <x v="42"/>
          </reference>
          <reference field="7" count="1">
            <x v="36"/>
          </reference>
        </references>
      </pivotArea>
    </format>
    <format dxfId="4140">
      <pivotArea dataOnly="0" labelOnly="1" outline="0" fieldPosition="0">
        <references count="3">
          <reference field="3" count="1" selected="0">
            <x v="39"/>
          </reference>
          <reference field="5" count="1" selected="0">
            <x v="44"/>
          </reference>
          <reference field="7" count="1">
            <x v="36"/>
          </reference>
        </references>
      </pivotArea>
    </format>
    <format dxfId="4141">
      <pivotArea dataOnly="0" labelOnly="1" outline="0" fieldPosition="0">
        <references count="3">
          <reference field="3" count="1" selected="0">
            <x v="39"/>
          </reference>
          <reference field="5" count="1" selected="0">
            <x v="55"/>
          </reference>
          <reference field="7" count="1">
            <x v="36"/>
          </reference>
        </references>
      </pivotArea>
    </format>
    <format dxfId="4142">
      <pivotArea dataOnly="0" labelOnly="1" outline="0" fieldPosition="0">
        <references count="3">
          <reference field="3" count="1" selected="0">
            <x v="39"/>
          </reference>
          <reference field="5" count="1" selected="0">
            <x v="69"/>
          </reference>
          <reference field="7" count="1">
            <x v="36"/>
          </reference>
        </references>
      </pivotArea>
    </format>
    <format dxfId="4143">
      <pivotArea dataOnly="0" labelOnly="1" outline="0" fieldPosition="0">
        <references count="3">
          <reference field="3" count="1" selected="0">
            <x v="39"/>
          </reference>
          <reference field="5" count="1" selected="0">
            <x v="88"/>
          </reference>
          <reference field="7" count="1">
            <x v="36"/>
          </reference>
        </references>
      </pivotArea>
    </format>
    <format dxfId="4144">
      <pivotArea dataOnly="0" labelOnly="1" outline="0" fieldPosition="0">
        <references count="3">
          <reference field="3" count="1" selected="0">
            <x v="39"/>
          </reference>
          <reference field="5" count="1" selected="0">
            <x v="121"/>
          </reference>
          <reference field="7" count="1">
            <x v="36"/>
          </reference>
        </references>
      </pivotArea>
    </format>
    <format dxfId="4145">
      <pivotArea dataOnly="0" labelOnly="1" outline="0" fieldPosition="0">
        <references count="3">
          <reference field="3" count="1" selected="0">
            <x v="40"/>
          </reference>
          <reference field="5" count="1" selected="0">
            <x v="4"/>
          </reference>
          <reference field="7" count="1">
            <x v="25"/>
          </reference>
        </references>
      </pivotArea>
    </format>
    <format dxfId="4146">
      <pivotArea dataOnly="0" labelOnly="1" outline="0" fieldPosition="0">
        <references count="3">
          <reference field="3" count="1" selected="0">
            <x v="40"/>
          </reference>
          <reference field="5" count="1" selected="0">
            <x v="37"/>
          </reference>
          <reference field="7" count="1">
            <x v="36"/>
          </reference>
        </references>
      </pivotArea>
    </format>
    <format dxfId="4147">
      <pivotArea dataOnly="0" labelOnly="1" outline="0" fieldPosition="0">
        <references count="3">
          <reference field="3" count="1" selected="0">
            <x v="40"/>
          </reference>
          <reference field="5" count="1" selected="0">
            <x v="39"/>
          </reference>
          <reference field="7" count="1">
            <x v="36"/>
          </reference>
        </references>
      </pivotArea>
    </format>
    <format dxfId="4148">
      <pivotArea dataOnly="0" labelOnly="1" outline="0" fieldPosition="0">
        <references count="3">
          <reference field="3" count="1" selected="0">
            <x v="40"/>
          </reference>
          <reference field="5" count="1" selected="0">
            <x v="40"/>
          </reference>
          <reference field="7" count="1">
            <x v="36"/>
          </reference>
        </references>
      </pivotArea>
    </format>
    <format dxfId="4149">
      <pivotArea dataOnly="0" labelOnly="1" outline="0" fieldPosition="0">
        <references count="3">
          <reference field="3" count="1" selected="0">
            <x v="40"/>
          </reference>
          <reference field="5" count="1" selected="0">
            <x v="45"/>
          </reference>
          <reference field="7" count="1">
            <x v="36"/>
          </reference>
        </references>
      </pivotArea>
    </format>
    <format dxfId="4150">
      <pivotArea dataOnly="0" labelOnly="1" outline="0" fieldPosition="0">
        <references count="3">
          <reference field="3" count="1" selected="0">
            <x v="40"/>
          </reference>
          <reference field="5" count="1" selected="0">
            <x v="54"/>
          </reference>
          <reference field="7" count="1">
            <x v="36"/>
          </reference>
        </references>
      </pivotArea>
    </format>
    <format dxfId="4151">
      <pivotArea dataOnly="0" labelOnly="1" outline="0" fieldPosition="0">
        <references count="3">
          <reference field="3" count="1" selected="0">
            <x v="40"/>
          </reference>
          <reference field="5" count="1" selected="0">
            <x v="63"/>
          </reference>
          <reference field="7" count="1">
            <x v="36"/>
          </reference>
        </references>
      </pivotArea>
    </format>
    <format dxfId="4152">
      <pivotArea dataOnly="0" labelOnly="1" outline="0" fieldPosition="0">
        <references count="3">
          <reference field="3" count="1" selected="0">
            <x v="40"/>
          </reference>
          <reference field="5" count="1" selected="0">
            <x v="70"/>
          </reference>
          <reference field="7" count="1">
            <x v="36"/>
          </reference>
        </references>
      </pivotArea>
    </format>
    <format dxfId="4153">
      <pivotArea dataOnly="0" labelOnly="1" outline="0" fieldPosition="0">
        <references count="3">
          <reference field="3" count="1" selected="0">
            <x v="40"/>
          </reference>
          <reference field="5" count="1" selected="0">
            <x v="71"/>
          </reference>
          <reference field="7" count="1">
            <x v="36"/>
          </reference>
        </references>
      </pivotArea>
    </format>
    <format dxfId="4154">
      <pivotArea dataOnly="0" labelOnly="1" outline="0" fieldPosition="0">
        <references count="3">
          <reference field="3" count="1" selected="0">
            <x v="40"/>
          </reference>
          <reference field="5" count="1" selected="0">
            <x v="72"/>
          </reference>
          <reference field="7" count="1">
            <x v="36"/>
          </reference>
        </references>
      </pivotArea>
    </format>
    <format dxfId="4155">
      <pivotArea dataOnly="0" labelOnly="1" outline="0" fieldPosition="0">
        <references count="3">
          <reference field="3" count="1" selected="0">
            <x v="40"/>
          </reference>
          <reference field="5" count="1" selected="0">
            <x v="74"/>
          </reference>
          <reference field="7" count="1">
            <x v="36"/>
          </reference>
        </references>
      </pivotArea>
    </format>
    <format dxfId="4156">
      <pivotArea dataOnly="0" labelOnly="1" outline="0" fieldPosition="0">
        <references count="3">
          <reference field="3" count="1" selected="0">
            <x v="40"/>
          </reference>
          <reference field="5" count="1" selected="0">
            <x v="85"/>
          </reference>
          <reference field="7" count="1">
            <x v="36"/>
          </reference>
        </references>
      </pivotArea>
    </format>
    <format dxfId="4157">
      <pivotArea dataOnly="0" labelOnly="1" outline="0" fieldPosition="0">
        <references count="3">
          <reference field="3" count="1" selected="0">
            <x v="40"/>
          </reference>
          <reference field="5" count="1" selected="0">
            <x v="106"/>
          </reference>
          <reference field="7" count="1">
            <x v="36"/>
          </reference>
        </references>
      </pivotArea>
    </format>
    <format dxfId="4158">
      <pivotArea dataOnly="0" labelOnly="1" outline="0" fieldPosition="0">
        <references count="3">
          <reference field="3" count="1" selected="0">
            <x v="40"/>
          </reference>
          <reference field="5" count="1" selected="0">
            <x v="113"/>
          </reference>
          <reference field="7" count="1">
            <x v="36"/>
          </reference>
        </references>
      </pivotArea>
    </format>
    <format dxfId="4159">
      <pivotArea dataOnly="0" labelOnly="1" outline="0" fieldPosition="0">
        <references count="3">
          <reference field="3" count="1" selected="0">
            <x v="41"/>
          </reference>
          <reference field="5" count="1" selected="0">
            <x v="2"/>
          </reference>
          <reference field="7" count="1">
            <x v="0"/>
          </reference>
        </references>
      </pivotArea>
    </format>
    <format dxfId="4160">
      <pivotArea dataOnly="0" labelOnly="1" outline="0" fieldPosition="0">
        <references count="3">
          <reference field="3" count="1" selected="0">
            <x v="41"/>
          </reference>
          <reference field="5" count="1" selected="0">
            <x v="5"/>
          </reference>
          <reference field="7" count="1">
            <x v="32"/>
          </reference>
        </references>
      </pivotArea>
    </format>
    <format dxfId="4161">
      <pivotArea dataOnly="0" labelOnly="1" outline="0" fieldPosition="0">
        <references count="3">
          <reference field="3" count="1" selected="0">
            <x v="41"/>
          </reference>
          <reference field="5" count="1" selected="0">
            <x v="59"/>
          </reference>
          <reference field="7" count="1">
            <x v="36"/>
          </reference>
        </references>
      </pivotArea>
    </format>
    <format dxfId="4162">
      <pivotArea dataOnly="0" labelOnly="1" outline="0" fieldPosition="0">
        <references count="3">
          <reference field="3" count="1" selected="0">
            <x v="41"/>
          </reference>
          <reference field="5" count="1" selected="0">
            <x v="67"/>
          </reference>
          <reference field="7" count="1">
            <x v="36"/>
          </reference>
        </references>
      </pivotArea>
    </format>
    <format dxfId="4163">
      <pivotArea dataOnly="0" labelOnly="1" outline="0" fieldPosition="0">
        <references count="3">
          <reference field="3" count="1" selected="0">
            <x v="41"/>
          </reference>
          <reference field="5" count="1" selected="0">
            <x v="76"/>
          </reference>
          <reference field="7" count="1">
            <x v="32"/>
          </reference>
        </references>
      </pivotArea>
    </format>
    <format dxfId="4164">
      <pivotArea dataOnly="0" labelOnly="1" outline="0" fieldPosition="0">
        <references count="3">
          <reference field="3" count="1" selected="0">
            <x v="41"/>
          </reference>
          <reference field="5" count="1" selected="0">
            <x v="112"/>
          </reference>
          <reference field="7" count="1">
            <x v="36"/>
          </reference>
        </references>
      </pivotArea>
    </format>
    <format dxfId="4165">
      <pivotArea dataOnly="0" labelOnly="1" outline="0" fieldPosition="0">
        <references count="3">
          <reference field="3" count="1" selected="0">
            <x v="41"/>
          </reference>
          <reference field="5" count="1" selected="0">
            <x v="116"/>
          </reference>
          <reference field="7" count="1">
            <x v="13"/>
          </reference>
        </references>
      </pivotArea>
    </format>
    <format dxfId="4166">
      <pivotArea dataOnly="0" labelOnly="1" outline="0" fieldPosition="0">
        <references count="3">
          <reference field="3" count="1" selected="0">
            <x v="42"/>
          </reference>
          <reference field="5" count="1" selected="0">
            <x v="99"/>
          </reference>
          <reference field="7" count="1">
            <x v="36"/>
          </reference>
        </references>
      </pivotArea>
    </format>
    <format dxfId="4167">
      <pivotArea dataOnly="0" labelOnly="1" outline="0" fieldPosition="0">
        <references count="3">
          <reference field="3" count="1" selected="0">
            <x v="43"/>
          </reference>
          <reference field="5" count="1" selected="0">
            <x v="38"/>
          </reference>
          <reference field="7" count="1">
            <x v="36"/>
          </reference>
        </references>
      </pivotArea>
    </format>
    <format dxfId="4168">
      <pivotArea dataOnly="0" labelOnly="1" outline="0" fieldPosition="0">
        <references count="3">
          <reference field="3" count="1" selected="0">
            <x v="44"/>
          </reference>
          <reference field="5" count="1" selected="0">
            <x v="11"/>
          </reference>
          <reference field="7" count="1">
            <x v="3"/>
          </reference>
        </references>
      </pivotArea>
    </format>
    <format dxfId="4169">
      <pivotArea dataOnly="0" labelOnly="1" outline="0" fieldPosition="0">
        <references count="3">
          <reference field="3" count="1" selected="0">
            <x v="45"/>
          </reference>
          <reference field="5" count="1" selected="0">
            <x v="82"/>
          </reference>
          <reference field="7" count="1">
            <x v="36"/>
          </reference>
        </references>
      </pivotArea>
    </format>
    <format dxfId="4170">
      <pivotArea dataOnly="0" labelOnly="1" outline="0" fieldPosition="0">
        <references count="3">
          <reference field="3" count="1" selected="0">
            <x v="46"/>
          </reference>
          <reference field="5" count="1" selected="0">
            <x v="105"/>
          </reference>
          <reference field="7" count="1">
            <x v="36"/>
          </reference>
        </references>
      </pivotArea>
    </format>
    <format dxfId="4171">
      <pivotArea dataOnly="0" labelOnly="1" outline="0" fieldPosition="0">
        <references count="3">
          <reference field="3" count="1" selected="0">
            <x v="47"/>
          </reference>
          <reference field="5" count="1" selected="0">
            <x v="80"/>
          </reference>
          <reference field="7" count="1">
            <x v="22"/>
          </reference>
        </references>
      </pivotArea>
    </format>
    <format dxfId="4172">
      <pivotArea dataOnly="0" labelOnly="1" outline="0" fieldPosition="0">
        <references count="3">
          <reference field="3" count="1" selected="0">
            <x v="48"/>
          </reference>
          <reference field="5" count="1" selected="0">
            <x v="13"/>
          </reference>
          <reference field="7" count="1">
            <x v="1"/>
          </reference>
        </references>
      </pivotArea>
    </format>
    <format dxfId="4173">
      <pivotArea dataOnly="0" labelOnly="1" outline="0" fieldPosition="0">
        <references count="3">
          <reference field="3" count="1" selected="0">
            <x v="49"/>
          </reference>
          <reference field="5" count="1" selected="0">
            <x v="20"/>
          </reference>
          <reference field="7" count="1">
            <x v="9"/>
          </reference>
        </references>
      </pivotArea>
    </format>
    <format dxfId="4174">
      <pivotArea dataOnly="0" labelOnly="1" outline="0" fieldPosition="0">
        <references count="3">
          <reference field="3" count="1" selected="0">
            <x v="50"/>
          </reference>
          <reference field="5" count="1" selected="0">
            <x v="47"/>
          </reference>
          <reference field="7" count="1">
            <x v="9"/>
          </reference>
        </references>
      </pivotArea>
    </format>
    <format dxfId="4175">
      <pivotArea dataOnly="0" labelOnly="1" outline="0" fieldPosition="0">
        <references count="3">
          <reference field="3" count="1" selected="0">
            <x v="51"/>
          </reference>
          <reference field="5" count="1" selected="0">
            <x v="121"/>
          </reference>
          <reference field="7" count="1">
            <x v="36"/>
          </reference>
        </references>
      </pivotArea>
    </format>
    <format dxfId="4176">
      <pivotArea dataOnly="0" labelOnly="1" outline="0" fieldPosition="0">
        <references count="3">
          <reference field="3" count="1" selected="0">
            <x v="52"/>
          </reference>
          <reference field="5" count="1" selected="0">
            <x v="58"/>
          </reference>
          <reference field="7" count="1">
            <x v="16"/>
          </reference>
        </references>
      </pivotArea>
    </format>
    <format dxfId="4177">
      <pivotArea dataOnly="0" labelOnly="1" outline="0" fieldPosition="0">
        <references count="3">
          <reference field="3" count="1" selected="0">
            <x v="53"/>
          </reference>
          <reference field="5" count="1" selected="0">
            <x v="62"/>
          </reference>
          <reference field="7" count="1">
            <x v="36"/>
          </reference>
        </references>
      </pivotArea>
    </format>
    <format dxfId="4178">
      <pivotArea dataOnly="0" labelOnly="1" outline="0" fieldPosition="0">
        <references count="3">
          <reference field="3" count="1" selected="0">
            <x v="53"/>
          </reference>
          <reference field="5" count="1" selected="0">
            <x v="111"/>
          </reference>
          <reference field="7" count="1">
            <x v="36"/>
          </reference>
        </references>
      </pivotArea>
    </format>
    <format dxfId="4179">
      <pivotArea dataOnly="0" labelOnly="1" outline="0" fieldPosition="0">
        <references count="3">
          <reference field="3" count="1" selected="0">
            <x v="54"/>
          </reference>
          <reference field="5" count="1" selected="0">
            <x v="91"/>
          </reference>
          <reference field="7" count="1">
            <x v="30"/>
          </reference>
        </references>
      </pivotArea>
    </format>
    <format dxfId="4180">
      <pivotArea dataOnly="0" labelOnly="1" outline="0" fieldPosition="0">
        <references count="3">
          <reference field="3" count="1" selected="0">
            <x v="55"/>
          </reference>
          <reference field="5" count="1" selected="0">
            <x v="51"/>
          </reference>
          <reference field="7" count="1">
            <x v="19"/>
          </reference>
        </references>
      </pivotArea>
    </format>
    <format dxfId="4181">
      <pivotArea dataOnly="0" labelOnly="1" outline="0" fieldPosition="0">
        <references count="3">
          <reference field="3" count="1" selected="0">
            <x v="56"/>
          </reference>
          <reference field="5" count="1" selected="0">
            <x v="46"/>
          </reference>
          <reference field="7" count="1">
            <x v="36"/>
          </reference>
        </references>
      </pivotArea>
    </format>
    <format dxfId="4182">
      <pivotArea dataOnly="0" labelOnly="1" outline="0" fieldPosition="0">
        <references count="3">
          <reference field="3" count="1" selected="0">
            <x v="57"/>
          </reference>
          <reference field="5" count="1" selected="0">
            <x v="90"/>
          </reference>
          <reference field="7" count="1">
            <x v="36"/>
          </reference>
        </references>
      </pivotArea>
    </format>
    <format dxfId="4183">
      <pivotArea dataOnly="0" labelOnly="1" outline="0" fieldPosition="0">
        <references count="3">
          <reference field="3" count="1" selected="0">
            <x v="58"/>
          </reference>
          <reference field="5" count="1" selected="0">
            <x v="97"/>
          </reference>
          <reference field="7" count="1">
            <x v="36"/>
          </reference>
        </references>
      </pivotArea>
    </format>
    <format dxfId="4184">
      <pivotArea dataOnly="0" labelOnly="1" outline="0" fieldPosition="0">
        <references count="3">
          <reference field="3" count="1" selected="0">
            <x v="59"/>
          </reference>
          <reference field="5" count="1" selected="0">
            <x v="49"/>
          </reference>
          <reference field="7" count="1">
            <x v="36"/>
          </reference>
        </references>
      </pivotArea>
    </format>
    <format dxfId="4185">
      <pivotArea dataOnly="0" labelOnly="1" outline="0" fieldPosition="0">
        <references count="3">
          <reference field="3" count="1" selected="0">
            <x v="59"/>
          </reference>
          <reference field="5" count="1" selected="0">
            <x v="56"/>
          </reference>
          <reference field="7" count="1">
            <x v="36"/>
          </reference>
        </references>
      </pivotArea>
    </format>
    <format dxfId="4186">
      <pivotArea dataOnly="0" labelOnly="1" outline="0" fieldPosition="0">
        <references count="3">
          <reference field="3" count="1" selected="0">
            <x v="59"/>
          </reference>
          <reference field="5" count="1" selected="0">
            <x v="109"/>
          </reference>
          <reference field="7" count="1">
            <x v="36"/>
          </reference>
        </references>
      </pivotArea>
    </format>
    <format dxfId="4187">
      <pivotArea dataOnly="0" labelOnly="1" outline="0" fieldPosition="0">
        <references count="3">
          <reference field="3" count="1" selected="0">
            <x v="59"/>
          </reference>
          <reference field="5" count="1" selected="0">
            <x v="114"/>
          </reference>
          <reference field="7" count="1">
            <x v="36"/>
          </reference>
        </references>
      </pivotArea>
    </format>
    <format dxfId="4188">
      <pivotArea dataOnly="0" labelOnly="1" outline="0" fieldPosition="0">
        <references count="3">
          <reference field="3" count="1" selected="0">
            <x v="60"/>
          </reference>
          <reference field="5" count="1" selected="0">
            <x v="73"/>
          </reference>
          <reference field="7" count="1">
            <x v="7"/>
          </reference>
        </references>
      </pivotArea>
    </format>
    <format dxfId="4189">
      <pivotArea dataOnly="0" labelOnly="1" outline="0" fieldPosition="0">
        <references count="3">
          <reference field="3" count="1" selected="0">
            <x v="60"/>
          </reference>
          <reference field="5" count="1" selected="0">
            <x v="115"/>
          </reference>
          <reference field="7" count="1">
            <x v="8"/>
          </reference>
        </references>
      </pivotArea>
    </format>
    <format dxfId="4190">
      <pivotArea dataOnly="0" labelOnly="1" outline="0" fieldPosition="0">
        <references count="3">
          <reference field="3" count="1" selected="0">
            <x v="61"/>
          </reference>
          <reference field="5" count="1" selected="0">
            <x v="41"/>
          </reference>
          <reference field="7" count="1">
            <x v="34"/>
          </reference>
        </references>
      </pivotArea>
    </format>
    <format dxfId="4191">
      <pivotArea dataOnly="0" labelOnly="1" outline="0" fieldPosition="0">
        <references count="3">
          <reference field="3" count="1" selected="0">
            <x v="62"/>
          </reference>
          <reference field="5" count="1" selected="0">
            <x v="60"/>
          </reference>
          <reference field="7" count="1">
            <x v="28"/>
          </reference>
        </references>
      </pivotArea>
    </format>
    <format dxfId="4192">
      <pivotArea dataOnly="0" labelOnly="1" outline="0" fieldPosition="0">
        <references count="3">
          <reference field="3" count="1" selected="0">
            <x v="62"/>
          </reference>
          <reference field="5" count="1" selected="0">
            <x v="87"/>
          </reference>
          <reference field="7" count="1">
            <x v="6"/>
          </reference>
        </references>
      </pivotArea>
    </format>
    <format dxfId="4193">
      <pivotArea dataOnly="0" labelOnly="1" outline="0" fieldPosition="0">
        <references count="3">
          <reference field="3" count="1" selected="0">
            <x v="62"/>
          </reference>
          <reference field="5" count="1" selected="0">
            <x v="100"/>
          </reference>
          <reference field="7" count="1">
            <x v="36"/>
          </reference>
        </references>
      </pivotArea>
    </format>
    <format dxfId="4194">
      <pivotArea dataOnly="0" labelOnly="1" outline="0" fieldPosition="0">
        <references count="3">
          <reference field="3" count="1" selected="0">
            <x v="62"/>
          </reference>
          <reference field="5" count="1" selected="0">
            <x v="104"/>
          </reference>
          <reference field="7" count="1">
            <x v="36"/>
          </reference>
        </references>
      </pivotArea>
    </format>
    <format dxfId="4195">
      <pivotArea dataOnly="0" labelOnly="1" outline="0" fieldPosition="0">
        <references count="3">
          <reference field="3" count="1" selected="0">
            <x v="63"/>
          </reference>
          <reference field="5" count="1" selected="0">
            <x v="50"/>
          </reference>
          <reference field="7" count="1">
            <x v="36"/>
          </reference>
        </references>
      </pivotArea>
    </format>
    <format dxfId="4196">
      <pivotArea dataOnly="0" labelOnly="1" outline="0" fieldPosition="0">
        <references count="3">
          <reference field="3" count="1" selected="0">
            <x v="64"/>
          </reference>
          <reference field="5" count="1" selected="0">
            <x v="18"/>
          </reference>
          <reference field="7" count="1">
            <x v="36"/>
          </reference>
        </references>
      </pivotArea>
    </format>
    <format dxfId="4197">
      <pivotArea dataOnly="0" labelOnly="1" outline="0" fieldPosition="0">
        <references count="3">
          <reference field="3" count="1" selected="0">
            <x v="65"/>
          </reference>
          <reference field="5" count="1" selected="0">
            <x v="61"/>
          </reference>
          <reference field="7" count="1">
            <x v="15"/>
          </reference>
        </references>
      </pivotArea>
    </format>
    <format dxfId="4198">
      <pivotArea dataOnly="0" labelOnly="1" outline="0" fieldPosition="0">
        <references count="3">
          <reference field="3" count="1" selected="0">
            <x v="66"/>
          </reference>
          <reference field="5" count="1" selected="0">
            <x v="10"/>
          </reference>
          <reference field="7" count="1">
            <x v="36"/>
          </reference>
        </references>
      </pivotArea>
    </format>
    <format dxfId="4199">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E7A554-06A3-409E-84D3-A32269109D1D}" name="PivotTable4" cacheId="25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F16" firstHeaderRow="2" firstDataRow="2" firstDataCol="5" rowPageCount="1" colPageCount="1"/>
  <pivotFields count="16">
    <pivotField compact="0" outline="0" showAll="0"/>
    <pivotField axis="axisPage" compact="0" outline="0" multipleItemSelectionAllowed="1" showAll="0">
      <items count="14">
        <item h="1" x="8"/>
        <item h="1" x="9"/>
        <item h="1" x="10"/>
        <item h="1" x="2"/>
        <item x="4"/>
        <item h="1" m="1" x="11"/>
        <item h="1" x="6"/>
        <item h="1" x="5"/>
        <item h="1" x="1"/>
        <item h="1" x="7"/>
        <item h="1" x="0"/>
        <item h="1" m="1" x="12"/>
        <item h="1" x="3"/>
        <item t="default"/>
      </items>
    </pivotField>
    <pivotField compact="0" outline="0" showAll="0"/>
    <pivotField axis="axisRow" compact="0" outline="0" showAll="0" defaultSubtotal="0">
      <items count="74">
        <item x="18"/>
        <item x="25"/>
        <item x="52"/>
        <item x="43"/>
        <item m="1" x="65"/>
        <item m="1" x="66"/>
        <item x="40"/>
        <item x="45"/>
        <item x="8"/>
        <item x="17"/>
        <item x="6"/>
        <item x="47"/>
        <item x="34"/>
        <item x="13"/>
        <item x="31"/>
        <item m="1" x="64"/>
        <item x="7"/>
        <item x="28"/>
        <item x="53"/>
        <item x="30"/>
        <item x="4"/>
        <item m="1" x="56"/>
        <item x="12"/>
        <item x="51"/>
        <item m="1" x="58"/>
        <item m="1" x="70"/>
        <item x="11"/>
        <item x="46"/>
        <item x="20"/>
        <item m="1" x="73"/>
        <item m="1" x="54"/>
        <item x="29"/>
        <item m="1" x="67"/>
        <item x="35"/>
        <item x="27"/>
        <item m="1" x="62"/>
        <item x="14"/>
        <item x="48"/>
        <item x="37"/>
        <item x="1"/>
        <item x="9"/>
        <item x="2"/>
        <item x="49"/>
        <item m="1" x="57"/>
        <item m="1" x="71"/>
        <item x="32"/>
        <item x="5"/>
        <item m="1" x="63"/>
        <item m="1" x="60"/>
        <item m="1" x="55"/>
        <item x="39"/>
        <item m="1" x="68"/>
        <item x="23"/>
        <item x="44"/>
        <item x="24"/>
        <item m="1" x="72"/>
        <item x="10"/>
        <item m="1" x="59"/>
        <item m="1" x="61"/>
        <item x="33"/>
        <item x="22"/>
        <item m="1" x="69"/>
        <item x="38"/>
        <item x="3"/>
        <item x="0"/>
        <item x="41"/>
        <item x="50"/>
        <item x="42"/>
        <item x="21"/>
        <item x="26"/>
        <item x="16"/>
        <item x="15"/>
        <item x="19"/>
        <item x="36"/>
      </items>
      <extLst>
        <ext xmlns:x14="http://schemas.microsoft.com/office/spreadsheetml/2009/9/main" uri="{2946ED86-A175-432a-8AC1-64E0C546D7DE}">
          <x14:pivotField fillDownLabels="1"/>
        </ext>
      </extLst>
    </pivotField>
    <pivotField axis="axisRow" compact="0" outline="0" showAll="0" defaultSubtotal="0">
      <items count="138">
        <item x="48"/>
        <item x="104"/>
        <item x="113"/>
        <item x="114"/>
        <item x="115"/>
        <item x="47"/>
        <item x="63"/>
        <item m="1" x="135"/>
        <item x="77"/>
        <item m="1" x="132"/>
        <item x="96"/>
        <item x="21"/>
        <item m="1" x="127"/>
        <item x="54"/>
        <item x="103"/>
        <item x="42"/>
        <item x="99"/>
        <item x="70"/>
        <item x="25"/>
        <item m="1" x="129"/>
        <item x="116"/>
        <item x="2"/>
        <item x="12"/>
        <item x="28"/>
        <item x="36"/>
        <item x="109"/>
        <item x="110"/>
        <item x="0"/>
        <item x="45"/>
        <item sd="0" x="15"/>
        <item x="1"/>
        <item x="86"/>
        <item x="65"/>
        <item x="78"/>
        <item x="121"/>
        <item x="43"/>
        <item x="38"/>
        <item x="58"/>
        <item x="57"/>
        <item x="117"/>
        <item x="75"/>
        <item x="82"/>
        <item x="72"/>
        <item x="69"/>
        <item x="84"/>
        <item x="81"/>
        <item x="100"/>
        <item x="27"/>
        <item x="87"/>
        <item x="73"/>
        <item x="4"/>
        <item x="76"/>
        <item x="98"/>
        <item x="67"/>
        <item m="1" x="130"/>
        <item x="90"/>
        <item x="85"/>
        <item x="26"/>
        <item x="5"/>
        <item x="53"/>
        <item x="37"/>
        <item x="89"/>
        <item x="6"/>
        <item x="118"/>
        <item x="55"/>
        <item x="30"/>
        <item x="125"/>
        <item x="71"/>
        <item x="79"/>
        <item x="24"/>
        <item x="83"/>
        <item x="46"/>
        <item x="39"/>
        <item x="95"/>
        <item x="33"/>
        <item x="29"/>
        <item x="126"/>
        <item x="20"/>
        <item x="120"/>
        <item x="13"/>
        <item x="14"/>
        <item x="22"/>
        <item x="62"/>
        <item x="74"/>
        <item x="56"/>
        <item x="17"/>
        <item x="44"/>
        <item m="1" x="136"/>
        <item x="23"/>
        <item x="92"/>
        <item x="66"/>
        <item m="1" x="134"/>
        <item x="105"/>
        <item x="119"/>
        <item x="61"/>
        <item x="107"/>
        <item x="102"/>
        <item x="10"/>
        <item x="19"/>
        <item x="97"/>
        <item x="59"/>
        <item x="3"/>
        <item x="49"/>
        <item x="88"/>
        <item x="108"/>
        <item x="60"/>
        <item x="11"/>
        <item x="34"/>
        <item x="64"/>
        <item x="106"/>
        <item m="1" x="137"/>
        <item x="41"/>
        <item x="52"/>
        <item x="40"/>
        <item x="51"/>
        <item x="80"/>
        <item x="50"/>
        <item x="91"/>
        <item x="112"/>
        <item x="122"/>
        <item x="9"/>
        <item x="111"/>
        <item x="18"/>
        <item x="32"/>
        <item x="123"/>
        <item x="101"/>
        <item x="31"/>
        <item x="68"/>
        <item x="124"/>
        <item m="1" x="133"/>
        <item x="93"/>
        <item m="1" x="131"/>
        <item x="7"/>
        <item m="1" x="128"/>
        <item x="94"/>
        <item x="8"/>
        <item x="16"/>
        <item x="35"/>
      </items>
    </pivotField>
    <pivotField axis="axisRow" compact="0" outline="0" showAll="0" defaultSubtotal="0">
      <items count="126">
        <item x="26"/>
        <item x="114"/>
        <item x="100"/>
        <item x="105"/>
        <item x="10"/>
        <item x="22"/>
        <item x="103"/>
        <item x="101"/>
        <item x="29"/>
        <item x="42"/>
        <item x="117"/>
        <item x="90"/>
        <item x="14"/>
        <item x="27"/>
        <item x="6"/>
        <item x="72"/>
        <item x="38"/>
        <item x="32"/>
        <item x="0"/>
        <item x="73"/>
        <item x="2"/>
        <item x="120"/>
        <item x="23"/>
        <item x="41"/>
        <item x="33"/>
        <item x="58"/>
        <item x="69"/>
        <item x="74"/>
        <item x="44"/>
        <item x="8"/>
        <item x="7"/>
        <item x="31"/>
        <item x="51"/>
        <item x="53"/>
        <item x="59"/>
        <item x="98"/>
        <item x="65"/>
        <item x="11"/>
        <item x="84"/>
        <item x="12"/>
        <item x="13"/>
        <item x="88"/>
        <item x="1"/>
        <item x="43"/>
        <item x="60"/>
        <item x="82"/>
        <item x="17"/>
        <item x="91"/>
        <item x="86"/>
        <item x="71"/>
        <item x="3"/>
        <item x="95"/>
        <item x="64"/>
        <item x="104"/>
        <item x="83"/>
        <item x="67"/>
        <item m="1" x="122"/>
        <item x="85"/>
        <item x="36"/>
        <item x="109"/>
        <item x="111"/>
        <item x="94"/>
        <item x="99"/>
        <item x="78"/>
        <item x="68"/>
        <item x="121"/>
        <item x="45"/>
        <item x="61"/>
        <item x="55"/>
        <item x="56"/>
        <item x="77"/>
        <item x="75"/>
        <item x="76"/>
        <item x="35"/>
        <item x="81"/>
        <item x="63"/>
        <item x="115"/>
        <item x="96"/>
        <item x="40"/>
        <item x="93"/>
        <item x="89"/>
        <item x="113"/>
        <item x="48"/>
        <item x="119"/>
        <item x="87"/>
        <item x="79"/>
        <item x="118"/>
        <item m="1" x="125"/>
        <item x="62"/>
        <item m="1" x="124"/>
        <item x="24"/>
        <item x="37"/>
        <item x="47"/>
        <item x="34"/>
        <item x="39"/>
        <item x="15"/>
        <item x="54"/>
        <item x="57"/>
        <item x="30"/>
        <item x="112"/>
        <item x="116"/>
        <item x="20"/>
        <item x="4"/>
        <item x="18"/>
        <item x="106"/>
        <item x="5"/>
        <item x="80"/>
        <item x="102"/>
        <item x="92"/>
        <item x="49"/>
        <item x="21"/>
        <item x="108"/>
        <item x="110"/>
        <item x="25"/>
        <item x="50"/>
        <item x="97"/>
        <item x="19"/>
        <item x="107"/>
        <item x="28"/>
        <item x="46"/>
        <item x="66"/>
        <item x="9"/>
        <item x="52"/>
        <item x="16"/>
        <item m="1" x="123"/>
        <item x="70"/>
      </items>
    </pivotField>
    <pivotField compact="0" outline="0" showAll="0"/>
    <pivotField axis="axisRow" compact="0" outline="0" showAll="0" defaultSubtotal="0">
      <items count="63">
        <item x="39"/>
        <item m="1" x="62"/>
        <item x="16"/>
        <item x="30"/>
        <item x="44"/>
        <item x="43"/>
        <item m="1" x="61"/>
        <item x="23"/>
        <item x="36"/>
        <item x="1"/>
        <item m="1" x="54"/>
        <item x="41"/>
        <item x="42"/>
        <item x="10"/>
        <item x="27"/>
        <item m="1" x="57"/>
        <item m="1" x="53"/>
        <item x="21"/>
        <item m="1" x="58"/>
        <item m="1" x="59"/>
        <item x="9"/>
        <item x="35"/>
        <item x="29"/>
        <item m="1" x="56"/>
        <item m="1" x="55"/>
        <item x="5"/>
        <item m="1" x="51"/>
        <item x="4"/>
        <item x="47"/>
        <item x="40"/>
        <item x="25"/>
        <item x="22"/>
        <item x="13"/>
        <item x="19"/>
        <item x="28"/>
        <item m="1" x="60"/>
        <item x="0"/>
        <item x="17"/>
        <item x="31"/>
        <item m="1" x="52"/>
        <item x="18"/>
        <item x="2"/>
        <item x="3"/>
        <item x="11"/>
        <item x="12"/>
        <item x="14"/>
        <item x="15"/>
        <item x="8"/>
        <item x="20"/>
        <item x="24"/>
        <item x="33"/>
        <item x="7"/>
        <item x="34"/>
        <item x="26"/>
        <item x="32"/>
        <item x="37"/>
        <item x="38"/>
        <item x="6"/>
        <item x="46"/>
        <item x="45"/>
        <item x="48"/>
        <item x="49"/>
        <item x="50"/>
      </items>
    </pivotField>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sortType="ascending">
      <items count="45">
        <item x="7"/>
        <item x="3"/>
        <item x="4"/>
        <item x="5"/>
        <item x="13"/>
        <item x="14"/>
        <item x="15"/>
        <item x="16"/>
        <item x="17"/>
        <item x="18"/>
        <item x="19"/>
        <item x="20"/>
        <item x="0"/>
        <item x="30"/>
        <item x="31"/>
        <item x="12"/>
        <item x="27"/>
        <item x="26"/>
        <item x="43"/>
        <item x="22"/>
        <item x="24"/>
        <item x="1"/>
        <item x="23"/>
        <item x="33"/>
        <item x="32"/>
        <item x="34"/>
        <item x="6"/>
        <item x="35"/>
        <item x="36"/>
        <item x="37"/>
        <item x="38"/>
        <item x="39"/>
        <item x="40"/>
        <item x="8"/>
        <item x="9"/>
        <item x="10"/>
        <item x="11"/>
        <item x="29"/>
        <item x="28"/>
        <item x="21"/>
        <item x="2"/>
        <item x="25"/>
        <item h="1" x="41"/>
        <item h="1" x="42"/>
        <item t="default"/>
      </items>
    </pivotField>
    <pivotField compact="0" outline="0" showAll="0"/>
  </pivotFields>
  <rowFields count="5">
    <field x="3"/>
    <field x="4"/>
    <field x="5"/>
    <field x="7"/>
    <field x="14"/>
  </rowFields>
  <rowItems count="12">
    <i>
      <x v="16"/>
      <x v="132"/>
      <x v="30"/>
      <x v="41"/>
      <x v="1"/>
    </i>
    <i r="1">
      <x v="135"/>
      <x v="29"/>
      <x v="42"/>
      <x v="2"/>
    </i>
    <i r="1">
      <x v="136"/>
      <x v="123"/>
      <x v="51"/>
      <x v="3"/>
    </i>
    <i>
      <x v="28"/>
      <x v="123"/>
      <x v="17"/>
      <x v="36"/>
      <x v="11"/>
    </i>
    <i>
      <x v="36"/>
      <x v="88"/>
      <x v="22"/>
      <x v="36"/>
      <x v="5"/>
    </i>
    <i>
      <x v="40"/>
      <x v="18"/>
      <x v="113"/>
      <x v="46"/>
      <x v="7"/>
    </i>
    <i>
      <x v="41"/>
      <x v="47"/>
      <x v="13"/>
      <x v="37"/>
      <x v="9"/>
    </i>
    <i>
      <x v="56"/>
      <x v="85"/>
      <x v="46"/>
      <x v="47"/>
      <x v="4"/>
    </i>
    <i>
      <x v="70"/>
      <x v="57"/>
      <x/>
      <x v="2"/>
      <x v="8"/>
    </i>
    <i>
      <x v="71"/>
      <x v="69"/>
      <x v="90"/>
      <x v="45"/>
      <x v="6"/>
    </i>
    <i>
      <x v="72"/>
      <x v="126"/>
      <x v="31"/>
      <x v="48"/>
      <x v="10"/>
    </i>
    <i t="grand">
      <x/>
    </i>
  </rowItems>
  <colItems count="1">
    <i/>
  </colItems>
  <pageFields count="1">
    <pageField fld="1" hier="-1"/>
  </pageFields>
  <dataFields count="1">
    <dataField name="Sum of Weight (Estimated Mandays: ANGKA)" fld="13" baseField="14" baseItem="0"/>
  </dataFields>
  <formats count="408">
    <format dxfId="3384">
      <pivotArea type="all" dataOnly="0" outline="0" fieldPosition="0"/>
    </format>
    <format dxfId="3385">
      <pivotArea outline="0" collapsedLevelsAreSubtotals="1" fieldPosition="0"/>
    </format>
    <format dxfId="3386">
      <pivotArea type="origin" dataOnly="0" labelOnly="1" outline="0" fieldPosition="0"/>
    </format>
    <format dxfId="3387">
      <pivotArea field="3" type="button" dataOnly="0" labelOnly="1" outline="0" axis="axisRow" fieldPosition="0"/>
    </format>
    <format dxfId="3388">
      <pivotArea field="5" type="button" dataOnly="0" labelOnly="1" outline="0" axis="axisRow" fieldPosition="2"/>
    </format>
    <format dxfId="3389">
      <pivotArea field="7" type="button" dataOnly="0" labelOnly="1" outline="0" axis="axisRow" fieldPosition="3"/>
    </format>
    <format dxfId="3390">
      <pivotArea dataOnly="0" labelOnly="1" outline="0"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391">
      <pivotArea dataOnly="0" labelOnly="1" outline="0" fieldPosition="0">
        <references count="1">
          <reference field="3" count="17">
            <x v="50"/>
            <x v="51"/>
            <x v="52"/>
            <x v="53"/>
            <x v="54"/>
            <x v="55"/>
            <x v="56"/>
            <x v="57"/>
            <x v="58"/>
            <x v="59"/>
            <x v="60"/>
            <x v="61"/>
            <x v="62"/>
            <x v="63"/>
            <x v="64"/>
            <x v="65"/>
            <x v="66"/>
          </reference>
        </references>
      </pivotArea>
    </format>
    <format dxfId="3392">
      <pivotArea dataOnly="0" labelOnly="1" grandRow="1" outline="0" fieldPosition="0"/>
    </format>
    <format dxfId="3393">
      <pivotArea dataOnly="0" labelOnly="1" outline="0" fieldPosition="0">
        <references count="2">
          <reference field="3" count="1" selected="0">
            <x v="0"/>
          </reference>
          <reference field="5" count="1">
            <x v="98"/>
          </reference>
        </references>
      </pivotArea>
    </format>
    <format dxfId="3394">
      <pivotArea dataOnly="0" labelOnly="1" outline="0" fieldPosition="0">
        <references count="2">
          <reference field="3" count="1" selected="0">
            <x v="1"/>
          </reference>
          <reference field="5" count="2">
            <x v="16"/>
            <x v="79"/>
          </reference>
        </references>
      </pivotArea>
    </format>
    <format dxfId="3395">
      <pivotArea dataOnly="0" labelOnly="1" outline="0" fieldPosition="0">
        <references count="2">
          <reference field="3" count="1" selected="0">
            <x v="2"/>
          </reference>
          <reference field="5" count="1">
            <x v="21"/>
          </reference>
        </references>
      </pivotArea>
    </format>
    <format dxfId="3396">
      <pivotArea dataOnly="0" labelOnly="1" outline="0" fieldPosition="0">
        <references count="2">
          <reference field="3" count="1" selected="0">
            <x v="3"/>
          </reference>
          <reference field="5" count="1">
            <x v="35"/>
          </reference>
        </references>
      </pivotArea>
    </format>
    <format dxfId="3397">
      <pivotArea dataOnly="0" labelOnly="1" outline="0" fieldPosition="0">
        <references count="2">
          <reference field="3" count="1" selected="0">
            <x v="4"/>
          </reference>
          <reference field="5" count="1">
            <x v="24"/>
          </reference>
        </references>
      </pivotArea>
    </format>
    <format dxfId="3398">
      <pivotArea dataOnly="0" labelOnly="1" outline="0" fieldPosition="0">
        <references count="2">
          <reference field="3" count="1" selected="0">
            <x v="5"/>
          </reference>
          <reference field="5" count="1">
            <x v="93"/>
          </reference>
        </references>
      </pivotArea>
    </format>
    <format dxfId="3399">
      <pivotArea dataOnly="0" labelOnly="1" outline="0" fieldPosition="0">
        <references count="2">
          <reference field="3" count="1" selected="0">
            <x v="6"/>
          </reference>
          <reference field="5" count="1">
            <x v="108"/>
          </reference>
        </references>
      </pivotArea>
    </format>
    <format dxfId="3400">
      <pivotArea dataOnly="0" labelOnly="1" outline="0" fieldPosition="0">
        <references count="2">
          <reference field="3" count="1" selected="0">
            <x v="7"/>
          </reference>
          <reference field="5" count="2">
            <x v="7"/>
            <x v="53"/>
          </reference>
        </references>
      </pivotArea>
    </format>
    <format dxfId="3401">
      <pivotArea dataOnly="0" labelOnly="1" outline="0" fieldPosition="0">
        <references count="2">
          <reference field="3" count="1" selected="0">
            <x v="8"/>
          </reference>
          <reference field="5" count="1">
            <x v="121"/>
          </reference>
        </references>
      </pivotArea>
    </format>
    <format dxfId="3402">
      <pivotArea dataOnly="0" labelOnly="1" outline="0" fieldPosition="0">
        <references count="2">
          <reference field="3" count="1" selected="0">
            <x v="9"/>
          </reference>
          <reference field="5" count="1">
            <x v="118"/>
          </reference>
        </references>
      </pivotArea>
    </format>
    <format dxfId="3403">
      <pivotArea dataOnly="0" labelOnly="1" outline="0" fieldPosition="0">
        <references count="2">
          <reference field="3" count="1" selected="0">
            <x v="10"/>
          </reference>
          <reference field="5" count="1">
            <x v="14"/>
          </reference>
        </references>
      </pivotArea>
    </format>
    <format dxfId="3404">
      <pivotArea dataOnly="0" labelOnly="1" outline="0" fieldPosition="0">
        <references count="2">
          <reference field="3" count="1" selected="0">
            <x v="11"/>
          </reference>
          <reference field="5" count="1">
            <x v="3"/>
          </reference>
        </references>
      </pivotArea>
    </format>
    <format dxfId="3405">
      <pivotArea dataOnly="0" labelOnly="1" outline="0" fieldPosition="0">
        <references count="2">
          <reference field="3" count="1" selected="0">
            <x v="12"/>
          </reference>
          <reference field="5" count="1">
            <x v="32"/>
          </reference>
        </references>
      </pivotArea>
    </format>
    <format dxfId="3406">
      <pivotArea dataOnly="0" labelOnly="1" outline="0" fieldPosition="0">
        <references count="2">
          <reference field="3" count="1" selected="0">
            <x v="13"/>
          </reference>
          <reference field="5" count="4">
            <x v="48"/>
            <x v="57"/>
            <x v="84"/>
            <x v="110"/>
          </reference>
        </references>
      </pivotArea>
    </format>
    <format dxfId="3407">
      <pivotArea dataOnly="0" labelOnly="1" outline="0" fieldPosition="0">
        <references count="2">
          <reference field="3" count="1" selected="0">
            <x v="14"/>
          </reference>
          <reference field="5" count="1">
            <x v="92"/>
          </reference>
        </references>
      </pivotArea>
    </format>
    <format dxfId="3408">
      <pivotArea dataOnly="0" labelOnly="1" outline="0" fieldPosition="0">
        <references count="2">
          <reference field="3" count="1" selected="0">
            <x v="15"/>
          </reference>
          <reference field="5" count="1">
            <x v="77"/>
          </reference>
        </references>
      </pivotArea>
    </format>
    <format dxfId="3409">
      <pivotArea dataOnly="0" labelOnly="1" outline="0" fieldPosition="0">
        <references count="2">
          <reference field="3" count="1" selected="0">
            <x v="16"/>
          </reference>
          <reference field="5" count="6">
            <x v="1"/>
            <x v="29"/>
            <x v="30"/>
            <x v="81"/>
            <x v="95"/>
            <x v="121"/>
          </reference>
        </references>
      </pivotArea>
    </format>
    <format dxfId="3410">
      <pivotArea dataOnly="0" labelOnly="1" outline="0" fieldPosition="0">
        <references count="2">
          <reference field="3" count="1" selected="0">
            <x v="17"/>
          </reference>
          <reference field="5" count="3">
            <x v="33"/>
            <x v="43"/>
            <x v="96"/>
          </reference>
        </references>
      </pivotArea>
    </format>
    <format dxfId="3411">
      <pivotArea dataOnly="0" labelOnly="1" outline="0" fieldPosition="0">
        <references count="2">
          <reference field="3" count="1" selected="0">
            <x v="18"/>
          </reference>
          <reference field="5" count="1">
            <x v="65"/>
          </reference>
        </references>
      </pivotArea>
    </format>
    <format dxfId="3412">
      <pivotArea dataOnly="0" labelOnly="1" outline="0" fieldPosition="0">
        <references count="2">
          <reference field="3" count="1" selected="0">
            <x v="19"/>
          </reference>
          <reference field="5" count="1">
            <x v="119"/>
          </reference>
        </references>
      </pivotArea>
    </format>
    <format dxfId="3413">
      <pivotArea dataOnly="0" labelOnly="1" outline="0" fieldPosition="0">
        <references count="2">
          <reference field="3" count="1" selected="0">
            <x v="20"/>
          </reference>
          <reference field="5" count="1">
            <x v="102"/>
          </reference>
        </references>
      </pivotArea>
    </format>
    <format dxfId="3414">
      <pivotArea dataOnly="0" labelOnly="1" outline="0" fieldPosition="0">
        <references count="2">
          <reference field="3" count="1" selected="0">
            <x v="21"/>
          </reference>
          <reference field="5" count="1">
            <x v="0"/>
          </reference>
        </references>
      </pivotArea>
    </format>
    <format dxfId="3415">
      <pivotArea dataOnly="0" labelOnly="1" outline="0" fieldPosition="0">
        <references count="2">
          <reference field="3" count="1" selected="0">
            <x v="22"/>
          </reference>
          <reference field="5" count="1">
            <x v="101"/>
          </reference>
        </references>
      </pivotArea>
    </format>
    <format dxfId="3416">
      <pivotArea dataOnly="0" labelOnly="1" outline="0" fieldPosition="0">
        <references count="2">
          <reference field="3" count="1" selected="0">
            <x v="23"/>
          </reference>
          <reference field="5" count="1">
            <x v="83"/>
          </reference>
        </references>
      </pivotArea>
    </format>
    <format dxfId="3417">
      <pivotArea dataOnly="0" labelOnly="1" outline="0" fieldPosition="0">
        <references count="2">
          <reference field="3" count="1" selected="0">
            <x v="24"/>
          </reference>
          <reference field="5" count="1">
            <x v="121"/>
          </reference>
        </references>
      </pivotArea>
    </format>
    <format dxfId="3418">
      <pivotArea dataOnly="0" labelOnly="1" outline="0" fieldPosition="0">
        <references count="2">
          <reference field="3" count="1" selected="0">
            <x v="25"/>
          </reference>
          <reference field="5" count="1">
            <x v="86"/>
          </reference>
        </references>
      </pivotArea>
    </format>
    <format dxfId="3419">
      <pivotArea dataOnly="0" labelOnly="1" outline="0" fieldPosition="0">
        <references count="2">
          <reference field="3" count="1" selected="0">
            <x v="26"/>
          </reference>
          <reference field="5" count="3">
            <x v="75"/>
            <x v="103"/>
            <x v="107"/>
          </reference>
        </references>
      </pivotArea>
    </format>
    <format dxfId="3420">
      <pivotArea dataOnly="0" labelOnly="1" outline="0" fieldPosition="0">
        <references count="2">
          <reference field="3" count="1" selected="0">
            <x v="27"/>
          </reference>
          <reference field="5" count="1">
            <x v="6"/>
          </reference>
        </references>
      </pivotArea>
    </format>
    <format dxfId="3421">
      <pivotArea dataOnly="0" labelOnly="1" outline="0" fieldPosition="0">
        <references count="2">
          <reference field="3" count="1" selected="0">
            <x v="28"/>
          </reference>
          <reference field="5" count="2">
            <x v="17"/>
            <x v="31"/>
          </reference>
        </references>
      </pivotArea>
    </format>
    <format dxfId="3422">
      <pivotArea dataOnly="0" labelOnly="1" outline="0" fieldPosition="0">
        <references count="2">
          <reference field="3" count="1" selected="0">
            <x v="29"/>
          </reference>
          <reference field="5" count="1">
            <x v="8"/>
          </reference>
        </references>
      </pivotArea>
    </format>
    <format dxfId="3423">
      <pivotArea dataOnly="0" labelOnly="1" outline="0" fieldPosition="0">
        <references count="2">
          <reference field="3" count="1" selected="0">
            <x v="30"/>
          </reference>
          <reference field="5" count="1">
            <x v="89"/>
          </reference>
        </references>
      </pivotArea>
    </format>
    <format dxfId="3424">
      <pivotArea dataOnly="0" labelOnly="1" outline="0" fieldPosition="0">
        <references count="2">
          <reference field="3" count="1" selected="0">
            <x v="31"/>
          </reference>
          <reference field="5" count="2">
            <x v="64"/>
            <x v="66"/>
          </reference>
        </references>
      </pivotArea>
    </format>
    <format dxfId="3425">
      <pivotArea dataOnly="0" labelOnly="1" outline="0" fieldPosition="0">
        <references count="2">
          <reference field="3" count="1" selected="0">
            <x v="32"/>
          </reference>
          <reference field="5" count="1">
            <x v="94"/>
          </reference>
        </references>
      </pivotArea>
    </format>
    <format dxfId="3426">
      <pivotArea dataOnly="0" labelOnly="1" outline="0" fieldPosition="0">
        <references count="2">
          <reference field="3" count="1" selected="0">
            <x v="33"/>
          </reference>
          <reference field="5" count="1">
            <x v="68"/>
          </reference>
        </references>
      </pivotArea>
    </format>
    <format dxfId="3427">
      <pivotArea dataOnly="0" labelOnly="1" outline="0" fieldPosition="0">
        <references count="2">
          <reference field="3" count="1" selected="0">
            <x v="34"/>
          </reference>
          <reference field="5" count="5">
            <x v="9"/>
            <x v="28"/>
            <x v="78"/>
            <x v="120"/>
            <x v="121"/>
          </reference>
        </references>
      </pivotArea>
    </format>
    <format dxfId="3428">
      <pivotArea dataOnly="0" labelOnly="1" outline="0" fieldPosition="0">
        <references count="2">
          <reference field="3" count="1" selected="0">
            <x v="35"/>
          </reference>
          <reference field="5" count="1">
            <x v="26"/>
          </reference>
        </references>
      </pivotArea>
    </format>
    <format dxfId="3429">
      <pivotArea dataOnly="0" labelOnly="1" outline="0" fieldPosition="0">
        <references count="2">
          <reference field="3" count="1" selected="0">
            <x v="36"/>
          </reference>
          <reference field="5" count="1">
            <x v="22"/>
          </reference>
        </references>
      </pivotArea>
    </format>
    <format dxfId="3430">
      <pivotArea dataOnly="0" labelOnly="1" outline="0" fieldPosition="0">
        <references count="2">
          <reference field="3" count="1" selected="0">
            <x v="37"/>
          </reference>
          <reference field="5" count="1">
            <x v="117"/>
          </reference>
        </references>
      </pivotArea>
    </format>
    <format dxfId="3431">
      <pivotArea dataOnly="0" labelOnly="1" outline="0" fieldPosition="0">
        <references count="2">
          <reference field="3" count="1" selected="0">
            <x v="38"/>
          </reference>
          <reference field="5" count="2">
            <x v="27"/>
            <x v="52"/>
          </reference>
        </references>
      </pivotArea>
    </format>
    <format dxfId="3432">
      <pivotArea dataOnly="0" labelOnly="1" outline="0" fieldPosition="0">
        <references count="2">
          <reference field="3" count="1" selected="0">
            <x v="39"/>
          </reference>
          <reference field="5" count="13">
            <x v="12"/>
            <x v="15"/>
            <x v="19"/>
            <x v="23"/>
            <x v="25"/>
            <x v="34"/>
            <x v="36"/>
            <x v="42"/>
            <x v="44"/>
            <x v="55"/>
            <x v="69"/>
            <x v="88"/>
            <x v="121"/>
          </reference>
        </references>
      </pivotArea>
    </format>
    <format dxfId="3433">
      <pivotArea dataOnly="0" labelOnly="1" outline="0" fieldPosition="0">
        <references count="2">
          <reference field="3" count="1" selected="0">
            <x v="40"/>
          </reference>
          <reference field="5" count="14">
            <x v="4"/>
            <x v="37"/>
            <x v="39"/>
            <x v="40"/>
            <x v="45"/>
            <x v="54"/>
            <x v="63"/>
            <x v="70"/>
            <x v="71"/>
            <x v="72"/>
            <x v="74"/>
            <x v="85"/>
            <x v="106"/>
            <x v="113"/>
          </reference>
        </references>
      </pivotArea>
    </format>
    <format dxfId="3434">
      <pivotArea dataOnly="0" labelOnly="1" outline="0" fieldPosition="0">
        <references count="2">
          <reference field="3" count="1" selected="0">
            <x v="41"/>
          </reference>
          <reference field="5" count="7">
            <x v="2"/>
            <x v="5"/>
            <x v="59"/>
            <x v="67"/>
            <x v="76"/>
            <x v="112"/>
            <x v="116"/>
          </reference>
        </references>
      </pivotArea>
    </format>
    <format dxfId="3435">
      <pivotArea dataOnly="0" labelOnly="1" outline="0" fieldPosition="0">
        <references count="2">
          <reference field="3" count="1" selected="0">
            <x v="42"/>
          </reference>
          <reference field="5" count="1">
            <x v="99"/>
          </reference>
        </references>
      </pivotArea>
    </format>
    <format dxfId="3436">
      <pivotArea dataOnly="0" labelOnly="1" outline="0" fieldPosition="0">
        <references count="2">
          <reference field="3" count="1" selected="0">
            <x v="43"/>
          </reference>
          <reference field="5" count="1">
            <x v="38"/>
          </reference>
        </references>
      </pivotArea>
    </format>
    <format dxfId="3437">
      <pivotArea dataOnly="0" labelOnly="1" outline="0" fieldPosition="0">
        <references count="2">
          <reference field="3" count="1" selected="0">
            <x v="44"/>
          </reference>
          <reference field="5" count="1">
            <x v="11"/>
          </reference>
        </references>
      </pivotArea>
    </format>
    <format dxfId="3438">
      <pivotArea dataOnly="0" labelOnly="1" outline="0" fieldPosition="0">
        <references count="2">
          <reference field="3" count="1" selected="0">
            <x v="45"/>
          </reference>
          <reference field="5" count="1">
            <x v="82"/>
          </reference>
        </references>
      </pivotArea>
    </format>
    <format dxfId="3439">
      <pivotArea dataOnly="0" labelOnly="1" outline="0" fieldPosition="0">
        <references count="2">
          <reference field="3" count="1" selected="0">
            <x v="46"/>
          </reference>
          <reference field="5" count="1">
            <x v="105"/>
          </reference>
        </references>
      </pivotArea>
    </format>
    <format dxfId="3440">
      <pivotArea dataOnly="0" labelOnly="1" outline="0" fieldPosition="0">
        <references count="2">
          <reference field="3" count="1" selected="0">
            <x v="47"/>
          </reference>
          <reference field="5" count="1">
            <x v="80"/>
          </reference>
        </references>
      </pivotArea>
    </format>
    <format dxfId="3441">
      <pivotArea dataOnly="0" labelOnly="1" outline="0" fieldPosition="0">
        <references count="2">
          <reference field="3" count="1" selected="0">
            <x v="48"/>
          </reference>
          <reference field="5" count="1">
            <x v="13"/>
          </reference>
        </references>
      </pivotArea>
    </format>
    <format dxfId="3442">
      <pivotArea dataOnly="0" labelOnly="1" outline="0" fieldPosition="0">
        <references count="2">
          <reference field="3" count="1" selected="0">
            <x v="49"/>
          </reference>
          <reference field="5" count="1">
            <x v="20"/>
          </reference>
        </references>
      </pivotArea>
    </format>
    <format dxfId="3443">
      <pivotArea dataOnly="0" labelOnly="1" outline="0" fieldPosition="0">
        <references count="2">
          <reference field="3" count="1" selected="0">
            <x v="50"/>
          </reference>
          <reference field="5" count="1">
            <x v="47"/>
          </reference>
        </references>
      </pivotArea>
    </format>
    <format dxfId="3444">
      <pivotArea dataOnly="0" labelOnly="1" outline="0" fieldPosition="0">
        <references count="2">
          <reference field="3" count="1" selected="0">
            <x v="51"/>
          </reference>
          <reference field="5" count="1">
            <x v="121"/>
          </reference>
        </references>
      </pivotArea>
    </format>
    <format dxfId="3445">
      <pivotArea dataOnly="0" labelOnly="1" outline="0" fieldPosition="0">
        <references count="2">
          <reference field="3" count="1" selected="0">
            <x v="52"/>
          </reference>
          <reference field="5" count="1">
            <x v="58"/>
          </reference>
        </references>
      </pivotArea>
    </format>
    <format dxfId="3446">
      <pivotArea dataOnly="0" labelOnly="1" outline="0" fieldPosition="0">
        <references count="2">
          <reference field="3" count="1" selected="0">
            <x v="53"/>
          </reference>
          <reference field="5" count="2">
            <x v="62"/>
            <x v="111"/>
          </reference>
        </references>
      </pivotArea>
    </format>
    <format dxfId="3447">
      <pivotArea dataOnly="0" labelOnly="1" outline="0" fieldPosition="0">
        <references count="2">
          <reference field="3" count="1" selected="0">
            <x v="54"/>
          </reference>
          <reference field="5" count="1">
            <x v="91"/>
          </reference>
        </references>
      </pivotArea>
    </format>
    <format dxfId="3448">
      <pivotArea dataOnly="0" labelOnly="1" outline="0" fieldPosition="0">
        <references count="2">
          <reference field="3" count="1" selected="0">
            <x v="55"/>
          </reference>
          <reference field="5" count="1">
            <x v="51"/>
          </reference>
        </references>
      </pivotArea>
    </format>
    <format dxfId="3449">
      <pivotArea dataOnly="0" labelOnly="1" outline="0" fieldPosition="0">
        <references count="2">
          <reference field="3" count="1" selected="0">
            <x v="56"/>
          </reference>
          <reference field="5" count="1">
            <x v="46"/>
          </reference>
        </references>
      </pivotArea>
    </format>
    <format dxfId="3450">
      <pivotArea dataOnly="0" labelOnly="1" outline="0" fieldPosition="0">
        <references count="2">
          <reference field="3" count="1" selected="0">
            <x v="57"/>
          </reference>
          <reference field="5" count="1">
            <x v="90"/>
          </reference>
        </references>
      </pivotArea>
    </format>
    <format dxfId="3451">
      <pivotArea dataOnly="0" labelOnly="1" outline="0" fieldPosition="0">
        <references count="2">
          <reference field="3" count="1" selected="0">
            <x v="58"/>
          </reference>
          <reference field="5" count="1">
            <x v="97"/>
          </reference>
        </references>
      </pivotArea>
    </format>
    <format dxfId="3452">
      <pivotArea dataOnly="0" labelOnly="1" outline="0" fieldPosition="0">
        <references count="2">
          <reference field="3" count="1" selected="0">
            <x v="59"/>
          </reference>
          <reference field="5" count="4">
            <x v="49"/>
            <x v="56"/>
            <x v="109"/>
            <x v="114"/>
          </reference>
        </references>
      </pivotArea>
    </format>
    <format dxfId="3453">
      <pivotArea dataOnly="0" labelOnly="1" outline="0" fieldPosition="0">
        <references count="2">
          <reference field="3" count="1" selected="0">
            <x v="60"/>
          </reference>
          <reference field="5" count="2">
            <x v="73"/>
            <x v="115"/>
          </reference>
        </references>
      </pivotArea>
    </format>
    <format dxfId="3454">
      <pivotArea dataOnly="0" labelOnly="1" outline="0" fieldPosition="0">
        <references count="2">
          <reference field="3" count="1" selected="0">
            <x v="61"/>
          </reference>
          <reference field="5" count="1">
            <x v="41"/>
          </reference>
        </references>
      </pivotArea>
    </format>
    <format dxfId="3455">
      <pivotArea dataOnly="0" labelOnly="1" outline="0" fieldPosition="0">
        <references count="2">
          <reference field="3" count="1" selected="0">
            <x v="62"/>
          </reference>
          <reference field="5" count="4">
            <x v="60"/>
            <x v="87"/>
            <x v="100"/>
            <x v="104"/>
          </reference>
        </references>
      </pivotArea>
    </format>
    <format dxfId="3456">
      <pivotArea dataOnly="0" labelOnly="1" outline="0" fieldPosition="0">
        <references count="2">
          <reference field="3" count="1" selected="0">
            <x v="63"/>
          </reference>
          <reference field="5" count="1">
            <x v="50"/>
          </reference>
        </references>
      </pivotArea>
    </format>
    <format dxfId="3457">
      <pivotArea dataOnly="0" labelOnly="1" outline="0" fieldPosition="0">
        <references count="2">
          <reference field="3" count="1" selected="0">
            <x v="64"/>
          </reference>
          <reference field="5" count="1">
            <x v="18"/>
          </reference>
        </references>
      </pivotArea>
    </format>
    <format dxfId="3458">
      <pivotArea dataOnly="0" labelOnly="1" outline="0" fieldPosition="0">
        <references count="2">
          <reference field="3" count="1" selected="0">
            <x v="65"/>
          </reference>
          <reference field="5" count="1">
            <x v="61"/>
          </reference>
        </references>
      </pivotArea>
    </format>
    <format dxfId="3459">
      <pivotArea dataOnly="0" labelOnly="1" outline="0" fieldPosition="0">
        <references count="2">
          <reference field="3" count="1" selected="0">
            <x v="66"/>
          </reference>
          <reference field="5" count="1">
            <x v="10"/>
          </reference>
        </references>
      </pivotArea>
    </format>
    <format dxfId="3460">
      <pivotArea dataOnly="0" labelOnly="1" outline="0" fieldPosition="0">
        <references count="3">
          <reference field="3" count="1" selected="0">
            <x v="0"/>
          </reference>
          <reference field="5" count="1" selected="0">
            <x v="98"/>
          </reference>
          <reference field="7" count="1">
            <x v="33"/>
          </reference>
        </references>
      </pivotArea>
    </format>
    <format dxfId="3461">
      <pivotArea dataOnly="0" labelOnly="1" outline="0" fieldPosition="0">
        <references count="3">
          <reference field="3" count="1" selected="0">
            <x v="1"/>
          </reference>
          <reference field="5" count="1" selected="0">
            <x v="16"/>
          </reference>
          <reference field="7" count="1">
            <x v="18"/>
          </reference>
        </references>
      </pivotArea>
    </format>
    <format dxfId="3462">
      <pivotArea dataOnly="0" labelOnly="1" outline="0" fieldPosition="0">
        <references count="3">
          <reference field="3" count="1" selected="0">
            <x v="1"/>
          </reference>
          <reference field="5" count="1" selected="0">
            <x v="79"/>
          </reference>
          <reference field="7" count="1">
            <x v="10"/>
          </reference>
        </references>
      </pivotArea>
    </format>
    <format dxfId="3463">
      <pivotArea dataOnly="0" labelOnly="1" outline="0" fieldPosition="0">
        <references count="3">
          <reference field="3" count="1" selected="0">
            <x v="2"/>
          </reference>
          <reference field="5" count="1" selected="0">
            <x v="21"/>
          </reference>
          <reference field="7" count="1">
            <x v="36"/>
          </reference>
        </references>
      </pivotArea>
    </format>
    <format dxfId="3464">
      <pivotArea dataOnly="0" labelOnly="1" outline="0" fieldPosition="0">
        <references count="3">
          <reference field="3" count="1" selected="0">
            <x v="3"/>
          </reference>
          <reference field="5" count="1" selected="0">
            <x v="35"/>
          </reference>
          <reference field="7" count="1">
            <x v="36"/>
          </reference>
        </references>
      </pivotArea>
    </format>
    <format dxfId="3465">
      <pivotArea dataOnly="0" labelOnly="1" outline="0" fieldPosition="0">
        <references count="3">
          <reference field="3" count="1" selected="0">
            <x v="4"/>
          </reference>
          <reference field="5" count="1" selected="0">
            <x v="24"/>
          </reference>
          <reference field="7" count="1">
            <x v="17"/>
          </reference>
        </references>
      </pivotArea>
    </format>
    <format dxfId="3466">
      <pivotArea dataOnly="0" labelOnly="1" outline="0" fieldPosition="0">
        <references count="3">
          <reference field="3" count="1" selected="0">
            <x v="5"/>
          </reference>
          <reference field="5" count="1" selected="0">
            <x v="93"/>
          </reference>
          <reference field="7" count="1">
            <x v="31"/>
          </reference>
        </references>
      </pivotArea>
    </format>
    <format dxfId="3467">
      <pivotArea dataOnly="0" labelOnly="1" outline="0" fieldPosition="0">
        <references count="3">
          <reference field="3" count="1" selected="0">
            <x v="6"/>
          </reference>
          <reference field="5" count="1" selected="0">
            <x v="108"/>
          </reference>
          <reference field="7" count="1">
            <x v="36"/>
          </reference>
        </references>
      </pivotArea>
    </format>
    <format dxfId="3468">
      <pivotArea dataOnly="0" labelOnly="1" outline="0" fieldPosition="0">
        <references count="3">
          <reference field="3" count="1" selected="0">
            <x v="7"/>
          </reference>
          <reference field="5" count="1" selected="0">
            <x v="7"/>
          </reference>
          <reference field="7" count="1">
            <x v="29"/>
          </reference>
        </references>
      </pivotArea>
    </format>
    <format dxfId="3469">
      <pivotArea dataOnly="0" labelOnly="1" outline="0" fieldPosition="0">
        <references count="3">
          <reference field="3" count="1" selected="0">
            <x v="7"/>
          </reference>
          <reference field="5" count="1" selected="0">
            <x v="53"/>
          </reference>
          <reference field="7" count="1">
            <x v="5"/>
          </reference>
        </references>
      </pivotArea>
    </format>
    <format dxfId="3470">
      <pivotArea dataOnly="0" labelOnly="1" outline="0" fieldPosition="0">
        <references count="3">
          <reference field="3" count="1" selected="0">
            <x v="8"/>
          </reference>
          <reference field="5" count="1" selected="0">
            <x v="121"/>
          </reference>
          <reference field="7" count="1">
            <x v="27"/>
          </reference>
        </references>
      </pivotArea>
    </format>
    <format dxfId="3471">
      <pivotArea dataOnly="0" labelOnly="1" outline="0" fieldPosition="0">
        <references count="3">
          <reference field="3" count="1" selected="0">
            <x v="9"/>
          </reference>
          <reference field="5" count="1" selected="0">
            <x v="118"/>
          </reference>
          <reference field="7" count="1">
            <x v="26"/>
          </reference>
        </references>
      </pivotArea>
    </format>
    <format dxfId="3472">
      <pivotArea dataOnly="0" labelOnly="1" outline="0" fieldPosition="0">
        <references count="3">
          <reference field="3" count="1" selected="0">
            <x v="10"/>
          </reference>
          <reference field="5" count="1" selected="0">
            <x v="14"/>
          </reference>
          <reference field="7" count="1">
            <x v="36"/>
          </reference>
        </references>
      </pivotArea>
    </format>
    <format dxfId="3473">
      <pivotArea dataOnly="0" labelOnly="1" outline="0" fieldPosition="0">
        <references count="3">
          <reference field="3" count="1" selected="0">
            <x v="11"/>
          </reference>
          <reference field="5" count="1" selected="0">
            <x v="3"/>
          </reference>
          <reference field="7" count="1">
            <x v="4"/>
          </reference>
        </references>
      </pivotArea>
    </format>
    <format dxfId="3474">
      <pivotArea dataOnly="0" labelOnly="1" outline="0" fieldPosition="0">
        <references count="3">
          <reference field="3" count="1" selected="0">
            <x v="12"/>
          </reference>
          <reference field="5" count="1" selected="0">
            <x v="32"/>
          </reference>
          <reference field="7" count="1">
            <x v="36"/>
          </reference>
        </references>
      </pivotArea>
    </format>
    <format dxfId="3475">
      <pivotArea dataOnly="0" labelOnly="1" outline="0" fieldPosition="0">
        <references count="3">
          <reference field="3" count="1" selected="0">
            <x v="13"/>
          </reference>
          <reference field="5" count="1" selected="0">
            <x v="48"/>
          </reference>
          <reference field="7" count="1">
            <x v="23"/>
          </reference>
        </references>
      </pivotArea>
    </format>
    <format dxfId="3476">
      <pivotArea dataOnly="0" labelOnly="1" outline="0" fieldPosition="0">
        <references count="3">
          <reference field="3" count="1" selected="0">
            <x v="13"/>
          </reference>
          <reference field="5" count="1" selected="0">
            <x v="57"/>
          </reference>
          <reference field="7" count="1">
            <x v="24"/>
          </reference>
        </references>
      </pivotArea>
    </format>
    <format dxfId="3477">
      <pivotArea dataOnly="0" labelOnly="1" outline="0" fieldPosition="0">
        <references count="3">
          <reference field="3" count="1" selected="0">
            <x v="13"/>
          </reference>
          <reference field="5" count="1" selected="0">
            <x v="84"/>
          </reference>
          <reference field="7" count="1">
            <x v="23"/>
          </reference>
        </references>
      </pivotArea>
    </format>
    <format dxfId="3478">
      <pivotArea dataOnly="0" labelOnly="1" outline="0" fieldPosition="0">
        <references count="3">
          <reference field="3" count="1" selected="0">
            <x v="13"/>
          </reference>
          <reference field="5" count="1" selected="0">
            <x v="110"/>
          </reference>
          <reference field="7" count="1">
            <x v="35"/>
          </reference>
        </references>
      </pivotArea>
    </format>
    <format dxfId="3479">
      <pivotArea dataOnly="0" labelOnly="1" outline="0" fieldPosition="0">
        <references count="3">
          <reference field="3" count="1" selected="0">
            <x v="14"/>
          </reference>
          <reference field="5" count="1" selected="0">
            <x v="92"/>
          </reference>
          <reference field="7" count="1">
            <x v="36"/>
          </reference>
        </references>
      </pivotArea>
    </format>
    <format dxfId="3480">
      <pivotArea dataOnly="0" labelOnly="1" outline="0" fieldPosition="0">
        <references count="3">
          <reference field="3" count="1" selected="0">
            <x v="15"/>
          </reference>
          <reference field="5" count="1" selected="0">
            <x v="77"/>
          </reference>
          <reference field="7" count="1">
            <x v="21"/>
          </reference>
        </references>
      </pivotArea>
    </format>
    <format dxfId="3481">
      <pivotArea dataOnly="0" labelOnly="1" outline="0" fieldPosition="0">
        <references count="3">
          <reference field="3" count="1" selected="0">
            <x v="16"/>
          </reference>
          <reference field="5" count="1" selected="0">
            <x v="1"/>
          </reference>
          <reference field="7" count="1">
            <x v="36"/>
          </reference>
        </references>
      </pivotArea>
    </format>
    <format dxfId="3482">
      <pivotArea dataOnly="0" labelOnly="1" outline="0" fieldPosition="0">
        <references count="3">
          <reference field="3" count="1" selected="0">
            <x v="16"/>
          </reference>
          <reference field="5" count="1" selected="0">
            <x v="29"/>
          </reference>
          <reference field="7" count="1">
            <x v="36"/>
          </reference>
        </references>
      </pivotArea>
    </format>
    <format dxfId="3483">
      <pivotArea dataOnly="0" labelOnly="1" outline="0" fieldPosition="0">
        <references count="3">
          <reference field="3" count="1" selected="0">
            <x v="16"/>
          </reference>
          <reference field="5" count="1" selected="0">
            <x v="30"/>
          </reference>
          <reference field="7" count="1">
            <x v="36"/>
          </reference>
        </references>
      </pivotArea>
    </format>
    <format dxfId="3484">
      <pivotArea dataOnly="0" labelOnly="1" outline="0" fieldPosition="0">
        <references count="3">
          <reference field="3" count="1" selected="0">
            <x v="16"/>
          </reference>
          <reference field="5" count="1" selected="0">
            <x v="81"/>
          </reference>
          <reference field="7" count="1">
            <x v="36"/>
          </reference>
        </references>
      </pivotArea>
    </format>
    <format dxfId="3485">
      <pivotArea dataOnly="0" labelOnly="1" outline="0" fieldPosition="0">
        <references count="3">
          <reference field="3" count="1" selected="0">
            <x v="16"/>
          </reference>
          <reference field="5" count="1" selected="0">
            <x v="95"/>
          </reference>
          <reference field="7" count="1">
            <x v="36"/>
          </reference>
        </references>
      </pivotArea>
    </format>
    <format dxfId="3486">
      <pivotArea dataOnly="0" labelOnly="1" outline="0" fieldPosition="0">
        <references count="3">
          <reference field="3" count="1" selected="0">
            <x v="16"/>
          </reference>
          <reference field="5" count="1" selected="0">
            <x v="121"/>
          </reference>
          <reference field="7" count="1">
            <x v="36"/>
          </reference>
        </references>
      </pivotArea>
    </format>
    <format dxfId="3487">
      <pivotArea dataOnly="0" labelOnly="1" outline="0" fieldPosition="0">
        <references count="3">
          <reference field="3" count="1" selected="0">
            <x v="17"/>
          </reference>
          <reference field="5" count="1" selected="0">
            <x v="33"/>
          </reference>
          <reference field="7" count="1">
            <x v="36"/>
          </reference>
        </references>
      </pivotArea>
    </format>
    <format dxfId="3488">
      <pivotArea dataOnly="0" labelOnly="1" outline="0" fieldPosition="0">
        <references count="3">
          <reference field="3" count="1" selected="0">
            <x v="17"/>
          </reference>
          <reference field="5" count="1" selected="0">
            <x v="43"/>
          </reference>
          <reference field="7" count="1">
            <x v="36"/>
          </reference>
        </references>
      </pivotArea>
    </format>
    <format dxfId="3489">
      <pivotArea dataOnly="0" labelOnly="1" outline="0" fieldPosition="0">
        <references count="3">
          <reference field="3" count="1" selected="0">
            <x v="17"/>
          </reference>
          <reference field="5" count="1" selected="0">
            <x v="96"/>
          </reference>
          <reference field="7" count="1">
            <x v="36"/>
          </reference>
        </references>
      </pivotArea>
    </format>
    <format dxfId="3490">
      <pivotArea dataOnly="0" labelOnly="1" outline="0" fieldPosition="0">
        <references count="3">
          <reference field="3" count="1" selected="0">
            <x v="18"/>
          </reference>
          <reference field="5" count="1" selected="0">
            <x v="65"/>
          </reference>
          <reference field="7" count="1">
            <x v="36"/>
          </reference>
        </references>
      </pivotArea>
    </format>
    <format dxfId="3491">
      <pivotArea dataOnly="0" labelOnly="1" outline="0" fieldPosition="0">
        <references count="3">
          <reference field="3" count="1" selected="0">
            <x v="19"/>
          </reference>
          <reference field="5" count="1" selected="0">
            <x v="119"/>
          </reference>
          <reference field="7" count="1">
            <x v="36"/>
          </reference>
        </references>
      </pivotArea>
    </format>
    <format dxfId="3492">
      <pivotArea dataOnly="0" labelOnly="1" outline="0" fieldPosition="0">
        <references count="3">
          <reference field="3" count="1" selected="0">
            <x v="20"/>
          </reference>
          <reference field="5" count="1" selected="0">
            <x v="102"/>
          </reference>
          <reference field="7" count="1">
            <x v="36"/>
          </reference>
        </references>
      </pivotArea>
    </format>
    <format dxfId="3493">
      <pivotArea dataOnly="0" labelOnly="1" outline="0" fieldPosition="0">
        <references count="3">
          <reference field="3" count="1" selected="0">
            <x v="21"/>
          </reference>
          <reference field="5" count="1" selected="0">
            <x v="0"/>
          </reference>
          <reference field="7" count="1">
            <x v="2"/>
          </reference>
        </references>
      </pivotArea>
    </format>
    <format dxfId="3494">
      <pivotArea dataOnly="0" labelOnly="1" outline="0" fieldPosition="0">
        <references count="3">
          <reference field="3" count="1" selected="0">
            <x v="22"/>
          </reference>
          <reference field="5" count="1" selected="0">
            <x v="101"/>
          </reference>
          <reference field="7" count="1">
            <x v="36"/>
          </reference>
        </references>
      </pivotArea>
    </format>
    <format dxfId="3495">
      <pivotArea dataOnly="0" labelOnly="1" outline="0" fieldPosition="0">
        <references count="3">
          <reference field="3" count="1" selected="0">
            <x v="23"/>
          </reference>
          <reference field="5" count="1" selected="0">
            <x v="83"/>
          </reference>
          <reference field="7" count="1">
            <x v="36"/>
          </reference>
        </references>
      </pivotArea>
    </format>
    <format dxfId="3496">
      <pivotArea dataOnly="0" labelOnly="1" outline="0" fieldPosition="0">
        <references count="3">
          <reference field="3" count="1" selected="0">
            <x v="24"/>
          </reference>
          <reference field="5" count="1" selected="0">
            <x v="121"/>
          </reference>
          <reference field="7" count="1">
            <x v="36"/>
          </reference>
        </references>
      </pivotArea>
    </format>
    <format dxfId="3497">
      <pivotArea dataOnly="0" labelOnly="1" outline="0" fieldPosition="0">
        <references count="3">
          <reference field="3" count="1" selected="0">
            <x v="25"/>
          </reference>
          <reference field="5" count="1" selected="0">
            <x v="86"/>
          </reference>
          <reference field="7" count="1">
            <x v="34"/>
          </reference>
        </references>
      </pivotArea>
    </format>
    <format dxfId="3498">
      <pivotArea dataOnly="0" labelOnly="1" outline="0" fieldPosition="0">
        <references count="3">
          <reference field="3" count="1" selected="0">
            <x v="26"/>
          </reference>
          <reference field="5" count="1" selected="0">
            <x v="75"/>
          </reference>
          <reference field="7" count="1">
            <x v="36"/>
          </reference>
        </references>
      </pivotArea>
    </format>
    <format dxfId="3499">
      <pivotArea dataOnly="0" labelOnly="1" outline="0" fieldPosition="0">
        <references count="3">
          <reference field="3" count="1" selected="0">
            <x v="26"/>
          </reference>
          <reference field="5" count="1" selected="0">
            <x v="103"/>
          </reference>
          <reference field="7" count="1">
            <x v="20"/>
          </reference>
        </references>
      </pivotArea>
    </format>
    <format dxfId="3500">
      <pivotArea dataOnly="0" labelOnly="1" outline="0" fieldPosition="0">
        <references count="3">
          <reference field="3" count="1" selected="0">
            <x v="26"/>
          </reference>
          <reference field="5" count="1" selected="0">
            <x v="107"/>
          </reference>
          <reference field="7" count="1">
            <x v="11"/>
          </reference>
        </references>
      </pivotArea>
    </format>
    <format dxfId="3501">
      <pivotArea dataOnly="0" labelOnly="1" outline="0" fieldPosition="0">
        <references count="3">
          <reference field="3" count="1" selected="0">
            <x v="27"/>
          </reference>
          <reference field="5" count="1" selected="0">
            <x v="6"/>
          </reference>
          <reference field="7" count="1">
            <x v="12"/>
          </reference>
        </references>
      </pivotArea>
    </format>
    <format dxfId="3502">
      <pivotArea dataOnly="0" labelOnly="1" outline="0" fieldPosition="0">
        <references count="3">
          <reference field="3" count="1" selected="0">
            <x v="28"/>
          </reference>
          <reference field="5" count="1" selected="0">
            <x v="17"/>
          </reference>
          <reference field="7" count="1">
            <x v="36"/>
          </reference>
        </references>
      </pivotArea>
    </format>
    <format dxfId="3503">
      <pivotArea dataOnly="0" labelOnly="1" outline="0" fieldPosition="0">
        <references count="3">
          <reference field="3" count="1" selected="0">
            <x v="28"/>
          </reference>
          <reference field="5" count="1" selected="0">
            <x v="31"/>
          </reference>
          <reference field="7" count="1">
            <x v="36"/>
          </reference>
        </references>
      </pivotArea>
    </format>
    <format dxfId="3504">
      <pivotArea dataOnly="0" labelOnly="1" outline="0" fieldPosition="0">
        <references count="3">
          <reference field="3" count="1" selected="0">
            <x v="29"/>
          </reference>
          <reference field="5" count="1" selected="0">
            <x v="8"/>
          </reference>
          <reference field="7" count="1">
            <x v="36"/>
          </reference>
        </references>
      </pivotArea>
    </format>
    <format dxfId="3505">
      <pivotArea dataOnly="0" labelOnly="1" outline="0" fieldPosition="0">
        <references count="3">
          <reference field="3" count="1" selected="0">
            <x v="30"/>
          </reference>
          <reference field="5" count="1" selected="0">
            <x v="89"/>
          </reference>
          <reference field="7" count="1">
            <x v="36"/>
          </reference>
        </references>
      </pivotArea>
    </format>
    <format dxfId="3506">
      <pivotArea dataOnly="0" labelOnly="1" outline="0" fieldPosition="0">
        <references count="3">
          <reference field="3" count="1" selected="0">
            <x v="31"/>
          </reference>
          <reference field="5" count="1" selected="0">
            <x v="64"/>
          </reference>
          <reference field="7" count="1">
            <x v="36"/>
          </reference>
        </references>
      </pivotArea>
    </format>
    <format dxfId="3507">
      <pivotArea dataOnly="0" labelOnly="1" outline="0" fieldPosition="0">
        <references count="3">
          <reference field="3" count="1" selected="0">
            <x v="31"/>
          </reference>
          <reference field="5" count="1" selected="0">
            <x v="66"/>
          </reference>
          <reference field="7" count="1">
            <x v="36"/>
          </reference>
        </references>
      </pivotArea>
    </format>
    <format dxfId="3508">
      <pivotArea dataOnly="0" labelOnly="1" outline="0" fieldPosition="0">
        <references count="3">
          <reference field="3" count="1" selected="0">
            <x v="32"/>
          </reference>
          <reference field="5" count="1" selected="0">
            <x v="94"/>
          </reference>
          <reference field="7" count="1">
            <x v="14"/>
          </reference>
        </references>
      </pivotArea>
    </format>
    <format dxfId="3509">
      <pivotArea dataOnly="0" labelOnly="1" outline="0" fieldPosition="0">
        <references count="3">
          <reference field="3" count="1" selected="0">
            <x v="33"/>
          </reference>
          <reference field="5" count="1" selected="0">
            <x v="68"/>
          </reference>
          <reference field="7" count="1">
            <x v="36"/>
          </reference>
        </references>
      </pivotArea>
    </format>
    <format dxfId="3510">
      <pivotArea dataOnly="0" labelOnly="1" outline="0" fieldPosition="0">
        <references count="3">
          <reference field="3" count="1" selected="0">
            <x v="34"/>
          </reference>
          <reference field="5" count="1" selected="0">
            <x v="9"/>
          </reference>
          <reference field="7" count="1">
            <x v="36"/>
          </reference>
        </references>
      </pivotArea>
    </format>
    <format dxfId="3511">
      <pivotArea dataOnly="0" labelOnly="1" outline="0" fieldPosition="0">
        <references count="3">
          <reference field="3" count="1" selected="0">
            <x v="34"/>
          </reference>
          <reference field="5" count="1" selected="0">
            <x v="28"/>
          </reference>
          <reference field="7" count="1">
            <x v="36"/>
          </reference>
        </references>
      </pivotArea>
    </format>
    <format dxfId="3512">
      <pivotArea dataOnly="0" labelOnly="1" outline="0" fieldPosition="0">
        <references count="3">
          <reference field="3" count="1" selected="0">
            <x v="34"/>
          </reference>
          <reference field="5" count="1" selected="0">
            <x v="78"/>
          </reference>
          <reference field="7" count="1">
            <x v="36"/>
          </reference>
        </references>
      </pivotArea>
    </format>
    <format dxfId="3513">
      <pivotArea dataOnly="0" labelOnly="1" outline="0" fieldPosition="0">
        <references count="3">
          <reference field="3" count="1" selected="0">
            <x v="34"/>
          </reference>
          <reference field="5" count="1" selected="0">
            <x v="120"/>
          </reference>
          <reference field="7" count="1">
            <x v="36"/>
          </reference>
        </references>
      </pivotArea>
    </format>
    <format dxfId="3514">
      <pivotArea dataOnly="0" labelOnly="1" outline="0" fieldPosition="0">
        <references count="3">
          <reference field="3" count="1" selected="0">
            <x v="34"/>
          </reference>
          <reference field="5" count="1" selected="0">
            <x v="121"/>
          </reference>
          <reference field="7" count="1">
            <x v="36"/>
          </reference>
        </references>
      </pivotArea>
    </format>
    <format dxfId="3515">
      <pivotArea dataOnly="0" labelOnly="1" outline="0" fieldPosition="0">
        <references count="3">
          <reference field="3" count="1" selected="0">
            <x v="35"/>
          </reference>
          <reference field="5" count="1" selected="0">
            <x v="26"/>
          </reference>
          <reference field="7" count="1">
            <x v="36"/>
          </reference>
        </references>
      </pivotArea>
    </format>
    <format dxfId="3516">
      <pivotArea dataOnly="0" labelOnly="1" outline="0" fieldPosition="0">
        <references count="3">
          <reference field="3" count="1" selected="0">
            <x v="36"/>
          </reference>
          <reference field="5" count="1" selected="0">
            <x v="22"/>
          </reference>
          <reference field="7" count="1">
            <x v="36"/>
          </reference>
        </references>
      </pivotArea>
    </format>
    <format dxfId="3517">
      <pivotArea dataOnly="0" labelOnly="1" outline="0" fieldPosition="0">
        <references count="3">
          <reference field="3" count="1" selected="0">
            <x v="37"/>
          </reference>
          <reference field="5" count="1" selected="0">
            <x v="117"/>
          </reference>
          <reference field="7" count="1">
            <x v="36"/>
          </reference>
        </references>
      </pivotArea>
    </format>
    <format dxfId="3518">
      <pivotArea dataOnly="0" labelOnly="1" outline="0" fieldPosition="0">
        <references count="3">
          <reference field="3" count="1" selected="0">
            <x v="38"/>
          </reference>
          <reference field="5" count="1" selected="0">
            <x v="27"/>
          </reference>
          <reference field="7" count="1">
            <x v="36"/>
          </reference>
        </references>
      </pivotArea>
    </format>
    <format dxfId="3519">
      <pivotArea dataOnly="0" labelOnly="1" outline="0" fieldPosition="0">
        <references count="3">
          <reference field="3" count="1" selected="0">
            <x v="38"/>
          </reference>
          <reference field="5" count="1" selected="0">
            <x v="52"/>
          </reference>
          <reference field="7" count="1">
            <x v="36"/>
          </reference>
        </references>
      </pivotArea>
    </format>
    <format dxfId="3520">
      <pivotArea dataOnly="0" labelOnly="1" outline="0" fieldPosition="0">
        <references count="3">
          <reference field="3" count="1" selected="0">
            <x v="39"/>
          </reference>
          <reference field="5" count="1" selected="0">
            <x v="12"/>
          </reference>
          <reference field="7" count="1">
            <x v="36"/>
          </reference>
        </references>
      </pivotArea>
    </format>
    <format dxfId="3521">
      <pivotArea dataOnly="0" labelOnly="1" outline="0" fieldPosition="0">
        <references count="3">
          <reference field="3" count="1" selected="0">
            <x v="39"/>
          </reference>
          <reference field="5" count="1" selected="0">
            <x v="15"/>
          </reference>
          <reference field="7" count="1">
            <x v="36"/>
          </reference>
        </references>
      </pivotArea>
    </format>
    <format dxfId="3522">
      <pivotArea dataOnly="0" labelOnly="1" outline="0" fieldPosition="0">
        <references count="3">
          <reference field="3" count="1" selected="0">
            <x v="39"/>
          </reference>
          <reference field="5" count="1" selected="0">
            <x v="19"/>
          </reference>
          <reference field="7" count="1">
            <x v="36"/>
          </reference>
        </references>
      </pivotArea>
    </format>
    <format dxfId="3523">
      <pivotArea dataOnly="0" labelOnly="1" outline="0" fieldPosition="0">
        <references count="3">
          <reference field="3" count="1" selected="0">
            <x v="39"/>
          </reference>
          <reference field="5" count="1" selected="0">
            <x v="23"/>
          </reference>
          <reference field="7" count="1">
            <x v="36"/>
          </reference>
        </references>
      </pivotArea>
    </format>
    <format dxfId="3524">
      <pivotArea dataOnly="0" labelOnly="1" outline="0" fieldPosition="0">
        <references count="3">
          <reference field="3" count="1" selected="0">
            <x v="39"/>
          </reference>
          <reference field="5" count="1" selected="0">
            <x v="25"/>
          </reference>
          <reference field="7" count="1">
            <x v="36"/>
          </reference>
        </references>
      </pivotArea>
    </format>
    <format dxfId="3525">
      <pivotArea dataOnly="0" labelOnly="1" outline="0" fieldPosition="0">
        <references count="3">
          <reference field="3" count="1" selected="0">
            <x v="39"/>
          </reference>
          <reference field="5" count="1" selected="0">
            <x v="34"/>
          </reference>
          <reference field="7" count="1">
            <x v="36"/>
          </reference>
        </references>
      </pivotArea>
    </format>
    <format dxfId="3526">
      <pivotArea dataOnly="0" labelOnly="1" outline="0" fieldPosition="0">
        <references count="3">
          <reference field="3" count="1" selected="0">
            <x v="39"/>
          </reference>
          <reference field="5" count="1" selected="0">
            <x v="36"/>
          </reference>
          <reference field="7" count="1">
            <x v="36"/>
          </reference>
        </references>
      </pivotArea>
    </format>
    <format dxfId="3527">
      <pivotArea dataOnly="0" labelOnly="1" outline="0" fieldPosition="0">
        <references count="3">
          <reference field="3" count="1" selected="0">
            <x v="39"/>
          </reference>
          <reference field="5" count="1" selected="0">
            <x v="42"/>
          </reference>
          <reference field="7" count="1">
            <x v="36"/>
          </reference>
        </references>
      </pivotArea>
    </format>
    <format dxfId="3528">
      <pivotArea dataOnly="0" labelOnly="1" outline="0" fieldPosition="0">
        <references count="3">
          <reference field="3" count="1" selected="0">
            <x v="39"/>
          </reference>
          <reference field="5" count="1" selected="0">
            <x v="44"/>
          </reference>
          <reference field="7" count="1">
            <x v="36"/>
          </reference>
        </references>
      </pivotArea>
    </format>
    <format dxfId="3529">
      <pivotArea dataOnly="0" labelOnly="1" outline="0" fieldPosition="0">
        <references count="3">
          <reference field="3" count="1" selected="0">
            <x v="39"/>
          </reference>
          <reference field="5" count="1" selected="0">
            <x v="55"/>
          </reference>
          <reference field="7" count="1">
            <x v="36"/>
          </reference>
        </references>
      </pivotArea>
    </format>
    <format dxfId="3530">
      <pivotArea dataOnly="0" labelOnly="1" outline="0" fieldPosition="0">
        <references count="3">
          <reference field="3" count="1" selected="0">
            <x v="39"/>
          </reference>
          <reference field="5" count="1" selected="0">
            <x v="69"/>
          </reference>
          <reference field="7" count="1">
            <x v="36"/>
          </reference>
        </references>
      </pivotArea>
    </format>
    <format dxfId="3531">
      <pivotArea dataOnly="0" labelOnly="1" outline="0" fieldPosition="0">
        <references count="3">
          <reference field="3" count="1" selected="0">
            <x v="39"/>
          </reference>
          <reference field="5" count="1" selected="0">
            <x v="88"/>
          </reference>
          <reference field="7" count="1">
            <x v="36"/>
          </reference>
        </references>
      </pivotArea>
    </format>
    <format dxfId="3532">
      <pivotArea dataOnly="0" labelOnly="1" outline="0" fieldPosition="0">
        <references count="3">
          <reference field="3" count="1" selected="0">
            <x v="39"/>
          </reference>
          <reference field="5" count="1" selected="0">
            <x v="121"/>
          </reference>
          <reference field="7" count="1">
            <x v="36"/>
          </reference>
        </references>
      </pivotArea>
    </format>
    <format dxfId="3533">
      <pivotArea dataOnly="0" labelOnly="1" outline="0" fieldPosition="0">
        <references count="3">
          <reference field="3" count="1" selected="0">
            <x v="40"/>
          </reference>
          <reference field="5" count="1" selected="0">
            <x v="4"/>
          </reference>
          <reference field="7" count="1">
            <x v="25"/>
          </reference>
        </references>
      </pivotArea>
    </format>
    <format dxfId="3534">
      <pivotArea dataOnly="0" labelOnly="1" outline="0" fieldPosition="0">
        <references count="3">
          <reference field="3" count="1" selected="0">
            <x v="40"/>
          </reference>
          <reference field="5" count="1" selected="0">
            <x v="37"/>
          </reference>
          <reference field="7" count="1">
            <x v="36"/>
          </reference>
        </references>
      </pivotArea>
    </format>
    <format dxfId="3535">
      <pivotArea dataOnly="0" labelOnly="1" outline="0" fieldPosition="0">
        <references count="3">
          <reference field="3" count="1" selected="0">
            <x v="40"/>
          </reference>
          <reference field="5" count="1" selected="0">
            <x v="39"/>
          </reference>
          <reference field="7" count="1">
            <x v="36"/>
          </reference>
        </references>
      </pivotArea>
    </format>
    <format dxfId="3536">
      <pivotArea dataOnly="0" labelOnly="1" outline="0" fieldPosition="0">
        <references count="3">
          <reference field="3" count="1" selected="0">
            <x v="40"/>
          </reference>
          <reference field="5" count="1" selected="0">
            <x v="40"/>
          </reference>
          <reference field="7" count="1">
            <x v="36"/>
          </reference>
        </references>
      </pivotArea>
    </format>
    <format dxfId="3537">
      <pivotArea dataOnly="0" labelOnly="1" outline="0" fieldPosition="0">
        <references count="3">
          <reference field="3" count="1" selected="0">
            <x v="40"/>
          </reference>
          <reference field="5" count="1" selected="0">
            <x v="45"/>
          </reference>
          <reference field="7" count="1">
            <x v="36"/>
          </reference>
        </references>
      </pivotArea>
    </format>
    <format dxfId="3538">
      <pivotArea dataOnly="0" labelOnly="1" outline="0" fieldPosition="0">
        <references count="3">
          <reference field="3" count="1" selected="0">
            <x v="40"/>
          </reference>
          <reference field="5" count="1" selected="0">
            <x v="54"/>
          </reference>
          <reference field="7" count="1">
            <x v="36"/>
          </reference>
        </references>
      </pivotArea>
    </format>
    <format dxfId="3539">
      <pivotArea dataOnly="0" labelOnly="1" outline="0" fieldPosition="0">
        <references count="3">
          <reference field="3" count="1" selected="0">
            <x v="40"/>
          </reference>
          <reference field="5" count="1" selected="0">
            <x v="63"/>
          </reference>
          <reference field="7" count="1">
            <x v="36"/>
          </reference>
        </references>
      </pivotArea>
    </format>
    <format dxfId="3540">
      <pivotArea dataOnly="0" labelOnly="1" outline="0" fieldPosition="0">
        <references count="3">
          <reference field="3" count="1" selected="0">
            <x v="40"/>
          </reference>
          <reference field="5" count="1" selected="0">
            <x v="70"/>
          </reference>
          <reference field="7" count="1">
            <x v="36"/>
          </reference>
        </references>
      </pivotArea>
    </format>
    <format dxfId="3541">
      <pivotArea dataOnly="0" labelOnly="1" outline="0" fieldPosition="0">
        <references count="3">
          <reference field="3" count="1" selected="0">
            <x v="40"/>
          </reference>
          <reference field="5" count="1" selected="0">
            <x v="71"/>
          </reference>
          <reference field="7" count="1">
            <x v="36"/>
          </reference>
        </references>
      </pivotArea>
    </format>
    <format dxfId="3542">
      <pivotArea dataOnly="0" labelOnly="1" outline="0" fieldPosition="0">
        <references count="3">
          <reference field="3" count="1" selected="0">
            <x v="40"/>
          </reference>
          <reference field="5" count="1" selected="0">
            <x v="72"/>
          </reference>
          <reference field="7" count="1">
            <x v="36"/>
          </reference>
        </references>
      </pivotArea>
    </format>
    <format dxfId="3543">
      <pivotArea dataOnly="0" labelOnly="1" outline="0" fieldPosition="0">
        <references count="3">
          <reference field="3" count="1" selected="0">
            <x v="40"/>
          </reference>
          <reference field="5" count="1" selected="0">
            <x v="74"/>
          </reference>
          <reference field="7" count="1">
            <x v="36"/>
          </reference>
        </references>
      </pivotArea>
    </format>
    <format dxfId="3544">
      <pivotArea dataOnly="0" labelOnly="1" outline="0" fieldPosition="0">
        <references count="3">
          <reference field="3" count="1" selected="0">
            <x v="40"/>
          </reference>
          <reference field="5" count="1" selected="0">
            <x v="85"/>
          </reference>
          <reference field="7" count="1">
            <x v="36"/>
          </reference>
        </references>
      </pivotArea>
    </format>
    <format dxfId="3545">
      <pivotArea dataOnly="0" labelOnly="1" outline="0" fieldPosition="0">
        <references count="3">
          <reference field="3" count="1" selected="0">
            <x v="40"/>
          </reference>
          <reference field="5" count="1" selected="0">
            <x v="106"/>
          </reference>
          <reference field="7" count="1">
            <x v="36"/>
          </reference>
        </references>
      </pivotArea>
    </format>
    <format dxfId="3546">
      <pivotArea dataOnly="0" labelOnly="1" outline="0" fieldPosition="0">
        <references count="3">
          <reference field="3" count="1" selected="0">
            <x v="40"/>
          </reference>
          <reference field="5" count="1" selected="0">
            <x v="113"/>
          </reference>
          <reference field="7" count="1">
            <x v="36"/>
          </reference>
        </references>
      </pivotArea>
    </format>
    <format dxfId="3547">
      <pivotArea dataOnly="0" labelOnly="1" outline="0" fieldPosition="0">
        <references count="3">
          <reference field="3" count="1" selected="0">
            <x v="41"/>
          </reference>
          <reference field="5" count="1" selected="0">
            <x v="2"/>
          </reference>
          <reference field="7" count="1">
            <x v="0"/>
          </reference>
        </references>
      </pivotArea>
    </format>
    <format dxfId="3548">
      <pivotArea dataOnly="0" labelOnly="1" outline="0" fieldPosition="0">
        <references count="3">
          <reference field="3" count="1" selected="0">
            <x v="41"/>
          </reference>
          <reference field="5" count="1" selected="0">
            <x v="5"/>
          </reference>
          <reference field="7" count="1">
            <x v="32"/>
          </reference>
        </references>
      </pivotArea>
    </format>
    <format dxfId="3549">
      <pivotArea dataOnly="0" labelOnly="1" outline="0" fieldPosition="0">
        <references count="3">
          <reference field="3" count="1" selected="0">
            <x v="41"/>
          </reference>
          <reference field="5" count="1" selected="0">
            <x v="59"/>
          </reference>
          <reference field="7" count="1">
            <x v="36"/>
          </reference>
        </references>
      </pivotArea>
    </format>
    <format dxfId="3550">
      <pivotArea dataOnly="0" labelOnly="1" outline="0" fieldPosition="0">
        <references count="3">
          <reference field="3" count="1" selected="0">
            <x v="41"/>
          </reference>
          <reference field="5" count="1" selected="0">
            <x v="67"/>
          </reference>
          <reference field="7" count="1">
            <x v="36"/>
          </reference>
        </references>
      </pivotArea>
    </format>
    <format dxfId="3551">
      <pivotArea dataOnly="0" labelOnly="1" outline="0" fieldPosition="0">
        <references count="3">
          <reference field="3" count="1" selected="0">
            <x v="41"/>
          </reference>
          <reference field="5" count="1" selected="0">
            <x v="76"/>
          </reference>
          <reference field="7" count="1">
            <x v="32"/>
          </reference>
        </references>
      </pivotArea>
    </format>
    <format dxfId="3552">
      <pivotArea dataOnly="0" labelOnly="1" outline="0" fieldPosition="0">
        <references count="3">
          <reference field="3" count="1" selected="0">
            <x v="41"/>
          </reference>
          <reference field="5" count="1" selected="0">
            <x v="112"/>
          </reference>
          <reference field="7" count="1">
            <x v="36"/>
          </reference>
        </references>
      </pivotArea>
    </format>
    <format dxfId="3553">
      <pivotArea dataOnly="0" labelOnly="1" outline="0" fieldPosition="0">
        <references count="3">
          <reference field="3" count="1" selected="0">
            <x v="41"/>
          </reference>
          <reference field="5" count="1" selected="0">
            <x v="116"/>
          </reference>
          <reference field="7" count="1">
            <x v="13"/>
          </reference>
        </references>
      </pivotArea>
    </format>
    <format dxfId="3554">
      <pivotArea dataOnly="0" labelOnly="1" outline="0" fieldPosition="0">
        <references count="3">
          <reference field="3" count="1" selected="0">
            <x v="42"/>
          </reference>
          <reference field="5" count="1" selected="0">
            <x v="99"/>
          </reference>
          <reference field="7" count="1">
            <x v="36"/>
          </reference>
        </references>
      </pivotArea>
    </format>
    <format dxfId="3555">
      <pivotArea dataOnly="0" labelOnly="1" outline="0" fieldPosition="0">
        <references count="3">
          <reference field="3" count="1" selected="0">
            <x v="43"/>
          </reference>
          <reference field="5" count="1" selected="0">
            <x v="38"/>
          </reference>
          <reference field="7" count="1">
            <x v="36"/>
          </reference>
        </references>
      </pivotArea>
    </format>
    <format dxfId="3556">
      <pivotArea dataOnly="0" labelOnly="1" outline="0" fieldPosition="0">
        <references count="3">
          <reference field="3" count="1" selected="0">
            <x v="44"/>
          </reference>
          <reference field="5" count="1" selected="0">
            <x v="11"/>
          </reference>
          <reference field="7" count="1">
            <x v="3"/>
          </reference>
        </references>
      </pivotArea>
    </format>
    <format dxfId="3557">
      <pivotArea dataOnly="0" labelOnly="1" outline="0" fieldPosition="0">
        <references count="3">
          <reference field="3" count="1" selected="0">
            <x v="45"/>
          </reference>
          <reference field="5" count="1" selected="0">
            <x v="82"/>
          </reference>
          <reference field="7" count="1">
            <x v="36"/>
          </reference>
        </references>
      </pivotArea>
    </format>
    <format dxfId="3558">
      <pivotArea dataOnly="0" labelOnly="1" outline="0" fieldPosition="0">
        <references count="3">
          <reference field="3" count="1" selected="0">
            <x v="46"/>
          </reference>
          <reference field="5" count="1" selected="0">
            <x v="105"/>
          </reference>
          <reference field="7" count="1">
            <x v="36"/>
          </reference>
        </references>
      </pivotArea>
    </format>
    <format dxfId="3559">
      <pivotArea dataOnly="0" labelOnly="1" outline="0" fieldPosition="0">
        <references count="3">
          <reference field="3" count="1" selected="0">
            <x v="47"/>
          </reference>
          <reference field="5" count="1" selected="0">
            <x v="80"/>
          </reference>
          <reference field="7" count="1">
            <x v="22"/>
          </reference>
        </references>
      </pivotArea>
    </format>
    <format dxfId="3560">
      <pivotArea dataOnly="0" labelOnly="1" outline="0" fieldPosition="0">
        <references count="3">
          <reference field="3" count="1" selected="0">
            <x v="48"/>
          </reference>
          <reference field="5" count="1" selected="0">
            <x v="13"/>
          </reference>
          <reference field="7" count="1">
            <x v="1"/>
          </reference>
        </references>
      </pivotArea>
    </format>
    <format dxfId="3561">
      <pivotArea dataOnly="0" labelOnly="1" outline="0" fieldPosition="0">
        <references count="3">
          <reference field="3" count="1" selected="0">
            <x v="49"/>
          </reference>
          <reference field="5" count="1" selected="0">
            <x v="20"/>
          </reference>
          <reference field="7" count="1">
            <x v="9"/>
          </reference>
        </references>
      </pivotArea>
    </format>
    <format dxfId="3562">
      <pivotArea dataOnly="0" labelOnly="1" outline="0" fieldPosition="0">
        <references count="3">
          <reference field="3" count="1" selected="0">
            <x v="50"/>
          </reference>
          <reference field="5" count="1" selected="0">
            <x v="47"/>
          </reference>
          <reference field="7" count="1">
            <x v="9"/>
          </reference>
        </references>
      </pivotArea>
    </format>
    <format dxfId="3563">
      <pivotArea dataOnly="0" labelOnly="1" outline="0" fieldPosition="0">
        <references count="3">
          <reference field="3" count="1" selected="0">
            <x v="51"/>
          </reference>
          <reference field="5" count="1" selected="0">
            <x v="121"/>
          </reference>
          <reference field="7" count="1">
            <x v="36"/>
          </reference>
        </references>
      </pivotArea>
    </format>
    <format dxfId="3564">
      <pivotArea dataOnly="0" labelOnly="1" outline="0" fieldPosition="0">
        <references count="3">
          <reference field="3" count="1" selected="0">
            <x v="52"/>
          </reference>
          <reference field="5" count="1" selected="0">
            <x v="58"/>
          </reference>
          <reference field="7" count="1">
            <x v="16"/>
          </reference>
        </references>
      </pivotArea>
    </format>
    <format dxfId="3565">
      <pivotArea dataOnly="0" labelOnly="1" outline="0" fieldPosition="0">
        <references count="3">
          <reference field="3" count="1" selected="0">
            <x v="53"/>
          </reference>
          <reference field="5" count="1" selected="0">
            <x v="62"/>
          </reference>
          <reference field="7" count="1">
            <x v="36"/>
          </reference>
        </references>
      </pivotArea>
    </format>
    <format dxfId="3566">
      <pivotArea dataOnly="0" labelOnly="1" outline="0" fieldPosition="0">
        <references count="3">
          <reference field="3" count="1" selected="0">
            <x v="53"/>
          </reference>
          <reference field="5" count="1" selected="0">
            <x v="111"/>
          </reference>
          <reference field="7" count="1">
            <x v="36"/>
          </reference>
        </references>
      </pivotArea>
    </format>
    <format dxfId="3567">
      <pivotArea dataOnly="0" labelOnly="1" outline="0" fieldPosition="0">
        <references count="3">
          <reference field="3" count="1" selected="0">
            <x v="54"/>
          </reference>
          <reference field="5" count="1" selected="0">
            <x v="91"/>
          </reference>
          <reference field="7" count="1">
            <x v="30"/>
          </reference>
        </references>
      </pivotArea>
    </format>
    <format dxfId="3568">
      <pivotArea dataOnly="0" labelOnly="1" outline="0" fieldPosition="0">
        <references count="3">
          <reference field="3" count="1" selected="0">
            <x v="55"/>
          </reference>
          <reference field="5" count="1" selected="0">
            <x v="51"/>
          </reference>
          <reference field="7" count="1">
            <x v="19"/>
          </reference>
        </references>
      </pivotArea>
    </format>
    <format dxfId="3569">
      <pivotArea dataOnly="0" labelOnly="1" outline="0" fieldPosition="0">
        <references count="3">
          <reference field="3" count="1" selected="0">
            <x v="56"/>
          </reference>
          <reference field="5" count="1" selected="0">
            <x v="46"/>
          </reference>
          <reference field="7" count="1">
            <x v="36"/>
          </reference>
        </references>
      </pivotArea>
    </format>
    <format dxfId="3570">
      <pivotArea dataOnly="0" labelOnly="1" outline="0" fieldPosition="0">
        <references count="3">
          <reference field="3" count="1" selected="0">
            <x v="57"/>
          </reference>
          <reference field="5" count="1" selected="0">
            <x v="90"/>
          </reference>
          <reference field="7" count="1">
            <x v="36"/>
          </reference>
        </references>
      </pivotArea>
    </format>
    <format dxfId="3571">
      <pivotArea dataOnly="0" labelOnly="1" outline="0" fieldPosition="0">
        <references count="3">
          <reference field="3" count="1" selected="0">
            <x v="58"/>
          </reference>
          <reference field="5" count="1" selected="0">
            <x v="97"/>
          </reference>
          <reference field="7" count="1">
            <x v="36"/>
          </reference>
        </references>
      </pivotArea>
    </format>
    <format dxfId="3572">
      <pivotArea dataOnly="0" labelOnly="1" outline="0" fieldPosition="0">
        <references count="3">
          <reference field="3" count="1" selected="0">
            <x v="59"/>
          </reference>
          <reference field="5" count="1" selected="0">
            <x v="49"/>
          </reference>
          <reference field="7" count="1">
            <x v="36"/>
          </reference>
        </references>
      </pivotArea>
    </format>
    <format dxfId="3573">
      <pivotArea dataOnly="0" labelOnly="1" outline="0" fieldPosition="0">
        <references count="3">
          <reference field="3" count="1" selected="0">
            <x v="59"/>
          </reference>
          <reference field="5" count="1" selected="0">
            <x v="56"/>
          </reference>
          <reference field="7" count="1">
            <x v="36"/>
          </reference>
        </references>
      </pivotArea>
    </format>
    <format dxfId="3574">
      <pivotArea dataOnly="0" labelOnly="1" outline="0" fieldPosition="0">
        <references count="3">
          <reference field="3" count="1" selected="0">
            <x v="59"/>
          </reference>
          <reference field="5" count="1" selected="0">
            <x v="109"/>
          </reference>
          <reference field="7" count="1">
            <x v="36"/>
          </reference>
        </references>
      </pivotArea>
    </format>
    <format dxfId="3575">
      <pivotArea dataOnly="0" labelOnly="1" outline="0" fieldPosition="0">
        <references count="3">
          <reference field="3" count="1" selected="0">
            <x v="59"/>
          </reference>
          <reference field="5" count="1" selected="0">
            <x v="114"/>
          </reference>
          <reference field="7" count="1">
            <x v="36"/>
          </reference>
        </references>
      </pivotArea>
    </format>
    <format dxfId="3576">
      <pivotArea dataOnly="0" labelOnly="1" outline="0" fieldPosition="0">
        <references count="3">
          <reference field="3" count="1" selected="0">
            <x v="60"/>
          </reference>
          <reference field="5" count="1" selected="0">
            <x v="73"/>
          </reference>
          <reference field="7" count="1">
            <x v="7"/>
          </reference>
        </references>
      </pivotArea>
    </format>
    <format dxfId="3577">
      <pivotArea dataOnly="0" labelOnly="1" outline="0" fieldPosition="0">
        <references count="3">
          <reference field="3" count="1" selected="0">
            <x v="60"/>
          </reference>
          <reference field="5" count="1" selected="0">
            <x v="115"/>
          </reference>
          <reference field="7" count="1">
            <x v="8"/>
          </reference>
        </references>
      </pivotArea>
    </format>
    <format dxfId="3578">
      <pivotArea dataOnly="0" labelOnly="1" outline="0" fieldPosition="0">
        <references count="3">
          <reference field="3" count="1" selected="0">
            <x v="61"/>
          </reference>
          <reference field="5" count="1" selected="0">
            <x v="41"/>
          </reference>
          <reference field="7" count="1">
            <x v="34"/>
          </reference>
        </references>
      </pivotArea>
    </format>
    <format dxfId="3579">
      <pivotArea dataOnly="0" labelOnly="1" outline="0" fieldPosition="0">
        <references count="3">
          <reference field="3" count="1" selected="0">
            <x v="62"/>
          </reference>
          <reference field="5" count="1" selected="0">
            <x v="60"/>
          </reference>
          <reference field="7" count="1">
            <x v="28"/>
          </reference>
        </references>
      </pivotArea>
    </format>
    <format dxfId="3580">
      <pivotArea dataOnly="0" labelOnly="1" outline="0" fieldPosition="0">
        <references count="3">
          <reference field="3" count="1" selected="0">
            <x v="62"/>
          </reference>
          <reference field="5" count="1" selected="0">
            <x v="87"/>
          </reference>
          <reference field="7" count="1">
            <x v="6"/>
          </reference>
        </references>
      </pivotArea>
    </format>
    <format dxfId="3581">
      <pivotArea dataOnly="0" labelOnly="1" outline="0" fieldPosition="0">
        <references count="3">
          <reference field="3" count="1" selected="0">
            <x v="62"/>
          </reference>
          <reference field="5" count="1" selected="0">
            <x v="100"/>
          </reference>
          <reference field="7" count="1">
            <x v="36"/>
          </reference>
        </references>
      </pivotArea>
    </format>
    <format dxfId="3582">
      <pivotArea dataOnly="0" labelOnly="1" outline="0" fieldPosition="0">
        <references count="3">
          <reference field="3" count="1" selected="0">
            <x v="62"/>
          </reference>
          <reference field="5" count="1" selected="0">
            <x v="104"/>
          </reference>
          <reference field="7" count="1">
            <x v="36"/>
          </reference>
        </references>
      </pivotArea>
    </format>
    <format dxfId="3583">
      <pivotArea dataOnly="0" labelOnly="1" outline="0" fieldPosition="0">
        <references count="3">
          <reference field="3" count="1" selected="0">
            <x v="63"/>
          </reference>
          <reference field="5" count="1" selected="0">
            <x v="50"/>
          </reference>
          <reference field="7" count="1">
            <x v="36"/>
          </reference>
        </references>
      </pivotArea>
    </format>
    <format dxfId="3584">
      <pivotArea dataOnly="0" labelOnly="1" outline="0" fieldPosition="0">
        <references count="3">
          <reference field="3" count="1" selected="0">
            <x v="64"/>
          </reference>
          <reference field="5" count="1" selected="0">
            <x v="18"/>
          </reference>
          <reference field="7" count="1">
            <x v="36"/>
          </reference>
        </references>
      </pivotArea>
    </format>
    <format dxfId="3585">
      <pivotArea dataOnly="0" labelOnly="1" outline="0" fieldPosition="0">
        <references count="3">
          <reference field="3" count="1" selected="0">
            <x v="65"/>
          </reference>
          <reference field="5" count="1" selected="0">
            <x v="61"/>
          </reference>
          <reference field="7" count="1">
            <x v="15"/>
          </reference>
        </references>
      </pivotArea>
    </format>
    <format dxfId="3586">
      <pivotArea dataOnly="0" labelOnly="1" outline="0" fieldPosition="0">
        <references count="3">
          <reference field="3" count="1" selected="0">
            <x v="66"/>
          </reference>
          <reference field="5" count="1" selected="0">
            <x v="10"/>
          </reference>
          <reference field="7" count="1">
            <x v="36"/>
          </reference>
        </references>
      </pivotArea>
    </format>
    <format dxfId="3587">
      <pivotArea type="topRight" dataOnly="0" labelOnly="1" outline="0" fieldPosition="0"/>
    </format>
    <format dxfId="3588">
      <pivotArea type="all" dataOnly="0" outline="0" fieldPosition="0"/>
    </format>
    <format dxfId="3589">
      <pivotArea outline="0" collapsedLevelsAreSubtotals="1" fieldPosition="0"/>
    </format>
    <format dxfId="3590">
      <pivotArea type="origin" dataOnly="0" labelOnly="1" outline="0" fieldPosition="0"/>
    </format>
    <format dxfId="3591">
      <pivotArea field="3" type="button" dataOnly="0" labelOnly="1" outline="0" axis="axisRow" fieldPosition="0"/>
    </format>
    <format dxfId="3592">
      <pivotArea field="5" type="button" dataOnly="0" labelOnly="1" outline="0" axis="axisRow" fieldPosition="2"/>
    </format>
    <format dxfId="3593">
      <pivotArea field="7" type="button" dataOnly="0" labelOnly="1" outline="0" axis="axisRow" fieldPosition="3"/>
    </format>
    <format dxfId="3594">
      <pivotArea dataOnly="0" labelOnly="1" outline="0"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595">
      <pivotArea dataOnly="0" labelOnly="1" outline="0" fieldPosition="0">
        <references count="1">
          <reference field="3" count="17">
            <x v="50"/>
            <x v="51"/>
            <x v="52"/>
            <x v="53"/>
            <x v="54"/>
            <x v="55"/>
            <x v="56"/>
            <x v="57"/>
            <x v="58"/>
            <x v="59"/>
            <x v="60"/>
            <x v="61"/>
            <x v="62"/>
            <x v="63"/>
            <x v="64"/>
            <x v="65"/>
            <x v="66"/>
          </reference>
        </references>
      </pivotArea>
    </format>
    <format dxfId="3596">
      <pivotArea dataOnly="0" labelOnly="1" grandRow="1" outline="0" fieldPosition="0"/>
    </format>
    <format dxfId="3597">
      <pivotArea dataOnly="0" labelOnly="1" outline="0" fieldPosition="0">
        <references count="2">
          <reference field="3" count="1" selected="0">
            <x v="0"/>
          </reference>
          <reference field="5" count="1">
            <x v="98"/>
          </reference>
        </references>
      </pivotArea>
    </format>
    <format dxfId="3598">
      <pivotArea dataOnly="0" labelOnly="1" outline="0" fieldPosition="0">
        <references count="2">
          <reference field="3" count="1" selected="0">
            <x v="1"/>
          </reference>
          <reference field="5" count="2">
            <x v="16"/>
            <x v="79"/>
          </reference>
        </references>
      </pivotArea>
    </format>
    <format dxfId="3599">
      <pivotArea dataOnly="0" labelOnly="1" outline="0" fieldPosition="0">
        <references count="2">
          <reference field="3" count="1" selected="0">
            <x v="2"/>
          </reference>
          <reference field="5" count="1">
            <x v="21"/>
          </reference>
        </references>
      </pivotArea>
    </format>
    <format dxfId="3600">
      <pivotArea dataOnly="0" labelOnly="1" outline="0" fieldPosition="0">
        <references count="2">
          <reference field="3" count="1" selected="0">
            <x v="3"/>
          </reference>
          <reference field="5" count="1">
            <x v="35"/>
          </reference>
        </references>
      </pivotArea>
    </format>
    <format dxfId="3601">
      <pivotArea dataOnly="0" labelOnly="1" outline="0" fieldPosition="0">
        <references count="2">
          <reference field="3" count="1" selected="0">
            <x v="4"/>
          </reference>
          <reference field="5" count="1">
            <x v="24"/>
          </reference>
        </references>
      </pivotArea>
    </format>
    <format dxfId="3602">
      <pivotArea dataOnly="0" labelOnly="1" outline="0" fieldPosition="0">
        <references count="2">
          <reference field="3" count="1" selected="0">
            <x v="5"/>
          </reference>
          <reference field="5" count="1">
            <x v="93"/>
          </reference>
        </references>
      </pivotArea>
    </format>
    <format dxfId="3603">
      <pivotArea dataOnly="0" labelOnly="1" outline="0" fieldPosition="0">
        <references count="2">
          <reference field="3" count="1" selected="0">
            <x v="6"/>
          </reference>
          <reference field="5" count="1">
            <x v="108"/>
          </reference>
        </references>
      </pivotArea>
    </format>
    <format dxfId="3604">
      <pivotArea dataOnly="0" labelOnly="1" outline="0" fieldPosition="0">
        <references count="2">
          <reference field="3" count="1" selected="0">
            <x v="7"/>
          </reference>
          <reference field="5" count="2">
            <x v="7"/>
            <x v="53"/>
          </reference>
        </references>
      </pivotArea>
    </format>
    <format dxfId="3605">
      <pivotArea dataOnly="0" labelOnly="1" outline="0" fieldPosition="0">
        <references count="2">
          <reference field="3" count="1" selected="0">
            <x v="8"/>
          </reference>
          <reference field="5" count="1">
            <x v="121"/>
          </reference>
        </references>
      </pivotArea>
    </format>
    <format dxfId="3606">
      <pivotArea dataOnly="0" labelOnly="1" outline="0" fieldPosition="0">
        <references count="2">
          <reference field="3" count="1" selected="0">
            <x v="9"/>
          </reference>
          <reference field="5" count="1">
            <x v="118"/>
          </reference>
        </references>
      </pivotArea>
    </format>
    <format dxfId="3607">
      <pivotArea dataOnly="0" labelOnly="1" outline="0" fieldPosition="0">
        <references count="2">
          <reference field="3" count="1" selected="0">
            <x v="10"/>
          </reference>
          <reference field="5" count="1">
            <x v="14"/>
          </reference>
        </references>
      </pivotArea>
    </format>
    <format dxfId="3608">
      <pivotArea dataOnly="0" labelOnly="1" outline="0" fieldPosition="0">
        <references count="2">
          <reference field="3" count="1" selected="0">
            <x v="11"/>
          </reference>
          <reference field="5" count="1">
            <x v="3"/>
          </reference>
        </references>
      </pivotArea>
    </format>
    <format dxfId="3609">
      <pivotArea dataOnly="0" labelOnly="1" outline="0" fieldPosition="0">
        <references count="2">
          <reference field="3" count="1" selected="0">
            <x v="12"/>
          </reference>
          <reference field="5" count="1">
            <x v="32"/>
          </reference>
        </references>
      </pivotArea>
    </format>
    <format dxfId="3610">
      <pivotArea dataOnly="0" labelOnly="1" outline="0" fieldPosition="0">
        <references count="2">
          <reference field="3" count="1" selected="0">
            <x v="13"/>
          </reference>
          <reference field="5" count="4">
            <x v="48"/>
            <x v="57"/>
            <x v="84"/>
            <x v="110"/>
          </reference>
        </references>
      </pivotArea>
    </format>
    <format dxfId="3611">
      <pivotArea dataOnly="0" labelOnly="1" outline="0" fieldPosition="0">
        <references count="2">
          <reference field="3" count="1" selected="0">
            <x v="14"/>
          </reference>
          <reference field="5" count="1">
            <x v="92"/>
          </reference>
        </references>
      </pivotArea>
    </format>
    <format dxfId="3612">
      <pivotArea dataOnly="0" labelOnly="1" outline="0" fieldPosition="0">
        <references count="2">
          <reference field="3" count="1" selected="0">
            <x v="15"/>
          </reference>
          <reference field="5" count="1">
            <x v="77"/>
          </reference>
        </references>
      </pivotArea>
    </format>
    <format dxfId="3613">
      <pivotArea dataOnly="0" labelOnly="1" outline="0" fieldPosition="0">
        <references count="2">
          <reference field="3" count="1" selected="0">
            <x v="16"/>
          </reference>
          <reference field="5" count="6">
            <x v="1"/>
            <x v="29"/>
            <x v="30"/>
            <x v="81"/>
            <x v="95"/>
            <x v="121"/>
          </reference>
        </references>
      </pivotArea>
    </format>
    <format dxfId="3614">
      <pivotArea dataOnly="0" labelOnly="1" outline="0" fieldPosition="0">
        <references count="2">
          <reference field="3" count="1" selected="0">
            <x v="17"/>
          </reference>
          <reference field="5" count="3">
            <x v="33"/>
            <x v="43"/>
            <x v="96"/>
          </reference>
        </references>
      </pivotArea>
    </format>
    <format dxfId="3615">
      <pivotArea dataOnly="0" labelOnly="1" outline="0" fieldPosition="0">
        <references count="2">
          <reference field="3" count="1" selected="0">
            <x v="18"/>
          </reference>
          <reference field="5" count="1">
            <x v="65"/>
          </reference>
        </references>
      </pivotArea>
    </format>
    <format dxfId="3616">
      <pivotArea dataOnly="0" labelOnly="1" outline="0" fieldPosition="0">
        <references count="2">
          <reference field="3" count="1" selected="0">
            <x v="19"/>
          </reference>
          <reference field="5" count="1">
            <x v="119"/>
          </reference>
        </references>
      </pivotArea>
    </format>
    <format dxfId="3617">
      <pivotArea dataOnly="0" labelOnly="1" outline="0" fieldPosition="0">
        <references count="2">
          <reference field="3" count="1" selected="0">
            <x v="20"/>
          </reference>
          <reference field="5" count="1">
            <x v="102"/>
          </reference>
        </references>
      </pivotArea>
    </format>
    <format dxfId="3618">
      <pivotArea dataOnly="0" labelOnly="1" outline="0" fieldPosition="0">
        <references count="2">
          <reference field="3" count="1" selected="0">
            <x v="21"/>
          </reference>
          <reference field="5" count="1">
            <x v="0"/>
          </reference>
        </references>
      </pivotArea>
    </format>
    <format dxfId="3619">
      <pivotArea dataOnly="0" labelOnly="1" outline="0" fieldPosition="0">
        <references count="2">
          <reference field="3" count="1" selected="0">
            <x v="22"/>
          </reference>
          <reference field="5" count="1">
            <x v="101"/>
          </reference>
        </references>
      </pivotArea>
    </format>
    <format dxfId="3620">
      <pivotArea dataOnly="0" labelOnly="1" outline="0" fieldPosition="0">
        <references count="2">
          <reference field="3" count="1" selected="0">
            <x v="23"/>
          </reference>
          <reference field="5" count="1">
            <x v="83"/>
          </reference>
        </references>
      </pivotArea>
    </format>
    <format dxfId="3621">
      <pivotArea dataOnly="0" labelOnly="1" outline="0" fieldPosition="0">
        <references count="2">
          <reference field="3" count="1" selected="0">
            <x v="24"/>
          </reference>
          <reference field="5" count="1">
            <x v="121"/>
          </reference>
        </references>
      </pivotArea>
    </format>
    <format dxfId="3622">
      <pivotArea dataOnly="0" labelOnly="1" outline="0" fieldPosition="0">
        <references count="2">
          <reference field="3" count="1" selected="0">
            <x v="25"/>
          </reference>
          <reference field="5" count="1">
            <x v="86"/>
          </reference>
        </references>
      </pivotArea>
    </format>
    <format dxfId="3623">
      <pivotArea dataOnly="0" labelOnly="1" outline="0" fieldPosition="0">
        <references count="2">
          <reference field="3" count="1" selected="0">
            <x v="26"/>
          </reference>
          <reference field="5" count="3">
            <x v="75"/>
            <x v="103"/>
            <x v="107"/>
          </reference>
        </references>
      </pivotArea>
    </format>
    <format dxfId="3624">
      <pivotArea dataOnly="0" labelOnly="1" outline="0" fieldPosition="0">
        <references count="2">
          <reference field="3" count="1" selected="0">
            <x v="27"/>
          </reference>
          <reference field="5" count="1">
            <x v="6"/>
          </reference>
        </references>
      </pivotArea>
    </format>
    <format dxfId="3625">
      <pivotArea dataOnly="0" labelOnly="1" outline="0" fieldPosition="0">
        <references count="2">
          <reference field="3" count="1" selected="0">
            <x v="28"/>
          </reference>
          <reference field="5" count="2">
            <x v="17"/>
            <x v="31"/>
          </reference>
        </references>
      </pivotArea>
    </format>
    <format dxfId="3626">
      <pivotArea dataOnly="0" labelOnly="1" outline="0" fieldPosition="0">
        <references count="2">
          <reference field="3" count="1" selected="0">
            <x v="29"/>
          </reference>
          <reference field="5" count="1">
            <x v="8"/>
          </reference>
        </references>
      </pivotArea>
    </format>
    <format dxfId="3627">
      <pivotArea dataOnly="0" labelOnly="1" outline="0" fieldPosition="0">
        <references count="2">
          <reference field="3" count="1" selected="0">
            <x v="30"/>
          </reference>
          <reference field="5" count="1">
            <x v="89"/>
          </reference>
        </references>
      </pivotArea>
    </format>
    <format dxfId="3628">
      <pivotArea dataOnly="0" labelOnly="1" outline="0" fieldPosition="0">
        <references count="2">
          <reference field="3" count="1" selected="0">
            <x v="31"/>
          </reference>
          <reference field="5" count="2">
            <x v="64"/>
            <x v="66"/>
          </reference>
        </references>
      </pivotArea>
    </format>
    <format dxfId="3629">
      <pivotArea dataOnly="0" labelOnly="1" outline="0" fieldPosition="0">
        <references count="2">
          <reference field="3" count="1" selected="0">
            <x v="32"/>
          </reference>
          <reference field="5" count="1">
            <x v="94"/>
          </reference>
        </references>
      </pivotArea>
    </format>
    <format dxfId="3630">
      <pivotArea dataOnly="0" labelOnly="1" outline="0" fieldPosition="0">
        <references count="2">
          <reference field="3" count="1" selected="0">
            <x v="33"/>
          </reference>
          <reference field="5" count="1">
            <x v="68"/>
          </reference>
        </references>
      </pivotArea>
    </format>
    <format dxfId="3631">
      <pivotArea dataOnly="0" labelOnly="1" outline="0" fieldPosition="0">
        <references count="2">
          <reference field="3" count="1" selected="0">
            <x v="34"/>
          </reference>
          <reference field="5" count="5">
            <x v="9"/>
            <x v="28"/>
            <x v="78"/>
            <x v="120"/>
            <x v="121"/>
          </reference>
        </references>
      </pivotArea>
    </format>
    <format dxfId="3632">
      <pivotArea dataOnly="0" labelOnly="1" outline="0" fieldPosition="0">
        <references count="2">
          <reference field="3" count="1" selected="0">
            <x v="35"/>
          </reference>
          <reference field="5" count="1">
            <x v="26"/>
          </reference>
        </references>
      </pivotArea>
    </format>
    <format dxfId="3633">
      <pivotArea dataOnly="0" labelOnly="1" outline="0" fieldPosition="0">
        <references count="2">
          <reference field="3" count="1" selected="0">
            <x v="36"/>
          </reference>
          <reference field="5" count="1">
            <x v="22"/>
          </reference>
        </references>
      </pivotArea>
    </format>
    <format dxfId="3634">
      <pivotArea dataOnly="0" labelOnly="1" outline="0" fieldPosition="0">
        <references count="2">
          <reference field="3" count="1" selected="0">
            <x v="37"/>
          </reference>
          <reference field="5" count="1">
            <x v="117"/>
          </reference>
        </references>
      </pivotArea>
    </format>
    <format dxfId="3635">
      <pivotArea dataOnly="0" labelOnly="1" outline="0" fieldPosition="0">
        <references count="2">
          <reference field="3" count="1" selected="0">
            <x v="38"/>
          </reference>
          <reference field="5" count="2">
            <x v="27"/>
            <x v="52"/>
          </reference>
        </references>
      </pivotArea>
    </format>
    <format dxfId="3636">
      <pivotArea dataOnly="0" labelOnly="1" outline="0" fieldPosition="0">
        <references count="2">
          <reference field="3" count="1" selected="0">
            <x v="39"/>
          </reference>
          <reference field="5" count="13">
            <x v="12"/>
            <x v="15"/>
            <x v="19"/>
            <x v="23"/>
            <x v="25"/>
            <x v="34"/>
            <x v="36"/>
            <x v="42"/>
            <x v="44"/>
            <x v="55"/>
            <x v="69"/>
            <x v="88"/>
            <x v="121"/>
          </reference>
        </references>
      </pivotArea>
    </format>
    <format dxfId="3637">
      <pivotArea dataOnly="0" labelOnly="1" outline="0" fieldPosition="0">
        <references count="2">
          <reference field="3" count="1" selected="0">
            <x v="40"/>
          </reference>
          <reference field="5" count="14">
            <x v="4"/>
            <x v="37"/>
            <x v="39"/>
            <x v="40"/>
            <x v="45"/>
            <x v="54"/>
            <x v="63"/>
            <x v="70"/>
            <x v="71"/>
            <x v="72"/>
            <x v="74"/>
            <x v="85"/>
            <x v="106"/>
            <x v="113"/>
          </reference>
        </references>
      </pivotArea>
    </format>
    <format dxfId="3638">
      <pivotArea dataOnly="0" labelOnly="1" outline="0" fieldPosition="0">
        <references count="2">
          <reference field="3" count="1" selected="0">
            <x v="41"/>
          </reference>
          <reference field="5" count="7">
            <x v="2"/>
            <x v="5"/>
            <x v="59"/>
            <x v="67"/>
            <x v="76"/>
            <x v="112"/>
            <x v="116"/>
          </reference>
        </references>
      </pivotArea>
    </format>
    <format dxfId="3639">
      <pivotArea dataOnly="0" labelOnly="1" outline="0" fieldPosition="0">
        <references count="2">
          <reference field="3" count="1" selected="0">
            <x v="42"/>
          </reference>
          <reference field="5" count="1">
            <x v="99"/>
          </reference>
        </references>
      </pivotArea>
    </format>
    <format dxfId="3640">
      <pivotArea dataOnly="0" labelOnly="1" outline="0" fieldPosition="0">
        <references count="2">
          <reference field="3" count="1" selected="0">
            <x v="43"/>
          </reference>
          <reference field="5" count="1">
            <x v="38"/>
          </reference>
        </references>
      </pivotArea>
    </format>
    <format dxfId="3641">
      <pivotArea dataOnly="0" labelOnly="1" outline="0" fieldPosition="0">
        <references count="2">
          <reference field="3" count="1" selected="0">
            <x v="44"/>
          </reference>
          <reference field="5" count="1">
            <x v="11"/>
          </reference>
        </references>
      </pivotArea>
    </format>
    <format dxfId="3642">
      <pivotArea dataOnly="0" labelOnly="1" outline="0" fieldPosition="0">
        <references count="2">
          <reference field="3" count="1" selected="0">
            <x v="45"/>
          </reference>
          <reference field="5" count="1">
            <x v="82"/>
          </reference>
        </references>
      </pivotArea>
    </format>
    <format dxfId="3643">
      <pivotArea dataOnly="0" labelOnly="1" outline="0" fieldPosition="0">
        <references count="2">
          <reference field="3" count="1" selected="0">
            <x v="46"/>
          </reference>
          <reference field="5" count="1">
            <x v="105"/>
          </reference>
        </references>
      </pivotArea>
    </format>
    <format dxfId="3644">
      <pivotArea dataOnly="0" labelOnly="1" outline="0" fieldPosition="0">
        <references count="2">
          <reference field="3" count="1" selected="0">
            <x v="47"/>
          </reference>
          <reference field="5" count="1">
            <x v="80"/>
          </reference>
        </references>
      </pivotArea>
    </format>
    <format dxfId="3645">
      <pivotArea dataOnly="0" labelOnly="1" outline="0" fieldPosition="0">
        <references count="2">
          <reference field="3" count="1" selected="0">
            <x v="48"/>
          </reference>
          <reference field="5" count="1">
            <x v="13"/>
          </reference>
        </references>
      </pivotArea>
    </format>
    <format dxfId="3646">
      <pivotArea dataOnly="0" labelOnly="1" outline="0" fieldPosition="0">
        <references count="2">
          <reference field="3" count="1" selected="0">
            <x v="49"/>
          </reference>
          <reference field="5" count="1">
            <x v="20"/>
          </reference>
        </references>
      </pivotArea>
    </format>
    <format dxfId="3647">
      <pivotArea dataOnly="0" labelOnly="1" outline="0" fieldPosition="0">
        <references count="2">
          <reference field="3" count="1" selected="0">
            <x v="50"/>
          </reference>
          <reference field="5" count="1">
            <x v="47"/>
          </reference>
        </references>
      </pivotArea>
    </format>
    <format dxfId="3648">
      <pivotArea dataOnly="0" labelOnly="1" outline="0" fieldPosition="0">
        <references count="2">
          <reference field="3" count="1" selected="0">
            <x v="51"/>
          </reference>
          <reference field="5" count="1">
            <x v="121"/>
          </reference>
        </references>
      </pivotArea>
    </format>
    <format dxfId="3649">
      <pivotArea dataOnly="0" labelOnly="1" outline="0" fieldPosition="0">
        <references count="2">
          <reference field="3" count="1" selected="0">
            <x v="52"/>
          </reference>
          <reference field="5" count="1">
            <x v="58"/>
          </reference>
        </references>
      </pivotArea>
    </format>
    <format dxfId="3650">
      <pivotArea dataOnly="0" labelOnly="1" outline="0" fieldPosition="0">
        <references count="2">
          <reference field="3" count="1" selected="0">
            <x v="53"/>
          </reference>
          <reference field="5" count="2">
            <x v="62"/>
            <x v="111"/>
          </reference>
        </references>
      </pivotArea>
    </format>
    <format dxfId="3651">
      <pivotArea dataOnly="0" labelOnly="1" outline="0" fieldPosition="0">
        <references count="2">
          <reference field="3" count="1" selected="0">
            <x v="54"/>
          </reference>
          <reference field="5" count="1">
            <x v="91"/>
          </reference>
        </references>
      </pivotArea>
    </format>
    <format dxfId="3652">
      <pivotArea dataOnly="0" labelOnly="1" outline="0" fieldPosition="0">
        <references count="2">
          <reference field="3" count="1" selected="0">
            <x v="55"/>
          </reference>
          <reference field="5" count="1">
            <x v="51"/>
          </reference>
        </references>
      </pivotArea>
    </format>
    <format dxfId="3653">
      <pivotArea dataOnly="0" labelOnly="1" outline="0" fieldPosition="0">
        <references count="2">
          <reference field="3" count="1" selected="0">
            <x v="56"/>
          </reference>
          <reference field="5" count="1">
            <x v="46"/>
          </reference>
        </references>
      </pivotArea>
    </format>
    <format dxfId="3654">
      <pivotArea dataOnly="0" labelOnly="1" outline="0" fieldPosition="0">
        <references count="2">
          <reference field="3" count="1" selected="0">
            <x v="57"/>
          </reference>
          <reference field="5" count="1">
            <x v="90"/>
          </reference>
        </references>
      </pivotArea>
    </format>
    <format dxfId="3655">
      <pivotArea dataOnly="0" labelOnly="1" outline="0" fieldPosition="0">
        <references count="2">
          <reference field="3" count="1" selected="0">
            <x v="58"/>
          </reference>
          <reference field="5" count="1">
            <x v="97"/>
          </reference>
        </references>
      </pivotArea>
    </format>
    <format dxfId="3656">
      <pivotArea dataOnly="0" labelOnly="1" outline="0" fieldPosition="0">
        <references count="2">
          <reference field="3" count="1" selected="0">
            <x v="59"/>
          </reference>
          <reference field="5" count="4">
            <x v="49"/>
            <x v="56"/>
            <x v="109"/>
            <x v="114"/>
          </reference>
        </references>
      </pivotArea>
    </format>
    <format dxfId="3657">
      <pivotArea dataOnly="0" labelOnly="1" outline="0" fieldPosition="0">
        <references count="2">
          <reference field="3" count="1" selected="0">
            <x v="60"/>
          </reference>
          <reference field="5" count="2">
            <x v="73"/>
            <x v="115"/>
          </reference>
        </references>
      </pivotArea>
    </format>
    <format dxfId="3658">
      <pivotArea dataOnly="0" labelOnly="1" outline="0" fieldPosition="0">
        <references count="2">
          <reference field="3" count="1" selected="0">
            <x v="61"/>
          </reference>
          <reference field="5" count="1">
            <x v="41"/>
          </reference>
        </references>
      </pivotArea>
    </format>
    <format dxfId="3659">
      <pivotArea dataOnly="0" labelOnly="1" outline="0" fieldPosition="0">
        <references count="2">
          <reference field="3" count="1" selected="0">
            <x v="62"/>
          </reference>
          <reference field="5" count="4">
            <x v="60"/>
            <x v="87"/>
            <x v="100"/>
            <x v="104"/>
          </reference>
        </references>
      </pivotArea>
    </format>
    <format dxfId="3660">
      <pivotArea dataOnly="0" labelOnly="1" outline="0" fieldPosition="0">
        <references count="2">
          <reference field="3" count="1" selected="0">
            <x v="63"/>
          </reference>
          <reference field="5" count="1">
            <x v="50"/>
          </reference>
        </references>
      </pivotArea>
    </format>
    <format dxfId="3661">
      <pivotArea dataOnly="0" labelOnly="1" outline="0" fieldPosition="0">
        <references count="2">
          <reference field="3" count="1" selected="0">
            <x v="64"/>
          </reference>
          <reference field="5" count="1">
            <x v="18"/>
          </reference>
        </references>
      </pivotArea>
    </format>
    <format dxfId="3662">
      <pivotArea dataOnly="0" labelOnly="1" outline="0" fieldPosition="0">
        <references count="2">
          <reference field="3" count="1" selected="0">
            <x v="65"/>
          </reference>
          <reference field="5" count="1">
            <x v="61"/>
          </reference>
        </references>
      </pivotArea>
    </format>
    <format dxfId="3663">
      <pivotArea dataOnly="0" labelOnly="1" outline="0" fieldPosition="0">
        <references count="2">
          <reference field="3" count="1" selected="0">
            <x v="66"/>
          </reference>
          <reference field="5" count="1">
            <x v="10"/>
          </reference>
        </references>
      </pivotArea>
    </format>
    <format dxfId="3664">
      <pivotArea dataOnly="0" labelOnly="1" outline="0" fieldPosition="0">
        <references count="3">
          <reference field="3" count="1" selected="0">
            <x v="0"/>
          </reference>
          <reference field="5" count="1" selected="0">
            <x v="98"/>
          </reference>
          <reference field="7" count="1">
            <x v="33"/>
          </reference>
        </references>
      </pivotArea>
    </format>
    <format dxfId="3665">
      <pivotArea dataOnly="0" labelOnly="1" outline="0" fieldPosition="0">
        <references count="3">
          <reference field="3" count="1" selected="0">
            <x v="1"/>
          </reference>
          <reference field="5" count="1" selected="0">
            <x v="16"/>
          </reference>
          <reference field="7" count="1">
            <x v="18"/>
          </reference>
        </references>
      </pivotArea>
    </format>
    <format dxfId="3666">
      <pivotArea dataOnly="0" labelOnly="1" outline="0" fieldPosition="0">
        <references count="3">
          <reference field="3" count="1" selected="0">
            <x v="1"/>
          </reference>
          <reference field="5" count="1" selected="0">
            <x v="79"/>
          </reference>
          <reference field="7" count="1">
            <x v="10"/>
          </reference>
        </references>
      </pivotArea>
    </format>
    <format dxfId="3667">
      <pivotArea dataOnly="0" labelOnly="1" outline="0" fieldPosition="0">
        <references count="3">
          <reference field="3" count="1" selected="0">
            <x v="2"/>
          </reference>
          <reference field="5" count="1" selected="0">
            <x v="21"/>
          </reference>
          <reference field="7" count="1">
            <x v="36"/>
          </reference>
        </references>
      </pivotArea>
    </format>
    <format dxfId="3668">
      <pivotArea dataOnly="0" labelOnly="1" outline="0" fieldPosition="0">
        <references count="3">
          <reference field="3" count="1" selected="0">
            <x v="3"/>
          </reference>
          <reference field="5" count="1" selected="0">
            <x v="35"/>
          </reference>
          <reference field="7" count="1">
            <x v="36"/>
          </reference>
        </references>
      </pivotArea>
    </format>
    <format dxfId="3669">
      <pivotArea dataOnly="0" labelOnly="1" outline="0" fieldPosition="0">
        <references count="3">
          <reference field="3" count="1" selected="0">
            <x v="4"/>
          </reference>
          <reference field="5" count="1" selected="0">
            <x v="24"/>
          </reference>
          <reference field="7" count="1">
            <x v="17"/>
          </reference>
        </references>
      </pivotArea>
    </format>
    <format dxfId="3670">
      <pivotArea dataOnly="0" labelOnly="1" outline="0" fieldPosition="0">
        <references count="3">
          <reference field="3" count="1" selected="0">
            <x v="5"/>
          </reference>
          <reference field="5" count="1" selected="0">
            <x v="93"/>
          </reference>
          <reference field="7" count="1">
            <x v="31"/>
          </reference>
        </references>
      </pivotArea>
    </format>
    <format dxfId="3671">
      <pivotArea dataOnly="0" labelOnly="1" outline="0" fieldPosition="0">
        <references count="3">
          <reference field="3" count="1" selected="0">
            <x v="6"/>
          </reference>
          <reference field="5" count="1" selected="0">
            <x v="108"/>
          </reference>
          <reference field="7" count="1">
            <x v="36"/>
          </reference>
        </references>
      </pivotArea>
    </format>
    <format dxfId="3672">
      <pivotArea dataOnly="0" labelOnly="1" outline="0" fieldPosition="0">
        <references count="3">
          <reference field="3" count="1" selected="0">
            <x v="7"/>
          </reference>
          <reference field="5" count="1" selected="0">
            <x v="7"/>
          </reference>
          <reference field="7" count="1">
            <x v="29"/>
          </reference>
        </references>
      </pivotArea>
    </format>
    <format dxfId="3673">
      <pivotArea dataOnly="0" labelOnly="1" outline="0" fieldPosition="0">
        <references count="3">
          <reference field="3" count="1" selected="0">
            <x v="7"/>
          </reference>
          <reference field="5" count="1" selected="0">
            <x v="53"/>
          </reference>
          <reference field="7" count="1">
            <x v="5"/>
          </reference>
        </references>
      </pivotArea>
    </format>
    <format dxfId="3674">
      <pivotArea dataOnly="0" labelOnly="1" outline="0" fieldPosition="0">
        <references count="3">
          <reference field="3" count="1" selected="0">
            <x v="8"/>
          </reference>
          <reference field="5" count="1" selected="0">
            <x v="121"/>
          </reference>
          <reference field="7" count="1">
            <x v="27"/>
          </reference>
        </references>
      </pivotArea>
    </format>
    <format dxfId="3675">
      <pivotArea dataOnly="0" labelOnly="1" outline="0" fieldPosition="0">
        <references count="3">
          <reference field="3" count="1" selected="0">
            <x v="9"/>
          </reference>
          <reference field="5" count="1" selected="0">
            <x v="118"/>
          </reference>
          <reference field="7" count="1">
            <x v="26"/>
          </reference>
        </references>
      </pivotArea>
    </format>
    <format dxfId="3676">
      <pivotArea dataOnly="0" labelOnly="1" outline="0" fieldPosition="0">
        <references count="3">
          <reference field="3" count="1" selected="0">
            <x v="10"/>
          </reference>
          <reference field="5" count="1" selected="0">
            <x v="14"/>
          </reference>
          <reference field="7" count="1">
            <x v="36"/>
          </reference>
        </references>
      </pivotArea>
    </format>
    <format dxfId="3677">
      <pivotArea dataOnly="0" labelOnly="1" outline="0" fieldPosition="0">
        <references count="3">
          <reference field="3" count="1" selected="0">
            <x v="11"/>
          </reference>
          <reference field="5" count="1" selected="0">
            <x v="3"/>
          </reference>
          <reference field="7" count="1">
            <x v="4"/>
          </reference>
        </references>
      </pivotArea>
    </format>
    <format dxfId="3678">
      <pivotArea dataOnly="0" labelOnly="1" outline="0" fieldPosition="0">
        <references count="3">
          <reference field="3" count="1" selected="0">
            <x v="12"/>
          </reference>
          <reference field="5" count="1" selected="0">
            <x v="32"/>
          </reference>
          <reference field="7" count="1">
            <x v="36"/>
          </reference>
        </references>
      </pivotArea>
    </format>
    <format dxfId="3679">
      <pivotArea dataOnly="0" labelOnly="1" outline="0" fieldPosition="0">
        <references count="3">
          <reference field="3" count="1" selected="0">
            <x v="13"/>
          </reference>
          <reference field="5" count="1" selected="0">
            <x v="48"/>
          </reference>
          <reference field="7" count="1">
            <x v="23"/>
          </reference>
        </references>
      </pivotArea>
    </format>
    <format dxfId="3680">
      <pivotArea dataOnly="0" labelOnly="1" outline="0" fieldPosition="0">
        <references count="3">
          <reference field="3" count="1" selected="0">
            <x v="13"/>
          </reference>
          <reference field="5" count="1" selected="0">
            <x v="57"/>
          </reference>
          <reference field="7" count="1">
            <x v="24"/>
          </reference>
        </references>
      </pivotArea>
    </format>
    <format dxfId="3681">
      <pivotArea dataOnly="0" labelOnly="1" outline="0" fieldPosition="0">
        <references count="3">
          <reference field="3" count="1" selected="0">
            <x v="13"/>
          </reference>
          <reference field="5" count="1" selected="0">
            <x v="84"/>
          </reference>
          <reference field="7" count="1">
            <x v="23"/>
          </reference>
        </references>
      </pivotArea>
    </format>
    <format dxfId="3682">
      <pivotArea dataOnly="0" labelOnly="1" outline="0" fieldPosition="0">
        <references count="3">
          <reference field="3" count="1" selected="0">
            <x v="13"/>
          </reference>
          <reference field="5" count="1" selected="0">
            <x v="110"/>
          </reference>
          <reference field="7" count="1">
            <x v="35"/>
          </reference>
        </references>
      </pivotArea>
    </format>
    <format dxfId="3683">
      <pivotArea dataOnly="0" labelOnly="1" outline="0" fieldPosition="0">
        <references count="3">
          <reference field="3" count="1" selected="0">
            <x v="14"/>
          </reference>
          <reference field="5" count="1" selected="0">
            <x v="92"/>
          </reference>
          <reference field="7" count="1">
            <x v="36"/>
          </reference>
        </references>
      </pivotArea>
    </format>
    <format dxfId="3684">
      <pivotArea dataOnly="0" labelOnly="1" outline="0" fieldPosition="0">
        <references count="3">
          <reference field="3" count="1" selected="0">
            <x v="15"/>
          </reference>
          <reference field="5" count="1" selected="0">
            <x v="77"/>
          </reference>
          <reference field="7" count="1">
            <x v="21"/>
          </reference>
        </references>
      </pivotArea>
    </format>
    <format dxfId="3685">
      <pivotArea dataOnly="0" labelOnly="1" outline="0" fieldPosition="0">
        <references count="3">
          <reference field="3" count="1" selected="0">
            <x v="16"/>
          </reference>
          <reference field="5" count="1" selected="0">
            <x v="1"/>
          </reference>
          <reference field="7" count="1">
            <x v="36"/>
          </reference>
        </references>
      </pivotArea>
    </format>
    <format dxfId="3686">
      <pivotArea dataOnly="0" labelOnly="1" outline="0" fieldPosition="0">
        <references count="3">
          <reference field="3" count="1" selected="0">
            <x v="16"/>
          </reference>
          <reference field="5" count="1" selected="0">
            <x v="29"/>
          </reference>
          <reference field="7" count="1">
            <x v="36"/>
          </reference>
        </references>
      </pivotArea>
    </format>
    <format dxfId="3687">
      <pivotArea dataOnly="0" labelOnly="1" outline="0" fieldPosition="0">
        <references count="3">
          <reference field="3" count="1" selected="0">
            <x v="16"/>
          </reference>
          <reference field="5" count="1" selected="0">
            <x v="30"/>
          </reference>
          <reference field="7" count="1">
            <x v="36"/>
          </reference>
        </references>
      </pivotArea>
    </format>
    <format dxfId="3688">
      <pivotArea dataOnly="0" labelOnly="1" outline="0" fieldPosition="0">
        <references count="3">
          <reference field="3" count="1" selected="0">
            <x v="16"/>
          </reference>
          <reference field="5" count="1" selected="0">
            <x v="81"/>
          </reference>
          <reference field="7" count="1">
            <x v="36"/>
          </reference>
        </references>
      </pivotArea>
    </format>
    <format dxfId="3689">
      <pivotArea dataOnly="0" labelOnly="1" outline="0" fieldPosition="0">
        <references count="3">
          <reference field="3" count="1" selected="0">
            <x v="16"/>
          </reference>
          <reference field="5" count="1" selected="0">
            <x v="95"/>
          </reference>
          <reference field="7" count="1">
            <x v="36"/>
          </reference>
        </references>
      </pivotArea>
    </format>
    <format dxfId="3690">
      <pivotArea dataOnly="0" labelOnly="1" outline="0" fieldPosition="0">
        <references count="3">
          <reference field="3" count="1" selected="0">
            <x v="16"/>
          </reference>
          <reference field="5" count="1" selected="0">
            <x v="121"/>
          </reference>
          <reference field="7" count="1">
            <x v="36"/>
          </reference>
        </references>
      </pivotArea>
    </format>
    <format dxfId="3691">
      <pivotArea dataOnly="0" labelOnly="1" outline="0" fieldPosition="0">
        <references count="3">
          <reference field="3" count="1" selected="0">
            <x v="17"/>
          </reference>
          <reference field="5" count="1" selected="0">
            <x v="33"/>
          </reference>
          <reference field="7" count="1">
            <x v="36"/>
          </reference>
        </references>
      </pivotArea>
    </format>
    <format dxfId="3692">
      <pivotArea dataOnly="0" labelOnly="1" outline="0" fieldPosition="0">
        <references count="3">
          <reference field="3" count="1" selected="0">
            <x v="17"/>
          </reference>
          <reference field="5" count="1" selected="0">
            <x v="43"/>
          </reference>
          <reference field="7" count="1">
            <x v="36"/>
          </reference>
        </references>
      </pivotArea>
    </format>
    <format dxfId="3693">
      <pivotArea dataOnly="0" labelOnly="1" outline="0" fieldPosition="0">
        <references count="3">
          <reference field="3" count="1" selected="0">
            <x v="17"/>
          </reference>
          <reference field="5" count="1" selected="0">
            <x v="96"/>
          </reference>
          <reference field="7" count="1">
            <x v="36"/>
          </reference>
        </references>
      </pivotArea>
    </format>
    <format dxfId="3694">
      <pivotArea dataOnly="0" labelOnly="1" outline="0" fieldPosition="0">
        <references count="3">
          <reference field="3" count="1" selected="0">
            <x v="18"/>
          </reference>
          <reference field="5" count="1" selected="0">
            <x v="65"/>
          </reference>
          <reference field="7" count="1">
            <x v="36"/>
          </reference>
        </references>
      </pivotArea>
    </format>
    <format dxfId="3695">
      <pivotArea dataOnly="0" labelOnly="1" outline="0" fieldPosition="0">
        <references count="3">
          <reference field="3" count="1" selected="0">
            <x v="19"/>
          </reference>
          <reference field="5" count="1" selected="0">
            <x v="119"/>
          </reference>
          <reference field="7" count="1">
            <x v="36"/>
          </reference>
        </references>
      </pivotArea>
    </format>
    <format dxfId="3696">
      <pivotArea dataOnly="0" labelOnly="1" outline="0" fieldPosition="0">
        <references count="3">
          <reference field="3" count="1" selected="0">
            <x v="20"/>
          </reference>
          <reference field="5" count="1" selected="0">
            <x v="102"/>
          </reference>
          <reference field="7" count="1">
            <x v="36"/>
          </reference>
        </references>
      </pivotArea>
    </format>
    <format dxfId="3697">
      <pivotArea dataOnly="0" labelOnly="1" outline="0" fieldPosition="0">
        <references count="3">
          <reference field="3" count="1" selected="0">
            <x v="21"/>
          </reference>
          <reference field="5" count="1" selected="0">
            <x v="0"/>
          </reference>
          <reference field="7" count="1">
            <x v="2"/>
          </reference>
        </references>
      </pivotArea>
    </format>
    <format dxfId="3698">
      <pivotArea dataOnly="0" labelOnly="1" outline="0" fieldPosition="0">
        <references count="3">
          <reference field="3" count="1" selected="0">
            <x v="22"/>
          </reference>
          <reference field="5" count="1" selected="0">
            <x v="101"/>
          </reference>
          <reference field="7" count="1">
            <x v="36"/>
          </reference>
        </references>
      </pivotArea>
    </format>
    <format dxfId="3699">
      <pivotArea dataOnly="0" labelOnly="1" outline="0" fieldPosition="0">
        <references count="3">
          <reference field="3" count="1" selected="0">
            <x v="23"/>
          </reference>
          <reference field="5" count="1" selected="0">
            <x v="83"/>
          </reference>
          <reference field="7" count="1">
            <x v="36"/>
          </reference>
        </references>
      </pivotArea>
    </format>
    <format dxfId="3700">
      <pivotArea dataOnly="0" labelOnly="1" outline="0" fieldPosition="0">
        <references count="3">
          <reference field="3" count="1" selected="0">
            <x v="24"/>
          </reference>
          <reference field="5" count="1" selected="0">
            <x v="121"/>
          </reference>
          <reference field="7" count="1">
            <x v="36"/>
          </reference>
        </references>
      </pivotArea>
    </format>
    <format dxfId="3701">
      <pivotArea dataOnly="0" labelOnly="1" outline="0" fieldPosition="0">
        <references count="3">
          <reference field="3" count="1" selected="0">
            <x v="25"/>
          </reference>
          <reference field="5" count="1" selected="0">
            <x v="86"/>
          </reference>
          <reference field="7" count="1">
            <x v="34"/>
          </reference>
        </references>
      </pivotArea>
    </format>
    <format dxfId="3702">
      <pivotArea dataOnly="0" labelOnly="1" outline="0" fieldPosition="0">
        <references count="3">
          <reference field="3" count="1" selected="0">
            <x v="26"/>
          </reference>
          <reference field="5" count="1" selected="0">
            <x v="75"/>
          </reference>
          <reference field="7" count="1">
            <x v="36"/>
          </reference>
        </references>
      </pivotArea>
    </format>
    <format dxfId="3703">
      <pivotArea dataOnly="0" labelOnly="1" outline="0" fieldPosition="0">
        <references count="3">
          <reference field="3" count="1" selected="0">
            <x v="26"/>
          </reference>
          <reference field="5" count="1" selected="0">
            <x v="103"/>
          </reference>
          <reference field="7" count="1">
            <x v="20"/>
          </reference>
        </references>
      </pivotArea>
    </format>
    <format dxfId="3704">
      <pivotArea dataOnly="0" labelOnly="1" outline="0" fieldPosition="0">
        <references count="3">
          <reference field="3" count="1" selected="0">
            <x v="26"/>
          </reference>
          <reference field="5" count="1" selected="0">
            <x v="107"/>
          </reference>
          <reference field="7" count="1">
            <x v="11"/>
          </reference>
        </references>
      </pivotArea>
    </format>
    <format dxfId="3705">
      <pivotArea dataOnly="0" labelOnly="1" outline="0" fieldPosition="0">
        <references count="3">
          <reference field="3" count="1" selected="0">
            <x v="27"/>
          </reference>
          <reference field="5" count="1" selected="0">
            <x v="6"/>
          </reference>
          <reference field="7" count="1">
            <x v="12"/>
          </reference>
        </references>
      </pivotArea>
    </format>
    <format dxfId="3706">
      <pivotArea dataOnly="0" labelOnly="1" outline="0" fieldPosition="0">
        <references count="3">
          <reference field="3" count="1" selected="0">
            <x v="28"/>
          </reference>
          <reference field="5" count="1" selected="0">
            <x v="17"/>
          </reference>
          <reference field="7" count="1">
            <x v="36"/>
          </reference>
        </references>
      </pivotArea>
    </format>
    <format dxfId="3707">
      <pivotArea dataOnly="0" labelOnly="1" outline="0" fieldPosition="0">
        <references count="3">
          <reference field="3" count="1" selected="0">
            <x v="28"/>
          </reference>
          <reference field="5" count="1" selected="0">
            <x v="31"/>
          </reference>
          <reference field="7" count="1">
            <x v="36"/>
          </reference>
        </references>
      </pivotArea>
    </format>
    <format dxfId="3708">
      <pivotArea dataOnly="0" labelOnly="1" outline="0" fieldPosition="0">
        <references count="3">
          <reference field="3" count="1" selected="0">
            <x v="29"/>
          </reference>
          <reference field="5" count="1" selected="0">
            <x v="8"/>
          </reference>
          <reference field="7" count="1">
            <x v="36"/>
          </reference>
        </references>
      </pivotArea>
    </format>
    <format dxfId="3709">
      <pivotArea dataOnly="0" labelOnly="1" outline="0" fieldPosition="0">
        <references count="3">
          <reference field="3" count="1" selected="0">
            <x v="30"/>
          </reference>
          <reference field="5" count="1" selected="0">
            <x v="89"/>
          </reference>
          <reference field="7" count="1">
            <x v="36"/>
          </reference>
        </references>
      </pivotArea>
    </format>
    <format dxfId="3710">
      <pivotArea dataOnly="0" labelOnly="1" outline="0" fieldPosition="0">
        <references count="3">
          <reference field="3" count="1" selected="0">
            <x v="31"/>
          </reference>
          <reference field="5" count="1" selected="0">
            <x v="64"/>
          </reference>
          <reference field="7" count="1">
            <x v="36"/>
          </reference>
        </references>
      </pivotArea>
    </format>
    <format dxfId="3711">
      <pivotArea dataOnly="0" labelOnly="1" outline="0" fieldPosition="0">
        <references count="3">
          <reference field="3" count="1" selected="0">
            <x v="31"/>
          </reference>
          <reference field="5" count="1" selected="0">
            <x v="66"/>
          </reference>
          <reference field="7" count="1">
            <x v="36"/>
          </reference>
        </references>
      </pivotArea>
    </format>
    <format dxfId="3712">
      <pivotArea dataOnly="0" labelOnly="1" outline="0" fieldPosition="0">
        <references count="3">
          <reference field="3" count="1" selected="0">
            <x v="32"/>
          </reference>
          <reference field="5" count="1" selected="0">
            <x v="94"/>
          </reference>
          <reference field="7" count="1">
            <x v="14"/>
          </reference>
        </references>
      </pivotArea>
    </format>
    <format dxfId="3713">
      <pivotArea dataOnly="0" labelOnly="1" outline="0" fieldPosition="0">
        <references count="3">
          <reference field="3" count="1" selected="0">
            <x v="33"/>
          </reference>
          <reference field="5" count="1" selected="0">
            <x v="68"/>
          </reference>
          <reference field="7" count="1">
            <x v="36"/>
          </reference>
        </references>
      </pivotArea>
    </format>
    <format dxfId="3714">
      <pivotArea dataOnly="0" labelOnly="1" outline="0" fieldPosition="0">
        <references count="3">
          <reference field="3" count="1" selected="0">
            <x v="34"/>
          </reference>
          <reference field="5" count="1" selected="0">
            <x v="9"/>
          </reference>
          <reference field="7" count="1">
            <x v="36"/>
          </reference>
        </references>
      </pivotArea>
    </format>
    <format dxfId="3715">
      <pivotArea dataOnly="0" labelOnly="1" outline="0" fieldPosition="0">
        <references count="3">
          <reference field="3" count="1" selected="0">
            <x v="34"/>
          </reference>
          <reference field="5" count="1" selected="0">
            <x v="28"/>
          </reference>
          <reference field="7" count="1">
            <x v="36"/>
          </reference>
        </references>
      </pivotArea>
    </format>
    <format dxfId="3716">
      <pivotArea dataOnly="0" labelOnly="1" outline="0" fieldPosition="0">
        <references count="3">
          <reference field="3" count="1" selected="0">
            <x v="34"/>
          </reference>
          <reference field="5" count="1" selected="0">
            <x v="78"/>
          </reference>
          <reference field="7" count="1">
            <x v="36"/>
          </reference>
        </references>
      </pivotArea>
    </format>
    <format dxfId="3717">
      <pivotArea dataOnly="0" labelOnly="1" outline="0" fieldPosition="0">
        <references count="3">
          <reference field="3" count="1" selected="0">
            <x v="34"/>
          </reference>
          <reference field="5" count="1" selected="0">
            <x v="120"/>
          </reference>
          <reference field="7" count="1">
            <x v="36"/>
          </reference>
        </references>
      </pivotArea>
    </format>
    <format dxfId="3718">
      <pivotArea dataOnly="0" labelOnly="1" outline="0" fieldPosition="0">
        <references count="3">
          <reference field="3" count="1" selected="0">
            <x v="34"/>
          </reference>
          <reference field="5" count="1" selected="0">
            <x v="121"/>
          </reference>
          <reference field="7" count="1">
            <x v="36"/>
          </reference>
        </references>
      </pivotArea>
    </format>
    <format dxfId="3719">
      <pivotArea dataOnly="0" labelOnly="1" outline="0" fieldPosition="0">
        <references count="3">
          <reference field="3" count="1" selected="0">
            <x v="35"/>
          </reference>
          <reference field="5" count="1" selected="0">
            <x v="26"/>
          </reference>
          <reference field="7" count="1">
            <x v="36"/>
          </reference>
        </references>
      </pivotArea>
    </format>
    <format dxfId="3720">
      <pivotArea dataOnly="0" labelOnly="1" outline="0" fieldPosition="0">
        <references count="3">
          <reference field="3" count="1" selected="0">
            <x v="36"/>
          </reference>
          <reference field="5" count="1" selected="0">
            <x v="22"/>
          </reference>
          <reference field="7" count="1">
            <x v="36"/>
          </reference>
        </references>
      </pivotArea>
    </format>
    <format dxfId="3721">
      <pivotArea dataOnly="0" labelOnly="1" outline="0" fieldPosition="0">
        <references count="3">
          <reference field="3" count="1" selected="0">
            <x v="37"/>
          </reference>
          <reference field="5" count="1" selected="0">
            <x v="117"/>
          </reference>
          <reference field="7" count="1">
            <x v="36"/>
          </reference>
        </references>
      </pivotArea>
    </format>
    <format dxfId="3722">
      <pivotArea dataOnly="0" labelOnly="1" outline="0" fieldPosition="0">
        <references count="3">
          <reference field="3" count="1" selected="0">
            <x v="38"/>
          </reference>
          <reference field="5" count="1" selected="0">
            <x v="27"/>
          </reference>
          <reference field="7" count="1">
            <x v="36"/>
          </reference>
        </references>
      </pivotArea>
    </format>
    <format dxfId="3723">
      <pivotArea dataOnly="0" labelOnly="1" outline="0" fieldPosition="0">
        <references count="3">
          <reference field="3" count="1" selected="0">
            <x v="38"/>
          </reference>
          <reference field="5" count="1" selected="0">
            <x v="52"/>
          </reference>
          <reference field="7" count="1">
            <x v="36"/>
          </reference>
        </references>
      </pivotArea>
    </format>
    <format dxfId="3724">
      <pivotArea dataOnly="0" labelOnly="1" outline="0" fieldPosition="0">
        <references count="3">
          <reference field="3" count="1" selected="0">
            <x v="39"/>
          </reference>
          <reference field="5" count="1" selected="0">
            <x v="12"/>
          </reference>
          <reference field="7" count="1">
            <x v="36"/>
          </reference>
        </references>
      </pivotArea>
    </format>
    <format dxfId="3725">
      <pivotArea dataOnly="0" labelOnly="1" outline="0" fieldPosition="0">
        <references count="3">
          <reference field="3" count="1" selected="0">
            <x v="39"/>
          </reference>
          <reference field="5" count="1" selected="0">
            <x v="15"/>
          </reference>
          <reference field="7" count="1">
            <x v="36"/>
          </reference>
        </references>
      </pivotArea>
    </format>
    <format dxfId="3726">
      <pivotArea dataOnly="0" labelOnly="1" outline="0" fieldPosition="0">
        <references count="3">
          <reference field="3" count="1" selected="0">
            <x v="39"/>
          </reference>
          <reference field="5" count="1" selected="0">
            <x v="19"/>
          </reference>
          <reference field="7" count="1">
            <x v="36"/>
          </reference>
        </references>
      </pivotArea>
    </format>
    <format dxfId="3727">
      <pivotArea dataOnly="0" labelOnly="1" outline="0" fieldPosition="0">
        <references count="3">
          <reference field="3" count="1" selected="0">
            <x v="39"/>
          </reference>
          <reference field="5" count="1" selected="0">
            <x v="23"/>
          </reference>
          <reference field="7" count="1">
            <x v="36"/>
          </reference>
        </references>
      </pivotArea>
    </format>
    <format dxfId="3728">
      <pivotArea dataOnly="0" labelOnly="1" outline="0" fieldPosition="0">
        <references count="3">
          <reference field="3" count="1" selected="0">
            <x v="39"/>
          </reference>
          <reference field="5" count="1" selected="0">
            <x v="25"/>
          </reference>
          <reference field="7" count="1">
            <x v="36"/>
          </reference>
        </references>
      </pivotArea>
    </format>
    <format dxfId="3729">
      <pivotArea dataOnly="0" labelOnly="1" outline="0" fieldPosition="0">
        <references count="3">
          <reference field="3" count="1" selected="0">
            <x v="39"/>
          </reference>
          <reference field="5" count="1" selected="0">
            <x v="34"/>
          </reference>
          <reference field="7" count="1">
            <x v="36"/>
          </reference>
        </references>
      </pivotArea>
    </format>
    <format dxfId="3730">
      <pivotArea dataOnly="0" labelOnly="1" outline="0" fieldPosition="0">
        <references count="3">
          <reference field="3" count="1" selected="0">
            <x v="39"/>
          </reference>
          <reference field="5" count="1" selected="0">
            <x v="36"/>
          </reference>
          <reference field="7" count="1">
            <x v="36"/>
          </reference>
        </references>
      </pivotArea>
    </format>
    <format dxfId="3731">
      <pivotArea dataOnly="0" labelOnly="1" outline="0" fieldPosition="0">
        <references count="3">
          <reference field="3" count="1" selected="0">
            <x v="39"/>
          </reference>
          <reference field="5" count="1" selected="0">
            <x v="42"/>
          </reference>
          <reference field="7" count="1">
            <x v="36"/>
          </reference>
        </references>
      </pivotArea>
    </format>
    <format dxfId="3732">
      <pivotArea dataOnly="0" labelOnly="1" outline="0" fieldPosition="0">
        <references count="3">
          <reference field="3" count="1" selected="0">
            <x v="39"/>
          </reference>
          <reference field="5" count="1" selected="0">
            <x v="44"/>
          </reference>
          <reference field="7" count="1">
            <x v="36"/>
          </reference>
        </references>
      </pivotArea>
    </format>
    <format dxfId="3733">
      <pivotArea dataOnly="0" labelOnly="1" outline="0" fieldPosition="0">
        <references count="3">
          <reference field="3" count="1" selected="0">
            <x v="39"/>
          </reference>
          <reference field="5" count="1" selected="0">
            <x v="55"/>
          </reference>
          <reference field="7" count="1">
            <x v="36"/>
          </reference>
        </references>
      </pivotArea>
    </format>
    <format dxfId="3734">
      <pivotArea dataOnly="0" labelOnly="1" outline="0" fieldPosition="0">
        <references count="3">
          <reference field="3" count="1" selected="0">
            <x v="39"/>
          </reference>
          <reference field="5" count="1" selected="0">
            <x v="69"/>
          </reference>
          <reference field="7" count="1">
            <x v="36"/>
          </reference>
        </references>
      </pivotArea>
    </format>
    <format dxfId="3735">
      <pivotArea dataOnly="0" labelOnly="1" outline="0" fieldPosition="0">
        <references count="3">
          <reference field="3" count="1" selected="0">
            <x v="39"/>
          </reference>
          <reference field="5" count="1" selected="0">
            <x v="88"/>
          </reference>
          <reference field="7" count="1">
            <x v="36"/>
          </reference>
        </references>
      </pivotArea>
    </format>
    <format dxfId="3736">
      <pivotArea dataOnly="0" labelOnly="1" outline="0" fieldPosition="0">
        <references count="3">
          <reference field="3" count="1" selected="0">
            <x v="39"/>
          </reference>
          <reference field="5" count="1" selected="0">
            <x v="121"/>
          </reference>
          <reference field="7" count="1">
            <x v="36"/>
          </reference>
        </references>
      </pivotArea>
    </format>
    <format dxfId="3737">
      <pivotArea dataOnly="0" labelOnly="1" outline="0" fieldPosition="0">
        <references count="3">
          <reference field="3" count="1" selected="0">
            <x v="40"/>
          </reference>
          <reference field="5" count="1" selected="0">
            <x v="4"/>
          </reference>
          <reference field="7" count="1">
            <x v="25"/>
          </reference>
        </references>
      </pivotArea>
    </format>
    <format dxfId="3738">
      <pivotArea dataOnly="0" labelOnly="1" outline="0" fieldPosition="0">
        <references count="3">
          <reference field="3" count="1" selected="0">
            <x v="40"/>
          </reference>
          <reference field="5" count="1" selected="0">
            <x v="37"/>
          </reference>
          <reference field="7" count="1">
            <x v="36"/>
          </reference>
        </references>
      </pivotArea>
    </format>
    <format dxfId="3739">
      <pivotArea dataOnly="0" labelOnly="1" outline="0" fieldPosition="0">
        <references count="3">
          <reference field="3" count="1" selected="0">
            <x v="40"/>
          </reference>
          <reference field="5" count="1" selected="0">
            <x v="39"/>
          </reference>
          <reference field="7" count="1">
            <x v="36"/>
          </reference>
        </references>
      </pivotArea>
    </format>
    <format dxfId="3740">
      <pivotArea dataOnly="0" labelOnly="1" outline="0" fieldPosition="0">
        <references count="3">
          <reference field="3" count="1" selected="0">
            <x v="40"/>
          </reference>
          <reference field="5" count="1" selected="0">
            <x v="40"/>
          </reference>
          <reference field="7" count="1">
            <x v="36"/>
          </reference>
        </references>
      </pivotArea>
    </format>
    <format dxfId="3741">
      <pivotArea dataOnly="0" labelOnly="1" outline="0" fieldPosition="0">
        <references count="3">
          <reference field="3" count="1" selected="0">
            <x v="40"/>
          </reference>
          <reference field="5" count="1" selected="0">
            <x v="45"/>
          </reference>
          <reference field="7" count="1">
            <x v="36"/>
          </reference>
        </references>
      </pivotArea>
    </format>
    <format dxfId="3742">
      <pivotArea dataOnly="0" labelOnly="1" outline="0" fieldPosition="0">
        <references count="3">
          <reference field="3" count="1" selected="0">
            <x v="40"/>
          </reference>
          <reference field="5" count="1" selected="0">
            <x v="54"/>
          </reference>
          <reference field="7" count="1">
            <x v="36"/>
          </reference>
        </references>
      </pivotArea>
    </format>
    <format dxfId="3743">
      <pivotArea dataOnly="0" labelOnly="1" outline="0" fieldPosition="0">
        <references count="3">
          <reference field="3" count="1" selected="0">
            <x v="40"/>
          </reference>
          <reference field="5" count="1" selected="0">
            <x v="63"/>
          </reference>
          <reference field="7" count="1">
            <x v="36"/>
          </reference>
        </references>
      </pivotArea>
    </format>
    <format dxfId="3744">
      <pivotArea dataOnly="0" labelOnly="1" outline="0" fieldPosition="0">
        <references count="3">
          <reference field="3" count="1" selected="0">
            <x v="40"/>
          </reference>
          <reference field="5" count="1" selected="0">
            <x v="70"/>
          </reference>
          <reference field="7" count="1">
            <x v="36"/>
          </reference>
        </references>
      </pivotArea>
    </format>
    <format dxfId="3745">
      <pivotArea dataOnly="0" labelOnly="1" outline="0" fieldPosition="0">
        <references count="3">
          <reference field="3" count="1" selected="0">
            <x v="40"/>
          </reference>
          <reference field="5" count="1" selected="0">
            <x v="71"/>
          </reference>
          <reference field="7" count="1">
            <x v="36"/>
          </reference>
        </references>
      </pivotArea>
    </format>
    <format dxfId="3746">
      <pivotArea dataOnly="0" labelOnly="1" outline="0" fieldPosition="0">
        <references count="3">
          <reference field="3" count="1" selected="0">
            <x v="40"/>
          </reference>
          <reference field="5" count="1" selected="0">
            <x v="72"/>
          </reference>
          <reference field="7" count="1">
            <x v="36"/>
          </reference>
        </references>
      </pivotArea>
    </format>
    <format dxfId="3747">
      <pivotArea dataOnly="0" labelOnly="1" outline="0" fieldPosition="0">
        <references count="3">
          <reference field="3" count="1" selected="0">
            <x v="40"/>
          </reference>
          <reference field="5" count="1" selected="0">
            <x v="74"/>
          </reference>
          <reference field="7" count="1">
            <x v="36"/>
          </reference>
        </references>
      </pivotArea>
    </format>
    <format dxfId="3748">
      <pivotArea dataOnly="0" labelOnly="1" outline="0" fieldPosition="0">
        <references count="3">
          <reference field="3" count="1" selected="0">
            <x v="40"/>
          </reference>
          <reference field="5" count="1" selected="0">
            <x v="85"/>
          </reference>
          <reference field="7" count="1">
            <x v="36"/>
          </reference>
        </references>
      </pivotArea>
    </format>
    <format dxfId="3749">
      <pivotArea dataOnly="0" labelOnly="1" outline="0" fieldPosition="0">
        <references count="3">
          <reference field="3" count="1" selected="0">
            <x v="40"/>
          </reference>
          <reference field="5" count="1" selected="0">
            <x v="106"/>
          </reference>
          <reference field="7" count="1">
            <x v="36"/>
          </reference>
        </references>
      </pivotArea>
    </format>
    <format dxfId="3750">
      <pivotArea dataOnly="0" labelOnly="1" outline="0" fieldPosition="0">
        <references count="3">
          <reference field="3" count="1" selected="0">
            <x v="40"/>
          </reference>
          <reference field="5" count="1" selected="0">
            <x v="113"/>
          </reference>
          <reference field="7" count="1">
            <x v="36"/>
          </reference>
        </references>
      </pivotArea>
    </format>
    <format dxfId="3751">
      <pivotArea dataOnly="0" labelOnly="1" outline="0" fieldPosition="0">
        <references count="3">
          <reference field="3" count="1" selected="0">
            <x v="41"/>
          </reference>
          <reference field="5" count="1" selected="0">
            <x v="2"/>
          </reference>
          <reference field="7" count="1">
            <x v="0"/>
          </reference>
        </references>
      </pivotArea>
    </format>
    <format dxfId="3752">
      <pivotArea dataOnly="0" labelOnly="1" outline="0" fieldPosition="0">
        <references count="3">
          <reference field="3" count="1" selected="0">
            <x v="41"/>
          </reference>
          <reference field="5" count="1" selected="0">
            <x v="5"/>
          </reference>
          <reference field="7" count="1">
            <x v="32"/>
          </reference>
        </references>
      </pivotArea>
    </format>
    <format dxfId="3753">
      <pivotArea dataOnly="0" labelOnly="1" outline="0" fieldPosition="0">
        <references count="3">
          <reference field="3" count="1" selected="0">
            <x v="41"/>
          </reference>
          <reference field="5" count="1" selected="0">
            <x v="59"/>
          </reference>
          <reference field="7" count="1">
            <x v="36"/>
          </reference>
        </references>
      </pivotArea>
    </format>
    <format dxfId="3754">
      <pivotArea dataOnly="0" labelOnly="1" outline="0" fieldPosition="0">
        <references count="3">
          <reference field="3" count="1" selected="0">
            <x v="41"/>
          </reference>
          <reference field="5" count="1" selected="0">
            <x v="67"/>
          </reference>
          <reference field="7" count="1">
            <x v="36"/>
          </reference>
        </references>
      </pivotArea>
    </format>
    <format dxfId="3755">
      <pivotArea dataOnly="0" labelOnly="1" outline="0" fieldPosition="0">
        <references count="3">
          <reference field="3" count="1" selected="0">
            <x v="41"/>
          </reference>
          <reference field="5" count="1" selected="0">
            <x v="76"/>
          </reference>
          <reference field="7" count="1">
            <x v="32"/>
          </reference>
        </references>
      </pivotArea>
    </format>
    <format dxfId="3756">
      <pivotArea dataOnly="0" labelOnly="1" outline="0" fieldPosition="0">
        <references count="3">
          <reference field="3" count="1" selected="0">
            <x v="41"/>
          </reference>
          <reference field="5" count="1" selected="0">
            <x v="112"/>
          </reference>
          <reference field="7" count="1">
            <x v="36"/>
          </reference>
        </references>
      </pivotArea>
    </format>
    <format dxfId="3757">
      <pivotArea dataOnly="0" labelOnly="1" outline="0" fieldPosition="0">
        <references count="3">
          <reference field="3" count="1" selected="0">
            <x v="41"/>
          </reference>
          <reference field="5" count="1" selected="0">
            <x v="116"/>
          </reference>
          <reference field="7" count="1">
            <x v="13"/>
          </reference>
        </references>
      </pivotArea>
    </format>
    <format dxfId="3758">
      <pivotArea dataOnly="0" labelOnly="1" outline="0" fieldPosition="0">
        <references count="3">
          <reference field="3" count="1" selected="0">
            <x v="42"/>
          </reference>
          <reference field="5" count="1" selected="0">
            <x v="99"/>
          </reference>
          <reference field="7" count="1">
            <x v="36"/>
          </reference>
        </references>
      </pivotArea>
    </format>
    <format dxfId="3759">
      <pivotArea dataOnly="0" labelOnly="1" outline="0" fieldPosition="0">
        <references count="3">
          <reference field="3" count="1" selected="0">
            <x v="43"/>
          </reference>
          <reference field="5" count="1" selected="0">
            <x v="38"/>
          </reference>
          <reference field="7" count="1">
            <x v="36"/>
          </reference>
        </references>
      </pivotArea>
    </format>
    <format dxfId="3760">
      <pivotArea dataOnly="0" labelOnly="1" outline="0" fieldPosition="0">
        <references count="3">
          <reference field="3" count="1" selected="0">
            <x v="44"/>
          </reference>
          <reference field="5" count="1" selected="0">
            <x v="11"/>
          </reference>
          <reference field="7" count="1">
            <x v="3"/>
          </reference>
        </references>
      </pivotArea>
    </format>
    <format dxfId="3761">
      <pivotArea dataOnly="0" labelOnly="1" outline="0" fieldPosition="0">
        <references count="3">
          <reference field="3" count="1" selected="0">
            <x v="45"/>
          </reference>
          <reference field="5" count="1" selected="0">
            <x v="82"/>
          </reference>
          <reference field="7" count="1">
            <x v="36"/>
          </reference>
        </references>
      </pivotArea>
    </format>
    <format dxfId="3762">
      <pivotArea dataOnly="0" labelOnly="1" outline="0" fieldPosition="0">
        <references count="3">
          <reference field="3" count="1" selected="0">
            <x v="46"/>
          </reference>
          <reference field="5" count="1" selected="0">
            <x v="105"/>
          </reference>
          <reference field="7" count="1">
            <x v="36"/>
          </reference>
        </references>
      </pivotArea>
    </format>
    <format dxfId="3763">
      <pivotArea dataOnly="0" labelOnly="1" outline="0" fieldPosition="0">
        <references count="3">
          <reference field="3" count="1" selected="0">
            <x v="47"/>
          </reference>
          <reference field="5" count="1" selected="0">
            <x v="80"/>
          </reference>
          <reference field="7" count="1">
            <x v="22"/>
          </reference>
        </references>
      </pivotArea>
    </format>
    <format dxfId="3764">
      <pivotArea dataOnly="0" labelOnly="1" outline="0" fieldPosition="0">
        <references count="3">
          <reference field="3" count="1" selected="0">
            <x v="48"/>
          </reference>
          <reference field="5" count="1" selected="0">
            <x v="13"/>
          </reference>
          <reference field="7" count="1">
            <x v="1"/>
          </reference>
        </references>
      </pivotArea>
    </format>
    <format dxfId="3765">
      <pivotArea dataOnly="0" labelOnly="1" outline="0" fieldPosition="0">
        <references count="3">
          <reference field="3" count="1" selected="0">
            <x v="49"/>
          </reference>
          <reference field="5" count="1" selected="0">
            <x v="20"/>
          </reference>
          <reference field="7" count="1">
            <x v="9"/>
          </reference>
        </references>
      </pivotArea>
    </format>
    <format dxfId="3766">
      <pivotArea dataOnly="0" labelOnly="1" outline="0" fieldPosition="0">
        <references count="3">
          <reference field="3" count="1" selected="0">
            <x v="50"/>
          </reference>
          <reference field="5" count="1" selected="0">
            <x v="47"/>
          </reference>
          <reference field="7" count="1">
            <x v="9"/>
          </reference>
        </references>
      </pivotArea>
    </format>
    <format dxfId="3767">
      <pivotArea dataOnly="0" labelOnly="1" outline="0" fieldPosition="0">
        <references count="3">
          <reference field="3" count="1" selected="0">
            <x v="51"/>
          </reference>
          <reference field="5" count="1" selected="0">
            <x v="121"/>
          </reference>
          <reference field="7" count="1">
            <x v="36"/>
          </reference>
        </references>
      </pivotArea>
    </format>
    <format dxfId="3768">
      <pivotArea dataOnly="0" labelOnly="1" outline="0" fieldPosition="0">
        <references count="3">
          <reference field="3" count="1" selected="0">
            <x v="52"/>
          </reference>
          <reference field="5" count="1" selected="0">
            <x v="58"/>
          </reference>
          <reference field="7" count="1">
            <x v="16"/>
          </reference>
        </references>
      </pivotArea>
    </format>
    <format dxfId="3769">
      <pivotArea dataOnly="0" labelOnly="1" outline="0" fieldPosition="0">
        <references count="3">
          <reference field="3" count="1" selected="0">
            <x v="53"/>
          </reference>
          <reference field="5" count="1" selected="0">
            <x v="62"/>
          </reference>
          <reference field="7" count="1">
            <x v="36"/>
          </reference>
        </references>
      </pivotArea>
    </format>
    <format dxfId="3770">
      <pivotArea dataOnly="0" labelOnly="1" outline="0" fieldPosition="0">
        <references count="3">
          <reference field="3" count="1" selected="0">
            <x v="53"/>
          </reference>
          <reference field="5" count="1" selected="0">
            <x v="111"/>
          </reference>
          <reference field="7" count="1">
            <x v="36"/>
          </reference>
        </references>
      </pivotArea>
    </format>
    <format dxfId="3771">
      <pivotArea dataOnly="0" labelOnly="1" outline="0" fieldPosition="0">
        <references count="3">
          <reference field="3" count="1" selected="0">
            <x v="54"/>
          </reference>
          <reference field="5" count="1" selected="0">
            <x v="91"/>
          </reference>
          <reference field="7" count="1">
            <x v="30"/>
          </reference>
        </references>
      </pivotArea>
    </format>
    <format dxfId="3772">
      <pivotArea dataOnly="0" labelOnly="1" outline="0" fieldPosition="0">
        <references count="3">
          <reference field="3" count="1" selected="0">
            <x v="55"/>
          </reference>
          <reference field="5" count="1" selected="0">
            <x v="51"/>
          </reference>
          <reference field="7" count="1">
            <x v="19"/>
          </reference>
        </references>
      </pivotArea>
    </format>
    <format dxfId="3773">
      <pivotArea dataOnly="0" labelOnly="1" outline="0" fieldPosition="0">
        <references count="3">
          <reference field="3" count="1" selected="0">
            <x v="56"/>
          </reference>
          <reference field="5" count="1" selected="0">
            <x v="46"/>
          </reference>
          <reference field="7" count="1">
            <x v="36"/>
          </reference>
        </references>
      </pivotArea>
    </format>
    <format dxfId="3774">
      <pivotArea dataOnly="0" labelOnly="1" outline="0" fieldPosition="0">
        <references count="3">
          <reference field="3" count="1" selected="0">
            <x v="57"/>
          </reference>
          <reference field="5" count="1" selected="0">
            <x v="90"/>
          </reference>
          <reference field="7" count="1">
            <x v="36"/>
          </reference>
        </references>
      </pivotArea>
    </format>
    <format dxfId="3775">
      <pivotArea dataOnly="0" labelOnly="1" outline="0" fieldPosition="0">
        <references count="3">
          <reference field="3" count="1" selected="0">
            <x v="58"/>
          </reference>
          <reference field="5" count="1" selected="0">
            <x v="97"/>
          </reference>
          <reference field="7" count="1">
            <x v="36"/>
          </reference>
        </references>
      </pivotArea>
    </format>
    <format dxfId="3776">
      <pivotArea dataOnly="0" labelOnly="1" outline="0" fieldPosition="0">
        <references count="3">
          <reference field="3" count="1" selected="0">
            <x v="59"/>
          </reference>
          <reference field="5" count="1" selected="0">
            <x v="49"/>
          </reference>
          <reference field="7" count="1">
            <x v="36"/>
          </reference>
        </references>
      </pivotArea>
    </format>
    <format dxfId="3777">
      <pivotArea dataOnly="0" labelOnly="1" outline="0" fieldPosition="0">
        <references count="3">
          <reference field="3" count="1" selected="0">
            <x v="59"/>
          </reference>
          <reference field="5" count="1" selected="0">
            <x v="56"/>
          </reference>
          <reference field="7" count="1">
            <x v="36"/>
          </reference>
        </references>
      </pivotArea>
    </format>
    <format dxfId="3778">
      <pivotArea dataOnly="0" labelOnly="1" outline="0" fieldPosition="0">
        <references count="3">
          <reference field="3" count="1" selected="0">
            <x v="59"/>
          </reference>
          <reference field="5" count="1" selected="0">
            <x v="109"/>
          </reference>
          <reference field="7" count="1">
            <x v="36"/>
          </reference>
        </references>
      </pivotArea>
    </format>
    <format dxfId="3779">
      <pivotArea dataOnly="0" labelOnly="1" outline="0" fieldPosition="0">
        <references count="3">
          <reference field="3" count="1" selected="0">
            <x v="59"/>
          </reference>
          <reference field="5" count="1" selected="0">
            <x v="114"/>
          </reference>
          <reference field="7" count="1">
            <x v="36"/>
          </reference>
        </references>
      </pivotArea>
    </format>
    <format dxfId="3780">
      <pivotArea dataOnly="0" labelOnly="1" outline="0" fieldPosition="0">
        <references count="3">
          <reference field="3" count="1" selected="0">
            <x v="60"/>
          </reference>
          <reference field="5" count="1" selected="0">
            <x v="73"/>
          </reference>
          <reference field="7" count="1">
            <x v="7"/>
          </reference>
        </references>
      </pivotArea>
    </format>
    <format dxfId="3781">
      <pivotArea dataOnly="0" labelOnly="1" outline="0" fieldPosition="0">
        <references count="3">
          <reference field="3" count="1" selected="0">
            <x v="60"/>
          </reference>
          <reference field="5" count="1" selected="0">
            <x v="115"/>
          </reference>
          <reference field="7" count="1">
            <x v="8"/>
          </reference>
        </references>
      </pivotArea>
    </format>
    <format dxfId="3782">
      <pivotArea dataOnly="0" labelOnly="1" outline="0" fieldPosition="0">
        <references count="3">
          <reference field="3" count="1" selected="0">
            <x v="61"/>
          </reference>
          <reference field="5" count="1" selected="0">
            <x v="41"/>
          </reference>
          <reference field="7" count="1">
            <x v="34"/>
          </reference>
        </references>
      </pivotArea>
    </format>
    <format dxfId="3783">
      <pivotArea dataOnly="0" labelOnly="1" outline="0" fieldPosition="0">
        <references count="3">
          <reference field="3" count="1" selected="0">
            <x v="62"/>
          </reference>
          <reference field="5" count="1" selected="0">
            <x v="60"/>
          </reference>
          <reference field="7" count="1">
            <x v="28"/>
          </reference>
        </references>
      </pivotArea>
    </format>
    <format dxfId="3784">
      <pivotArea dataOnly="0" labelOnly="1" outline="0" fieldPosition="0">
        <references count="3">
          <reference field="3" count="1" selected="0">
            <x v="62"/>
          </reference>
          <reference field="5" count="1" selected="0">
            <x v="87"/>
          </reference>
          <reference field="7" count="1">
            <x v="6"/>
          </reference>
        </references>
      </pivotArea>
    </format>
    <format dxfId="3785">
      <pivotArea dataOnly="0" labelOnly="1" outline="0" fieldPosition="0">
        <references count="3">
          <reference field="3" count="1" selected="0">
            <x v="62"/>
          </reference>
          <reference field="5" count="1" selected="0">
            <x v="100"/>
          </reference>
          <reference field="7" count="1">
            <x v="36"/>
          </reference>
        </references>
      </pivotArea>
    </format>
    <format dxfId="3786">
      <pivotArea dataOnly="0" labelOnly="1" outline="0" fieldPosition="0">
        <references count="3">
          <reference field="3" count="1" selected="0">
            <x v="62"/>
          </reference>
          <reference field="5" count="1" selected="0">
            <x v="104"/>
          </reference>
          <reference field="7" count="1">
            <x v="36"/>
          </reference>
        </references>
      </pivotArea>
    </format>
    <format dxfId="3787">
      <pivotArea dataOnly="0" labelOnly="1" outline="0" fieldPosition="0">
        <references count="3">
          <reference field="3" count="1" selected="0">
            <x v="63"/>
          </reference>
          <reference field="5" count="1" selected="0">
            <x v="50"/>
          </reference>
          <reference field="7" count="1">
            <x v="36"/>
          </reference>
        </references>
      </pivotArea>
    </format>
    <format dxfId="3788">
      <pivotArea dataOnly="0" labelOnly="1" outline="0" fieldPosition="0">
        <references count="3">
          <reference field="3" count="1" selected="0">
            <x v="64"/>
          </reference>
          <reference field="5" count="1" selected="0">
            <x v="18"/>
          </reference>
          <reference field="7" count="1">
            <x v="36"/>
          </reference>
        </references>
      </pivotArea>
    </format>
    <format dxfId="3789">
      <pivotArea dataOnly="0" labelOnly="1" outline="0" fieldPosition="0">
        <references count="3">
          <reference field="3" count="1" selected="0">
            <x v="65"/>
          </reference>
          <reference field="5" count="1" selected="0">
            <x v="61"/>
          </reference>
          <reference field="7" count="1">
            <x v="15"/>
          </reference>
        </references>
      </pivotArea>
    </format>
    <format dxfId="3790">
      <pivotArea dataOnly="0" labelOnly="1" outline="0" fieldPosition="0">
        <references count="3">
          <reference field="3" count="1" selected="0">
            <x v="66"/>
          </reference>
          <reference field="5" count="1" selected="0">
            <x v="10"/>
          </reference>
          <reference field="7" count="1">
            <x v="36"/>
          </reference>
        </references>
      </pivotArea>
    </format>
    <format dxfId="3791">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AE00DF-597E-4F98-A245-E6C9E4B0059E}" name="PivotTable4" cacheId="25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F13" firstHeaderRow="2" firstDataRow="2" firstDataCol="5" rowPageCount="1" colPageCount="1"/>
  <pivotFields count="16">
    <pivotField compact="0" outline="0" showAll="0"/>
    <pivotField axis="axisPage" compact="0" outline="0" multipleItemSelectionAllowed="1" showAll="0">
      <items count="14">
        <item h="1" x="8"/>
        <item x="9"/>
        <item h="1" x="10"/>
        <item h="1" x="2"/>
        <item h="1" x="4"/>
        <item h="1" m="1" x="11"/>
        <item h="1" x="6"/>
        <item h="1" x="5"/>
        <item h="1" x="1"/>
        <item h="1" x="7"/>
        <item h="1" x="0"/>
        <item h="1" m="1" x="12"/>
        <item h="1" x="3"/>
        <item t="default"/>
      </items>
    </pivotField>
    <pivotField compact="0" outline="0" showAll="0"/>
    <pivotField axis="axisRow" compact="0" outline="0" showAll="0" defaultSubtotal="0">
      <items count="74">
        <item x="18"/>
        <item x="25"/>
        <item x="52"/>
        <item x="43"/>
        <item m="1" x="65"/>
        <item m="1" x="66"/>
        <item x="40"/>
        <item x="45"/>
        <item x="8"/>
        <item x="17"/>
        <item x="6"/>
        <item x="47"/>
        <item x="34"/>
        <item x="13"/>
        <item x="31"/>
        <item m="1" x="64"/>
        <item x="7"/>
        <item x="28"/>
        <item x="53"/>
        <item x="30"/>
        <item x="4"/>
        <item m="1" x="56"/>
        <item x="12"/>
        <item x="51"/>
        <item m="1" x="58"/>
        <item m="1" x="70"/>
        <item x="11"/>
        <item x="46"/>
        <item x="20"/>
        <item m="1" x="73"/>
        <item m="1" x="54"/>
        <item x="29"/>
        <item m="1" x="67"/>
        <item x="35"/>
        <item x="27"/>
        <item m="1" x="62"/>
        <item x="14"/>
        <item x="48"/>
        <item x="37"/>
        <item x="1"/>
        <item x="9"/>
        <item x="2"/>
        <item x="49"/>
        <item m="1" x="57"/>
        <item m="1" x="71"/>
        <item x="32"/>
        <item x="5"/>
        <item m="1" x="63"/>
        <item m="1" x="60"/>
        <item m="1" x="55"/>
        <item x="39"/>
        <item m="1" x="68"/>
        <item x="23"/>
        <item x="44"/>
        <item x="24"/>
        <item m="1" x="72"/>
        <item x="10"/>
        <item m="1" x="59"/>
        <item m="1" x="61"/>
        <item x="33"/>
        <item x="22"/>
        <item m="1" x="69"/>
        <item x="38"/>
        <item x="3"/>
        <item x="0"/>
        <item x="41"/>
        <item x="50"/>
        <item x="42"/>
        <item x="21"/>
        <item x="26"/>
        <item x="16"/>
        <item x="15"/>
        <item x="19"/>
        <item x="36"/>
      </items>
      <extLst>
        <ext xmlns:x14="http://schemas.microsoft.com/office/spreadsheetml/2009/9/main" uri="{2946ED86-A175-432a-8AC1-64E0C546D7DE}">
          <x14:pivotField fillDownLabels="1"/>
        </ext>
      </extLst>
    </pivotField>
    <pivotField axis="axisRow" compact="0" outline="0" showAll="0" defaultSubtotal="0">
      <items count="138">
        <item x="48"/>
        <item x="104"/>
        <item x="113"/>
        <item x="114"/>
        <item x="115"/>
        <item x="47"/>
        <item x="63"/>
        <item m="1" x="135"/>
        <item x="77"/>
        <item m="1" x="132"/>
        <item x="96"/>
        <item x="21"/>
        <item m="1" x="127"/>
        <item x="54"/>
        <item x="103"/>
        <item x="42"/>
        <item x="99"/>
        <item x="70"/>
        <item x="25"/>
        <item m="1" x="129"/>
        <item x="116"/>
        <item x="2"/>
        <item x="12"/>
        <item x="28"/>
        <item x="36"/>
        <item x="109"/>
        <item x="110"/>
        <item x="0"/>
        <item x="45"/>
        <item sd="0" x="15"/>
        <item x="1"/>
        <item x="86"/>
        <item x="65"/>
        <item x="78"/>
        <item x="121"/>
        <item x="43"/>
        <item x="38"/>
        <item x="58"/>
        <item x="57"/>
        <item x="117"/>
        <item x="75"/>
        <item x="82"/>
        <item x="72"/>
        <item x="69"/>
        <item x="84"/>
        <item x="81"/>
        <item x="100"/>
        <item x="27"/>
        <item x="87"/>
        <item x="73"/>
        <item x="4"/>
        <item x="76"/>
        <item x="98"/>
        <item x="67"/>
        <item m="1" x="130"/>
        <item x="90"/>
        <item x="85"/>
        <item x="26"/>
        <item x="5"/>
        <item x="53"/>
        <item x="37"/>
        <item x="89"/>
        <item x="6"/>
        <item x="118"/>
        <item x="55"/>
        <item x="30"/>
        <item x="125"/>
        <item x="71"/>
        <item x="79"/>
        <item x="24"/>
        <item x="83"/>
        <item x="46"/>
        <item x="39"/>
        <item x="95"/>
        <item x="33"/>
        <item x="29"/>
        <item x="126"/>
        <item x="20"/>
        <item x="120"/>
        <item x="13"/>
        <item x="14"/>
        <item x="22"/>
        <item x="62"/>
        <item x="74"/>
        <item x="56"/>
        <item x="17"/>
        <item x="44"/>
        <item m="1" x="136"/>
        <item x="23"/>
        <item x="92"/>
        <item x="66"/>
        <item m="1" x="134"/>
        <item x="105"/>
        <item x="119"/>
        <item x="61"/>
        <item x="107"/>
        <item x="102"/>
        <item x="10"/>
        <item x="19"/>
        <item x="97"/>
        <item x="59"/>
        <item x="3"/>
        <item x="49"/>
        <item x="88"/>
        <item x="108"/>
        <item x="60"/>
        <item x="11"/>
        <item x="34"/>
        <item x="64"/>
        <item x="106"/>
        <item m="1" x="137"/>
        <item x="41"/>
        <item x="52"/>
        <item x="40"/>
        <item x="51"/>
        <item x="80"/>
        <item x="50"/>
        <item x="91"/>
        <item x="112"/>
        <item x="122"/>
        <item x="9"/>
        <item x="111"/>
        <item x="18"/>
        <item x="32"/>
        <item x="123"/>
        <item x="101"/>
        <item x="31"/>
        <item x="68"/>
        <item x="124"/>
        <item m="1" x="133"/>
        <item x="93"/>
        <item m="1" x="131"/>
        <item x="7"/>
        <item m="1" x="128"/>
        <item x="94"/>
        <item x="8"/>
        <item x="16"/>
        <item x="35"/>
      </items>
    </pivotField>
    <pivotField axis="axisRow" compact="0" outline="0" showAll="0" defaultSubtotal="0">
      <items count="126">
        <item x="26"/>
        <item x="114"/>
        <item x="100"/>
        <item x="105"/>
        <item x="10"/>
        <item x="22"/>
        <item x="103"/>
        <item x="101"/>
        <item x="29"/>
        <item x="42"/>
        <item x="117"/>
        <item x="90"/>
        <item x="14"/>
        <item x="27"/>
        <item x="6"/>
        <item x="72"/>
        <item x="38"/>
        <item x="32"/>
        <item x="0"/>
        <item x="73"/>
        <item x="2"/>
        <item x="120"/>
        <item x="23"/>
        <item x="41"/>
        <item x="33"/>
        <item x="58"/>
        <item x="69"/>
        <item x="74"/>
        <item x="44"/>
        <item x="8"/>
        <item x="7"/>
        <item x="31"/>
        <item x="51"/>
        <item x="53"/>
        <item x="59"/>
        <item x="98"/>
        <item x="65"/>
        <item x="11"/>
        <item x="84"/>
        <item x="12"/>
        <item x="13"/>
        <item x="88"/>
        <item x="1"/>
        <item x="43"/>
        <item x="60"/>
        <item x="82"/>
        <item x="17"/>
        <item x="91"/>
        <item x="86"/>
        <item x="71"/>
        <item x="3"/>
        <item x="95"/>
        <item x="64"/>
        <item x="104"/>
        <item x="83"/>
        <item x="67"/>
        <item m="1" x="122"/>
        <item x="85"/>
        <item x="36"/>
        <item x="109"/>
        <item x="111"/>
        <item x="94"/>
        <item x="99"/>
        <item x="78"/>
        <item x="68"/>
        <item x="121"/>
        <item x="45"/>
        <item x="61"/>
        <item x="55"/>
        <item x="56"/>
        <item x="77"/>
        <item x="75"/>
        <item x="76"/>
        <item x="35"/>
        <item x="81"/>
        <item x="63"/>
        <item x="115"/>
        <item x="96"/>
        <item x="40"/>
        <item x="93"/>
        <item x="89"/>
        <item x="113"/>
        <item x="48"/>
        <item x="119"/>
        <item x="87"/>
        <item x="79"/>
        <item x="118"/>
        <item m="1" x="125"/>
        <item x="62"/>
        <item m="1" x="124"/>
        <item x="24"/>
        <item x="37"/>
        <item x="47"/>
        <item x="34"/>
        <item x="39"/>
        <item x="15"/>
        <item x="54"/>
        <item x="57"/>
        <item x="30"/>
        <item x="112"/>
        <item x="116"/>
        <item x="20"/>
        <item x="4"/>
        <item x="18"/>
        <item x="106"/>
        <item x="5"/>
        <item x="80"/>
        <item x="102"/>
        <item x="92"/>
        <item x="49"/>
        <item x="21"/>
        <item x="108"/>
        <item x="110"/>
        <item x="25"/>
        <item x="50"/>
        <item x="97"/>
        <item x="19"/>
        <item x="107"/>
        <item x="28"/>
        <item x="46"/>
        <item x="66"/>
        <item x="9"/>
        <item x="52"/>
        <item x="16"/>
        <item m="1" x="123"/>
        <item x="70"/>
      </items>
    </pivotField>
    <pivotField compact="0" outline="0" showAll="0"/>
    <pivotField axis="axisRow" compact="0" outline="0" showAll="0" defaultSubtotal="0">
      <items count="63">
        <item x="39"/>
        <item m="1" x="62"/>
        <item x="16"/>
        <item x="30"/>
        <item x="44"/>
        <item x="43"/>
        <item m="1" x="61"/>
        <item x="23"/>
        <item x="36"/>
        <item x="1"/>
        <item m="1" x="54"/>
        <item x="41"/>
        <item x="42"/>
        <item x="10"/>
        <item x="27"/>
        <item m="1" x="57"/>
        <item m="1" x="53"/>
        <item x="21"/>
        <item m="1" x="58"/>
        <item m="1" x="59"/>
        <item x="9"/>
        <item x="35"/>
        <item x="29"/>
        <item m="1" x="56"/>
        <item m="1" x="55"/>
        <item x="5"/>
        <item m="1" x="51"/>
        <item x="4"/>
        <item x="47"/>
        <item x="40"/>
        <item x="25"/>
        <item x="22"/>
        <item x="13"/>
        <item x="19"/>
        <item x="28"/>
        <item m="1" x="60"/>
        <item x="0"/>
        <item x="17"/>
        <item x="31"/>
        <item m="1" x="52"/>
        <item x="18"/>
        <item x="2"/>
        <item x="3"/>
        <item x="11"/>
        <item x="12"/>
        <item x="14"/>
        <item x="15"/>
        <item x="8"/>
        <item x="20"/>
        <item x="24"/>
        <item x="33"/>
        <item x="7"/>
        <item x="34"/>
        <item x="26"/>
        <item x="32"/>
        <item x="37"/>
        <item x="38"/>
        <item x="6"/>
        <item x="46"/>
        <item x="45"/>
        <item x="48"/>
        <item x="49"/>
        <item x="50"/>
      </items>
    </pivotField>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sortType="ascending">
      <items count="45">
        <item x="7"/>
        <item x="3"/>
        <item x="4"/>
        <item x="5"/>
        <item x="13"/>
        <item x="14"/>
        <item x="15"/>
        <item x="16"/>
        <item x="17"/>
        <item x="18"/>
        <item x="19"/>
        <item x="20"/>
        <item x="0"/>
        <item x="30"/>
        <item x="31"/>
        <item x="12"/>
        <item x="27"/>
        <item x="26"/>
        <item x="43"/>
        <item x="22"/>
        <item x="24"/>
        <item x="1"/>
        <item x="23"/>
        <item x="33"/>
        <item x="32"/>
        <item x="34"/>
        <item x="6"/>
        <item x="35"/>
        <item x="36"/>
        <item x="37"/>
        <item x="38"/>
        <item x="39"/>
        <item x="40"/>
        <item x="8"/>
        <item x="9"/>
        <item x="10"/>
        <item x="11"/>
        <item x="29"/>
        <item x="28"/>
        <item x="21"/>
        <item x="2"/>
        <item x="25"/>
        <item x="41"/>
        <item x="42"/>
        <item t="default"/>
      </items>
    </pivotField>
    <pivotField compact="0" outline="0" showAll="0"/>
  </pivotFields>
  <rowFields count="5">
    <field x="3"/>
    <field x="4"/>
    <field x="5"/>
    <field x="7"/>
    <field x="14"/>
  </rowFields>
  <rowItems count="9">
    <i>
      <x v="13"/>
      <x v="55"/>
      <x v="48"/>
      <x v="44"/>
      <x/>
    </i>
    <i r="1">
      <x v="61"/>
      <x v="57"/>
      <x v="44"/>
      <x/>
    </i>
    <i r="1">
      <x v="117"/>
      <x v="84"/>
      <x v="44"/>
      <x/>
    </i>
    <i>
      <x v="50"/>
      <x v="73"/>
      <x v="47"/>
      <x v="38"/>
      <x v="4"/>
    </i>
    <i>
      <x v="62"/>
      <x v="89"/>
      <x v="41"/>
      <x v="34"/>
      <x v="1"/>
    </i>
    <i r="1">
      <x v="128"/>
      <x v="86"/>
      <x v="34"/>
      <x v="5"/>
    </i>
    <i r="1">
      <x v="130"/>
      <x v="80"/>
      <x v="22"/>
      <x v="2"/>
    </i>
    <i r="1">
      <x v="134"/>
      <x v="11"/>
      <x v="3"/>
      <x v="3"/>
    </i>
    <i t="grand">
      <x/>
    </i>
  </rowItems>
  <colItems count="1">
    <i/>
  </colItems>
  <pageFields count="1">
    <pageField fld="1" hier="-1"/>
  </pageFields>
  <dataFields count="1">
    <dataField name="Sum of Weight (Estimated Mandays: ANGKA)" fld="13" baseField="14" baseItem="0"/>
  </dataFields>
  <formats count="408">
    <format dxfId="2976">
      <pivotArea type="all" dataOnly="0" outline="0" fieldPosition="0"/>
    </format>
    <format dxfId="2977">
      <pivotArea outline="0" collapsedLevelsAreSubtotals="1" fieldPosition="0"/>
    </format>
    <format dxfId="2978">
      <pivotArea type="origin" dataOnly="0" labelOnly="1" outline="0" fieldPosition="0"/>
    </format>
    <format dxfId="2979">
      <pivotArea field="3" type="button" dataOnly="0" labelOnly="1" outline="0" axis="axisRow" fieldPosition="0"/>
    </format>
    <format dxfId="2980">
      <pivotArea field="5" type="button" dataOnly="0" labelOnly="1" outline="0" axis="axisRow" fieldPosition="2"/>
    </format>
    <format dxfId="2981">
      <pivotArea field="7" type="button" dataOnly="0" labelOnly="1" outline="0" axis="axisRow" fieldPosition="3"/>
    </format>
    <format dxfId="2982">
      <pivotArea dataOnly="0" labelOnly="1" outline="0"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983">
      <pivotArea dataOnly="0" labelOnly="1" outline="0" fieldPosition="0">
        <references count="1">
          <reference field="3" count="17">
            <x v="50"/>
            <x v="51"/>
            <x v="52"/>
            <x v="53"/>
            <x v="54"/>
            <x v="55"/>
            <x v="56"/>
            <x v="57"/>
            <x v="58"/>
            <x v="59"/>
            <x v="60"/>
            <x v="61"/>
            <x v="62"/>
            <x v="63"/>
            <x v="64"/>
            <x v="65"/>
            <x v="66"/>
          </reference>
        </references>
      </pivotArea>
    </format>
    <format dxfId="2984">
      <pivotArea dataOnly="0" labelOnly="1" grandRow="1" outline="0" fieldPosition="0"/>
    </format>
    <format dxfId="2985">
      <pivotArea dataOnly="0" labelOnly="1" outline="0" fieldPosition="0">
        <references count="2">
          <reference field="3" count="1" selected="0">
            <x v="0"/>
          </reference>
          <reference field="5" count="1">
            <x v="98"/>
          </reference>
        </references>
      </pivotArea>
    </format>
    <format dxfId="2986">
      <pivotArea dataOnly="0" labelOnly="1" outline="0" fieldPosition="0">
        <references count="2">
          <reference field="3" count="1" selected="0">
            <x v="1"/>
          </reference>
          <reference field="5" count="2">
            <x v="16"/>
            <x v="79"/>
          </reference>
        </references>
      </pivotArea>
    </format>
    <format dxfId="2987">
      <pivotArea dataOnly="0" labelOnly="1" outline="0" fieldPosition="0">
        <references count="2">
          <reference field="3" count="1" selected="0">
            <x v="2"/>
          </reference>
          <reference field="5" count="1">
            <x v="21"/>
          </reference>
        </references>
      </pivotArea>
    </format>
    <format dxfId="2988">
      <pivotArea dataOnly="0" labelOnly="1" outline="0" fieldPosition="0">
        <references count="2">
          <reference field="3" count="1" selected="0">
            <x v="3"/>
          </reference>
          <reference field="5" count="1">
            <x v="35"/>
          </reference>
        </references>
      </pivotArea>
    </format>
    <format dxfId="2989">
      <pivotArea dataOnly="0" labelOnly="1" outline="0" fieldPosition="0">
        <references count="2">
          <reference field="3" count="1" selected="0">
            <x v="4"/>
          </reference>
          <reference field="5" count="1">
            <x v="24"/>
          </reference>
        </references>
      </pivotArea>
    </format>
    <format dxfId="2990">
      <pivotArea dataOnly="0" labelOnly="1" outline="0" fieldPosition="0">
        <references count="2">
          <reference field="3" count="1" selected="0">
            <x v="5"/>
          </reference>
          <reference field="5" count="1">
            <x v="93"/>
          </reference>
        </references>
      </pivotArea>
    </format>
    <format dxfId="2991">
      <pivotArea dataOnly="0" labelOnly="1" outline="0" fieldPosition="0">
        <references count="2">
          <reference field="3" count="1" selected="0">
            <x v="6"/>
          </reference>
          <reference field="5" count="1">
            <x v="108"/>
          </reference>
        </references>
      </pivotArea>
    </format>
    <format dxfId="2992">
      <pivotArea dataOnly="0" labelOnly="1" outline="0" fieldPosition="0">
        <references count="2">
          <reference field="3" count="1" selected="0">
            <x v="7"/>
          </reference>
          <reference field="5" count="2">
            <x v="7"/>
            <x v="53"/>
          </reference>
        </references>
      </pivotArea>
    </format>
    <format dxfId="2993">
      <pivotArea dataOnly="0" labelOnly="1" outline="0" fieldPosition="0">
        <references count="2">
          <reference field="3" count="1" selected="0">
            <x v="8"/>
          </reference>
          <reference field="5" count="1">
            <x v="121"/>
          </reference>
        </references>
      </pivotArea>
    </format>
    <format dxfId="2994">
      <pivotArea dataOnly="0" labelOnly="1" outline="0" fieldPosition="0">
        <references count="2">
          <reference field="3" count="1" selected="0">
            <x v="9"/>
          </reference>
          <reference field="5" count="1">
            <x v="118"/>
          </reference>
        </references>
      </pivotArea>
    </format>
    <format dxfId="2995">
      <pivotArea dataOnly="0" labelOnly="1" outline="0" fieldPosition="0">
        <references count="2">
          <reference field="3" count="1" selected="0">
            <x v="10"/>
          </reference>
          <reference field="5" count="1">
            <x v="14"/>
          </reference>
        </references>
      </pivotArea>
    </format>
    <format dxfId="2996">
      <pivotArea dataOnly="0" labelOnly="1" outline="0" fieldPosition="0">
        <references count="2">
          <reference field="3" count="1" selected="0">
            <x v="11"/>
          </reference>
          <reference field="5" count="1">
            <x v="3"/>
          </reference>
        </references>
      </pivotArea>
    </format>
    <format dxfId="2997">
      <pivotArea dataOnly="0" labelOnly="1" outline="0" fieldPosition="0">
        <references count="2">
          <reference field="3" count="1" selected="0">
            <x v="12"/>
          </reference>
          <reference field="5" count="1">
            <x v="32"/>
          </reference>
        </references>
      </pivotArea>
    </format>
    <format dxfId="2998">
      <pivotArea dataOnly="0" labelOnly="1" outline="0" fieldPosition="0">
        <references count="2">
          <reference field="3" count="1" selected="0">
            <x v="13"/>
          </reference>
          <reference field="5" count="4">
            <x v="48"/>
            <x v="57"/>
            <x v="84"/>
            <x v="110"/>
          </reference>
        </references>
      </pivotArea>
    </format>
    <format dxfId="2999">
      <pivotArea dataOnly="0" labelOnly="1" outline="0" fieldPosition="0">
        <references count="2">
          <reference field="3" count="1" selected="0">
            <x v="14"/>
          </reference>
          <reference field="5" count="1">
            <x v="92"/>
          </reference>
        </references>
      </pivotArea>
    </format>
    <format dxfId="3000">
      <pivotArea dataOnly="0" labelOnly="1" outline="0" fieldPosition="0">
        <references count="2">
          <reference field="3" count="1" selected="0">
            <x v="15"/>
          </reference>
          <reference field="5" count="1">
            <x v="77"/>
          </reference>
        </references>
      </pivotArea>
    </format>
    <format dxfId="3001">
      <pivotArea dataOnly="0" labelOnly="1" outline="0" fieldPosition="0">
        <references count="2">
          <reference field="3" count="1" selected="0">
            <x v="16"/>
          </reference>
          <reference field="5" count="6">
            <x v="1"/>
            <x v="29"/>
            <x v="30"/>
            <x v="81"/>
            <x v="95"/>
            <x v="121"/>
          </reference>
        </references>
      </pivotArea>
    </format>
    <format dxfId="3002">
      <pivotArea dataOnly="0" labelOnly="1" outline="0" fieldPosition="0">
        <references count="2">
          <reference field="3" count="1" selected="0">
            <x v="17"/>
          </reference>
          <reference field="5" count="3">
            <x v="33"/>
            <x v="43"/>
            <x v="96"/>
          </reference>
        </references>
      </pivotArea>
    </format>
    <format dxfId="3003">
      <pivotArea dataOnly="0" labelOnly="1" outline="0" fieldPosition="0">
        <references count="2">
          <reference field="3" count="1" selected="0">
            <x v="18"/>
          </reference>
          <reference field="5" count="1">
            <x v="65"/>
          </reference>
        </references>
      </pivotArea>
    </format>
    <format dxfId="3004">
      <pivotArea dataOnly="0" labelOnly="1" outline="0" fieldPosition="0">
        <references count="2">
          <reference field="3" count="1" selected="0">
            <x v="19"/>
          </reference>
          <reference field="5" count="1">
            <x v="119"/>
          </reference>
        </references>
      </pivotArea>
    </format>
    <format dxfId="3005">
      <pivotArea dataOnly="0" labelOnly="1" outline="0" fieldPosition="0">
        <references count="2">
          <reference field="3" count="1" selected="0">
            <x v="20"/>
          </reference>
          <reference field="5" count="1">
            <x v="102"/>
          </reference>
        </references>
      </pivotArea>
    </format>
    <format dxfId="3006">
      <pivotArea dataOnly="0" labelOnly="1" outline="0" fieldPosition="0">
        <references count="2">
          <reference field="3" count="1" selected="0">
            <x v="21"/>
          </reference>
          <reference field="5" count="1">
            <x v="0"/>
          </reference>
        </references>
      </pivotArea>
    </format>
    <format dxfId="3007">
      <pivotArea dataOnly="0" labelOnly="1" outline="0" fieldPosition="0">
        <references count="2">
          <reference field="3" count="1" selected="0">
            <x v="22"/>
          </reference>
          <reference field="5" count="1">
            <x v="101"/>
          </reference>
        </references>
      </pivotArea>
    </format>
    <format dxfId="3008">
      <pivotArea dataOnly="0" labelOnly="1" outline="0" fieldPosition="0">
        <references count="2">
          <reference field="3" count="1" selected="0">
            <x v="23"/>
          </reference>
          <reference field="5" count="1">
            <x v="83"/>
          </reference>
        </references>
      </pivotArea>
    </format>
    <format dxfId="3009">
      <pivotArea dataOnly="0" labelOnly="1" outline="0" fieldPosition="0">
        <references count="2">
          <reference field="3" count="1" selected="0">
            <x v="24"/>
          </reference>
          <reference field="5" count="1">
            <x v="121"/>
          </reference>
        </references>
      </pivotArea>
    </format>
    <format dxfId="3010">
      <pivotArea dataOnly="0" labelOnly="1" outline="0" fieldPosition="0">
        <references count="2">
          <reference field="3" count="1" selected="0">
            <x v="25"/>
          </reference>
          <reference field="5" count="1">
            <x v="86"/>
          </reference>
        </references>
      </pivotArea>
    </format>
    <format dxfId="3011">
      <pivotArea dataOnly="0" labelOnly="1" outline="0" fieldPosition="0">
        <references count="2">
          <reference field="3" count="1" selected="0">
            <x v="26"/>
          </reference>
          <reference field="5" count="3">
            <x v="75"/>
            <x v="103"/>
            <x v="107"/>
          </reference>
        </references>
      </pivotArea>
    </format>
    <format dxfId="3012">
      <pivotArea dataOnly="0" labelOnly="1" outline="0" fieldPosition="0">
        <references count="2">
          <reference field="3" count="1" selected="0">
            <x v="27"/>
          </reference>
          <reference field="5" count="1">
            <x v="6"/>
          </reference>
        </references>
      </pivotArea>
    </format>
    <format dxfId="3013">
      <pivotArea dataOnly="0" labelOnly="1" outline="0" fieldPosition="0">
        <references count="2">
          <reference field="3" count="1" selected="0">
            <x v="28"/>
          </reference>
          <reference field="5" count="2">
            <x v="17"/>
            <x v="31"/>
          </reference>
        </references>
      </pivotArea>
    </format>
    <format dxfId="3014">
      <pivotArea dataOnly="0" labelOnly="1" outline="0" fieldPosition="0">
        <references count="2">
          <reference field="3" count="1" selected="0">
            <x v="29"/>
          </reference>
          <reference field="5" count="1">
            <x v="8"/>
          </reference>
        </references>
      </pivotArea>
    </format>
    <format dxfId="3015">
      <pivotArea dataOnly="0" labelOnly="1" outline="0" fieldPosition="0">
        <references count="2">
          <reference field="3" count="1" selected="0">
            <x v="30"/>
          </reference>
          <reference field="5" count="1">
            <x v="89"/>
          </reference>
        </references>
      </pivotArea>
    </format>
    <format dxfId="3016">
      <pivotArea dataOnly="0" labelOnly="1" outline="0" fieldPosition="0">
        <references count="2">
          <reference field="3" count="1" selected="0">
            <x v="31"/>
          </reference>
          <reference field="5" count="2">
            <x v="64"/>
            <x v="66"/>
          </reference>
        </references>
      </pivotArea>
    </format>
    <format dxfId="3017">
      <pivotArea dataOnly="0" labelOnly="1" outline="0" fieldPosition="0">
        <references count="2">
          <reference field="3" count="1" selected="0">
            <x v="32"/>
          </reference>
          <reference field="5" count="1">
            <x v="94"/>
          </reference>
        </references>
      </pivotArea>
    </format>
    <format dxfId="3018">
      <pivotArea dataOnly="0" labelOnly="1" outline="0" fieldPosition="0">
        <references count="2">
          <reference field="3" count="1" selected="0">
            <x v="33"/>
          </reference>
          <reference field="5" count="1">
            <x v="68"/>
          </reference>
        </references>
      </pivotArea>
    </format>
    <format dxfId="3019">
      <pivotArea dataOnly="0" labelOnly="1" outline="0" fieldPosition="0">
        <references count="2">
          <reference field="3" count="1" selected="0">
            <x v="34"/>
          </reference>
          <reference field="5" count="5">
            <x v="9"/>
            <x v="28"/>
            <x v="78"/>
            <x v="120"/>
            <x v="121"/>
          </reference>
        </references>
      </pivotArea>
    </format>
    <format dxfId="3020">
      <pivotArea dataOnly="0" labelOnly="1" outline="0" fieldPosition="0">
        <references count="2">
          <reference field="3" count="1" selected="0">
            <x v="35"/>
          </reference>
          <reference field="5" count="1">
            <x v="26"/>
          </reference>
        </references>
      </pivotArea>
    </format>
    <format dxfId="3021">
      <pivotArea dataOnly="0" labelOnly="1" outline="0" fieldPosition="0">
        <references count="2">
          <reference field="3" count="1" selected="0">
            <x v="36"/>
          </reference>
          <reference field="5" count="1">
            <x v="22"/>
          </reference>
        </references>
      </pivotArea>
    </format>
    <format dxfId="3022">
      <pivotArea dataOnly="0" labelOnly="1" outline="0" fieldPosition="0">
        <references count="2">
          <reference field="3" count="1" selected="0">
            <x v="37"/>
          </reference>
          <reference field="5" count="1">
            <x v="117"/>
          </reference>
        </references>
      </pivotArea>
    </format>
    <format dxfId="3023">
      <pivotArea dataOnly="0" labelOnly="1" outline="0" fieldPosition="0">
        <references count="2">
          <reference field="3" count="1" selected="0">
            <x v="38"/>
          </reference>
          <reference field="5" count="2">
            <x v="27"/>
            <x v="52"/>
          </reference>
        </references>
      </pivotArea>
    </format>
    <format dxfId="3024">
      <pivotArea dataOnly="0" labelOnly="1" outline="0" fieldPosition="0">
        <references count="2">
          <reference field="3" count="1" selected="0">
            <x v="39"/>
          </reference>
          <reference field="5" count="13">
            <x v="12"/>
            <x v="15"/>
            <x v="19"/>
            <x v="23"/>
            <x v="25"/>
            <x v="34"/>
            <x v="36"/>
            <x v="42"/>
            <x v="44"/>
            <x v="55"/>
            <x v="69"/>
            <x v="88"/>
            <x v="121"/>
          </reference>
        </references>
      </pivotArea>
    </format>
    <format dxfId="3025">
      <pivotArea dataOnly="0" labelOnly="1" outline="0" fieldPosition="0">
        <references count="2">
          <reference field="3" count="1" selected="0">
            <x v="40"/>
          </reference>
          <reference field="5" count="14">
            <x v="4"/>
            <x v="37"/>
            <x v="39"/>
            <x v="40"/>
            <x v="45"/>
            <x v="54"/>
            <x v="63"/>
            <x v="70"/>
            <x v="71"/>
            <x v="72"/>
            <x v="74"/>
            <x v="85"/>
            <x v="106"/>
            <x v="113"/>
          </reference>
        </references>
      </pivotArea>
    </format>
    <format dxfId="3026">
      <pivotArea dataOnly="0" labelOnly="1" outline="0" fieldPosition="0">
        <references count="2">
          <reference field="3" count="1" selected="0">
            <x v="41"/>
          </reference>
          <reference field="5" count="7">
            <x v="2"/>
            <x v="5"/>
            <x v="59"/>
            <x v="67"/>
            <x v="76"/>
            <x v="112"/>
            <x v="116"/>
          </reference>
        </references>
      </pivotArea>
    </format>
    <format dxfId="3027">
      <pivotArea dataOnly="0" labelOnly="1" outline="0" fieldPosition="0">
        <references count="2">
          <reference field="3" count="1" selected="0">
            <x v="42"/>
          </reference>
          <reference field="5" count="1">
            <x v="99"/>
          </reference>
        </references>
      </pivotArea>
    </format>
    <format dxfId="3028">
      <pivotArea dataOnly="0" labelOnly="1" outline="0" fieldPosition="0">
        <references count="2">
          <reference field="3" count="1" selected="0">
            <x v="43"/>
          </reference>
          <reference field="5" count="1">
            <x v="38"/>
          </reference>
        </references>
      </pivotArea>
    </format>
    <format dxfId="3029">
      <pivotArea dataOnly="0" labelOnly="1" outline="0" fieldPosition="0">
        <references count="2">
          <reference field="3" count="1" selected="0">
            <x v="44"/>
          </reference>
          <reference field="5" count="1">
            <x v="11"/>
          </reference>
        </references>
      </pivotArea>
    </format>
    <format dxfId="3030">
      <pivotArea dataOnly="0" labelOnly="1" outline="0" fieldPosition="0">
        <references count="2">
          <reference field="3" count="1" selected="0">
            <x v="45"/>
          </reference>
          <reference field="5" count="1">
            <x v="82"/>
          </reference>
        </references>
      </pivotArea>
    </format>
    <format dxfId="3031">
      <pivotArea dataOnly="0" labelOnly="1" outline="0" fieldPosition="0">
        <references count="2">
          <reference field="3" count="1" selected="0">
            <x v="46"/>
          </reference>
          <reference field="5" count="1">
            <x v="105"/>
          </reference>
        </references>
      </pivotArea>
    </format>
    <format dxfId="3032">
      <pivotArea dataOnly="0" labelOnly="1" outline="0" fieldPosition="0">
        <references count="2">
          <reference field="3" count="1" selected="0">
            <x v="47"/>
          </reference>
          <reference field="5" count="1">
            <x v="80"/>
          </reference>
        </references>
      </pivotArea>
    </format>
    <format dxfId="3033">
      <pivotArea dataOnly="0" labelOnly="1" outline="0" fieldPosition="0">
        <references count="2">
          <reference field="3" count="1" selected="0">
            <x v="48"/>
          </reference>
          <reference field="5" count="1">
            <x v="13"/>
          </reference>
        </references>
      </pivotArea>
    </format>
    <format dxfId="3034">
      <pivotArea dataOnly="0" labelOnly="1" outline="0" fieldPosition="0">
        <references count="2">
          <reference field="3" count="1" selected="0">
            <x v="49"/>
          </reference>
          <reference field="5" count="1">
            <x v="20"/>
          </reference>
        </references>
      </pivotArea>
    </format>
    <format dxfId="3035">
      <pivotArea dataOnly="0" labelOnly="1" outline="0" fieldPosition="0">
        <references count="2">
          <reference field="3" count="1" selected="0">
            <x v="50"/>
          </reference>
          <reference field="5" count="1">
            <x v="47"/>
          </reference>
        </references>
      </pivotArea>
    </format>
    <format dxfId="3036">
      <pivotArea dataOnly="0" labelOnly="1" outline="0" fieldPosition="0">
        <references count="2">
          <reference field="3" count="1" selected="0">
            <x v="51"/>
          </reference>
          <reference field="5" count="1">
            <x v="121"/>
          </reference>
        </references>
      </pivotArea>
    </format>
    <format dxfId="3037">
      <pivotArea dataOnly="0" labelOnly="1" outline="0" fieldPosition="0">
        <references count="2">
          <reference field="3" count="1" selected="0">
            <x v="52"/>
          </reference>
          <reference field="5" count="1">
            <x v="58"/>
          </reference>
        </references>
      </pivotArea>
    </format>
    <format dxfId="3038">
      <pivotArea dataOnly="0" labelOnly="1" outline="0" fieldPosition="0">
        <references count="2">
          <reference field="3" count="1" selected="0">
            <x v="53"/>
          </reference>
          <reference field="5" count="2">
            <x v="62"/>
            <x v="111"/>
          </reference>
        </references>
      </pivotArea>
    </format>
    <format dxfId="3039">
      <pivotArea dataOnly="0" labelOnly="1" outline="0" fieldPosition="0">
        <references count="2">
          <reference field="3" count="1" selected="0">
            <x v="54"/>
          </reference>
          <reference field="5" count="1">
            <x v="91"/>
          </reference>
        </references>
      </pivotArea>
    </format>
    <format dxfId="3040">
      <pivotArea dataOnly="0" labelOnly="1" outline="0" fieldPosition="0">
        <references count="2">
          <reference field="3" count="1" selected="0">
            <x v="55"/>
          </reference>
          <reference field="5" count="1">
            <x v="51"/>
          </reference>
        </references>
      </pivotArea>
    </format>
    <format dxfId="3041">
      <pivotArea dataOnly="0" labelOnly="1" outline="0" fieldPosition="0">
        <references count="2">
          <reference field="3" count="1" selected="0">
            <x v="56"/>
          </reference>
          <reference field="5" count="1">
            <x v="46"/>
          </reference>
        </references>
      </pivotArea>
    </format>
    <format dxfId="3042">
      <pivotArea dataOnly="0" labelOnly="1" outline="0" fieldPosition="0">
        <references count="2">
          <reference field="3" count="1" selected="0">
            <x v="57"/>
          </reference>
          <reference field="5" count="1">
            <x v="90"/>
          </reference>
        </references>
      </pivotArea>
    </format>
    <format dxfId="3043">
      <pivotArea dataOnly="0" labelOnly="1" outline="0" fieldPosition="0">
        <references count="2">
          <reference field="3" count="1" selected="0">
            <x v="58"/>
          </reference>
          <reference field="5" count="1">
            <x v="97"/>
          </reference>
        </references>
      </pivotArea>
    </format>
    <format dxfId="3044">
      <pivotArea dataOnly="0" labelOnly="1" outline="0" fieldPosition="0">
        <references count="2">
          <reference field="3" count="1" selected="0">
            <x v="59"/>
          </reference>
          <reference field="5" count="4">
            <x v="49"/>
            <x v="56"/>
            <x v="109"/>
            <x v="114"/>
          </reference>
        </references>
      </pivotArea>
    </format>
    <format dxfId="3045">
      <pivotArea dataOnly="0" labelOnly="1" outline="0" fieldPosition="0">
        <references count="2">
          <reference field="3" count="1" selected="0">
            <x v="60"/>
          </reference>
          <reference field="5" count="2">
            <x v="73"/>
            <x v="115"/>
          </reference>
        </references>
      </pivotArea>
    </format>
    <format dxfId="3046">
      <pivotArea dataOnly="0" labelOnly="1" outline="0" fieldPosition="0">
        <references count="2">
          <reference field="3" count="1" selected="0">
            <x v="61"/>
          </reference>
          <reference field="5" count="1">
            <x v="41"/>
          </reference>
        </references>
      </pivotArea>
    </format>
    <format dxfId="3047">
      <pivotArea dataOnly="0" labelOnly="1" outline="0" fieldPosition="0">
        <references count="2">
          <reference field="3" count="1" selected="0">
            <x v="62"/>
          </reference>
          <reference field="5" count="4">
            <x v="60"/>
            <x v="87"/>
            <x v="100"/>
            <x v="104"/>
          </reference>
        </references>
      </pivotArea>
    </format>
    <format dxfId="3048">
      <pivotArea dataOnly="0" labelOnly="1" outline="0" fieldPosition="0">
        <references count="2">
          <reference field="3" count="1" selected="0">
            <x v="63"/>
          </reference>
          <reference field="5" count="1">
            <x v="50"/>
          </reference>
        </references>
      </pivotArea>
    </format>
    <format dxfId="3049">
      <pivotArea dataOnly="0" labelOnly="1" outline="0" fieldPosition="0">
        <references count="2">
          <reference field="3" count="1" selected="0">
            <x v="64"/>
          </reference>
          <reference field="5" count="1">
            <x v="18"/>
          </reference>
        </references>
      </pivotArea>
    </format>
    <format dxfId="3050">
      <pivotArea dataOnly="0" labelOnly="1" outline="0" fieldPosition="0">
        <references count="2">
          <reference field="3" count="1" selected="0">
            <x v="65"/>
          </reference>
          <reference field="5" count="1">
            <x v="61"/>
          </reference>
        </references>
      </pivotArea>
    </format>
    <format dxfId="3051">
      <pivotArea dataOnly="0" labelOnly="1" outline="0" fieldPosition="0">
        <references count="2">
          <reference field="3" count="1" selected="0">
            <x v="66"/>
          </reference>
          <reference field="5" count="1">
            <x v="10"/>
          </reference>
        </references>
      </pivotArea>
    </format>
    <format dxfId="3052">
      <pivotArea dataOnly="0" labelOnly="1" outline="0" fieldPosition="0">
        <references count="3">
          <reference field="3" count="1" selected="0">
            <x v="0"/>
          </reference>
          <reference field="5" count="1" selected="0">
            <x v="98"/>
          </reference>
          <reference field="7" count="1">
            <x v="33"/>
          </reference>
        </references>
      </pivotArea>
    </format>
    <format dxfId="3053">
      <pivotArea dataOnly="0" labelOnly="1" outline="0" fieldPosition="0">
        <references count="3">
          <reference field="3" count="1" selected="0">
            <x v="1"/>
          </reference>
          <reference field="5" count="1" selected="0">
            <x v="16"/>
          </reference>
          <reference field="7" count="1">
            <x v="18"/>
          </reference>
        </references>
      </pivotArea>
    </format>
    <format dxfId="3054">
      <pivotArea dataOnly="0" labelOnly="1" outline="0" fieldPosition="0">
        <references count="3">
          <reference field="3" count="1" selected="0">
            <x v="1"/>
          </reference>
          <reference field="5" count="1" selected="0">
            <x v="79"/>
          </reference>
          <reference field="7" count="1">
            <x v="10"/>
          </reference>
        </references>
      </pivotArea>
    </format>
    <format dxfId="3055">
      <pivotArea dataOnly="0" labelOnly="1" outline="0" fieldPosition="0">
        <references count="3">
          <reference field="3" count="1" selected="0">
            <x v="2"/>
          </reference>
          <reference field="5" count="1" selected="0">
            <x v="21"/>
          </reference>
          <reference field="7" count="1">
            <x v="36"/>
          </reference>
        </references>
      </pivotArea>
    </format>
    <format dxfId="3056">
      <pivotArea dataOnly="0" labelOnly="1" outline="0" fieldPosition="0">
        <references count="3">
          <reference field="3" count="1" selected="0">
            <x v="3"/>
          </reference>
          <reference field="5" count="1" selected="0">
            <x v="35"/>
          </reference>
          <reference field="7" count="1">
            <x v="36"/>
          </reference>
        </references>
      </pivotArea>
    </format>
    <format dxfId="3057">
      <pivotArea dataOnly="0" labelOnly="1" outline="0" fieldPosition="0">
        <references count="3">
          <reference field="3" count="1" selected="0">
            <x v="4"/>
          </reference>
          <reference field="5" count="1" selected="0">
            <x v="24"/>
          </reference>
          <reference field="7" count="1">
            <x v="17"/>
          </reference>
        </references>
      </pivotArea>
    </format>
    <format dxfId="3058">
      <pivotArea dataOnly="0" labelOnly="1" outline="0" fieldPosition="0">
        <references count="3">
          <reference field="3" count="1" selected="0">
            <x v="5"/>
          </reference>
          <reference field="5" count="1" selected="0">
            <x v="93"/>
          </reference>
          <reference field="7" count="1">
            <x v="31"/>
          </reference>
        </references>
      </pivotArea>
    </format>
    <format dxfId="3059">
      <pivotArea dataOnly="0" labelOnly="1" outline="0" fieldPosition="0">
        <references count="3">
          <reference field="3" count="1" selected="0">
            <x v="6"/>
          </reference>
          <reference field="5" count="1" selected="0">
            <x v="108"/>
          </reference>
          <reference field="7" count="1">
            <x v="36"/>
          </reference>
        </references>
      </pivotArea>
    </format>
    <format dxfId="3060">
      <pivotArea dataOnly="0" labelOnly="1" outline="0" fieldPosition="0">
        <references count="3">
          <reference field="3" count="1" selected="0">
            <x v="7"/>
          </reference>
          <reference field="5" count="1" selected="0">
            <x v="7"/>
          </reference>
          <reference field="7" count="1">
            <x v="29"/>
          </reference>
        </references>
      </pivotArea>
    </format>
    <format dxfId="3061">
      <pivotArea dataOnly="0" labelOnly="1" outline="0" fieldPosition="0">
        <references count="3">
          <reference field="3" count="1" selected="0">
            <x v="7"/>
          </reference>
          <reference field="5" count="1" selected="0">
            <x v="53"/>
          </reference>
          <reference field="7" count="1">
            <x v="5"/>
          </reference>
        </references>
      </pivotArea>
    </format>
    <format dxfId="3062">
      <pivotArea dataOnly="0" labelOnly="1" outline="0" fieldPosition="0">
        <references count="3">
          <reference field="3" count="1" selected="0">
            <x v="8"/>
          </reference>
          <reference field="5" count="1" selected="0">
            <x v="121"/>
          </reference>
          <reference field="7" count="1">
            <x v="27"/>
          </reference>
        </references>
      </pivotArea>
    </format>
    <format dxfId="3063">
      <pivotArea dataOnly="0" labelOnly="1" outline="0" fieldPosition="0">
        <references count="3">
          <reference field="3" count="1" selected="0">
            <x v="9"/>
          </reference>
          <reference field="5" count="1" selected="0">
            <x v="118"/>
          </reference>
          <reference field="7" count="1">
            <x v="26"/>
          </reference>
        </references>
      </pivotArea>
    </format>
    <format dxfId="3064">
      <pivotArea dataOnly="0" labelOnly="1" outline="0" fieldPosition="0">
        <references count="3">
          <reference field="3" count="1" selected="0">
            <x v="10"/>
          </reference>
          <reference field="5" count="1" selected="0">
            <x v="14"/>
          </reference>
          <reference field="7" count="1">
            <x v="36"/>
          </reference>
        </references>
      </pivotArea>
    </format>
    <format dxfId="3065">
      <pivotArea dataOnly="0" labelOnly="1" outline="0" fieldPosition="0">
        <references count="3">
          <reference field="3" count="1" selected="0">
            <x v="11"/>
          </reference>
          <reference field="5" count="1" selected="0">
            <x v="3"/>
          </reference>
          <reference field="7" count="1">
            <x v="4"/>
          </reference>
        </references>
      </pivotArea>
    </format>
    <format dxfId="3066">
      <pivotArea dataOnly="0" labelOnly="1" outline="0" fieldPosition="0">
        <references count="3">
          <reference field="3" count="1" selected="0">
            <x v="12"/>
          </reference>
          <reference field="5" count="1" selected="0">
            <x v="32"/>
          </reference>
          <reference field="7" count="1">
            <x v="36"/>
          </reference>
        </references>
      </pivotArea>
    </format>
    <format dxfId="3067">
      <pivotArea dataOnly="0" labelOnly="1" outline="0" fieldPosition="0">
        <references count="3">
          <reference field="3" count="1" selected="0">
            <x v="13"/>
          </reference>
          <reference field="5" count="1" selected="0">
            <x v="48"/>
          </reference>
          <reference field="7" count="1">
            <x v="23"/>
          </reference>
        </references>
      </pivotArea>
    </format>
    <format dxfId="3068">
      <pivotArea dataOnly="0" labelOnly="1" outline="0" fieldPosition="0">
        <references count="3">
          <reference field="3" count="1" selected="0">
            <x v="13"/>
          </reference>
          <reference field="5" count="1" selected="0">
            <x v="57"/>
          </reference>
          <reference field="7" count="1">
            <x v="24"/>
          </reference>
        </references>
      </pivotArea>
    </format>
    <format dxfId="3069">
      <pivotArea dataOnly="0" labelOnly="1" outline="0" fieldPosition="0">
        <references count="3">
          <reference field="3" count="1" selected="0">
            <x v="13"/>
          </reference>
          <reference field="5" count="1" selected="0">
            <x v="84"/>
          </reference>
          <reference field="7" count="1">
            <x v="23"/>
          </reference>
        </references>
      </pivotArea>
    </format>
    <format dxfId="3070">
      <pivotArea dataOnly="0" labelOnly="1" outline="0" fieldPosition="0">
        <references count="3">
          <reference field="3" count="1" selected="0">
            <x v="13"/>
          </reference>
          <reference field="5" count="1" selected="0">
            <x v="110"/>
          </reference>
          <reference field="7" count="1">
            <x v="35"/>
          </reference>
        </references>
      </pivotArea>
    </format>
    <format dxfId="3071">
      <pivotArea dataOnly="0" labelOnly="1" outline="0" fieldPosition="0">
        <references count="3">
          <reference field="3" count="1" selected="0">
            <x v="14"/>
          </reference>
          <reference field="5" count="1" selected="0">
            <x v="92"/>
          </reference>
          <reference field="7" count="1">
            <x v="36"/>
          </reference>
        </references>
      </pivotArea>
    </format>
    <format dxfId="3072">
      <pivotArea dataOnly="0" labelOnly="1" outline="0" fieldPosition="0">
        <references count="3">
          <reference field="3" count="1" selected="0">
            <x v="15"/>
          </reference>
          <reference field="5" count="1" selected="0">
            <x v="77"/>
          </reference>
          <reference field="7" count="1">
            <x v="21"/>
          </reference>
        </references>
      </pivotArea>
    </format>
    <format dxfId="3073">
      <pivotArea dataOnly="0" labelOnly="1" outline="0" fieldPosition="0">
        <references count="3">
          <reference field="3" count="1" selected="0">
            <x v="16"/>
          </reference>
          <reference field="5" count="1" selected="0">
            <x v="1"/>
          </reference>
          <reference field="7" count="1">
            <x v="36"/>
          </reference>
        </references>
      </pivotArea>
    </format>
    <format dxfId="3074">
      <pivotArea dataOnly="0" labelOnly="1" outline="0" fieldPosition="0">
        <references count="3">
          <reference field="3" count="1" selected="0">
            <x v="16"/>
          </reference>
          <reference field="5" count="1" selected="0">
            <x v="29"/>
          </reference>
          <reference field="7" count="1">
            <x v="36"/>
          </reference>
        </references>
      </pivotArea>
    </format>
    <format dxfId="3075">
      <pivotArea dataOnly="0" labelOnly="1" outline="0" fieldPosition="0">
        <references count="3">
          <reference field="3" count="1" selected="0">
            <x v="16"/>
          </reference>
          <reference field="5" count="1" selected="0">
            <x v="30"/>
          </reference>
          <reference field="7" count="1">
            <x v="36"/>
          </reference>
        </references>
      </pivotArea>
    </format>
    <format dxfId="3076">
      <pivotArea dataOnly="0" labelOnly="1" outline="0" fieldPosition="0">
        <references count="3">
          <reference field="3" count="1" selected="0">
            <x v="16"/>
          </reference>
          <reference field="5" count="1" selected="0">
            <x v="81"/>
          </reference>
          <reference field="7" count="1">
            <x v="36"/>
          </reference>
        </references>
      </pivotArea>
    </format>
    <format dxfId="3077">
      <pivotArea dataOnly="0" labelOnly="1" outline="0" fieldPosition="0">
        <references count="3">
          <reference field="3" count="1" selected="0">
            <x v="16"/>
          </reference>
          <reference field="5" count="1" selected="0">
            <x v="95"/>
          </reference>
          <reference field="7" count="1">
            <x v="36"/>
          </reference>
        </references>
      </pivotArea>
    </format>
    <format dxfId="3078">
      <pivotArea dataOnly="0" labelOnly="1" outline="0" fieldPosition="0">
        <references count="3">
          <reference field="3" count="1" selected="0">
            <x v="16"/>
          </reference>
          <reference field="5" count="1" selected="0">
            <x v="121"/>
          </reference>
          <reference field="7" count="1">
            <x v="36"/>
          </reference>
        </references>
      </pivotArea>
    </format>
    <format dxfId="3079">
      <pivotArea dataOnly="0" labelOnly="1" outline="0" fieldPosition="0">
        <references count="3">
          <reference field="3" count="1" selected="0">
            <x v="17"/>
          </reference>
          <reference field="5" count="1" selected="0">
            <x v="33"/>
          </reference>
          <reference field="7" count="1">
            <x v="36"/>
          </reference>
        </references>
      </pivotArea>
    </format>
    <format dxfId="3080">
      <pivotArea dataOnly="0" labelOnly="1" outline="0" fieldPosition="0">
        <references count="3">
          <reference field="3" count="1" selected="0">
            <x v="17"/>
          </reference>
          <reference field="5" count="1" selected="0">
            <x v="43"/>
          </reference>
          <reference field="7" count="1">
            <x v="36"/>
          </reference>
        </references>
      </pivotArea>
    </format>
    <format dxfId="3081">
      <pivotArea dataOnly="0" labelOnly="1" outline="0" fieldPosition="0">
        <references count="3">
          <reference field="3" count="1" selected="0">
            <x v="17"/>
          </reference>
          <reference field="5" count="1" selected="0">
            <x v="96"/>
          </reference>
          <reference field="7" count="1">
            <x v="36"/>
          </reference>
        </references>
      </pivotArea>
    </format>
    <format dxfId="3082">
      <pivotArea dataOnly="0" labelOnly="1" outline="0" fieldPosition="0">
        <references count="3">
          <reference field="3" count="1" selected="0">
            <x v="18"/>
          </reference>
          <reference field="5" count="1" selected="0">
            <x v="65"/>
          </reference>
          <reference field="7" count="1">
            <x v="36"/>
          </reference>
        </references>
      </pivotArea>
    </format>
    <format dxfId="3083">
      <pivotArea dataOnly="0" labelOnly="1" outline="0" fieldPosition="0">
        <references count="3">
          <reference field="3" count="1" selected="0">
            <x v="19"/>
          </reference>
          <reference field="5" count="1" selected="0">
            <x v="119"/>
          </reference>
          <reference field="7" count="1">
            <x v="36"/>
          </reference>
        </references>
      </pivotArea>
    </format>
    <format dxfId="3084">
      <pivotArea dataOnly="0" labelOnly="1" outline="0" fieldPosition="0">
        <references count="3">
          <reference field="3" count="1" selected="0">
            <x v="20"/>
          </reference>
          <reference field="5" count="1" selected="0">
            <x v="102"/>
          </reference>
          <reference field="7" count="1">
            <x v="36"/>
          </reference>
        </references>
      </pivotArea>
    </format>
    <format dxfId="3085">
      <pivotArea dataOnly="0" labelOnly="1" outline="0" fieldPosition="0">
        <references count="3">
          <reference field="3" count="1" selected="0">
            <x v="21"/>
          </reference>
          <reference field="5" count="1" selected="0">
            <x v="0"/>
          </reference>
          <reference field="7" count="1">
            <x v="2"/>
          </reference>
        </references>
      </pivotArea>
    </format>
    <format dxfId="3086">
      <pivotArea dataOnly="0" labelOnly="1" outline="0" fieldPosition="0">
        <references count="3">
          <reference field="3" count="1" selected="0">
            <x v="22"/>
          </reference>
          <reference field="5" count="1" selected="0">
            <x v="101"/>
          </reference>
          <reference field="7" count="1">
            <x v="36"/>
          </reference>
        </references>
      </pivotArea>
    </format>
    <format dxfId="3087">
      <pivotArea dataOnly="0" labelOnly="1" outline="0" fieldPosition="0">
        <references count="3">
          <reference field="3" count="1" selected="0">
            <x v="23"/>
          </reference>
          <reference field="5" count="1" selected="0">
            <x v="83"/>
          </reference>
          <reference field="7" count="1">
            <x v="36"/>
          </reference>
        </references>
      </pivotArea>
    </format>
    <format dxfId="3088">
      <pivotArea dataOnly="0" labelOnly="1" outline="0" fieldPosition="0">
        <references count="3">
          <reference field="3" count="1" selected="0">
            <x v="24"/>
          </reference>
          <reference field="5" count="1" selected="0">
            <x v="121"/>
          </reference>
          <reference field="7" count="1">
            <x v="36"/>
          </reference>
        </references>
      </pivotArea>
    </format>
    <format dxfId="3089">
      <pivotArea dataOnly="0" labelOnly="1" outline="0" fieldPosition="0">
        <references count="3">
          <reference field="3" count="1" selected="0">
            <x v="25"/>
          </reference>
          <reference field="5" count="1" selected="0">
            <x v="86"/>
          </reference>
          <reference field="7" count="1">
            <x v="34"/>
          </reference>
        </references>
      </pivotArea>
    </format>
    <format dxfId="3090">
      <pivotArea dataOnly="0" labelOnly="1" outline="0" fieldPosition="0">
        <references count="3">
          <reference field="3" count="1" selected="0">
            <x v="26"/>
          </reference>
          <reference field="5" count="1" selected="0">
            <x v="75"/>
          </reference>
          <reference field="7" count="1">
            <x v="36"/>
          </reference>
        </references>
      </pivotArea>
    </format>
    <format dxfId="3091">
      <pivotArea dataOnly="0" labelOnly="1" outline="0" fieldPosition="0">
        <references count="3">
          <reference field="3" count="1" selected="0">
            <x v="26"/>
          </reference>
          <reference field="5" count="1" selected="0">
            <x v="103"/>
          </reference>
          <reference field="7" count="1">
            <x v="20"/>
          </reference>
        </references>
      </pivotArea>
    </format>
    <format dxfId="3092">
      <pivotArea dataOnly="0" labelOnly="1" outline="0" fieldPosition="0">
        <references count="3">
          <reference field="3" count="1" selected="0">
            <x v="26"/>
          </reference>
          <reference field="5" count="1" selected="0">
            <x v="107"/>
          </reference>
          <reference field="7" count="1">
            <x v="11"/>
          </reference>
        </references>
      </pivotArea>
    </format>
    <format dxfId="3093">
      <pivotArea dataOnly="0" labelOnly="1" outline="0" fieldPosition="0">
        <references count="3">
          <reference field="3" count="1" selected="0">
            <x v="27"/>
          </reference>
          <reference field="5" count="1" selected="0">
            <x v="6"/>
          </reference>
          <reference field="7" count="1">
            <x v="12"/>
          </reference>
        </references>
      </pivotArea>
    </format>
    <format dxfId="3094">
      <pivotArea dataOnly="0" labelOnly="1" outline="0" fieldPosition="0">
        <references count="3">
          <reference field="3" count="1" selected="0">
            <x v="28"/>
          </reference>
          <reference field="5" count="1" selected="0">
            <x v="17"/>
          </reference>
          <reference field="7" count="1">
            <x v="36"/>
          </reference>
        </references>
      </pivotArea>
    </format>
    <format dxfId="3095">
      <pivotArea dataOnly="0" labelOnly="1" outline="0" fieldPosition="0">
        <references count="3">
          <reference field="3" count="1" selected="0">
            <x v="28"/>
          </reference>
          <reference field="5" count="1" selected="0">
            <x v="31"/>
          </reference>
          <reference field="7" count="1">
            <x v="36"/>
          </reference>
        </references>
      </pivotArea>
    </format>
    <format dxfId="3096">
      <pivotArea dataOnly="0" labelOnly="1" outline="0" fieldPosition="0">
        <references count="3">
          <reference field="3" count="1" selected="0">
            <x v="29"/>
          </reference>
          <reference field="5" count="1" selected="0">
            <x v="8"/>
          </reference>
          <reference field="7" count="1">
            <x v="36"/>
          </reference>
        </references>
      </pivotArea>
    </format>
    <format dxfId="3097">
      <pivotArea dataOnly="0" labelOnly="1" outline="0" fieldPosition="0">
        <references count="3">
          <reference field="3" count="1" selected="0">
            <x v="30"/>
          </reference>
          <reference field="5" count="1" selected="0">
            <x v="89"/>
          </reference>
          <reference field="7" count="1">
            <x v="36"/>
          </reference>
        </references>
      </pivotArea>
    </format>
    <format dxfId="3098">
      <pivotArea dataOnly="0" labelOnly="1" outline="0" fieldPosition="0">
        <references count="3">
          <reference field="3" count="1" selected="0">
            <x v="31"/>
          </reference>
          <reference field="5" count="1" selected="0">
            <x v="64"/>
          </reference>
          <reference field="7" count="1">
            <x v="36"/>
          </reference>
        </references>
      </pivotArea>
    </format>
    <format dxfId="3099">
      <pivotArea dataOnly="0" labelOnly="1" outline="0" fieldPosition="0">
        <references count="3">
          <reference field="3" count="1" selected="0">
            <x v="31"/>
          </reference>
          <reference field="5" count="1" selected="0">
            <x v="66"/>
          </reference>
          <reference field="7" count="1">
            <x v="36"/>
          </reference>
        </references>
      </pivotArea>
    </format>
    <format dxfId="3100">
      <pivotArea dataOnly="0" labelOnly="1" outline="0" fieldPosition="0">
        <references count="3">
          <reference field="3" count="1" selected="0">
            <x v="32"/>
          </reference>
          <reference field="5" count="1" selected="0">
            <x v="94"/>
          </reference>
          <reference field="7" count="1">
            <x v="14"/>
          </reference>
        </references>
      </pivotArea>
    </format>
    <format dxfId="3101">
      <pivotArea dataOnly="0" labelOnly="1" outline="0" fieldPosition="0">
        <references count="3">
          <reference field="3" count="1" selected="0">
            <x v="33"/>
          </reference>
          <reference field="5" count="1" selected="0">
            <x v="68"/>
          </reference>
          <reference field="7" count="1">
            <x v="36"/>
          </reference>
        </references>
      </pivotArea>
    </format>
    <format dxfId="3102">
      <pivotArea dataOnly="0" labelOnly="1" outline="0" fieldPosition="0">
        <references count="3">
          <reference field="3" count="1" selected="0">
            <x v="34"/>
          </reference>
          <reference field="5" count="1" selected="0">
            <x v="9"/>
          </reference>
          <reference field="7" count="1">
            <x v="36"/>
          </reference>
        </references>
      </pivotArea>
    </format>
    <format dxfId="3103">
      <pivotArea dataOnly="0" labelOnly="1" outline="0" fieldPosition="0">
        <references count="3">
          <reference field="3" count="1" selected="0">
            <x v="34"/>
          </reference>
          <reference field="5" count="1" selected="0">
            <x v="28"/>
          </reference>
          <reference field="7" count="1">
            <x v="36"/>
          </reference>
        </references>
      </pivotArea>
    </format>
    <format dxfId="3104">
      <pivotArea dataOnly="0" labelOnly="1" outline="0" fieldPosition="0">
        <references count="3">
          <reference field="3" count="1" selected="0">
            <x v="34"/>
          </reference>
          <reference field="5" count="1" selected="0">
            <x v="78"/>
          </reference>
          <reference field="7" count="1">
            <x v="36"/>
          </reference>
        </references>
      </pivotArea>
    </format>
    <format dxfId="3105">
      <pivotArea dataOnly="0" labelOnly="1" outline="0" fieldPosition="0">
        <references count="3">
          <reference field="3" count="1" selected="0">
            <x v="34"/>
          </reference>
          <reference field="5" count="1" selected="0">
            <x v="120"/>
          </reference>
          <reference field="7" count="1">
            <x v="36"/>
          </reference>
        </references>
      </pivotArea>
    </format>
    <format dxfId="3106">
      <pivotArea dataOnly="0" labelOnly="1" outline="0" fieldPosition="0">
        <references count="3">
          <reference field="3" count="1" selected="0">
            <x v="34"/>
          </reference>
          <reference field="5" count="1" selected="0">
            <x v="121"/>
          </reference>
          <reference field="7" count="1">
            <x v="36"/>
          </reference>
        </references>
      </pivotArea>
    </format>
    <format dxfId="3107">
      <pivotArea dataOnly="0" labelOnly="1" outline="0" fieldPosition="0">
        <references count="3">
          <reference field="3" count="1" selected="0">
            <x v="35"/>
          </reference>
          <reference field="5" count="1" selected="0">
            <x v="26"/>
          </reference>
          <reference field="7" count="1">
            <x v="36"/>
          </reference>
        </references>
      </pivotArea>
    </format>
    <format dxfId="3108">
      <pivotArea dataOnly="0" labelOnly="1" outline="0" fieldPosition="0">
        <references count="3">
          <reference field="3" count="1" selected="0">
            <x v="36"/>
          </reference>
          <reference field="5" count="1" selected="0">
            <x v="22"/>
          </reference>
          <reference field="7" count="1">
            <x v="36"/>
          </reference>
        </references>
      </pivotArea>
    </format>
    <format dxfId="3109">
      <pivotArea dataOnly="0" labelOnly="1" outline="0" fieldPosition="0">
        <references count="3">
          <reference field="3" count="1" selected="0">
            <x v="37"/>
          </reference>
          <reference field="5" count="1" selected="0">
            <x v="117"/>
          </reference>
          <reference field="7" count="1">
            <x v="36"/>
          </reference>
        </references>
      </pivotArea>
    </format>
    <format dxfId="3110">
      <pivotArea dataOnly="0" labelOnly="1" outline="0" fieldPosition="0">
        <references count="3">
          <reference field="3" count="1" selected="0">
            <x v="38"/>
          </reference>
          <reference field="5" count="1" selected="0">
            <x v="27"/>
          </reference>
          <reference field="7" count="1">
            <x v="36"/>
          </reference>
        </references>
      </pivotArea>
    </format>
    <format dxfId="3111">
      <pivotArea dataOnly="0" labelOnly="1" outline="0" fieldPosition="0">
        <references count="3">
          <reference field="3" count="1" selected="0">
            <x v="38"/>
          </reference>
          <reference field="5" count="1" selected="0">
            <x v="52"/>
          </reference>
          <reference field="7" count="1">
            <x v="36"/>
          </reference>
        </references>
      </pivotArea>
    </format>
    <format dxfId="3112">
      <pivotArea dataOnly="0" labelOnly="1" outline="0" fieldPosition="0">
        <references count="3">
          <reference field="3" count="1" selected="0">
            <x v="39"/>
          </reference>
          <reference field="5" count="1" selected="0">
            <x v="12"/>
          </reference>
          <reference field="7" count="1">
            <x v="36"/>
          </reference>
        </references>
      </pivotArea>
    </format>
    <format dxfId="3113">
      <pivotArea dataOnly="0" labelOnly="1" outline="0" fieldPosition="0">
        <references count="3">
          <reference field="3" count="1" selected="0">
            <x v="39"/>
          </reference>
          <reference field="5" count="1" selected="0">
            <x v="15"/>
          </reference>
          <reference field="7" count="1">
            <x v="36"/>
          </reference>
        </references>
      </pivotArea>
    </format>
    <format dxfId="3114">
      <pivotArea dataOnly="0" labelOnly="1" outline="0" fieldPosition="0">
        <references count="3">
          <reference field="3" count="1" selected="0">
            <x v="39"/>
          </reference>
          <reference field="5" count="1" selected="0">
            <x v="19"/>
          </reference>
          <reference field="7" count="1">
            <x v="36"/>
          </reference>
        </references>
      </pivotArea>
    </format>
    <format dxfId="3115">
      <pivotArea dataOnly="0" labelOnly="1" outline="0" fieldPosition="0">
        <references count="3">
          <reference field="3" count="1" selected="0">
            <x v="39"/>
          </reference>
          <reference field="5" count="1" selected="0">
            <x v="23"/>
          </reference>
          <reference field="7" count="1">
            <x v="36"/>
          </reference>
        </references>
      </pivotArea>
    </format>
    <format dxfId="3116">
      <pivotArea dataOnly="0" labelOnly="1" outline="0" fieldPosition="0">
        <references count="3">
          <reference field="3" count="1" selected="0">
            <x v="39"/>
          </reference>
          <reference field="5" count="1" selected="0">
            <x v="25"/>
          </reference>
          <reference field="7" count="1">
            <x v="36"/>
          </reference>
        </references>
      </pivotArea>
    </format>
    <format dxfId="3117">
      <pivotArea dataOnly="0" labelOnly="1" outline="0" fieldPosition="0">
        <references count="3">
          <reference field="3" count="1" selected="0">
            <x v="39"/>
          </reference>
          <reference field="5" count="1" selected="0">
            <x v="34"/>
          </reference>
          <reference field="7" count="1">
            <x v="36"/>
          </reference>
        </references>
      </pivotArea>
    </format>
    <format dxfId="3118">
      <pivotArea dataOnly="0" labelOnly="1" outline="0" fieldPosition="0">
        <references count="3">
          <reference field="3" count="1" selected="0">
            <x v="39"/>
          </reference>
          <reference field="5" count="1" selected="0">
            <x v="36"/>
          </reference>
          <reference field="7" count="1">
            <x v="36"/>
          </reference>
        </references>
      </pivotArea>
    </format>
    <format dxfId="3119">
      <pivotArea dataOnly="0" labelOnly="1" outline="0" fieldPosition="0">
        <references count="3">
          <reference field="3" count="1" selected="0">
            <x v="39"/>
          </reference>
          <reference field="5" count="1" selected="0">
            <x v="42"/>
          </reference>
          <reference field="7" count="1">
            <x v="36"/>
          </reference>
        </references>
      </pivotArea>
    </format>
    <format dxfId="3120">
      <pivotArea dataOnly="0" labelOnly="1" outline="0" fieldPosition="0">
        <references count="3">
          <reference field="3" count="1" selected="0">
            <x v="39"/>
          </reference>
          <reference field="5" count="1" selected="0">
            <x v="44"/>
          </reference>
          <reference field="7" count="1">
            <x v="36"/>
          </reference>
        </references>
      </pivotArea>
    </format>
    <format dxfId="3121">
      <pivotArea dataOnly="0" labelOnly="1" outline="0" fieldPosition="0">
        <references count="3">
          <reference field="3" count="1" selected="0">
            <x v="39"/>
          </reference>
          <reference field="5" count="1" selected="0">
            <x v="55"/>
          </reference>
          <reference field="7" count="1">
            <x v="36"/>
          </reference>
        </references>
      </pivotArea>
    </format>
    <format dxfId="3122">
      <pivotArea dataOnly="0" labelOnly="1" outline="0" fieldPosition="0">
        <references count="3">
          <reference field="3" count="1" selected="0">
            <x v="39"/>
          </reference>
          <reference field="5" count="1" selected="0">
            <x v="69"/>
          </reference>
          <reference field="7" count="1">
            <x v="36"/>
          </reference>
        </references>
      </pivotArea>
    </format>
    <format dxfId="3123">
      <pivotArea dataOnly="0" labelOnly="1" outline="0" fieldPosition="0">
        <references count="3">
          <reference field="3" count="1" selected="0">
            <x v="39"/>
          </reference>
          <reference field="5" count="1" selected="0">
            <x v="88"/>
          </reference>
          <reference field="7" count="1">
            <x v="36"/>
          </reference>
        </references>
      </pivotArea>
    </format>
    <format dxfId="3124">
      <pivotArea dataOnly="0" labelOnly="1" outline="0" fieldPosition="0">
        <references count="3">
          <reference field="3" count="1" selected="0">
            <x v="39"/>
          </reference>
          <reference field="5" count="1" selected="0">
            <x v="121"/>
          </reference>
          <reference field="7" count="1">
            <x v="36"/>
          </reference>
        </references>
      </pivotArea>
    </format>
    <format dxfId="3125">
      <pivotArea dataOnly="0" labelOnly="1" outline="0" fieldPosition="0">
        <references count="3">
          <reference field="3" count="1" selected="0">
            <x v="40"/>
          </reference>
          <reference field="5" count="1" selected="0">
            <x v="4"/>
          </reference>
          <reference field="7" count="1">
            <x v="25"/>
          </reference>
        </references>
      </pivotArea>
    </format>
    <format dxfId="3126">
      <pivotArea dataOnly="0" labelOnly="1" outline="0" fieldPosition="0">
        <references count="3">
          <reference field="3" count="1" selected="0">
            <x v="40"/>
          </reference>
          <reference field="5" count="1" selected="0">
            <x v="37"/>
          </reference>
          <reference field="7" count="1">
            <x v="36"/>
          </reference>
        </references>
      </pivotArea>
    </format>
    <format dxfId="3127">
      <pivotArea dataOnly="0" labelOnly="1" outline="0" fieldPosition="0">
        <references count="3">
          <reference field="3" count="1" selected="0">
            <x v="40"/>
          </reference>
          <reference field="5" count="1" selected="0">
            <x v="39"/>
          </reference>
          <reference field="7" count="1">
            <x v="36"/>
          </reference>
        </references>
      </pivotArea>
    </format>
    <format dxfId="3128">
      <pivotArea dataOnly="0" labelOnly="1" outline="0" fieldPosition="0">
        <references count="3">
          <reference field="3" count="1" selected="0">
            <x v="40"/>
          </reference>
          <reference field="5" count="1" selected="0">
            <x v="40"/>
          </reference>
          <reference field="7" count="1">
            <x v="36"/>
          </reference>
        </references>
      </pivotArea>
    </format>
    <format dxfId="3129">
      <pivotArea dataOnly="0" labelOnly="1" outline="0" fieldPosition="0">
        <references count="3">
          <reference field="3" count="1" selected="0">
            <x v="40"/>
          </reference>
          <reference field="5" count="1" selected="0">
            <x v="45"/>
          </reference>
          <reference field="7" count="1">
            <x v="36"/>
          </reference>
        </references>
      </pivotArea>
    </format>
    <format dxfId="3130">
      <pivotArea dataOnly="0" labelOnly="1" outline="0" fieldPosition="0">
        <references count="3">
          <reference field="3" count="1" selected="0">
            <x v="40"/>
          </reference>
          <reference field="5" count="1" selected="0">
            <x v="54"/>
          </reference>
          <reference field="7" count="1">
            <x v="36"/>
          </reference>
        </references>
      </pivotArea>
    </format>
    <format dxfId="3131">
      <pivotArea dataOnly="0" labelOnly="1" outline="0" fieldPosition="0">
        <references count="3">
          <reference field="3" count="1" selected="0">
            <x v="40"/>
          </reference>
          <reference field="5" count="1" selected="0">
            <x v="63"/>
          </reference>
          <reference field="7" count="1">
            <x v="36"/>
          </reference>
        </references>
      </pivotArea>
    </format>
    <format dxfId="3132">
      <pivotArea dataOnly="0" labelOnly="1" outline="0" fieldPosition="0">
        <references count="3">
          <reference field="3" count="1" selected="0">
            <x v="40"/>
          </reference>
          <reference field="5" count="1" selected="0">
            <x v="70"/>
          </reference>
          <reference field="7" count="1">
            <x v="36"/>
          </reference>
        </references>
      </pivotArea>
    </format>
    <format dxfId="3133">
      <pivotArea dataOnly="0" labelOnly="1" outline="0" fieldPosition="0">
        <references count="3">
          <reference field="3" count="1" selected="0">
            <x v="40"/>
          </reference>
          <reference field="5" count="1" selected="0">
            <x v="71"/>
          </reference>
          <reference field="7" count="1">
            <x v="36"/>
          </reference>
        </references>
      </pivotArea>
    </format>
    <format dxfId="3134">
      <pivotArea dataOnly="0" labelOnly="1" outline="0" fieldPosition="0">
        <references count="3">
          <reference field="3" count="1" selected="0">
            <x v="40"/>
          </reference>
          <reference field="5" count="1" selected="0">
            <x v="72"/>
          </reference>
          <reference field="7" count="1">
            <x v="36"/>
          </reference>
        </references>
      </pivotArea>
    </format>
    <format dxfId="3135">
      <pivotArea dataOnly="0" labelOnly="1" outline="0" fieldPosition="0">
        <references count="3">
          <reference field="3" count="1" selected="0">
            <x v="40"/>
          </reference>
          <reference field="5" count="1" selected="0">
            <x v="74"/>
          </reference>
          <reference field="7" count="1">
            <x v="36"/>
          </reference>
        </references>
      </pivotArea>
    </format>
    <format dxfId="3136">
      <pivotArea dataOnly="0" labelOnly="1" outline="0" fieldPosition="0">
        <references count="3">
          <reference field="3" count="1" selected="0">
            <x v="40"/>
          </reference>
          <reference field="5" count="1" selected="0">
            <x v="85"/>
          </reference>
          <reference field="7" count="1">
            <x v="36"/>
          </reference>
        </references>
      </pivotArea>
    </format>
    <format dxfId="3137">
      <pivotArea dataOnly="0" labelOnly="1" outline="0" fieldPosition="0">
        <references count="3">
          <reference field="3" count="1" selected="0">
            <x v="40"/>
          </reference>
          <reference field="5" count="1" selected="0">
            <x v="106"/>
          </reference>
          <reference field="7" count="1">
            <x v="36"/>
          </reference>
        </references>
      </pivotArea>
    </format>
    <format dxfId="3138">
      <pivotArea dataOnly="0" labelOnly="1" outline="0" fieldPosition="0">
        <references count="3">
          <reference field="3" count="1" selected="0">
            <x v="40"/>
          </reference>
          <reference field="5" count="1" selected="0">
            <x v="113"/>
          </reference>
          <reference field="7" count="1">
            <x v="36"/>
          </reference>
        </references>
      </pivotArea>
    </format>
    <format dxfId="3139">
      <pivotArea dataOnly="0" labelOnly="1" outline="0" fieldPosition="0">
        <references count="3">
          <reference field="3" count="1" selected="0">
            <x v="41"/>
          </reference>
          <reference field="5" count="1" selected="0">
            <x v="2"/>
          </reference>
          <reference field="7" count="1">
            <x v="0"/>
          </reference>
        </references>
      </pivotArea>
    </format>
    <format dxfId="3140">
      <pivotArea dataOnly="0" labelOnly="1" outline="0" fieldPosition="0">
        <references count="3">
          <reference field="3" count="1" selected="0">
            <x v="41"/>
          </reference>
          <reference field="5" count="1" selected="0">
            <x v="5"/>
          </reference>
          <reference field="7" count="1">
            <x v="32"/>
          </reference>
        </references>
      </pivotArea>
    </format>
    <format dxfId="3141">
      <pivotArea dataOnly="0" labelOnly="1" outline="0" fieldPosition="0">
        <references count="3">
          <reference field="3" count="1" selected="0">
            <x v="41"/>
          </reference>
          <reference field="5" count="1" selected="0">
            <x v="59"/>
          </reference>
          <reference field="7" count="1">
            <x v="36"/>
          </reference>
        </references>
      </pivotArea>
    </format>
    <format dxfId="3142">
      <pivotArea dataOnly="0" labelOnly="1" outline="0" fieldPosition="0">
        <references count="3">
          <reference field="3" count="1" selected="0">
            <x v="41"/>
          </reference>
          <reference field="5" count="1" selected="0">
            <x v="67"/>
          </reference>
          <reference field="7" count="1">
            <x v="36"/>
          </reference>
        </references>
      </pivotArea>
    </format>
    <format dxfId="3143">
      <pivotArea dataOnly="0" labelOnly="1" outline="0" fieldPosition="0">
        <references count="3">
          <reference field="3" count="1" selected="0">
            <x v="41"/>
          </reference>
          <reference field="5" count="1" selected="0">
            <x v="76"/>
          </reference>
          <reference field="7" count="1">
            <x v="32"/>
          </reference>
        </references>
      </pivotArea>
    </format>
    <format dxfId="3144">
      <pivotArea dataOnly="0" labelOnly="1" outline="0" fieldPosition="0">
        <references count="3">
          <reference field="3" count="1" selected="0">
            <x v="41"/>
          </reference>
          <reference field="5" count="1" selected="0">
            <x v="112"/>
          </reference>
          <reference field="7" count="1">
            <x v="36"/>
          </reference>
        </references>
      </pivotArea>
    </format>
    <format dxfId="3145">
      <pivotArea dataOnly="0" labelOnly="1" outline="0" fieldPosition="0">
        <references count="3">
          <reference field="3" count="1" selected="0">
            <x v="41"/>
          </reference>
          <reference field="5" count="1" selected="0">
            <x v="116"/>
          </reference>
          <reference field="7" count="1">
            <x v="13"/>
          </reference>
        </references>
      </pivotArea>
    </format>
    <format dxfId="3146">
      <pivotArea dataOnly="0" labelOnly="1" outline="0" fieldPosition="0">
        <references count="3">
          <reference field="3" count="1" selected="0">
            <x v="42"/>
          </reference>
          <reference field="5" count="1" selected="0">
            <x v="99"/>
          </reference>
          <reference field="7" count="1">
            <x v="36"/>
          </reference>
        </references>
      </pivotArea>
    </format>
    <format dxfId="3147">
      <pivotArea dataOnly="0" labelOnly="1" outline="0" fieldPosition="0">
        <references count="3">
          <reference field="3" count="1" selected="0">
            <x v="43"/>
          </reference>
          <reference field="5" count="1" selected="0">
            <x v="38"/>
          </reference>
          <reference field="7" count="1">
            <x v="36"/>
          </reference>
        </references>
      </pivotArea>
    </format>
    <format dxfId="3148">
      <pivotArea dataOnly="0" labelOnly="1" outline="0" fieldPosition="0">
        <references count="3">
          <reference field="3" count="1" selected="0">
            <x v="44"/>
          </reference>
          <reference field="5" count="1" selected="0">
            <x v="11"/>
          </reference>
          <reference field="7" count="1">
            <x v="3"/>
          </reference>
        </references>
      </pivotArea>
    </format>
    <format dxfId="3149">
      <pivotArea dataOnly="0" labelOnly="1" outline="0" fieldPosition="0">
        <references count="3">
          <reference field="3" count="1" selected="0">
            <x v="45"/>
          </reference>
          <reference field="5" count="1" selected="0">
            <x v="82"/>
          </reference>
          <reference field="7" count="1">
            <x v="36"/>
          </reference>
        </references>
      </pivotArea>
    </format>
    <format dxfId="3150">
      <pivotArea dataOnly="0" labelOnly="1" outline="0" fieldPosition="0">
        <references count="3">
          <reference field="3" count="1" selected="0">
            <x v="46"/>
          </reference>
          <reference field="5" count="1" selected="0">
            <x v="105"/>
          </reference>
          <reference field="7" count="1">
            <x v="36"/>
          </reference>
        </references>
      </pivotArea>
    </format>
    <format dxfId="3151">
      <pivotArea dataOnly="0" labelOnly="1" outline="0" fieldPosition="0">
        <references count="3">
          <reference field="3" count="1" selected="0">
            <x v="47"/>
          </reference>
          <reference field="5" count="1" selected="0">
            <x v="80"/>
          </reference>
          <reference field="7" count="1">
            <x v="22"/>
          </reference>
        </references>
      </pivotArea>
    </format>
    <format dxfId="3152">
      <pivotArea dataOnly="0" labelOnly="1" outline="0" fieldPosition="0">
        <references count="3">
          <reference field="3" count="1" selected="0">
            <x v="48"/>
          </reference>
          <reference field="5" count="1" selected="0">
            <x v="13"/>
          </reference>
          <reference field="7" count="1">
            <x v="1"/>
          </reference>
        </references>
      </pivotArea>
    </format>
    <format dxfId="3153">
      <pivotArea dataOnly="0" labelOnly="1" outline="0" fieldPosition="0">
        <references count="3">
          <reference field="3" count="1" selected="0">
            <x v="49"/>
          </reference>
          <reference field="5" count="1" selected="0">
            <x v="20"/>
          </reference>
          <reference field="7" count="1">
            <x v="9"/>
          </reference>
        </references>
      </pivotArea>
    </format>
    <format dxfId="3154">
      <pivotArea dataOnly="0" labelOnly="1" outline="0" fieldPosition="0">
        <references count="3">
          <reference field="3" count="1" selected="0">
            <x v="50"/>
          </reference>
          <reference field="5" count="1" selected="0">
            <x v="47"/>
          </reference>
          <reference field="7" count="1">
            <x v="9"/>
          </reference>
        </references>
      </pivotArea>
    </format>
    <format dxfId="3155">
      <pivotArea dataOnly="0" labelOnly="1" outline="0" fieldPosition="0">
        <references count="3">
          <reference field="3" count="1" selected="0">
            <x v="51"/>
          </reference>
          <reference field="5" count="1" selected="0">
            <x v="121"/>
          </reference>
          <reference field="7" count="1">
            <x v="36"/>
          </reference>
        </references>
      </pivotArea>
    </format>
    <format dxfId="3156">
      <pivotArea dataOnly="0" labelOnly="1" outline="0" fieldPosition="0">
        <references count="3">
          <reference field="3" count="1" selected="0">
            <x v="52"/>
          </reference>
          <reference field="5" count="1" selected="0">
            <x v="58"/>
          </reference>
          <reference field="7" count="1">
            <x v="16"/>
          </reference>
        </references>
      </pivotArea>
    </format>
    <format dxfId="3157">
      <pivotArea dataOnly="0" labelOnly="1" outline="0" fieldPosition="0">
        <references count="3">
          <reference field="3" count="1" selected="0">
            <x v="53"/>
          </reference>
          <reference field="5" count="1" selected="0">
            <x v="62"/>
          </reference>
          <reference field="7" count="1">
            <x v="36"/>
          </reference>
        </references>
      </pivotArea>
    </format>
    <format dxfId="3158">
      <pivotArea dataOnly="0" labelOnly="1" outline="0" fieldPosition="0">
        <references count="3">
          <reference field="3" count="1" selected="0">
            <x v="53"/>
          </reference>
          <reference field="5" count="1" selected="0">
            <x v="111"/>
          </reference>
          <reference field="7" count="1">
            <x v="36"/>
          </reference>
        </references>
      </pivotArea>
    </format>
    <format dxfId="3159">
      <pivotArea dataOnly="0" labelOnly="1" outline="0" fieldPosition="0">
        <references count="3">
          <reference field="3" count="1" selected="0">
            <x v="54"/>
          </reference>
          <reference field="5" count="1" selected="0">
            <x v="91"/>
          </reference>
          <reference field="7" count="1">
            <x v="30"/>
          </reference>
        </references>
      </pivotArea>
    </format>
    <format dxfId="3160">
      <pivotArea dataOnly="0" labelOnly="1" outline="0" fieldPosition="0">
        <references count="3">
          <reference field="3" count="1" selected="0">
            <x v="55"/>
          </reference>
          <reference field="5" count="1" selected="0">
            <x v="51"/>
          </reference>
          <reference field="7" count="1">
            <x v="19"/>
          </reference>
        </references>
      </pivotArea>
    </format>
    <format dxfId="3161">
      <pivotArea dataOnly="0" labelOnly="1" outline="0" fieldPosition="0">
        <references count="3">
          <reference field="3" count="1" selected="0">
            <x v="56"/>
          </reference>
          <reference field="5" count="1" selected="0">
            <x v="46"/>
          </reference>
          <reference field="7" count="1">
            <x v="36"/>
          </reference>
        </references>
      </pivotArea>
    </format>
    <format dxfId="3162">
      <pivotArea dataOnly="0" labelOnly="1" outline="0" fieldPosition="0">
        <references count="3">
          <reference field="3" count="1" selected="0">
            <x v="57"/>
          </reference>
          <reference field="5" count="1" selected="0">
            <x v="90"/>
          </reference>
          <reference field="7" count="1">
            <x v="36"/>
          </reference>
        </references>
      </pivotArea>
    </format>
    <format dxfId="3163">
      <pivotArea dataOnly="0" labelOnly="1" outline="0" fieldPosition="0">
        <references count="3">
          <reference field="3" count="1" selected="0">
            <x v="58"/>
          </reference>
          <reference field="5" count="1" selected="0">
            <x v="97"/>
          </reference>
          <reference field="7" count="1">
            <x v="36"/>
          </reference>
        </references>
      </pivotArea>
    </format>
    <format dxfId="3164">
      <pivotArea dataOnly="0" labelOnly="1" outline="0" fieldPosition="0">
        <references count="3">
          <reference field="3" count="1" selected="0">
            <x v="59"/>
          </reference>
          <reference field="5" count="1" selected="0">
            <x v="49"/>
          </reference>
          <reference field="7" count="1">
            <x v="36"/>
          </reference>
        </references>
      </pivotArea>
    </format>
    <format dxfId="3165">
      <pivotArea dataOnly="0" labelOnly="1" outline="0" fieldPosition="0">
        <references count="3">
          <reference field="3" count="1" selected="0">
            <x v="59"/>
          </reference>
          <reference field="5" count="1" selected="0">
            <x v="56"/>
          </reference>
          <reference field="7" count="1">
            <x v="36"/>
          </reference>
        </references>
      </pivotArea>
    </format>
    <format dxfId="3166">
      <pivotArea dataOnly="0" labelOnly="1" outline="0" fieldPosition="0">
        <references count="3">
          <reference field="3" count="1" selected="0">
            <x v="59"/>
          </reference>
          <reference field="5" count="1" selected="0">
            <x v="109"/>
          </reference>
          <reference field="7" count="1">
            <x v="36"/>
          </reference>
        </references>
      </pivotArea>
    </format>
    <format dxfId="3167">
      <pivotArea dataOnly="0" labelOnly="1" outline="0" fieldPosition="0">
        <references count="3">
          <reference field="3" count="1" selected="0">
            <x v="59"/>
          </reference>
          <reference field="5" count="1" selected="0">
            <x v="114"/>
          </reference>
          <reference field="7" count="1">
            <x v="36"/>
          </reference>
        </references>
      </pivotArea>
    </format>
    <format dxfId="3168">
      <pivotArea dataOnly="0" labelOnly="1" outline="0" fieldPosition="0">
        <references count="3">
          <reference field="3" count="1" selected="0">
            <x v="60"/>
          </reference>
          <reference field="5" count="1" selected="0">
            <x v="73"/>
          </reference>
          <reference field="7" count="1">
            <x v="7"/>
          </reference>
        </references>
      </pivotArea>
    </format>
    <format dxfId="3169">
      <pivotArea dataOnly="0" labelOnly="1" outline="0" fieldPosition="0">
        <references count="3">
          <reference field="3" count="1" selected="0">
            <x v="60"/>
          </reference>
          <reference field="5" count="1" selected="0">
            <x v="115"/>
          </reference>
          <reference field="7" count="1">
            <x v="8"/>
          </reference>
        </references>
      </pivotArea>
    </format>
    <format dxfId="3170">
      <pivotArea dataOnly="0" labelOnly="1" outline="0" fieldPosition="0">
        <references count="3">
          <reference field="3" count="1" selected="0">
            <x v="61"/>
          </reference>
          <reference field="5" count="1" selected="0">
            <x v="41"/>
          </reference>
          <reference field="7" count="1">
            <x v="34"/>
          </reference>
        </references>
      </pivotArea>
    </format>
    <format dxfId="3171">
      <pivotArea dataOnly="0" labelOnly="1" outline="0" fieldPosition="0">
        <references count="3">
          <reference field="3" count="1" selected="0">
            <x v="62"/>
          </reference>
          <reference field="5" count="1" selected="0">
            <x v="60"/>
          </reference>
          <reference field="7" count="1">
            <x v="28"/>
          </reference>
        </references>
      </pivotArea>
    </format>
    <format dxfId="3172">
      <pivotArea dataOnly="0" labelOnly="1" outline="0" fieldPosition="0">
        <references count="3">
          <reference field="3" count="1" selected="0">
            <x v="62"/>
          </reference>
          <reference field="5" count="1" selected="0">
            <x v="87"/>
          </reference>
          <reference field="7" count="1">
            <x v="6"/>
          </reference>
        </references>
      </pivotArea>
    </format>
    <format dxfId="3173">
      <pivotArea dataOnly="0" labelOnly="1" outline="0" fieldPosition="0">
        <references count="3">
          <reference field="3" count="1" selected="0">
            <x v="62"/>
          </reference>
          <reference field="5" count="1" selected="0">
            <x v="100"/>
          </reference>
          <reference field="7" count="1">
            <x v="36"/>
          </reference>
        </references>
      </pivotArea>
    </format>
    <format dxfId="3174">
      <pivotArea dataOnly="0" labelOnly="1" outline="0" fieldPosition="0">
        <references count="3">
          <reference field="3" count="1" selected="0">
            <x v="62"/>
          </reference>
          <reference field="5" count="1" selected="0">
            <x v="104"/>
          </reference>
          <reference field="7" count="1">
            <x v="36"/>
          </reference>
        </references>
      </pivotArea>
    </format>
    <format dxfId="3175">
      <pivotArea dataOnly="0" labelOnly="1" outline="0" fieldPosition="0">
        <references count="3">
          <reference field="3" count="1" selected="0">
            <x v="63"/>
          </reference>
          <reference field="5" count="1" selected="0">
            <x v="50"/>
          </reference>
          <reference field="7" count="1">
            <x v="36"/>
          </reference>
        </references>
      </pivotArea>
    </format>
    <format dxfId="3176">
      <pivotArea dataOnly="0" labelOnly="1" outline="0" fieldPosition="0">
        <references count="3">
          <reference field="3" count="1" selected="0">
            <x v="64"/>
          </reference>
          <reference field="5" count="1" selected="0">
            <x v="18"/>
          </reference>
          <reference field="7" count="1">
            <x v="36"/>
          </reference>
        </references>
      </pivotArea>
    </format>
    <format dxfId="3177">
      <pivotArea dataOnly="0" labelOnly="1" outline="0" fieldPosition="0">
        <references count="3">
          <reference field="3" count="1" selected="0">
            <x v="65"/>
          </reference>
          <reference field="5" count="1" selected="0">
            <x v="61"/>
          </reference>
          <reference field="7" count="1">
            <x v="15"/>
          </reference>
        </references>
      </pivotArea>
    </format>
    <format dxfId="3178">
      <pivotArea dataOnly="0" labelOnly="1" outline="0" fieldPosition="0">
        <references count="3">
          <reference field="3" count="1" selected="0">
            <x v="66"/>
          </reference>
          <reference field="5" count="1" selected="0">
            <x v="10"/>
          </reference>
          <reference field="7" count="1">
            <x v="36"/>
          </reference>
        </references>
      </pivotArea>
    </format>
    <format dxfId="3179">
      <pivotArea type="topRight" dataOnly="0" labelOnly="1" outline="0" fieldPosition="0"/>
    </format>
    <format dxfId="3180">
      <pivotArea type="all" dataOnly="0" outline="0" fieldPosition="0"/>
    </format>
    <format dxfId="3181">
      <pivotArea outline="0" collapsedLevelsAreSubtotals="1" fieldPosition="0"/>
    </format>
    <format dxfId="3182">
      <pivotArea type="origin" dataOnly="0" labelOnly="1" outline="0" fieldPosition="0"/>
    </format>
    <format dxfId="3183">
      <pivotArea field="3" type="button" dataOnly="0" labelOnly="1" outline="0" axis="axisRow" fieldPosition="0"/>
    </format>
    <format dxfId="3184">
      <pivotArea field="5" type="button" dataOnly="0" labelOnly="1" outline="0" axis="axisRow" fieldPosition="2"/>
    </format>
    <format dxfId="3185">
      <pivotArea field="7" type="button" dataOnly="0" labelOnly="1" outline="0" axis="axisRow" fieldPosition="3"/>
    </format>
    <format dxfId="3186">
      <pivotArea dataOnly="0" labelOnly="1" outline="0"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187">
      <pivotArea dataOnly="0" labelOnly="1" outline="0" fieldPosition="0">
        <references count="1">
          <reference field="3" count="17">
            <x v="50"/>
            <x v="51"/>
            <x v="52"/>
            <x v="53"/>
            <x v="54"/>
            <x v="55"/>
            <x v="56"/>
            <x v="57"/>
            <x v="58"/>
            <x v="59"/>
            <x v="60"/>
            <x v="61"/>
            <x v="62"/>
            <x v="63"/>
            <x v="64"/>
            <x v="65"/>
            <x v="66"/>
          </reference>
        </references>
      </pivotArea>
    </format>
    <format dxfId="3188">
      <pivotArea dataOnly="0" labelOnly="1" grandRow="1" outline="0" fieldPosition="0"/>
    </format>
    <format dxfId="3189">
      <pivotArea dataOnly="0" labelOnly="1" outline="0" fieldPosition="0">
        <references count="2">
          <reference field="3" count="1" selected="0">
            <x v="0"/>
          </reference>
          <reference field="5" count="1">
            <x v="98"/>
          </reference>
        </references>
      </pivotArea>
    </format>
    <format dxfId="3190">
      <pivotArea dataOnly="0" labelOnly="1" outline="0" fieldPosition="0">
        <references count="2">
          <reference field="3" count="1" selected="0">
            <x v="1"/>
          </reference>
          <reference field="5" count="2">
            <x v="16"/>
            <x v="79"/>
          </reference>
        </references>
      </pivotArea>
    </format>
    <format dxfId="3191">
      <pivotArea dataOnly="0" labelOnly="1" outline="0" fieldPosition="0">
        <references count="2">
          <reference field="3" count="1" selected="0">
            <x v="2"/>
          </reference>
          <reference field="5" count="1">
            <x v="21"/>
          </reference>
        </references>
      </pivotArea>
    </format>
    <format dxfId="3192">
      <pivotArea dataOnly="0" labelOnly="1" outline="0" fieldPosition="0">
        <references count="2">
          <reference field="3" count="1" selected="0">
            <x v="3"/>
          </reference>
          <reference field="5" count="1">
            <x v="35"/>
          </reference>
        </references>
      </pivotArea>
    </format>
    <format dxfId="3193">
      <pivotArea dataOnly="0" labelOnly="1" outline="0" fieldPosition="0">
        <references count="2">
          <reference field="3" count="1" selected="0">
            <x v="4"/>
          </reference>
          <reference field="5" count="1">
            <x v="24"/>
          </reference>
        </references>
      </pivotArea>
    </format>
    <format dxfId="3194">
      <pivotArea dataOnly="0" labelOnly="1" outline="0" fieldPosition="0">
        <references count="2">
          <reference field="3" count="1" selected="0">
            <x v="5"/>
          </reference>
          <reference field="5" count="1">
            <x v="93"/>
          </reference>
        </references>
      </pivotArea>
    </format>
    <format dxfId="3195">
      <pivotArea dataOnly="0" labelOnly="1" outline="0" fieldPosition="0">
        <references count="2">
          <reference field="3" count="1" selected="0">
            <x v="6"/>
          </reference>
          <reference field="5" count="1">
            <x v="108"/>
          </reference>
        </references>
      </pivotArea>
    </format>
    <format dxfId="3196">
      <pivotArea dataOnly="0" labelOnly="1" outline="0" fieldPosition="0">
        <references count="2">
          <reference field="3" count="1" selected="0">
            <x v="7"/>
          </reference>
          <reference field="5" count="2">
            <x v="7"/>
            <x v="53"/>
          </reference>
        </references>
      </pivotArea>
    </format>
    <format dxfId="3197">
      <pivotArea dataOnly="0" labelOnly="1" outline="0" fieldPosition="0">
        <references count="2">
          <reference field="3" count="1" selected="0">
            <x v="8"/>
          </reference>
          <reference field="5" count="1">
            <x v="121"/>
          </reference>
        </references>
      </pivotArea>
    </format>
    <format dxfId="3198">
      <pivotArea dataOnly="0" labelOnly="1" outline="0" fieldPosition="0">
        <references count="2">
          <reference field="3" count="1" selected="0">
            <x v="9"/>
          </reference>
          <reference field="5" count="1">
            <x v="118"/>
          </reference>
        </references>
      </pivotArea>
    </format>
    <format dxfId="3199">
      <pivotArea dataOnly="0" labelOnly="1" outline="0" fieldPosition="0">
        <references count="2">
          <reference field="3" count="1" selected="0">
            <x v="10"/>
          </reference>
          <reference field="5" count="1">
            <x v="14"/>
          </reference>
        </references>
      </pivotArea>
    </format>
    <format dxfId="3200">
      <pivotArea dataOnly="0" labelOnly="1" outline="0" fieldPosition="0">
        <references count="2">
          <reference field="3" count="1" selected="0">
            <x v="11"/>
          </reference>
          <reference field="5" count="1">
            <x v="3"/>
          </reference>
        </references>
      </pivotArea>
    </format>
    <format dxfId="3201">
      <pivotArea dataOnly="0" labelOnly="1" outline="0" fieldPosition="0">
        <references count="2">
          <reference field="3" count="1" selected="0">
            <x v="12"/>
          </reference>
          <reference field="5" count="1">
            <x v="32"/>
          </reference>
        </references>
      </pivotArea>
    </format>
    <format dxfId="3202">
      <pivotArea dataOnly="0" labelOnly="1" outline="0" fieldPosition="0">
        <references count="2">
          <reference field="3" count="1" selected="0">
            <x v="13"/>
          </reference>
          <reference field="5" count="4">
            <x v="48"/>
            <x v="57"/>
            <x v="84"/>
            <x v="110"/>
          </reference>
        </references>
      </pivotArea>
    </format>
    <format dxfId="3203">
      <pivotArea dataOnly="0" labelOnly="1" outline="0" fieldPosition="0">
        <references count="2">
          <reference field="3" count="1" selected="0">
            <x v="14"/>
          </reference>
          <reference field="5" count="1">
            <x v="92"/>
          </reference>
        </references>
      </pivotArea>
    </format>
    <format dxfId="3204">
      <pivotArea dataOnly="0" labelOnly="1" outline="0" fieldPosition="0">
        <references count="2">
          <reference field="3" count="1" selected="0">
            <x v="15"/>
          </reference>
          <reference field="5" count="1">
            <x v="77"/>
          </reference>
        </references>
      </pivotArea>
    </format>
    <format dxfId="3205">
      <pivotArea dataOnly="0" labelOnly="1" outline="0" fieldPosition="0">
        <references count="2">
          <reference field="3" count="1" selected="0">
            <x v="16"/>
          </reference>
          <reference field="5" count="6">
            <x v="1"/>
            <x v="29"/>
            <x v="30"/>
            <x v="81"/>
            <x v="95"/>
            <x v="121"/>
          </reference>
        </references>
      </pivotArea>
    </format>
    <format dxfId="3206">
      <pivotArea dataOnly="0" labelOnly="1" outline="0" fieldPosition="0">
        <references count="2">
          <reference field="3" count="1" selected="0">
            <x v="17"/>
          </reference>
          <reference field="5" count="3">
            <x v="33"/>
            <x v="43"/>
            <x v="96"/>
          </reference>
        </references>
      </pivotArea>
    </format>
    <format dxfId="3207">
      <pivotArea dataOnly="0" labelOnly="1" outline="0" fieldPosition="0">
        <references count="2">
          <reference field="3" count="1" selected="0">
            <x v="18"/>
          </reference>
          <reference field="5" count="1">
            <x v="65"/>
          </reference>
        </references>
      </pivotArea>
    </format>
    <format dxfId="3208">
      <pivotArea dataOnly="0" labelOnly="1" outline="0" fieldPosition="0">
        <references count="2">
          <reference field="3" count="1" selected="0">
            <x v="19"/>
          </reference>
          <reference field="5" count="1">
            <x v="119"/>
          </reference>
        </references>
      </pivotArea>
    </format>
    <format dxfId="3209">
      <pivotArea dataOnly="0" labelOnly="1" outline="0" fieldPosition="0">
        <references count="2">
          <reference field="3" count="1" selected="0">
            <x v="20"/>
          </reference>
          <reference field="5" count="1">
            <x v="102"/>
          </reference>
        </references>
      </pivotArea>
    </format>
    <format dxfId="3210">
      <pivotArea dataOnly="0" labelOnly="1" outline="0" fieldPosition="0">
        <references count="2">
          <reference field="3" count="1" selected="0">
            <x v="21"/>
          </reference>
          <reference field="5" count="1">
            <x v="0"/>
          </reference>
        </references>
      </pivotArea>
    </format>
    <format dxfId="3211">
      <pivotArea dataOnly="0" labelOnly="1" outline="0" fieldPosition="0">
        <references count="2">
          <reference field="3" count="1" selected="0">
            <x v="22"/>
          </reference>
          <reference field="5" count="1">
            <x v="101"/>
          </reference>
        </references>
      </pivotArea>
    </format>
    <format dxfId="3212">
      <pivotArea dataOnly="0" labelOnly="1" outline="0" fieldPosition="0">
        <references count="2">
          <reference field="3" count="1" selected="0">
            <x v="23"/>
          </reference>
          <reference field="5" count="1">
            <x v="83"/>
          </reference>
        </references>
      </pivotArea>
    </format>
    <format dxfId="3213">
      <pivotArea dataOnly="0" labelOnly="1" outline="0" fieldPosition="0">
        <references count="2">
          <reference field="3" count="1" selected="0">
            <x v="24"/>
          </reference>
          <reference field="5" count="1">
            <x v="121"/>
          </reference>
        </references>
      </pivotArea>
    </format>
    <format dxfId="3214">
      <pivotArea dataOnly="0" labelOnly="1" outline="0" fieldPosition="0">
        <references count="2">
          <reference field="3" count="1" selected="0">
            <x v="25"/>
          </reference>
          <reference field="5" count="1">
            <x v="86"/>
          </reference>
        </references>
      </pivotArea>
    </format>
    <format dxfId="3215">
      <pivotArea dataOnly="0" labelOnly="1" outline="0" fieldPosition="0">
        <references count="2">
          <reference field="3" count="1" selected="0">
            <x v="26"/>
          </reference>
          <reference field="5" count="3">
            <x v="75"/>
            <x v="103"/>
            <x v="107"/>
          </reference>
        </references>
      </pivotArea>
    </format>
    <format dxfId="3216">
      <pivotArea dataOnly="0" labelOnly="1" outline="0" fieldPosition="0">
        <references count="2">
          <reference field="3" count="1" selected="0">
            <x v="27"/>
          </reference>
          <reference field="5" count="1">
            <x v="6"/>
          </reference>
        </references>
      </pivotArea>
    </format>
    <format dxfId="3217">
      <pivotArea dataOnly="0" labelOnly="1" outline="0" fieldPosition="0">
        <references count="2">
          <reference field="3" count="1" selected="0">
            <x v="28"/>
          </reference>
          <reference field="5" count="2">
            <x v="17"/>
            <x v="31"/>
          </reference>
        </references>
      </pivotArea>
    </format>
    <format dxfId="3218">
      <pivotArea dataOnly="0" labelOnly="1" outline="0" fieldPosition="0">
        <references count="2">
          <reference field="3" count="1" selected="0">
            <x v="29"/>
          </reference>
          <reference field="5" count="1">
            <x v="8"/>
          </reference>
        </references>
      </pivotArea>
    </format>
    <format dxfId="3219">
      <pivotArea dataOnly="0" labelOnly="1" outline="0" fieldPosition="0">
        <references count="2">
          <reference field="3" count="1" selected="0">
            <x v="30"/>
          </reference>
          <reference field="5" count="1">
            <x v="89"/>
          </reference>
        </references>
      </pivotArea>
    </format>
    <format dxfId="3220">
      <pivotArea dataOnly="0" labelOnly="1" outline="0" fieldPosition="0">
        <references count="2">
          <reference field="3" count="1" selected="0">
            <x v="31"/>
          </reference>
          <reference field="5" count="2">
            <x v="64"/>
            <x v="66"/>
          </reference>
        </references>
      </pivotArea>
    </format>
    <format dxfId="3221">
      <pivotArea dataOnly="0" labelOnly="1" outline="0" fieldPosition="0">
        <references count="2">
          <reference field="3" count="1" selected="0">
            <x v="32"/>
          </reference>
          <reference field="5" count="1">
            <x v="94"/>
          </reference>
        </references>
      </pivotArea>
    </format>
    <format dxfId="3222">
      <pivotArea dataOnly="0" labelOnly="1" outline="0" fieldPosition="0">
        <references count="2">
          <reference field="3" count="1" selected="0">
            <x v="33"/>
          </reference>
          <reference field="5" count="1">
            <x v="68"/>
          </reference>
        </references>
      </pivotArea>
    </format>
    <format dxfId="3223">
      <pivotArea dataOnly="0" labelOnly="1" outline="0" fieldPosition="0">
        <references count="2">
          <reference field="3" count="1" selected="0">
            <x v="34"/>
          </reference>
          <reference field="5" count="5">
            <x v="9"/>
            <x v="28"/>
            <x v="78"/>
            <x v="120"/>
            <x v="121"/>
          </reference>
        </references>
      </pivotArea>
    </format>
    <format dxfId="3224">
      <pivotArea dataOnly="0" labelOnly="1" outline="0" fieldPosition="0">
        <references count="2">
          <reference field="3" count="1" selected="0">
            <x v="35"/>
          </reference>
          <reference field="5" count="1">
            <x v="26"/>
          </reference>
        </references>
      </pivotArea>
    </format>
    <format dxfId="3225">
      <pivotArea dataOnly="0" labelOnly="1" outline="0" fieldPosition="0">
        <references count="2">
          <reference field="3" count="1" selected="0">
            <x v="36"/>
          </reference>
          <reference field="5" count="1">
            <x v="22"/>
          </reference>
        </references>
      </pivotArea>
    </format>
    <format dxfId="3226">
      <pivotArea dataOnly="0" labelOnly="1" outline="0" fieldPosition="0">
        <references count="2">
          <reference field="3" count="1" selected="0">
            <x v="37"/>
          </reference>
          <reference field="5" count="1">
            <x v="117"/>
          </reference>
        </references>
      </pivotArea>
    </format>
    <format dxfId="3227">
      <pivotArea dataOnly="0" labelOnly="1" outline="0" fieldPosition="0">
        <references count="2">
          <reference field="3" count="1" selected="0">
            <x v="38"/>
          </reference>
          <reference field="5" count="2">
            <x v="27"/>
            <x v="52"/>
          </reference>
        </references>
      </pivotArea>
    </format>
    <format dxfId="3228">
      <pivotArea dataOnly="0" labelOnly="1" outline="0" fieldPosition="0">
        <references count="2">
          <reference field="3" count="1" selected="0">
            <x v="39"/>
          </reference>
          <reference field="5" count="13">
            <x v="12"/>
            <x v="15"/>
            <x v="19"/>
            <x v="23"/>
            <x v="25"/>
            <x v="34"/>
            <x v="36"/>
            <x v="42"/>
            <x v="44"/>
            <x v="55"/>
            <x v="69"/>
            <x v="88"/>
            <x v="121"/>
          </reference>
        </references>
      </pivotArea>
    </format>
    <format dxfId="3229">
      <pivotArea dataOnly="0" labelOnly="1" outline="0" fieldPosition="0">
        <references count="2">
          <reference field="3" count="1" selected="0">
            <x v="40"/>
          </reference>
          <reference field="5" count="14">
            <x v="4"/>
            <x v="37"/>
            <x v="39"/>
            <x v="40"/>
            <x v="45"/>
            <x v="54"/>
            <x v="63"/>
            <x v="70"/>
            <x v="71"/>
            <x v="72"/>
            <x v="74"/>
            <x v="85"/>
            <x v="106"/>
            <x v="113"/>
          </reference>
        </references>
      </pivotArea>
    </format>
    <format dxfId="3230">
      <pivotArea dataOnly="0" labelOnly="1" outline="0" fieldPosition="0">
        <references count="2">
          <reference field="3" count="1" selected="0">
            <x v="41"/>
          </reference>
          <reference field="5" count="7">
            <x v="2"/>
            <x v="5"/>
            <x v="59"/>
            <x v="67"/>
            <x v="76"/>
            <x v="112"/>
            <x v="116"/>
          </reference>
        </references>
      </pivotArea>
    </format>
    <format dxfId="3231">
      <pivotArea dataOnly="0" labelOnly="1" outline="0" fieldPosition="0">
        <references count="2">
          <reference field="3" count="1" selected="0">
            <x v="42"/>
          </reference>
          <reference field="5" count="1">
            <x v="99"/>
          </reference>
        </references>
      </pivotArea>
    </format>
    <format dxfId="3232">
      <pivotArea dataOnly="0" labelOnly="1" outline="0" fieldPosition="0">
        <references count="2">
          <reference field="3" count="1" selected="0">
            <x v="43"/>
          </reference>
          <reference field="5" count="1">
            <x v="38"/>
          </reference>
        </references>
      </pivotArea>
    </format>
    <format dxfId="3233">
      <pivotArea dataOnly="0" labelOnly="1" outline="0" fieldPosition="0">
        <references count="2">
          <reference field="3" count="1" selected="0">
            <x v="44"/>
          </reference>
          <reference field="5" count="1">
            <x v="11"/>
          </reference>
        </references>
      </pivotArea>
    </format>
    <format dxfId="3234">
      <pivotArea dataOnly="0" labelOnly="1" outline="0" fieldPosition="0">
        <references count="2">
          <reference field="3" count="1" selected="0">
            <x v="45"/>
          </reference>
          <reference field="5" count="1">
            <x v="82"/>
          </reference>
        </references>
      </pivotArea>
    </format>
    <format dxfId="3235">
      <pivotArea dataOnly="0" labelOnly="1" outline="0" fieldPosition="0">
        <references count="2">
          <reference field="3" count="1" selected="0">
            <x v="46"/>
          </reference>
          <reference field="5" count="1">
            <x v="105"/>
          </reference>
        </references>
      </pivotArea>
    </format>
    <format dxfId="3236">
      <pivotArea dataOnly="0" labelOnly="1" outline="0" fieldPosition="0">
        <references count="2">
          <reference field="3" count="1" selected="0">
            <x v="47"/>
          </reference>
          <reference field="5" count="1">
            <x v="80"/>
          </reference>
        </references>
      </pivotArea>
    </format>
    <format dxfId="3237">
      <pivotArea dataOnly="0" labelOnly="1" outline="0" fieldPosition="0">
        <references count="2">
          <reference field="3" count="1" selected="0">
            <x v="48"/>
          </reference>
          <reference field="5" count="1">
            <x v="13"/>
          </reference>
        </references>
      </pivotArea>
    </format>
    <format dxfId="3238">
      <pivotArea dataOnly="0" labelOnly="1" outline="0" fieldPosition="0">
        <references count="2">
          <reference field="3" count="1" selected="0">
            <x v="49"/>
          </reference>
          <reference field="5" count="1">
            <x v="20"/>
          </reference>
        </references>
      </pivotArea>
    </format>
    <format dxfId="3239">
      <pivotArea dataOnly="0" labelOnly="1" outline="0" fieldPosition="0">
        <references count="2">
          <reference field="3" count="1" selected="0">
            <x v="50"/>
          </reference>
          <reference field="5" count="1">
            <x v="47"/>
          </reference>
        </references>
      </pivotArea>
    </format>
    <format dxfId="3240">
      <pivotArea dataOnly="0" labelOnly="1" outline="0" fieldPosition="0">
        <references count="2">
          <reference field="3" count="1" selected="0">
            <x v="51"/>
          </reference>
          <reference field="5" count="1">
            <x v="121"/>
          </reference>
        </references>
      </pivotArea>
    </format>
    <format dxfId="3241">
      <pivotArea dataOnly="0" labelOnly="1" outline="0" fieldPosition="0">
        <references count="2">
          <reference field="3" count="1" selected="0">
            <x v="52"/>
          </reference>
          <reference field="5" count="1">
            <x v="58"/>
          </reference>
        </references>
      </pivotArea>
    </format>
    <format dxfId="3242">
      <pivotArea dataOnly="0" labelOnly="1" outline="0" fieldPosition="0">
        <references count="2">
          <reference field="3" count="1" selected="0">
            <x v="53"/>
          </reference>
          <reference field="5" count="2">
            <x v="62"/>
            <x v="111"/>
          </reference>
        </references>
      </pivotArea>
    </format>
    <format dxfId="3243">
      <pivotArea dataOnly="0" labelOnly="1" outline="0" fieldPosition="0">
        <references count="2">
          <reference field="3" count="1" selected="0">
            <x v="54"/>
          </reference>
          <reference field="5" count="1">
            <x v="91"/>
          </reference>
        </references>
      </pivotArea>
    </format>
    <format dxfId="3244">
      <pivotArea dataOnly="0" labelOnly="1" outline="0" fieldPosition="0">
        <references count="2">
          <reference field="3" count="1" selected="0">
            <x v="55"/>
          </reference>
          <reference field="5" count="1">
            <x v="51"/>
          </reference>
        </references>
      </pivotArea>
    </format>
    <format dxfId="3245">
      <pivotArea dataOnly="0" labelOnly="1" outline="0" fieldPosition="0">
        <references count="2">
          <reference field="3" count="1" selected="0">
            <x v="56"/>
          </reference>
          <reference field="5" count="1">
            <x v="46"/>
          </reference>
        </references>
      </pivotArea>
    </format>
    <format dxfId="3246">
      <pivotArea dataOnly="0" labelOnly="1" outline="0" fieldPosition="0">
        <references count="2">
          <reference field="3" count="1" selected="0">
            <x v="57"/>
          </reference>
          <reference field="5" count="1">
            <x v="90"/>
          </reference>
        </references>
      </pivotArea>
    </format>
    <format dxfId="3247">
      <pivotArea dataOnly="0" labelOnly="1" outline="0" fieldPosition="0">
        <references count="2">
          <reference field="3" count="1" selected="0">
            <x v="58"/>
          </reference>
          <reference field="5" count="1">
            <x v="97"/>
          </reference>
        </references>
      </pivotArea>
    </format>
    <format dxfId="3248">
      <pivotArea dataOnly="0" labelOnly="1" outline="0" fieldPosition="0">
        <references count="2">
          <reference field="3" count="1" selected="0">
            <x v="59"/>
          </reference>
          <reference field="5" count="4">
            <x v="49"/>
            <x v="56"/>
            <x v="109"/>
            <x v="114"/>
          </reference>
        </references>
      </pivotArea>
    </format>
    <format dxfId="3249">
      <pivotArea dataOnly="0" labelOnly="1" outline="0" fieldPosition="0">
        <references count="2">
          <reference field="3" count="1" selected="0">
            <x v="60"/>
          </reference>
          <reference field="5" count="2">
            <x v="73"/>
            <x v="115"/>
          </reference>
        </references>
      </pivotArea>
    </format>
    <format dxfId="3250">
      <pivotArea dataOnly="0" labelOnly="1" outline="0" fieldPosition="0">
        <references count="2">
          <reference field="3" count="1" selected="0">
            <x v="61"/>
          </reference>
          <reference field="5" count="1">
            <x v="41"/>
          </reference>
        </references>
      </pivotArea>
    </format>
    <format dxfId="3251">
      <pivotArea dataOnly="0" labelOnly="1" outline="0" fieldPosition="0">
        <references count="2">
          <reference field="3" count="1" selected="0">
            <x v="62"/>
          </reference>
          <reference field="5" count="4">
            <x v="60"/>
            <x v="87"/>
            <x v="100"/>
            <x v="104"/>
          </reference>
        </references>
      </pivotArea>
    </format>
    <format dxfId="3252">
      <pivotArea dataOnly="0" labelOnly="1" outline="0" fieldPosition="0">
        <references count="2">
          <reference field="3" count="1" selected="0">
            <x v="63"/>
          </reference>
          <reference field="5" count="1">
            <x v="50"/>
          </reference>
        </references>
      </pivotArea>
    </format>
    <format dxfId="3253">
      <pivotArea dataOnly="0" labelOnly="1" outline="0" fieldPosition="0">
        <references count="2">
          <reference field="3" count="1" selected="0">
            <x v="64"/>
          </reference>
          <reference field="5" count="1">
            <x v="18"/>
          </reference>
        </references>
      </pivotArea>
    </format>
    <format dxfId="3254">
      <pivotArea dataOnly="0" labelOnly="1" outline="0" fieldPosition="0">
        <references count="2">
          <reference field="3" count="1" selected="0">
            <x v="65"/>
          </reference>
          <reference field="5" count="1">
            <x v="61"/>
          </reference>
        </references>
      </pivotArea>
    </format>
    <format dxfId="3255">
      <pivotArea dataOnly="0" labelOnly="1" outline="0" fieldPosition="0">
        <references count="2">
          <reference field="3" count="1" selected="0">
            <x v="66"/>
          </reference>
          <reference field="5" count="1">
            <x v="10"/>
          </reference>
        </references>
      </pivotArea>
    </format>
    <format dxfId="3256">
      <pivotArea dataOnly="0" labelOnly="1" outline="0" fieldPosition="0">
        <references count="3">
          <reference field="3" count="1" selected="0">
            <x v="0"/>
          </reference>
          <reference field="5" count="1" selected="0">
            <x v="98"/>
          </reference>
          <reference field="7" count="1">
            <x v="33"/>
          </reference>
        </references>
      </pivotArea>
    </format>
    <format dxfId="3257">
      <pivotArea dataOnly="0" labelOnly="1" outline="0" fieldPosition="0">
        <references count="3">
          <reference field="3" count="1" selected="0">
            <x v="1"/>
          </reference>
          <reference field="5" count="1" selected="0">
            <x v="16"/>
          </reference>
          <reference field="7" count="1">
            <x v="18"/>
          </reference>
        </references>
      </pivotArea>
    </format>
    <format dxfId="3258">
      <pivotArea dataOnly="0" labelOnly="1" outline="0" fieldPosition="0">
        <references count="3">
          <reference field="3" count="1" selected="0">
            <x v="1"/>
          </reference>
          <reference field="5" count="1" selected="0">
            <x v="79"/>
          </reference>
          <reference field="7" count="1">
            <x v="10"/>
          </reference>
        </references>
      </pivotArea>
    </format>
    <format dxfId="3259">
      <pivotArea dataOnly="0" labelOnly="1" outline="0" fieldPosition="0">
        <references count="3">
          <reference field="3" count="1" selected="0">
            <x v="2"/>
          </reference>
          <reference field="5" count="1" selected="0">
            <x v="21"/>
          </reference>
          <reference field="7" count="1">
            <x v="36"/>
          </reference>
        </references>
      </pivotArea>
    </format>
    <format dxfId="3260">
      <pivotArea dataOnly="0" labelOnly="1" outline="0" fieldPosition="0">
        <references count="3">
          <reference field="3" count="1" selected="0">
            <x v="3"/>
          </reference>
          <reference field="5" count="1" selected="0">
            <x v="35"/>
          </reference>
          <reference field="7" count="1">
            <x v="36"/>
          </reference>
        </references>
      </pivotArea>
    </format>
    <format dxfId="3261">
      <pivotArea dataOnly="0" labelOnly="1" outline="0" fieldPosition="0">
        <references count="3">
          <reference field="3" count="1" selected="0">
            <x v="4"/>
          </reference>
          <reference field="5" count="1" selected="0">
            <x v="24"/>
          </reference>
          <reference field="7" count="1">
            <x v="17"/>
          </reference>
        </references>
      </pivotArea>
    </format>
    <format dxfId="3262">
      <pivotArea dataOnly="0" labelOnly="1" outline="0" fieldPosition="0">
        <references count="3">
          <reference field="3" count="1" selected="0">
            <x v="5"/>
          </reference>
          <reference field="5" count="1" selected="0">
            <x v="93"/>
          </reference>
          <reference field="7" count="1">
            <x v="31"/>
          </reference>
        </references>
      </pivotArea>
    </format>
    <format dxfId="3263">
      <pivotArea dataOnly="0" labelOnly="1" outline="0" fieldPosition="0">
        <references count="3">
          <reference field="3" count="1" selected="0">
            <x v="6"/>
          </reference>
          <reference field="5" count="1" selected="0">
            <x v="108"/>
          </reference>
          <reference field="7" count="1">
            <x v="36"/>
          </reference>
        </references>
      </pivotArea>
    </format>
    <format dxfId="3264">
      <pivotArea dataOnly="0" labelOnly="1" outline="0" fieldPosition="0">
        <references count="3">
          <reference field="3" count="1" selected="0">
            <x v="7"/>
          </reference>
          <reference field="5" count="1" selected="0">
            <x v="7"/>
          </reference>
          <reference field="7" count="1">
            <x v="29"/>
          </reference>
        </references>
      </pivotArea>
    </format>
    <format dxfId="3265">
      <pivotArea dataOnly="0" labelOnly="1" outline="0" fieldPosition="0">
        <references count="3">
          <reference field="3" count="1" selected="0">
            <x v="7"/>
          </reference>
          <reference field="5" count="1" selected="0">
            <x v="53"/>
          </reference>
          <reference field="7" count="1">
            <x v="5"/>
          </reference>
        </references>
      </pivotArea>
    </format>
    <format dxfId="3266">
      <pivotArea dataOnly="0" labelOnly="1" outline="0" fieldPosition="0">
        <references count="3">
          <reference field="3" count="1" selected="0">
            <x v="8"/>
          </reference>
          <reference field="5" count="1" selected="0">
            <x v="121"/>
          </reference>
          <reference field="7" count="1">
            <x v="27"/>
          </reference>
        </references>
      </pivotArea>
    </format>
    <format dxfId="3267">
      <pivotArea dataOnly="0" labelOnly="1" outline="0" fieldPosition="0">
        <references count="3">
          <reference field="3" count="1" selected="0">
            <x v="9"/>
          </reference>
          <reference field="5" count="1" selected="0">
            <x v="118"/>
          </reference>
          <reference field="7" count="1">
            <x v="26"/>
          </reference>
        </references>
      </pivotArea>
    </format>
    <format dxfId="3268">
      <pivotArea dataOnly="0" labelOnly="1" outline="0" fieldPosition="0">
        <references count="3">
          <reference field="3" count="1" selected="0">
            <x v="10"/>
          </reference>
          <reference field="5" count="1" selected="0">
            <x v="14"/>
          </reference>
          <reference field="7" count="1">
            <x v="36"/>
          </reference>
        </references>
      </pivotArea>
    </format>
    <format dxfId="3269">
      <pivotArea dataOnly="0" labelOnly="1" outline="0" fieldPosition="0">
        <references count="3">
          <reference field="3" count="1" selected="0">
            <x v="11"/>
          </reference>
          <reference field="5" count="1" selected="0">
            <x v="3"/>
          </reference>
          <reference field="7" count="1">
            <x v="4"/>
          </reference>
        </references>
      </pivotArea>
    </format>
    <format dxfId="3270">
      <pivotArea dataOnly="0" labelOnly="1" outline="0" fieldPosition="0">
        <references count="3">
          <reference field="3" count="1" selected="0">
            <x v="12"/>
          </reference>
          <reference field="5" count="1" selected="0">
            <x v="32"/>
          </reference>
          <reference field="7" count="1">
            <x v="36"/>
          </reference>
        </references>
      </pivotArea>
    </format>
    <format dxfId="3271">
      <pivotArea dataOnly="0" labelOnly="1" outline="0" fieldPosition="0">
        <references count="3">
          <reference field="3" count="1" selected="0">
            <x v="13"/>
          </reference>
          <reference field="5" count="1" selected="0">
            <x v="48"/>
          </reference>
          <reference field="7" count="1">
            <x v="23"/>
          </reference>
        </references>
      </pivotArea>
    </format>
    <format dxfId="3272">
      <pivotArea dataOnly="0" labelOnly="1" outline="0" fieldPosition="0">
        <references count="3">
          <reference field="3" count="1" selected="0">
            <x v="13"/>
          </reference>
          <reference field="5" count="1" selected="0">
            <x v="57"/>
          </reference>
          <reference field="7" count="1">
            <x v="24"/>
          </reference>
        </references>
      </pivotArea>
    </format>
    <format dxfId="3273">
      <pivotArea dataOnly="0" labelOnly="1" outline="0" fieldPosition="0">
        <references count="3">
          <reference field="3" count="1" selected="0">
            <x v="13"/>
          </reference>
          <reference field="5" count="1" selected="0">
            <x v="84"/>
          </reference>
          <reference field="7" count="1">
            <x v="23"/>
          </reference>
        </references>
      </pivotArea>
    </format>
    <format dxfId="3274">
      <pivotArea dataOnly="0" labelOnly="1" outline="0" fieldPosition="0">
        <references count="3">
          <reference field="3" count="1" selected="0">
            <x v="13"/>
          </reference>
          <reference field="5" count="1" selected="0">
            <x v="110"/>
          </reference>
          <reference field="7" count="1">
            <x v="35"/>
          </reference>
        </references>
      </pivotArea>
    </format>
    <format dxfId="3275">
      <pivotArea dataOnly="0" labelOnly="1" outline="0" fieldPosition="0">
        <references count="3">
          <reference field="3" count="1" selected="0">
            <x v="14"/>
          </reference>
          <reference field="5" count="1" selected="0">
            <x v="92"/>
          </reference>
          <reference field="7" count="1">
            <x v="36"/>
          </reference>
        </references>
      </pivotArea>
    </format>
    <format dxfId="3276">
      <pivotArea dataOnly="0" labelOnly="1" outline="0" fieldPosition="0">
        <references count="3">
          <reference field="3" count="1" selected="0">
            <x v="15"/>
          </reference>
          <reference field="5" count="1" selected="0">
            <x v="77"/>
          </reference>
          <reference field="7" count="1">
            <x v="21"/>
          </reference>
        </references>
      </pivotArea>
    </format>
    <format dxfId="3277">
      <pivotArea dataOnly="0" labelOnly="1" outline="0" fieldPosition="0">
        <references count="3">
          <reference field="3" count="1" selected="0">
            <x v="16"/>
          </reference>
          <reference field="5" count="1" selected="0">
            <x v="1"/>
          </reference>
          <reference field="7" count="1">
            <x v="36"/>
          </reference>
        </references>
      </pivotArea>
    </format>
    <format dxfId="3278">
      <pivotArea dataOnly="0" labelOnly="1" outline="0" fieldPosition="0">
        <references count="3">
          <reference field="3" count="1" selected="0">
            <x v="16"/>
          </reference>
          <reference field="5" count="1" selected="0">
            <x v="29"/>
          </reference>
          <reference field="7" count="1">
            <x v="36"/>
          </reference>
        </references>
      </pivotArea>
    </format>
    <format dxfId="3279">
      <pivotArea dataOnly="0" labelOnly="1" outline="0" fieldPosition="0">
        <references count="3">
          <reference field="3" count="1" selected="0">
            <x v="16"/>
          </reference>
          <reference field="5" count="1" selected="0">
            <x v="30"/>
          </reference>
          <reference field="7" count="1">
            <x v="36"/>
          </reference>
        </references>
      </pivotArea>
    </format>
    <format dxfId="3280">
      <pivotArea dataOnly="0" labelOnly="1" outline="0" fieldPosition="0">
        <references count="3">
          <reference field="3" count="1" selected="0">
            <x v="16"/>
          </reference>
          <reference field="5" count="1" selected="0">
            <x v="81"/>
          </reference>
          <reference field="7" count="1">
            <x v="36"/>
          </reference>
        </references>
      </pivotArea>
    </format>
    <format dxfId="3281">
      <pivotArea dataOnly="0" labelOnly="1" outline="0" fieldPosition="0">
        <references count="3">
          <reference field="3" count="1" selected="0">
            <x v="16"/>
          </reference>
          <reference field="5" count="1" selected="0">
            <x v="95"/>
          </reference>
          <reference field="7" count="1">
            <x v="36"/>
          </reference>
        </references>
      </pivotArea>
    </format>
    <format dxfId="3282">
      <pivotArea dataOnly="0" labelOnly="1" outline="0" fieldPosition="0">
        <references count="3">
          <reference field="3" count="1" selected="0">
            <x v="16"/>
          </reference>
          <reference field="5" count="1" selected="0">
            <x v="121"/>
          </reference>
          <reference field="7" count="1">
            <x v="36"/>
          </reference>
        </references>
      </pivotArea>
    </format>
    <format dxfId="3283">
      <pivotArea dataOnly="0" labelOnly="1" outline="0" fieldPosition="0">
        <references count="3">
          <reference field="3" count="1" selected="0">
            <x v="17"/>
          </reference>
          <reference field="5" count="1" selected="0">
            <x v="33"/>
          </reference>
          <reference field="7" count="1">
            <x v="36"/>
          </reference>
        </references>
      </pivotArea>
    </format>
    <format dxfId="3284">
      <pivotArea dataOnly="0" labelOnly="1" outline="0" fieldPosition="0">
        <references count="3">
          <reference field="3" count="1" selected="0">
            <x v="17"/>
          </reference>
          <reference field="5" count="1" selected="0">
            <x v="43"/>
          </reference>
          <reference field="7" count="1">
            <x v="36"/>
          </reference>
        </references>
      </pivotArea>
    </format>
    <format dxfId="3285">
      <pivotArea dataOnly="0" labelOnly="1" outline="0" fieldPosition="0">
        <references count="3">
          <reference field="3" count="1" selected="0">
            <x v="17"/>
          </reference>
          <reference field="5" count="1" selected="0">
            <x v="96"/>
          </reference>
          <reference field="7" count="1">
            <x v="36"/>
          </reference>
        </references>
      </pivotArea>
    </format>
    <format dxfId="3286">
      <pivotArea dataOnly="0" labelOnly="1" outline="0" fieldPosition="0">
        <references count="3">
          <reference field="3" count="1" selected="0">
            <x v="18"/>
          </reference>
          <reference field="5" count="1" selected="0">
            <x v="65"/>
          </reference>
          <reference field="7" count="1">
            <x v="36"/>
          </reference>
        </references>
      </pivotArea>
    </format>
    <format dxfId="3287">
      <pivotArea dataOnly="0" labelOnly="1" outline="0" fieldPosition="0">
        <references count="3">
          <reference field="3" count="1" selected="0">
            <x v="19"/>
          </reference>
          <reference field="5" count="1" selected="0">
            <x v="119"/>
          </reference>
          <reference field="7" count="1">
            <x v="36"/>
          </reference>
        </references>
      </pivotArea>
    </format>
    <format dxfId="3288">
      <pivotArea dataOnly="0" labelOnly="1" outline="0" fieldPosition="0">
        <references count="3">
          <reference field="3" count="1" selected="0">
            <x v="20"/>
          </reference>
          <reference field="5" count="1" selected="0">
            <x v="102"/>
          </reference>
          <reference field="7" count="1">
            <x v="36"/>
          </reference>
        </references>
      </pivotArea>
    </format>
    <format dxfId="3289">
      <pivotArea dataOnly="0" labelOnly="1" outline="0" fieldPosition="0">
        <references count="3">
          <reference field="3" count="1" selected="0">
            <x v="21"/>
          </reference>
          <reference field="5" count="1" selected="0">
            <x v="0"/>
          </reference>
          <reference field="7" count="1">
            <x v="2"/>
          </reference>
        </references>
      </pivotArea>
    </format>
    <format dxfId="3290">
      <pivotArea dataOnly="0" labelOnly="1" outline="0" fieldPosition="0">
        <references count="3">
          <reference field="3" count="1" selected="0">
            <x v="22"/>
          </reference>
          <reference field="5" count="1" selected="0">
            <x v="101"/>
          </reference>
          <reference field="7" count="1">
            <x v="36"/>
          </reference>
        </references>
      </pivotArea>
    </format>
    <format dxfId="3291">
      <pivotArea dataOnly="0" labelOnly="1" outline="0" fieldPosition="0">
        <references count="3">
          <reference field="3" count="1" selected="0">
            <x v="23"/>
          </reference>
          <reference field="5" count="1" selected="0">
            <x v="83"/>
          </reference>
          <reference field="7" count="1">
            <x v="36"/>
          </reference>
        </references>
      </pivotArea>
    </format>
    <format dxfId="3292">
      <pivotArea dataOnly="0" labelOnly="1" outline="0" fieldPosition="0">
        <references count="3">
          <reference field="3" count="1" selected="0">
            <x v="24"/>
          </reference>
          <reference field="5" count="1" selected="0">
            <x v="121"/>
          </reference>
          <reference field="7" count="1">
            <x v="36"/>
          </reference>
        </references>
      </pivotArea>
    </format>
    <format dxfId="3293">
      <pivotArea dataOnly="0" labelOnly="1" outline="0" fieldPosition="0">
        <references count="3">
          <reference field="3" count="1" selected="0">
            <x v="25"/>
          </reference>
          <reference field="5" count="1" selected="0">
            <x v="86"/>
          </reference>
          <reference field="7" count="1">
            <x v="34"/>
          </reference>
        </references>
      </pivotArea>
    </format>
    <format dxfId="3294">
      <pivotArea dataOnly="0" labelOnly="1" outline="0" fieldPosition="0">
        <references count="3">
          <reference field="3" count="1" selected="0">
            <x v="26"/>
          </reference>
          <reference field="5" count="1" selected="0">
            <x v="75"/>
          </reference>
          <reference field="7" count="1">
            <x v="36"/>
          </reference>
        </references>
      </pivotArea>
    </format>
    <format dxfId="3295">
      <pivotArea dataOnly="0" labelOnly="1" outline="0" fieldPosition="0">
        <references count="3">
          <reference field="3" count="1" selected="0">
            <x v="26"/>
          </reference>
          <reference field="5" count="1" selected="0">
            <x v="103"/>
          </reference>
          <reference field="7" count="1">
            <x v="20"/>
          </reference>
        </references>
      </pivotArea>
    </format>
    <format dxfId="3296">
      <pivotArea dataOnly="0" labelOnly="1" outline="0" fieldPosition="0">
        <references count="3">
          <reference field="3" count="1" selected="0">
            <x v="26"/>
          </reference>
          <reference field="5" count="1" selected="0">
            <x v="107"/>
          </reference>
          <reference field="7" count="1">
            <x v="11"/>
          </reference>
        </references>
      </pivotArea>
    </format>
    <format dxfId="3297">
      <pivotArea dataOnly="0" labelOnly="1" outline="0" fieldPosition="0">
        <references count="3">
          <reference field="3" count="1" selected="0">
            <x v="27"/>
          </reference>
          <reference field="5" count="1" selected="0">
            <x v="6"/>
          </reference>
          <reference field="7" count="1">
            <x v="12"/>
          </reference>
        </references>
      </pivotArea>
    </format>
    <format dxfId="3298">
      <pivotArea dataOnly="0" labelOnly="1" outline="0" fieldPosition="0">
        <references count="3">
          <reference field="3" count="1" selected="0">
            <x v="28"/>
          </reference>
          <reference field="5" count="1" selected="0">
            <x v="17"/>
          </reference>
          <reference field="7" count="1">
            <x v="36"/>
          </reference>
        </references>
      </pivotArea>
    </format>
    <format dxfId="3299">
      <pivotArea dataOnly="0" labelOnly="1" outline="0" fieldPosition="0">
        <references count="3">
          <reference field="3" count="1" selected="0">
            <x v="28"/>
          </reference>
          <reference field="5" count="1" selected="0">
            <x v="31"/>
          </reference>
          <reference field="7" count="1">
            <x v="36"/>
          </reference>
        </references>
      </pivotArea>
    </format>
    <format dxfId="3300">
      <pivotArea dataOnly="0" labelOnly="1" outline="0" fieldPosition="0">
        <references count="3">
          <reference field="3" count="1" selected="0">
            <x v="29"/>
          </reference>
          <reference field="5" count="1" selected="0">
            <x v="8"/>
          </reference>
          <reference field="7" count="1">
            <x v="36"/>
          </reference>
        </references>
      </pivotArea>
    </format>
    <format dxfId="3301">
      <pivotArea dataOnly="0" labelOnly="1" outline="0" fieldPosition="0">
        <references count="3">
          <reference field="3" count="1" selected="0">
            <x v="30"/>
          </reference>
          <reference field="5" count="1" selected="0">
            <x v="89"/>
          </reference>
          <reference field="7" count="1">
            <x v="36"/>
          </reference>
        </references>
      </pivotArea>
    </format>
    <format dxfId="3302">
      <pivotArea dataOnly="0" labelOnly="1" outline="0" fieldPosition="0">
        <references count="3">
          <reference field="3" count="1" selected="0">
            <x v="31"/>
          </reference>
          <reference field="5" count="1" selected="0">
            <x v="64"/>
          </reference>
          <reference field="7" count="1">
            <x v="36"/>
          </reference>
        </references>
      </pivotArea>
    </format>
    <format dxfId="3303">
      <pivotArea dataOnly="0" labelOnly="1" outline="0" fieldPosition="0">
        <references count="3">
          <reference field="3" count="1" selected="0">
            <x v="31"/>
          </reference>
          <reference field="5" count="1" selected="0">
            <x v="66"/>
          </reference>
          <reference field="7" count="1">
            <x v="36"/>
          </reference>
        </references>
      </pivotArea>
    </format>
    <format dxfId="3304">
      <pivotArea dataOnly="0" labelOnly="1" outline="0" fieldPosition="0">
        <references count="3">
          <reference field="3" count="1" selected="0">
            <x v="32"/>
          </reference>
          <reference field="5" count="1" selected="0">
            <x v="94"/>
          </reference>
          <reference field="7" count="1">
            <x v="14"/>
          </reference>
        </references>
      </pivotArea>
    </format>
    <format dxfId="3305">
      <pivotArea dataOnly="0" labelOnly="1" outline="0" fieldPosition="0">
        <references count="3">
          <reference field="3" count="1" selected="0">
            <x v="33"/>
          </reference>
          <reference field="5" count="1" selected="0">
            <x v="68"/>
          </reference>
          <reference field="7" count="1">
            <x v="36"/>
          </reference>
        </references>
      </pivotArea>
    </format>
    <format dxfId="3306">
      <pivotArea dataOnly="0" labelOnly="1" outline="0" fieldPosition="0">
        <references count="3">
          <reference field="3" count="1" selected="0">
            <x v="34"/>
          </reference>
          <reference field="5" count="1" selected="0">
            <x v="9"/>
          </reference>
          <reference field="7" count="1">
            <x v="36"/>
          </reference>
        </references>
      </pivotArea>
    </format>
    <format dxfId="3307">
      <pivotArea dataOnly="0" labelOnly="1" outline="0" fieldPosition="0">
        <references count="3">
          <reference field="3" count="1" selected="0">
            <x v="34"/>
          </reference>
          <reference field="5" count="1" selected="0">
            <x v="28"/>
          </reference>
          <reference field="7" count="1">
            <x v="36"/>
          </reference>
        </references>
      </pivotArea>
    </format>
    <format dxfId="3308">
      <pivotArea dataOnly="0" labelOnly="1" outline="0" fieldPosition="0">
        <references count="3">
          <reference field="3" count="1" selected="0">
            <x v="34"/>
          </reference>
          <reference field="5" count="1" selected="0">
            <x v="78"/>
          </reference>
          <reference field="7" count="1">
            <x v="36"/>
          </reference>
        </references>
      </pivotArea>
    </format>
    <format dxfId="3309">
      <pivotArea dataOnly="0" labelOnly="1" outline="0" fieldPosition="0">
        <references count="3">
          <reference field="3" count="1" selected="0">
            <x v="34"/>
          </reference>
          <reference field="5" count="1" selected="0">
            <x v="120"/>
          </reference>
          <reference field="7" count="1">
            <x v="36"/>
          </reference>
        </references>
      </pivotArea>
    </format>
    <format dxfId="3310">
      <pivotArea dataOnly="0" labelOnly="1" outline="0" fieldPosition="0">
        <references count="3">
          <reference field="3" count="1" selected="0">
            <x v="34"/>
          </reference>
          <reference field="5" count="1" selected="0">
            <x v="121"/>
          </reference>
          <reference field="7" count="1">
            <x v="36"/>
          </reference>
        </references>
      </pivotArea>
    </format>
    <format dxfId="3311">
      <pivotArea dataOnly="0" labelOnly="1" outline="0" fieldPosition="0">
        <references count="3">
          <reference field="3" count="1" selected="0">
            <x v="35"/>
          </reference>
          <reference field="5" count="1" selected="0">
            <x v="26"/>
          </reference>
          <reference field="7" count="1">
            <x v="36"/>
          </reference>
        </references>
      </pivotArea>
    </format>
    <format dxfId="3312">
      <pivotArea dataOnly="0" labelOnly="1" outline="0" fieldPosition="0">
        <references count="3">
          <reference field="3" count="1" selected="0">
            <x v="36"/>
          </reference>
          <reference field="5" count="1" selected="0">
            <x v="22"/>
          </reference>
          <reference field="7" count="1">
            <x v="36"/>
          </reference>
        </references>
      </pivotArea>
    </format>
    <format dxfId="3313">
      <pivotArea dataOnly="0" labelOnly="1" outline="0" fieldPosition="0">
        <references count="3">
          <reference field="3" count="1" selected="0">
            <x v="37"/>
          </reference>
          <reference field="5" count="1" selected="0">
            <x v="117"/>
          </reference>
          <reference field="7" count="1">
            <x v="36"/>
          </reference>
        </references>
      </pivotArea>
    </format>
    <format dxfId="3314">
      <pivotArea dataOnly="0" labelOnly="1" outline="0" fieldPosition="0">
        <references count="3">
          <reference field="3" count="1" selected="0">
            <x v="38"/>
          </reference>
          <reference field="5" count="1" selected="0">
            <x v="27"/>
          </reference>
          <reference field="7" count="1">
            <x v="36"/>
          </reference>
        </references>
      </pivotArea>
    </format>
    <format dxfId="3315">
      <pivotArea dataOnly="0" labelOnly="1" outline="0" fieldPosition="0">
        <references count="3">
          <reference field="3" count="1" selected="0">
            <x v="38"/>
          </reference>
          <reference field="5" count="1" selected="0">
            <x v="52"/>
          </reference>
          <reference field="7" count="1">
            <x v="36"/>
          </reference>
        </references>
      </pivotArea>
    </format>
    <format dxfId="3316">
      <pivotArea dataOnly="0" labelOnly="1" outline="0" fieldPosition="0">
        <references count="3">
          <reference field="3" count="1" selected="0">
            <x v="39"/>
          </reference>
          <reference field="5" count="1" selected="0">
            <x v="12"/>
          </reference>
          <reference field="7" count="1">
            <x v="36"/>
          </reference>
        </references>
      </pivotArea>
    </format>
    <format dxfId="3317">
      <pivotArea dataOnly="0" labelOnly="1" outline="0" fieldPosition="0">
        <references count="3">
          <reference field="3" count="1" selected="0">
            <x v="39"/>
          </reference>
          <reference field="5" count="1" selected="0">
            <x v="15"/>
          </reference>
          <reference field="7" count="1">
            <x v="36"/>
          </reference>
        </references>
      </pivotArea>
    </format>
    <format dxfId="3318">
      <pivotArea dataOnly="0" labelOnly="1" outline="0" fieldPosition="0">
        <references count="3">
          <reference field="3" count="1" selected="0">
            <x v="39"/>
          </reference>
          <reference field="5" count="1" selected="0">
            <x v="19"/>
          </reference>
          <reference field="7" count="1">
            <x v="36"/>
          </reference>
        </references>
      </pivotArea>
    </format>
    <format dxfId="3319">
      <pivotArea dataOnly="0" labelOnly="1" outline="0" fieldPosition="0">
        <references count="3">
          <reference field="3" count="1" selected="0">
            <x v="39"/>
          </reference>
          <reference field="5" count="1" selected="0">
            <x v="23"/>
          </reference>
          <reference field="7" count="1">
            <x v="36"/>
          </reference>
        </references>
      </pivotArea>
    </format>
    <format dxfId="3320">
      <pivotArea dataOnly="0" labelOnly="1" outline="0" fieldPosition="0">
        <references count="3">
          <reference field="3" count="1" selected="0">
            <x v="39"/>
          </reference>
          <reference field="5" count="1" selected="0">
            <x v="25"/>
          </reference>
          <reference field="7" count="1">
            <x v="36"/>
          </reference>
        </references>
      </pivotArea>
    </format>
    <format dxfId="3321">
      <pivotArea dataOnly="0" labelOnly="1" outline="0" fieldPosition="0">
        <references count="3">
          <reference field="3" count="1" selected="0">
            <x v="39"/>
          </reference>
          <reference field="5" count="1" selected="0">
            <x v="34"/>
          </reference>
          <reference field="7" count="1">
            <x v="36"/>
          </reference>
        </references>
      </pivotArea>
    </format>
    <format dxfId="3322">
      <pivotArea dataOnly="0" labelOnly="1" outline="0" fieldPosition="0">
        <references count="3">
          <reference field="3" count="1" selected="0">
            <x v="39"/>
          </reference>
          <reference field="5" count="1" selected="0">
            <x v="36"/>
          </reference>
          <reference field="7" count="1">
            <x v="36"/>
          </reference>
        </references>
      </pivotArea>
    </format>
    <format dxfId="3323">
      <pivotArea dataOnly="0" labelOnly="1" outline="0" fieldPosition="0">
        <references count="3">
          <reference field="3" count="1" selected="0">
            <x v="39"/>
          </reference>
          <reference field="5" count="1" selected="0">
            <x v="42"/>
          </reference>
          <reference field="7" count="1">
            <x v="36"/>
          </reference>
        </references>
      </pivotArea>
    </format>
    <format dxfId="3324">
      <pivotArea dataOnly="0" labelOnly="1" outline="0" fieldPosition="0">
        <references count="3">
          <reference field="3" count="1" selected="0">
            <x v="39"/>
          </reference>
          <reference field="5" count="1" selected="0">
            <x v="44"/>
          </reference>
          <reference field="7" count="1">
            <x v="36"/>
          </reference>
        </references>
      </pivotArea>
    </format>
    <format dxfId="3325">
      <pivotArea dataOnly="0" labelOnly="1" outline="0" fieldPosition="0">
        <references count="3">
          <reference field="3" count="1" selected="0">
            <x v="39"/>
          </reference>
          <reference field="5" count="1" selected="0">
            <x v="55"/>
          </reference>
          <reference field="7" count="1">
            <x v="36"/>
          </reference>
        </references>
      </pivotArea>
    </format>
    <format dxfId="3326">
      <pivotArea dataOnly="0" labelOnly="1" outline="0" fieldPosition="0">
        <references count="3">
          <reference field="3" count="1" selected="0">
            <x v="39"/>
          </reference>
          <reference field="5" count="1" selected="0">
            <x v="69"/>
          </reference>
          <reference field="7" count="1">
            <x v="36"/>
          </reference>
        </references>
      </pivotArea>
    </format>
    <format dxfId="3327">
      <pivotArea dataOnly="0" labelOnly="1" outline="0" fieldPosition="0">
        <references count="3">
          <reference field="3" count="1" selected="0">
            <x v="39"/>
          </reference>
          <reference field="5" count="1" selected="0">
            <x v="88"/>
          </reference>
          <reference field="7" count="1">
            <x v="36"/>
          </reference>
        </references>
      </pivotArea>
    </format>
    <format dxfId="3328">
      <pivotArea dataOnly="0" labelOnly="1" outline="0" fieldPosition="0">
        <references count="3">
          <reference field="3" count="1" selected="0">
            <x v="39"/>
          </reference>
          <reference field="5" count="1" selected="0">
            <x v="121"/>
          </reference>
          <reference field="7" count="1">
            <x v="36"/>
          </reference>
        </references>
      </pivotArea>
    </format>
    <format dxfId="3329">
      <pivotArea dataOnly="0" labelOnly="1" outline="0" fieldPosition="0">
        <references count="3">
          <reference field="3" count="1" selected="0">
            <x v="40"/>
          </reference>
          <reference field="5" count="1" selected="0">
            <x v="4"/>
          </reference>
          <reference field="7" count="1">
            <x v="25"/>
          </reference>
        </references>
      </pivotArea>
    </format>
    <format dxfId="3330">
      <pivotArea dataOnly="0" labelOnly="1" outline="0" fieldPosition="0">
        <references count="3">
          <reference field="3" count="1" selected="0">
            <x v="40"/>
          </reference>
          <reference field="5" count="1" selected="0">
            <x v="37"/>
          </reference>
          <reference field="7" count="1">
            <x v="36"/>
          </reference>
        </references>
      </pivotArea>
    </format>
    <format dxfId="3331">
      <pivotArea dataOnly="0" labelOnly="1" outline="0" fieldPosition="0">
        <references count="3">
          <reference field="3" count="1" selected="0">
            <x v="40"/>
          </reference>
          <reference field="5" count="1" selected="0">
            <x v="39"/>
          </reference>
          <reference field="7" count="1">
            <x v="36"/>
          </reference>
        </references>
      </pivotArea>
    </format>
    <format dxfId="3332">
      <pivotArea dataOnly="0" labelOnly="1" outline="0" fieldPosition="0">
        <references count="3">
          <reference field="3" count="1" selected="0">
            <x v="40"/>
          </reference>
          <reference field="5" count="1" selected="0">
            <x v="40"/>
          </reference>
          <reference field="7" count="1">
            <x v="36"/>
          </reference>
        </references>
      </pivotArea>
    </format>
    <format dxfId="3333">
      <pivotArea dataOnly="0" labelOnly="1" outline="0" fieldPosition="0">
        <references count="3">
          <reference field="3" count="1" selected="0">
            <x v="40"/>
          </reference>
          <reference field="5" count="1" selected="0">
            <x v="45"/>
          </reference>
          <reference field="7" count="1">
            <x v="36"/>
          </reference>
        </references>
      </pivotArea>
    </format>
    <format dxfId="3334">
      <pivotArea dataOnly="0" labelOnly="1" outline="0" fieldPosition="0">
        <references count="3">
          <reference field="3" count="1" selected="0">
            <x v="40"/>
          </reference>
          <reference field="5" count="1" selected="0">
            <x v="54"/>
          </reference>
          <reference field="7" count="1">
            <x v="36"/>
          </reference>
        </references>
      </pivotArea>
    </format>
    <format dxfId="3335">
      <pivotArea dataOnly="0" labelOnly="1" outline="0" fieldPosition="0">
        <references count="3">
          <reference field="3" count="1" selected="0">
            <x v="40"/>
          </reference>
          <reference field="5" count="1" selected="0">
            <x v="63"/>
          </reference>
          <reference field="7" count="1">
            <x v="36"/>
          </reference>
        </references>
      </pivotArea>
    </format>
    <format dxfId="3336">
      <pivotArea dataOnly="0" labelOnly="1" outline="0" fieldPosition="0">
        <references count="3">
          <reference field="3" count="1" selected="0">
            <x v="40"/>
          </reference>
          <reference field="5" count="1" selected="0">
            <x v="70"/>
          </reference>
          <reference field="7" count="1">
            <x v="36"/>
          </reference>
        </references>
      </pivotArea>
    </format>
    <format dxfId="3337">
      <pivotArea dataOnly="0" labelOnly="1" outline="0" fieldPosition="0">
        <references count="3">
          <reference field="3" count="1" selected="0">
            <x v="40"/>
          </reference>
          <reference field="5" count="1" selected="0">
            <x v="71"/>
          </reference>
          <reference field="7" count="1">
            <x v="36"/>
          </reference>
        </references>
      </pivotArea>
    </format>
    <format dxfId="3338">
      <pivotArea dataOnly="0" labelOnly="1" outline="0" fieldPosition="0">
        <references count="3">
          <reference field="3" count="1" selected="0">
            <x v="40"/>
          </reference>
          <reference field="5" count="1" selected="0">
            <x v="72"/>
          </reference>
          <reference field="7" count="1">
            <x v="36"/>
          </reference>
        </references>
      </pivotArea>
    </format>
    <format dxfId="3339">
      <pivotArea dataOnly="0" labelOnly="1" outline="0" fieldPosition="0">
        <references count="3">
          <reference field="3" count="1" selected="0">
            <x v="40"/>
          </reference>
          <reference field="5" count="1" selected="0">
            <x v="74"/>
          </reference>
          <reference field="7" count="1">
            <x v="36"/>
          </reference>
        </references>
      </pivotArea>
    </format>
    <format dxfId="3340">
      <pivotArea dataOnly="0" labelOnly="1" outline="0" fieldPosition="0">
        <references count="3">
          <reference field="3" count="1" selected="0">
            <x v="40"/>
          </reference>
          <reference field="5" count="1" selected="0">
            <x v="85"/>
          </reference>
          <reference field="7" count="1">
            <x v="36"/>
          </reference>
        </references>
      </pivotArea>
    </format>
    <format dxfId="3341">
      <pivotArea dataOnly="0" labelOnly="1" outline="0" fieldPosition="0">
        <references count="3">
          <reference field="3" count="1" selected="0">
            <x v="40"/>
          </reference>
          <reference field="5" count="1" selected="0">
            <x v="106"/>
          </reference>
          <reference field="7" count="1">
            <x v="36"/>
          </reference>
        </references>
      </pivotArea>
    </format>
    <format dxfId="3342">
      <pivotArea dataOnly="0" labelOnly="1" outline="0" fieldPosition="0">
        <references count="3">
          <reference field="3" count="1" selected="0">
            <x v="40"/>
          </reference>
          <reference field="5" count="1" selected="0">
            <x v="113"/>
          </reference>
          <reference field="7" count="1">
            <x v="36"/>
          </reference>
        </references>
      </pivotArea>
    </format>
    <format dxfId="3343">
      <pivotArea dataOnly="0" labelOnly="1" outline="0" fieldPosition="0">
        <references count="3">
          <reference field="3" count="1" selected="0">
            <x v="41"/>
          </reference>
          <reference field="5" count="1" selected="0">
            <x v="2"/>
          </reference>
          <reference field="7" count="1">
            <x v="0"/>
          </reference>
        </references>
      </pivotArea>
    </format>
    <format dxfId="3344">
      <pivotArea dataOnly="0" labelOnly="1" outline="0" fieldPosition="0">
        <references count="3">
          <reference field="3" count="1" selected="0">
            <x v="41"/>
          </reference>
          <reference field="5" count="1" selected="0">
            <x v="5"/>
          </reference>
          <reference field="7" count="1">
            <x v="32"/>
          </reference>
        </references>
      </pivotArea>
    </format>
    <format dxfId="3345">
      <pivotArea dataOnly="0" labelOnly="1" outline="0" fieldPosition="0">
        <references count="3">
          <reference field="3" count="1" selected="0">
            <x v="41"/>
          </reference>
          <reference field="5" count="1" selected="0">
            <x v="59"/>
          </reference>
          <reference field="7" count="1">
            <x v="36"/>
          </reference>
        </references>
      </pivotArea>
    </format>
    <format dxfId="3346">
      <pivotArea dataOnly="0" labelOnly="1" outline="0" fieldPosition="0">
        <references count="3">
          <reference field="3" count="1" selected="0">
            <x v="41"/>
          </reference>
          <reference field="5" count="1" selected="0">
            <x v="67"/>
          </reference>
          <reference field="7" count="1">
            <x v="36"/>
          </reference>
        </references>
      </pivotArea>
    </format>
    <format dxfId="3347">
      <pivotArea dataOnly="0" labelOnly="1" outline="0" fieldPosition="0">
        <references count="3">
          <reference field="3" count="1" selected="0">
            <x v="41"/>
          </reference>
          <reference field="5" count="1" selected="0">
            <x v="76"/>
          </reference>
          <reference field="7" count="1">
            <x v="32"/>
          </reference>
        </references>
      </pivotArea>
    </format>
    <format dxfId="3348">
      <pivotArea dataOnly="0" labelOnly="1" outline="0" fieldPosition="0">
        <references count="3">
          <reference field="3" count="1" selected="0">
            <x v="41"/>
          </reference>
          <reference field="5" count="1" selected="0">
            <x v="112"/>
          </reference>
          <reference field="7" count="1">
            <x v="36"/>
          </reference>
        </references>
      </pivotArea>
    </format>
    <format dxfId="3349">
      <pivotArea dataOnly="0" labelOnly="1" outline="0" fieldPosition="0">
        <references count="3">
          <reference field="3" count="1" selected="0">
            <x v="41"/>
          </reference>
          <reference field="5" count="1" selected="0">
            <x v="116"/>
          </reference>
          <reference field="7" count="1">
            <x v="13"/>
          </reference>
        </references>
      </pivotArea>
    </format>
    <format dxfId="3350">
      <pivotArea dataOnly="0" labelOnly="1" outline="0" fieldPosition="0">
        <references count="3">
          <reference field="3" count="1" selected="0">
            <x v="42"/>
          </reference>
          <reference field="5" count="1" selected="0">
            <x v="99"/>
          </reference>
          <reference field="7" count="1">
            <x v="36"/>
          </reference>
        </references>
      </pivotArea>
    </format>
    <format dxfId="3351">
      <pivotArea dataOnly="0" labelOnly="1" outline="0" fieldPosition="0">
        <references count="3">
          <reference field="3" count="1" selected="0">
            <x v="43"/>
          </reference>
          <reference field="5" count="1" selected="0">
            <x v="38"/>
          </reference>
          <reference field="7" count="1">
            <x v="36"/>
          </reference>
        </references>
      </pivotArea>
    </format>
    <format dxfId="3352">
      <pivotArea dataOnly="0" labelOnly="1" outline="0" fieldPosition="0">
        <references count="3">
          <reference field="3" count="1" selected="0">
            <x v="44"/>
          </reference>
          <reference field="5" count="1" selected="0">
            <x v="11"/>
          </reference>
          <reference field="7" count="1">
            <x v="3"/>
          </reference>
        </references>
      </pivotArea>
    </format>
    <format dxfId="3353">
      <pivotArea dataOnly="0" labelOnly="1" outline="0" fieldPosition="0">
        <references count="3">
          <reference field="3" count="1" selected="0">
            <x v="45"/>
          </reference>
          <reference field="5" count="1" selected="0">
            <x v="82"/>
          </reference>
          <reference field="7" count="1">
            <x v="36"/>
          </reference>
        </references>
      </pivotArea>
    </format>
    <format dxfId="3354">
      <pivotArea dataOnly="0" labelOnly="1" outline="0" fieldPosition="0">
        <references count="3">
          <reference field="3" count="1" selected="0">
            <x v="46"/>
          </reference>
          <reference field="5" count="1" selected="0">
            <x v="105"/>
          </reference>
          <reference field="7" count="1">
            <x v="36"/>
          </reference>
        </references>
      </pivotArea>
    </format>
    <format dxfId="3355">
      <pivotArea dataOnly="0" labelOnly="1" outline="0" fieldPosition="0">
        <references count="3">
          <reference field="3" count="1" selected="0">
            <x v="47"/>
          </reference>
          <reference field="5" count="1" selected="0">
            <x v="80"/>
          </reference>
          <reference field="7" count="1">
            <x v="22"/>
          </reference>
        </references>
      </pivotArea>
    </format>
    <format dxfId="3356">
      <pivotArea dataOnly="0" labelOnly="1" outline="0" fieldPosition="0">
        <references count="3">
          <reference field="3" count="1" selected="0">
            <x v="48"/>
          </reference>
          <reference field="5" count="1" selected="0">
            <x v="13"/>
          </reference>
          <reference field="7" count="1">
            <x v="1"/>
          </reference>
        </references>
      </pivotArea>
    </format>
    <format dxfId="3357">
      <pivotArea dataOnly="0" labelOnly="1" outline="0" fieldPosition="0">
        <references count="3">
          <reference field="3" count="1" selected="0">
            <x v="49"/>
          </reference>
          <reference field="5" count="1" selected="0">
            <x v="20"/>
          </reference>
          <reference field="7" count="1">
            <x v="9"/>
          </reference>
        </references>
      </pivotArea>
    </format>
    <format dxfId="3358">
      <pivotArea dataOnly="0" labelOnly="1" outline="0" fieldPosition="0">
        <references count="3">
          <reference field="3" count="1" selected="0">
            <x v="50"/>
          </reference>
          <reference field="5" count="1" selected="0">
            <x v="47"/>
          </reference>
          <reference field="7" count="1">
            <x v="9"/>
          </reference>
        </references>
      </pivotArea>
    </format>
    <format dxfId="3359">
      <pivotArea dataOnly="0" labelOnly="1" outline="0" fieldPosition="0">
        <references count="3">
          <reference field="3" count="1" selected="0">
            <x v="51"/>
          </reference>
          <reference field="5" count="1" selected="0">
            <x v="121"/>
          </reference>
          <reference field="7" count="1">
            <x v="36"/>
          </reference>
        </references>
      </pivotArea>
    </format>
    <format dxfId="3360">
      <pivotArea dataOnly="0" labelOnly="1" outline="0" fieldPosition="0">
        <references count="3">
          <reference field="3" count="1" selected="0">
            <x v="52"/>
          </reference>
          <reference field="5" count="1" selected="0">
            <x v="58"/>
          </reference>
          <reference field="7" count="1">
            <x v="16"/>
          </reference>
        </references>
      </pivotArea>
    </format>
    <format dxfId="3361">
      <pivotArea dataOnly="0" labelOnly="1" outline="0" fieldPosition="0">
        <references count="3">
          <reference field="3" count="1" selected="0">
            <x v="53"/>
          </reference>
          <reference field="5" count="1" selected="0">
            <x v="62"/>
          </reference>
          <reference field="7" count="1">
            <x v="36"/>
          </reference>
        </references>
      </pivotArea>
    </format>
    <format dxfId="3362">
      <pivotArea dataOnly="0" labelOnly="1" outline="0" fieldPosition="0">
        <references count="3">
          <reference field="3" count="1" selected="0">
            <x v="53"/>
          </reference>
          <reference field="5" count="1" selected="0">
            <x v="111"/>
          </reference>
          <reference field="7" count="1">
            <x v="36"/>
          </reference>
        </references>
      </pivotArea>
    </format>
    <format dxfId="3363">
      <pivotArea dataOnly="0" labelOnly="1" outline="0" fieldPosition="0">
        <references count="3">
          <reference field="3" count="1" selected="0">
            <x v="54"/>
          </reference>
          <reference field="5" count="1" selected="0">
            <x v="91"/>
          </reference>
          <reference field="7" count="1">
            <x v="30"/>
          </reference>
        </references>
      </pivotArea>
    </format>
    <format dxfId="3364">
      <pivotArea dataOnly="0" labelOnly="1" outline="0" fieldPosition="0">
        <references count="3">
          <reference field="3" count="1" selected="0">
            <x v="55"/>
          </reference>
          <reference field="5" count="1" selected="0">
            <x v="51"/>
          </reference>
          <reference field="7" count="1">
            <x v="19"/>
          </reference>
        </references>
      </pivotArea>
    </format>
    <format dxfId="3365">
      <pivotArea dataOnly="0" labelOnly="1" outline="0" fieldPosition="0">
        <references count="3">
          <reference field="3" count="1" selected="0">
            <x v="56"/>
          </reference>
          <reference field="5" count="1" selected="0">
            <x v="46"/>
          </reference>
          <reference field="7" count="1">
            <x v="36"/>
          </reference>
        </references>
      </pivotArea>
    </format>
    <format dxfId="3366">
      <pivotArea dataOnly="0" labelOnly="1" outline="0" fieldPosition="0">
        <references count="3">
          <reference field="3" count="1" selected="0">
            <x v="57"/>
          </reference>
          <reference field="5" count="1" selected="0">
            <x v="90"/>
          </reference>
          <reference field="7" count="1">
            <x v="36"/>
          </reference>
        </references>
      </pivotArea>
    </format>
    <format dxfId="3367">
      <pivotArea dataOnly="0" labelOnly="1" outline="0" fieldPosition="0">
        <references count="3">
          <reference field="3" count="1" selected="0">
            <x v="58"/>
          </reference>
          <reference field="5" count="1" selected="0">
            <x v="97"/>
          </reference>
          <reference field="7" count="1">
            <x v="36"/>
          </reference>
        </references>
      </pivotArea>
    </format>
    <format dxfId="3368">
      <pivotArea dataOnly="0" labelOnly="1" outline="0" fieldPosition="0">
        <references count="3">
          <reference field="3" count="1" selected="0">
            <x v="59"/>
          </reference>
          <reference field="5" count="1" selected="0">
            <x v="49"/>
          </reference>
          <reference field="7" count="1">
            <x v="36"/>
          </reference>
        </references>
      </pivotArea>
    </format>
    <format dxfId="3369">
      <pivotArea dataOnly="0" labelOnly="1" outline="0" fieldPosition="0">
        <references count="3">
          <reference field="3" count="1" selected="0">
            <x v="59"/>
          </reference>
          <reference field="5" count="1" selected="0">
            <x v="56"/>
          </reference>
          <reference field="7" count="1">
            <x v="36"/>
          </reference>
        </references>
      </pivotArea>
    </format>
    <format dxfId="3370">
      <pivotArea dataOnly="0" labelOnly="1" outline="0" fieldPosition="0">
        <references count="3">
          <reference field="3" count="1" selected="0">
            <x v="59"/>
          </reference>
          <reference field="5" count="1" selected="0">
            <x v="109"/>
          </reference>
          <reference field="7" count="1">
            <x v="36"/>
          </reference>
        </references>
      </pivotArea>
    </format>
    <format dxfId="3371">
      <pivotArea dataOnly="0" labelOnly="1" outline="0" fieldPosition="0">
        <references count="3">
          <reference field="3" count="1" selected="0">
            <x v="59"/>
          </reference>
          <reference field="5" count="1" selected="0">
            <x v="114"/>
          </reference>
          <reference field="7" count="1">
            <x v="36"/>
          </reference>
        </references>
      </pivotArea>
    </format>
    <format dxfId="3372">
      <pivotArea dataOnly="0" labelOnly="1" outline="0" fieldPosition="0">
        <references count="3">
          <reference field="3" count="1" selected="0">
            <x v="60"/>
          </reference>
          <reference field="5" count="1" selected="0">
            <x v="73"/>
          </reference>
          <reference field="7" count="1">
            <x v="7"/>
          </reference>
        </references>
      </pivotArea>
    </format>
    <format dxfId="3373">
      <pivotArea dataOnly="0" labelOnly="1" outline="0" fieldPosition="0">
        <references count="3">
          <reference field="3" count="1" selected="0">
            <x v="60"/>
          </reference>
          <reference field="5" count="1" selected="0">
            <x v="115"/>
          </reference>
          <reference field="7" count="1">
            <x v="8"/>
          </reference>
        </references>
      </pivotArea>
    </format>
    <format dxfId="3374">
      <pivotArea dataOnly="0" labelOnly="1" outline="0" fieldPosition="0">
        <references count="3">
          <reference field="3" count="1" selected="0">
            <x v="61"/>
          </reference>
          <reference field="5" count="1" selected="0">
            <x v="41"/>
          </reference>
          <reference field="7" count="1">
            <x v="34"/>
          </reference>
        </references>
      </pivotArea>
    </format>
    <format dxfId="3375">
      <pivotArea dataOnly="0" labelOnly="1" outline="0" fieldPosition="0">
        <references count="3">
          <reference field="3" count="1" selected="0">
            <x v="62"/>
          </reference>
          <reference field="5" count="1" selected="0">
            <x v="60"/>
          </reference>
          <reference field="7" count="1">
            <x v="28"/>
          </reference>
        </references>
      </pivotArea>
    </format>
    <format dxfId="3376">
      <pivotArea dataOnly="0" labelOnly="1" outline="0" fieldPosition="0">
        <references count="3">
          <reference field="3" count="1" selected="0">
            <x v="62"/>
          </reference>
          <reference field="5" count="1" selected="0">
            <x v="87"/>
          </reference>
          <reference field="7" count="1">
            <x v="6"/>
          </reference>
        </references>
      </pivotArea>
    </format>
    <format dxfId="3377">
      <pivotArea dataOnly="0" labelOnly="1" outline="0" fieldPosition="0">
        <references count="3">
          <reference field="3" count="1" selected="0">
            <x v="62"/>
          </reference>
          <reference field="5" count="1" selected="0">
            <x v="100"/>
          </reference>
          <reference field="7" count="1">
            <x v="36"/>
          </reference>
        </references>
      </pivotArea>
    </format>
    <format dxfId="3378">
      <pivotArea dataOnly="0" labelOnly="1" outline="0" fieldPosition="0">
        <references count="3">
          <reference field="3" count="1" selected="0">
            <x v="62"/>
          </reference>
          <reference field="5" count="1" selected="0">
            <x v="104"/>
          </reference>
          <reference field="7" count="1">
            <x v="36"/>
          </reference>
        </references>
      </pivotArea>
    </format>
    <format dxfId="3379">
      <pivotArea dataOnly="0" labelOnly="1" outline="0" fieldPosition="0">
        <references count="3">
          <reference field="3" count="1" selected="0">
            <x v="63"/>
          </reference>
          <reference field="5" count="1" selected="0">
            <x v="50"/>
          </reference>
          <reference field="7" count="1">
            <x v="36"/>
          </reference>
        </references>
      </pivotArea>
    </format>
    <format dxfId="3380">
      <pivotArea dataOnly="0" labelOnly="1" outline="0" fieldPosition="0">
        <references count="3">
          <reference field="3" count="1" selected="0">
            <x v="64"/>
          </reference>
          <reference field="5" count="1" selected="0">
            <x v="18"/>
          </reference>
          <reference field="7" count="1">
            <x v="36"/>
          </reference>
        </references>
      </pivotArea>
    </format>
    <format dxfId="3381">
      <pivotArea dataOnly="0" labelOnly="1" outline="0" fieldPosition="0">
        <references count="3">
          <reference field="3" count="1" selected="0">
            <x v="65"/>
          </reference>
          <reference field="5" count="1" selected="0">
            <x v="61"/>
          </reference>
          <reference field="7" count="1">
            <x v="15"/>
          </reference>
        </references>
      </pivotArea>
    </format>
    <format dxfId="3382">
      <pivotArea dataOnly="0" labelOnly="1" outline="0" fieldPosition="0">
        <references count="3">
          <reference field="3" count="1" selected="0">
            <x v="66"/>
          </reference>
          <reference field="5" count="1" selected="0">
            <x v="10"/>
          </reference>
          <reference field="7" count="1">
            <x v="36"/>
          </reference>
        </references>
      </pivotArea>
    </format>
    <format dxfId="3383">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290867-ED74-4C87-B9F8-A6AADB057BB9}" name="PivotTable4" cacheId="25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F25" firstHeaderRow="2" firstDataRow="2" firstDataCol="5" rowPageCount="1" colPageCount="1"/>
  <pivotFields count="16">
    <pivotField compact="0" outline="0" showAll="0"/>
    <pivotField axis="axisPage" compact="0" outline="0" multipleItemSelectionAllowed="1" showAll="0">
      <items count="14">
        <item x="8"/>
        <item h="1" x="9"/>
        <item h="1" x="10"/>
        <item h="1" x="2"/>
        <item h="1" x="4"/>
        <item h="1" m="1" x="11"/>
        <item h="1" x="6"/>
        <item h="1" x="5"/>
        <item h="1" x="1"/>
        <item h="1" x="7"/>
        <item h="1" x="0"/>
        <item h="1" m="1" x="12"/>
        <item h="1" x="3"/>
        <item t="default"/>
      </items>
    </pivotField>
    <pivotField compact="0" outline="0" showAll="0"/>
    <pivotField axis="axisRow" compact="0" outline="0" showAll="0" defaultSubtotal="0">
      <items count="74">
        <item x="18"/>
        <item x="25"/>
        <item x="52"/>
        <item x="43"/>
        <item m="1" x="65"/>
        <item m="1" x="66"/>
        <item x="40"/>
        <item x="45"/>
        <item x="8"/>
        <item x="17"/>
        <item x="6"/>
        <item x="47"/>
        <item x="34"/>
        <item x="13"/>
        <item x="31"/>
        <item m="1" x="64"/>
        <item x="7"/>
        <item x="28"/>
        <item x="53"/>
        <item x="30"/>
        <item x="4"/>
        <item m="1" x="56"/>
        <item x="12"/>
        <item x="51"/>
        <item m="1" x="58"/>
        <item m="1" x="70"/>
        <item x="11"/>
        <item x="46"/>
        <item x="20"/>
        <item m="1" x="73"/>
        <item m="1" x="54"/>
        <item x="29"/>
        <item m="1" x="67"/>
        <item x="35"/>
        <item x="27"/>
        <item m="1" x="62"/>
        <item x="14"/>
        <item x="48"/>
        <item x="37"/>
        <item x="1"/>
        <item x="9"/>
        <item x="2"/>
        <item x="49"/>
        <item m="1" x="57"/>
        <item m="1" x="71"/>
        <item x="32"/>
        <item x="5"/>
        <item m="1" x="63"/>
        <item m="1" x="60"/>
        <item m="1" x="55"/>
        <item x="39"/>
        <item m="1" x="68"/>
        <item x="23"/>
        <item x="44"/>
        <item x="24"/>
        <item m="1" x="72"/>
        <item x="10"/>
        <item m="1" x="59"/>
        <item m="1" x="61"/>
        <item x="33"/>
        <item x="22"/>
        <item m="1" x="69"/>
        <item x="38"/>
        <item x="3"/>
        <item x="0"/>
        <item x="41"/>
        <item x="50"/>
        <item x="42"/>
        <item x="21"/>
        <item x="26"/>
        <item x="16"/>
        <item x="15"/>
        <item x="19"/>
        <item x="36"/>
      </items>
      <extLst>
        <ext xmlns:x14="http://schemas.microsoft.com/office/spreadsheetml/2009/9/main" uri="{2946ED86-A175-432a-8AC1-64E0C546D7DE}">
          <x14:pivotField fillDownLabels="1"/>
        </ext>
      </extLst>
    </pivotField>
    <pivotField axis="axisRow" compact="0" outline="0" showAll="0" defaultSubtotal="0">
      <items count="138">
        <item x="48"/>
        <item x="104"/>
        <item x="113"/>
        <item x="114"/>
        <item x="115"/>
        <item x="47"/>
        <item x="63"/>
        <item m="1" x="135"/>
        <item x="77"/>
        <item m="1" x="132"/>
        <item x="96"/>
        <item x="21"/>
        <item m="1" x="127"/>
        <item x="54"/>
        <item x="103"/>
        <item x="42"/>
        <item x="99"/>
        <item x="70"/>
        <item x="25"/>
        <item m="1" x="129"/>
        <item x="116"/>
        <item x="2"/>
        <item x="12"/>
        <item x="28"/>
        <item x="36"/>
        <item x="109"/>
        <item x="110"/>
        <item x="0"/>
        <item x="45"/>
        <item sd="0" x="15"/>
        <item x="1"/>
        <item x="86"/>
        <item x="65"/>
        <item x="78"/>
        <item x="121"/>
        <item x="43"/>
        <item x="38"/>
        <item x="58"/>
        <item x="57"/>
        <item x="117"/>
        <item x="75"/>
        <item x="82"/>
        <item x="72"/>
        <item x="69"/>
        <item x="84"/>
        <item x="81"/>
        <item x="100"/>
        <item x="27"/>
        <item x="87"/>
        <item x="73"/>
        <item x="4"/>
        <item x="76"/>
        <item x="98"/>
        <item x="67"/>
        <item m="1" x="130"/>
        <item x="90"/>
        <item x="85"/>
        <item x="26"/>
        <item x="5"/>
        <item x="53"/>
        <item x="37"/>
        <item x="89"/>
        <item x="6"/>
        <item x="118"/>
        <item x="55"/>
        <item x="30"/>
        <item x="125"/>
        <item x="71"/>
        <item x="79"/>
        <item x="24"/>
        <item x="83"/>
        <item x="46"/>
        <item x="39"/>
        <item x="95"/>
        <item x="33"/>
        <item x="29"/>
        <item x="126"/>
        <item x="20"/>
        <item x="120"/>
        <item x="13"/>
        <item x="14"/>
        <item x="22"/>
        <item x="62"/>
        <item x="74"/>
        <item x="56"/>
        <item x="17"/>
        <item x="44"/>
        <item m="1" x="136"/>
        <item x="23"/>
        <item x="92"/>
        <item x="66"/>
        <item m="1" x="134"/>
        <item x="105"/>
        <item x="119"/>
        <item x="61"/>
        <item x="107"/>
        <item x="102"/>
        <item x="10"/>
        <item x="19"/>
        <item x="97"/>
        <item x="59"/>
        <item x="3"/>
        <item x="49"/>
        <item x="88"/>
        <item x="108"/>
        <item x="60"/>
        <item x="11"/>
        <item x="34"/>
        <item x="64"/>
        <item x="106"/>
        <item m="1" x="137"/>
        <item x="41"/>
        <item x="52"/>
        <item x="40"/>
        <item x="51"/>
        <item x="80"/>
        <item x="50"/>
        <item x="91"/>
        <item x="112"/>
        <item x="122"/>
        <item x="9"/>
        <item x="111"/>
        <item x="18"/>
        <item x="32"/>
        <item x="123"/>
        <item x="101"/>
        <item x="31"/>
        <item x="68"/>
        <item x="124"/>
        <item m="1" x="133"/>
        <item x="93"/>
        <item m="1" x="131"/>
        <item x="7"/>
        <item m="1" x="128"/>
        <item x="94"/>
        <item x="8"/>
        <item x="16"/>
        <item x="35"/>
      </items>
    </pivotField>
    <pivotField axis="axisRow" compact="0" outline="0" showAll="0" defaultSubtotal="0">
      <items count="126">
        <item x="26"/>
        <item x="114"/>
        <item x="100"/>
        <item x="105"/>
        <item x="10"/>
        <item x="22"/>
        <item x="103"/>
        <item x="101"/>
        <item x="29"/>
        <item x="42"/>
        <item x="117"/>
        <item x="90"/>
        <item x="14"/>
        <item x="27"/>
        <item x="6"/>
        <item x="72"/>
        <item x="38"/>
        <item x="32"/>
        <item x="0"/>
        <item x="73"/>
        <item x="2"/>
        <item x="120"/>
        <item x="23"/>
        <item x="41"/>
        <item x="33"/>
        <item x="58"/>
        <item x="69"/>
        <item x="74"/>
        <item x="44"/>
        <item x="8"/>
        <item x="7"/>
        <item x="31"/>
        <item x="51"/>
        <item x="53"/>
        <item x="59"/>
        <item x="98"/>
        <item x="65"/>
        <item x="11"/>
        <item x="84"/>
        <item x="12"/>
        <item x="13"/>
        <item x="88"/>
        <item x="1"/>
        <item x="43"/>
        <item x="60"/>
        <item x="82"/>
        <item x="17"/>
        <item x="91"/>
        <item x="86"/>
        <item x="71"/>
        <item x="3"/>
        <item x="95"/>
        <item x="64"/>
        <item x="104"/>
        <item x="83"/>
        <item x="67"/>
        <item m="1" x="122"/>
        <item x="85"/>
        <item x="36"/>
        <item x="109"/>
        <item x="111"/>
        <item x="94"/>
        <item x="99"/>
        <item x="78"/>
        <item x="68"/>
        <item x="121"/>
        <item x="45"/>
        <item x="61"/>
        <item x="55"/>
        <item x="56"/>
        <item x="77"/>
        <item x="75"/>
        <item x="76"/>
        <item x="35"/>
        <item x="81"/>
        <item x="63"/>
        <item x="115"/>
        <item x="96"/>
        <item x="40"/>
        <item x="93"/>
        <item x="89"/>
        <item x="113"/>
        <item x="48"/>
        <item x="119"/>
        <item x="87"/>
        <item x="79"/>
        <item x="118"/>
        <item m="1" x="125"/>
        <item x="62"/>
        <item m="1" x="124"/>
        <item x="24"/>
        <item x="37"/>
        <item x="47"/>
        <item x="34"/>
        <item x="39"/>
        <item x="15"/>
        <item x="54"/>
        <item x="57"/>
        <item x="30"/>
        <item x="112"/>
        <item x="116"/>
        <item x="20"/>
        <item x="4"/>
        <item x="18"/>
        <item x="106"/>
        <item x="5"/>
        <item x="80"/>
        <item x="102"/>
        <item x="92"/>
        <item x="49"/>
        <item x="21"/>
        <item x="108"/>
        <item x="110"/>
        <item x="25"/>
        <item x="50"/>
        <item x="97"/>
        <item x="19"/>
        <item x="107"/>
        <item x="28"/>
        <item x="46"/>
        <item x="66"/>
        <item x="9"/>
        <item x="52"/>
        <item x="16"/>
        <item m="1" x="123"/>
        <item x="70"/>
      </items>
    </pivotField>
    <pivotField compact="0" outline="0" showAll="0"/>
    <pivotField axis="axisRow" compact="0" outline="0" showAll="0" defaultSubtotal="0">
      <items count="63">
        <item x="39"/>
        <item m="1" x="62"/>
        <item x="16"/>
        <item x="30"/>
        <item x="44"/>
        <item x="43"/>
        <item m="1" x="61"/>
        <item x="23"/>
        <item x="36"/>
        <item x="1"/>
        <item m="1" x="54"/>
        <item x="41"/>
        <item x="42"/>
        <item x="10"/>
        <item x="27"/>
        <item m="1" x="57"/>
        <item m="1" x="53"/>
        <item x="21"/>
        <item m="1" x="58"/>
        <item m="1" x="59"/>
        <item x="9"/>
        <item x="35"/>
        <item x="29"/>
        <item m="1" x="56"/>
        <item m="1" x="55"/>
        <item x="5"/>
        <item m="1" x="51"/>
        <item x="4"/>
        <item x="47"/>
        <item x="40"/>
        <item x="25"/>
        <item x="22"/>
        <item x="13"/>
        <item x="19"/>
        <item x="28"/>
        <item m="1" x="60"/>
        <item x="0"/>
        <item x="17"/>
        <item x="31"/>
        <item m="1" x="52"/>
        <item x="18"/>
        <item x="2"/>
        <item x="3"/>
        <item x="11"/>
        <item x="12"/>
        <item x="14"/>
        <item x="15"/>
        <item x="8"/>
        <item x="20"/>
        <item x="24"/>
        <item x="33"/>
        <item x="7"/>
        <item x="34"/>
        <item x="26"/>
        <item x="32"/>
        <item x="37"/>
        <item x="38"/>
        <item x="6"/>
        <item x="46"/>
        <item x="45"/>
        <item x="48"/>
        <item x="49"/>
        <item x="50"/>
      </items>
    </pivotField>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sortType="ascending">
      <items count="45">
        <item x="7"/>
        <item x="3"/>
        <item x="4"/>
        <item x="5"/>
        <item x="13"/>
        <item x="14"/>
        <item x="15"/>
        <item x="16"/>
        <item x="17"/>
        <item x="18"/>
        <item x="19"/>
        <item x="20"/>
        <item x="0"/>
        <item x="30"/>
        <item x="31"/>
        <item x="12"/>
        <item x="27"/>
        <item x="26"/>
        <item x="43"/>
        <item x="22"/>
        <item x="24"/>
        <item x="1"/>
        <item x="23"/>
        <item x="33"/>
        <item x="32"/>
        <item x="34"/>
        <item x="6"/>
        <item x="35"/>
        <item x="36"/>
        <item x="37"/>
        <item x="38"/>
        <item x="39"/>
        <item x="40"/>
        <item x="8"/>
        <item x="9"/>
        <item x="10"/>
        <item x="11"/>
        <item x="29"/>
        <item x="28"/>
        <item x="21"/>
        <item x="2"/>
        <item x="25"/>
        <item x="41"/>
        <item x="42"/>
        <item t="default"/>
      </items>
    </pivotField>
    <pivotField compact="0" outline="0" showAll="0"/>
  </pivotFields>
  <rowFields count="5">
    <field x="3"/>
    <field x="4"/>
    <field x="5"/>
    <field x="7"/>
    <field x="14"/>
  </rowFields>
  <rowItems count="21">
    <i>
      <x/>
      <x v="65"/>
      <x v="98"/>
      <x v="33"/>
      <x v="1"/>
    </i>
    <i>
      <x v="1"/>
      <x v="36"/>
      <x v="16"/>
      <x v="53"/>
      <x v="10"/>
    </i>
    <i r="1">
      <x v="99"/>
      <x v="79"/>
      <x v="50"/>
      <x v="8"/>
    </i>
    <i>
      <x v="2"/>
      <x v="66"/>
      <x v="21"/>
      <x v="36"/>
      <x v="19"/>
    </i>
    <i>
      <x v="3"/>
      <x v="96"/>
      <x v="35"/>
      <x v="55"/>
      <x v="15"/>
    </i>
    <i>
      <x v="6"/>
      <x v="10"/>
      <x v="108"/>
      <x v="54"/>
      <x v="6"/>
    </i>
    <i>
      <x v="18"/>
      <x v="76"/>
      <x v="65"/>
      <x v="62"/>
      <x v="42"/>
    </i>
    <i>
      <x v="23"/>
      <x v="66"/>
      <x v="83"/>
      <x v="61"/>
      <x v="18"/>
    </i>
    <i>
      <x v="36"/>
      <x v="74"/>
      <x v="24"/>
      <x v="17"/>
      <x v="2"/>
    </i>
    <i>
      <x v="52"/>
      <x v="24"/>
      <x v="58"/>
      <x v="49"/>
      <x v="12"/>
    </i>
    <i>
      <x v="53"/>
      <x v="14"/>
      <x v="62"/>
      <x v="56"/>
      <x v="16"/>
    </i>
    <i>
      <x v="54"/>
      <x v="60"/>
      <x v="91"/>
      <x v="30"/>
      <x v="7"/>
    </i>
    <i>
      <x v="60"/>
      <x v="125"/>
      <x v="115"/>
      <x v="8"/>
      <x v="14"/>
    </i>
    <i r="1">
      <x v="137"/>
      <x v="73"/>
      <x v="7"/>
      <x v="4"/>
    </i>
    <i>
      <x v="65"/>
      <x v="52"/>
      <x v="61"/>
      <x v="52"/>
      <x v="9"/>
    </i>
    <i>
      <x v="66"/>
      <x v="124"/>
      <x v="10"/>
      <x v="60"/>
      <x v="17"/>
    </i>
    <i>
      <x v="67"/>
      <x v="16"/>
      <x v="51"/>
      <x v="36"/>
      <x v="11"/>
    </i>
    <i r="1">
      <x v="46"/>
      <x v="77"/>
      <x v="21"/>
      <x v="13"/>
    </i>
    <i>
      <x v="68"/>
      <x v="107"/>
      <x v="93"/>
      <x v="31"/>
      <x v="3"/>
    </i>
    <i>
      <x v="69"/>
      <x v="72"/>
      <x v="94"/>
      <x v="14"/>
      <x v="5"/>
    </i>
    <i t="grand">
      <x/>
    </i>
  </rowItems>
  <colItems count="1">
    <i/>
  </colItems>
  <pageFields count="1">
    <pageField fld="1" hier="-1"/>
  </pageFields>
  <dataFields count="1">
    <dataField name="Sum of Weight (Estimated Mandays: ANGKA)" fld="13" baseField="14" baseItem="0"/>
  </dataFields>
  <formats count="408">
    <format dxfId="2568">
      <pivotArea type="all" dataOnly="0" outline="0" fieldPosition="0"/>
    </format>
    <format dxfId="2569">
      <pivotArea outline="0" collapsedLevelsAreSubtotals="1" fieldPosition="0"/>
    </format>
    <format dxfId="2570">
      <pivotArea type="origin" dataOnly="0" labelOnly="1" outline="0" fieldPosition="0"/>
    </format>
    <format dxfId="2571">
      <pivotArea field="3" type="button" dataOnly="0" labelOnly="1" outline="0" axis="axisRow" fieldPosition="0"/>
    </format>
    <format dxfId="2572">
      <pivotArea field="5" type="button" dataOnly="0" labelOnly="1" outline="0" axis="axisRow" fieldPosition="2"/>
    </format>
    <format dxfId="2573">
      <pivotArea field="7" type="button" dataOnly="0" labelOnly="1" outline="0" axis="axisRow" fieldPosition="3"/>
    </format>
    <format dxfId="2574">
      <pivotArea dataOnly="0" labelOnly="1" outline="0"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575">
      <pivotArea dataOnly="0" labelOnly="1" outline="0" fieldPosition="0">
        <references count="1">
          <reference field="3" count="17">
            <x v="50"/>
            <x v="51"/>
            <x v="52"/>
            <x v="53"/>
            <x v="54"/>
            <x v="55"/>
            <x v="56"/>
            <x v="57"/>
            <x v="58"/>
            <x v="59"/>
            <x v="60"/>
            <x v="61"/>
            <x v="62"/>
            <x v="63"/>
            <x v="64"/>
            <x v="65"/>
            <x v="66"/>
          </reference>
        </references>
      </pivotArea>
    </format>
    <format dxfId="2576">
      <pivotArea dataOnly="0" labelOnly="1" grandRow="1" outline="0" fieldPosition="0"/>
    </format>
    <format dxfId="2577">
      <pivotArea dataOnly="0" labelOnly="1" outline="0" fieldPosition="0">
        <references count="2">
          <reference field="3" count="1" selected="0">
            <x v="0"/>
          </reference>
          <reference field="5" count="1">
            <x v="98"/>
          </reference>
        </references>
      </pivotArea>
    </format>
    <format dxfId="2578">
      <pivotArea dataOnly="0" labelOnly="1" outline="0" fieldPosition="0">
        <references count="2">
          <reference field="3" count="1" selected="0">
            <x v="1"/>
          </reference>
          <reference field="5" count="2">
            <x v="16"/>
            <x v="79"/>
          </reference>
        </references>
      </pivotArea>
    </format>
    <format dxfId="2579">
      <pivotArea dataOnly="0" labelOnly="1" outline="0" fieldPosition="0">
        <references count="2">
          <reference field="3" count="1" selected="0">
            <x v="2"/>
          </reference>
          <reference field="5" count="1">
            <x v="21"/>
          </reference>
        </references>
      </pivotArea>
    </format>
    <format dxfId="2580">
      <pivotArea dataOnly="0" labelOnly="1" outline="0" fieldPosition="0">
        <references count="2">
          <reference field="3" count="1" selected="0">
            <x v="3"/>
          </reference>
          <reference field="5" count="1">
            <x v="35"/>
          </reference>
        </references>
      </pivotArea>
    </format>
    <format dxfId="2581">
      <pivotArea dataOnly="0" labelOnly="1" outline="0" fieldPosition="0">
        <references count="2">
          <reference field="3" count="1" selected="0">
            <x v="4"/>
          </reference>
          <reference field="5" count="1">
            <x v="24"/>
          </reference>
        </references>
      </pivotArea>
    </format>
    <format dxfId="2582">
      <pivotArea dataOnly="0" labelOnly="1" outline="0" fieldPosition="0">
        <references count="2">
          <reference field="3" count="1" selected="0">
            <x v="5"/>
          </reference>
          <reference field="5" count="1">
            <x v="93"/>
          </reference>
        </references>
      </pivotArea>
    </format>
    <format dxfId="2583">
      <pivotArea dataOnly="0" labelOnly="1" outline="0" fieldPosition="0">
        <references count="2">
          <reference field="3" count="1" selected="0">
            <x v="6"/>
          </reference>
          <reference field="5" count="1">
            <x v="108"/>
          </reference>
        </references>
      </pivotArea>
    </format>
    <format dxfId="2584">
      <pivotArea dataOnly="0" labelOnly="1" outline="0" fieldPosition="0">
        <references count="2">
          <reference field="3" count="1" selected="0">
            <x v="7"/>
          </reference>
          <reference field="5" count="2">
            <x v="7"/>
            <x v="53"/>
          </reference>
        </references>
      </pivotArea>
    </format>
    <format dxfId="2585">
      <pivotArea dataOnly="0" labelOnly="1" outline="0" fieldPosition="0">
        <references count="2">
          <reference field="3" count="1" selected="0">
            <x v="8"/>
          </reference>
          <reference field="5" count="1">
            <x v="121"/>
          </reference>
        </references>
      </pivotArea>
    </format>
    <format dxfId="2586">
      <pivotArea dataOnly="0" labelOnly="1" outline="0" fieldPosition="0">
        <references count="2">
          <reference field="3" count="1" selected="0">
            <x v="9"/>
          </reference>
          <reference field="5" count="1">
            <x v="118"/>
          </reference>
        </references>
      </pivotArea>
    </format>
    <format dxfId="2587">
      <pivotArea dataOnly="0" labelOnly="1" outline="0" fieldPosition="0">
        <references count="2">
          <reference field="3" count="1" selected="0">
            <x v="10"/>
          </reference>
          <reference field="5" count="1">
            <x v="14"/>
          </reference>
        </references>
      </pivotArea>
    </format>
    <format dxfId="2588">
      <pivotArea dataOnly="0" labelOnly="1" outline="0" fieldPosition="0">
        <references count="2">
          <reference field="3" count="1" selected="0">
            <x v="11"/>
          </reference>
          <reference field="5" count="1">
            <x v="3"/>
          </reference>
        </references>
      </pivotArea>
    </format>
    <format dxfId="2589">
      <pivotArea dataOnly="0" labelOnly="1" outline="0" fieldPosition="0">
        <references count="2">
          <reference field="3" count="1" selected="0">
            <x v="12"/>
          </reference>
          <reference field="5" count="1">
            <x v="32"/>
          </reference>
        </references>
      </pivotArea>
    </format>
    <format dxfId="2590">
      <pivotArea dataOnly="0" labelOnly="1" outline="0" fieldPosition="0">
        <references count="2">
          <reference field="3" count="1" selected="0">
            <x v="13"/>
          </reference>
          <reference field="5" count="4">
            <x v="48"/>
            <x v="57"/>
            <x v="84"/>
            <x v="110"/>
          </reference>
        </references>
      </pivotArea>
    </format>
    <format dxfId="2591">
      <pivotArea dataOnly="0" labelOnly="1" outline="0" fieldPosition="0">
        <references count="2">
          <reference field="3" count="1" selected="0">
            <x v="14"/>
          </reference>
          <reference field="5" count="1">
            <x v="92"/>
          </reference>
        </references>
      </pivotArea>
    </format>
    <format dxfId="2592">
      <pivotArea dataOnly="0" labelOnly="1" outline="0" fieldPosition="0">
        <references count="2">
          <reference field="3" count="1" selected="0">
            <x v="15"/>
          </reference>
          <reference field="5" count="1">
            <x v="77"/>
          </reference>
        </references>
      </pivotArea>
    </format>
    <format dxfId="2593">
      <pivotArea dataOnly="0" labelOnly="1" outline="0" fieldPosition="0">
        <references count="2">
          <reference field="3" count="1" selected="0">
            <x v="16"/>
          </reference>
          <reference field="5" count="6">
            <x v="1"/>
            <x v="29"/>
            <x v="30"/>
            <x v="81"/>
            <x v="95"/>
            <x v="121"/>
          </reference>
        </references>
      </pivotArea>
    </format>
    <format dxfId="2594">
      <pivotArea dataOnly="0" labelOnly="1" outline="0" fieldPosition="0">
        <references count="2">
          <reference field="3" count="1" selected="0">
            <x v="17"/>
          </reference>
          <reference field="5" count="3">
            <x v="33"/>
            <x v="43"/>
            <x v="96"/>
          </reference>
        </references>
      </pivotArea>
    </format>
    <format dxfId="2595">
      <pivotArea dataOnly="0" labelOnly="1" outline="0" fieldPosition="0">
        <references count="2">
          <reference field="3" count="1" selected="0">
            <x v="18"/>
          </reference>
          <reference field="5" count="1">
            <x v="65"/>
          </reference>
        </references>
      </pivotArea>
    </format>
    <format dxfId="2596">
      <pivotArea dataOnly="0" labelOnly="1" outline="0" fieldPosition="0">
        <references count="2">
          <reference field="3" count="1" selected="0">
            <x v="19"/>
          </reference>
          <reference field="5" count="1">
            <x v="119"/>
          </reference>
        </references>
      </pivotArea>
    </format>
    <format dxfId="2597">
      <pivotArea dataOnly="0" labelOnly="1" outline="0" fieldPosition="0">
        <references count="2">
          <reference field="3" count="1" selected="0">
            <x v="20"/>
          </reference>
          <reference field="5" count="1">
            <x v="102"/>
          </reference>
        </references>
      </pivotArea>
    </format>
    <format dxfId="2598">
      <pivotArea dataOnly="0" labelOnly="1" outline="0" fieldPosition="0">
        <references count="2">
          <reference field="3" count="1" selected="0">
            <x v="21"/>
          </reference>
          <reference field="5" count="1">
            <x v="0"/>
          </reference>
        </references>
      </pivotArea>
    </format>
    <format dxfId="2599">
      <pivotArea dataOnly="0" labelOnly="1" outline="0" fieldPosition="0">
        <references count="2">
          <reference field="3" count="1" selected="0">
            <x v="22"/>
          </reference>
          <reference field="5" count="1">
            <x v="101"/>
          </reference>
        </references>
      </pivotArea>
    </format>
    <format dxfId="2600">
      <pivotArea dataOnly="0" labelOnly="1" outline="0" fieldPosition="0">
        <references count="2">
          <reference field="3" count="1" selected="0">
            <x v="23"/>
          </reference>
          <reference field="5" count="1">
            <x v="83"/>
          </reference>
        </references>
      </pivotArea>
    </format>
    <format dxfId="2601">
      <pivotArea dataOnly="0" labelOnly="1" outline="0" fieldPosition="0">
        <references count="2">
          <reference field="3" count="1" selected="0">
            <x v="24"/>
          </reference>
          <reference field="5" count="1">
            <x v="121"/>
          </reference>
        </references>
      </pivotArea>
    </format>
    <format dxfId="2602">
      <pivotArea dataOnly="0" labelOnly="1" outline="0" fieldPosition="0">
        <references count="2">
          <reference field="3" count="1" selected="0">
            <x v="25"/>
          </reference>
          <reference field="5" count="1">
            <x v="86"/>
          </reference>
        </references>
      </pivotArea>
    </format>
    <format dxfId="2603">
      <pivotArea dataOnly="0" labelOnly="1" outline="0" fieldPosition="0">
        <references count="2">
          <reference field="3" count="1" selected="0">
            <x v="26"/>
          </reference>
          <reference field="5" count="3">
            <x v="75"/>
            <x v="103"/>
            <x v="107"/>
          </reference>
        </references>
      </pivotArea>
    </format>
    <format dxfId="2604">
      <pivotArea dataOnly="0" labelOnly="1" outline="0" fieldPosition="0">
        <references count="2">
          <reference field="3" count="1" selected="0">
            <x v="27"/>
          </reference>
          <reference field="5" count="1">
            <x v="6"/>
          </reference>
        </references>
      </pivotArea>
    </format>
    <format dxfId="2605">
      <pivotArea dataOnly="0" labelOnly="1" outline="0" fieldPosition="0">
        <references count="2">
          <reference field="3" count="1" selected="0">
            <x v="28"/>
          </reference>
          <reference field="5" count="2">
            <x v="17"/>
            <x v="31"/>
          </reference>
        </references>
      </pivotArea>
    </format>
    <format dxfId="2606">
      <pivotArea dataOnly="0" labelOnly="1" outline="0" fieldPosition="0">
        <references count="2">
          <reference field="3" count="1" selected="0">
            <x v="29"/>
          </reference>
          <reference field="5" count="1">
            <x v="8"/>
          </reference>
        </references>
      </pivotArea>
    </format>
    <format dxfId="2607">
      <pivotArea dataOnly="0" labelOnly="1" outline="0" fieldPosition="0">
        <references count="2">
          <reference field="3" count="1" selected="0">
            <x v="30"/>
          </reference>
          <reference field="5" count="1">
            <x v="89"/>
          </reference>
        </references>
      </pivotArea>
    </format>
    <format dxfId="2608">
      <pivotArea dataOnly="0" labelOnly="1" outline="0" fieldPosition="0">
        <references count="2">
          <reference field="3" count="1" selected="0">
            <x v="31"/>
          </reference>
          <reference field="5" count="2">
            <x v="64"/>
            <x v="66"/>
          </reference>
        </references>
      </pivotArea>
    </format>
    <format dxfId="2609">
      <pivotArea dataOnly="0" labelOnly="1" outline="0" fieldPosition="0">
        <references count="2">
          <reference field="3" count="1" selected="0">
            <x v="32"/>
          </reference>
          <reference field="5" count="1">
            <x v="94"/>
          </reference>
        </references>
      </pivotArea>
    </format>
    <format dxfId="2610">
      <pivotArea dataOnly="0" labelOnly="1" outline="0" fieldPosition="0">
        <references count="2">
          <reference field="3" count="1" selected="0">
            <x v="33"/>
          </reference>
          <reference field="5" count="1">
            <x v="68"/>
          </reference>
        </references>
      </pivotArea>
    </format>
    <format dxfId="2611">
      <pivotArea dataOnly="0" labelOnly="1" outline="0" fieldPosition="0">
        <references count="2">
          <reference field="3" count="1" selected="0">
            <x v="34"/>
          </reference>
          <reference field="5" count="5">
            <x v="9"/>
            <x v="28"/>
            <x v="78"/>
            <x v="120"/>
            <x v="121"/>
          </reference>
        </references>
      </pivotArea>
    </format>
    <format dxfId="2612">
      <pivotArea dataOnly="0" labelOnly="1" outline="0" fieldPosition="0">
        <references count="2">
          <reference field="3" count="1" selected="0">
            <x v="35"/>
          </reference>
          <reference field="5" count="1">
            <x v="26"/>
          </reference>
        </references>
      </pivotArea>
    </format>
    <format dxfId="2613">
      <pivotArea dataOnly="0" labelOnly="1" outline="0" fieldPosition="0">
        <references count="2">
          <reference field="3" count="1" selected="0">
            <x v="36"/>
          </reference>
          <reference field="5" count="1">
            <x v="22"/>
          </reference>
        </references>
      </pivotArea>
    </format>
    <format dxfId="2614">
      <pivotArea dataOnly="0" labelOnly="1" outline="0" fieldPosition="0">
        <references count="2">
          <reference field="3" count="1" selected="0">
            <x v="37"/>
          </reference>
          <reference field="5" count="1">
            <x v="117"/>
          </reference>
        </references>
      </pivotArea>
    </format>
    <format dxfId="2615">
      <pivotArea dataOnly="0" labelOnly="1" outline="0" fieldPosition="0">
        <references count="2">
          <reference field="3" count="1" selected="0">
            <x v="38"/>
          </reference>
          <reference field="5" count="2">
            <x v="27"/>
            <x v="52"/>
          </reference>
        </references>
      </pivotArea>
    </format>
    <format dxfId="2616">
      <pivotArea dataOnly="0" labelOnly="1" outline="0" fieldPosition="0">
        <references count="2">
          <reference field="3" count="1" selected="0">
            <x v="39"/>
          </reference>
          <reference field="5" count="13">
            <x v="12"/>
            <x v="15"/>
            <x v="19"/>
            <x v="23"/>
            <x v="25"/>
            <x v="34"/>
            <x v="36"/>
            <x v="42"/>
            <x v="44"/>
            <x v="55"/>
            <x v="69"/>
            <x v="88"/>
            <x v="121"/>
          </reference>
        </references>
      </pivotArea>
    </format>
    <format dxfId="2617">
      <pivotArea dataOnly="0" labelOnly="1" outline="0" fieldPosition="0">
        <references count="2">
          <reference field="3" count="1" selected="0">
            <x v="40"/>
          </reference>
          <reference field="5" count="14">
            <x v="4"/>
            <x v="37"/>
            <x v="39"/>
            <x v="40"/>
            <x v="45"/>
            <x v="54"/>
            <x v="63"/>
            <x v="70"/>
            <x v="71"/>
            <x v="72"/>
            <x v="74"/>
            <x v="85"/>
            <x v="106"/>
            <x v="113"/>
          </reference>
        </references>
      </pivotArea>
    </format>
    <format dxfId="2618">
      <pivotArea dataOnly="0" labelOnly="1" outline="0" fieldPosition="0">
        <references count="2">
          <reference field="3" count="1" selected="0">
            <x v="41"/>
          </reference>
          <reference field="5" count="7">
            <x v="2"/>
            <x v="5"/>
            <x v="59"/>
            <x v="67"/>
            <x v="76"/>
            <x v="112"/>
            <x v="116"/>
          </reference>
        </references>
      </pivotArea>
    </format>
    <format dxfId="2619">
      <pivotArea dataOnly="0" labelOnly="1" outline="0" fieldPosition="0">
        <references count="2">
          <reference field="3" count="1" selected="0">
            <x v="42"/>
          </reference>
          <reference field="5" count="1">
            <x v="99"/>
          </reference>
        </references>
      </pivotArea>
    </format>
    <format dxfId="2620">
      <pivotArea dataOnly="0" labelOnly="1" outline="0" fieldPosition="0">
        <references count="2">
          <reference field="3" count="1" selected="0">
            <x v="43"/>
          </reference>
          <reference field="5" count="1">
            <x v="38"/>
          </reference>
        </references>
      </pivotArea>
    </format>
    <format dxfId="2621">
      <pivotArea dataOnly="0" labelOnly="1" outline="0" fieldPosition="0">
        <references count="2">
          <reference field="3" count="1" selected="0">
            <x v="44"/>
          </reference>
          <reference field="5" count="1">
            <x v="11"/>
          </reference>
        </references>
      </pivotArea>
    </format>
    <format dxfId="2622">
      <pivotArea dataOnly="0" labelOnly="1" outline="0" fieldPosition="0">
        <references count="2">
          <reference field="3" count="1" selected="0">
            <x v="45"/>
          </reference>
          <reference field="5" count="1">
            <x v="82"/>
          </reference>
        </references>
      </pivotArea>
    </format>
    <format dxfId="2623">
      <pivotArea dataOnly="0" labelOnly="1" outline="0" fieldPosition="0">
        <references count="2">
          <reference field="3" count="1" selected="0">
            <x v="46"/>
          </reference>
          <reference field="5" count="1">
            <x v="105"/>
          </reference>
        </references>
      </pivotArea>
    </format>
    <format dxfId="2624">
      <pivotArea dataOnly="0" labelOnly="1" outline="0" fieldPosition="0">
        <references count="2">
          <reference field="3" count="1" selected="0">
            <x v="47"/>
          </reference>
          <reference field="5" count="1">
            <x v="80"/>
          </reference>
        </references>
      </pivotArea>
    </format>
    <format dxfId="2625">
      <pivotArea dataOnly="0" labelOnly="1" outline="0" fieldPosition="0">
        <references count="2">
          <reference field="3" count="1" selected="0">
            <x v="48"/>
          </reference>
          <reference field="5" count="1">
            <x v="13"/>
          </reference>
        </references>
      </pivotArea>
    </format>
    <format dxfId="2626">
      <pivotArea dataOnly="0" labelOnly="1" outline="0" fieldPosition="0">
        <references count="2">
          <reference field="3" count="1" selected="0">
            <x v="49"/>
          </reference>
          <reference field="5" count="1">
            <x v="20"/>
          </reference>
        </references>
      </pivotArea>
    </format>
    <format dxfId="2627">
      <pivotArea dataOnly="0" labelOnly="1" outline="0" fieldPosition="0">
        <references count="2">
          <reference field="3" count="1" selected="0">
            <x v="50"/>
          </reference>
          <reference field="5" count="1">
            <x v="47"/>
          </reference>
        </references>
      </pivotArea>
    </format>
    <format dxfId="2628">
      <pivotArea dataOnly="0" labelOnly="1" outline="0" fieldPosition="0">
        <references count="2">
          <reference field="3" count="1" selected="0">
            <x v="51"/>
          </reference>
          <reference field="5" count="1">
            <x v="121"/>
          </reference>
        </references>
      </pivotArea>
    </format>
    <format dxfId="2629">
      <pivotArea dataOnly="0" labelOnly="1" outline="0" fieldPosition="0">
        <references count="2">
          <reference field="3" count="1" selected="0">
            <x v="52"/>
          </reference>
          <reference field="5" count="1">
            <x v="58"/>
          </reference>
        </references>
      </pivotArea>
    </format>
    <format dxfId="2630">
      <pivotArea dataOnly="0" labelOnly="1" outline="0" fieldPosition="0">
        <references count="2">
          <reference field="3" count="1" selected="0">
            <x v="53"/>
          </reference>
          <reference field="5" count="2">
            <x v="62"/>
            <x v="111"/>
          </reference>
        </references>
      </pivotArea>
    </format>
    <format dxfId="2631">
      <pivotArea dataOnly="0" labelOnly="1" outline="0" fieldPosition="0">
        <references count="2">
          <reference field="3" count="1" selected="0">
            <x v="54"/>
          </reference>
          <reference field="5" count="1">
            <x v="91"/>
          </reference>
        </references>
      </pivotArea>
    </format>
    <format dxfId="2632">
      <pivotArea dataOnly="0" labelOnly="1" outline="0" fieldPosition="0">
        <references count="2">
          <reference field="3" count="1" selected="0">
            <x v="55"/>
          </reference>
          <reference field="5" count="1">
            <x v="51"/>
          </reference>
        </references>
      </pivotArea>
    </format>
    <format dxfId="2633">
      <pivotArea dataOnly="0" labelOnly="1" outline="0" fieldPosition="0">
        <references count="2">
          <reference field="3" count="1" selected="0">
            <x v="56"/>
          </reference>
          <reference field="5" count="1">
            <x v="46"/>
          </reference>
        </references>
      </pivotArea>
    </format>
    <format dxfId="2634">
      <pivotArea dataOnly="0" labelOnly="1" outline="0" fieldPosition="0">
        <references count="2">
          <reference field="3" count="1" selected="0">
            <x v="57"/>
          </reference>
          <reference field="5" count="1">
            <x v="90"/>
          </reference>
        </references>
      </pivotArea>
    </format>
    <format dxfId="2635">
      <pivotArea dataOnly="0" labelOnly="1" outline="0" fieldPosition="0">
        <references count="2">
          <reference field="3" count="1" selected="0">
            <x v="58"/>
          </reference>
          <reference field="5" count="1">
            <x v="97"/>
          </reference>
        </references>
      </pivotArea>
    </format>
    <format dxfId="2636">
      <pivotArea dataOnly="0" labelOnly="1" outline="0" fieldPosition="0">
        <references count="2">
          <reference field="3" count="1" selected="0">
            <x v="59"/>
          </reference>
          <reference field="5" count="4">
            <x v="49"/>
            <x v="56"/>
            <x v="109"/>
            <x v="114"/>
          </reference>
        </references>
      </pivotArea>
    </format>
    <format dxfId="2637">
      <pivotArea dataOnly="0" labelOnly="1" outline="0" fieldPosition="0">
        <references count="2">
          <reference field="3" count="1" selected="0">
            <x v="60"/>
          </reference>
          <reference field="5" count="2">
            <x v="73"/>
            <x v="115"/>
          </reference>
        </references>
      </pivotArea>
    </format>
    <format dxfId="2638">
      <pivotArea dataOnly="0" labelOnly="1" outline="0" fieldPosition="0">
        <references count="2">
          <reference field="3" count="1" selected="0">
            <x v="61"/>
          </reference>
          <reference field="5" count="1">
            <x v="41"/>
          </reference>
        </references>
      </pivotArea>
    </format>
    <format dxfId="2639">
      <pivotArea dataOnly="0" labelOnly="1" outline="0" fieldPosition="0">
        <references count="2">
          <reference field="3" count="1" selected="0">
            <x v="62"/>
          </reference>
          <reference field="5" count="4">
            <x v="60"/>
            <x v="87"/>
            <x v="100"/>
            <x v="104"/>
          </reference>
        </references>
      </pivotArea>
    </format>
    <format dxfId="2640">
      <pivotArea dataOnly="0" labelOnly="1" outline="0" fieldPosition="0">
        <references count="2">
          <reference field="3" count="1" selected="0">
            <x v="63"/>
          </reference>
          <reference field="5" count="1">
            <x v="50"/>
          </reference>
        </references>
      </pivotArea>
    </format>
    <format dxfId="2641">
      <pivotArea dataOnly="0" labelOnly="1" outline="0" fieldPosition="0">
        <references count="2">
          <reference field="3" count="1" selected="0">
            <x v="64"/>
          </reference>
          <reference field="5" count="1">
            <x v="18"/>
          </reference>
        </references>
      </pivotArea>
    </format>
    <format dxfId="2642">
      <pivotArea dataOnly="0" labelOnly="1" outline="0" fieldPosition="0">
        <references count="2">
          <reference field="3" count="1" selected="0">
            <x v="65"/>
          </reference>
          <reference field="5" count="1">
            <x v="61"/>
          </reference>
        </references>
      </pivotArea>
    </format>
    <format dxfId="2643">
      <pivotArea dataOnly="0" labelOnly="1" outline="0" fieldPosition="0">
        <references count="2">
          <reference field="3" count="1" selected="0">
            <x v="66"/>
          </reference>
          <reference field="5" count="1">
            <x v="10"/>
          </reference>
        </references>
      </pivotArea>
    </format>
    <format dxfId="2644">
      <pivotArea dataOnly="0" labelOnly="1" outline="0" fieldPosition="0">
        <references count="3">
          <reference field="3" count="1" selected="0">
            <x v="0"/>
          </reference>
          <reference field="5" count="1" selected="0">
            <x v="98"/>
          </reference>
          <reference field="7" count="1">
            <x v="33"/>
          </reference>
        </references>
      </pivotArea>
    </format>
    <format dxfId="2645">
      <pivotArea dataOnly="0" labelOnly="1" outline="0" fieldPosition="0">
        <references count="3">
          <reference field="3" count="1" selected="0">
            <x v="1"/>
          </reference>
          <reference field="5" count="1" selected="0">
            <x v="16"/>
          </reference>
          <reference field="7" count="1">
            <x v="18"/>
          </reference>
        </references>
      </pivotArea>
    </format>
    <format dxfId="2646">
      <pivotArea dataOnly="0" labelOnly="1" outline="0" fieldPosition="0">
        <references count="3">
          <reference field="3" count="1" selected="0">
            <x v="1"/>
          </reference>
          <reference field="5" count="1" selected="0">
            <x v="79"/>
          </reference>
          <reference field="7" count="1">
            <x v="10"/>
          </reference>
        </references>
      </pivotArea>
    </format>
    <format dxfId="2647">
      <pivotArea dataOnly="0" labelOnly="1" outline="0" fieldPosition="0">
        <references count="3">
          <reference field="3" count="1" selected="0">
            <x v="2"/>
          </reference>
          <reference field="5" count="1" selected="0">
            <x v="21"/>
          </reference>
          <reference field="7" count="1">
            <x v="36"/>
          </reference>
        </references>
      </pivotArea>
    </format>
    <format dxfId="2648">
      <pivotArea dataOnly="0" labelOnly="1" outline="0" fieldPosition="0">
        <references count="3">
          <reference field="3" count="1" selected="0">
            <x v="3"/>
          </reference>
          <reference field="5" count="1" selected="0">
            <x v="35"/>
          </reference>
          <reference field="7" count="1">
            <x v="36"/>
          </reference>
        </references>
      </pivotArea>
    </format>
    <format dxfId="2649">
      <pivotArea dataOnly="0" labelOnly="1" outline="0" fieldPosition="0">
        <references count="3">
          <reference field="3" count="1" selected="0">
            <x v="4"/>
          </reference>
          <reference field="5" count="1" selected="0">
            <x v="24"/>
          </reference>
          <reference field="7" count="1">
            <x v="17"/>
          </reference>
        </references>
      </pivotArea>
    </format>
    <format dxfId="2650">
      <pivotArea dataOnly="0" labelOnly="1" outline="0" fieldPosition="0">
        <references count="3">
          <reference field="3" count="1" selected="0">
            <x v="5"/>
          </reference>
          <reference field="5" count="1" selected="0">
            <x v="93"/>
          </reference>
          <reference field="7" count="1">
            <x v="31"/>
          </reference>
        </references>
      </pivotArea>
    </format>
    <format dxfId="2651">
      <pivotArea dataOnly="0" labelOnly="1" outline="0" fieldPosition="0">
        <references count="3">
          <reference field="3" count="1" selected="0">
            <x v="6"/>
          </reference>
          <reference field="5" count="1" selected="0">
            <x v="108"/>
          </reference>
          <reference field="7" count="1">
            <x v="36"/>
          </reference>
        </references>
      </pivotArea>
    </format>
    <format dxfId="2652">
      <pivotArea dataOnly="0" labelOnly="1" outline="0" fieldPosition="0">
        <references count="3">
          <reference field="3" count="1" selected="0">
            <x v="7"/>
          </reference>
          <reference field="5" count="1" selected="0">
            <x v="7"/>
          </reference>
          <reference field="7" count="1">
            <x v="29"/>
          </reference>
        </references>
      </pivotArea>
    </format>
    <format dxfId="2653">
      <pivotArea dataOnly="0" labelOnly="1" outline="0" fieldPosition="0">
        <references count="3">
          <reference field="3" count="1" selected="0">
            <x v="7"/>
          </reference>
          <reference field="5" count="1" selected="0">
            <x v="53"/>
          </reference>
          <reference field="7" count="1">
            <x v="5"/>
          </reference>
        </references>
      </pivotArea>
    </format>
    <format dxfId="2654">
      <pivotArea dataOnly="0" labelOnly="1" outline="0" fieldPosition="0">
        <references count="3">
          <reference field="3" count="1" selected="0">
            <x v="8"/>
          </reference>
          <reference field="5" count="1" selected="0">
            <x v="121"/>
          </reference>
          <reference field="7" count="1">
            <x v="27"/>
          </reference>
        </references>
      </pivotArea>
    </format>
    <format dxfId="2655">
      <pivotArea dataOnly="0" labelOnly="1" outline="0" fieldPosition="0">
        <references count="3">
          <reference field="3" count="1" selected="0">
            <x v="9"/>
          </reference>
          <reference field="5" count="1" selected="0">
            <x v="118"/>
          </reference>
          <reference field="7" count="1">
            <x v="26"/>
          </reference>
        </references>
      </pivotArea>
    </format>
    <format dxfId="2656">
      <pivotArea dataOnly="0" labelOnly="1" outline="0" fieldPosition="0">
        <references count="3">
          <reference field="3" count="1" selected="0">
            <x v="10"/>
          </reference>
          <reference field="5" count="1" selected="0">
            <x v="14"/>
          </reference>
          <reference field="7" count="1">
            <x v="36"/>
          </reference>
        </references>
      </pivotArea>
    </format>
    <format dxfId="2657">
      <pivotArea dataOnly="0" labelOnly="1" outline="0" fieldPosition="0">
        <references count="3">
          <reference field="3" count="1" selected="0">
            <x v="11"/>
          </reference>
          <reference field="5" count="1" selected="0">
            <x v="3"/>
          </reference>
          <reference field="7" count="1">
            <x v="4"/>
          </reference>
        </references>
      </pivotArea>
    </format>
    <format dxfId="2658">
      <pivotArea dataOnly="0" labelOnly="1" outline="0" fieldPosition="0">
        <references count="3">
          <reference field="3" count="1" selected="0">
            <x v="12"/>
          </reference>
          <reference field="5" count="1" selected="0">
            <x v="32"/>
          </reference>
          <reference field="7" count="1">
            <x v="36"/>
          </reference>
        </references>
      </pivotArea>
    </format>
    <format dxfId="2659">
      <pivotArea dataOnly="0" labelOnly="1" outline="0" fieldPosition="0">
        <references count="3">
          <reference field="3" count="1" selected="0">
            <x v="13"/>
          </reference>
          <reference field="5" count="1" selected="0">
            <x v="48"/>
          </reference>
          <reference field="7" count="1">
            <x v="23"/>
          </reference>
        </references>
      </pivotArea>
    </format>
    <format dxfId="2660">
      <pivotArea dataOnly="0" labelOnly="1" outline="0" fieldPosition="0">
        <references count="3">
          <reference field="3" count="1" selected="0">
            <x v="13"/>
          </reference>
          <reference field="5" count="1" selected="0">
            <x v="57"/>
          </reference>
          <reference field="7" count="1">
            <x v="24"/>
          </reference>
        </references>
      </pivotArea>
    </format>
    <format dxfId="2661">
      <pivotArea dataOnly="0" labelOnly="1" outline="0" fieldPosition="0">
        <references count="3">
          <reference field="3" count="1" selected="0">
            <x v="13"/>
          </reference>
          <reference field="5" count="1" selected="0">
            <x v="84"/>
          </reference>
          <reference field="7" count="1">
            <x v="23"/>
          </reference>
        </references>
      </pivotArea>
    </format>
    <format dxfId="2662">
      <pivotArea dataOnly="0" labelOnly="1" outline="0" fieldPosition="0">
        <references count="3">
          <reference field="3" count="1" selected="0">
            <x v="13"/>
          </reference>
          <reference field="5" count="1" selected="0">
            <x v="110"/>
          </reference>
          <reference field="7" count="1">
            <x v="35"/>
          </reference>
        </references>
      </pivotArea>
    </format>
    <format dxfId="2663">
      <pivotArea dataOnly="0" labelOnly="1" outline="0" fieldPosition="0">
        <references count="3">
          <reference field="3" count="1" selected="0">
            <x v="14"/>
          </reference>
          <reference field="5" count="1" selected="0">
            <x v="92"/>
          </reference>
          <reference field="7" count="1">
            <x v="36"/>
          </reference>
        </references>
      </pivotArea>
    </format>
    <format dxfId="2664">
      <pivotArea dataOnly="0" labelOnly="1" outline="0" fieldPosition="0">
        <references count="3">
          <reference field="3" count="1" selected="0">
            <x v="15"/>
          </reference>
          <reference field="5" count="1" selected="0">
            <x v="77"/>
          </reference>
          <reference field="7" count="1">
            <x v="21"/>
          </reference>
        </references>
      </pivotArea>
    </format>
    <format dxfId="2665">
      <pivotArea dataOnly="0" labelOnly="1" outline="0" fieldPosition="0">
        <references count="3">
          <reference field="3" count="1" selected="0">
            <x v="16"/>
          </reference>
          <reference field="5" count="1" selected="0">
            <x v="1"/>
          </reference>
          <reference field="7" count="1">
            <x v="36"/>
          </reference>
        </references>
      </pivotArea>
    </format>
    <format dxfId="2666">
      <pivotArea dataOnly="0" labelOnly="1" outline="0" fieldPosition="0">
        <references count="3">
          <reference field="3" count="1" selected="0">
            <x v="16"/>
          </reference>
          <reference field="5" count="1" selected="0">
            <x v="29"/>
          </reference>
          <reference field="7" count="1">
            <x v="36"/>
          </reference>
        </references>
      </pivotArea>
    </format>
    <format dxfId="2667">
      <pivotArea dataOnly="0" labelOnly="1" outline="0" fieldPosition="0">
        <references count="3">
          <reference field="3" count="1" selected="0">
            <x v="16"/>
          </reference>
          <reference field="5" count="1" selected="0">
            <x v="30"/>
          </reference>
          <reference field="7" count="1">
            <x v="36"/>
          </reference>
        </references>
      </pivotArea>
    </format>
    <format dxfId="2668">
      <pivotArea dataOnly="0" labelOnly="1" outline="0" fieldPosition="0">
        <references count="3">
          <reference field="3" count="1" selected="0">
            <x v="16"/>
          </reference>
          <reference field="5" count="1" selected="0">
            <x v="81"/>
          </reference>
          <reference field="7" count="1">
            <x v="36"/>
          </reference>
        </references>
      </pivotArea>
    </format>
    <format dxfId="2669">
      <pivotArea dataOnly="0" labelOnly="1" outline="0" fieldPosition="0">
        <references count="3">
          <reference field="3" count="1" selected="0">
            <x v="16"/>
          </reference>
          <reference field="5" count="1" selected="0">
            <x v="95"/>
          </reference>
          <reference field="7" count="1">
            <x v="36"/>
          </reference>
        </references>
      </pivotArea>
    </format>
    <format dxfId="2670">
      <pivotArea dataOnly="0" labelOnly="1" outline="0" fieldPosition="0">
        <references count="3">
          <reference field="3" count="1" selected="0">
            <x v="16"/>
          </reference>
          <reference field="5" count="1" selected="0">
            <x v="121"/>
          </reference>
          <reference field="7" count="1">
            <x v="36"/>
          </reference>
        </references>
      </pivotArea>
    </format>
    <format dxfId="2671">
      <pivotArea dataOnly="0" labelOnly="1" outline="0" fieldPosition="0">
        <references count="3">
          <reference field="3" count="1" selected="0">
            <x v="17"/>
          </reference>
          <reference field="5" count="1" selected="0">
            <x v="33"/>
          </reference>
          <reference field="7" count="1">
            <x v="36"/>
          </reference>
        </references>
      </pivotArea>
    </format>
    <format dxfId="2672">
      <pivotArea dataOnly="0" labelOnly="1" outline="0" fieldPosition="0">
        <references count="3">
          <reference field="3" count="1" selected="0">
            <x v="17"/>
          </reference>
          <reference field="5" count="1" selected="0">
            <x v="43"/>
          </reference>
          <reference field="7" count="1">
            <x v="36"/>
          </reference>
        </references>
      </pivotArea>
    </format>
    <format dxfId="2673">
      <pivotArea dataOnly="0" labelOnly="1" outline="0" fieldPosition="0">
        <references count="3">
          <reference field="3" count="1" selected="0">
            <x v="17"/>
          </reference>
          <reference field="5" count="1" selected="0">
            <x v="96"/>
          </reference>
          <reference field="7" count="1">
            <x v="36"/>
          </reference>
        </references>
      </pivotArea>
    </format>
    <format dxfId="2674">
      <pivotArea dataOnly="0" labelOnly="1" outline="0" fieldPosition="0">
        <references count="3">
          <reference field="3" count="1" selected="0">
            <x v="18"/>
          </reference>
          <reference field="5" count="1" selected="0">
            <x v="65"/>
          </reference>
          <reference field="7" count="1">
            <x v="36"/>
          </reference>
        </references>
      </pivotArea>
    </format>
    <format dxfId="2675">
      <pivotArea dataOnly="0" labelOnly="1" outline="0" fieldPosition="0">
        <references count="3">
          <reference field="3" count="1" selected="0">
            <x v="19"/>
          </reference>
          <reference field="5" count="1" selected="0">
            <x v="119"/>
          </reference>
          <reference field="7" count="1">
            <x v="36"/>
          </reference>
        </references>
      </pivotArea>
    </format>
    <format dxfId="2676">
      <pivotArea dataOnly="0" labelOnly="1" outline="0" fieldPosition="0">
        <references count="3">
          <reference field="3" count="1" selected="0">
            <x v="20"/>
          </reference>
          <reference field="5" count="1" selected="0">
            <x v="102"/>
          </reference>
          <reference field="7" count="1">
            <x v="36"/>
          </reference>
        </references>
      </pivotArea>
    </format>
    <format dxfId="2677">
      <pivotArea dataOnly="0" labelOnly="1" outline="0" fieldPosition="0">
        <references count="3">
          <reference field="3" count="1" selected="0">
            <x v="21"/>
          </reference>
          <reference field="5" count="1" selected="0">
            <x v="0"/>
          </reference>
          <reference field="7" count="1">
            <x v="2"/>
          </reference>
        </references>
      </pivotArea>
    </format>
    <format dxfId="2678">
      <pivotArea dataOnly="0" labelOnly="1" outline="0" fieldPosition="0">
        <references count="3">
          <reference field="3" count="1" selected="0">
            <x v="22"/>
          </reference>
          <reference field="5" count="1" selected="0">
            <x v="101"/>
          </reference>
          <reference field="7" count="1">
            <x v="36"/>
          </reference>
        </references>
      </pivotArea>
    </format>
    <format dxfId="2679">
      <pivotArea dataOnly="0" labelOnly="1" outline="0" fieldPosition="0">
        <references count="3">
          <reference field="3" count="1" selected="0">
            <x v="23"/>
          </reference>
          <reference field="5" count="1" selected="0">
            <x v="83"/>
          </reference>
          <reference field="7" count="1">
            <x v="36"/>
          </reference>
        </references>
      </pivotArea>
    </format>
    <format dxfId="2680">
      <pivotArea dataOnly="0" labelOnly="1" outline="0" fieldPosition="0">
        <references count="3">
          <reference field="3" count="1" selected="0">
            <x v="24"/>
          </reference>
          <reference field="5" count="1" selected="0">
            <x v="121"/>
          </reference>
          <reference field="7" count="1">
            <x v="36"/>
          </reference>
        </references>
      </pivotArea>
    </format>
    <format dxfId="2681">
      <pivotArea dataOnly="0" labelOnly="1" outline="0" fieldPosition="0">
        <references count="3">
          <reference field="3" count="1" selected="0">
            <x v="25"/>
          </reference>
          <reference field="5" count="1" selected="0">
            <x v="86"/>
          </reference>
          <reference field="7" count="1">
            <x v="34"/>
          </reference>
        </references>
      </pivotArea>
    </format>
    <format dxfId="2682">
      <pivotArea dataOnly="0" labelOnly="1" outline="0" fieldPosition="0">
        <references count="3">
          <reference field="3" count="1" selected="0">
            <x v="26"/>
          </reference>
          <reference field="5" count="1" selected="0">
            <x v="75"/>
          </reference>
          <reference field="7" count="1">
            <x v="36"/>
          </reference>
        </references>
      </pivotArea>
    </format>
    <format dxfId="2683">
      <pivotArea dataOnly="0" labelOnly="1" outline="0" fieldPosition="0">
        <references count="3">
          <reference field="3" count="1" selected="0">
            <x v="26"/>
          </reference>
          <reference field="5" count="1" selected="0">
            <x v="103"/>
          </reference>
          <reference field="7" count="1">
            <x v="20"/>
          </reference>
        </references>
      </pivotArea>
    </format>
    <format dxfId="2684">
      <pivotArea dataOnly="0" labelOnly="1" outline="0" fieldPosition="0">
        <references count="3">
          <reference field="3" count="1" selected="0">
            <x v="26"/>
          </reference>
          <reference field="5" count="1" selected="0">
            <x v="107"/>
          </reference>
          <reference field="7" count="1">
            <x v="11"/>
          </reference>
        </references>
      </pivotArea>
    </format>
    <format dxfId="2685">
      <pivotArea dataOnly="0" labelOnly="1" outline="0" fieldPosition="0">
        <references count="3">
          <reference field="3" count="1" selected="0">
            <x v="27"/>
          </reference>
          <reference field="5" count="1" selected="0">
            <x v="6"/>
          </reference>
          <reference field="7" count="1">
            <x v="12"/>
          </reference>
        </references>
      </pivotArea>
    </format>
    <format dxfId="2686">
      <pivotArea dataOnly="0" labelOnly="1" outline="0" fieldPosition="0">
        <references count="3">
          <reference field="3" count="1" selected="0">
            <x v="28"/>
          </reference>
          <reference field="5" count="1" selected="0">
            <x v="17"/>
          </reference>
          <reference field="7" count="1">
            <x v="36"/>
          </reference>
        </references>
      </pivotArea>
    </format>
    <format dxfId="2687">
      <pivotArea dataOnly="0" labelOnly="1" outline="0" fieldPosition="0">
        <references count="3">
          <reference field="3" count="1" selected="0">
            <x v="28"/>
          </reference>
          <reference field="5" count="1" selected="0">
            <x v="31"/>
          </reference>
          <reference field="7" count="1">
            <x v="36"/>
          </reference>
        </references>
      </pivotArea>
    </format>
    <format dxfId="2688">
      <pivotArea dataOnly="0" labelOnly="1" outline="0" fieldPosition="0">
        <references count="3">
          <reference field="3" count="1" selected="0">
            <x v="29"/>
          </reference>
          <reference field="5" count="1" selected="0">
            <x v="8"/>
          </reference>
          <reference field="7" count="1">
            <x v="36"/>
          </reference>
        </references>
      </pivotArea>
    </format>
    <format dxfId="2689">
      <pivotArea dataOnly="0" labelOnly="1" outline="0" fieldPosition="0">
        <references count="3">
          <reference field="3" count="1" selected="0">
            <x v="30"/>
          </reference>
          <reference field="5" count="1" selected="0">
            <x v="89"/>
          </reference>
          <reference field="7" count="1">
            <x v="36"/>
          </reference>
        </references>
      </pivotArea>
    </format>
    <format dxfId="2690">
      <pivotArea dataOnly="0" labelOnly="1" outline="0" fieldPosition="0">
        <references count="3">
          <reference field="3" count="1" selected="0">
            <x v="31"/>
          </reference>
          <reference field="5" count="1" selected="0">
            <x v="64"/>
          </reference>
          <reference field="7" count="1">
            <x v="36"/>
          </reference>
        </references>
      </pivotArea>
    </format>
    <format dxfId="2691">
      <pivotArea dataOnly="0" labelOnly="1" outline="0" fieldPosition="0">
        <references count="3">
          <reference field="3" count="1" selected="0">
            <x v="31"/>
          </reference>
          <reference field="5" count="1" selected="0">
            <x v="66"/>
          </reference>
          <reference field="7" count="1">
            <x v="36"/>
          </reference>
        </references>
      </pivotArea>
    </format>
    <format dxfId="2692">
      <pivotArea dataOnly="0" labelOnly="1" outline="0" fieldPosition="0">
        <references count="3">
          <reference field="3" count="1" selected="0">
            <x v="32"/>
          </reference>
          <reference field="5" count="1" selected="0">
            <x v="94"/>
          </reference>
          <reference field="7" count="1">
            <x v="14"/>
          </reference>
        </references>
      </pivotArea>
    </format>
    <format dxfId="2693">
      <pivotArea dataOnly="0" labelOnly="1" outline="0" fieldPosition="0">
        <references count="3">
          <reference field="3" count="1" selected="0">
            <x v="33"/>
          </reference>
          <reference field="5" count="1" selected="0">
            <x v="68"/>
          </reference>
          <reference field="7" count="1">
            <x v="36"/>
          </reference>
        </references>
      </pivotArea>
    </format>
    <format dxfId="2694">
      <pivotArea dataOnly="0" labelOnly="1" outline="0" fieldPosition="0">
        <references count="3">
          <reference field="3" count="1" selected="0">
            <x v="34"/>
          </reference>
          <reference field="5" count="1" selected="0">
            <x v="9"/>
          </reference>
          <reference field="7" count="1">
            <x v="36"/>
          </reference>
        </references>
      </pivotArea>
    </format>
    <format dxfId="2695">
      <pivotArea dataOnly="0" labelOnly="1" outline="0" fieldPosition="0">
        <references count="3">
          <reference field="3" count="1" selected="0">
            <x v="34"/>
          </reference>
          <reference field="5" count="1" selected="0">
            <x v="28"/>
          </reference>
          <reference field="7" count="1">
            <x v="36"/>
          </reference>
        </references>
      </pivotArea>
    </format>
    <format dxfId="2696">
      <pivotArea dataOnly="0" labelOnly="1" outline="0" fieldPosition="0">
        <references count="3">
          <reference field="3" count="1" selected="0">
            <x v="34"/>
          </reference>
          <reference field="5" count="1" selected="0">
            <x v="78"/>
          </reference>
          <reference field="7" count="1">
            <x v="36"/>
          </reference>
        </references>
      </pivotArea>
    </format>
    <format dxfId="2697">
      <pivotArea dataOnly="0" labelOnly="1" outline="0" fieldPosition="0">
        <references count="3">
          <reference field="3" count="1" selected="0">
            <x v="34"/>
          </reference>
          <reference field="5" count="1" selected="0">
            <x v="120"/>
          </reference>
          <reference field="7" count="1">
            <x v="36"/>
          </reference>
        </references>
      </pivotArea>
    </format>
    <format dxfId="2698">
      <pivotArea dataOnly="0" labelOnly="1" outline="0" fieldPosition="0">
        <references count="3">
          <reference field="3" count="1" selected="0">
            <x v="34"/>
          </reference>
          <reference field="5" count="1" selected="0">
            <x v="121"/>
          </reference>
          <reference field="7" count="1">
            <x v="36"/>
          </reference>
        </references>
      </pivotArea>
    </format>
    <format dxfId="2699">
      <pivotArea dataOnly="0" labelOnly="1" outline="0" fieldPosition="0">
        <references count="3">
          <reference field="3" count="1" selected="0">
            <x v="35"/>
          </reference>
          <reference field="5" count="1" selected="0">
            <x v="26"/>
          </reference>
          <reference field="7" count="1">
            <x v="36"/>
          </reference>
        </references>
      </pivotArea>
    </format>
    <format dxfId="2700">
      <pivotArea dataOnly="0" labelOnly="1" outline="0" fieldPosition="0">
        <references count="3">
          <reference field="3" count="1" selected="0">
            <x v="36"/>
          </reference>
          <reference field="5" count="1" selected="0">
            <x v="22"/>
          </reference>
          <reference field="7" count="1">
            <x v="36"/>
          </reference>
        </references>
      </pivotArea>
    </format>
    <format dxfId="2701">
      <pivotArea dataOnly="0" labelOnly="1" outline="0" fieldPosition="0">
        <references count="3">
          <reference field="3" count="1" selected="0">
            <x v="37"/>
          </reference>
          <reference field="5" count="1" selected="0">
            <x v="117"/>
          </reference>
          <reference field="7" count="1">
            <x v="36"/>
          </reference>
        </references>
      </pivotArea>
    </format>
    <format dxfId="2702">
      <pivotArea dataOnly="0" labelOnly="1" outline="0" fieldPosition="0">
        <references count="3">
          <reference field="3" count="1" selected="0">
            <x v="38"/>
          </reference>
          <reference field="5" count="1" selected="0">
            <x v="27"/>
          </reference>
          <reference field="7" count="1">
            <x v="36"/>
          </reference>
        </references>
      </pivotArea>
    </format>
    <format dxfId="2703">
      <pivotArea dataOnly="0" labelOnly="1" outline="0" fieldPosition="0">
        <references count="3">
          <reference field="3" count="1" selected="0">
            <x v="38"/>
          </reference>
          <reference field="5" count="1" selected="0">
            <x v="52"/>
          </reference>
          <reference field="7" count="1">
            <x v="36"/>
          </reference>
        </references>
      </pivotArea>
    </format>
    <format dxfId="2704">
      <pivotArea dataOnly="0" labelOnly="1" outline="0" fieldPosition="0">
        <references count="3">
          <reference field="3" count="1" selected="0">
            <x v="39"/>
          </reference>
          <reference field="5" count="1" selected="0">
            <x v="12"/>
          </reference>
          <reference field="7" count="1">
            <x v="36"/>
          </reference>
        </references>
      </pivotArea>
    </format>
    <format dxfId="2705">
      <pivotArea dataOnly="0" labelOnly="1" outline="0" fieldPosition="0">
        <references count="3">
          <reference field="3" count="1" selected="0">
            <x v="39"/>
          </reference>
          <reference field="5" count="1" selected="0">
            <x v="15"/>
          </reference>
          <reference field="7" count="1">
            <x v="36"/>
          </reference>
        </references>
      </pivotArea>
    </format>
    <format dxfId="2706">
      <pivotArea dataOnly="0" labelOnly="1" outline="0" fieldPosition="0">
        <references count="3">
          <reference field="3" count="1" selected="0">
            <x v="39"/>
          </reference>
          <reference field="5" count="1" selected="0">
            <x v="19"/>
          </reference>
          <reference field="7" count="1">
            <x v="36"/>
          </reference>
        </references>
      </pivotArea>
    </format>
    <format dxfId="2707">
      <pivotArea dataOnly="0" labelOnly="1" outline="0" fieldPosition="0">
        <references count="3">
          <reference field="3" count="1" selected="0">
            <x v="39"/>
          </reference>
          <reference field="5" count="1" selected="0">
            <x v="23"/>
          </reference>
          <reference field="7" count="1">
            <x v="36"/>
          </reference>
        </references>
      </pivotArea>
    </format>
    <format dxfId="2708">
      <pivotArea dataOnly="0" labelOnly="1" outline="0" fieldPosition="0">
        <references count="3">
          <reference field="3" count="1" selected="0">
            <x v="39"/>
          </reference>
          <reference field="5" count="1" selected="0">
            <x v="25"/>
          </reference>
          <reference field="7" count="1">
            <x v="36"/>
          </reference>
        </references>
      </pivotArea>
    </format>
    <format dxfId="2709">
      <pivotArea dataOnly="0" labelOnly="1" outline="0" fieldPosition="0">
        <references count="3">
          <reference field="3" count="1" selected="0">
            <x v="39"/>
          </reference>
          <reference field="5" count="1" selected="0">
            <x v="34"/>
          </reference>
          <reference field="7" count="1">
            <x v="36"/>
          </reference>
        </references>
      </pivotArea>
    </format>
    <format dxfId="2710">
      <pivotArea dataOnly="0" labelOnly="1" outline="0" fieldPosition="0">
        <references count="3">
          <reference field="3" count="1" selected="0">
            <x v="39"/>
          </reference>
          <reference field="5" count="1" selected="0">
            <x v="36"/>
          </reference>
          <reference field="7" count="1">
            <x v="36"/>
          </reference>
        </references>
      </pivotArea>
    </format>
    <format dxfId="2711">
      <pivotArea dataOnly="0" labelOnly="1" outline="0" fieldPosition="0">
        <references count="3">
          <reference field="3" count="1" selected="0">
            <x v="39"/>
          </reference>
          <reference field="5" count="1" selected="0">
            <x v="42"/>
          </reference>
          <reference field="7" count="1">
            <x v="36"/>
          </reference>
        </references>
      </pivotArea>
    </format>
    <format dxfId="2712">
      <pivotArea dataOnly="0" labelOnly="1" outline="0" fieldPosition="0">
        <references count="3">
          <reference field="3" count="1" selected="0">
            <x v="39"/>
          </reference>
          <reference field="5" count="1" selected="0">
            <x v="44"/>
          </reference>
          <reference field="7" count="1">
            <x v="36"/>
          </reference>
        </references>
      </pivotArea>
    </format>
    <format dxfId="2713">
      <pivotArea dataOnly="0" labelOnly="1" outline="0" fieldPosition="0">
        <references count="3">
          <reference field="3" count="1" selected="0">
            <x v="39"/>
          </reference>
          <reference field="5" count="1" selected="0">
            <x v="55"/>
          </reference>
          <reference field="7" count="1">
            <x v="36"/>
          </reference>
        </references>
      </pivotArea>
    </format>
    <format dxfId="2714">
      <pivotArea dataOnly="0" labelOnly="1" outline="0" fieldPosition="0">
        <references count="3">
          <reference field="3" count="1" selected="0">
            <x v="39"/>
          </reference>
          <reference field="5" count="1" selected="0">
            <x v="69"/>
          </reference>
          <reference field="7" count="1">
            <x v="36"/>
          </reference>
        </references>
      </pivotArea>
    </format>
    <format dxfId="2715">
      <pivotArea dataOnly="0" labelOnly="1" outline="0" fieldPosition="0">
        <references count="3">
          <reference field="3" count="1" selected="0">
            <x v="39"/>
          </reference>
          <reference field="5" count="1" selected="0">
            <x v="88"/>
          </reference>
          <reference field="7" count="1">
            <x v="36"/>
          </reference>
        </references>
      </pivotArea>
    </format>
    <format dxfId="2716">
      <pivotArea dataOnly="0" labelOnly="1" outline="0" fieldPosition="0">
        <references count="3">
          <reference field="3" count="1" selected="0">
            <x v="39"/>
          </reference>
          <reference field="5" count="1" selected="0">
            <x v="121"/>
          </reference>
          <reference field="7" count="1">
            <x v="36"/>
          </reference>
        </references>
      </pivotArea>
    </format>
    <format dxfId="2717">
      <pivotArea dataOnly="0" labelOnly="1" outline="0" fieldPosition="0">
        <references count="3">
          <reference field="3" count="1" selected="0">
            <x v="40"/>
          </reference>
          <reference field="5" count="1" selected="0">
            <x v="4"/>
          </reference>
          <reference field="7" count="1">
            <x v="25"/>
          </reference>
        </references>
      </pivotArea>
    </format>
    <format dxfId="2718">
      <pivotArea dataOnly="0" labelOnly="1" outline="0" fieldPosition="0">
        <references count="3">
          <reference field="3" count="1" selected="0">
            <x v="40"/>
          </reference>
          <reference field="5" count="1" selected="0">
            <x v="37"/>
          </reference>
          <reference field="7" count="1">
            <x v="36"/>
          </reference>
        </references>
      </pivotArea>
    </format>
    <format dxfId="2719">
      <pivotArea dataOnly="0" labelOnly="1" outline="0" fieldPosition="0">
        <references count="3">
          <reference field="3" count="1" selected="0">
            <x v="40"/>
          </reference>
          <reference field="5" count="1" selected="0">
            <x v="39"/>
          </reference>
          <reference field="7" count="1">
            <x v="36"/>
          </reference>
        </references>
      </pivotArea>
    </format>
    <format dxfId="2720">
      <pivotArea dataOnly="0" labelOnly="1" outline="0" fieldPosition="0">
        <references count="3">
          <reference field="3" count="1" selected="0">
            <x v="40"/>
          </reference>
          <reference field="5" count="1" selected="0">
            <x v="40"/>
          </reference>
          <reference field="7" count="1">
            <x v="36"/>
          </reference>
        </references>
      </pivotArea>
    </format>
    <format dxfId="2721">
      <pivotArea dataOnly="0" labelOnly="1" outline="0" fieldPosition="0">
        <references count="3">
          <reference field="3" count="1" selected="0">
            <x v="40"/>
          </reference>
          <reference field="5" count="1" selected="0">
            <x v="45"/>
          </reference>
          <reference field="7" count="1">
            <x v="36"/>
          </reference>
        </references>
      </pivotArea>
    </format>
    <format dxfId="2722">
      <pivotArea dataOnly="0" labelOnly="1" outline="0" fieldPosition="0">
        <references count="3">
          <reference field="3" count="1" selected="0">
            <x v="40"/>
          </reference>
          <reference field="5" count="1" selected="0">
            <x v="54"/>
          </reference>
          <reference field="7" count="1">
            <x v="36"/>
          </reference>
        </references>
      </pivotArea>
    </format>
    <format dxfId="2723">
      <pivotArea dataOnly="0" labelOnly="1" outline="0" fieldPosition="0">
        <references count="3">
          <reference field="3" count="1" selected="0">
            <x v="40"/>
          </reference>
          <reference field="5" count="1" selected="0">
            <x v="63"/>
          </reference>
          <reference field="7" count="1">
            <x v="36"/>
          </reference>
        </references>
      </pivotArea>
    </format>
    <format dxfId="2724">
      <pivotArea dataOnly="0" labelOnly="1" outline="0" fieldPosition="0">
        <references count="3">
          <reference field="3" count="1" selected="0">
            <x v="40"/>
          </reference>
          <reference field="5" count="1" selected="0">
            <x v="70"/>
          </reference>
          <reference field="7" count="1">
            <x v="36"/>
          </reference>
        </references>
      </pivotArea>
    </format>
    <format dxfId="2725">
      <pivotArea dataOnly="0" labelOnly="1" outline="0" fieldPosition="0">
        <references count="3">
          <reference field="3" count="1" selected="0">
            <x v="40"/>
          </reference>
          <reference field="5" count="1" selected="0">
            <x v="71"/>
          </reference>
          <reference field="7" count="1">
            <x v="36"/>
          </reference>
        </references>
      </pivotArea>
    </format>
    <format dxfId="2726">
      <pivotArea dataOnly="0" labelOnly="1" outline="0" fieldPosition="0">
        <references count="3">
          <reference field="3" count="1" selected="0">
            <x v="40"/>
          </reference>
          <reference field="5" count="1" selected="0">
            <x v="72"/>
          </reference>
          <reference field="7" count="1">
            <x v="36"/>
          </reference>
        </references>
      </pivotArea>
    </format>
    <format dxfId="2727">
      <pivotArea dataOnly="0" labelOnly="1" outline="0" fieldPosition="0">
        <references count="3">
          <reference field="3" count="1" selected="0">
            <x v="40"/>
          </reference>
          <reference field="5" count="1" selected="0">
            <x v="74"/>
          </reference>
          <reference field="7" count="1">
            <x v="36"/>
          </reference>
        </references>
      </pivotArea>
    </format>
    <format dxfId="2728">
      <pivotArea dataOnly="0" labelOnly="1" outline="0" fieldPosition="0">
        <references count="3">
          <reference field="3" count="1" selected="0">
            <x v="40"/>
          </reference>
          <reference field="5" count="1" selected="0">
            <x v="85"/>
          </reference>
          <reference field="7" count="1">
            <x v="36"/>
          </reference>
        </references>
      </pivotArea>
    </format>
    <format dxfId="2729">
      <pivotArea dataOnly="0" labelOnly="1" outline="0" fieldPosition="0">
        <references count="3">
          <reference field="3" count="1" selected="0">
            <x v="40"/>
          </reference>
          <reference field="5" count="1" selected="0">
            <x v="106"/>
          </reference>
          <reference field="7" count="1">
            <x v="36"/>
          </reference>
        </references>
      </pivotArea>
    </format>
    <format dxfId="2730">
      <pivotArea dataOnly="0" labelOnly="1" outline="0" fieldPosition="0">
        <references count="3">
          <reference field="3" count="1" selected="0">
            <x v="40"/>
          </reference>
          <reference field="5" count="1" selected="0">
            <x v="113"/>
          </reference>
          <reference field="7" count="1">
            <x v="36"/>
          </reference>
        </references>
      </pivotArea>
    </format>
    <format dxfId="2731">
      <pivotArea dataOnly="0" labelOnly="1" outline="0" fieldPosition="0">
        <references count="3">
          <reference field="3" count="1" selected="0">
            <x v="41"/>
          </reference>
          <reference field="5" count="1" selected="0">
            <x v="2"/>
          </reference>
          <reference field="7" count="1">
            <x v="0"/>
          </reference>
        </references>
      </pivotArea>
    </format>
    <format dxfId="2732">
      <pivotArea dataOnly="0" labelOnly="1" outline="0" fieldPosition="0">
        <references count="3">
          <reference field="3" count="1" selected="0">
            <x v="41"/>
          </reference>
          <reference field="5" count="1" selected="0">
            <x v="5"/>
          </reference>
          <reference field="7" count="1">
            <x v="32"/>
          </reference>
        </references>
      </pivotArea>
    </format>
    <format dxfId="2733">
      <pivotArea dataOnly="0" labelOnly="1" outline="0" fieldPosition="0">
        <references count="3">
          <reference field="3" count="1" selected="0">
            <x v="41"/>
          </reference>
          <reference field="5" count="1" selected="0">
            <x v="59"/>
          </reference>
          <reference field="7" count="1">
            <x v="36"/>
          </reference>
        </references>
      </pivotArea>
    </format>
    <format dxfId="2734">
      <pivotArea dataOnly="0" labelOnly="1" outline="0" fieldPosition="0">
        <references count="3">
          <reference field="3" count="1" selected="0">
            <x v="41"/>
          </reference>
          <reference field="5" count="1" selected="0">
            <x v="67"/>
          </reference>
          <reference field="7" count="1">
            <x v="36"/>
          </reference>
        </references>
      </pivotArea>
    </format>
    <format dxfId="2735">
      <pivotArea dataOnly="0" labelOnly="1" outline="0" fieldPosition="0">
        <references count="3">
          <reference field="3" count="1" selected="0">
            <x v="41"/>
          </reference>
          <reference field="5" count="1" selected="0">
            <x v="76"/>
          </reference>
          <reference field="7" count="1">
            <x v="32"/>
          </reference>
        </references>
      </pivotArea>
    </format>
    <format dxfId="2736">
      <pivotArea dataOnly="0" labelOnly="1" outline="0" fieldPosition="0">
        <references count="3">
          <reference field="3" count="1" selected="0">
            <x v="41"/>
          </reference>
          <reference field="5" count="1" selected="0">
            <x v="112"/>
          </reference>
          <reference field="7" count="1">
            <x v="36"/>
          </reference>
        </references>
      </pivotArea>
    </format>
    <format dxfId="2737">
      <pivotArea dataOnly="0" labelOnly="1" outline="0" fieldPosition="0">
        <references count="3">
          <reference field="3" count="1" selected="0">
            <x v="41"/>
          </reference>
          <reference field="5" count="1" selected="0">
            <x v="116"/>
          </reference>
          <reference field="7" count="1">
            <x v="13"/>
          </reference>
        </references>
      </pivotArea>
    </format>
    <format dxfId="2738">
      <pivotArea dataOnly="0" labelOnly="1" outline="0" fieldPosition="0">
        <references count="3">
          <reference field="3" count="1" selected="0">
            <x v="42"/>
          </reference>
          <reference field="5" count="1" selected="0">
            <x v="99"/>
          </reference>
          <reference field="7" count="1">
            <x v="36"/>
          </reference>
        </references>
      </pivotArea>
    </format>
    <format dxfId="2739">
      <pivotArea dataOnly="0" labelOnly="1" outline="0" fieldPosition="0">
        <references count="3">
          <reference field="3" count="1" selected="0">
            <x v="43"/>
          </reference>
          <reference field="5" count="1" selected="0">
            <x v="38"/>
          </reference>
          <reference field="7" count="1">
            <x v="36"/>
          </reference>
        </references>
      </pivotArea>
    </format>
    <format dxfId="2740">
      <pivotArea dataOnly="0" labelOnly="1" outline="0" fieldPosition="0">
        <references count="3">
          <reference field="3" count="1" selected="0">
            <x v="44"/>
          </reference>
          <reference field="5" count="1" selected="0">
            <x v="11"/>
          </reference>
          <reference field="7" count="1">
            <x v="3"/>
          </reference>
        </references>
      </pivotArea>
    </format>
    <format dxfId="2741">
      <pivotArea dataOnly="0" labelOnly="1" outline="0" fieldPosition="0">
        <references count="3">
          <reference field="3" count="1" selected="0">
            <x v="45"/>
          </reference>
          <reference field="5" count="1" selected="0">
            <x v="82"/>
          </reference>
          <reference field="7" count="1">
            <x v="36"/>
          </reference>
        </references>
      </pivotArea>
    </format>
    <format dxfId="2742">
      <pivotArea dataOnly="0" labelOnly="1" outline="0" fieldPosition="0">
        <references count="3">
          <reference field="3" count="1" selected="0">
            <x v="46"/>
          </reference>
          <reference field="5" count="1" selected="0">
            <x v="105"/>
          </reference>
          <reference field="7" count="1">
            <x v="36"/>
          </reference>
        </references>
      </pivotArea>
    </format>
    <format dxfId="2743">
      <pivotArea dataOnly="0" labelOnly="1" outline="0" fieldPosition="0">
        <references count="3">
          <reference field="3" count="1" selected="0">
            <x v="47"/>
          </reference>
          <reference field="5" count="1" selected="0">
            <x v="80"/>
          </reference>
          <reference field="7" count="1">
            <x v="22"/>
          </reference>
        </references>
      </pivotArea>
    </format>
    <format dxfId="2744">
      <pivotArea dataOnly="0" labelOnly="1" outline="0" fieldPosition="0">
        <references count="3">
          <reference field="3" count="1" selected="0">
            <x v="48"/>
          </reference>
          <reference field="5" count="1" selected="0">
            <x v="13"/>
          </reference>
          <reference field="7" count="1">
            <x v="1"/>
          </reference>
        </references>
      </pivotArea>
    </format>
    <format dxfId="2745">
      <pivotArea dataOnly="0" labelOnly="1" outline="0" fieldPosition="0">
        <references count="3">
          <reference field="3" count="1" selected="0">
            <x v="49"/>
          </reference>
          <reference field="5" count="1" selected="0">
            <x v="20"/>
          </reference>
          <reference field="7" count="1">
            <x v="9"/>
          </reference>
        </references>
      </pivotArea>
    </format>
    <format dxfId="2746">
      <pivotArea dataOnly="0" labelOnly="1" outline="0" fieldPosition="0">
        <references count="3">
          <reference field="3" count="1" selected="0">
            <x v="50"/>
          </reference>
          <reference field="5" count="1" selected="0">
            <x v="47"/>
          </reference>
          <reference field="7" count="1">
            <x v="9"/>
          </reference>
        </references>
      </pivotArea>
    </format>
    <format dxfId="2747">
      <pivotArea dataOnly="0" labelOnly="1" outline="0" fieldPosition="0">
        <references count="3">
          <reference field="3" count="1" selected="0">
            <x v="51"/>
          </reference>
          <reference field="5" count="1" selected="0">
            <x v="121"/>
          </reference>
          <reference field="7" count="1">
            <x v="36"/>
          </reference>
        </references>
      </pivotArea>
    </format>
    <format dxfId="2748">
      <pivotArea dataOnly="0" labelOnly="1" outline="0" fieldPosition="0">
        <references count="3">
          <reference field="3" count="1" selected="0">
            <x v="52"/>
          </reference>
          <reference field="5" count="1" selected="0">
            <x v="58"/>
          </reference>
          <reference field="7" count="1">
            <x v="16"/>
          </reference>
        </references>
      </pivotArea>
    </format>
    <format dxfId="2749">
      <pivotArea dataOnly="0" labelOnly="1" outline="0" fieldPosition="0">
        <references count="3">
          <reference field="3" count="1" selected="0">
            <x v="53"/>
          </reference>
          <reference field="5" count="1" selected="0">
            <x v="62"/>
          </reference>
          <reference field="7" count="1">
            <x v="36"/>
          </reference>
        </references>
      </pivotArea>
    </format>
    <format dxfId="2750">
      <pivotArea dataOnly="0" labelOnly="1" outline="0" fieldPosition="0">
        <references count="3">
          <reference field="3" count="1" selected="0">
            <x v="53"/>
          </reference>
          <reference field="5" count="1" selected="0">
            <x v="111"/>
          </reference>
          <reference field="7" count="1">
            <x v="36"/>
          </reference>
        </references>
      </pivotArea>
    </format>
    <format dxfId="2751">
      <pivotArea dataOnly="0" labelOnly="1" outline="0" fieldPosition="0">
        <references count="3">
          <reference field="3" count="1" selected="0">
            <x v="54"/>
          </reference>
          <reference field="5" count="1" selected="0">
            <x v="91"/>
          </reference>
          <reference field="7" count="1">
            <x v="30"/>
          </reference>
        </references>
      </pivotArea>
    </format>
    <format dxfId="2752">
      <pivotArea dataOnly="0" labelOnly="1" outline="0" fieldPosition="0">
        <references count="3">
          <reference field="3" count="1" selected="0">
            <x v="55"/>
          </reference>
          <reference field="5" count="1" selected="0">
            <x v="51"/>
          </reference>
          <reference field="7" count="1">
            <x v="19"/>
          </reference>
        </references>
      </pivotArea>
    </format>
    <format dxfId="2753">
      <pivotArea dataOnly="0" labelOnly="1" outline="0" fieldPosition="0">
        <references count="3">
          <reference field="3" count="1" selected="0">
            <x v="56"/>
          </reference>
          <reference field="5" count="1" selected="0">
            <x v="46"/>
          </reference>
          <reference field="7" count="1">
            <x v="36"/>
          </reference>
        </references>
      </pivotArea>
    </format>
    <format dxfId="2754">
      <pivotArea dataOnly="0" labelOnly="1" outline="0" fieldPosition="0">
        <references count="3">
          <reference field="3" count="1" selected="0">
            <x v="57"/>
          </reference>
          <reference field="5" count="1" selected="0">
            <x v="90"/>
          </reference>
          <reference field="7" count="1">
            <x v="36"/>
          </reference>
        </references>
      </pivotArea>
    </format>
    <format dxfId="2755">
      <pivotArea dataOnly="0" labelOnly="1" outline="0" fieldPosition="0">
        <references count="3">
          <reference field="3" count="1" selected="0">
            <x v="58"/>
          </reference>
          <reference field="5" count="1" selected="0">
            <x v="97"/>
          </reference>
          <reference field="7" count="1">
            <x v="36"/>
          </reference>
        </references>
      </pivotArea>
    </format>
    <format dxfId="2756">
      <pivotArea dataOnly="0" labelOnly="1" outline="0" fieldPosition="0">
        <references count="3">
          <reference field="3" count="1" selected="0">
            <x v="59"/>
          </reference>
          <reference field="5" count="1" selected="0">
            <x v="49"/>
          </reference>
          <reference field="7" count="1">
            <x v="36"/>
          </reference>
        </references>
      </pivotArea>
    </format>
    <format dxfId="2757">
      <pivotArea dataOnly="0" labelOnly="1" outline="0" fieldPosition="0">
        <references count="3">
          <reference field="3" count="1" selected="0">
            <x v="59"/>
          </reference>
          <reference field="5" count="1" selected="0">
            <x v="56"/>
          </reference>
          <reference field="7" count="1">
            <x v="36"/>
          </reference>
        </references>
      </pivotArea>
    </format>
    <format dxfId="2758">
      <pivotArea dataOnly="0" labelOnly="1" outline="0" fieldPosition="0">
        <references count="3">
          <reference field="3" count="1" selected="0">
            <x v="59"/>
          </reference>
          <reference field="5" count="1" selected="0">
            <x v="109"/>
          </reference>
          <reference field="7" count="1">
            <x v="36"/>
          </reference>
        </references>
      </pivotArea>
    </format>
    <format dxfId="2759">
      <pivotArea dataOnly="0" labelOnly="1" outline="0" fieldPosition="0">
        <references count="3">
          <reference field="3" count="1" selected="0">
            <x v="59"/>
          </reference>
          <reference field="5" count="1" selected="0">
            <x v="114"/>
          </reference>
          <reference field="7" count="1">
            <x v="36"/>
          </reference>
        </references>
      </pivotArea>
    </format>
    <format dxfId="2760">
      <pivotArea dataOnly="0" labelOnly="1" outline="0" fieldPosition="0">
        <references count="3">
          <reference field="3" count="1" selected="0">
            <x v="60"/>
          </reference>
          <reference field="5" count="1" selected="0">
            <x v="73"/>
          </reference>
          <reference field="7" count="1">
            <x v="7"/>
          </reference>
        </references>
      </pivotArea>
    </format>
    <format dxfId="2761">
      <pivotArea dataOnly="0" labelOnly="1" outline="0" fieldPosition="0">
        <references count="3">
          <reference field="3" count="1" selected="0">
            <x v="60"/>
          </reference>
          <reference field="5" count="1" selected="0">
            <x v="115"/>
          </reference>
          <reference field="7" count="1">
            <x v="8"/>
          </reference>
        </references>
      </pivotArea>
    </format>
    <format dxfId="2762">
      <pivotArea dataOnly="0" labelOnly="1" outline="0" fieldPosition="0">
        <references count="3">
          <reference field="3" count="1" selected="0">
            <x v="61"/>
          </reference>
          <reference field="5" count="1" selected="0">
            <x v="41"/>
          </reference>
          <reference field="7" count="1">
            <x v="34"/>
          </reference>
        </references>
      </pivotArea>
    </format>
    <format dxfId="2763">
      <pivotArea dataOnly="0" labelOnly="1" outline="0" fieldPosition="0">
        <references count="3">
          <reference field="3" count="1" selected="0">
            <x v="62"/>
          </reference>
          <reference field="5" count="1" selected="0">
            <x v="60"/>
          </reference>
          <reference field="7" count="1">
            <x v="28"/>
          </reference>
        </references>
      </pivotArea>
    </format>
    <format dxfId="2764">
      <pivotArea dataOnly="0" labelOnly="1" outline="0" fieldPosition="0">
        <references count="3">
          <reference field="3" count="1" selected="0">
            <x v="62"/>
          </reference>
          <reference field="5" count="1" selected="0">
            <x v="87"/>
          </reference>
          <reference field="7" count="1">
            <x v="6"/>
          </reference>
        </references>
      </pivotArea>
    </format>
    <format dxfId="2765">
      <pivotArea dataOnly="0" labelOnly="1" outline="0" fieldPosition="0">
        <references count="3">
          <reference field="3" count="1" selected="0">
            <x v="62"/>
          </reference>
          <reference field="5" count="1" selected="0">
            <x v="100"/>
          </reference>
          <reference field="7" count="1">
            <x v="36"/>
          </reference>
        </references>
      </pivotArea>
    </format>
    <format dxfId="2766">
      <pivotArea dataOnly="0" labelOnly="1" outline="0" fieldPosition="0">
        <references count="3">
          <reference field="3" count="1" selected="0">
            <x v="62"/>
          </reference>
          <reference field="5" count="1" selected="0">
            <x v="104"/>
          </reference>
          <reference field="7" count="1">
            <x v="36"/>
          </reference>
        </references>
      </pivotArea>
    </format>
    <format dxfId="2767">
      <pivotArea dataOnly="0" labelOnly="1" outline="0" fieldPosition="0">
        <references count="3">
          <reference field="3" count="1" selected="0">
            <x v="63"/>
          </reference>
          <reference field="5" count="1" selected="0">
            <x v="50"/>
          </reference>
          <reference field="7" count="1">
            <x v="36"/>
          </reference>
        </references>
      </pivotArea>
    </format>
    <format dxfId="2768">
      <pivotArea dataOnly="0" labelOnly="1" outline="0" fieldPosition="0">
        <references count="3">
          <reference field="3" count="1" selected="0">
            <x v="64"/>
          </reference>
          <reference field="5" count="1" selected="0">
            <x v="18"/>
          </reference>
          <reference field="7" count="1">
            <x v="36"/>
          </reference>
        </references>
      </pivotArea>
    </format>
    <format dxfId="2769">
      <pivotArea dataOnly="0" labelOnly="1" outline="0" fieldPosition="0">
        <references count="3">
          <reference field="3" count="1" selected="0">
            <x v="65"/>
          </reference>
          <reference field="5" count="1" selected="0">
            <x v="61"/>
          </reference>
          <reference field="7" count="1">
            <x v="15"/>
          </reference>
        </references>
      </pivotArea>
    </format>
    <format dxfId="2770">
      <pivotArea dataOnly="0" labelOnly="1" outline="0" fieldPosition="0">
        <references count="3">
          <reference field="3" count="1" selected="0">
            <x v="66"/>
          </reference>
          <reference field="5" count="1" selected="0">
            <x v="10"/>
          </reference>
          <reference field="7" count="1">
            <x v="36"/>
          </reference>
        </references>
      </pivotArea>
    </format>
    <format dxfId="2771">
      <pivotArea type="topRight" dataOnly="0" labelOnly="1" outline="0" fieldPosition="0"/>
    </format>
    <format dxfId="2772">
      <pivotArea type="all" dataOnly="0" outline="0" fieldPosition="0"/>
    </format>
    <format dxfId="2773">
      <pivotArea outline="0" collapsedLevelsAreSubtotals="1" fieldPosition="0"/>
    </format>
    <format dxfId="2774">
      <pivotArea type="origin" dataOnly="0" labelOnly="1" outline="0" fieldPosition="0"/>
    </format>
    <format dxfId="2775">
      <pivotArea field="3" type="button" dataOnly="0" labelOnly="1" outline="0" axis="axisRow" fieldPosition="0"/>
    </format>
    <format dxfId="2776">
      <pivotArea field="5" type="button" dataOnly="0" labelOnly="1" outline="0" axis="axisRow" fieldPosition="2"/>
    </format>
    <format dxfId="2777">
      <pivotArea field="7" type="button" dataOnly="0" labelOnly="1" outline="0" axis="axisRow" fieldPosition="3"/>
    </format>
    <format dxfId="2778">
      <pivotArea dataOnly="0" labelOnly="1" outline="0"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779">
      <pivotArea dataOnly="0" labelOnly="1" outline="0" fieldPosition="0">
        <references count="1">
          <reference field="3" count="17">
            <x v="50"/>
            <x v="51"/>
            <x v="52"/>
            <x v="53"/>
            <x v="54"/>
            <x v="55"/>
            <x v="56"/>
            <x v="57"/>
            <x v="58"/>
            <x v="59"/>
            <x v="60"/>
            <x v="61"/>
            <x v="62"/>
            <x v="63"/>
            <x v="64"/>
            <x v="65"/>
            <x v="66"/>
          </reference>
        </references>
      </pivotArea>
    </format>
    <format dxfId="2780">
      <pivotArea dataOnly="0" labelOnly="1" grandRow="1" outline="0" fieldPosition="0"/>
    </format>
    <format dxfId="2781">
      <pivotArea dataOnly="0" labelOnly="1" outline="0" fieldPosition="0">
        <references count="2">
          <reference field="3" count="1" selected="0">
            <x v="0"/>
          </reference>
          <reference field="5" count="1">
            <x v="98"/>
          </reference>
        </references>
      </pivotArea>
    </format>
    <format dxfId="2782">
      <pivotArea dataOnly="0" labelOnly="1" outline="0" fieldPosition="0">
        <references count="2">
          <reference field="3" count="1" selected="0">
            <x v="1"/>
          </reference>
          <reference field="5" count="2">
            <x v="16"/>
            <x v="79"/>
          </reference>
        </references>
      </pivotArea>
    </format>
    <format dxfId="2783">
      <pivotArea dataOnly="0" labelOnly="1" outline="0" fieldPosition="0">
        <references count="2">
          <reference field="3" count="1" selected="0">
            <x v="2"/>
          </reference>
          <reference field="5" count="1">
            <x v="21"/>
          </reference>
        </references>
      </pivotArea>
    </format>
    <format dxfId="2784">
      <pivotArea dataOnly="0" labelOnly="1" outline="0" fieldPosition="0">
        <references count="2">
          <reference field="3" count="1" selected="0">
            <x v="3"/>
          </reference>
          <reference field="5" count="1">
            <x v="35"/>
          </reference>
        </references>
      </pivotArea>
    </format>
    <format dxfId="2785">
      <pivotArea dataOnly="0" labelOnly="1" outline="0" fieldPosition="0">
        <references count="2">
          <reference field="3" count="1" selected="0">
            <x v="4"/>
          </reference>
          <reference field="5" count="1">
            <x v="24"/>
          </reference>
        </references>
      </pivotArea>
    </format>
    <format dxfId="2786">
      <pivotArea dataOnly="0" labelOnly="1" outline="0" fieldPosition="0">
        <references count="2">
          <reference field="3" count="1" selected="0">
            <x v="5"/>
          </reference>
          <reference field="5" count="1">
            <x v="93"/>
          </reference>
        </references>
      </pivotArea>
    </format>
    <format dxfId="2787">
      <pivotArea dataOnly="0" labelOnly="1" outline="0" fieldPosition="0">
        <references count="2">
          <reference field="3" count="1" selected="0">
            <x v="6"/>
          </reference>
          <reference field="5" count="1">
            <x v="108"/>
          </reference>
        </references>
      </pivotArea>
    </format>
    <format dxfId="2788">
      <pivotArea dataOnly="0" labelOnly="1" outline="0" fieldPosition="0">
        <references count="2">
          <reference field="3" count="1" selected="0">
            <x v="7"/>
          </reference>
          <reference field="5" count="2">
            <x v="7"/>
            <x v="53"/>
          </reference>
        </references>
      </pivotArea>
    </format>
    <format dxfId="2789">
      <pivotArea dataOnly="0" labelOnly="1" outline="0" fieldPosition="0">
        <references count="2">
          <reference field="3" count="1" selected="0">
            <x v="8"/>
          </reference>
          <reference field="5" count="1">
            <x v="121"/>
          </reference>
        </references>
      </pivotArea>
    </format>
    <format dxfId="2790">
      <pivotArea dataOnly="0" labelOnly="1" outline="0" fieldPosition="0">
        <references count="2">
          <reference field="3" count="1" selected="0">
            <x v="9"/>
          </reference>
          <reference field="5" count="1">
            <x v="118"/>
          </reference>
        </references>
      </pivotArea>
    </format>
    <format dxfId="2791">
      <pivotArea dataOnly="0" labelOnly="1" outline="0" fieldPosition="0">
        <references count="2">
          <reference field="3" count="1" selected="0">
            <x v="10"/>
          </reference>
          <reference field="5" count="1">
            <x v="14"/>
          </reference>
        </references>
      </pivotArea>
    </format>
    <format dxfId="2792">
      <pivotArea dataOnly="0" labelOnly="1" outline="0" fieldPosition="0">
        <references count="2">
          <reference field="3" count="1" selected="0">
            <x v="11"/>
          </reference>
          <reference field="5" count="1">
            <x v="3"/>
          </reference>
        </references>
      </pivotArea>
    </format>
    <format dxfId="2793">
      <pivotArea dataOnly="0" labelOnly="1" outline="0" fieldPosition="0">
        <references count="2">
          <reference field="3" count="1" selected="0">
            <x v="12"/>
          </reference>
          <reference field="5" count="1">
            <x v="32"/>
          </reference>
        </references>
      </pivotArea>
    </format>
    <format dxfId="2794">
      <pivotArea dataOnly="0" labelOnly="1" outline="0" fieldPosition="0">
        <references count="2">
          <reference field="3" count="1" selected="0">
            <x v="13"/>
          </reference>
          <reference field="5" count="4">
            <x v="48"/>
            <x v="57"/>
            <x v="84"/>
            <x v="110"/>
          </reference>
        </references>
      </pivotArea>
    </format>
    <format dxfId="2795">
      <pivotArea dataOnly="0" labelOnly="1" outline="0" fieldPosition="0">
        <references count="2">
          <reference field="3" count="1" selected="0">
            <x v="14"/>
          </reference>
          <reference field="5" count="1">
            <x v="92"/>
          </reference>
        </references>
      </pivotArea>
    </format>
    <format dxfId="2796">
      <pivotArea dataOnly="0" labelOnly="1" outline="0" fieldPosition="0">
        <references count="2">
          <reference field="3" count="1" selected="0">
            <x v="15"/>
          </reference>
          <reference field="5" count="1">
            <x v="77"/>
          </reference>
        </references>
      </pivotArea>
    </format>
    <format dxfId="2797">
      <pivotArea dataOnly="0" labelOnly="1" outline="0" fieldPosition="0">
        <references count="2">
          <reference field="3" count="1" selected="0">
            <x v="16"/>
          </reference>
          <reference field="5" count="6">
            <x v="1"/>
            <x v="29"/>
            <x v="30"/>
            <x v="81"/>
            <x v="95"/>
            <x v="121"/>
          </reference>
        </references>
      </pivotArea>
    </format>
    <format dxfId="2798">
      <pivotArea dataOnly="0" labelOnly="1" outline="0" fieldPosition="0">
        <references count="2">
          <reference field="3" count="1" selected="0">
            <x v="17"/>
          </reference>
          <reference field="5" count="3">
            <x v="33"/>
            <x v="43"/>
            <x v="96"/>
          </reference>
        </references>
      </pivotArea>
    </format>
    <format dxfId="2799">
      <pivotArea dataOnly="0" labelOnly="1" outline="0" fieldPosition="0">
        <references count="2">
          <reference field="3" count="1" selected="0">
            <x v="18"/>
          </reference>
          <reference field="5" count="1">
            <x v="65"/>
          </reference>
        </references>
      </pivotArea>
    </format>
    <format dxfId="2800">
      <pivotArea dataOnly="0" labelOnly="1" outline="0" fieldPosition="0">
        <references count="2">
          <reference field="3" count="1" selected="0">
            <x v="19"/>
          </reference>
          <reference field="5" count="1">
            <x v="119"/>
          </reference>
        </references>
      </pivotArea>
    </format>
    <format dxfId="2801">
      <pivotArea dataOnly="0" labelOnly="1" outline="0" fieldPosition="0">
        <references count="2">
          <reference field="3" count="1" selected="0">
            <x v="20"/>
          </reference>
          <reference field="5" count="1">
            <x v="102"/>
          </reference>
        </references>
      </pivotArea>
    </format>
    <format dxfId="2802">
      <pivotArea dataOnly="0" labelOnly="1" outline="0" fieldPosition="0">
        <references count="2">
          <reference field="3" count="1" selected="0">
            <x v="21"/>
          </reference>
          <reference field="5" count="1">
            <x v="0"/>
          </reference>
        </references>
      </pivotArea>
    </format>
    <format dxfId="2803">
      <pivotArea dataOnly="0" labelOnly="1" outline="0" fieldPosition="0">
        <references count="2">
          <reference field="3" count="1" selected="0">
            <x v="22"/>
          </reference>
          <reference field="5" count="1">
            <x v="101"/>
          </reference>
        </references>
      </pivotArea>
    </format>
    <format dxfId="2804">
      <pivotArea dataOnly="0" labelOnly="1" outline="0" fieldPosition="0">
        <references count="2">
          <reference field="3" count="1" selected="0">
            <x v="23"/>
          </reference>
          <reference field="5" count="1">
            <x v="83"/>
          </reference>
        </references>
      </pivotArea>
    </format>
    <format dxfId="2805">
      <pivotArea dataOnly="0" labelOnly="1" outline="0" fieldPosition="0">
        <references count="2">
          <reference field="3" count="1" selected="0">
            <x v="24"/>
          </reference>
          <reference field="5" count="1">
            <x v="121"/>
          </reference>
        </references>
      </pivotArea>
    </format>
    <format dxfId="2806">
      <pivotArea dataOnly="0" labelOnly="1" outline="0" fieldPosition="0">
        <references count="2">
          <reference field="3" count="1" selected="0">
            <x v="25"/>
          </reference>
          <reference field="5" count="1">
            <x v="86"/>
          </reference>
        </references>
      </pivotArea>
    </format>
    <format dxfId="2807">
      <pivotArea dataOnly="0" labelOnly="1" outline="0" fieldPosition="0">
        <references count="2">
          <reference field="3" count="1" selected="0">
            <x v="26"/>
          </reference>
          <reference field="5" count="3">
            <x v="75"/>
            <x v="103"/>
            <x v="107"/>
          </reference>
        </references>
      </pivotArea>
    </format>
    <format dxfId="2808">
      <pivotArea dataOnly="0" labelOnly="1" outline="0" fieldPosition="0">
        <references count="2">
          <reference field="3" count="1" selected="0">
            <x v="27"/>
          </reference>
          <reference field="5" count="1">
            <x v="6"/>
          </reference>
        </references>
      </pivotArea>
    </format>
    <format dxfId="2809">
      <pivotArea dataOnly="0" labelOnly="1" outline="0" fieldPosition="0">
        <references count="2">
          <reference field="3" count="1" selected="0">
            <x v="28"/>
          </reference>
          <reference field="5" count="2">
            <x v="17"/>
            <x v="31"/>
          </reference>
        </references>
      </pivotArea>
    </format>
    <format dxfId="2810">
      <pivotArea dataOnly="0" labelOnly="1" outline="0" fieldPosition="0">
        <references count="2">
          <reference field="3" count="1" selected="0">
            <x v="29"/>
          </reference>
          <reference field="5" count="1">
            <x v="8"/>
          </reference>
        </references>
      </pivotArea>
    </format>
    <format dxfId="2811">
      <pivotArea dataOnly="0" labelOnly="1" outline="0" fieldPosition="0">
        <references count="2">
          <reference field="3" count="1" selected="0">
            <x v="30"/>
          </reference>
          <reference field="5" count="1">
            <x v="89"/>
          </reference>
        </references>
      </pivotArea>
    </format>
    <format dxfId="2812">
      <pivotArea dataOnly="0" labelOnly="1" outline="0" fieldPosition="0">
        <references count="2">
          <reference field="3" count="1" selected="0">
            <x v="31"/>
          </reference>
          <reference field="5" count="2">
            <x v="64"/>
            <x v="66"/>
          </reference>
        </references>
      </pivotArea>
    </format>
    <format dxfId="2813">
      <pivotArea dataOnly="0" labelOnly="1" outline="0" fieldPosition="0">
        <references count="2">
          <reference field="3" count="1" selected="0">
            <x v="32"/>
          </reference>
          <reference field="5" count="1">
            <x v="94"/>
          </reference>
        </references>
      </pivotArea>
    </format>
    <format dxfId="2814">
      <pivotArea dataOnly="0" labelOnly="1" outline="0" fieldPosition="0">
        <references count="2">
          <reference field="3" count="1" selected="0">
            <x v="33"/>
          </reference>
          <reference field="5" count="1">
            <x v="68"/>
          </reference>
        </references>
      </pivotArea>
    </format>
    <format dxfId="2815">
      <pivotArea dataOnly="0" labelOnly="1" outline="0" fieldPosition="0">
        <references count="2">
          <reference field="3" count="1" selected="0">
            <x v="34"/>
          </reference>
          <reference field="5" count="5">
            <x v="9"/>
            <x v="28"/>
            <x v="78"/>
            <x v="120"/>
            <x v="121"/>
          </reference>
        </references>
      </pivotArea>
    </format>
    <format dxfId="2816">
      <pivotArea dataOnly="0" labelOnly="1" outline="0" fieldPosition="0">
        <references count="2">
          <reference field="3" count="1" selected="0">
            <x v="35"/>
          </reference>
          <reference field="5" count="1">
            <x v="26"/>
          </reference>
        </references>
      </pivotArea>
    </format>
    <format dxfId="2817">
      <pivotArea dataOnly="0" labelOnly="1" outline="0" fieldPosition="0">
        <references count="2">
          <reference field="3" count="1" selected="0">
            <x v="36"/>
          </reference>
          <reference field="5" count="1">
            <x v="22"/>
          </reference>
        </references>
      </pivotArea>
    </format>
    <format dxfId="2818">
      <pivotArea dataOnly="0" labelOnly="1" outline="0" fieldPosition="0">
        <references count="2">
          <reference field="3" count="1" selected="0">
            <x v="37"/>
          </reference>
          <reference field="5" count="1">
            <x v="117"/>
          </reference>
        </references>
      </pivotArea>
    </format>
    <format dxfId="2819">
      <pivotArea dataOnly="0" labelOnly="1" outline="0" fieldPosition="0">
        <references count="2">
          <reference field="3" count="1" selected="0">
            <x v="38"/>
          </reference>
          <reference field="5" count="2">
            <x v="27"/>
            <x v="52"/>
          </reference>
        </references>
      </pivotArea>
    </format>
    <format dxfId="2820">
      <pivotArea dataOnly="0" labelOnly="1" outline="0" fieldPosition="0">
        <references count="2">
          <reference field="3" count="1" selected="0">
            <x v="39"/>
          </reference>
          <reference field="5" count="13">
            <x v="12"/>
            <x v="15"/>
            <x v="19"/>
            <x v="23"/>
            <x v="25"/>
            <x v="34"/>
            <x v="36"/>
            <x v="42"/>
            <x v="44"/>
            <x v="55"/>
            <x v="69"/>
            <x v="88"/>
            <x v="121"/>
          </reference>
        </references>
      </pivotArea>
    </format>
    <format dxfId="2821">
      <pivotArea dataOnly="0" labelOnly="1" outline="0" fieldPosition="0">
        <references count="2">
          <reference field="3" count="1" selected="0">
            <x v="40"/>
          </reference>
          <reference field="5" count="14">
            <x v="4"/>
            <x v="37"/>
            <x v="39"/>
            <x v="40"/>
            <x v="45"/>
            <x v="54"/>
            <x v="63"/>
            <x v="70"/>
            <x v="71"/>
            <x v="72"/>
            <x v="74"/>
            <x v="85"/>
            <x v="106"/>
            <x v="113"/>
          </reference>
        </references>
      </pivotArea>
    </format>
    <format dxfId="2822">
      <pivotArea dataOnly="0" labelOnly="1" outline="0" fieldPosition="0">
        <references count="2">
          <reference field="3" count="1" selected="0">
            <x v="41"/>
          </reference>
          <reference field="5" count="7">
            <x v="2"/>
            <x v="5"/>
            <x v="59"/>
            <x v="67"/>
            <x v="76"/>
            <x v="112"/>
            <x v="116"/>
          </reference>
        </references>
      </pivotArea>
    </format>
    <format dxfId="2823">
      <pivotArea dataOnly="0" labelOnly="1" outline="0" fieldPosition="0">
        <references count="2">
          <reference field="3" count="1" selected="0">
            <x v="42"/>
          </reference>
          <reference field="5" count="1">
            <x v="99"/>
          </reference>
        </references>
      </pivotArea>
    </format>
    <format dxfId="2824">
      <pivotArea dataOnly="0" labelOnly="1" outline="0" fieldPosition="0">
        <references count="2">
          <reference field="3" count="1" selected="0">
            <x v="43"/>
          </reference>
          <reference field="5" count="1">
            <x v="38"/>
          </reference>
        </references>
      </pivotArea>
    </format>
    <format dxfId="2825">
      <pivotArea dataOnly="0" labelOnly="1" outline="0" fieldPosition="0">
        <references count="2">
          <reference field="3" count="1" selected="0">
            <x v="44"/>
          </reference>
          <reference field="5" count="1">
            <x v="11"/>
          </reference>
        </references>
      </pivotArea>
    </format>
    <format dxfId="2826">
      <pivotArea dataOnly="0" labelOnly="1" outline="0" fieldPosition="0">
        <references count="2">
          <reference field="3" count="1" selected="0">
            <x v="45"/>
          </reference>
          <reference field="5" count="1">
            <x v="82"/>
          </reference>
        </references>
      </pivotArea>
    </format>
    <format dxfId="2827">
      <pivotArea dataOnly="0" labelOnly="1" outline="0" fieldPosition="0">
        <references count="2">
          <reference field="3" count="1" selected="0">
            <x v="46"/>
          </reference>
          <reference field="5" count="1">
            <x v="105"/>
          </reference>
        </references>
      </pivotArea>
    </format>
    <format dxfId="2828">
      <pivotArea dataOnly="0" labelOnly="1" outline="0" fieldPosition="0">
        <references count="2">
          <reference field="3" count="1" selected="0">
            <x v="47"/>
          </reference>
          <reference field="5" count="1">
            <x v="80"/>
          </reference>
        </references>
      </pivotArea>
    </format>
    <format dxfId="2829">
      <pivotArea dataOnly="0" labelOnly="1" outline="0" fieldPosition="0">
        <references count="2">
          <reference field="3" count="1" selected="0">
            <x v="48"/>
          </reference>
          <reference field="5" count="1">
            <x v="13"/>
          </reference>
        </references>
      </pivotArea>
    </format>
    <format dxfId="2830">
      <pivotArea dataOnly="0" labelOnly="1" outline="0" fieldPosition="0">
        <references count="2">
          <reference field="3" count="1" selected="0">
            <x v="49"/>
          </reference>
          <reference field="5" count="1">
            <x v="20"/>
          </reference>
        </references>
      </pivotArea>
    </format>
    <format dxfId="2831">
      <pivotArea dataOnly="0" labelOnly="1" outline="0" fieldPosition="0">
        <references count="2">
          <reference field="3" count="1" selected="0">
            <x v="50"/>
          </reference>
          <reference field="5" count="1">
            <x v="47"/>
          </reference>
        </references>
      </pivotArea>
    </format>
    <format dxfId="2832">
      <pivotArea dataOnly="0" labelOnly="1" outline="0" fieldPosition="0">
        <references count="2">
          <reference field="3" count="1" selected="0">
            <x v="51"/>
          </reference>
          <reference field="5" count="1">
            <x v="121"/>
          </reference>
        </references>
      </pivotArea>
    </format>
    <format dxfId="2833">
      <pivotArea dataOnly="0" labelOnly="1" outline="0" fieldPosition="0">
        <references count="2">
          <reference field="3" count="1" selected="0">
            <x v="52"/>
          </reference>
          <reference field="5" count="1">
            <x v="58"/>
          </reference>
        </references>
      </pivotArea>
    </format>
    <format dxfId="2834">
      <pivotArea dataOnly="0" labelOnly="1" outline="0" fieldPosition="0">
        <references count="2">
          <reference field="3" count="1" selected="0">
            <x v="53"/>
          </reference>
          <reference field="5" count="2">
            <x v="62"/>
            <x v="111"/>
          </reference>
        </references>
      </pivotArea>
    </format>
    <format dxfId="2835">
      <pivotArea dataOnly="0" labelOnly="1" outline="0" fieldPosition="0">
        <references count="2">
          <reference field="3" count="1" selected="0">
            <x v="54"/>
          </reference>
          <reference field="5" count="1">
            <x v="91"/>
          </reference>
        </references>
      </pivotArea>
    </format>
    <format dxfId="2836">
      <pivotArea dataOnly="0" labelOnly="1" outline="0" fieldPosition="0">
        <references count="2">
          <reference field="3" count="1" selected="0">
            <x v="55"/>
          </reference>
          <reference field="5" count="1">
            <x v="51"/>
          </reference>
        </references>
      </pivotArea>
    </format>
    <format dxfId="2837">
      <pivotArea dataOnly="0" labelOnly="1" outline="0" fieldPosition="0">
        <references count="2">
          <reference field="3" count="1" selected="0">
            <x v="56"/>
          </reference>
          <reference field="5" count="1">
            <x v="46"/>
          </reference>
        </references>
      </pivotArea>
    </format>
    <format dxfId="2838">
      <pivotArea dataOnly="0" labelOnly="1" outline="0" fieldPosition="0">
        <references count="2">
          <reference field="3" count="1" selected="0">
            <x v="57"/>
          </reference>
          <reference field="5" count="1">
            <x v="90"/>
          </reference>
        </references>
      </pivotArea>
    </format>
    <format dxfId="2839">
      <pivotArea dataOnly="0" labelOnly="1" outline="0" fieldPosition="0">
        <references count="2">
          <reference field="3" count="1" selected="0">
            <x v="58"/>
          </reference>
          <reference field="5" count="1">
            <x v="97"/>
          </reference>
        </references>
      </pivotArea>
    </format>
    <format dxfId="2840">
      <pivotArea dataOnly="0" labelOnly="1" outline="0" fieldPosition="0">
        <references count="2">
          <reference field="3" count="1" selected="0">
            <x v="59"/>
          </reference>
          <reference field="5" count="4">
            <x v="49"/>
            <x v="56"/>
            <x v="109"/>
            <x v="114"/>
          </reference>
        </references>
      </pivotArea>
    </format>
    <format dxfId="2841">
      <pivotArea dataOnly="0" labelOnly="1" outline="0" fieldPosition="0">
        <references count="2">
          <reference field="3" count="1" selected="0">
            <x v="60"/>
          </reference>
          <reference field="5" count="2">
            <x v="73"/>
            <x v="115"/>
          </reference>
        </references>
      </pivotArea>
    </format>
    <format dxfId="2842">
      <pivotArea dataOnly="0" labelOnly="1" outline="0" fieldPosition="0">
        <references count="2">
          <reference field="3" count="1" selected="0">
            <x v="61"/>
          </reference>
          <reference field="5" count="1">
            <x v="41"/>
          </reference>
        </references>
      </pivotArea>
    </format>
    <format dxfId="2843">
      <pivotArea dataOnly="0" labelOnly="1" outline="0" fieldPosition="0">
        <references count="2">
          <reference field="3" count="1" selected="0">
            <x v="62"/>
          </reference>
          <reference field="5" count="4">
            <x v="60"/>
            <x v="87"/>
            <x v="100"/>
            <x v="104"/>
          </reference>
        </references>
      </pivotArea>
    </format>
    <format dxfId="2844">
      <pivotArea dataOnly="0" labelOnly="1" outline="0" fieldPosition="0">
        <references count="2">
          <reference field="3" count="1" selected="0">
            <x v="63"/>
          </reference>
          <reference field="5" count="1">
            <x v="50"/>
          </reference>
        </references>
      </pivotArea>
    </format>
    <format dxfId="2845">
      <pivotArea dataOnly="0" labelOnly="1" outline="0" fieldPosition="0">
        <references count="2">
          <reference field="3" count="1" selected="0">
            <x v="64"/>
          </reference>
          <reference field="5" count="1">
            <x v="18"/>
          </reference>
        </references>
      </pivotArea>
    </format>
    <format dxfId="2846">
      <pivotArea dataOnly="0" labelOnly="1" outline="0" fieldPosition="0">
        <references count="2">
          <reference field="3" count="1" selected="0">
            <x v="65"/>
          </reference>
          <reference field="5" count="1">
            <x v="61"/>
          </reference>
        </references>
      </pivotArea>
    </format>
    <format dxfId="2847">
      <pivotArea dataOnly="0" labelOnly="1" outline="0" fieldPosition="0">
        <references count="2">
          <reference field="3" count="1" selected="0">
            <x v="66"/>
          </reference>
          <reference field="5" count="1">
            <x v="10"/>
          </reference>
        </references>
      </pivotArea>
    </format>
    <format dxfId="2848">
      <pivotArea dataOnly="0" labelOnly="1" outline="0" fieldPosition="0">
        <references count="3">
          <reference field="3" count="1" selected="0">
            <x v="0"/>
          </reference>
          <reference field="5" count="1" selected="0">
            <x v="98"/>
          </reference>
          <reference field="7" count="1">
            <x v="33"/>
          </reference>
        </references>
      </pivotArea>
    </format>
    <format dxfId="2849">
      <pivotArea dataOnly="0" labelOnly="1" outline="0" fieldPosition="0">
        <references count="3">
          <reference field="3" count="1" selected="0">
            <x v="1"/>
          </reference>
          <reference field="5" count="1" selected="0">
            <x v="16"/>
          </reference>
          <reference field="7" count="1">
            <x v="18"/>
          </reference>
        </references>
      </pivotArea>
    </format>
    <format dxfId="2850">
      <pivotArea dataOnly="0" labelOnly="1" outline="0" fieldPosition="0">
        <references count="3">
          <reference field="3" count="1" selected="0">
            <x v="1"/>
          </reference>
          <reference field="5" count="1" selected="0">
            <x v="79"/>
          </reference>
          <reference field="7" count="1">
            <x v="10"/>
          </reference>
        </references>
      </pivotArea>
    </format>
    <format dxfId="2851">
      <pivotArea dataOnly="0" labelOnly="1" outline="0" fieldPosition="0">
        <references count="3">
          <reference field="3" count="1" selected="0">
            <x v="2"/>
          </reference>
          <reference field="5" count="1" selected="0">
            <x v="21"/>
          </reference>
          <reference field="7" count="1">
            <x v="36"/>
          </reference>
        </references>
      </pivotArea>
    </format>
    <format dxfId="2852">
      <pivotArea dataOnly="0" labelOnly="1" outline="0" fieldPosition="0">
        <references count="3">
          <reference field="3" count="1" selected="0">
            <x v="3"/>
          </reference>
          <reference field="5" count="1" selected="0">
            <x v="35"/>
          </reference>
          <reference field="7" count="1">
            <x v="36"/>
          </reference>
        </references>
      </pivotArea>
    </format>
    <format dxfId="2853">
      <pivotArea dataOnly="0" labelOnly="1" outline="0" fieldPosition="0">
        <references count="3">
          <reference field="3" count="1" selected="0">
            <x v="4"/>
          </reference>
          <reference field="5" count="1" selected="0">
            <x v="24"/>
          </reference>
          <reference field="7" count="1">
            <x v="17"/>
          </reference>
        </references>
      </pivotArea>
    </format>
    <format dxfId="2854">
      <pivotArea dataOnly="0" labelOnly="1" outline="0" fieldPosition="0">
        <references count="3">
          <reference field="3" count="1" selected="0">
            <x v="5"/>
          </reference>
          <reference field="5" count="1" selected="0">
            <x v="93"/>
          </reference>
          <reference field="7" count="1">
            <x v="31"/>
          </reference>
        </references>
      </pivotArea>
    </format>
    <format dxfId="2855">
      <pivotArea dataOnly="0" labelOnly="1" outline="0" fieldPosition="0">
        <references count="3">
          <reference field="3" count="1" selected="0">
            <x v="6"/>
          </reference>
          <reference field="5" count="1" selected="0">
            <x v="108"/>
          </reference>
          <reference field="7" count="1">
            <x v="36"/>
          </reference>
        </references>
      </pivotArea>
    </format>
    <format dxfId="2856">
      <pivotArea dataOnly="0" labelOnly="1" outline="0" fieldPosition="0">
        <references count="3">
          <reference field="3" count="1" selected="0">
            <x v="7"/>
          </reference>
          <reference field="5" count="1" selected="0">
            <x v="7"/>
          </reference>
          <reference field="7" count="1">
            <x v="29"/>
          </reference>
        </references>
      </pivotArea>
    </format>
    <format dxfId="2857">
      <pivotArea dataOnly="0" labelOnly="1" outline="0" fieldPosition="0">
        <references count="3">
          <reference field="3" count="1" selected="0">
            <x v="7"/>
          </reference>
          <reference field="5" count="1" selected="0">
            <x v="53"/>
          </reference>
          <reference field="7" count="1">
            <x v="5"/>
          </reference>
        </references>
      </pivotArea>
    </format>
    <format dxfId="2858">
      <pivotArea dataOnly="0" labelOnly="1" outline="0" fieldPosition="0">
        <references count="3">
          <reference field="3" count="1" selected="0">
            <x v="8"/>
          </reference>
          <reference field="5" count="1" selected="0">
            <x v="121"/>
          </reference>
          <reference field="7" count="1">
            <x v="27"/>
          </reference>
        </references>
      </pivotArea>
    </format>
    <format dxfId="2859">
      <pivotArea dataOnly="0" labelOnly="1" outline="0" fieldPosition="0">
        <references count="3">
          <reference field="3" count="1" selected="0">
            <x v="9"/>
          </reference>
          <reference field="5" count="1" selected="0">
            <x v="118"/>
          </reference>
          <reference field="7" count="1">
            <x v="26"/>
          </reference>
        </references>
      </pivotArea>
    </format>
    <format dxfId="2860">
      <pivotArea dataOnly="0" labelOnly="1" outline="0" fieldPosition="0">
        <references count="3">
          <reference field="3" count="1" selected="0">
            <x v="10"/>
          </reference>
          <reference field="5" count="1" selected="0">
            <x v="14"/>
          </reference>
          <reference field="7" count="1">
            <x v="36"/>
          </reference>
        </references>
      </pivotArea>
    </format>
    <format dxfId="2861">
      <pivotArea dataOnly="0" labelOnly="1" outline="0" fieldPosition="0">
        <references count="3">
          <reference field="3" count="1" selected="0">
            <x v="11"/>
          </reference>
          <reference field="5" count="1" selected="0">
            <x v="3"/>
          </reference>
          <reference field="7" count="1">
            <x v="4"/>
          </reference>
        </references>
      </pivotArea>
    </format>
    <format dxfId="2862">
      <pivotArea dataOnly="0" labelOnly="1" outline="0" fieldPosition="0">
        <references count="3">
          <reference field="3" count="1" selected="0">
            <x v="12"/>
          </reference>
          <reference field="5" count="1" selected="0">
            <x v="32"/>
          </reference>
          <reference field="7" count="1">
            <x v="36"/>
          </reference>
        </references>
      </pivotArea>
    </format>
    <format dxfId="2863">
      <pivotArea dataOnly="0" labelOnly="1" outline="0" fieldPosition="0">
        <references count="3">
          <reference field="3" count="1" selected="0">
            <x v="13"/>
          </reference>
          <reference field="5" count="1" selected="0">
            <x v="48"/>
          </reference>
          <reference field="7" count="1">
            <x v="23"/>
          </reference>
        </references>
      </pivotArea>
    </format>
    <format dxfId="2864">
      <pivotArea dataOnly="0" labelOnly="1" outline="0" fieldPosition="0">
        <references count="3">
          <reference field="3" count="1" selected="0">
            <x v="13"/>
          </reference>
          <reference field="5" count="1" selected="0">
            <x v="57"/>
          </reference>
          <reference field="7" count="1">
            <x v="24"/>
          </reference>
        </references>
      </pivotArea>
    </format>
    <format dxfId="2865">
      <pivotArea dataOnly="0" labelOnly="1" outline="0" fieldPosition="0">
        <references count="3">
          <reference field="3" count="1" selected="0">
            <x v="13"/>
          </reference>
          <reference field="5" count="1" selected="0">
            <x v="84"/>
          </reference>
          <reference field="7" count="1">
            <x v="23"/>
          </reference>
        </references>
      </pivotArea>
    </format>
    <format dxfId="2866">
      <pivotArea dataOnly="0" labelOnly="1" outline="0" fieldPosition="0">
        <references count="3">
          <reference field="3" count="1" selected="0">
            <x v="13"/>
          </reference>
          <reference field="5" count="1" selected="0">
            <x v="110"/>
          </reference>
          <reference field="7" count="1">
            <x v="35"/>
          </reference>
        </references>
      </pivotArea>
    </format>
    <format dxfId="2867">
      <pivotArea dataOnly="0" labelOnly="1" outline="0" fieldPosition="0">
        <references count="3">
          <reference field="3" count="1" selected="0">
            <x v="14"/>
          </reference>
          <reference field="5" count="1" selected="0">
            <x v="92"/>
          </reference>
          <reference field="7" count="1">
            <x v="36"/>
          </reference>
        </references>
      </pivotArea>
    </format>
    <format dxfId="2868">
      <pivotArea dataOnly="0" labelOnly="1" outline="0" fieldPosition="0">
        <references count="3">
          <reference field="3" count="1" selected="0">
            <x v="15"/>
          </reference>
          <reference field="5" count="1" selected="0">
            <x v="77"/>
          </reference>
          <reference field="7" count="1">
            <x v="21"/>
          </reference>
        </references>
      </pivotArea>
    </format>
    <format dxfId="2869">
      <pivotArea dataOnly="0" labelOnly="1" outline="0" fieldPosition="0">
        <references count="3">
          <reference field="3" count="1" selected="0">
            <x v="16"/>
          </reference>
          <reference field="5" count="1" selected="0">
            <x v="1"/>
          </reference>
          <reference field="7" count="1">
            <x v="36"/>
          </reference>
        </references>
      </pivotArea>
    </format>
    <format dxfId="2870">
      <pivotArea dataOnly="0" labelOnly="1" outline="0" fieldPosition="0">
        <references count="3">
          <reference field="3" count="1" selected="0">
            <x v="16"/>
          </reference>
          <reference field="5" count="1" selected="0">
            <x v="29"/>
          </reference>
          <reference field="7" count="1">
            <x v="36"/>
          </reference>
        </references>
      </pivotArea>
    </format>
    <format dxfId="2871">
      <pivotArea dataOnly="0" labelOnly="1" outline="0" fieldPosition="0">
        <references count="3">
          <reference field="3" count="1" selected="0">
            <x v="16"/>
          </reference>
          <reference field="5" count="1" selected="0">
            <x v="30"/>
          </reference>
          <reference field="7" count="1">
            <x v="36"/>
          </reference>
        </references>
      </pivotArea>
    </format>
    <format dxfId="2872">
      <pivotArea dataOnly="0" labelOnly="1" outline="0" fieldPosition="0">
        <references count="3">
          <reference field="3" count="1" selected="0">
            <x v="16"/>
          </reference>
          <reference field="5" count="1" selected="0">
            <x v="81"/>
          </reference>
          <reference field="7" count="1">
            <x v="36"/>
          </reference>
        </references>
      </pivotArea>
    </format>
    <format dxfId="2873">
      <pivotArea dataOnly="0" labelOnly="1" outline="0" fieldPosition="0">
        <references count="3">
          <reference field="3" count="1" selected="0">
            <x v="16"/>
          </reference>
          <reference field="5" count="1" selected="0">
            <x v="95"/>
          </reference>
          <reference field="7" count="1">
            <x v="36"/>
          </reference>
        </references>
      </pivotArea>
    </format>
    <format dxfId="2874">
      <pivotArea dataOnly="0" labelOnly="1" outline="0" fieldPosition="0">
        <references count="3">
          <reference field="3" count="1" selected="0">
            <x v="16"/>
          </reference>
          <reference field="5" count="1" selected="0">
            <x v="121"/>
          </reference>
          <reference field="7" count="1">
            <x v="36"/>
          </reference>
        </references>
      </pivotArea>
    </format>
    <format dxfId="2875">
      <pivotArea dataOnly="0" labelOnly="1" outline="0" fieldPosition="0">
        <references count="3">
          <reference field="3" count="1" selected="0">
            <x v="17"/>
          </reference>
          <reference field="5" count="1" selected="0">
            <x v="33"/>
          </reference>
          <reference field="7" count="1">
            <x v="36"/>
          </reference>
        </references>
      </pivotArea>
    </format>
    <format dxfId="2876">
      <pivotArea dataOnly="0" labelOnly="1" outline="0" fieldPosition="0">
        <references count="3">
          <reference field="3" count="1" selected="0">
            <x v="17"/>
          </reference>
          <reference field="5" count="1" selected="0">
            <x v="43"/>
          </reference>
          <reference field="7" count="1">
            <x v="36"/>
          </reference>
        </references>
      </pivotArea>
    </format>
    <format dxfId="2877">
      <pivotArea dataOnly="0" labelOnly="1" outline="0" fieldPosition="0">
        <references count="3">
          <reference field="3" count="1" selected="0">
            <x v="17"/>
          </reference>
          <reference field="5" count="1" selected="0">
            <x v="96"/>
          </reference>
          <reference field="7" count="1">
            <x v="36"/>
          </reference>
        </references>
      </pivotArea>
    </format>
    <format dxfId="2878">
      <pivotArea dataOnly="0" labelOnly="1" outline="0" fieldPosition="0">
        <references count="3">
          <reference field="3" count="1" selected="0">
            <x v="18"/>
          </reference>
          <reference field="5" count="1" selected="0">
            <x v="65"/>
          </reference>
          <reference field="7" count="1">
            <x v="36"/>
          </reference>
        </references>
      </pivotArea>
    </format>
    <format dxfId="2879">
      <pivotArea dataOnly="0" labelOnly="1" outline="0" fieldPosition="0">
        <references count="3">
          <reference field="3" count="1" selected="0">
            <x v="19"/>
          </reference>
          <reference field="5" count="1" selected="0">
            <x v="119"/>
          </reference>
          <reference field="7" count="1">
            <x v="36"/>
          </reference>
        </references>
      </pivotArea>
    </format>
    <format dxfId="2880">
      <pivotArea dataOnly="0" labelOnly="1" outline="0" fieldPosition="0">
        <references count="3">
          <reference field="3" count="1" selected="0">
            <x v="20"/>
          </reference>
          <reference field="5" count="1" selected="0">
            <x v="102"/>
          </reference>
          <reference field="7" count="1">
            <x v="36"/>
          </reference>
        </references>
      </pivotArea>
    </format>
    <format dxfId="2881">
      <pivotArea dataOnly="0" labelOnly="1" outline="0" fieldPosition="0">
        <references count="3">
          <reference field="3" count="1" selected="0">
            <x v="21"/>
          </reference>
          <reference field="5" count="1" selected="0">
            <x v="0"/>
          </reference>
          <reference field="7" count="1">
            <x v="2"/>
          </reference>
        </references>
      </pivotArea>
    </format>
    <format dxfId="2882">
      <pivotArea dataOnly="0" labelOnly="1" outline="0" fieldPosition="0">
        <references count="3">
          <reference field="3" count="1" selected="0">
            <x v="22"/>
          </reference>
          <reference field="5" count="1" selected="0">
            <x v="101"/>
          </reference>
          <reference field="7" count="1">
            <x v="36"/>
          </reference>
        </references>
      </pivotArea>
    </format>
    <format dxfId="2883">
      <pivotArea dataOnly="0" labelOnly="1" outline="0" fieldPosition="0">
        <references count="3">
          <reference field="3" count="1" selected="0">
            <x v="23"/>
          </reference>
          <reference field="5" count="1" selected="0">
            <x v="83"/>
          </reference>
          <reference field="7" count="1">
            <x v="36"/>
          </reference>
        </references>
      </pivotArea>
    </format>
    <format dxfId="2884">
      <pivotArea dataOnly="0" labelOnly="1" outline="0" fieldPosition="0">
        <references count="3">
          <reference field="3" count="1" selected="0">
            <x v="24"/>
          </reference>
          <reference field="5" count="1" selected="0">
            <x v="121"/>
          </reference>
          <reference field="7" count="1">
            <x v="36"/>
          </reference>
        </references>
      </pivotArea>
    </format>
    <format dxfId="2885">
      <pivotArea dataOnly="0" labelOnly="1" outline="0" fieldPosition="0">
        <references count="3">
          <reference field="3" count="1" selected="0">
            <x v="25"/>
          </reference>
          <reference field="5" count="1" selected="0">
            <x v="86"/>
          </reference>
          <reference field="7" count="1">
            <x v="34"/>
          </reference>
        </references>
      </pivotArea>
    </format>
    <format dxfId="2886">
      <pivotArea dataOnly="0" labelOnly="1" outline="0" fieldPosition="0">
        <references count="3">
          <reference field="3" count="1" selected="0">
            <x v="26"/>
          </reference>
          <reference field="5" count="1" selected="0">
            <x v="75"/>
          </reference>
          <reference field="7" count="1">
            <x v="36"/>
          </reference>
        </references>
      </pivotArea>
    </format>
    <format dxfId="2887">
      <pivotArea dataOnly="0" labelOnly="1" outline="0" fieldPosition="0">
        <references count="3">
          <reference field="3" count="1" selected="0">
            <x v="26"/>
          </reference>
          <reference field="5" count="1" selected="0">
            <x v="103"/>
          </reference>
          <reference field="7" count="1">
            <x v="20"/>
          </reference>
        </references>
      </pivotArea>
    </format>
    <format dxfId="2888">
      <pivotArea dataOnly="0" labelOnly="1" outline="0" fieldPosition="0">
        <references count="3">
          <reference field="3" count="1" selected="0">
            <x v="26"/>
          </reference>
          <reference field="5" count="1" selected="0">
            <x v="107"/>
          </reference>
          <reference field="7" count="1">
            <x v="11"/>
          </reference>
        </references>
      </pivotArea>
    </format>
    <format dxfId="2889">
      <pivotArea dataOnly="0" labelOnly="1" outline="0" fieldPosition="0">
        <references count="3">
          <reference field="3" count="1" selected="0">
            <x v="27"/>
          </reference>
          <reference field="5" count="1" selected="0">
            <x v="6"/>
          </reference>
          <reference field="7" count="1">
            <x v="12"/>
          </reference>
        </references>
      </pivotArea>
    </format>
    <format dxfId="2890">
      <pivotArea dataOnly="0" labelOnly="1" outline="0" fieldPosition="0">
        <references count="3">
          <reference field="3" count="1" selected="0">
            <x v="28"/>
          </reference>
          <reference field="5" count="1" selected="0">
            <x v="17"/>
          </reference>
          <reference field="7" count="1">
            <x v="36"/>
          </reference>
        </references>
      </pivotArea>
    </format>
    <format dxfId="2891">
      <pivotArea dataOnly="0" labelOnly="1" outline="0" fieldPosition="0">
        <references count="3">
          <reference field="3" count="1" selected="0">
            <x v="28"/>
          </reference>
          <reference field="5" count="1" selected="0">
            <x v="31"/>
          </reference>
          <reference field="7" count="1">
            <x v="36"/>
          </reference>
        </references>
      </pivotArea>
    </format>
    <format dxfId="2892">
      <pivotArea dataOnly="0" labelOnly="1" outline="0" fieldPosition="0">
        <references count="3">
          <reference field="3" count="1" selected="0">
            <x v="29"/>
          </reference>
          <reference field="5" count="1" selected="0">
            <x v="8"/>
          </reference>
          <reference field="7" count="1">
            <x v="36"/>
          </reference>
        </references>
      </pivotArea>
    </format>
    <format dxfId="2893">
      <pivotArea dataOnly="0" labelOnly="1" outline="0" fieldPosition="0">
        <references count="3">
          <reference field="3" count="1" selected="0">
            <x v="30"/>
          </reference>
          <reference field="5" count="1" selected="0">
            <x v="89"/>
          </reference>
          <reference field="7" count="1">
            <x v="36"/>
          </reference>
        </references>
      </pivotArea>
    </format>
    <format dxfId="2894">
      <pivotArea dataOnly="0" labelOnly="1" outline="0" fieldPosition="0">
        <references count="3">
          <reference field="3" count="1" selected="0">
            <x v="31"/>
          </reference>
          <reference field="5" count="1" selected="0">
            <x v="64"/>
          </reference>
          <reference field="7" count="1">
            <x v="36"/>
          </reference>
        </references>
      </pivotArea>
    </format>
    <format dxfId="2895">
      <pivotArea dataOnly="0" labelOnly="1" outline="0" fieldPosition="0">
        <references count="3">
          <reference field="3" count="1" selected="0">
            <x v="31"/>
          </reference>
          <reference field="5" count="1" selected="0">
            <x v="66"/>
          </reference>
          <reference field="7" count="1">
            <x v="36"/>
          </reference>
        </references>
      </pivotArea>
    </format>
    <format dxfId="2896">
      <pivotArea dataOnly="0" labelOnly="1" outline="0" fieldPosition="0">
        <references count="3">
          <reference field="3" count="1" selected="0">
            <x v="32"/>
          </reference>
          <reference field="5" count="1" selected="0">
            <x v="94"/>
          </reference>
          <reference field="7" count="1">
            <x v="14"/>
          </reference>
        </references>
      </pivotArea>
    </format>
    <format dxfId="2897">
      <pivotArea dataOnly="0" labelOnly="1" outline="0" fieldPosition="0">
        <references count="3">
          <reference field="3" count="1" selected="0">
            <x v="33"/>
          </reference>
          <reference field="5" count="1" selected="0">
            <x v="68"/>
          </reference>
          <reference field="7" count="1">
            <x v="36"/>
          </reference>
        </references>
      </pivotArea>
    </format>
    <format dxfId="2898">
      <pivotArea dataOnly="0" labelOnly="1" outline="0" fieldPosition="0">
        <references count="3">
          <reference field="3" count="1" selected="0">
            <x v="34"/>
          </reference>
          <reference field="5" count="1" selected="0">
            <x v="9"/>
          </reference>
          <reference field="7" count="1">
            <x v="36"/>
          </reference>
        </references>
      </pivotArea>
    </format>
    <format dxfId="2899">
      <pivotArea dataOnly="0" labelOnly="1" outline="0" fieldPosition="0">
        <references count="3">
          <reference field="3" count="1" selected="0">
            <x v="34"/>
          </reference>
          <reference field="5" count="1" selected="0">
            <x v="28"/>
          </reference>
          <reference field="7" count="1">
            <x v="36"/>
          </reference>
        </references>
      </pivotArea>
    </format>
    <format dxfId="2900">
      <pivotArea dataOnly="0" labelOnly="1" outline="0" fieldPosition="0">
        <references count="3">
          <reference field="3" count="1" selected="0">
            <x v="34"/>
          </reference>
          <reference field="5" count="1" selected="0">
            <x v="78"/>
          </reference>
          <reference field="7" count="1">
            <x v="36"/>
          </reference>
        </references>
      </pivotArea>
    </format>
    <format dxfId="2901">
      <pivotArea dataOnly="0" labelOnly="1" outline="0" fieldPosition="0">
        <references count="3">
          <reference field="3" count="1" selected="0">
            <x v="34"/>
          </reference>
          <reference field="5" count="1" selected="0">
            <x v="120"/>
          </reference>
          <reference field="7" count="1">
            <x v="36"/>
          </reference>
        </references>
      </pivotArea>
    </format>
    <format dxfId="2902">
      <pivotArea dataOnly="0" labelOnly="1" outline="0" fieldPosition="0">
        <references count="3">
          <reference field="3" count="1" selected="0">
            <x v="34"/>
          </reference>
          <reference field="5" count="1" selected="0">
            <x v="121"/>
          </reference>
          <reference field="7" count="1">
            <x v="36"/>
          </reference>
        </references>
      </pivotArea>
    </format>
    <format dxfId="2903">
      <pivotArea dataOnly="0" labelOnly="1" outline="0" fieldPosition="0">
        <references count="3">
          <reference field="3" count="1" selected="0">
            <x v="35"/>
          </reference>
          <reference field="5" count="1" selected="0">
            <x v="26"/>
          </reference>
          <reference field="7" count="1">
            <x v="36"/>
          </reference>
        </references>
      </pivotArea>
    </format>
    <format dxfId="2904">
      <pivotArea dataOnly="0" labelOnly="1" outline="0" fieldPosition="0">
        <references count="3">
          <reference field="3" count="1" selected="0">
            <x v="36"/>
          </reference>
          <reference field="5" count="1" selected="0">
            <x v="22"/>
          </reference>
          <reference field="7" count="1">
            <x v="36"/>
          </reference>
        </references>
      </pivotArea>
    </format>
    <format dxfId="2905">
      <pivotArea dataOnly="0" labelOnly="1" outline="0" fieldPosition="0">
        <references count="3">
          <reference field="3" count="1" selected="0">
            <x v="37"/>
          </reference>
          <reference field="5" count="1" selected="0">
            <x v="117"/>
          </reference>
          <reference field="7" count="1">
            <x v="36"/>
          </reference>
        </references>
      </pivotArea>
    </format>
    <format dxfId="2906">
      <pivotArea dataOnly="0" labelOnly="1" outline="0" fieldPosition="0">
        <references count="3">
          <reference field="3" count="1" selected="0">
            <x v="38"/>
          </reference>
          <reference field="5" count="1" selected="0">
            <x v="27"/>
          </reference>
          <reference field="7" count="1">
            <x v="36"/>
          </reference>
        </references>
      </pivotArea>
    </format>
    <format dxfId="2907">
      <pivotArea dataOnly="0" labelOnly="1" outline="0" fieldPosition="0">
        <references count="3">
          <reference field="3" count="1" selected="0">
            <x v="38"/>
          </reference>
          <reference field="5" count="1" selected="0">
            <x v="52"/>
          </reference>
          <reference field="7" count="1">
            <x v="36"/>
          </reference>
        </references>
      </pivotArea>
    </format>
    <format dxfId="2908">
      <pivotArea dataOnly="0" labelOnly="1" outline="0" fieldPosition="0">
        <references count="3">
          <reference field="3" count="1" selected="0">
            <x v="39"/>
          </reference>
          <reference field="5" count="1" selected="0">
            <x v="12"/>
          </reference>
          <reference field="7" count="1">
            <x v="36"/>
          </reference>
        </references>
      </pivotArea>
    </format>
    <format dxfId="2909">
      <pivotArea dataOnly="0" labelOnly="1" outline="0" fieldPosition="0">
        <references count="3">
          <reference field="3" count="1" selected="0">
            <x v="39"/>
          </reference>
          <reference field="5" count="1" selected="0">
            <x v="15"/>
          </reference>
          <reference field="7" count="1">
            <x v="36"/>
          </reference>
        </references>
      </pivotArea>
    </format>
    <format dxfId="2910">
      <pivotArea dataOnly="0" labelOnly="1" outline="0" fieldPosition="0">
        <references count="3">
          <reference field="3" count="1" selected="0">
            <x v="39"/>
          </reference>
          <reference field="5" count="1" selected="0">
            <x v="19"/>
          </reference>
          <reference field="7" count="1">
            <x v="36"/>
          </reference>
        </references>
      </pivotArea>
    </format>
    <format dxfId="2911">
      <pivotArea dataOnly="0" labelOnly="1" outline="0" fieldPosition="0">
        <references count="3">
          <reference field="3" count="1" selected="0">
            <x v="39"/>
          </reference>
          <reference field="5" count="1" selected="0">
            <x v="23"/>
          </reference>
          <reference field="7" count="1">
            <x v="36"/>
          </reference>
        </references>
      </pivotArea>
    </format>
    <format dxfId="2912">
      <pivotArea dataOnly="0" labelOnly="1" outline="0" fieldPosition="0">
        <references count="3">
          <reference field="3" count="1" selected="0">
            <x v="39"/>
          </reference>
          <reference field="5" count="1" selected="0">
            <x v="25"/>
          </reference>
          <reference field="7" count="1">
            <x v="36"/>
          </reference>
        </references>
      </pivotArea>
    </format>
    <format dxfId="2913">
      <pivotArea dataOnly="0" labelOnly="1" outline="0" fieldPosition="0">
        <references count="3">
          <reference field="3" count="1" selected="0">
            <x v="39"/>
          </reference>
          <reference field="5" count="1" selected="0">
            <x v="34"/>
          </reference>
          <reference field="7" count="1">
            <x v="36"/>
          </reference>
        </references>
      </pivotArea>
    </format>
    <format dxfId="2914">
      <pivotArea dataOnly="0" labelOnly="1" outline="0" fieldPosition="0">
        <references count="3">
          <reference field="3" count="1" selected="0">
            <x v="39"/>
          </reference>
          <reference field="5" count="1" selected="0">
            <x v="36"/>
          </reference>
          <reference field="7" count="1">
            <x v="36"/>
          </reference>
        </references>
      </pivotArea>
    </format>
    <format dxfId="2915">
      <pivotArea dataOnly="0" labelOnly="1" outline="0" fieldPosition="0">
        <references count="3">
          <reference field="3" count="1" selected="0">
            <x v="39"/>
          </reference>
          <reference field="5" count="1" selected="0">
            <x v="42"/>
          </reference>
          <reference field="7" count="1">
            <x v="36"/>
          </reference>
        </references>
      </pivotArea>
    </format>
    <format dxfId="2916">
      <pivotArea dataOnly="0" labelOnly="1" outline="0" fieldPosition="0">
        <references count="3">
          <reference field="3" count="1" selected="0">
            <x v="39"/>
          </reference>
          <reference field="5" count="1" selected="0">
            <x v="44"/>
          </reference>
          <reference field="7" count="1">
            <x v="36"/>
          </reference>
        </references>
      </pivotArea>
    </format>
    <format dxfId="2917">
      <pivotArea dataOnly="0" labelOnly="1" outline="0" fieldPosition="0">
        <references count="3">
          <reference field="3" count="1" selected="0">
            <x v="39"/>
          </reference>
          <reference field="5" count="1" selected="0">
            <x v="55"/>
          </reference>
          <reference field="7" count="1">
            <x v="36"/>
          </reference>
        </references>
      </pivotArea>
    </format>
    <format dxfId="2918">
      <pivotArea dataOnly="0" labelOnly="1" outline="0" fieldPosition="0">
        <references count="3">
          <reference field="3" count="1" selected="0">
            <x v="39"/>
          </reference>
          <reference field="5" count="1" selected="0">
            <x v="69"/>
          </reference>
          <reference field="7" count="1">
            <x v="36"/>
          </reference>
        </references>
      </pivotArea>
    </format>
    <format dxfId="2919">
      <pivotArea dataOnly="0" labelOnly="1" outline="0" fieldPosition="0">
        <references count="3">
          <reference field="3" count="1" selected="0">
            <x v="39"/>
          </reference>
          <reference field="5" count="1" selected="0">
            <x v="88"/>
          </reference>
          <reference field="7" count="1">
            <x v="36"/>
          </reference>
        </references>
      </pivotArea>
    </format>
    <format dxfId="2920">
      <pivotArea dataOnly="0" labelOnly="1" outline="0" fieldPosition="0">
        <references count="3">
          <reference field="3" count="1" selected="0">
            <x v="39"/>
          </reference>
          <reference field="5" count="1" selected="0">
            <x v="121"/>
          </reference>
          <reference field="7" count="1">
            <x v="36"/>
          </reference>
        </references>
      </pivotArea>
    </format>
    <format dxfId="2921">
      <pivotArea dataOnly="0" labelOnly="1" outline="0" fieldPosition="0">
        <references count="3">
          <reference field="3" count="1" selected="0">
            <x v="40"/>
          </reference>
          <reference field="5" count="1" selected="0">
            <x v="4"/>
          </reference>
          <reference field="7" count="1">
            <x v="25"/>
          </reference>
        </references>
      </pivotArea>
    </format>
    <format dxfId="2922">
      <pivotArea dataOnly="0" labelOnly="1" outline="0" fieldPosition="0">
        <references count="3">
          <reference field="3" count="1" selected="0">
            <x v="40"/>
          </reference>
          <reference field="5" count="1" selected="0">
            <x v="37"/>
          </reference>
          <reference field="7" count="1">
            <x v="36"/>
          </reference>
        </references>
      </pivotArea>
    </format>
    <format dxfId="2923">
      <pivotArea dataOnly="0" labelOnly="1" outline="0" fieldPosition="0">
        <references count="3">
          <reference field="3" count="1" selected="0">
            <x v="40"/>
          </reference>
          <reference field="5" count="1" selected="0">
            <x v="39"/>
          </reference>
          <reference field="7" count="1">
            <x v="36"/>
          </reference>
        </references>
      </pivotArea>
    </format>
    <format dxfId="2924">
      <pivotArea dataOnly="0" labelOnly="1" outline="0" fieldPosition="0">
        <references count="3">
          <reference field="3" count="1" selected="0">
            <x v="40"/>
          </reference>
          <reference field="5" count="1" selected="0">
            <x v="40"/>
          </reference>
          <reference field="7" count="1">
            <x v="36"/>
          </reference>
        </references>
      </pivotArea>
    </format>
    <format dxfId="2925">
      <pivotArea dataOnly="0" labelOnly="1" outline="0" fieldPosition="0">
        <references count="3">
          <reference field="3" count="1" selected="0">
            <x v="40"/>
          </reference>
          <reference field="5" count="1" selected="0">
            <x v="45"/>
          </reference>
          <reference field="7" count="1">
            <x v="36"/>
          </reference>
        </references>
      </pivotArea>
    </format>
    <format dxfId="2926">
      <pivotArea dataOnly="0" labelOnly="1" outline="0" fieldPosition="0">
        <references count="3">
          <reference field="3" count="1" selected="0">
            <x v="40"/>
          </reference>
          <reference field="5" count="1" selected="0">
            <x v="54"/>
          </reference>
          <reference field="7" count="1">
            <x v="36"/>
          </reference>
        </references>
      </pivotArea>
    </format>
    <format dxfId="2927">
      <pivotArea dataOnly="0" labelOnly="1" outline="0" fieldPosition="0">
        <references count="3">
          <reference field="3" count="1" selected="0">
            <x v="40"/>
          </reference>
          <reference field="5" count="1" selected="0">
            <x v="63"/>
          </reference>
          <reference field="7" count="1">
            <x v="36"/>
          </reference>
        </references>
      </pivotArea>
    </format>
    <format dxfId="2928">
      <pivotArea dataOnly="0" labelOnly="1" outline="0" fieldPosition="0">
        <references count="3">
          <reference field="3" count="1" selected="0">
            <x v="40"/>
          </reference>
          <reference field="5" count="1" selected="0">
            <x v="70"/>
          </reference>
          <reference field="7" count="1">
            <x v="36"/>
          </reference>
        </references>
      </pivotArea>
    </format>
    <format dxfId="2929">
      <pivotArea dataOnly="0" labelOnly="1" outline="0" fieldPosition="0">
        <references count="3">
          <reference field="3" count="1" selected="0">
            <x v="40"/>
          </reference>
          <reference field="5" count="1" selected="0">
            <x v="71"/>
          </reference>
          <reference field="7" count="1">
            <x v="36"/>
          </reference>
        </references>
      </pivotArea>
    </format>
    <format dxfId="2930">
      <pivotArea dataOnly="0" labelOnly="1" outline="0" fieldPosition="0">
        <references count="3">
          <reference field="3" count="1" selected="0">
            <x v="40"/>
          </reference>
          <reference field="5" count="1" selected="0">
            <x v="72"/>
          </reference>
          <reference field="7" count="1">
            <x v="36"/>
          </reference>
        </references>
      </pivotArea>
    </format>
    <format dxfId="2931">
      <pivotArea dataOnly="0" labelOnly="1" outline="0" fieldPosition="0">
        <references count="3">
          <reference field="3" count="1" selected="0">
            <x v="40"/>
          </reference>
          <reference field="5" count="1" selected="0">
            <x v="74"/>
          </reference>
          <reference field="7" count="1">
            <x v="36"/>
          </reference>
        </references>
      </pivotArea>
    </format>
    <format dxfId="2932">
      <pivotArea dataOnly="0" labelOnly="1" outline="0" fieldPosition="0">
        <references count="3">
          <reference field="3" count="1" selected="0">
            <x v="40"/>
          </reference>
          <reference field="5" count="1" selected="0">
            <x v="85"/>
          </reference>
          <reference field="7" count="1">
            <x v="36"/>
          </reference>
        </references>
      </pivotArea>
    </format>
    <format dxfId="2933">
      <pivotArea dataOnly="0" labelOnly="1" outline="0" fieldPosition="0">
        <references count="3">
          <reference field="3" count="1" selected="0">
            <x v="40"/>
          </reference>
          <reference field="5" count="1" selected="0">
            <x v="106"/>
          </reference>
          <reference field="7" count="1">
            <x v="36"/>
          </reference>
        </references>
      </pivotArea>
    </format>
    <format dxfId="2934">
      <pivotArea dataOnly="0" labelOnly="1" outline="0" fieldPosition="0">
        <references count="3">
          <reference field="3" count="1" selected="0">
            <x v="40"/>
          </reference>
          <reference field="5" count="1" selected="0">
            <x v="113"/>
          </reference>
          <reference field="7" count="1">
            <x v="36"/>
          </reference>
        </references>
      </pivotArea>
    </format>
    <format dxfId="2935">
      <pivotArea dataOnly="0" labelOnly="1" outline="0" fieldPosition="0">
        <references count="3">
          <reference field="3" count="1" selected="0">
            <x v="41"/>
          </reference>
          <reference field="5" count="1" selected="0">
            <x v="2"/>
          </reference>
          <reference field="7" count="1">
            <x v="0"/>
          </reference>
        </references>
      </pivotArea>
    </format>
    <format dxfId="2936">
      <pivotArea dataOnly="0" labelOnly="1" outline="0" fieldPosition="0">
        <references count="3">
          <reference field="3" count="1" selected="0">
            <x v="41"/>
          </reference>
          <reference field="5" count="1" selected="0">
            <x v="5"/>
          </reference>
          <reference field="7" count="1">
            <x v="32"/>
          </reference>
        </references>
      </pivotArea>
    </format>
    <format dxfId="2937">
      <pivotArea dataOnly="0" labelOnly="1" outline="0" fieldPosition="0">
        <references count="3">
          <reference field="3" count="1" selected="0">
            <x v="41"/>
          </reference>
          <reference field="5" count="1" selected="0">
            <x v="59"/>
          </reference>
          <reference field="7" count="1">
            <x v="36"/>
          </reference>
        </references>
      </pivotArea>
    </format>
    <format dxfId="2938">
      <pivotArea dataOnly="0" labelOnly="1" outline="0" fieldPosition="0">
        <references count="3">
          <reference field="3" count="1" selected="0">
            <x v="41"/>
          </reference>
          <reference field="5" count="1" selected="0">
            <x v="67"/>
          </reference>
          <reference field="7" count="1">
            <x v="36"/>
          </reference>
        </references>
      </pivotArea>
    </format>
    <format dxfId="2939">
      <pivotArea dataOnly="0" labelOnly="1" outline="0" fieldPosition="0">
        <references count="3">
          <reference field="3" count="1" selected="0">
            <x v="41"/>
          </reference>
          <reference field="5" count="1" selected="0">
            <x v="76"/>
          </reference>
          <reference field="7" count="1">
            <x v="32"/>
          </reference>
        </references>
      </pivotArea>
    </format>
    <format dxfId="2940">
      <pivotArea dataOnly="0" labelOnly="1" outline="0" fieldPosition="0">
        <references count="3">
          <reference field="3" count="1" selected="0">
            <x v="41"/>
          </reference>
          <reference field="5" count="1" selected="0">
            <x v="112"/>
          </reference>
          <reference field="7" count="1">
            <x v="36"/>
          </reference>
        </references>
      </pivotArea>
    </format>
    <format dxfId="2941">
      <pivotArea dataOnly="0" labelOnly="1" outline="0" fieldPosition="0">
        <references count="3">
          <reference field="3" count="1" selected="0">
            <x v="41"/>
          </reference>
          <reference field="5" count="1" selected="0">
            <x v="116"/>
          </reference>
          <reference field="7" count="1">
            <x v="13"/>
          </reference>
        </references>
      </pivotArea>
    </format>
    <format dxfId="2942">
      <pivotArea dataOnly="0" labelOnly="1" outline="0" fieldPosition="0">
        <references count="3">
          <reference field="3" count="1" selected="0">
            <x v="42"/>
          </reference>
          <reference field="5" count="1" selected="0">
            <x v="99"/>
          </reference>
          <reference field="7" count="1">
            <x v="36"/>
          </reference>
        </references>
      </pivotArea>
    </format>
    <format dxfId="2943">
      <pivotArea dataOnly="0" labelOnly="1" outline="0" fieldPosition="0">
        <references count="3">
          <reference field="3" count="1" selected="0">
            <x v="43"/>
          </reference>
          <reference field="5" count="1" selected="0">
            <x v="38"/>
          </reference>
          <reference field="7" count="1">
            <x v="36"/>
          </reference>
        </references>
      </pivotArea>
    </format>
    <format dxfId="2944">
      <pivotArea dataOnly="0" labelOnly="1" outline="0" fieldPosition="0">
        <references count="3">
          <reference field="3" count="1" selected="0">
            <x v="44"/>
          </reference>
          <reference field="5" count="1" selected="0">
            <x v="11"/>
          </reference>
          <reference field="7" count="1">
            <x v="3"/>
          </reference>
        </references>
      </pivotArea>
    </format>
    <format dxfId="2945">
      <pivotArea dataOnly="0" labelOnly="1" outline="0" fieldPosition="0">
        <references count="3">
          <reference field="3" count="1" selected="0">
            <x v="45"/>
          </reference>
          <reference field="5" count="1" selected="0">
            <x v="82"/>
          </reference>
          <reference field="7" count="1">
            <x v="36"/>
          </reference>
        </references>
      </pivotArea>
    </format>
    <format dxfId="2946">
      <pivotArea dataOnly="0" labelOnly="1" outline="0" fieldPosition="0">
        <references count="3">
          <reference field="3" count="1" selected="0">
            <x v="46"/>
          </reference>
          <reference field="5" count="1" selected="0">
            <x v="105"/>
          </reference>
          <reference field="7" count="1">
            <x v="36"/>
          </reference>
        </references>
      </pivotArea>
    </format>
    <format dxfId="2947">
      <pivotArea dataOnly="0" labelOnly="1" outline="0" fieldPosition="0">
        <references count="3">
          <reference field="3" count="1" selected="0">
            <x v="47"/>
          </reference>
          <reference field="5" count="1" selected="0">
            <x v="80"/>
          </reference>
          <reference field="7" count="1">
            <x v="22"/>
          </reference>
        </references>
      </pivotArea>
    </format>
    <format dxfId="2948">
      <pivotArea dataOnly="0" labelOnly="1" outline="0" fieldPosition="0">
        <references count="3">
          <reference field="3" count="1" selected="0">
            <x v="48"/>
          </reference>
          <reference field="5" count="1" selected="0">
            <x v="13"/>
          </reference>
          <reference field="7" count="1">
            <x v="1"/>
          </reference>
        </references>
      </pivotArea>
    </format>
    <format dxfId="2949">
      <pivotArea dataOnly="0" labelOnly="1" outline="0" fieldPosition="0">
        <references count="3">
          <reference field="3" count="1" selected="0">
            <x v="49"/>
          </reference>
          <reference field="5" count="1" selected="0">
            <x v="20"/>
          </reference>
          <reference field="7" count="1">
            <x v="9"/>
          </reference>
        </references>
      </pivotArea>
    </format>
    <format dxfId="2950">
      <pivotArea dataOnly="0" labelOnly="1" outline="0" fieldPosition="0">
        <references count="3">
          <reference field="3" count="1" selected="0">
            <x v="50"/>
          </reference>
          <reference field="5" count="1" selected="0">
            <x v="47"/>
          </reference>
          <reference field="7" count="1">
            <x v="9"/>
          </reference>
        </references>
      </pivotArea>
    </format>
    <format dxfId="2951">
      <pivotArea dataOnly="0" labelOnly="1" outline="0" fieldPosition="0">
        <references count="3">
          <reference field="3" count="1" selected="0">
            <x v="51"/>
          </reference>
          <reference field="5" count="1" selected="0">
            <x v="121"/>
          </reference>
          <reference field="7" count="1">
            <x v="36"/>
          </reference>
        </references>
      </pivotArea>
    </format>
    <format dxfId="2952">
      <pivotArea dataOnly="0" labelOnly="1" outline="0" fieldPosition="0">
        <references count="3">
          <reference field="3" count="1" selected="0">
            <x v="52"/>
          </reference>
          <reference field="5" count="1" selected="0">
            <x v="58"/>
          </reference>
          <reference field="7" count="1">
            <x v="16"/>
          </reference>
        </references>
      </pivotArea>
    </format>
    <format dxfId="2953">
      <pivotArea dataOnly="0" labelOnly="1" outline="0" fieldPosition="0">
        <references count="3">
          <reference field="3" count="1" selected="0">
            <x v="53"/>
          </reference>
          <reference field="5" count="1" selected="0">
            <x v="62"/>
          </reference>
          <reference field="7" count="1">
            <x v="36"/>
          </reference>
        </references>
      </pivotArea>
    </format>
    <format dxfId="2954">
      <pivotArea dataOnly="0" labelOnly="1" outline="0" fieldPosition="0">
        <references count="3">
          <reference field="3" count="1" selected="0">
            <x v="53"/>
          </reference>
          <reference field="5" count="1" selected="0">
            <x v="111"/>
          </reference>
          <reference field="7" count="1">
            <x v="36"/>
          </reference>
        </references>
      </pivotArea>
    </format>
    <format dxfId="2955">
      <pivotArea dataOnly="0" labelOnly="1" outline="0" fieldPosition="0">
        <references count="3">
          <reference field="3" count="1" selected="0">
            <x v="54"/>
          </reference>
          <reference field="5" count="1" selected="0">
            <x v="91"/>
          </reference>
          <reference field="7" count="1">
            <x v="30"/>
          </reference>
        </references>
      </pivotArea>
    </format>
    <format dxfId="2956">
      <pivotArea dataOnly="0" labelOnly="1" outline="0" fieldPosition="0">
        <references count="3">
          <reference field="3" count="1" selected="0">
            <x v="55"/>
          </reference>
          <reference field="5" count="1" selected="0">
            <x v="51"/>
          </reference>
          <reference field="7" count="1">
            <x v="19"/>
          </reference>
        </references>
      </pivotArea>
    </format>
    <format dxfId="2957">
      <pivotArea dataOnly="0" labelOnly="1" outline="0" fieldPosition="0">
        <references count="3">
          <reference field="3" count="1" selected="0">
            <x v="56"/>
          </reference>
          <reference field="5" count="1" selected="0">
            <x v="46"/>
          </reference>
          <reference field="7" count="1">
            <x v="36"/>
          </reference>
        </references>
      </pivotArea>
    </format>
    <format dxfId="2958">
      <pivotArea dataOnly="0" labelOnly="1" outline="0" fieldPosition="0">
        <references count="3">
          <reference field="3" count="1" selected="0">
            <x v="57"/>
          </reference>
          <reference field="5" count="1" selected="0">
            <x v="90"/>
          </reference>
          <reference field="7" count="1">
            <x v="36"/>
          </reference>
        </references>
      </pivotArea>
    </format>
    <format dxfId="2959">
      <pivotArea dataOnly="0" labelOnly="1" outline="0" fieldPosition="0">
        <references count="3">
          <reference field="3" count="1" selected="0">
            <x v="58"/>
          </reference>
          <reference field="5" count="1" selected="0">
            <x v="97"/>
          </reference>
          <reference field="7" count="1">
            <x v="36"/>
          </reference>
        </references>
      </pivotArea>
    </format>
    <format dxfId="2960">
      <pivotArea dataOnly="0" labelOnly="1" outline="0" fieldPosition="0">
        <references count="3">
          <reference field="3" count="1" selected="0">
            <x v="59"/>
          </reference>
          <reference field="5" count="1" selected="0">
            <x v="49"/>
          </reference>
          <reference field="7" count="1">
            <x v="36"/>
          </reference>
        </references>
      </pivotArea>
    </format>
    <format dxfId="2961">
      <pivotArea dataOnly="0" labelOnly="1" outline="0" fieldPosition="0">
        <references count="3">
          <reference field="3" count="1" selected="0">
            <x v="59"/>
          </reference>
          <reference field="5" count="1" selected="0">
            <x v="56"/>
          </reference>
          <reference field="7" count="1">
            <x v="36"/>
          </reference>
        </references>
      </pivotArea>
    </format>
    <format dxfId="2962">
      <pivotArea dataOnly="0" labelOnly="1" outline="0" fieldPosition="0">
        <references count="3">
          <reference field="3" count="1" selected="0">
            <x v="59"/>
          </reference>
          <reference field="5" count="1" selected="0">
            <x v="109"/>
          </reference>
          <reference field="7" count="1">
            <x v="36"/>
          </reference>
        </references>
      </pivotArea>
    </format>
    <format dxfId="2963">
      <pivotArea dataOnly="0" labelOnly="1" outline="0" fieldPosition="0">
        <references count="3">
          <reference field="3" count="1" selected="0">
            <x v="59"/>
          </reference>
          <reference field="5" count="1" selected="0">
            <x v="114"/>
          </reference>
          <reference field="7" count="1">
            <x v="36"/>
          </reference>
        </references>
      </pivotArea>
    </format>
    <format dxfId="2964">
      <pivotArea dataOnly="0" labelOnly="1" outline="0" fieldPosition="0">
        <references count="3">
          <reference field="3" count="1" selected="0">
            <x v="60"/>
          </reference>
          <reference field="5" count="1" selected="0">
            <x v="73"/>
          </reference>
          <reference field="7" count="1">
            <x v="7"/>
          </reference>
        </references>
      </pivotArea>
    </format>
    <format dxfId="2965">
      <pivotArea dataOnly="0" labelOnly="1" outline="0" fieldPosition="0">
        <references count="3">
          <reference field="3" count="1" selected="0">
            <x v="60"/>
          </reference>
          <reference field="5" count="1" selected="0">
            <x v="115"/>
          </reference>
          <reference field="7" count="1">
            <x v="8"/>
          </reference>
        </references>
      </pivotArea>
    </format>
    <format dxfId="2966">
      <pivotArea dataOnly="0" labelOnly="1" outline="0" fieldPosition="0">
        <references count="3">
          <reference field="3" count="1" selected="0">
            <x v="61"/>
          </reference>
          <reference field="5" count="1" selected="0">
            <x v="41"/>
          </reference>
          <reference field="7" count="1">
            <x v="34"/>
          </reference>
        </references>
      </pivotArea>
    </format>
    <format dxfId="2967">
      <pivotArea dataOnly="0" labelOnly="1" outline="0" fieldPosition="0">
        <references count="3">
          <reference field="3" count="1" selected="0">
            <x v="62"/>
          </reference>
          <reference field="5" count="1" selected="0">
            <x v="60"/>
          </reference>
          <reference field="7" count="1">
            <x v="28"/>
          </reference>
        </references>
      </pivotArea>
    </format>
    <format dxfId="2968">
      <pivotArea dataOnly="0" labelOnly="1" outline="0" fieldPosition="0">
        <references count="3">
          <reference field="3" count="1" selected="0">
            <x v="62"/>
          </reference>
          <reference field="5" count="1" selected="0">
            <x v="87"/>
          </reference>
          <reference field="7" count="1">
            <x v="6"/>
          </reference>
        </references>
      </pivotArea>
    </format>
    <format dxfId="2969">
      <pivotArea dataOnly="0" labelOnly="1" outline="0" fieldPosition="0">
        <references count="3">
          <reference field="3" count="1" selected="0">
            <x v="62"/>
          </reference>
          <reference field="5" count="1" selected="0">
            <x v="100"/>
          </reference>
          <reference field="7" count="1">
            <x v="36"/>
          </reference>
        </references>
      </pivotArea>
    </format>
    <format dxfId="2970">
      <pivotArea dataOnly="0" labelOnly="1" outline="0" fieldPosition="0">
        <references count="3">
          <reference field="3" count="1" selected="0">
            <x v="62"/>
          </reference>
          <reference field="5" count="1" selected="0">
            <x v="104"/>
          </reference>
          <reference field="7" count="1">
            <x v="36"/>
          </reference>
        </references>
      </pivotArea>
    </format>
    <format dxfId="2971">
      <pivotArea dataOnly="0" labelOnly="1" outline="0" fieldPosition="0">
        <references count="3">
          <reference field="3" count="1" selected="0">
            <x v="63"/>
          </reference>
          <reference field="5" count="1" selected="0">
            <x v="50"/>
          </reference>
          <reference field="7" count="1">
            <x v="36"/>
          </reference>
        </references>
      </pivotArea>
    </format>
    <format dxfId="2972">
      <pivotArea dataOnly="0" labelOnly="1" outline="0" fieldPosition="0">
        <references count="3">
          <reference field="3" count="1" selected="0">
            <x v="64"/>
          </reference>
          <reference field="5" count="1" selected="0">
            <x v="18"/>
          </reference>
          <reference field="7" count="1">
            <x v="36"/>
          </reference>
        </references>
      </pivotArea>
    </format>
    <format dxfId="2973">
      <pivotArea dataOnly="0" labelOnly="1" outline="0" fieldPosition="0">
        <references count="3">
          <reference field="3" count="1" selected="0">
            <x v="65"/>
          </reference>
          <reference field="5" count="1" selected="0">
            <x v="61"/>
          </reference>
          <reference field="7" count="1">
            <x v="15"/>
          </reference>
        </references>
      </pivotArea>
    </format>
    <format dxfId="2974">
      <pivotArea dataOnly="0" labelOnly="1" outline="0" fieldPosition="0">
        <references count="3">
          <reference field="3" count="1" selected="0">
            <x v="66"/>
          </reference>
          <reference field="5" count="1" selected="0">
            <x v="10"/>
          </reference>
          <reference field="7" count="1">
            <x v="36"/>
          </reference>
        </references>
      </pivotArea>
    </format>
    <format dxfId="2975">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35D831-D895-4F3D-B012-33540734491C}" name="PivotTable4" cacheId="25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F21" firstHeaderRow="2" firstDataRow="2" firstDataCol="5" rowPageCount="1" colPageCount="1"/>
  <pivotFields count="16">
    <pivotField compact="0" outline="0" showAll="0"/>
    <pivotField axis="axisPage" compact="0" outline="0" multipleItemSelectionAllowed="1" showAll="0">
      <items count="14">
        <item h="1" x="8"/>
        <item h="1" x="9"/>
        <item h="1" x="10"/>
        <item h="1" x="2"/>
        <item h="1" x="4"/>
        <item h="1" m="1" x="11"/>
        <item x="6"/>
        <item x="5"/>
        <item h="1" x="1"/>
        <item h="1" x="7"/>
        <item h="1" x="0"/>
        <item h="1" m="1" x="12"/>
        <item h="1" x="3"/>
        <item t="default"/>
      </items>
    </pivotField>
    <pivotField compact="0" outline="0" showAll="0"/>
    <pivotField axis="axisRow" compact="0" outline="0" showAll="0" defaultSubtotal="0">
      <items count="74">
        <item x="18"/>
        <item x="25"/>
        <item x="52"/>
        <item x="43"/>
        <item m="1" x="65"/>
        <item m="1" x="66"/>
        <item x="40"/>
        <item x="45"/>
        <item x="8"/>
        <item x="17"/>
        <item x="6"/>
        <item x="47"/>
        <item x="34"/>
        <item x="13"/>
        <item x="31"/>
        <item m="1" x="64"/>
        <item x="7"/>
        <item x="28"/>
        <item x="53"/>
        <item x="30"/>
        <item x="4"/>
        <item m="1" x="56"/>
        <item x="12"/>
        <item x="51"/>
        <item m="1" x="58"/>
        <item m="1" x="70"/>
        <item x="11"/>
        <item x="46"/>
        <item x="20"/>
        <item m="1" x="73"/>
        <item m="1" x="54"/>
        <item x="29"/>
        <item m="1" x="67"/>
        <item x="35"/>
        <item x="27"/>
        <item m="1" x="62"/>
        <item x="14"/>
        <item x="48"/>
        <item x="37"/>
        <item x="1"/>
        <item x="9"/>
        <item x="2"/>
        <item x="49"/>
        <item m="1" x="57"/>
        <item m="1" x="71"/>
        <item x="32"/>
        <item x="5"/>
        <item m="1" x="63"/>
        <item m="1" x="60"/>
        <item m="1" x="55"/>
        <item x="39"/>
        <item m="1" x="68"/>
        <item x="23"/>
        <item x="44"/>
        <item x="24"/>
        <item m="1" x="72"/>
        <item x="10"/>
        <item m="1" x="59"/>
        <item m="1" x="61"/>
        <item x="33"/>
        <item x="22"/>
        <item m="1" x="69"/>
        <item x="38"/>
        <item x="3"/>
        <item x="0"/>
        <item x="41"/>
        <item x="50"/>
        <item x="42"/>
        <item x="21"/>
        <item x="26"/>
        <item x="16"/>
        <item x="15"/>
        <item x="19"/>
        <item x="36"/>
      </items>
      <extLst>
        <ext xmlns:x14="http://schemas.microsoft.com/office/spreadsheetml/2009/9/main" uri="{2946ED86-A175-432a-8AC1-64E0C546D7DE}">
          <x14:pivotField fillDownLabels="1"/>
        </ext>
      </extLst>
    </pivotField>
    <pivotField axis="axisRow" compact="0" outline="0" showAll="0" defaultSubtotal="0">
      <items count="138">
        <item x="48"/>
        <item x="104"/>
        <item x="113"/>
        <item x="114"/>
        <item x="115"/>
        <item x="47"/>
        <item x="63"/>
        <item m="1" x="135"/>
        <item x="77"/>
        <item m="1" x="132"/>
        <item x="96"/>
        <item x="21"/>
        <item m="1" x="127"/>
        <item x="54"/>
        <item x="103"/>
        <item x="42"/>
        <item x="99"/>
        <item x="70"/>
        <item x="25"/>
        <item m="1" x="129"/>
        <item x="116"/>
        <item x="2"/>
        <item x="12"/>
        <item x="28"/>
        <item x="36"/>
        <item x="109"/>
        <item x="110"/>
        <item x="0"/>
        <item x="45"/>
        <item sd="0" x="15"/>
        <item x="1"/>
        <item x="86"/>
        <item x="65"/>
        <item x="78"/>
        <item x="121"/>
        <item x="43"/>
        <item x="38"/>
        <item x="58"/>
        <item x="57"/>
        <item x="117"/>
        <item x="75"/>
        <item x="82"/>
        <item x="72"/>
        <item x="69"/>
        <item x="84"/>
        <item x="81"/>
        <item x="100"/>
        <item x="27"/>
        <item x="87"/>
        <item x="73"/>
        <item x="4"/>
        <item x="76"/>
        <item x="98"/>
        <item x="67"/>
        <item m="1" x="130"/>
        <item x="90"/>
        <item x="85"/>
        <item x="26"/>
        <item x="5"/>
        <item x="53"/>
        <item x="37"/>
        <item x="89"/>
        <item x="6"/>
        <item x="118"/>
        <item x="55"/>
        <item x="30"/>
        <item x="125"/>
        <item x="71"/>
        <item x="79"/>
        <item x="24"/>
        <item x="83"/>
        <item x="46"/>
        <item x="39"/>
        <item x="95"/>
        <item x="33"/>
        <item x="29"/>
        <item x="126"/>
        <item x="20"/>
        <item x="120"/>
        <item x="13"/>
        <item x="14"/>
        <item x="22"/>
        <item x="62"/>
        <item x="74"/>
        <item x="56"/>
        <item x="17"/>
        <item x="44"/>
        <item m="1" x="136"/>
        <item x="23"/>
        <item x="92"/>
        <item x="66"/>
        <item m="1" x="134"/>
        <item x="105"/>
        <item x="119"/>
        <item x="61"/>
        <item x="107"/>
        <item x="102"/>
        <item x="10"/>
        <item x="19"/>
        <item x="97"/>
        <item x="59"/>
        <item x="3"/>
        <item x="49"/>
        <item x="88"/>
        <item x="108"/>
        <item x="60"/>
        <item x="11"/>
        <item x="34"/>
        <item x="64"/>
        <item x="106"/>
        <item m="1" x="137"/>
        <item x="41"/>
        <item x="52"/>
        <item x="40"/>
        <item x="51"/>
        <item x="80"/>
        <item x="50"/>
        <item x="91"/>
        <item x="112"/>
        <item x="122"/>
        <item x="9"/>
        <item x="111"/>
        <item x="18"/>
        <item x="32"/>
        <item x="123"/>
        <item x="101"/>
        <item x="31"/>
        <item x="68"/>
        <item x="124"/>
        <item m="1" x="133"/>
        <item x="93"/>
        <item m="1" x="131"/>
        <item x="7"/>
        <item m="1" x="128"/>
        <item x="94"/>
        <item x="8"/>
        <item x="16"/>
        <item x="35"/>
      </items>
    </pivotField>
    <pivotField axis="axisRow" compact="0" outline="0" showAll="0" defaultSubtotal="0">
      <items count="126">
        <item x="26"/>
        <item x="114"/>
        <item x="100"/>
        <item x="105"/>
        <item x="10"/>
        <item x="22"/>
        <item x="103"/>
        <item x="101"/>
        <item x="29"/>
        <item x="42"/>
        <item x="117"/>
        <item x="90"/>
        <item x="14"/>
        <item x="27"/>
        <item x="6"/>
        <item x="72"/>
        <item x="38"/>
        <item x="32"/>
        <item x="0"/>
        <item x="73"/>
        <item x="2"/>
        <item x="120"/>
        <item x="23"/>
        <item x="41"/>
        <item x="33"/>
        <item x="58"/>
        <item x="69"/>
        <item x="74"/>
        <item x="44"/>
        <item x="8"/>
        <item x="7"/>
        <item x="31"/>
        <item x="51"/>
        <item x="53"/>
        <item x="59"/>
        <item x="98"/>
        <item x="65"/>
        <item x="11"/>
        <item x="84"/>
        <item x="12"/>
        <item x="13"/>
        <item x="88"/>
        <item x="1"/>
        <item x="43"/>
        <item x="60"/>
        <item x="82"/>
        <item x="17"/>
        <item x="91"/>
        <item x="86"/>
        <item x="71"/>
        <item x="3"/>
        <item x="95"/>
        <item x="64"/>
        <item x="104"/>
        <item x="83"/>
        <item x="67"/>
        <item m="1" x="122"/>
        <item x="85"/>
        <item x="36"/>
        <item x="109"/>
        <item x="111"/>
        <item x="94"/>
        <item x="99"/>
        <item x="78"/>
        <item x="68"/>
        <item x="121"/>
        <item x="45"/>
        <item x="61"/>
        <item x="55"/>
        <item x="56"/>
        <item x="77"/>
        <item x="75"/>
        <item x="76"/>
        <item x="35"/>
        <item x="81"/>
        <item x="63"/>
        <item x="115"/>
        <item x="96"/>
        <item x="40"/>
        <item x="93"/>
        <item x="89"/>
        <item x="113"/>
        <item x="48"/>
        <item x="119"/>
        <item x="87"/>
        <item x="79"/>
        <item x="118"/>
        <item m="1" x="125"/>
        <item x="62"/>
        <item m="1" x="124"/>
        <item x="24"/>
        <item x="37"/>
        <item x="47"/>
        <item x="34"/>
        <item x="39"/>
        <item x="15"/>
        <item x="54"/>
        <item x="57"/>
        <item x="30"/>
        <item x="112"/>
        <item x="116"/>
        <item x="20"/>
        <item x="4"/>
        <item x="18"/>
        <item x="106"/>
        <item x="5"/>
        <item x="80"/>
        <item x="102"/>
        <item x="92"/>
        <item x="49"/>
        <item x="21"/>
        <item x="108"/>
        <item x="110"/>
        <item x="25"/>
        <item x="50"/>
        <item x="97"/>
        <item x="19"/>
        <item x="107"/>
        <item x="28"/>
        <item x="46"/>
        <item x="66"/>
        <item x="9"/>
        <item x="52"/>
        <item x="16"/>
        <item m="1" x="123"/>
        <item x="70"/>
      </items>
    </pivotField>
    <pivotField compact="0" outline="0" showAll="0"/>
    <pivotField axis="axisRow" compact="0" outline="0" showAll="0" defaultSubtotal="0">
      <items count="63">
        <item x="39"/>
        <item m="1" x="62"/>
        <item x="16"/>
        <item x="30"/>
        <item x="44"/>
        <item x="43"/>
        <item m="1" x="61"/>
        <item x="23"/>
        <item x="36"/>
        <item x="1"/>
        <item m="1" x="54"/>
        <item x="41"/>
        <item x="42"/>
        <item x="10"/>
        <item x="27"/>
        <item m="1" x="57"/>
        <item m="1" x="53"/>
        <item x="21"/>
        <item m="1" x="58"/>
        <item m="1" x="59"/>
        <item x="9"/>
        <item x="35"/>
        <item x="29"/>
        <item m="1" x="56"/>
        <item m="1" x="55"/>
        <item x="5"/>
        <item m="1" x="51"/>
        <item x="4"/>
        <item x="47"/>
        <item x="40"/>
        <item x="25"/>
        <item x="22"/>
        <item x="13"/>
        <item x="19"/>
        <item x="28"/>
        <item m="1" x="60"/>
        <item x="0"/>
        <item x="17"/>
        <item x="31"/>
        <item m="1" x="52"/>
        <item x="18"/>
        <item x="2"/>
        <item x="3"/>
        <item x="11"/>
        <item x="12"/>
        <item x="14"/>
        <item x="15"/>
        <item x="8"/>
        <item x="20"/>
        <item x="24"/>
        <item x="33"/>
        <item x="7"/>
        <item x="34"/>
        <item x="26"/>
        <item x="32"/>
        <item x="37"/>
        <item x="38"/>
        <item x="6"/>
        <item x="46"/>
        <item x="45"/>
        <item x="48"/>
        <item x="49"/>
        <item x="50"/>
      </items>
    </pivotField>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sortType="ascending">
      <items count="45">
        <item x="7"/>
        <item x="3"/>
        <item x="4"/>
        <item x="5"/>
        <item x="13"/>
        <item x="14"/>
        <item x="15"/>
        <item x="16"/>
        <item x="17"/>
        <item x="18"/>
        <item x="19"/>
        <item x="20"/>
        <item x="0"/>
        <item x="30"/>
        <item x="31"/>
        <item x="12"/>
        <item x="27"/>
        <item x="26"/>
        <item x="43"/>
        <item x="22"/>
        <item x="24"/>
        <item x="1"/>
        <item x="23"/>
        <item x="33"/>
        <item x="32"/>
        <item x="34"/>
        <item x="6"/>
        <item x="35"/>
        <item x="36"/>
        <item x="37"/>
        <item x="38"/>
        <item x="39"/>
        <item x="40"/>
        <item x="8"/>
        <item x="9"/>
        <item x="10"/>
        <item x="11"/>
        <item x="29"/>
        <item x="28"/>
        <item x="21"/>
        <item x="2"/>
        <item x="25"/>
        <item x="41"/>
        <item x="42"/>
        <item t="default"/>
      </items>
    </pivotField>
    <pivotField compact="0" outline="0" showAll="0"/>
  </pivotFields>
  <rowFields count="5">
    <field x="3"/>
    <field x="4"/>
    <field x="5"/>
    <field x="7"/>
    <field x="14"/>
  </rowFields>
  <rowItems count="17">
    <i>
      <x v="8"/>
      <x v="120"/>
      <x v="121"/>
      <x v="27"/>
      <x/>
    </i>
    <i>
      <x v="9"/>
      <x v="23"/>
      <x v="118"/>
      <x v="40"/>
      <x v="2"/>
    </i>
    <i>
      <x v="11"/>
      <x v="25"/>
      <x v="3"/>
      <x v="4"/>
      <x v="3"/>
    </i>
    <i>
      <x v="16"/>
      <x v="29"/>
    </i>
    <i r="1">
      <x v="78"/>
      <x v="1"/>
      <x v="36"/>
      <x v="13"/>
    </i>
    <i>
      <x v="37"/>
      <x v="121"/>
      <x v="117"/>
      <x v="58"/>
      <x v="5"/>
    </i>
    <i>
      <x v="41"/>
      <x v="2"/>
      <x v="59"/>
      <x v="36"/>
      <x v="7"/>
    </i>
    <i r="1">
      <x v="3"/>
      <x v="59"/>
      <x v="36"/>
      <x v="8"/>
    </i>
    <i r="1">
      <x v="4"/>
      <x v="59"/>
      <x v="36"/>
      <x v="9"/>
    </i>
    <i r="1">
      <x v="20"/>
      <x v="112"/>
      <x v="36"/>
      <x v="10"/>
    </i>
    <i r="1">
      <x v="34"/>
      <x v="76"/>
      <x v="32"/>
      <x v="42"/>
    </i>
    <i>
      <x v="42"/>
      <x v="39"/>
      <x v="99"/>
      <x v="36"/>
      <x v="12"/>
    </i>
    <i>
      <x v="53"/>
      <x v="118"/>
      <x v="111"/>
      <x v="36"/>
      <x v="6"/>
    </i>
    <i>
      <x v="62"/>
      <x v="26"/>
      <x v="104"/>
      <x v="59"/>
      <x v="4"/>
    </i>
    <i r="1">
      <x v="103"/>
      <x v="60"/>
      <x v="28"/>
      <x v="11"/>
    </i>
    <i r="1">
      <x v="119"/>
      <x v="100"/>
      <x v="36"/>
      <x v="42"/>
    </i>
    <i t="grand">
      <x/>
    </i>
  </rowItems>
  <colItems count="1">
    <i/>
  </colItems>
  <pageFields count="1">
    <pageField fld="1" hier="-1"/>
  </pageFields>
  <dataFields count="1">
    <dataField name="Sum of Weight (Estimated Mandays: ANGKA)" fld="13" baseField="14" baseItem="0"/>
  </dataFields>
  <formats count="408">
    <format dxfId="2160">
      <pivotArea type="all" dataOnly="0" outline="0" fieldPosition="0"/>
    </format>
    <format dxfId="2161">
      <pivotArea outline="0" collapsedLevelsAreSubtotals="1" fieldPosition="0"/>
    </format>
    <format dxfId="2162">
      <pivotArea type="origin" dataOnly="0" labelOnly="1" outline="0" fieldPosition="0"/>
    </format>
    <format dxfId="2163">
      <pivotArea field="3" type="button" dataOnly="0" labelOnly="1" outline="0" axis="axisRow" fieldPosition="0"/>
    </format>
    <format dxfId="2164">
      <pivotArea field="5" type="button" dataOnly="0" labelOnly="1" outline="0" axis="axisRow" fieldPosition="2"/>
    </format>
    <format dxfId="2165">
      <pivotArea field="7" type="button" dataOnly="0" labelOnly="1" outline="0" axis="axisRow" fieldPosition="3"/>
    </format>
    <format dxfId="2166">
      <pivotArea dataOnly="0" labelOnly="1" outline="0"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167">
      <pivotArea dataOnly="0" labelOnly="1" outline="0" fieldPosition="0">
        <references count="1">
          <reference field="3" count="17">
            <x v="50"/>
            <x v="51"/>
            <x v="52"/>
            <x v="53"/>
            <x v="54"/>
            <x v="55"/>
            <x v="56"/>
            <x v="57"/>
            <x v="58"/>
            <x v="59"/>
            <x v="60"/>
            <x v="61"/>
            <x v="62"/>
            <x v="63"/>
            <x v="64"/>
            <x v="65"/>
            <x v="66"/>
          </reference>
        </references>
      </pivotArea>
    </format>
    <format dxfId="2168">
      <pivotArea dataOnly="0" labelOnly="1" grandRow="1" outline="0" fieldPosition="0"/>
    </format>
    <format dxfId="2169">
      <pivotArea dataOnly="0" labelOnly="1" outline="0" fieldPosition="0">
        <references count="2">
          <reference field="3" count="1" selected="0">
            <x v="0"/>
          </reference>
          <reference field="5" count="1">
            <x v="98"/>
          </reference>
        </references>
      </pivotArea>
    </format>
    <format dxfId="2170">
      <pivotArea dataOnly="0" labelOnly="1" outline="0" fieldPosition="0">
        <references count="2">
          <reference field="3" count="1" selected="0">
            <x v="1"/>
          </reference>
          <reference field="5" count="2">
            <x v="16"/>
            <x v="79"/>
          </reference>
        </references>
      </pivotArea>
    </format>
    <format dxfId="2171">
      <pivotArea dataOnly="0" labelOnly="1" outline="0" fieldPosition="0">
        <references count="2">
          <reference field="3" count="1" selected="0">
            <x v="2"/>
          </reference>
          <reference field="5" count="1">
            <x v="21"/>
          </reference>
        </references>
      </pivotArea>
    </format>
    <format dxfId="2172">
      <pivotArea dataOnly="0" labelOnly="1" outline="0" fieldPosition="0">
        <references count="2">
          <reference field="3" count="1" selected="0">
            <x v="3"/>
          </reference>
          <reference field="5" count="1">
            <x v="35"/>
          </reference>
        </references>
      </pivotArea>
    </format>
    <format dxfId="2173">
      <pivotArea dataOnly="0" labelOnly="1" outline="0" fieldPosition="0">
        <references count="2">
          <reference field="3" count="1" selected="0">
            <x v="4"/>
          </reference>
          <reference field="5" count="1">
            <x v="24"/>
          </reference>
        </references>
      </pivotArea>
    </format>
    <format dxfId="2174">
      <pivotArea dataOnly="0" labelOnly="1" outline="0" fieldPosition="0">
        <references count="2">
          <reference field="3" count="1" selected="0">
            <x v="5"/>
          </reference>
          <reference field="5" count="1">
            <x v="93"/>
          </reference>
        </references>
      </pivotArea>
    </format>
    <format dxfId="2175">
      <pivotArea dataOnly="0" labelOnly="1" outline="0" fieldPosition="0">
        <references count="2">
          <reference field="3" count="1" selected="0">
            <x v="6"/>
          </reference>
          <reference field="5" count="1">
            <x v="108"/>
          </reference>
        </references>
      </pivotArea>
    </format>
    <format dxfId="2176">
      <pivotArea dataOnly="0" labelOnly="1" outline="0" fieldPosition="0">
        <references count="2">
          <reference field="3" count="1" selected="0">
            <x v="7"/>
          </reference>
          <reference field="5" count="2">
            <x v="7"/>
            <x v="53"/>
          </reference>
        </references>
      </pivotArea>
    </format>
    <format dxfId="2177">
      <pivotArea dataOnly="0" labelOnly="1" outline="0" fieldPosition="0">
        <references count="2">
          <reference field="3" count="1" selected="0">
            <x v="8"/>
          </reference>
          <reference field="5" count="1">
            <x v="121"/>
          </reference>
        </references>
      </pivotArea>
    </format>
    <format dxfId="2178">
      <pivotArea dataOnly="0" labelOnly="1" outline="0" fieldPosition="0">
        <references count="2">
          <reference field="3" count="1" selected="0">
            <x v="9"/>
          </reference>
          <reference field="5" count="1">
            <x v="118"/>
          </reference>
        </references>
      </pivotArea>
    </format>
    <format dxfId="2179">
      <pivotArea dataOnly="0" labelOnly="1" outline="0" fieldPosition="0">
        <references count="2">
          <reference field="3" count="1" selected="0">
            <x v="10"/>
          </reference>
          <reference field="5" count="1">
            <x v="14"/>
          </reference>
        </references>
      </pivotArea>
    </format>
    <format dxfId="2180">
      <pivotArea dataOnly="0" labelOnly="1" outline="0" fieldPosition="0">
        <references count="2">
          <reference field="3" count="1" selected="0">
            <x v="11"/>
          </reference>
          <reference field="5" count="1">
            <x v="3"/>
          </reference>
        </references>
      </pivotArea>
    </format>
    <format dxfId="2181">
      <pivotArea dataOnly="0" labelOnly="1" outline="0" fieldPosition="0">
        <references count="2">
          <reference field="3" count="1" selected="0">
            <x v="12"/>
          </reference>
          <reference field="5" count="1">
            <x v="32"/>
          </reference>
        </references>
      </pivotArea>
    </format>
    <format dxfId="2182">
      <pivotArea dataOnly="0" labelOnly="1" outline="0" fieldPosition="0">
        <references count="2">
          <reference field="3" count="1" selected="0">
            <x v="13"/>
          </reference>
          <reference field="5" count="4">
            <x v="48"/>
            <x v="57"/>
            <x v="84"/>
            <x v="110"/>
          </reference>
        </references>
      </pivotArea>
    </format>
    <format dxfId="2183">
      <pivotArea dataOnly="0" labelOnly="1" outline="0" fieldPosition="0">
        <references count="2">
          <reference field="3" count="1" selected="0">
            <x v="14"/>
          </reference>
          <reference field="5" count="1">
            <x v="92"/>
          </reference>
        </references>
      </pivotArea>
    </format>
    <format dxfId="2184">
      <pivotArea dataOnly="0" labelOnly="1" outline="0" fieldPosition="0">
        <references count="2">
          <reference field="3" count="1" selected="0">
            <x v="15"/>
          </reference>
          <reference field="5" count="1">
            <x v="77"/>
          </reference>
        </references>
      </pivotArea>
    </format>
    <format dxfId="2185">
      <pivotArea dataOnly="0" labelOnly="1" outline="0" fieldPosition="0">
        <references count="2">
          <reference field="3" count="1" selected="0">
            <x v="16"/>
          </reference>
          <reference field="5" count="6">
            <x v="1"/>
            <x v="29"/>
            <x v="30"/>
            <x v="81"/>
            <x v="95"/>
            <x v="121"/>
          </reference>
        </references>
      </pivotArea>
    </format>
    <format dxfId="2186">
      <pivotArea dataOnly="0" labelOnly="1" outline="0" fieldPosition="0">
        <references count="2">
          <reference field="3" count="1" selected="0">
            <x v="17"/>
          </reference>
          <reference field="5" count="3">
            <x v="33"/>
            <x v="43"/>
            <x v="96"/>
          </reference>
        </references>
      </pivotArea>
    </format>
    <format dxfId="2187">
      <pivotArea dataOnly="0" labelOnly="1" outline="0" fieldPosition="0">
        <references count="2">
          <reference field="3" count="1" selected="0">
            <x v="18"/>
          </reference>
          <reference field="5" count="1">
            <x v="65"/>
          </reference>
        </references>
      </pivotArea>
    </format>
    <format dxfId="2188">
      <pivotArea dataOnly="0" labelOnly="1" outline="0" fieldPosition="0">
        <references count="2">
          <reference field="3" count="1" selected="0">
            <x v="19"/>
          </reference>
          <reference field="5" count="1">
            <x v="119"/>
          </reference>
        </references>
      </pivotArea>
    </format>
    <format dxfId="2189">
      <pivotArea dataOnly="0" labelOnly="1" outline="0" fieldPosition="0">
        <references count="2">
          <reference field="3" count="1" selected="0">
            <x v="20"/>
          </reference>
          <reference field="5" count="1">
            <x v="102"/>
          </reference>
        </references>
      </pivotArea>
    </format>
    <format dxfId="2190">
      <pivotArea dataOnly="0" labelOnly="1" outline="0" fieldPosition="0">
        <references count="2">
          <reference field="3" count="1" selected="0">
            <x v="21"/>
          </reference>
          <reference field="5" count="1">
            <x v="0"/>
          </reference>
        </references>
      </pivotArea>
    </format>
    <format dxfId="2191">
      <pivotArea dataOnly="0" labelOnly="1" outline="0" fieldPosition="0">
        <references count="2">
          <reference field="3" count="1" selected="0">
            <x v="22"/>
          </reference>
          <reference field="5" count="1">
            <x v="101"/>
          </reference>
        </references>
      </pivotArea>
    </format>
    <format dxfId="2192">
      <pivotArea dataOnly="0" labelOnly="1" outline="0" fieldPosition="0">
        <references count="2">
          <reference field="3" count="1" selected="0">
            <x v="23"/>
          </reference>
          <reference field="5" count="1">
            <x v="83"/>
          </reference>
        </references>
      </pivotArea>
    </format>
    <format dxfId="2193">
      <pivotArea dataOnly="0" labelOnly="1" outline="0" fieldPosition="0">
        <references count="2">
          <reference field="3" count="1" selected="0">
            <x v="24"/>
          </reference>
          <reference field="5" count="1">
            <x v="121"/>
          </reference>
        </references>
      </pivotArea>
    </format>
    <format dxfId="2194">
      <pivotArea dataOnly="0" labelOnly="1" outline="0" fieldPosition="0">
        <references count="2">
          <reference field="3" count="1" selected="0">
            <x v="25"/>
          </reference>
          <reference field="5" count="1">
            <x v="86"/>
          </reference>
        </references>
      </pivotArea>
    </format>
    <format dxfId="2195">
      <pivotArea dataOnly="0" labelOnly="1" outline="0" fieldPosition="0">
        <references count="2">
          <reference field="3" count="1" selected="0">
            <x v="26"/>
          </reference>
          <reference field="5" count="3">
            <x v="75"/>
            <x v="103"/>
            <x v="107"/>
          </reference>
        </references>
      </pivotArea>
    </format>
    <format dxfId="2196">
      <pivotArea dataOnly="0" labelOnly="1" outline="0" fieldPosition="0">
        <references count="2">
          <reference field="3" count="1" selected="0">
            <x v="27"/>
          </reference>
          <reference field="5" count="1">
            <x v="6"/>
          </reference>
        </references>
      </pivotArea>
    </format>
    <format dxfId="2197">
      <pivotArea dataOnly="0" labelOnly="1" outline="0" fieldPosition="0">
        <references count="2">
          <reference field="3" count="1" selected="0">
            <x v="28"/>
          </reference>
          <reference field="5" count="2">
            <x v="17"/>
            <x v="31"/>
          </reference>
        </references>
      </pivotArea>
    </format>
    <format dxfId="2198">
      <pivotArea dataOnly="0" labelOnly="1" outline="0" fieldPosition="0">
        <references count="2">
          <reference field="3" count="1" selected="0">
            <x v="29"/>
          </reference>
          <reference field="5" count="1">
            <x v="8"/>
          </reference>
        </references>
      </pivotArea>
    </format>
    <format dxfId="2199">
      <pivotArea dataOnly="0" labelOnly="1" outline="0" fieldPosition="0">
        <references count="2">
          <reference field="3" count="1" selected="0">
            <x v="30"/>
          </reference>
          <reference field="5" count="1">
            <x v="89"/>
          </reference>
        </references>
      </pivotArea>
    </format>
    <format dxfId="2200">
      <pivotArea dataOnly="0" labelOnly="1" outline="0" fieldPosition="0">
        <references count="2">
          <reference field="3" count="1" selected="0">
            <x v="31"/>
          </reference>
          <reference field="5" count="2">
            <x v="64"/>
            <x v="66"/>
          </reference>
        </references>
      </pivotArea>
    </format>
    <format dxfId="2201">
      <pivotArea dataOnly="0" labelOnly="1" outline="0" fieldPosition="0">
        <references count="2">
          <reference field="3" count="1" selected="0">
            <x v="32"/>
          </reference>
          <reference field="5" count="1">
            <x v="94"/>
          </reference>
        </references>
      </pivotArea>
    </format>
    <format dxfId="2202">
      <pivotArea dataOnly="0" labelOnly="1" outline="0" fieldPosition="0">
        <references count="2">
          <reference field="3" count="1" selected="0">
            <x v="33"/>
          </reference>
          <reference field="5" count="1">
            <x v="68"/>
          </reference>
        </references>
      </pivotArea>
    </format>
    <format dxfId="2203">
      <pivotArea dataOnly="0" labelOnly="1" outline="0" fieldPosition="0">
        <references count="2">
          <reference field="3" count="1" selected="0">
            <x v="34"/>
          </reference>
          <reference field="5" count="5">
            <x v="9"/>
            <x v="28"/>
            <x v="78"/>
            <x v="120"/>
            <x v="121"/>
          </reference>
        </references>
      </pivotArea>
    </format>
    <format dxfId="2204">
      <pivotArea dataOnly="0" labelOnly="1" outline="0" fieldPosition="0">
        <references count="2">
          <reference field="3" count="1" selected="0">
            <x v="35"/>
          </reference>
          <reference field="5" count="1">
            <x v="26"/>
          </reference>
        </references>
      </pivotArea>
    </format>
    <format dxfId="2205">
      <pivotArea dataOnly="0" labelOnly="1" outline="0" fieldPosition="0">
        <references count="2">
          <reference field="3" count="1" selected="0">
            <x v="36"/>
          </reference>
          <reference field="5" count="1">
            <x v="22"/>
          </reference>
        </references>
      </pivotArea>
    </format>
    <format dxfId="2206">
      <pivotArea dataOnly="0" labelOnly="1" outline="0" fieldPosition="0">
        <references count="2">
          <reference field="3" count="1" selected="0">
            <x v="37"/>
          </reference>
          <reference field="5" count="1">
            <x v="117"/>
          </reference>
        </references>
      </pivotArea>
    </format>
    <format dxfId="2207">
      <pivotArea dataOnly="0" labelOnly="1" outline="0" fieldPosition="0">
        <references count="2">
          <reference field="3" count="1" selected="0">
            <x v="38"/>
          </reference>
          <reference field="5" count="2">
            <x v="27"/>
            <x v="52"/>
          </reference>
        </references>
      </pivotArea>
    </format>
    <format dxfId="2208">
      <pivotArea dataOnly="0" labelOnly="1" outline="0" fieldPosition="0">
        <references count="2">
          <reference field="3" count="1" selected="0">
            <x v="39"/>
          </reference>
          <reference field="5" count="13">
            <x v="12"/>
            <x v="15"/>
            <x v="19"/>
            <x v="23"/>
            <x v="25"/>
            <x v="34"/>
            <x v="36"/>
            <x v="42"/>
            <x v="44"/>
            <x v="55"/>
            <x v="69"/>
            <x v="88"/>
            <x v="121"/>
          </reference>
        </references>
      </pivotArea>
    </format>
    <format dxfId="2209">
      <pivotArea dataOnly="0" labelOnly="1" outline="0" fieldPosition="0">
        <references count="2">
          <reference field="3" count="1" selected="0">
            <x v="40"/>
          </reference>
          <reference field="5" count="14">
            <x v="4"/>
            <x v="37"/>
            <x v="39"/>
            <x v="40"/>
            <x v="45"/>
            <x v="54"/>
            <x v="63"/>
            <x v="70"/>
            <x v="71"/>
            <x v="72"/>
            <x v="74"/>
            <x v="85"/>
            <x v="106"/>
            <x v="113"/>
          </reference>
        </references>
      </pivotArea>
    </format>
    <format dxfId="2210">
      <pivotArea dataOnly="0" labelOnly="1" outline="0" fieldPosition="0">
        <references count="2">
          <reference field="3" count="1" selected="0">
            <x v="41"/>
          </reference>
          <reference field="5" count="7">
            <x v="2"/>
            <x v="5"/>
            <x v="59"/>
            <x v="67"/>
            <x v="76"/>
            <x v="112"/>
            <x v="116"/>
          </reference>
        </references>
      </pivotArea>
    </format>
    <format dxfId="2211">
      <pivotArea dataOnly="0" labelOnly="1" outline="0" fieldPosition="0">
        <references count="2">
          <reference field="3" count="1" selected="0">
            <x v="42"/>
          </reference>
          <reference field="5" count="1">
            <x v="99"/>
          </reference>
        </references>
      </pivotArea>
    </format>
    <format dxfId="2212">
      <pivotArea dataOnly="0" labelOnly="1" outline="0" fieldPosition="0">
        <references count="2">
          <reference field="3" count="1" selected="0">
            <x v="43"/>
          </reference>
          <reference field="5" count="1">
            <x v="38"/>
          </reference>
        </references>
      </pivotArea>
    </format>
    <format dxfId="2213">
      <pivotArea dataOnly="0" labelOnly="1" outline="0" fieldPosition="0">
        <references count="2">
          <reference field="3" count="1" selected="0">
            <x v="44"/>
          </reference>
          <reference field="5" count="1">
            <x v="11"/>
          </reference>
        </references>
      </pivotArea>
    </format>
    <format dxfId="2214">
      <pivotArea dataOnly="0" labelOnly="1" outline="0" fieldPosition="0">
        <references count="2">
          <reference field="3" count="1" selected="0">
            <x v="45"/>
          </reference>
          <reference field="5" count="1">
            <x v="82"/>
          </reference>
        </references>
      </pivotArea>
    </format>
    <format dxfId="2215">
      <pivotArea dataOnly="0" labelOnly="1" outline="0" fieldPosition="0">
        <references count="2">
          <reference field="3" count="1" selected="0">
            <x v="46"/>
          </reference>
          <reference field="5" count="1">
            <x v="105"/>
          </reference>
        </references>
      </pivotArea>
    </format>
    <format dxfId="2216">
      <pivotArea dataOnly="0" labelOnly="1" outline="0" fieldPosition="0">
        <references count="2">
          <reference field="3" count="1" selected="0">
            <x v="47"/>
          </reference>
          <reference field="5" count="1">
            <x v="80"/>
          </reference>
        </references>
      </pivotArea>
    </format>
    <format dxfId="2217">
      <pivotArea dataOnly="0" labelOnly="1" outline="0" fieldPosition="0">
        <references count="2">
          <reference field="3" count="1" selected="0">
            <x v="48"/>
          </reference>
          <reference field="5" count="1">
            <x v="13"/>
          </reference>
        </references>
      </pivotArea>
    </format>
    <format dxfId="2218">
      <pivotArea dataOnly="0" labelOnly="1" outline="0" fieldPosition="0">
        <references count="2">
          <reference field="3" count="1" selected="0">
            <x v="49"/>
          </reference>
          <reference field="5" count="1">
            <x v="20"/>
          </reference>
        </references>
      </pivotArea>
    </format>
    <format dxfId="2219">
      <pivotArea dataOnly="0" labelOnly="1" outline="0" fieldPosition="0">
        <references count="2">
          <reference field="3" count="1" selected="0">
            <x v="50"/>
          </reference>
          <reference field="5" count="1">
            <x v="47"/>
          </reference>
        </references>
      </pivotArea>
    </format>
    <format dxfId="2220">
      <pivotArea dataOnly="0" labelOnly="1" outline="0" fieldPosition="0">
        <references count="2">
          <reference field="3" count="1" selected="0">
            <x v="51"/>
          </reference>
          <reference field="5" count="1">
            <x v="121"/>
          </reference>
        </references>
      </pivotArea>
    </format>
    <format dxfId="2221">
      <pivotArea dataOnly="0" labelOnly="1" outline="0" fieldPosition="0">
        <references count="2">
          <reference field="3" count="1" selected="0">
            <x v="52"/>
          </reference>
          <reference field="5" count="1">
            <x v="58"/>
          </reference>
        </references>
      </pivotArea>
    </format>
    <format dxfId="2222">
      <pivotArea dataOnly="0" labelOnly="1" outline="0" fieldPosition="0">
        <references count="2">
          <reference field="3" count="1" selected="0">
            <x v="53"/>
          </reference>
          <reference field="5" count="2">
            <x v="62"/>
            <x v="111"/>
          </reference>
        </references>
      </pivotArea>
    </format>
    <format dxfId="2223">
      <pivotArea dataOnly="0" labelOnly="1" outline="0" fieldPosition="0">
        <references count="2">
          <reference field="3" count="1" selected="0">
            <x v="54"/>
          </reference>
          <reference field="5" count="1">
            <x v="91"/>
          </reference>
        </references>
      </pivotArea>
    </format>
    <format dxfId="2224">
      <pivotArea dataOnly="0" labelOnly="1" outline="0" fieldPosition="0">
        <references count="2">
          <reference field="3" count="1" selected="0">
            <x v="55"/>
          </reference>
          <reference field="5" count="1">
            <x v="51"/>
          </reference>
        </references>
      </pivotArea>
    </format>
    <format dxfId="2225">
      <pivotArea dataOnly="0" labelOnly="1" outline="0" fieldPosition="0">
        <references count="2">
          <reference field="3" count="1" selected="0">
            <x v="56"/>
          </reference>
          <reference field="5" count="1">
            <x v="46"/>
          </reference>
        </references>
      </pivotArea>
    </format>
    <format dxfId="2226">
      <pivotArea dataOnly="0" labelOnly="1" outline="0" fieldPosition="0">
        <references count="2">
          <reference field="3" count="1" selected="0">
            <x v="57"/>
          </reference>
          <reference field="5" count="1">
            <x v="90"/>
          </reference>
        </references>
      </pivotArea>
    </format>
    <format dxfId="2227">
      <pivotArea dataOnly="0" labelOnly="1" outline="0" fieldPosition="0">
        <references count="2">
          <reference field="3" count="1" selected="0">
            <x v="58"/>
          </reference>
          <reference field="5" count="1">
            <x v="97"/>
          </reference>
        </references>
      </pivotArea>
    </format>
    <format dxfId="2228">
      <pivotArea dataOnly="0" labelOnly="1" outline="0" fieldPosition="0">
        <references count="2">
          <reference field="3" count="1" selected="0">
            <x v="59"/>
          </reference>
          <reference field="5" count="4">
            <x v="49"/>
            <x v="56"/>
            <x v="109"/>
            <x v="114"/>
          </reference>
        </references>
      </pivotArea>
    </format>
    <format dxfId="2229">
      <pivotArea dataOnly="0" labelOnly="1" outline="0" fieldPosition="0">
        <references count="2">
          <reference field="3" count="1" selected="0">
            <x v="60"/>
          </reference>
          <reference field="5" count="2">
            <x v="73"/>
            <x v="115"/>
          </reference>
        </references>
      </pivotArea>
    </format>
    <format dxfId="2230">
      <pivotArea dataOnly="0" labelOnly="1" outline="0" fieldPosition="0">
        <references count="2">
          <reference field="3" count="1" selected="0">
            <x v="61"/>
          </reference>
          <reference field="5" count="1">
            <x v="41"/>
          </reference>
        </references>
      </pivotArea>
    </format>
    <format dxfId="2231">
      <pivotArea dataOnly="0" labelOnly="1" outline="0" fieldPosition="0">
        <references count="2">
          <reference field="3" count="1" selected="0">
            <x v="62"/>
          </reference>
          <reference field="5" count="4">
            <x v="60"/>
            <x v="87"/>
            <x v="100"/>
            <x v="104"/>
          </reference>
        </references>
      </pivotArea>
    </format>
    <format dxfId="2232">
      <pivotArea dataOnly="0" labelOnly="1" outline="0" fieldPosition="0">
        <references count="2">
          <reference field="3" count="1" selected="0">
            <x v="63"/>
          </reference>
          <reference field="5" count="1">
            <x v="50"/>
          </reference>
        </references>
      </pivotArea>
    </format>
    <format dxfId="2233">
      <pivotArea dataOnly="0" labelOnly="1" outline="0" fieldPosition="0">
        <references count="2">
          <reference field="3" count="1" selected="0">
            <x v="64"/>
          </reference>
          <reference field="5" count="1">
            <x v="18"/>
          </reference>
        </references>
      </pivotArea>
    </format>
    <format dxfId="2234">
      <pivotArea dataOnly="0" labelOnly="1" outline="0" fieldPosition="0">
        <references count="2">
          <reference field="3" count="1" selected="0">
            <x v="65"/>
          </reference>
          <reference field="5" count="1">
            <x v="61"/>
          </reference>
        </references>
      </pivotArea>
    </format>
    <format dxfId="2235">
      <pivotArea dataOnly="0" labelOnly="1" outline="0" fieldPosition="0">
        <references count="2">
          <reference field="3" count="1" selected="0">
            <x v="66"/>
          </reference>
          <reference field="5" count="1">
            <x v="10"/>
          </reference>
        </references>
      </pivotArea>
    </format>
    <format dxfId="2236">
      <pivotArea dataOnly="0" labelOnly="1" outline="0" fieldPosition="0">
        <references count="3">
          <reference field="3" count="1" selected="0">
            <x v="0"/>
          </reference>
          <reference field="5" count="1" selected="0">
            <x v="98"/>
          </reference>
          <reference field="7" count="1">
            <x v="33"/>
          </reference>
        </references>
      </pivotArea>
    </format>
    <format dxfId="2237">
      <pivotArea dataOnly="0" labelOnly="1" outline="0" fieldPosition="0">
        <references count="3">
          <reference field="3" count="1" selected="0">
            <x v="1"/>
          </reference>
          <reference field="5" count="1" selected="0">
            <x v="16"/>
          </reference>
          <reference field="7" count="1">
            <x v="18"/>
          </reference>
        </references>
      </pivotArea>
    </format>
    <format dxfId="2238">
      <pivotArea dataOnly="0" labelOnly="1" outline="0" fieldPosition="0">
        <references count="3">
          <reference field="3" count="1" selected="0">
            <x v="1"/>
          </reference>
          <reference field="5" count="1" selected="0">
            <x v="79"/>
          </reference>
          <reference field="7" count="1">
            <x v="10"/>
          </reference>
        </references>
      </pivotArea>
    </format>
    <format dxfId="2239">
      <pivotArea dataOnly="0" labelOnly="1" outline="0" fieldPosition="0">
        <references count="3">
          <reference field="3" count="1" selected="0">
            <x v="2"/>
          </reference>
          <reference field="5" count="1" selected="0">
            <x v="21"/>
          </reference>
          <reference field="7" count="1">
            <x v="36"/>
          </reference>
        </references>
      </pivotArea>
    </format>
    <format dxfId="2240">
      <pivotArea dataOnly="0" labelOnly="1" outline="0" fieldPosition="0">
        <references count="3">
          <reference field="3" count="1" selected="0">
            <x v="3"/>
          </reference>
          <reference field="5" count="1" selected="0">
            <x v="35"/>
          </reference>
          <reference field="7" count="1">
            <x v="36"/>
          </reference>
        </references>
      </pivotArea>
    </format>
    <format dxfId="2241">
      <pivotArea dataOnly="0" labelOnly="1" outline="0" fieldPosition="0">
        <references count="3">
          <reference field="3" count="1" selected="0">
            <x v="4"/>
          </reference>
          <reference field="5" count="1" selected="0">
            <x v="24"/>
          </reference>
          <reference field="7" count="1">
            <x v="17"/>
          </reference>
        </references>
      </pivotArea>
    </format>
    <format dxfId="2242">
      <pivotArea dataOnly="0" labelOnly="1" outline="0" fieldPosition="0">
        <references count="3">
          <reference field="3" count="1" selected="0">
            <x v="5"/>
          </reference>
          <reference field="5" count="1" selected="0">
            <x v="93"/>
          </reference>
          <reference field="7" count="1">
            <x v="31"/>
          </reference>
        </references>
      </pivotArea>
    </format>
    <format dxfId="2243">
      <pivotArea dataOnly="0" labelOnly="1" outline="0" fieldPosition="0">
        <references count="3">
          <reference field="3" count="1" selected="0">
            <x v="6"/>
          </reference>
          <reference field="5" count="1" selected="0">
            <x v="108"/>
          </reference>
          <reference field="7" count="1">
            <x v="36"/>
          </reference>
        </references>
      </pivotArea>
    </format>
    <format dxfId="2244">
      <pivotArea dataOnly="0" labelOnly="1" outline="0" fieldPosition="0">
        <references count="3">
          <reference field="3" count="1" selected="0">
            <x v="7"/>
          </reference>
          <reference field="5" count="1" selected="0">
            <x v="7"/>
          </reference>
          <reference field="7" count="1">
            <x v="29"/>
          </reference>
        </references>
      </pivotArea>
    </format>
    <format dxfId="2245">
      <pivotArea dataOnly="0" labelOnly="1" outline="0" fieldPosition="0">
        <references count="3">
          <reference field="3" count="1" selected="0">
            <x v="7"/>
          </reference>
          <reference field="5" count="1" selected="0">
            <x v="53"/>
          </reference>
          <reference field="7" count="1">
            <x v="5"/>
          </reference>
        </references>
      </pivotArea>
    </format>
    <format dxfId="2246">
      <pivotArea dataOnly="0" labelOnly="1" outline="0" fieldPosition="0">
        <references count="3">
          <reference field="3" count="1" selected="0">
            <x v="8"/>
          </reference>
          <reference field="5" count="1" selected="0">
            <x v="121"/>
          </reference>
          <reference field="7" count="1">
            <x v="27"/>
          </reference>
        </references>
      </pivotArea>
    </format>
    <format dxfId="2247">
      <pivotArea dataOnly="0" labelOnly="1" outline="0" fieldPosition="0">
        <references count="3">
          <reference field="3" count="1" selected="0">
            <x v="9"/>
          </reference>
          <reference field="5" count="1" selected="0">
            <x v="118"/>
          </reference>
          <reference field="7" count="1">
            <x v="26"/>
          </reference>
        </references>
      </pivotArea>
    </format>
    <format dxfId="2248">
      <pivotArea dataOnly="0" labelOnly="1" outline="0" fieldPosition="0">
        <references count="3">
          <reference field="3" count="1" selected="0">
            <x v="10"/>
          </reference>
          <reference field="5" count="1" selected="0">
            <x v="14"/>
          </reference>
          <reference field="7" count="1">
            <x v="36"/>
          </reference>
        </references>
      </pivotArea>
    </format>
    <format dxfId="2249">
      <pivotArea dataOnly="0" labelOnly="1" outline="0" fieldPosition="0">
        <references count="3">
          <reference field="3" count="1" selected="0">
            <x v="11"/>
          </reference>
          <reference field="5" count="1" selected="0">
            <x v="3"/>
          </reference>
          <reference field="7" count="1">
            <x v="4"/>
          </reference>
        </references>
      </pivotArea>
    </format>
    <format dxfId="2250">
      <pivotArea dataOnly="0" labelOnly="1" outline="0" fieldPosition="0">
        <references count="3">
          <reference field="3" count="1" selected="0">
            <x v="12"/>
          </reference>
          <reference field="5" count="1" selected="0">
            <x v="32"/>
          </reference>
          <reference field="7" count="1">
            <x v="36"/>
          </reference>
        </references>
      </pivotArea>
    </format>
    <format dxfId="2251">
      <pivotArea dataOnly="0" labelOnly="1" outline="0" fieldPosition="0">
        <references count="3">
          <reference field="3" count="1" selected="0">
            <x v="13"/>
          </reference>
          <reference field="5" count="1" selected="0">
            <x v="48"/>
          </reference>
          <reference field="7" count="1">
            <x v="23"/>
          </reference>
        </references>
      </pivotArea>
    </format>
    <format dxfId="2252">
      <pivotArea dataOnly="0" labelOnly="1" outline="0" fieldPosition="0">
        <references count="3">
          <reference field="3" count="1" selected="0">
            <x v="13"/>
          </reference>
          <reference field="5" count="1" selected="0">
            <x v="57"/>
          </reference>
          <reference field="7" count="1">
            <x v="24"/>
          </reference>
        </references>
      </pivotArea>
    </format>
    <format dxfId="2253">
      <pivotArea dataOnly="0" labelOnly="1" outline="0" fieldPosition="0">
        <references count="3">
          <reference field="3" count="1" selected="0">
            <x v="13"/>
          </reference>
          <reference field="5" count="1" selected="0">
            <x v="84"/>
          </reference>
          <reference field="7" count="1">
            <x v="23"/>
          </reference>
        </references>
      </pivotArea>
    </format>
    <format dxfId="2254">
      <pivotArea dataOnly="0" labelOnly="1" outline="0" fieldPosition="0">
        <references count="3">
          <reference field="3" count="1" selected="0">
            <x v="13"/>
          </reference>
          <reference field="5" count="1" selected="0">
            <x v="110"/>
          </reference>
          <reference field="7" count="1">
            <x v="35"/>
          </reference>
        </references>
      </pivotArea>
    </format>
    <format dxfId="2255">
      <pivotArea dataOnly="0" labelOnly="1" outline="0" fieldPosition="0">
        <references count="3">
          <reference field="3" count="1" selected="0">
            <x v="14"/>
          </reference>
          <reference field="5" count="1" selected="0">
            <x v="92"/>
          </reference>
          <reference field="7" count="1">
            <x v="36"/>
          </reference>
        </references>
      </pivotArea>
    </format>
    <format dxfId="2256">
      <pivotArea dataOnly="0" labelOnly="1" outline="0" fieldPosition="0">
        <references count="3">
          <reference field="3" count="1" selected="0">
            <x v="15"/>
          </reference>
          <reference field="5" count="1" selected="0">
            <x v="77"/>
          </reference>
          <reference field="7" count="1">
            <x v="21"/>
          </reference>
        </references>
      </pivotArea>
    </format>
    <format dxfId="2257">
      <pivotArea dataOnly="0" labelOnly="1" outline="0" fieldPosition="0">
        <references count="3">
          <reference field="3" count="1" selected="0">
            <x v="16"/>
          </reference>
          <reference field="5" count="1" selected="0">
            <x v="1"/>
          </reference>
          <reference field="7" count="1">
            <x v="36"/>
          </reference>
        </references>
      </pivotArea>
    </format>
    <format dxfId="2258">
      <pivotArea dataOnly="0" labelOnly="1" outline="0" fieldPosition="0">
        <references count="3">
          <reference field="3" count="1" selected="0">
            <x v="16"/>
          </reference>
          <reference field="5" count="1" selected="0">
            <x v="29"/>
          </reference>
          <reference field="7" count="1">
            <x v="36"/>
          </reference>
        </references>
      </pivotArea>
    </format>
    <format dxfId="2259">
      <pivotArea dataOnly="0" labelOnly="1" outline="0" fieldPosition="0">
        <references count="3">
          <reference field="3" count="1" selected="0">
            <x v="16"/>
          </reference>
          <reference field="5" count="1" selected="0">
            <x v="30"/>
          </reference>
          <reference field="7" count="1">
            <x v="36"/>
          </reference>
        </references>
      </pivotArea>
    </format>
    <format dxfId="2260">
      <pivotArea dataOnly="0" labelOnly="1" outline="0" fieldPosition="0">
        <references count="3">
          <reference field="3" count="1" selected="0">
            <x v="16"/>
          </reference>
          <reference field="5" count="1" selected="0">
            <x v="81"/>
          </reference>
          <reference field="7" count="1">
            <x v="36"/>
          </reference>
        </references>
      </pivotArea>
    </format>
    <format dxfId="2261">
      <pivotArea dataOnly="0" labelOnly="1" outline="0" fieldPosition="0">
        <references count="3">
          <reference field="3" count="1" selected="0">
            <x v="16"/>
          </reference>
          <reference field="5" count="1" selected="0">
            <x v="95"/>
          </reference>
          <reference field="7" count="1">
            <x v="36"/>
          </reference>
        </references>
      </pivotArea>
    </format>
    <format dxfId="2262">
      <pivotArea dataOnly="0" labelOnly="1" outline="0" fieldPosition="0">
        <references count="3">
          <reference field="3" count="1" selected="0">
            <x v="16"/>
          </reference>
          <reference field="5" count="1" selected="0">
            <x v="121"/>
          </reference>
          <reference field="7" count="1">
            <x v="36"/>
          </reference>
        </references>
      </pivotArea>
    </format>
    <format dxfId="2263">
      <pivotArea dataOnly="0" labelOnly="1" outline="0" fieldPosition="0">
        <references count="3">
          <reference field="3" count="1" selected="0">
            <x v="17"/>
          </reference>
          <reference field="5" count="1" selected="0">
            <x v="33"/>
          </reference>
          <reference field="7" count="1">
            <x v="36"/>
          </reference>
        </references>
      </pivotArea>
    </format>
    <format dxfId="2264">
      <pivotArea dataOnly="0" labelOnly="1" outline="0" fieldPosition="0">
        <references count="3">
          <reference field="3" count="1" selected="0">
            <x v="17"/>
          </reference>
          <reference field="5" count="1" selected="0">
            <x v="43"/>
          </reference>
          <reference field="7" count="1">
            <x v="36"/>
          </reference>
        </references>
      </pivotArea>
    </format>
    <format dxfId="2265">
      <pivotArea dataOnly="0" labelOnly="1" outline="0" fieldPosition="0">
        <references count="3">
          <reference field="3" count="1" selected="0">
            <x v="17"/>
          </reference>
          <reference field="5" count="1" selected="0">
            <x v="96"/>
          </reference>
          <reference field="7" count="1">
            <x v="36"/>
          </reference>
        </references>
      </pivotArea>
    </format>
    <format dxfId="2266">
      <pivotArea dataOnly="0" labelOnly="1" outline="0" fieldPosition="0">
        <references count="3">
          <reference field="3" count="1" selected="0">
            <x v="18"/>
          </reference>
          <reference field="5" count="1" selected="0">
            <x v="65"/>
          </reference>
          <reference field="7" count="1">
            <x v="36"/>
          </reference>
        </references>
      </pivotArea>
    </format>
    <format dxfId="2267">
      <pivotArea dataOnly="0" labelOnly="1" outline="0" fieldPosition="0">
        <references count="3">
          <reference field="3" count="1" selected="0">
            <x v="19"/>
          </reference>
          <reference field="5" count="1" selected="0">
            <x v="119"/>
          </reference>
          <reference field="7" count="1">
            <x v="36"/>
          </reference>
        </references>
      </pivotArea>
    </format>
    <format dxfId="2268">
      <pivotArea dataOnly="0" labelOnly="1" outline="0" fieldPosition="0">
        <references count="3">
          <reference field="3" count="1" selected="0">
            <x v="20"/>
          </reference>
          <reference field="5" count="1" selected="0">
            <x v="102"/>
          </reference>
          <reference field="7" count="1">
            <x v="36"/>
          </reference>
        </references>
      </pivotArea>
    </format>
    <format dxfId="2269">
      <pivotArea dataOnly="0" labelOnly="1" outline="0" fieldPosition="0">
        <references count="3">
          <reference field="3" count="1" selected="0">
            <x v="21"/>
          </reference>
          <reference field="5" count="1" selected="0">
            <x v="0"/>
          </reference>
          <reference field="7" count="1">
            <x v="2"/>
          </reference>
        </references>
      </pivotArea>
    </format>
    <format dxfId="2270">
      <pivotArea dataOnly="0" labelOnly="1" outline="0" fieldPosition="0">
        <references count="3">
          <reference field="3" count="1" selected="0">
            <x v="22"/>
          </reference>
          <reference field="5" count="1" selected="0">
            <x v="101"/>
          </reference>
          <reference field="7" count="1">
            <x v="36"/>
          </reference>
        </references>
      </pivotArea>
    </format>
    <format dxfId="2271">
      <pivotArea dataOnly="0" labelOnly="1" outline="0" fieldPosition="0">
        <references count="3">
          <reference field="3" count="1" selected="0">
            <x v="23"/>
          </reference>
          <reference field="5" count="1" selected="0">
            <x v="83"/>
          </reference>
          <reference field="7" count="1">
            <x v="36"/>
          </reference>
        </references>
      </pivotArea>
    </format>
    <format dxfId="2272">
      <pivotArea dataOnly="0" labelOnly="1" outline="0" fieldPosition="0">
        <references count="3">
          <reference field="3" count="1" selected="0">
            <x v="24"/>
          </reference>
          <reference field="5" count="1" selected="0">
            <x v="121"/>
          </reference>
          <reference field="7" count="1">
            <x v="36"/>
          </reference>
        </references>
      </pivotArea>
    </format>
    <format dxfId="2273">
      <pivotArea dataOnly="0" labelOnly="1" outline="0" fieldPosition="0">
        <references count="3">
          <reference field="3" count="1" selected="0">
            <x v="25"/>
          </reference>
          <reference field="5" count="1" selected="0">
            <x v="86"/>
          </reference>
          <reference field="7" count="1">
            <x v="34"/>
          </reference>
        </references>
      </pivotArea>
    </format>
    <format dxfId="2274">
      <pivotArea dataOnly="0" labelOnly="1" outline="0" fieldPosition="0">
        <references count="3">
          <reference field="3" count="1" selected="0">
            <x v="26"/>
          </reference>
          <reference field="5" count="1" selected="0">
            <x v="75"/>
          </reference>
          <reference field="7" count="1">
            <x v="36"/>
          </reference>
        </references>
      </pivotArea>
    </format>
    <format dxfId="2275">
      <pivotArea dataOnly="0" labelOnly="1" outline="0" fieldPosition="0">
        <references count="3">
          <reference field="3" count="1" selected="0">
            <x v="26"/>
          </reference>
          <reference field="5" count="1" selected="0">
            <x v="103"/>
          </reference>
          <reference field="7" count="1">
            <x v="20"/>
          </reference>
        </references>
      </pivotArea>
    </format>
    <format dxfId="2276">
      <pivotArea dataOnly="0" labelOnly="1" outline="0" fieldPosition="0">
        <references count="3">
          <reference field="3" count="1" selected="0">
            <x v="26"/>
          </reference>
          <reference field="5" count="1" selected="0">
            <x v="107"/>
          </reference>
          <reference field="7" count="1">
            <x v="11"/>
          </reference>
        </references>
      </pivotArea>
    </format>
    <format dxfId="2277">
      <pivotArea dataOnly="0" labelOnly="1" outline="0" fieldPosition="0">
        <references count="3">
          <reference field="3" count="1" selected="0">
            <x v="27"/>
          </reference>
          <reference field="5" count="1" selected="0">
            <x v="6"/>
          </reference>
          <reference field="7" count="1">
            <x v="12"/>
          </reference>
        </references>
      </pivotArea>
    </format>
    <format dxfId="2278">
      <pivotArea dataOnly="0" labelOnly="1" outline="0" fieldPosition="0">
        <references count="3">
          <reference field="3" count="1" selected="0">
            <x v="28"/>
          </reference>
          <reference field="5" count="1" selected="0">
            <x v="17"/>
          </reference>
          <reference field="7" count="1">
            <x v="36"/>
          </reference>
        </references>
      </pivotArea>
    </format>
    <format dxfId="2279">
      <pivotArea dataOnly="0" labelOnly="1" outline="0" fieldPosition="0">
        <references count="3">
          <reference field="3" count="1" selected="0">
            <x v="28"/>
          </reference>
          <reference field="5" count="1" selected="0">
            <x v="31"/>
          </reference>
          <reference field="7" count="1">
            <x v="36"/>
          </reference>
        </references>
      </pivotArea>
    </format>
    <format dxfId="2280">
      <pivotArea dataOnly="0" labelOnly="1" outline="0" fieldPosition="0">
        <references count="3">
          <reference field="3" count="1" selected="0">
            <x v="29"/>
          </reference>
          <reference field="5" count="1" selected="0">
            <x v="8"/>
          </reference>
          <reference field="7" count="1">
            <x v="36"/>
          </reference>
        </references>
      </pivotArea>
    </format>
    <format dxfId="2281">
      <pivotArea dataOnly="0" labelOnly="1" outline="0" fieldPosition="0">
        <references count="3">
          <reference field="3" count="1" selected="0">
            <x v="30"/>
          </reference>
          <reference field="5" count="1" selected="0">
            <x v="89"/>
          </reference>
          <reference field="7" count="1">
            <x v="36"/>
          </reference>
        </references>
      </pivotArea>
    </format>
    <format dxfId="2282">
      <pivotArea dataOnly="0" labelOnly="1" outline="0" fieldPosition="0">
        <references count="3">
          <reference field="3" count="1" selected="0">
            <x v="31"/>
          </reference>
          <reference field="5" count="1" selected="0">
            <x v="64"/>
          </reference>
          <reference field="7" count="1">
            <x v="36"/>
          </reference>
        </references>
      </pivotArea>
    </format>
    <format dxfId="2283">
      <pivotArea dataOnly="0" labelOnly="1" outline="0" fieldPosition="0">
        <references count="3">
          <reference field="3" count="1" selected="0">
            <x v="31"/>
          </reference>
          <reference field="5" count="1" selected="0">
            <x v="66"/>
          </reference>
          <reference field="7" count="1">
            <x v="36"/>
          </reference>
        </references>
      </pivotArea>
    </format>
    <format dxfId="2284">
      <pivotArea dataOnly="0" labelOnly="1" outline="0" fieldPosition="0">
        <references count="3">
          <reference field="3" count="1" selected="0">
            <x v="32"/>
          </reference>
          <reference field="5" count="1" selected="0">
            <x v="94"/>
          </reference>
          <reference field="7" count="1">
            <x v="14"/>
          </reference>
        </references>
      </pivotArea>
    </format>
    <format dxfId="2285">
      <pivotArea dataOnly="0" labelOnly="1" outline="0" fieldPosition="0">
        <references count="3">
          <reference field="3" count="1" selected="0">
            <x v="33"/>
          </reference>
          <reference field="5" count="1" selected="0">
            <x v="68"/>
          </reference>
          <reference field="7" count="1">
            <x v="36"/>
          </reference>
        </references>
      </pivotArea>
    </format>
    <format dxfId="2286">
      <pivotArea dataOnly="0" labelOnly="1" outline="0" fieldPosition="0">
        <references count="3">
          <reference field="3" count="1" selected="0">
            <x v="34"/>
          </reference>
          <reference field="5" count="1" selected="0">
            <x v="9"/>
          </reference>
          <reference field="7" count="1">
            <x v="36"/>
          </reference>
        </references>
      </pivotArea>
    </format>
    <format dxfId="2287">
      <pivotArea dataOnly="0" labelOnly="1" outline="0" fieldPosition="0">
        <references count="3">
          <reference field="3" count="1" selected="0">
            <x v="34"/>
          </reference>
          <reference field="5" count="1" selected="0">
            <x v="28"/>
          </reference>
          <reference field="7" count="1">
            <x v="36"/>
          </reference>
        </references>
      </pivotArea>
    </format>
    <format dxfId="2288">
      <pivotArea dataOnly="0" labelOnly="1" outline="0" fieldPosition="0">
        <references count="3">
          <reference field="3" count="1" selected="0">
            <x v="34"/>
          </reference>
          <reference field="5" count="1" selected="0">
            <x v="78"/>
          </reference>
          <reference field="7" count="1">
            <x v="36"/>
          </reference>
        </references>
      </pivotArea>
    </format>
    <format dxfId="2289">
      <pivotArea dataOnly="0" labelOnly="1" outline="0" fieldPosition="0">
        <references count="3">
          <reference field="3" count="1" selected="0">
            <x v="34"/>
          </reference>
          <reference field="5" count="1" selected="0">
            <x v="120"/>
          </reference>
          <reference field="7" count="1">
            <x v="36"/>
          </reference>
        </references>
      </pivotArea>
    </format>
    <format dxfId="2290">
      <pivotArea dataOnly="0" labelOnly="1" outline="0" fieldPosition="0">
        <references count="3">
          <reference field="3" count="1" selected="0">
            <x v="34"/>
          </reference>
          <reference field="5" count="1" selected="0">
            <x v="121"/>
          </reference>
          <reference field="7" count="1">
            <x v="36"/>
          </reference>
        </references>
      </pivotArea>
    </format>
    <format dxfId="2291">
      <pivotArea dataOnly="0" labelOnly="1" outline="0" fieldPosition="0">
        <references count="3">
          <reference field="3" count="1" selected="0">
            <x v="35"/>
          </reference>
          <reference field="5" count="1" selected="0">
            <x v="26"/>
          </reference>
          <reference field="7" count="1">
            <x v="36"/>
          </reference>
        </references>
      </pivotArea>
    </format>
    <format dxfId="2292">
      <pivotArea dataOnly="0" labelOnly="1" outline="0" fieldPosition="0">
        <references count="3">
          <reference field="3" count="1" selected="0">
            <x v="36"/>
          </reference>
          <reference field="5" count="1" selected="0">
            <x v="22"/>
          </reference>
          <reference field="7" count="1">
            <x v="36"/>
          </reference>
        </references>
      </pivotArea>
    </format>
    <format dxfId="2293">
      <pivotArea dataOnly="0" labelOnly="1" outline="0" fieldPosition="0">
        <references count="3">
          <reference field="3" count="1" selected="0">
            <x v="37"/>
          </reference>
          <reference field="5" count="1" selected="0">
            <x v="117"/>
          </reference>
          <reference field="7" count="1">
            <x v="36"/>
          </reference>
        </references>
      </pivotArea>
    </format>
    <format dxfId="2294">
      <pivotArea dataOnly="0" labelOnly="1" outline="0" fieldPosition="0">
        <references count="3">
          <reference field="3" count="1" selected="0">
            <x v="38"/>
          </reference>
          <reference field="5" count="1" selected="0">
            <x v="27"/>
          </reference>
          <reference field="7" count="1">
            <x v="36"/>
          </reference>
        </references>
      </pivotArea>
    </format>
    <format dxfId="2295">
      <pivotArea dataOnly="0" labelOnly="1" outline="0" fieldPosition="0">
        <references count="3">
          <reference field="3" count="1" selected="0">
            <x v="38"/>
          </reference>
          <reference field="5" count="1" selected="0">
            <x v="52"/>
          </reference>
          <reference field="7" count="1">
            <x v="36"/>
          </reference>
        </references>
      </pivotArea>
    </format>
    <format dxfId="2296">
      <pivotArea dataOnly="0" labelOnly="1" outline="0" fieldPosition="0">
        <references count="3">
          <reference field="3" count="1" selected="0">
            <x v="39"/>
          </reference>
          <reference field="5" count="1" selected="0">
            <x v="12"/>
          </reference>
          <reference field="7" count="1">
            <x v="36"/>
          </reference>
        </references>
      </pivotArea>
    </format>
    <format dxfId="2297">
      <pivotArea dataOnly="0" labelOnly="1" outline="0" fieldPosition="0">
        <references count="3">
          <reference field="3" count="1" selected="0">
            <x v="39"/>
          </reference>
          <reference field="5" count="1" selected="0">
            <x v="15"/>
          </reference>
          <reference field="7" count="1">
            <x v="36"/>
          </reference>
        </references>
      </pivotArea>
    </format>
    <format dxfId="2298">
      <pivotArea dataOnly="0" labelOnly="1" outline="0" fieldPosition="0">
        <references count="3">
          <reference field="3" count="1" selected="0">
            <x v="39"/>
          </reference>
          <reference field="5" count="1" selected="0">
            <x v="19"/>
          </reference>
          <reference field="7" count="1">
            <x v="36"/>
          </reference>
        </references>
      </pivotArea>
    </format>
    <format dxfId="2299">
      <pivotArea dataOnly="0" labelOnly="1" outline="0" fieldPosition="0">
        <references count="3">
          <reference field="3" count="1" selected="0">
            <x v="39"/>
          </reference>
          <reference field="5" count="1" selected="0">
            <x v="23"/>
          </reference>
          <reference field="7" count="1">
            <x v="36"/>
          </reference>
        </references>
      </pivotArea>
    </format>
    <format dxfId="2300">
      <pivotArea dataOnly="0" labelOnly="1" outline="0" fieldPosition="0">
        <references count="3">
          <reference field="3" count="1" selected="0">
            <x v="39"/>
          </reference>
          <reference field="5" count="1" selected="0">
            <x v="25"/>
          </reference>
          <reference field="7" count="1">
            <x v="36"/>
          </reference>
        </references>
      </pivotArea>
    </format>
    <format dxfId="2301">
      <pivotArea dataOnly="0" labelOnly="1" outline="0" fieldPosition="0">
        <references count="3">
          <reference field="3" count="1" selected="0">
            <x v="39"/>
          </reference>
          <reference field="5" count="1" selected="0">
            <x v="34"/>
          </reference>
          <reference field="7" count="1">
            <x v="36"/>
          </reference>
        </references>
      </pivotArea>
    </format>
    <format dxfId="2302">
      <pivotArea dataOnly="0" labelOnly="1" outline="0" fieldPosition="0">
        <references count="3">
          <reference field="3" count="1" selected="0">
            <x v="39"/>
          </reference>
          <reference field="5" count="1" selected="0">
            <x v="36"/>
          </reference>
          <reference field="7" count="1">
            <x v="36"/>
          </reference>
        </references>
      </pivotArea>
    </format>
    <format dxfId="2303">
      <pivotArea dataOnly="0" labelOnly="1" outline="0" fieldPosition="0">
        <references count="3">
          <reference field="3" count="1" selected="0">
            <x v="39"/>
          </reference>
          <reference field="5" count="1" selected="0">
            <x v="42"/>
          </reference>
          <reference field="7" count="1">
            <x v="36"/>
          </reference>
        </references>
      </pivotArea>
    </format>
    <format dxfId="2304">
      <pivotArea dataOnly="0" labelOnly="1" outline="0" fieldPosition="0">
        <references count="3">
          <reference field="3" count="1" selected="0">
            <x v="39"/>
          </reference>
          <reference field="5" count="1" selected="0">
            <x v="44"/>
          </reference>
          <reference field="7" count="1">
            <x v="36"/>
          </reference>
        </references>
      </pivotArea>
    </format>
    <format dxfId="2305">
      <pivotArea dataOnly="0" labelOnly="1" outline="0" fieldPosition="0">
        <references count="3">
          <reference field="3" count="1" selected="0">
            <x v="39"/>
          </reference>
          <reference field="5" count="1" selected="0">
            <x v="55"/>
          </reference>
          <reference field="7" count="1">
            <x v="36"/>
          </reference>
        </references>
      </pivotArea>
    </format>
    <format dxfId="2306">
      <pivotArea dataOnly="0" labelOnly="1" outline="0" fieldPosition="0">
        <references count="3">
          <reference field="3" count="1" selected="0">
            <x v="39"/>
          </reference>
          <reference field="5" count="1" selected="0">
            <x v="69"/>
          </reference>
          <reference field="7" count="1">
            <x v="36"/>
          </reference>
        </references>
      </pivotArea>
    </format>
    <format dxfId="2307">
      <pivotArea dataOnly="0" labelOnly="1" outline="0" fieldPosition="0">
        <references count="3">
          <reference field="3" count="1" selected="0">
            <x v="39"/>
          </reference>
          <reference field="5" count="1" selected="0">
            <x v="88"/>
          </reference>
          <reference field="7" count="1">
            <x v="36"/>
          </reference>
        </references>
      </pivotArea>
    </format>
    <format dxfId="2308">
      <pivotArea dataOnly="0" labelOnly="1" outline="0" fieldPosition="0">
        <references count="3">
          <reference field="3" count="1" selected="0">
            <x v="39"/>
          </reference>
          <reference field="5" count="1" selected="0">
            <x v="121"/>
          </reference>
          <reference field="7" count="1">
            <x v="36"/>
          </reference>
        </references>
      </pivotArea>
    </format>
    <format dxfId="2309">
      <pivotArea dataOnly="0" labelOnly="1" outline="0" fieldPosition="0">
        <references count="3">
          <reference field="3" count="1" selected="0">
            <x v="40"/>
          </reference>
          <reference field="5" count="1" selected="0">
            <x v="4"/>
          </reference>
          <reference field="7" count="1">
            <x v="25"/>
          </reference>
        </references>
      </pivotArea>
    </format>
    <format dxfId="2310">
      <pivotArea dataOnly="0" labelOnly="1" outline="0" fieldPosition="0">
        <references count="3">
          <reference field="3" count="1" selected="0">
            <x v="40"/>
          </reference>
          <reference field="5" count="1" selected="0">
            <x v="37"/>
          </reference>
          <reference field="7" count="1">
            <x v="36"/>
          </reference>
        </references>
      </pivotArea>
    </format>
    <format dxfId="2311">
      <pivotArea dataOnly="0" labelOnly="1" outline="0" fieldPosition="0">
        <references count="3">
          <reference field="3" count="1" selected="0">
            <x v="40"/>
          </reference>
          <reference field="5" count="1" selected="0">
            <x v="39"/>
          </reference>
          <reference field="7" count="1">
            <x v="36"/>
          </reference>
        </references>
      </pivotArea>
    </format>
    <format dxfId="2312">
      <pivotArea dataOnly="0" labelOnly="1" outline="0" fieldPosition="0">
        <references count="3">
          <reference field="3" count="1" selected="0">
            <x v="40"/>
          </reference>
          <reference field="5" count="1" selected="0">
            <x v="40"/>
          </reference>
          <reference field="7" count="1">
            <x v="36"/>
          </reference>
        </references>
      </pivotArea>
    </format>
    <format dxfId="2313">
      <pivotArea dataOnly="0" labelOnly="1" outline="0" fieldPosition="0">
        <references count="3">
          <reference field="3" count="1" selected="0">
            <x v="40"/>
          </reference>
          <reference field="5" count="1" selected="0">
            <x v="45"/>
          </reference>
          <reference field="7" count="1">
            <x v="36"/>
          </reference>
        </references>
      </pivotArea>
    </format>
    <format dxfId="2314">
      <pivotArea dataOnly="0" labelOnly="1" outline="0" fieldPosition="0">
        <references count="3">
          <reference field="3" count="1" selected="0">
            <x v="40"/>
          </reference>
          <reference field="5" count="1" selected="0">
            <x v="54"/>
          </reference>
          <reference field="7" count="1">
            <x v="36"/>
          </reference>
        </references>
      </pivotArea>
    </format>
    <format dxfId="2315">
      <pivotArea dataOnly="0" labelOnly="1" outline="0" fieldPosition="0">
        <references count="3">
          <reference field="3" count="1" selected="0">
            <x v="40"/>
          </reference>
          <reference field="5" count="1" selected="0">
            <x v="63"/>
          </reference>
          <reference field="7" count="1">
            <x v="36"/>
          </reference>
        </references>
      </pivotArea>
    </format>
    <format dxfId="2316">
      <pivotArea dataOnly="0" labelOnly="1" outline="0" fieldPosition="0">
        <references count="3">
          <reference field="3" count="1" selected="0">
            <x v="40"/>
          </reference>
          <reference field="5" count="1" selected="0">
            <x v="70"/>
          </reference>
          <reference field="7" count="1">
            <x v="36"/>
          </reference>
        </references>
      </pivotArea>
    </format>
    <format dxfId="2317">
      <pivotArea dataOnly="0" labelOnly="1" outline="0" fieldPosition="0">
        <references count="3">
          <reference field="3" count="1" selected="0">
            <x v="40"/>
          </reference>
          <reference field="5" count="1" selected="0">
            <x v="71"/>
          </reference>
          <reference field="7" count="1">
            <x v="36"/>
          </reference>
        </references>
      </pivotArea>
    </format>
    <format dxfId="2318">
      <pivotArea dataOnly="0" labelOnly="1" outline="0" fieldPosition="0">
        <references count="3">
          <reference field="3" count="1" selected="0">
            <x v="40"/>
          </reference>
          <reference field="5" count="1" selected="0">
            <x v="72"/>
          </reference>
          <reference field="7" count="1">
            <x v="36"/>
          </reference>
        </references>
      </pivotArea>
    </format>
    <format dxfId="2319">
      <pivotArea dataOnly="0" labelOnly="1" outline="0" fieldPosition="0">
        <references count="3">
          <reference field="3" count="1" selected="0">
            <x v="40"/>
          </reference>
          <reference field="5" count="1" selected="0">
            <x v="74"/>
          </reference>
          <reference field="7" count="1">
            <x v="36"/>
          </reference>
        </references>
      </pivotArea>
    </format>
    <format dxfId="2320">
      <pivotArea dataOnly="0" labelOnly="1" outline="0" fieldPosition="0">
        <references count="3">
          <reference field="3" count="1" selected="0">
            <x v="40"/>
          </reference>
          <reference field="5" count="1" selected="0">
            <x v="85"/>
          </reference>
          <reference field="7" count="1">
            <x v="36"/>
          </reference>
        </references>
      </pivotArea>
    </format>
    <format dxfId="2321">
      <pivotArea dataOnly="0" labelOnly="1" outline="0" fieldPosition="0">
        <references count="3">
          <reference field="3" count="1" selected="0">
            <x v="40"/>
          </reference>
          <reference field="5" count="1" selected="0">
            <x v="106"/>
          </reference>
          <reference field="7" count="1">
            <x v="36"/>
          </reference>
        </references>
      </pivotArea>
    </format>
    <format dxfId="2322">
      <pivotArea dataOnly="0" labelOnly="1" outline="0" fieldPosition="0">
        <references count="3">
          <reference field="3" count="1" selected="0">
            <x v="40"/>
          </reference>
          <reference field="5" count="1" selected="0">
            <x v="113"/>
          </reference>
          <reference field="7" count="1">
            <x v="36"/>
          </reference>
        </references>
      </pivotArea>
    </format>
    <format dxfId="2323">
      <pivotArea dataOnly="0" labelOnly="1" outline="0" fieldPosition="0">
        <references count="3">
          <reference field="3" count="1" selected="0">
            <x v="41"/>
          </reference>
          <reference field="5" count="1" selected="0">
            <x v="2"/>
          </reference>
          <reference field="7" count="1">
            <x v="0"/>
          </reference>
        </references>
      </pivotArea>
    </format>
    <format dxfId="2324">
      <pivotArea dataOnly="0" labelOnly="1" outline="0" fieldPosition="0">
        <references count="3">
          <reference field="3" count="1" selected="0">
            <x v="41"/>
          </reference>
          <reference field="5" count="1" selected="0">
            <x v="5"/>
          </reference>
          <reference field="7" count="1">
            <x v="32"/>
          </reference>
        </references>
      </pivotArea>
    </format>
    <format dxfId="2325">
      <pivotArea dataOnly="0" labelOnly="1" outline="0" fieldPosition="0">
        <references count="3">
          <reference field="3" count="1" selected="0">
            <x v="41"/>
          </reference>
          <reference field="5" count="1" selected="0">
            <x v="59"/>
          </reference>
          <reference field="7" count="1">
            <x v="36"/>
          </reference>
        </references>
      </pivotArea>
    </format>
    <format dxfId="2326">
      <pivotArea dataOnly="0" labelOnly="1" outline="0" fieldPosition="0">
        <references count="3">
          <reference field="3" count="1" selected="0">
            <x v="41"/>
          </reference>
          <reference field="5" count="1" selected="0">
            <x v="67"/>
          </reference>
          <reference field="7" count="1">
            <x v="36"/>
          </reference>
        </references>
      </pivotArea>
    </format>
    <format dxfId="2327">
      <pivotArea dataOnly="0" labelOnly="1" outline="0" fieldPosition="0">
        <references count="3">
          <reference field="3" count="1" selected="0">
            <x v="41"/>
          </reference>
          <reference field="5" count="1" selected="0">
            <x v="76"/>
          </reference>
          <reference field="7" count="1">
            <x v="32"/>
          </reference>
        </references>
      </pivotArea>
    </format>
    <format dxfId="2328">
      <pivotArea dataOnly="0" labelOnly="1" outline="0" fieldPosition="0">
        <references count="3">
          <reference field="3" count="1" selected="0">
            <x v="41"/>
          </reference>
          <reference field="5" count="1" selected="0">
            <x v="112"/>
          </reference>
          <reference field="7" count="1">
            <x v="36"/>
          </reference>
        </references>
      </pivotArea>
    </format>
    <format dxfId="2329">
      <pivotArea dataOnly="0" labelOnly="1" outline="0" fieldPosition="0">
        <references count="3">
          <reference field="3" count="1" selected="0">
            <x v="41"/>
          </reference>
          <reference field="5" count="1" selected="0">
            <x v="116"/>
          </reference>
          <reference field="7" count="1">
            <x v="13"/>
          </reference>
        </references>
      </pivotArea>
    </format>
    <format dxfId="2330">
      <pivotArea dataOnly="0" labelOnly="1" outline="0" fieldPosition="0">
        <references count="3">
          <reference field="3" count="1" selected="0">
            <x v="42"/>
          </reference>
          <reference field="5" count="1" selected="0">
            <x v="99"/>
          </reference>
          <reference field="7" count="1">
            <x v="36"/>
          </reference>
        </references>
      </pivotArea>
    </format>
    <format dxfId="2331">
      <pivotArea dataOnly="0" labelOnly="1" outline="0" fieldPosition="0">
        <references count="3">
          <reference field="3" count="1" selected="0">
            <x v="43"/>
          </reference>
          <reference field="5" count="1" selected="0">
            <x v="38"/>
          </reference>
          <reference field="7" count="1">
            <x v="36"/>
          </reference>
        </references>
      </pivotArea>
    </format>
    <format dxfId="2332">
      <pivotArea dataOnly="0" labelOnly="1" outline="0" fieldPosition="0">
        <references count="3">
          <reference field="3" count="1" selected="0">
            <x v="44"/>
          </reference>
          <reference field="5" count="1" selected="0">
            <x v="11"/>
          </reference>
          <reference field="7" count="1">
            <x v="3"/>
          </reference>
        </references>
      </pivotArea>
    </format>
    <format dxfId="2333">
      <pivotArea dataOnly="0" labelOnly="1" outline="0" fieldPosition="0">
        <references count="3">
          <reference field="3" count="1" selected="0">
            <x v="45"/>
          </reference>
          <reference field="5" count="1" selected="0">
            <x v="82"/>
          </reference>
          <reference field="7" count="1">
            <x v="36"/>
          </reference>
        </references>
      </pivotArea>
    </format>
    <format dxfId="2334">
      <pivotArea dataOnly="0" labelOnly="1" outline="0" fieldPosition="0">
        <references count="3">
          <reference field="3" count="1" selected="0">
            <x v="46"/>
          </reference>
          <reference field="5" count="1" selected="0">
            <x v="105"/>
          </reference>
          <reference field="7" count="1">
            <x v="36"/>
          </reference>
        </references>
      </pivotArea>
    </format>
    <format dxfId="2335">
      <pivotArea dataOnly="0" labelOnly="1" outline="0" fieldPosition="0">
        <references count="3">
          <reference field="3" count="1" selected="0">
            <x v="47"/>
          </reference>
          <reference field="5" count="1" selected="0">
            <x v="80"/>
          </reference>
          <reference field="7" count="1">
            <x v="22"/>
          </reference>
        </references>
      </pivotArea>
    </format>
    <format dxfId="2336">
      <pivotArea dataOnly="0" labelOnly="1" outline="0" fieldPosition="0">
        <references count="3">
          <reference field="3" count="1" selected="0">
            <x v="48"/>
          </reference>
          <reference field="5" count="1" selected="0">
            <x v="13"/>
          </reference>
          <reference field="7" count="1">
            <x v="1"/>
          </reference>
        </references>
      </pivotArea>
    </format>
    <format dxfId="2337">
      <pivotArea dataOnly="0" labelOnly="1" outline="0" fieldPosition="0">
        <references count="3">
          <reference field="3" count="1" selected="0">
            <x v="49"/>
          </reference>
          <reference field="5" count="1" selected="0">
            <x v="20"/>
          </reference>
          <reference field="7" count="1">
            <x v="9"/>
          </reference>
        </references>
      </pivotArea>
    </format>
    <format dxfId="2338">
      <pivotArea dataOnly="0" labelOnly="1" outline="0" fieldPosition="0">
        <references count="3">
          <reference field="3" count="1" selected="0">
            <x v="50"/>
          </reference>
          <reference field="5" count="1" selected="0">
            <x v="47"/>
          </reference>
          <reference field="7" count="1">
            <x v="9"/>
          </reference>
        </references>
      </pivotArea>
    </format>
    <format dxfId="2339">
      <pivotArea dataOnly="0" labelOnly="1" outline="0" fieldPosition="0">
        <references count="3">
          <reference field="3" count="1" selected="0">
            <x v="51"/>
          </reference>
          <reference field="5" count="1" selected="0">
            <x v="121"/>
          </reference>
          <reference field="7" count="1">
            <x v="36"/>
          </reference>
        </references>
      </pivotArea>
    </format>
    <format dxfId="2340">
      <pivotArea dataOnly="0" labelOnly="1" outline="0" fieldPosition="0">
        <references count="3">
          <reference field="3" count="1" selected="0">
            <x v="52"/>
          </reference>
          <reference field="5" count="1" selected="0">
            <x v="58"/>
          </reference>
          <reference field="7" count="1">
            <x v="16"/>
          </reference>
        </references>
      </pivotArea>
    </format>
    <format dxfId="2341">
      <pivotArea dataOnly="0" labelOnly="1" outline="0" fieldPosition="0">
        <references count="3">
          <reference field="3" count="1" selected="0">
            <x v="53"/>
          </reference>
          <reference field="5" count="1" selected="0">
            <x v="62"/>
          </reference>
          <reference field="7" count="1">
            <x v="36"/>
          </reference>
        </references>
      </pivotArea>
    </format>
    <format dxfId="2342">
      <pivotArea dataOnly="0" labelOnly="1" outline="0" fieldPosition="0">
        <references count="3">
          <reference field="3" count="1" selected="0">
            <x v="53"/>
          </reference>
          <reference field="5" count="1" selected="0">
            <x v="111"/>
          </reference>
          <reference field="7" count="1">
            <x v="36"/>
          </reference>
        </references>
      </pivotArea>
    </format>
    <format dxfId="2343">
      <pivotArea dataOnly="0" labelOnly="1" outline="0" fieldPosition="0">
        <references count="3">
          <reference field="3" count="1" selected="0">
            <x v="54"/>
          </reference>
          <reference field="5" count="1" selected="0">
            <x v="91"/>
          </reference>
          <reference field="7" count="1">
            <x v="30"/>
          </reference>
        </references>
      </pivotArea>
    </format>
    <format dxfId="2344">
      <pivotArea dataOnly="0" labelOnly="1" outline="0" fieldPosition="0">
        <references count="3">
          <reference field="3" count="1" selected="0">
            <x v="55"/>
          </reference>
          <reference field="5" count="1" selected="0">
            <x v="51"/>
          </reference>
          <reference field="7" count="1">
            <x v="19"/>
          </reference>
        </references>
      </pivotArea>
    </format>
    <format dxfId="2345">
      <pivotArea dataOnly="0" labelOnly="1" outline="0" fieldPosition="0">
        <references count="3">
          <reference field="3" count="1" selected="0">
            <x v="56"/>
          </reference>
          <reference field="5" count="1" selected="0">
            <x v="46"/>
          </reference>
          <reference field="7" count="1">
            <x v="36"/>
          </reference>
        </references>
      </pivotArea>
    </format>
    <format dxfId="2346">
      <pivotArea dataOnly="0" labelOnly="1" outline="0" fieldPosition="0">
        <references count="3">
          <reference field="3" count="1" selected="0">
            <x v="57"/>
          </reference>
          <reference field="5" count="1" selected="0">
            <x v="90"/>
          </reference>
          <reference field="7" count="1">
            <x v="36"/>
          </reference>
        </references>
      </pivotArea>
    </format>
    <format dxfId="2347">
      <pivotArea dataOnly="0" labelOnly="1" outline="0" fieldPosition="0">
        <references count="3">
          <reference field="3" count="1" selected="0">
            <x v="58"/>
          </reference>
          <reference field="5" count="1" selected="0">
            <x v="97"/>
          </reference>
          <reference field="7" count="1">
            <x v="36"/>
          </reference>
        </references>
      </pivotArea>
    </format>
    <format dxfId="2348">
      <pivotArea dataOnly="0" labelOnly="1" outline="0" fieldPosition="0">
        <references count="3">
          <reference field="3" count="1" selected="0">
            <x v="59"/>
          </reference>
          <reference field="5" count="1" selected="0">
            <x v="49"/>
          </reference>
          <reference field="7" count="1">
            <x v="36"/>
          </reference>
        </references>
      </pivotArea>
    </format>
    <format dxfId="2349">
      <pivotArea dataOnly="0" labelOnly="1" outline="0" fieldPosition="0">
        <references count="3">
          <reference field="3" count="1" selected="0">
            <x v="59"/>
          </reference>
          <reference field="5" count="1" selected="0">
            <x v="56"/>
          </reference>
          <reference field="7" count="1">
            <x v="36"/>
          </reference>
        </references>
      </pivotArea>
    </format>
    <format dxfId="2350">
      <pivotArea dataOnly="0" labelOnly="1" outline="0" fieldPosition="0">
        <references count="3">
          <reference field="3" count="1" selected="0">
            <x v="59"/>
          </reference>
          <reference field="5" count="1" selected="0">
            <x v="109"/>
          </reference>
          <reference field="7" count="1">
            <x v="36"/>
          </reference>
        </references>
      </pivotArea>
    </format>
    <format dxfId="2351">
      <pivotArea dataOnly="0" labelOnly="1" outline="0" fieldPosition="0">
        <references count="3">
          <reference field="3" count="1" selected="0">
            <x v="59"/>
          </reference>
          <reference field="5" count="1" selected="0">
            <x v="114"/>
          </reference>
          <reference field="7" count="1">
            <x v="36"/>
          </reference>
        </references>
      </pivotArea>
    </format>
    <format dxfId="2352">
      <pivotArea dataOnly="0" labelOnly="1" outline="0" fieldPosition="0">
        <references count="3">
          <reference field="3" count="1" selected="0">
            <x v="60"/>
          </reference>
          <reference field="5" count="1" selected="0">
            <x v="73"/>
          </reference>
          <reference field="7" count="1">
            <x v="7"/>
          </reference>
        </references>
      </pivotArea>
    </format>
    <format dxfId="2353">
      <pivotArea dataOnly="0" labelOnly="1" outline="0" fieldPosition="0">
        <references count="3">
          <reference field="3" count="1" selected="0">
            <x v="60"/>
          </reference>
          <reference field="5" count="1" selected="0">
            <x v="115"/>
          </reference>
          <reference field="7" count="1">
            <x v="8"/>
          </reference>
        </references>
      </pivotArea>
    </format>
    <format dxfId="2354">
      <pivotArea dataOnly="0" labelOnly="1" outline="0" fieldPosition="0">
        <references count="3">
          <reference field="3" count="1" selected="0">
            <x v="61"/>
          </reference>
          <reference field="5" count="1" selected="0">
            <x v="41"/>
          </reference>
          <reference field="7" count="1">
            <x v="34"/>
          </reference>
        </references>
      </pivotArea>
    </format>
    <format dxfId="2355">
      <pivotArea dataOnly="0" labelOnly="1" outline="0" fieldPosition="0">
        <references count="3">
          <reference field="3" count="1" selected="0">
            <x v="62"/>
          </reference>
          <reference field="5" count="1" selected="0">
            <x v="60"/>
          </reference>
          <reference field="7" count="1">
            <x v="28"/>
          </reference>
        </references>
      </pivotArea>
    </format>
    <format dxfId="2356">
      <pivotArea dataOnly="0" labelOnly="1" outline="0" fieldPosition="0">
        <references count="3">
          <reference field="3" count="1" selected="0">
            <x v="62"/>
          </reference>
          <reference field="5" count="1" selected="0">
            <x v="87"/>
          </reference>
          <reference field="7" count="1">
            <x v="6"/>
          </reference>
        </references>
      </pivotArea>
    </format>
    <format dxfId="2357">
      <pivotArea dataOnly="0" labelOnly="1" outline="0" fieldPosition="0">
        <references count="3">
          <reference field="3" count="1" selected="0">
            <x v="62"/>
          </reference>
          <reference field="5" count="1" selected="0">
            <x v="100"/>
          </reference>
          <reference field="7" count="1">
            <x v="36"/>
          </reference>
        </references>
      </pivotArea>
    </format>
    <format dxfId="2358">
      <pivotArea dataOnly="0" labelOnly="1" outline="0" fieldPosition="0">
        <references count="3">
          <reference field="3" count="1" selected="0">
            <x v="62"/>
          </reference>
          <reference field="5" count="1" selected="0">
            <x v="104"/>
          </reference>
          <reference field="7" count="1">
            <x v="36"/>
          </reference>
        </references>
      </pivotArea>
    </format>
    <format dxfId="2359">
      <pivotArea dataOnly="0" labelOnly="1" outline="0" fieldPosition="0">
        <references count="3">
          <reference field="3" count="1" selected="0">
            <x v="63"/>
          </reference>
          <reference field="5" count="1" selected="0">
            <x v="50"/>
          </reference>
          <reference field="7" count="1">
            <x v="36"/>
          </reference>
        </references>
      </pivotArea>
    </format>
    <format dxfId="2360">
      <pivotArea dataOnly="0" labelOnly="1" outline="0" fieldPosition="0">
        <references count="3">
          <reference field="3" count="1" selected="0">
            <x v="64"/>
          </reference>
          <reference field="5" count="1" selected="0">
            <x v="18"/>
          </reference>
          <reference field="7" count="1">
            <x v="36"/>
          </reference>
        </references>
      </pivotArea>
    </format>
    <format dxfId="2361">
      <pivotArea dataOnly="0" labelOnly="1" outline="0" fieldPosition="0">
        <references count="3">
          <reference field="3" count="1" selected="0">
            <x v="65"/>
          </reference>
          <reference field="5" count="1" selected="0">
            <x v="61"/>
          </reference>
          <reference field="7" count="1">
            <x v="15"/>
          </reference>
        </references>
      </pivotArea>
    </format>
    <format dxfId="2362">
      <pivotArea dataOnly="0" labelOnly="1" outline="0" fieldPosition="0">
        <references count="3">
          <reference field="3" count="1" selected="0">
            <x v="66"/>
          </reference>
          <reference field="5" count="1" selected="0">
            <x v="10"/>
          </reference>
          <reference field="7" count="1">
            <x v="36"/>
          </reference>
        </references>
      </pivotArea>
    </format>
    <format dxfId="2363">
      <pivotArea type="topRight" dataOnly="0" labelOnly="1" outline="0" fieldPosition="0"/>
    </format>
    <format dxfId="2364">
      <pivotArea type="all" dataOnly="0" outline="0" fieldPosition="0"/>
    </format>
    <format dxfId="2365">
      <pivotArea outline="0" collapsedLevelsAreSubtotals="1" fieldPosition="0"/>
    </format>
    <format dxfId="2366">
      <pivotArea type="origin" dataOnly="0" labelOnly="1" outline="0" fieldPosition="0"/>
    </format>
    <format dxfId="2367">
      <pivotArea field="3" type="button" dataOnly="0" labelOnly="1" outline="0" axis="axisRow" fieldPosition="0"/>
    </format>
    <format dxfId="2368">
      <pivotArea field="5" type="button" dataOnly="0" labelOnly="1" outline="0" axis="axisRow" fieldPosition="2"/>
    </format>
    <format dxfId="2369">
      <pivotArea field="7" type="button" dataOnly="0" labelOnly="1" outline="0" axis="axisRow" fieldPosition="3"/>
    </format>
    <format dxfId="2370">
      <pivotArea dataOnly="0" labelOnly="1" outline="0"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371">
      <pivotArea dataOnly="0" labelOnly="1" outline="0" fieldPosition="0">
        <references count="1">
          <reference field="3" count="17">
            <x v="50"/>
            <x v="51"/>
            <x v="52"/>
            <x v="53"/>
            <x v="54"/>
            <x v="55"/>
            <x v="56"/>
            <x v="57"/>
            <x v="58"/>
            <x v="59"/>
            <x v="60"/>
            <x v="61"/>
            <x v="62"/>
            <x v="63"/>
            <x v="64"/>
            <x v="65"/>
            <x v="66"/>
          </reference>
        </references>
      </pivotArea>
    </format>
    <format dxfId="2372">
      <pivotArea dataOnly="0" labelOnly="1" grandRow="1" outline="0" fieldPosition="0"/>
    </format>
    <format dxfId="2373">
      <pivotArea dataOnly="0" labelOnly="1" outline="0" fieldPosition="0">
        <references count="2">
          <reference field="3" count="1" selected="0">
            <x v="0"/>
          </reference>
          <reference field="5" count="1">
            <x v="98"/>
          </reference>
        </references>
      </pivotArea>
    </format>
    <format dxfId="2374">
      <pivotArea dataOnly="0" labelOnly="1" outline="0" fieldPosition="0">
        <references count="2">
          <reference field="3" count="1" selected="0">
            <x v="1"/>
          </reference>
          <reference field="5" count="2">
            <x v="16"/>
            <x v="79"/>
          </reference>
        </references>
      </pivotArea>
    </format>
    <format dxfId="2375">
      <pivotArea dataOnly="0" labelOnly="1" outline="0" fieldPosition="0">
        <references count="2">
          <reference field="3" count="1" selected="0">
            <x v="2"/>
          </reference>
          <reference field="5" count="1">
            <x v="21"/>
          </reference>
        </references>
      </pivotArea>
    </format>
    <format dxfId="2376">
      <pivotArea dataOnly="0" labelOnly="1" outline="0" fieldPosition="0">
        <references count="2">
          <reference field="3" count="1" selected="0">
            <x v="3"/>
          </reference>
          <reference field="5" count="1">
            <x v="35"/>
          </reference>
        </references>
      </pivotArea>
    </format>
    <format dxfId="2377">
      <pivotArea dataOnly="0" labelOnly="1" outline="0" fieldPosition="0">
        <references count="2">
          <reference field="3" count="1" selected="0">
            <x v="4"/>
          </reference>
          <reference field="5" count="1">
            <x v="24"/>
          </reference>
        </references>
      </pivotArea>
    </format>
    <format dxfId="2378">
      <pivotArea dataOnly="0" labelOnly="1" outline="0" fieldPosition="0">
        <references count="2">
          <reference field="3" count="1" selected="0">
            <x v="5"/>
          </reference>
          <reference field="5" count="1">
            <x v="93"/>
          </reference>
        </references>
      </pivotArea>
    </format>
    <format dxfId="2379">
      <pivotArea dataOnly="0" labelOnly="1" outline="0" fieldPosition="0">
        <references count="2">
          <reference field="3" count="1" selected="0">
            <x v="6"/>
          </reference>
          <reference field="5" count="1">
            <x v="108"/>
          </reference>
        </references>
      </pivotArea>
    </format>
    <format dxfId="2380">
      <pivotArea dataOnly="0" labelOnly="1" outline="0" fieldPosition="0">
        <references count="2">
          <reference field="3" count="1" selected="0">
            <x v="7"/>
          </reference>
          <reference field="5" count="2">
            <x v="7"/>
            <x v="53"/>
          </reference>
        </references>
      </pivotArea>
    </format>
    <format dxfId="2381">
      <pivotArea dataOnly="0" labelOnly="1" outline="0" fieldPosition="0">
        <references count="2">
          <reference field="3" count="1" selected="0">
            <x v="8"/>
          </reference>
          <reference field="5" count="1">
            <x v="121"/>
          </reference>
        </references>
      </pivotArea>
    </format>
    <format dxfId="2382">
      <pivotArea dataOnly="0" labelOnly="1" outline="0" fieldPosition="0">
        <references count="2">
          <reference field="3" count="1" selected="0">
            <x v="9"/>
          </reference>
          <reference field="5" count="1">
            <x v="118"/>
          </reference>
        </references>
      </pivotArea>
    </format>
    <format dxfId="2383">
      <pivotArea dataOnly="0" labelOnly="1" outline="0" fieldPosition="0">
        <references count="2">
          <reference field="3" count="1" selected="0">
            <x v="10"/>
          </reference>
          <reference field="5" count="1">
            <x v="14"/>
          </reference>
        </references>
      </pivotArea>
    </format>
    <format dxfId="2384">
      <pivotArea dataOnly="0" labelOnly="1" outline="0" fieldPosition="0">
        <references count="2">
          <reference field="3" count="1" selected="0">
            <x v="11"/>
          </reference>
          <reference field="5" count="1">
            <x v="3"/>
          </reference>
        </references>
      </pivotArea>
    </format>
    <format dxfId="2385">
      <pivotArea dataOnly="0" labelOnly="1" outline="0" fieldPosition="0">
        <references count="2">
          <reference field="3" count="1" selected="0">
            <x v="12"/>
          </reference>
          <reference field="5" count="1">
            <x v="32"/>
          </reference>
        </references>
      </pivotArea>
    </format>
    <format dxfId="2386">
      <pivotArea dataOnly="0" labelOnly="1" outline="0" fieldPosition="0">
        <references count="2">
          <reference field="3" count="1" selected="0">
            <x v="13"/>
          </reference>
          <reference field="5" count="4">
            <x v="48"/>
            <x v="57"/>
            <x v="84"/>
            <x v="110"/>
          </reference>
        </references>
      </pivotArea>
    </format>
    <format dxfId="2387">
      <pivotArea dataOnly="0" labelOnly="1" outline="0" fieldPosition="0">
        <references count="2">
          <reference field="3" count="1" selected="0">
            <x v="14"/>
          </reference>
          <reference field="5" count="1">
            <x v="92"/>
          </reference>
        </references>
      </pivotArea>
    </format>
    <format dxfId="2388">
      <pivotArea dataOnly="0" labelOnly="1" outline="0" fieldPosition="0">
        <references count="2">
          <reference field="3" count="1" selected="0">
            <x v="15"/>
          </reference>
          <reference field="5" count="1">
            <x v="77"/>
          </reference>
        </references>
      </pivotArea>
    </format>
    <format dxfId="2389">
      <pivotArea dataOnly="0" labelOnly="1" outline="0" fieldPosition="0">
        <references count="2">
          <reference field="3" count="1" selected="0">
            <x v="16"/>
          </reference>
          <reference field="5" count="6">
            <x v="1"/>
            <x v="29"/>
            <x v="30"/>
            <x v="81"/>
            <x v="95"/>
            <x v="121"/>
          </reference>
        </references>
      </pivotArea>
    </format>
    <format dxfId="2390">
      <pivotArea dataOnly="0" labelOnly="1" outline="0" fieldPosition="0">
        <references count="2">
          <reference field="3" count="1" selected="0">
            <x v="17"/>
          </reference>
          <reference field="5" count="3">
            <x v="33"/>
            <x v="43"/>
            <x v="96"/>
          </reference>
        </references>
      </pivotArea>
    </format>
    <format dxfId="2391">
      <pivotArea dataOnly="0" labelOnly="1" outline="0" fieldPosition="0">
        <references count="2">
          <reference field="3" count="1" selected="0">
            <x v="18"/>
          </reference>
          <reference field="5" count="1">
            <x v="65"/>
          </reference>
        </references>
      </pivotArea>
    </format>
    <format dxfId="2392">
      <pivotArea dataOnly="0" labelOnly="1" outline="0" fieldPosition="0">
        <references count="2">
          <reference field="3" count="1" selected="0">
            <x v="19"/>
          </reference>
          <reference field="5" count="1">
            <x v="119"/>
          </reference>
        </references>
      </pivotArea>
    </format>
    <format dxfId="2393">
      <pivotArea dataOnly="0" labelOnly="1" outline="0" fieldPosition="0">
        <references count="2">
          <reference field="3" count="1" selected="0">
            <x v="20"/>
          </reference>
          <reference field="5" count="1">
            <x v="102"/>
          </reference>
        </references>
      </pivotArea>
    </format>
    <format dxfId="2394">
      <pivotArea dataOnly="0" labelOnly="1" outline="0" fieldPosition="0">
        <references count="2">
          <reference field="3" count="1" selected="0">
            <x v="21"/>
          </reference>
          <reference field="5" count="1">
            <x v="0"/>
          </reference>
        </references>
      </pivotArea>
    </format>
    <format dxfId="2395">
      <pivotArea dataOnly="0" labelOnly="1" outline="0" fieldPosition="0">
        <references count="2">
          <reference field="3" count="1" selected="0">
            <x v="22"/>
          </reference>
          <reference field="5" count="1">
            <x v="101"/>
          </reference>
        </references>
      </pivotArea>
    </format>
    <format dxfId="2396">
      <pivotArea dataOnly="0" labelOnly="1" outline="0" fieldPosition="0">
        <references count="2">
          <reference field="3" count="1" selected="0">
            <x v="23"/>
          </reference>
          <reference field="5" count="1">
            <x v="83"/>
          </reference>
        </references>
      </pivotArea>
    </format>
    <format dxfId="2397">
      <pivotArea dataOnly="0" labelOnly="1" outline="0" fieldPosition="0">
        <references count="2">
          <reference field="3" count="1" selected="0">
            <x v="24"/>
          </reference>
          <reference field="5" count="1">
            <x v="121"/>
          </reference>
        </references>
      </pivotArea>
    </format>
    <format dxfId="2398">
      <pivotArea dataOnly="0" labelOnly="1" outline="0" fieldPosition="0">
        <references count="2">
          <reference field="3" count="1" selected="0">
            <x v="25"/>
          </reference>
          <reference field="5" count="1">
            <x v="86"/>
          </reference>
        </references>
      </pivotArea>
    </format>
    <format dxfId="2399">
      <pivotArea dataOnly="0" labelOnly="1" outline="0" fieldPosition="0">
        <references count="2">
          <reference field="3" count="1" selected="0">
            <x v="26"/>
          </reference>
          <reference field="5" count="3">
            <x v="75"/>
            <x v="103"/>
            <x v="107"/>
          </reference>
        </references>
      </pivotArea>
    </format>
    <format dxfId="2400">
      <pivotArea dataOnly="0" labelOnly="1" outline="0" fieldPosition="0">
        <references count="2">
          <reference field="3" count="1" selected="0">
            <x v="27"/>
          </reference>
          <reference field="5" count="1">
            <x v="6"/>
          </reference>
        </references>
      </pivotArea>
    </format>
    <format dxfId="2401">
      <pivotArea dataOnly="0" labelOnly="1" outline="0" fieldPosition="0">
        <references count="2">
          <reference field="3" count="1" selected="0">
            <x v="28"/>
          </reference>
          <reference field="5" count="2">
            <x v="17"/>
            <x v="31"/>
          </reference>
        </references>
      </pivotArea>
    </format>
    <format dxfId="2402">
      <pivotArea dataOnly="0" labelOnly="1" outline="0" fieldPosition="0">
        <references count="2">
          <reference field="3" count="1" selected="0">
            <x v="29"/>
          </reference>
          <reference field="5" count="1">
            <x v="8"/>
          </reference>
        </references>
      </pivotArea>
    </format>
    <format dxfId="2403">
      <pivotArea dataOnly="0" labelOnly="1" outline="0" fieldPosition="0">
        <references count="2">
          <reference field="3" count="1" selected="0">
            <x v="30"/>
          </reference>
          <reference field="5" count="1">
            <x v="89"/>
          </reference>
        </references>
      </pivotArea>
    </format>
    <format dxfId="2404">
      <pivotArea dataOnly="0" labelOnly="1" outline="0" fieldPosition="0">
        <references count="2">
          <reference field="3" count="1" selected="0">
            <x v="31"/>
          </reference>
          <reference field="5" count="2">
            <x v="64"/>
            <x v="66"/>
          </reference>
        </references>
      </pivotArea>
    </format>
    <format dxfId="2405">
      <pivotArea dataOnly="0" labelOnly="1" outline="0" fieldPosition="0">
        <references count="2">
          <reference field="3" count="1" selected="0">
            <x v="32"/>
          </reference>
          <reference field="5" count="1">
            <x v="94"/>
          </reference>
        </references>
      </pivotArea>
    </format>
    <format dxfId="2406">
      <pivotArea dataOnly="0" labelOnly="1" outline="0" fieldPosition="0">
        <references count="2">
          <reference field="3" count="1" selected="0">
            <x v="33"/>
          </reference>
          <reference field="5" count="1">
            <x v="68"/>
          </reference>
        </references>
      </pivotArea>
    </format>
    <format dxfId="2407">
      <pivotArea dataOnly="0" labelOnly="1" outline="0" fieldPosition="0">
        <references count="2">
          <reference field="3" count="1" selected="0">
            <x v="34"/>
          </reference>
          <reference field="5" count="5">
            <x v="9"/>
            <x v="28"/>
            <x v="78"/>
            <x v="120"/>
            <x v="121"/>
          </reference>
        </references>
      </pivotArea>
    </format>
    <format dxfId="2408">
      <pivotArea dataOnly="0" labelOnly="1" outline="0" fieldPosition="0">
        <references count="2">
          <reference field="3" count="1" selected="0">
            <x v="35"/>
          </reference>
          <reference field="5" count="1">
            <x v="26"/>
          </reference>
        </references>
      </pivotArea>
    </format>
    <format dxfId="2409">
      <pivotArea dataOnly="0" labelOnly="1" outline="0" fieldPosition="0">
        <references count="2">
          <reference field="3" count="1" selected="0">
            <x v="36"/>
          </reference>
          <reference field="5" count="1">
            <x v="22"/>
          </reference>
        </references>
      </pivotArea>
    </format>
    <format dxfId="2410">
      <pivotArea dataOnly="0" labelOnly="1" outline="0" fieldPosition="0">
        <references count="2">
          <reference field="3" count="1" selected="0">
            <x v="37"/>
          </reference>
          <reference field="5" count="1">
            <x v="117"/>
          </reference>
        </references>
      </pivotArea>
    </format>
    <format dxfId="2411">
      <pivotArea dataOnly="0" labelOnly="1" outline="0" fieldPosition="0">
        <references count="2">
          <reference field="3" count="1" selected="0">
            <x v="38"/>
          </reference>
          <reference field="5" count="2">
            <x v="27"/>
            <x v="52"/>
          </reference>
        </references>
      </pivotArea>
    </format>
    <format dxfId="2412">
      <pivotArea dataOnly="0" labelOnly="1" outline="0" fieldPosition="0">
        <references count="2">
          <reference field="3" count="1" selected="0">
            <x v="39"/>
          </reference>
          <reference field="5" count="13">
            <x v="12"/>
            <x v="15"/>
            <x v="19"/>
            <x v="23"/>
            <x v="25"/>
            <x v="34"/>
            <x v="36"/>
            <x v="42"/>
            <x v="44"/>
            <x v="55"/>
            <x v="69"/>
            <x v="88"/>
            <x v="121"/>
          </reference>
        </references>
      </pivotArea>
    </format>
    <format dxfId="2413">
      <pivotArea dataOnly="0" labelOnly="1" outline="0" fieldPosition="0">
        <references count="2">
          <reference field="3" count="1" selected="0">
            <x v="40"/>
          </reference>
          <reference field="5" count="14">
            <x v="4"/>
            <x v="37"/>
            <x v="39"/>
            <x v="40"/>
            <x v="45"/>
            <x v="54"/>
            <x v="63"/>
            <x v="70"/>
            <x v="71"/>
            <x v="72"/>
            <x v="74"/>
            <x v="85"/>
            <x v="106"/>
            <x v="113"/>
          </reference>
        </references>
      </pivotArea>
    </format>
    <format dxfId="2414">
      <pivotArea dataOnly="0" labelOnly="1" outline="0" fieldPosition="0">
        <references count="2">
          <reference field="3" count="1" selected="0">
            <x v="41"/>
          </reference>
          <reference field="5" count="7">
            <x v="2"/>
            <x v="5"/>
            <x v="59"/>
            <x v="67"/>
            <x v="76"/>
            <x v="112"/>
            <x v="116"/>
          </reference>
        </references>
      </pivotArea>
    </format>
    <format dxfId="2415">
      <pivotArea dataOnly="0" labelOnly="1" outline="0" fieldPosition="0">
        <references count="2">
          <reference field="3" count="1" selected="0">
            <x v="42"/>
          </reference>
          <reference field="5" count="1">
            <x v="99"/>
          </reference>
        </references>
      </pivotArea>
    </format>
    <format dxfId="2416">
      <pivotArea dataOnly="0" labelOnly="1" outline="0" fieldPosition="0">
        <references count="2">
          <reference field="3" count="1" selected="0">
            <x v="43"/>
          </reference>
          <reference field="5" count="1">
            <x v="38"/>
          </reference>
        </references>
      </pivotArea>
    </format>
    <format dxfId="2417">
      <pivotArea dataOnly="0" labelOnly="1" outline="0" fieldPosition="0">
        <references count="2">
          <reference field="3" count="1" selected="0">
            <x v="44"/>
          </reference>
          <reference field="5" count="1">
            <x v="11"/>
          </reference>
        </references>
      </pivotArea>
    </format>
    <format dxfId="2418">
      <pivotArea dataOnly="0" labelOnly="1" outline="0" fieldPosition="0">
        <references count="2">
          <reference field="3" count="1" selected="0">
            <x v="45"/>
          </reference>
          <reference field="5" count="1">
            <x v="82"/>
          </reference>
        </references>
      </pivotArea>
    </format>
    <format dxfId="2419">
      <pivotArea dataOnly="0" labelOnly="1" outline="0" fieldPosition="0">
        <references count="2">
          <reference field="3" count="1" selected="0">
            <x v="46"/>
          </reference>
          <reference field="5" count="1">
            <x v="105"/>
          </reference>
        </references>
      </pivotArea>
    </format>
    <format dxfId="2420">
      <pivotArea dataOnly="0" labelOnly="1" outline="0" fieldPosition="0">
        <references count="2">
          <reference field="3" count="1" selected="0">
            <x v="47"/>
          </reference>
          <reference field="5" count="1">
            <x v="80"/>
          </reference>
        </references>
      </pivotArea>
    </format>
    <format dxfId="2421">
      <pivotArea dataOnly="0" labelOnly="1" outline="0" fieldPosition="0">
        <references count="2">
          <reference field="3" count="1" selected="0">
            <x v="48"/>
          </reference>
          <reference field="5" count="1">
            <x v="13"/>
          </reference>
        </references>
      </pivotArea>
    </format>
    <format dxfId="2422">
      <pivotArea dataOnly="0" labelOnly="1" outline="0" fieldPosition="0">
        <references count="2">
          <reference field="3" count="1" selected="0">
            <x v="49"/>
          </reference>
          <reference field="5" count="1">
            <x v="20"/>
          </reference>
        </references>
      </pivotArea>
    </format>
    <format dxfId="2423">
      <pivotArea dataOnly="0" labelOnly="1" outline="0" fieldPosition="0">
        <references count="2">
          <reference field="3" count="1" selected="0">
            <x v="50"/>
          </reference>
          <reference field="5" count="1">
            <x v="47"/>
          </reference>
        </references>
      </pivotArea>
    </format>
    <format dxfId="2424">
      <pivotArea dataOnly="0" labelOnly="1" outline="0" fieldPosition="0">
        <references count="2">
          <reference field="3" count="1" selected="0">
            <x v="51"/>
          </reference>
          <reference field="5" count="1">
            <x v="121"/>
          </reference>
        </references>
      </pivotArea>
    </format>
    <format dxfId="2425">
      <pivotArea dataOnly="0" labelOnly="1" outline="0" fieldPosition="0">
        <references count="2">
          <reference field="3" count="1" selected="0">
            <x v="52"/>
          </reference>
          <reference field="5" count="1">
            <x v="58"/>
          </reference>
        </references>
      </pivotArea>
    </format>
    <format dxfId="2426">
      <pivotArea dataOnly="0" labelOnly="1" outline="0" fieldPosition="0">
        <references count="2">
          <reference field="3" count="1" selected="0">
            <x v="53"/>
          </reference>
          <reference field="5" count="2">
            <x v="62"/>
            <x v="111"/>
          </reference>
        </references>
      </pivotArea>
    </format>
    <format dxfId="2427">
      <pivotArea dataOnly="0" labelOnly="1" outline="0" fieldPosition="0">
        <references count="2">
          <reference field="3" count="1" selected="0">
            <x v="54"/>
          </reference>
          <reference field="5" count="1">
            <x v="91"/>
          </reference>
        </references>
      </pivotArea>
    </format>
    <format dxfId="2428">
      <pivotArea dataOnly="0" labelOnly="1" outline="0" fieldPosition="0">
        <references count="2">
          <reference field="3" count="1" selected="0">
            <x v="55"/>
          </reference>
          <reference field="5" count="1">
            <x v="51"/>
          </reference>
        </references>
      </pivotArea>
    </format>
    <format dxfId="2429">
      <pivotArea dataOnly="0" labelOnly="1" outline="0" fieldPosition="0">
        <references count="2">
          <reference field="3" count="1" selected="0">
            <x v="56"/>
          </reference>
          <reference field="5" count="1">
            <x v="46"/>
          </reference>
        </references>
      </pivotArea>
    </format>
    <format dxfId="2430">
      <pivotArea dataOnly="0" labelOnly="1" outline="0" fieldPosition="0">
        <references count="2">
          <reference field="3" count="1" selected="0">
            <x v="57"/>
          </reference>
          <reference field="5" count="1">
            <x v="90"/>
          </reference>
        </references>
      </pivotArea>
    </format>
    <format dxfId="2431">
      <pivotArea dataOnly="0" labelOnly="1" outline="0" fieldPosition="0">
        <references count="2">
          <reference field="3" count="1" selected="0">
            <x v="58"/>
          </reference>
          <reference field="5" count="1">
            <x v="97"/>
          </reference>
        </references>
      </pivotArea>
    </format>
    <format dxfId="2432">
      <pivotArea dataOnly="0" labelOnly="1" outline="0" fieldPosition="0">
        <references count="2">
          <reference field="3" count="1" selected="0">
            <x v="59"/>
          </reference>
          <reference field="5" count="4">
            <x v="49"/>
            <x v="56"/>
            <x v="109"/>
            <x v="114"/>
          </reference>
        </references>
      </pivotArea>
    </format>
    <format dxfId="2433">
      <pivotArea dataOnly="0" labelOnly="1" outline="0" fieldPosition="0">
        <references count="2">
          <reference field="3" count="1" selected="0">
            <x v="60"/>
          </reference>
          <reference field="5" count="2">
            <x v="73"/>
            <x v="115"/>
          </reference>
        </references>
      </pivotArea>
    </format>
    <format dxfId="2434">
      <pivotArea dataOnly="0" labelOnly="1" outline="0" fieldPosition="0">
        <references count="2">
          <reference field="3" count="1" selected="0">
            <x v="61"/>
          </reference>
          <reference field="5" count="1">
            <x v="41"/>
          </reference>
        </references>
      </pivotArea>
    </format>
    <format dxfId="2435">
      <pivotArea dataOnly="0" labelOnly="1" outline="0" fieldPosition="0">
        <references count="2">
          <reference field="3" count="1" selected="0">
            <x v="62"/>
          </reference>
          <reference field="5" count="4">
            <x v="60"/>
            <x v="87"/>
            <x v="100"/>
            <x v="104"/>
          </reference>
        </references>
      </pivotArea>
    </format>
    <format dxfId="2436">
      <pivotArea dataOnly="0" labelOnly="1" outline="0" fieldPosition="0">
        <references count="2">
          <reference field="3" count="1" selected="0">
            <x v="63"/>
          </reference>
          <reference field="5" count="1">
            <x v="50"/>
          </reference>
        </references>
      </pivotArea>
    </format>
    <format dxfId="2437">
      <pivotArea dataOnly="0" labelOnly="1" outline="0" fieldPosition="0">
        <references count="2">
          <reference field="3" count="1" selected="0">
            <x v="64"/>
          </reference>
          <reference field="5" count="1">
            <x v="18"/>
          </reference>
        </references>
      </pivotArea>
    </format>
    <format dxfId="2438">
      <pivotArea dataOnly="0" labelOnly="1" outline="0" fieldPosition="0">
        <references count="2">
          <reference field="3" count="1" selected="0">
            <x v="65"/>
          </reference>
          <reference field="5" count="1">
            <x v="61"/>
          </reference>
        </references>
      </pivotArea>
    </format>
    <format dxfId="2439">
      <pivotArea dataOnly="0" labelOnly="1" outline="0" fieldPosition="0">
        <references count="2">
          <reference field="3" count="1" selected="0">
            <x v="66"/>
          </reference>
          <reference field="5" count="1">
            <x v="10"/>
          </reference>
        </references>
      </pivotArea>
    </format>
    <format dxfId="2440">
      <pivotArea dataOnly="0" labelOnly="1" outline="0" fieldPosition="0">
        <references count="3">
          <reference field="3" count="1" selected="0">
            <x v="0"/>
          </reference>
          <reference field="5" count="1" selected="0">
            <x v="98"/>
          </reference>
          <reference field="7" count="1">
            <x v="33"/>
          </reference>
        </references>
      </pivotArea>
    </format>
    <format dxfId="2441">
      <pivotArea dataOnly="0" labelOnly="1" outline="0" fieldPosition="0">
        <references count="3">
          <reference field="3" count="1" selected="0">
            <x v="1"/>
          </reference>
          <reference field="5" count="1" selected="0">
            <x v="16"/>
          </reference>
          <reference field="7" count="1">
            <x v="18"/>
          </reference>
        </references>
      </pivotArea>
    </format>
    <format dxfId="2442">
      <pivotArea dataOnly="0" labelOnly="1" outline="0" fieldPosition="0">
        <references count="3">
          <reference field="3" count="1" selected="0">
            <x v="1"/>
          </reference>
          <reference field="5" count="1" selected="0">
            <x v="79"/>
          </reference>
          <reference field="7" count="1">
            <x v="10"/>
          </reference>
        </references>
      </pivotArea>
    </format>
    <format dxfId="2443">
      <pivotArea dataOnly="0" labelOnly="1" outline="0" fieldPosition="0">
        <references count="3">
          <reference field="3" count="1" selected="0">
            <x v="2"/>
          </reference>
          <reference field="5" count="1" selected="0">
            <x v="21"/>
          </reference>
          <reference field="7" count="1">
            <x v="36"/>
          </reference>
        </references>
      </pivotArea>
    </format>
    <format dxfId="2444">
      <pivotArea dataOnly="0" labelOnly="1" outline="0" fieldPosition="0">
        <references count="3">
          <reference field="3" count="1" selected="0">
            <x v="3"/>
          </reference>
          <reference field="5" count="1" selected="0">
            <x v="35"/>
          </reference>
          <reference field="7" count="1">
            <x v="36"/>
          </reference>
        </references>
      </pivotArea>
    </format>
    <format dxfId="2445">
      <pivotArea dataOnly="0" labelOnly="1" outline="0" fieldPosition="0">
        <references count="3">
          <reference field="3" count="1" selected="0">
            <x v="4"/>
          </reference>
          <reference field="5" count="1" selected="0">
            <x v="24"/>
          </reference>
          <reference field="7" count="1">
            <x v="17"/>
          </reference>
        </references>
      </pivotArea>
    </format>
    <format dxfId="2446">
      <pivotArea dataOnly="0" labelOnly="1" outline="0" fieldPosition="0">
        <references count="3">
          <reference field="3" count="1" selected="0">
            <x v="5"/>
          </reference>
          <reference field="5" count="1" selected="0">
            <x v="93"/>
          </reference>
          <reference field="7" count="1">
            <x v="31"/>
          </reference>
        </references>
      </pivotArea>
    </format>
    <format dxfId="2447">
      <pivotArea dataOnly="0" labelOnly="1" outline="0" fieldPosition="0">
        <references count="3">
          <reference field="3" count="1" selected="0">
            <x v="6"/>
          </reference>
          <reference field="5" count="1" selected="0">
            <x v="108"/>
          </reference>
          <reference field="7" count="1">
            <x v="36"/>
          </reference>
        </references>
      </pivotArea>
    </format>
    <format dxfId="2448">
      <pivotArea dataOnly="0" labelOnly="1" outline="0" fieldPosition="0">
        <references count="3">
          <reference field="3" count="1" selected="0">
            <x v="7"/>
          </reference>
          <reference field="5" count="1" selected="0">
            <x v="7"/>
          </reference>
          <reference field="7" count="1">
            <x v="29"/>
          </reference>
        </references>
      </pivotArea>
    </format>
    <format dxfId="2449">
      <pivotArea dataOnly="0" labelOnly="1" outline="0" fieldPosition="0">
        <references count="3">
          <reference field="3" count="1" selected="0">
            <x v="7"/>
          </reference>
          <reference field="5" count="1" selected="0">
            <x v="53"/>
          </reference>
          <reference field="7" count="1">
            <x v="5"/>
          </reference>
        </references>
      </pivotArea>
    </format>
    <format dxfId="2450">
      <pivotArea dataOnly="0" labelOnly="1" outline="0" fieldPosition="0">
        <references count="3">
          <reference field="3" count="1" selected="0">
            <x v="8"/>
          </reference>
          <reference field="5" count="1" selected="0">
            <x v="121"/>
          </reference>
          <reference field="7" count="1">
            <x v="27"/>
          </reference>
        </references>
      </pivotArea>
    </format>
    <format dxfId="2451">
      <pivotArea dataOnly="0" labelOnly="1" outline="0" fieldPosition="0">
        <references count="3">
          <reference field="3" count="1" selected="0">
            <x v="9"/>
          </reference>
          <reference field="5" count="1" selected="0">
            <x v="118"/>
          </reference>
          <reference field="7" count="1">
            <x v="26"/>
          </reference>
        </references>
      </pivotArea>
    </format>
    <format dxfId="2452">
      <pivotArea dataOnly="0" labelOnly="1" outline="0" fieldPosition="0">
        <references count="3">
          <reference field="3" count="1" selected="0">
            <x v="10"/>
          </reference>
          <reference field="5" count="1" selected="0">
            <x v="14"/>
          </reference>
          <reference field="7" count="1">
            <x v="36"/>
          </reference>
        </references>
      </pivotArea>
    </format>
    <format dxfId="2453">
      <pivotArea dataOnly="0" labelOnly="1" outline="0" fieldPosition="0">
        <references count="3">
          <reference field="3" count="1" selected="0">
            <x v="11"/>
          </reference>
          <reference field="5" count="1" selected="0">
            <x v="3"/>
          </reference>
          <reference field="7" count="1">
            <x v="4"/>
          </reference>
        </references>
      </pivotArea>
    </format>
    <format dxfId="2454">
      <pivotArea dataOnly="0" labelOnly="1" outline="0" fieldPosition="0">
        <references count="3">
          <reference field="3" count="1" selected="0">
            <x v="12"/>
          </reference>
          <reference field="5" count="1" selected="0">
            <x v="32"/>
          </reference>
          <reference field="7" count="1">
            <x v="36"/>
          </reference>
        </references>
      </pivotArea>
    </format>
    <format dxfId="2455">
      <pivotArea dataOnly="0" labelOnly="1" outline="0" fieldPosition="0">
        <references count="3">
          <reference field="3" count="1" selected="0">
            <x v="13"/>
          </reference>
          <reference field="5" count="1" selected="0">
            <x v="48"/>
          </reference>
          <reference field="7" count="1">
            <x v="23"/>
          </reference>
        </references>
      </pivotArea>
    </format>
    <format dxfId="2456">
      <pivotArea dataOnly="0" labelOnly="1" outline="0" fieldPosition="0">
        <references count="3">
          <reference field="3" count="1" selected="0">
            <x v="13"/>
          </reference>
          <reference field="5" count="1" selected="0">
            <x v="57"/>
          </reference>
          <reference field="7" count="1">
            <x v="24"/>
          </reference>
        </references>
      </pivotArea>
    </format>
    <format dxfId="2457">
      <pivotArea dataOnly="0" labelOnly="1" outline="0" fieldPosition="0">
        <references count="3">
          <reference field="3" count="1" selected="0">
            <x v="13"/>
          </reference>
          <reference field="5" count="1" selected="0">
            <x v="84"/>
          </reference>
          <reference field="7" count="1">
            <x v="23"/>
          </reference>
        </references>
      </pivotArea>
    </format>
    <format dxfId="2458">
      <pivotArea dataOnly="0" labelOnly="1" outline="0" fieldPosition="0">
        <references count="3">
          <reference field="3" count="1" selected="0">
            <x v="13"/>
          </reference>
          <reference field="5" count="1" selected="0">
            <x v="110"/>
          </reference>
          <reference field="7" count="1">
            <x v="35"/>
          </reference>
        </references>
      </pivotArea>
    </format>
    <format dxfId="2459">
      <pivotArea dataOnly="0" labelOnly="1" outline="0" fieldPosition="0">
        <references count="3">
          <reference field="3" count="1" selected="0">
            <x v="14"/>
          </reference>
          <reference field="5" count="1" selected="0">
            <x v="92"/>
          </reference>
          <reference field="7" count="1">
            <x v="36"/>
          </reference>
        </references>
      </pivotArea>
    </format>
    <format dxfId="2460">
      <pivotArea dataOnly="0" labelOnly="1" outline="0" fieldPosition="0">
        <references count="3">
          <reference field="3" count="1" selected="0">
            <x v="15"/>
          </reference>
          <reference field="5" count="1" selected="0">
            <x v="77"/>
          </reference>
          <reference field="7" count="1">
            <x v="21"/>
          </reference>
        </references>
      </pivotArea>
    </format>
    <format dxfId="2461">
      <pivotArea dataOnly="0" labelOnly="1" outline="0" fieldPosition="0">
        <references count="3">
          <reference field="3" count="1" selected="0">
            <x v="16"/>
          </reference>
          <reference field="5" count="1" selected="0">
            <x v="1"/>
          </reference>
          <reference field="7" count="1">
            <x v="36"/>
          </reference>
        </references>
      </pivotArea>
    </format>
    <format dxfId="2462">
      <pivotArea dataOnly="0" labelOnly="1" outline="0" fieldPosition="0">
        <references count="3">
          <reference field="3" count="1" selected="0">
            <x v="16"/>
          </reference>
          <reference field="5" count="1" selected="0">
            <x v="29"/>
          </reference>
          <reference field="7" count="1">
            <x v="36"/>
          </reference>
        </references>
      </pivotArea>
    </format>
    <format dxfId="2463">
      <pivotArea dataOnly="0" labelOnly="1" outline="0" fieldPosition="0">
        <references count="3">
          <reference field="3" count="1" selected="0">
            <x v="16"/>
          </reference>
          <reference field="5" count="1" selected="0">
            <x v="30"/>
          </reference>
          <reference field="7" count="1">
            <x v="36"/>
          </reference>
        </references>
      </pivotArea>
    </format>
    <format dxfId="2464">
      <pivotArea dataOnly="0" labelOnly="1" outline="0" fieldPosition="0">
        <references count="3">
          <reference field="3" count="1" selected="0">
            <x v="16"/>
          </reference>
          <reference field="5" count="1" selected="0">
            <x v="81"/>
          </reference>
          <reference field="7" count="1">
            <x v="36"/>
          </reference>
        </references>
      </pivotArea>
    </format>
    <format dxfId="2465">
      <pivotArea dataOnly="0" labelOnly="1" outline="0" fieldPosition="0">
        <references count="3">
          <reference field="3" count="1" selected="0">
            <x v="16"/>
          </reference>
          <reference field="5" count="1" selected="0">
            <x v="95"/>
          </reference>
          <reference field="7" count="1">
            <x v="36"/>
          </reference>
        </references>
      </pivotArea>
    </format>
    <format dxfId="2466">
      <pivotArea dataOnly="0" labelOnly="1" outline="0" fieldPosition="0">
        <references count="3">
          <reference field="3" count="1" selected="0">
            <x v="16"/>
          </reference>
          <reference field="5" count="1" selected="0">
            <x v="121"/>
          </reference>
          <reference field="7" count="1">
            <x v="36"/>
          </reference>
        </references>
      </pivotArea>
    </format>
    <format dxfId="2467">
      <pivotArea dataOnly="0" labelOnly="1" outline="0" fieldPosition="0">
        <references count="3">
          <reference field="3" count="1" selected="0">
            <x v="17"/>
          </reference>
          <reference field="5" count="1" selected="0">
            <x v="33"/>
          </reference>
          <reference field="7" count="1">
            <x v="36"/>
          </reference>
        </references>
      </pivotArea>
    </format>
    <format dxfId="2468">
      <pivotArea dataOnly="0" labelOnly="1" outline="0" fieldPosition="0">
        <references count="3">
          <reference field="3" count="1" selected="0">
            <x v="17"/>
          </reference>
          <reference field="5" count="1" selected="0">
            <x v="43"/>
          </reference>
          <reference field="7" count="1">
            <x v="36"/>
          </reference>
        </references>
      </pivotArea>
    </format>
    <format dxfId="2469">
      <pivotArea dataOnly="0" labelOnly="1" outline="0" fieldPosition="0">
        <references count="3">
          <reference field="3" count="1" selected="0">
            <x v="17"/>
          </reference>
          <reference field="5" count="1" selected="0">
            <x v="96"/>
          </reference>
          <reference field="7" count="1">
            <x v="36"/>
          </reference>
        </references>
      </pivotArea>
    </format>
    <format dxfId="2470">
      <pivotArea dataOnly="0" labelOnly="1" outline="0" fieldPosition="0">
        <references count="3">
          <reference field="3" count="1" selected="0">
            <x v="18"/>
          </reference>
          <reference field="5" count="1" selected="0">
            <x v="65"/>
          </reference>
          <reference field="7" count="1">
            <x v="36"/>
          </reference>
        </references>
      </pivotArea>
    </format>
    <format dxfId="2471">
      <pivotArea dataOnly="0" labelOnly="1" outline="0" fieldPosition="0">
        <references count="3">
          <reference field="3" count="1" selected="0">
            <x v="19"/>
          </reference>
          <reference field="5" count="1" selected="0">
            <x v="119"/>
          </reference>
          <reference field="7" count="1">
            <x v="36"/>
          </reference>
        </references>
      </pivotArea>
    </format>
    <format dxfId="2472">
      <pivotArea dataOnly="0" labelOnly="1" outline="0" fieldPosition="0">
        <references count="3">
          <reference field="3" count="1" selected="0">
            <x v="20"/>
          </reference>
          <reference field="5" count="1" selected="0">
            <x v="102"/>
          </reference>
          <reference field="7" count="1">
            <x v="36"/>
          </reference>
        </references>
      </pivotArea>
    </format>
    <format dxfId="2473">
      <pivotArea dataOnly="0" labelOnly="1" outline="0" fieldPosition="0">
        <references count="3">
          <reference field="3" count="1" selected="0">
            <x v="21"/>
          </reference>
          <reference field="5" count="1" selected="0">
            <x v="0"/>
          </reference>
          <reference field="7" count="1">
            <x v="2"/>
          </reference>
        </references>
      </pivotArea>
    </format>
    <format dxfId="2474">
      <pivotArea dataOnly="0" labelOnly="1" outline="0" fieldPosition="0">
        <references count="3">
          <reference field="3" count="1" selected="0">
            <x v="22"/>
          </reference>
          <reference field="5" count="1" selected="0">
            <x v="101"/>
          </reference>
          <reference field="7" count="1">
            <x v="36"/>
          </reference>
        </references>
      </pivotArea>
    </format>
    <format dxfId="2475">
      <pivotArea dataOnly="0" labelOnly="1" outline="0" fieldPosition="0">
        <references count="3">
          <reference field="3" count="1" selected="0">
            <x v="23"/>
          </reference>
          <reference field="5" count="1" selected="0">
            <x v="83"/>
          </reference>
          <reference field="7" count="1">
            <x v="36"/>
          </reference>
        </references>
      </pivotArea>
    </format>
    <format dxfId="2476">
      <pivotArea dataOnly="0" labelOnly="1" outline="0" fieldPosition="0">
        <references count="3">
          <reference field="3" count="1" selected="0">
            <x v="24"/>
          </reference>
          <reference field="5" count="1" selected="0">
            <x v="121"/>
          </reference>
          <reference field="7" count="1">
            <x v="36"/>
          </reference>
        </references>
      </pivotArea>
    </format>
    <format dxfId="2477">
      <pivotArea dataOnly="0" labelOnly="1" outline="0" fieldPosition="0">
        <references count="3">
          <reference field="3" count="1" selected="0">
            <x v="25"/>
          </reference>
          <reference field="5" count="1" selected="0">
            <x v="86"/>
          </reference>
          <reference field="7" count="1">
            <x v="34"/>
          </reference>
        </references>
      </pivotArea>
    </format>
    <format dxfId="2478">
      <pivotArea dataOnly="0" labelOnly="1" outline="0" fieldPosition="0">
        <references count="3">
          <reference field="3" count="1" selected="0">
            <x v="26"/>
          </reference>
          <reference field="5" count="1" selected="0">
            <x v="75"/>
          </reference>
          <reference field="7" count="1">
            <x v="36"/>
          </reference>
        </references>
      </pivotArea>
    </format>
    <format dxfId="2479">
      <pivotArea dataOnly="0" labelOnly="1" outline="0" fieldPosition="0">
        <references count="3">
          <reference field="3" count="1" selected="0">
            <x v="26"/>
          </reference>
          <reference field="5" count="1" selected="0">
            <x v="103"/>
          </reference>
          <reference field="7" count="1">
            <x v="20"/>
          </reference>
        </references>
      </pivotArea>
    </format>
    <format dxfId="2480">
      <pivotArea dataOnly="0" labelOnly="1" outline="0" fieldPosition="0">
        <references count="3">
          <reference field="3" count="1" selected="0">
            <x v="26"/>
          </reference>
          <reference field="5" count="1" selected="0">
            <x v="107"/>
          </reference>
          <reference field="7" count="1">
            <x v="11"/>
          </reference>
        </references>
      </pivotArea>
    </format>
    <format dxfId="2481">
      <pivotArea dataOnly="0" labelOnly="1" outline="0" fieldPosition="0">
        <references count="3">
          <reference field="3" count="1" selected="0">
            <x v="27"/>
          </reference>
          <reference field="5" count="1" selected="0">
            <x v="6"/>
          </reference>
          <reference field="7" count="1">
            <x v="12"/>
          </reference>
        </references>
      </pivotArea>
    </format>
    <format dxfId="2482">
      <pivotArea dataOnly="0" labelOnly="1" outline="0" fieldPosition="0">
        <references count="3">
          <reference field="3" count="1" selected="0">
            <x v="28"/>
          </reference>
          <reference field="5" count="1" selected="0">
            <x v="17"/>
          </reference>
          <reference field="7" count="1">
            <x v="36"/>
          </reference>
        </references>
      </pivotArea>
    </format>
    <format dxfId="2483">
      <pivotArea dataOnly="0" labelOnly="1" outline="0" fieldPosition="0">
        <references count="3">
          <reference field="3" count="1" selected="0">
            <x v="28"/>
          </reference>
          <reference field="5" count="1" selected="0">
            <x v="31"/>
          </reference>
          <reference field="7" count="1">
            <x v="36"/>
          </reference>
        </references>
      </pivotArea>
    </format>
    <format dxfId="2484">
      <pivotArea dataOnly="0" labelOnly="1" outline="0" fieldPosition="0">
        <references count="3">
          <reference field="3" count="1" selected="0">
            <x v="29"/>
          </reference>
          <reference field="5" count="1" selected="0">
            <x v="8"/>
          </reference>
          <reference field="7" count="1">
            <x v="36"/>
          </reference>
        </references>
      </pivotArea>
    </format>
    <format dxfId="2485">
      <pivotArea dataOnly="0" labelOnly="1" outline="0" fieldPosition="0">
        <references count="3">
          <reference field="3" count="1" selected="0">
            <x v="30"/>
          </reference>
          <reference field="5" count="1" selected="0">
            <x v="89"/>
          </reference>
          <reference field="7" count="1">
            <x v="36"/>
          </reference>
        </references>
      </pivotArea>
    </format>
    <format dxfId="2486">
      <pivotArea dataOnly="0" labelOnly="1" outline="0" fieldPosition="0">
        <references count="3">
          <reference field="3" count="1" selected="0">
            <x v="31"/>
          </reference>
          <reference field="5" count="1" selected="0">
            <x v="64"/>
          </reference>
          <reference field="7" count="1">
            <x v="36"/>
          </reference>
        </references>
      </pivotArea>
    </format>
    <format dxfId="2487">
      <pivotArea dataOnly="0" labelOnly="1" outline="0" fieldPosition="0">
        <references count="3">
          <reference field="3" count="1" selected="0">
            <x v="31"/>
          </reference>
          <reference field="5" count="1" selected="0">
            <x v="66"/>
          </reference>
          <reference field="7" count="1">
            <x v="36"/>
          </reference>
        </references>
      </pivotArea>
    </format>
    <format dxfId="2488">
      <pivotArea dataOnly="0" labelOnly="1" outline="0" fieldPosition="0">
        <references count="3">
          <reference field="3" count="1" selected="0">
            <x v="32"/>
          </reference>
          <reference field="5" count="1" selected="0">
            <x v="94"/>
          </reference>
          <reference field="7" count="1">
            <x v="14"/>
          </reference>
        </references>
      </pivotArea>
    </format>
    <format dxfId="2489">
      <pivotArea dataOnly="0" labelOnly="1" outline="0" fieldPosition="0">
        <references count="3">
          <reference field="3" count="1" selected="0">
            <x v="33"/>
          </reference>
          <reference field="5" count="1" selected="0">
            <x v="68"/>
          </reference>
          <reference field="7" count="1">
            <x v="36"/>
          </reference>
        </references>
      </pivotArea>
    </format>
    <format dxfId="2490">
      <pivotArea dataOnly="0" labelOnly="1" outline="0" fieldPosition="0">
        <references count="3">
          <reference field="3" count="1" selected="0">
            <x v="34"/>
          </reference>
          <reference field="5" count="1" selected="0">
            <x v="9"/>
          </reference>
          <reference field="7" count="1">
            <x v="36"/>
          </reference>
        </references>
      </pivotArea>
    </format>
    <format dxfId="2491">
      <pivotArea dataOnly="0" labelOnly="1" outline="0" fieldPosition="0">
        <references count="3">
          <reference field="3" count="1" selected="0">
            <x v="34"/>
          </reference>
          <reference field="5" count="1" selected="0">
            <x v="28"/>
          </reference>
          <reference field="7" count="1">
            <x v="36"/>
          </reference>
        </references>
      </pivotArea>
    </format>
    <format dxfId="2492">
      <pivotArea dataOnly="0" labelOnly="1" outline="0" fieldPosition="0">
        <references count="3">
          <reference field="3" count="1" selected="0">
            <x v="34"/>
          </reference>
          <reference field="5" count="1" selected="0">
            <x v="78"/>
          </reference>
          <reference field="7" count="1">
            <x v="36"/>
          </reference>
        </references>
      </pivotArea>
    </format>
    <format dxfId="2493">
      <pivotArea dataOnly="0" labelOnly="1" outline="0" fieldPosition="0">
        <references count="3">
          <reference field="3" count="1" selected="0">
            <x v="34"/>
          </reference>
          <reference field="5" count="1" selected="0">
            <x v="120"/>
          </reference>
          <reference field="7" count="1">
            <x v="36"/>
          </reference>
        </references>
      </pivotArea>
    </format>
    <format dxfId="2494">
      <pivotArea dataOnly="0" labelOnly="1" outline="0" fieldPosition="0">
        <references count="3">
          <reference field="3" count="1" selected="0">
            <x v="34"/>
          </reference>
          <reference field="5" count="1" selected="0">
            <x v="121"/>
          </reference>
          <reference field="7" count="1">
            <x v="36"/>
          </reference>
        </references>
      </pivotArea>
    </format>
    <format dxfId="2495">
      <pivotArea dataOnly="0" labelOnly="1" outline="0" fieldPosition="0">
        <references count="3">
          <reference field="3" count="1" selected="0">
            <x v="35"/>
          </reference>
          <reference field="5" count="1" selected="0">
            <x v="26"/>
          </reference>
          <reference field="7" count="1">
            <x v="36"/>
          </reference>
        </references>
      </pivotArea>
    </format>
    <format dxfId="2496">
      <pivotArea dataOnly="0" labelOnly="1" outline="0" fieldPosition="0">
        <references count="3">
          <reference field="3" count="1" selected="0">
            <x v="36"/>
          </reference>
          <reference field="5" count="1" selected="0">
            <x v="22"/>
          </reference>
          <reference field="7" count="1">
            <x v="36"/>
          </reference>
        </references>
      </pivotArea>
    </format>
    <format dxfId="2497">
      <pivotArea dataOnly="0" labelOnly="1" outline="0" fieldPosition="0">
        <references count="3">
          <reference field="3" count="1" selected="0">
            <x v="37"/>
          </reference>
          <reference field="5" count="1" selected="0">
            <x v="117"/>
          </reference>
          <reference field="7" count="1">
            <x v="36"/>
          </reference>
        </references>
      </pivotArea>
    </format>
    <format dxfId="2498">
      <pivotArea dataOnly="0" labelOnly="1" outline="0" fieldPosition="0">
        <references count="3">
          <reference field="3" count="1" selected="0">
            <x v="38"/>
          </reference>
          <reference field="5" count="1" selected="0">
            <x v="27"/>
          </reference>
          <reference field="7" count="1">
            <x v="36"/>
          </reference>
        </references>
      </pivotArea>
    </format>
    <format dxfId="2499">
      <pivotArea dataOnly="0" labelOnly="1" outline="0" fieldPosition="0">
        <references count="3">
          <reference field="3" count="1" selected="0">
            <x v="38"/>
          </reference>
          <reference field="5" count="1" selected="0">
            <x v="52"/>
          </reference>
          <reference field="7" count="1">
            <x v="36"/>
          </reference>
        </references>
      </pivotArea>
    </format>
    <format dxfId="2500">
      <pivotArea dataOnly="0" labelOnly="1" outline="0" fieldPosition="0">
        <references count="3">
          <reference field="3" count="1" selected="0">
            <x v="39"/>
          </reference>
          <reference field="5" count="1" selected="0">
            <x v="12"/>
          </reference>
          <reference field="7" count="1">
            <x v="36"/>
          </reference>
        </references>
      </pivotArea>
    </format>
    <format dxfId="2501">
      <pivotArea dataOnly="0" labelOnly="1" outline="0" fieldPosition="0">
        <references count="3">
          <reference field="3" count="1" selected="0">
            <x v="39"/>
          </reference>
          <reference field="5" count="1" selected="0">
            <x v="15"/>
          </reference>
          <reference field="7" count="1">
            <x v="36"/>
          </reference>
        </references>
      </pivotArea>
    </format>
    <format dxfId="2502">
      <pivotArea dataOnly="0" labelOnly="1" outline="0" fieldPosition="0">
        <references count="3">
          <reference field="3" count="1" selected="0">
            <x v="39"/>
          </reference>
          <reference field="5" count="1" selected="0">
            <x v="19"/>
          </reference>
          <reference field="7" count="1">
            <x v="36"/>
          </reference>
        </references>
      </pivotArea>
    </format>
    <format dxfId="2503">
      <pivotArea dataOnly="0" labelOnly="1" outline="0" fieldPosition="0">
        <references count="3">
          <reference field="3" count="1" selected="0">
            <x v="39"/>
          </reference>
          <reference field="5" count="1" selected="0">
            <x v="23"/>
          </reference>
          <reference field="7" count="1">
            <x v="36"/>
          </reference>
        </references>
      </pivotArea>
    </format>
    <format dxfId="2504">
      <pivotArea dataOnly="0" labelOnly="1" outline="0" fieldPosition="0">
        <references count="3">
          <reference field="3" count="1" selected="0">
            <x v="39"/>
          </reference>
          <reference field="5" count="1" selected="0">
            <x v="25"/>
          </reference>
          <reference field="7" count="1">
            <x v="36"/>
          </reference>
        </references>
      </pivotArea>
    </format>
    <format dxfId="2505">
      <pivotArea dataOnly="0" labelOnly="1" outline="0" fieldPosition="0">
        <references count="3">
          <reference field="3" count="1" selected="0">
            <x v="39"/>
          </reference>
          <reference field="5" count="1" selected="0">
            <x v="34"/>
          </reference>
          <reference field="7" count="1">
            <x v="36"/>
          </reference>
        </references>
      </pivotArea>
    </format>
    <format dxfId="2506">
      <pivotArea dataOnly="0" labelOnly="1" outline="0" fieldPosition="0">
        <references count="3">
          <reference field="3" count="1" selected="0">
            <x v="39"/>
          </reference>
          <reference field="5" count="1" selected="0">
            <x v="36"/>
          </reference>
          <reference field="7" count="1">
            <x v="36"/>
          </reference>
        </references>
      </pivotArea>
    </format>
    <format dxfId="2507">
      <pivotArea dataOnly="0" labelOnly="1" outline="0" fieldPosition="0">
        <references count="3">
          <reference field="3" count="1" selected="0">
            <x v="39"/>
          </reference>
          <reference field="5" count="1" selected="0">
            <x v="42"/>
          </reference>
          <reference field="7" count="1">
            <x v="36"/>
          </reference>
        </references>
      </pivotArea>
    </format>
    <format dxfId="2508">
      <pivotArea dataOnly="0" labelOnly="1" outline="0" fieldPosition="0">
        <references count="3">
          <reference field="3" count="1" selected="0">
            <x v="39"/>
          </reference>
          <reference field="5" count="1" selected="0">
            <x v="44"/>
          </reference>
          <reference field="7" count="1">
            <x v="36"/>
          </reference>
        </references>
      </pivotArea>
    </format>
    <format dxfId="2509">
      <pivotArea dataOnly="0" labelOnly="1" outline="0" fieldPosition="0">
        <references count="3">
          <reference field="3" count="1" selected="0">
            <x v="39"/>
          </reference>
          <reference field="5" count="1" selected="0">
            <x v="55"/>
          </reference>
          <reference field="7" count="1">
            <x v="36"/>
          </reference>
        </references>
      </pivotArea>
    </format>
    <format dxfId="2510">
      <pivotArea dataOnly="0" labelOnly="1" outline="0" fieldPosition="0">
        <references count="3">
          <reference field="3" count="1" selected="0">
            <x v="39"/>
          </reference>
          <reference field="5" count="1" selected="0">
            <x v="69"/>
          </reference>
          <reference field="7" count="1">
            <x v="36"/>
          </reference>
        </references>
      </pivotArea>
    </format>
    <format dxfId="2511">
      <pivotArea dataOnly="0" labelOnly="1" outline="0" fieldPosition="0">
        <references count="3">
          <reference field="3" count="1" selected="0">
            <x v="39"/>
          </reference>
          <reference field="5" count="1" selected="0">
            <x v="88"/>
          </reference>
          <reference field="7" count="1">
            <x v="36"/>
          </reference>
        </references>
      </pivotArea>
    </format>
    <format dxfId="2512">
      <pivotArea dataOnly="0" labelOnly="1" outline="0" fieldPosition="0">
        <references count="3">
          <reference field="3" count="1" selected="0">
            <x v="39"/>
          </reference>
          <reference field="5" count="1" selected="0">
            <x v="121"/>
          </reference>
          <reference field="7" count="1">
            <x v="36"/>
          </reference>
        </references>
      </pivotArea>
    </format>
    <format dxfId="2513">
      <pivotArea dataOnly="0" labelOnly="1" outline="0" fieldPosition="0">
        <references count="3">
          <reference field="3" count="1" selected="0">
            <x v="40"/>
          </reference>
          <reference field="5" count="1" selected="0">
            <x v="4"/>
          </reference>
          <reference field="7" count="1">
            <x v="25"/>
          </reference>
        </references>
      </pivotArea>
    </format>
    <format dxfId="2514">
      <pivotArea dataOnly="0" labelOnly="1" outline="0" fieldPosition="0">
        <references count="3">
          <reference field="3" count="1" selected="0">
            <x v="40"/>
          </reference>
          <reference field="5" count="1" selected="0">
            <x v="37"/>
          </reference>
          <reference field="7" count="1">
            <x v="36"/>
          </reference>
        </references>
      </pivotArea>
    </format>
    <format dxfId="2515">
      <pivotArea dataOnly="0" labelOnly="1" outline="0" fieldPosition="0">
        <references count="3">
          <reference field="3" count="1" selected="0">
            <x v="40"/>
          </reference>
          <reference field="5" count="1" selected="0">
            <x v="39"/>
          </reference>
          <reference field="7" count="1">
            <x v="36"/>
          </reference>
        </references>
      </pivotArea>
    </format>
    <format dxfId="2516">
      <pivotArea dataOnly="0" labelOnly="1" outline="0" fieldPosition="0">
        <references count="3">
          <reference field="3" count="1" selected="0">
            <x v="40"/>
          </reference>
          <reference field="5" count="1" selected="0">
            <x v="40"/>
          </reference>
          <reference field="7" count="1">
            <x v="36"/>
          </reference>
        </references>
      </pivotArea>
    </format>
    <format dxfId="2517">
      <pivotArea dataOnly="0" labelOnly="1" outline="0" fieldPosition="0">
        <references count="3">
          <reference field="3" count="1" selected="0">
            <x v="40"/>
          </reference>
          <reference field="5" count="1" selected="0">
            <x v="45"/>
          </reference>
          <reference field="7" count="1">
            <x v="36"/>
          </reference>
        </references>
      </pivotArea>
    </format>
    <format dxfId="2518">
      <pivotArea dataOnly="0" labelOnly="1" outline="0" fieldPosition="0">
        <references count="3">
          <reference field="3" count="1" selected="0">
            <x v="40"/>
          </reference>
          <reference field="5" count="1" selected="0">
            <x v="54"/>
          </reference>
          <reference field="7" count="1">
            <x v="36"/>
          </reference>
        </references>
      </pivotArea>
    </format>
    <format dxfId="2519">
      <pivotArea dataOnly="0" labelOnly="1" outline="0" fieldPosition="0">
        <references count="3">
          <reference field="3" count="1" selected="0">
            <x v="40"/>
          </reference>
          <reference field="5" count="1" selected="0">
            <x v="63"/>
          </reference>
          <reference field="7" count="1">
            <x v="36"/>
          </reference>
        </references>
      </pivotArea>
    </format>
    <format dxfId="2520">
      <pivotArea dataOnly="0" labelOnly="1" outline="0" fieldPosition="0">
        <references count="3">
          <reference field="3" count="1" selected="0">
            <x v="40"/>
          </reference>
          <reference field="5" count="1" selected="0">
            <x v="70"/>
          </reference>
          <reference field="7" count="1">
            <x v="36"/>
          </reference>
        </references>
      </pivotArea>
    </format>
    <format dxfId="2521">
      <pivotArea dataOnly="0" labelOnly="1" outline="0" fieldPosition="0">
        <references count="3">
          <reference field="3" count="1" selected="0">
            <x v="40"/>
          </reference>
          <reference field="5" count="1" selected="0">
            <x v="71"/>
          </reference>
          <reference field="7" count="1">
            <x v="36"/>
          </reference>
        </references>
      </pivotArea>
    </format>
    <format dxfId="2522">
      <pivotArea dataOnly="0" labelOnly="1" outline="0" fieldPosition="0">
        <references count="3">
          <reference field="3" count="1" selected="0">
            <x v="40"/>
          </reference>
          <reference field="5" count="1" selected="0">
            <x v="72"/>
          </reference>
          <reference field="7" count="1">
            <x v="36"/>
          </reference>
        </references>
      </pivotArea>
    </format>
    <format dxfId="2523">
      <pivotArea dataOnly="0" labelOnly="1" outline="0" fieldPosition="0">
        <references count="3">
          <reference field="3" count="1" selected="0">
            <x v="40"/>
          </reference>
          <reference field="5" count="1" selected="0">
            <x v="74"/>
          </reference>
          <reference field="7" count="1">
            <x v="36"/>
          </reference>
        </references>
      </pivotArea>
    </format>
    <format dxfId="2524">
      <pivotArea dataOnly="0" labelOnly="1" outline="0" fieldPosition="0">
        <references count="3">
          <reference field="3" count="1" selected="0">
            <x v="40"/>
          </reference>
          <reference field="5" count="1" selected="0">
            <x v="85"/>
          </reference>
          <reference field="7" count="1">
            <x v="36"/>
          </reference>
        </references>
      </pivotArea>
    </format>
    <format dxfId="2525">
      <pivotArea dataOnly="0" labelOnly="1" outline="0" fieldPosition="0">
        <references count="3">
          <reference field="3" count="1" selected="0">
            <x v="40"/>
          </reference>
          <reference field="5" count="1" selected="0">
            <x v="106"/>
          </reference>
          <reference field="7" count="1">
            <x v="36"/>
          </reference>
        </references>
      </pivotArea>
    </format>
    <format dxfId="2526">
      <pivotArea dataOnly="0" labelOnly="1" outline="0" fieldPosition="0">
        <references count="3">
          <reference field="3" count="1" selected="0">
            <x v="40"/>
          </reference>
          <reference field="5" count="1" selected="0">
            <x v="113"/>
          </reference>
          <reference field="7" count="1">
            <x v="36"/>
          </reference>
        </references>
      </pivotArea>
    </format>
    <format dxfId="2527">
      <pivotArea dataOnly="0" labelOnly="1" outline="0" fieldPosition="0">
        <references count="3">
          <reference field="3" count="1" selected="0">
            <x v="41"/>
          </reference>
          <reference field="5" count="1" selected="0">
            <x v="2"/>
          </reference>
          <reference field="7" count="1">
            <x v="0"/>
          </reference>
        </references>
      </pivotArea>
    </format>
    <format dxfId="2528">
      <pivotArea dataOnly="0" labelOnly="1" outline="0" fieldPosition="0">
        <references count="3">
          <reference field="3" count="1" selected="0">
            <x v="41"/>
          </reference>
          <reference field="5" count="1" selected="0">
            <x v="5"/>
          </reference>
          <reference field="7" count="1">
            <x v="32"/>
          </reference>
        </references>
      </pivotArea>
    </format>
    <format dxfId="2529">
      <pivotArea dataOnly="0" labelOnly="1" outline="0" fieldPosition="0">
        <references count="3">
          <reference field="3" count="1" selected="0">
            <x v="41"/>
          </reference>
          <reference field="5" count="1" selected="0">
            <x v="59"/>
          </reference>
          <reference field="7" count="1">
            <x v="36"/>
          </reference>
        </references>
      </pivotArea>
    </format>
    <format dxfId="2530">
      <pivotArea dataOnly="0" labelOnly="1" outline="0" fieldPosition="0">
        <references count="3">
          <reference field="3" count="1" selected="0">
            <x v="41"/>
          </reference>
          <reference field="5" count="1" selected="0">
            <x v="67"/>
          </reference>
          <reference field="7" count="1">
            <x v="36"/>
          </reference>
        </references>
      </pivotArea>
    </format>
    <format dxfId="2531">
      <pivotArea dataOnly="0" labelOnly="1" outline="0" fieldPosition="0">
        <references count="3">
          <reference field="3" count="1" selected="0">
            <x v="41"/>
          </reference>
          <reference field="5" count="1" selected="0">
            <x v="76"/>
          </reference>
          <reference field="7" count="1">
            <x v="32"/>
          </reference>
        </references>
      </pivotArea>
    </format>
    <format dxfId="2532">
      <pivotArea dataOnly="0" labelOnly="1" outline="0" fieldPosition="0">
        <references count="3">
          <reference field="3" count="1" selected="0">
            <x v="41"/>
          </reference>
          <reference field="5" count="1" selected="0">
            <x v="112"/>
          </reference>
          <reference field="7" count="1">
            <x v="36"/>
          </reference>
        </references>
      </pivotArea>
    </format>
    <format dxfId="2533">
      <pivotArea dataOnly="0" labelOnly="1" outline="0" fieldPosition="0">
        <references count="3">
          <reference field="3" count="1" selected="0">
            <x v="41"/>
          </reference>
          <reference field="5" count="1" selected="0">
            <x v="116"/>
          </reference>
          <reference field="7" count="1">
            <x v="13"/>
          </reference>
        </references>
      </pivotArea>
    </format>
    <format dxfId="2534">
      <pivotArea dataOnly="0" labelOnly="1" outline="0" fieldPosition="0">
        <references count="3">
          <reference field="3" count="1" selected="0">
            <x v="42"/>
          </reference>
          <reference field="5" count="1" selected="0">
            <x v="99"/>
          </reference>
          <reference field="7" count="1">
            <x v="36"/>
          </reference>
        </references>
      </pivotArea>
    </format>
    <format dxfId="2535">
      <pivotArea dataOnly="0" labelOnly="1" outline="0" fieldPosition="0">
        <references count="3">
          <reference field="3" count="1" selected="0">
            <x v="43"/>
          </reference>
          <reference field="5" count="1" selected="0">
            <x v="38"/>
          </reference>
          <reference field="7" count="1">
            <x v="36"/>
          </reference>
        </references>
      </pivotArea>
    </format>
    <format dxfId="2536">
      <pivotArea dataOnly="0" labelOnly="1" outline="0" fieldPosition="0">
        <references count="3">
          <reference field="3" count="1" selected="0">
            <x v="44"/>
          </reference>
          <reference field="5" count="1" selected="0">
            <x v="11"/>
          </reference>
          <reference field="7" count="1">
            <x v="3"/>
          </reference>
        </references>
      </pivotArea>
    </format>
    <format dxfId="2537">
      <pivotArea dataOnly="0" labelOnly="1" outline="0" fieldPosition="0">
        <references count="3">
          <reference field="3" count="1" selected="0">
            <x v="45"/>
          </reference>
          <reference field="5" count="1" selected="0">
            <x v="82"/>
          </reference>
          <reference field="7" count="1">
            <x v="36"/>
          </reference>
        </references>
      </pivotArea>
    </format>
    <format dxfId="2538">
      <pivotArea dataOnly="0" labelOnly="1" outline="0" fieldPosition="0">
        <references count="3">
          <reference field="3" count="1" selected="0">
            <x v="46"/>
          </reference>
          <reference field="5" count="1" selected="0">
            <x v="105"/>
          </reference>
          <reference field="7" count="1">
            <x v="36"/>
          </reference>
        </references>
      </pivotArea>
    </format>
    <format dxfId="2539">
      <pivotArea dataOnly="0" labelOnly="1" outline="0" fieldPosition="0">
        <references count="3">
          <reference field="3" count="1" selected="0">
            <x v="47"/>
          </reference>
          <reference field="5" count="1" selected="0">
            <x v="80"/>
          </reference>
          <reference field="7" count="1">
            <x v="22"/>
          </reference>
        </references>
      </pivotArea>
    </format>
    <format dxfId="2540">
      <pivotArea dataOnly="0" labelOnly="1" outline="0" fieldPosition="0">
        <references count="3">
          <reference field="3" count="1" selected="0">
            <x v="48"/>
          </reference>
          <reference field="5" count="1" selected="0">
            <x v="13"/>
          </reference>
          <reference field="7" count="1">
            <x v="1"/>
          </reference>
        </references>
      </pivotArea>
    </format>
    <format dxfId="2541">
      <pivotArea dataOnly="0" labelOnly="1" outline="0" fieldPosition="0">
        <references count="3">
          <reference field="3" count="1" selected="0">
            <x v="49"/>
          </reference>
          <reference field="5" count="1" selected="0">
            <x v="20"/>
          </reference>
          <reference field="7" count="1">
            <x v="9"/>
          </reference>
        </references>
      </pivotArea>
    </format>
    <format dxfId="2542">
      <pivotArea dataOnly="0" labelOnly="1" outline="0" fieldPosition="0">
        <references count="3">
          <reference field="3" count="1" selected="0">
            <x v="50"/>
          </reference>
          <reference field="5" count="1" selected="0">
            <x v="47"/>
          </reference>
          <reference field="7" count="1">
            <x v="9"/>
          </reference>
        </references>
      </pivotArea>
    </format>
    <format dxfId="2543">
      <pivotArea dataOnly="0" labelOnly="1" outline="0" fieldPosition="0">
        <references count="3">
          <reference field="3" count="1" selected="0">
            <x v="51"/>
          </reference>
          <reference field="5" count="1" selected="0">
            <x v="121"/>
          </reference>
          <reference field="7" count="1">
            <x v="36"/>
          </reference>
        </references>
      </pivotArea>
    </format>
    <format dxfId="2544">
      <pivotArea dataOnly="0" labelOnly="1" outline="0" fieldPosition="0">
        <references count="3">
          <reference field="3" count="1" selected="0">
            <x v="52"/>
          </reference>
          <reference field="5" count="1" selected="0">
            <x v="58"/>
          </reference>
          <reference field="7" count="1">
            <x v="16"/>
          </reference>
        </references>
      </pivotArea>
    </format>
    <format dxfId="2545">
      <pivotArea dataOnly="0" labelOnly="1" outline="0" fieldPosition="0">
        <references count="3">
          <reference field="3" count="1" selected="0">
            <x v="53"/>
          </reference>
          <reference field="5" count="1" selected="0">
            <x v="62"/>
          </reference>
          <reference field="7" count="1">
            <x v="36"/>
          </reference>
        </references>
      </pivotArea>
    </format>
    <format dxfId="2546">
      <pivotArea dataOnly="0" labelOnly="1" outline="0" fieldPosition="0">
        <references count="3">
          <reference field="3" count="1" selected="0">
            <x v="53"/>
          </reference>
          <reference field="5" count="1" selected="0">
            <x v="111"/>
          </reference>
          <reference field="7" count="1">
            <x v="36"/>
          </reference>
        </references>
      </pivotArea>
    </format>
    <format dxfId="2547">
      <pivotArea dataOnly="0" labelOnly="1" outline="0" fieldPosition="0">
        <references count="3">
          <reference field="3" count="1" selected="0">
            <x v="54"/>
          </reference>
          <reference field="5" count="1" selected="0">
            <x v="91"/>
          </reference>
          <reference field="7" count="1">
            <x v="30"/>
          </reference>
        </references>
      </pivotArea>
    </format>
    <format dxfId="2548">
      <pivotArea dataOnly="0" labelOnly="1" outline="0" fieldPosition="0">
        <references count="3">
          <reference field="3" count="1" selected="0">
            <x v="55"/>
          </reference>
          <reference field="5" count="1" selected="0">
            <x v="51"/>
          </reference>
          <reference field="7" count="1">
            <x v="19"/>
          </reference>
        </references>
      </pivotArea>
    </format>
    <format dxfId="2549">
      <pivotArea dataOnly="0" labelOnly="1" outline="0" fieldPosition="0">
        <references count="3">
          <reference field="3" count="1" selected="0">
            <x v="56"/>
          </reference>
          <reference field="5" count="1" selected="0">
            <x v="46"/>
          </reference>
          <reference field="7" count="1">
            <x v="36"/>
          </reference>
        </references>
      </pivotArea>
    </format>
    <format dxfId="2550">
      <pivotArea dataOnly="0" labelOnly="1" outline="0" fieldPosition="0">
        <references count="3">
          <reference field="3" count="1" selected="0">
            <x v="57"/>
          </reference>
          <reference field="5" count="1" selected="0">
            <x v="90"/>
          </reference>
          <reference field="7" count="1">
            <x v="36"/>
          </reference>
        </references>
      </pivotArea>
    </format>
    <format dxfId="2551">
      <pivotArea dataOnly="0" labelOnly="1" outline="0" fieldPosition="0">
        <references count="3">
          <reference field="3" count="1" selected="0">
            <x v="58"/>
          </reference>
          <reference field="5" count="1" selected="0">
            <x v="97"/>
          </reference>
          <reference field="7" count="1">
            <x v="36"/>
          </reference>
        </references>
      </pivotArea>
    </format>
    <format dxfId="2552">
      <pivotArea dataOnly="0" labelOnly="1" outline="0" fieldPosition="0">
        <references count="3">
          <reference field="3" count="1" selected="0">
            <x v="59"/>
          </reference>
          <reference field="5" count="1" selected="0">
            <x v="49"/>
          </reference>
          <reference field="7" count="1">
            <x v="36"/>
          </reference>
        </references>
      </pivotArea>
    </format>
    <format dxfId="2553">
      <pivotArea dataOnly="0" labelOnly="1" outline="0" fieldPosition="0">
        <references count="3">
          <reference field="3" count="1" selected="0">
            <x v="59"/>
          </reference>
          <reference field="5" count="1" selected="0">
            <x v="56"/>
          </reference>
          <reference field="7" count="1">
            <x v="36"/>
          </reference>
        </references>
      </pivotArea>
    </format>
    <format dxfId="2554">
      <pivotArea dataOnly="0" labelOnly="1" outline="0" fieldPosition="0">
        <references count="3">
          <reference field="3" count="1" selected="0">
            <x v="59"/>
          </reference>
          <reference field="5" count="1" selected="0">
            <x v="109"/>
          </reference>
          <reference field="7" count="1">
            <x v="36"/>
          </reference>
        </references>
      </pivotArea>
    </format>
    <format dxfId="2555">
      <pivotArea dataOnly="0" labelOnly="1" outline="0" fieldPosition="0">
        <references count="3">
          <reference field="3" count="1" selected="0">
            <x v="59"/>
          </reference>
          <reference field="5" count="1" selected="0">
            <x v="114"/>
          </reference>
          <reference field="7" count="1">
            <x v="36"/>
          </reference>
        </references>
      </pivotArea>
    </format>
    <format dxfId="2556">
      <pivotArea dataOnly="0" labelOnly="1" outline="0" fieldPosition="0">
        <references count="3">
          <reference field="3" count="1" selected="0">
            <x v="60"/>
          </reference>
          <reference field="5" count="1" selected="0">
            <x v="73"/>
          </reference>
          <reference field="7" count="1">
            <x v="7"/>
          </reference>
        </references>
      </pivotArea>
    </format>
    <format dxfId="2557">
      <pivotArea dataOnly="0" labelOnly="1" outline="0" fieldPosition="0">
        <references count="3">
          <reference field="3" count="1" selected="0">
            <x v="60"/>
          </reference>
          <reference field="5" count="1" selected="0">
            <x v="115"/>
          </reference>
          <reference field="7" count="1">
            <x v="8"/>
          </reference>
        </references>
      </pivotArea>
    </format>
    <format dxfId="2558">
      <pivotArea dataOnly="0" labelOnly="1" outline="0" fieldPosition="0">
        <references count="3">
          <reference field="3" count="1" selected="0">
            <x v="61"/>
          </reference>
          <reference field="5" count="1" selected="0">
            <x v="41"/>
          </reference>
          <reference field="7" count="1">
            <x v="34"/>
          </reference>
        </references>
      </pivotArea>
    </format>
    <format dxfId="2559">
      <pivotArea dataOnly="0" labelOnly="1" outline="0" fieldPosition="0">
        <references count="3">
          <reference field="3" count="1" selected="0">
            <x v="62"/>
          </reference>
          <reference field="5" count="1" selected="0">
            <x v="60"/>
          </reference>
          <reference field="7" count="1">
            <x v="28"/>
          </reference>
        </references>
      </pivotArea>
    </format>
    <format dxfId="2560">
      <pivotArea dataOnly="0" labelOnly="1" outline="0" fieldPosition="0">
        <references count="3">
          <reference field="3" count="1" selected="0">
            <x v="62"/>
          </reference>
          <reference field="5" count="1" selected="0">
            <x v="87"/>
          </reference>
          <reference field="7" count="1">
            <x v="6"/>
          </reference>
        </references>
      </pivotArea>
    </format>
    <format dxfId="2561">
      <pivotArea dataOnly="0" labelOnly="1" outline="0" fieldPosition="0">
        <references count="3">
          <reference field="3" count="1" selected="0">
            <x v="62"/>
          </reference>
          <reference field="5" count="1" selected="0">
            <x v="100"/>
          </reference>
          <reference field="7" count="1">
            <x v="36"/>
          </reference>
        </references>
      </pivotArea>
    </format>
    <format dxfId="2562">
      <pivotArea dataOnly="0" labelOnly="1" outline="0" fieldPosition="0">
        <references count="3">
          <reference field="3" count="1" selected="0">
            <x v="62"/>
          </reference>
          <reference field="5" count="1" selected="0">
            <x v="104"/>
          </reference>
          <reference field="7" count="1">
            <x v="36"/>
          </reference>
        </references>
      </pivotArea>
    </format>
    <format dxfId="2563">
      <pivotArea dataOnly="0" labelOnly="1" outline="0" fieldPosition="0">
        <references count="3">
          <reference field="3" count="1" selected="0">
            <x v="63"/>
          </reference>
          <reference field="5" count="1" selected="0">
            <x v="50"/>
          </reference>
          <reference field="7" count="1">
            <x v="36"/>
          </reference>
        </references>
      </pivotArea>
    </format>
    <format dxfId="2564">
      <pivotArea dataOnly="0" labelOnly="1" outline="0" fieldPosition="0">
        <references count="3">
          <reference field="3" count="1" selected="0">
            <x v="64"/>
          </reference>
          <reference field="5" count="1" selected="0">
            <x v="18"/>
          </reference>
          <reference field="7" count="1">
            <x v="36"/>
          </reference>
        </references>
      </pivotArea>
    </format>
    <format dxfId="2565">
      <pivotArea dataOnly="0" labelOnly="1" outline="0" fieldPosition="0">
        <references count="3">
          <reference field="3" count="1" selected="0">
            <x v="65"/>
          </reference>
          <reference field="5" count="1" selected="0">
            <x v="61"/>
          </reference>
          <reference field="7" count="1">
            <x v="15"/>
          </reference>
        </references>
      </pivotArea>
    </format>
    <format dxfId="2566">
      <pivotArea dataOnly="0" labelOnly="1" outline="0" fieldPosition="0">
        <references count="3">
          <reference field="3" count="1" selected="0">
            <x v="66"/>
          </reference>
          <reference field="5" count="1" selected="0">
            <x v="10"/>
          </reference>
          <reference field="7" count="1">
            <x v="36"/>
          </reference>
        </references>
      </pivotArea>
    </format>
    <format dxfId="2567">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E9B058-1926-4F09-93B5-A4B2159ACE71}" name="PivotTable8" cacheId="2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9" firstHeaderRow="1" firstDataRow="1" firstDataCol="1" rowPageCount="1" colPageCount="1"/>
  <pivotFields count="10">
    <pivotField axis="axisRow" showAll="0">
      <items count="15">
        <item x="7"/>
        <item x="9"/>
        <item x="8"/>
        <item x="5"/>
        <item x="1"/>
        <item x="6"/>
        <item x="3"/>
        <item x="4"/>
        <item x="10"/>
        <item x="2"/>
        <item x="11"/>
        <item x="0"/>
        <item x="12"/>
        <item x="13"/>
        <item t="default"/>
      </items>
    </pivotField>
    <pivotField showAll="0"/>
    <pivotField showAll="0"/>
    <pivotField dataField="1" showAll="0"/>
    <pivotField showAll="0"/>
    <pivotField showAll="0"/>
    <pivotField showAll="0"/>
    <pivotField showAll="0"/>
    <pivotField showAll="0"/>
    <pivotField axis="axisPage" multipleItemSelectionAllowed="1" showAll="0">
      <items count="9">
        <item x="0"/>
        <item x="5"/>
        <item x="3"/>
        <item x="1"/>
        <item x="4"/>
        <item x="2"/>
        <item x="6"/>
        <item x="7"/>
        <item t="default"/>
      </items>
    </pivotField>
  </pivotFields>
  <rowFields count="1">
    <field x="0"/>
  </rowFields>
  <rowItems count="15">
    <i>
      <x/>
    </i>
    <i>
      <x v="1"/>
    </i>
    <i>
      <x v="2"/>
    </i>
    <i>
      <x v="3"/>
    </i>
    <i>
      <x v="4"/>
    </i>
    <i>
      <x v="5"/>
    </i>
    <i>
      <x v="6"/>
    </i>
    <i>
      <x v="7"/>
    </i>
    <i>
      <x v="8"/>
    </i>
    <i>
      <x v="9"/>
    </i>
    <i>
      <x v="10"/>
    </i>
    <i>
      <x v="11"/>
    </i>
    <i>
      <x v="12"/>
    </i>
    <i>
      <x v="13"/>
    </i>
    <i t="grand">
      <x/>
    </i>
  </rowItems>
  <colItems count="1">
    <i/>
  </colItems>
  <pageFields count="1">
    <pageField fld="9" hier="-1"/>
  </pageFields>
  <dataFields count="1">
    <dataField name="Count of Backgroun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EAFF23-F38A-4AD9-938D-B5C4E070CC0B}" name="PivotTable1" cacheId="2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rowPageCount="1" colPageCount="1"/>
  <pivotFields count="35">
    <pivotField showAll="0"/>
    <pivotField showAll="0"/>
    <pivotField axis="axisRow" showAll="0">
      <items count="21">
        <item h="1" x="1"/>
        <item h="1" x="7"/>
        <item h="1" x="3"/>
        <item h="1" x="10"/>
        <item h="1" x="5"/>
        <item h="1" x="2"/>
        <item x="6"/>
        <item h="1" x="14"/>
        <item h="1" x="0"/>
        <item h="1" x="4"/>
        <item h="1" x="19"/>
        <item h="1" x="13"/>
        <item h="1" x="8"/>
        <item h="1" x="9"/>
        <item h="1" x="11"/>
        <item h="1" x="12"/>
        <item h="1" x="15"/>
        <item h="1" x="16"/>
        <item h="1" x="17"/>
        <item h="1" x="18"/>
        <item t="default"/>
      </items>
    </pivotField>
    <pivotField showAll="0"/>
    <pivotField axis="axisRow" showAll="0">
      <items count="95">
        <item x="36"/>
        <item x="37"/>
        <item x="20"/>
        <item x="39"/>
        <item x="74"/>
        <item m="1" x="89"/>
        <item x="31"/>
        <item x="43"/>
        <item x="71"/>
        <item x="13"/>
        <item x="1"/>
        <item x="3"/>
        <item x="46"/>
        <item x="73"/>
        <item x="35"/>
        <item x="10"/>
        <item x="45"/>
        <item m="1" x="93"/>
        <item x="30"/>
        <item m="1" x="92"/>
        <item x="52"/>
        <item x="29"/>
        <item x="15"/>
        <item x="54"/>
        <item x="33"/>
        <item x="12"/>
        <item x="27"/>
        <item x="6"/>
        <item x="58"/>
        <item x="26"/>
        <item x="32"/>
        <item x="72"/>
        <item x="64"/>
        <item x="57"/>
        <item x="60"/>
        <item x="56"/>
        <item x="55"/>
        <item m="1" x="90"/>
        <item x="21"/>
        <item m="1" x="91"/>
        <item x="65"/>
        <item x="63"/>
        <item x="51"/>
        <item x="16"/>
        <item x="17"/>
        <item x="14"/>
        <item x="68"/>
        <item x="47"/>
        <item x="75"/>
        <item x="66"/>
        <item x="87"/>
        <item x="25"/>
        <item x="70"/>
        <item x="24"/>
        <item x="50"/>
        <item x="22"/>
        <item x="0"/>
        <item x="2"/>
        <item x="4"/>
        <item x="5"/>
        <item x="7"/>
        <item x="8"/>
        <item x="9"/>
        <item x="11"/>
        <item x="34"/>
        <item m="1" x="88"/>
        <item x="18"/>
        <item x="19"/>
        <item x="23"/>
        <item x="28"/>
        <item x="48"/>
        <item x="42"/>
        <item x="49"/>
        <item x="41"/>
        <item x="53"/>
        <item x="61"/>
        <item x="62"/>
        <item x="83"/>
        <item x="69"/>
        <item x="67"/>
        <item x="76"/>
        <item x="38"/>
        <item x="40"/>
        <item x="44"/>
        <item x="59"/>
        <item x="77"/>
        <item x="78"/>
        <item x="79"/>
        <item x="80"/>
        <item x="81"/>
        <item x="82"/>
        <item x="84"/>
        <item x="85"/>
        <item x="86"/>
        <item t="default"/>
      </items>
    </pivotField>
    <pivotField dataField="1" showAll="0"/>
    <pivotField showAll="0"/>
    <pivotField showAll="0"/>
    <pivotField showAll="0"/>
    <pivotField showAll="0"/>
    <pivotField showAll="0"/>
    <pivotField axis="axisPage" multipleItemSelectionAllowed="1" showAll="0">
      <items count="8">
        <item h="1" x="1"/>
        <item h="1" x="0"/>
        <item h="1" x="4"/>
        <item h="1" x="5"/>
        <item h="1" x="6"/>
        <item x="2"/>
        <item h="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4"/>
  </rowFields>
  <rowItems count="4">
    <i>
      <x v="6"/>
    </i>
    <i r="1">
      <x v="38"/>
    </i>
    <i r="1">
      <x v="43"/>
    </i>
    <i t="grand">
      <x/>
    </i>
  </rowItems>
  <colFields count="1">
    <field x="-2"/>
  </colFields>
  <colItems count="2">
    <i>
      <x/>
    </i>
    <i i="1">
      <x v="1"/>
    </i>
  </colItems>
  <pageFields count="1">
    <pageField fld="11" hier="-1"/>
  </pageFields>
  <dataFields count="2">
    <dataField name="Count of Background" fld="5" subtotal="count" baseField="0" baseItem="0"/>
    <dataField name="Sum of Proposal Prio Rank" fld="15" baseField="4" baseItem="7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CBF97B-301F-47B1-94F5-AFF4A30C4050}" name="PivotTable2" cacheId="26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G11" firstHeaderRow="2" firstDataRow="2" firstDataCol="6" rowPageCount="2" colPageCount="1"/>
  <pivotFields count="31">
    <pivotField compact="0" outline="0" showAll="0"/>
    <pivotField compact="0" outline="0" showAll="0"/>
    <pivotField axis="axisPage" compact="0" outline="0" multipleItemSelectionAllowed="1" showAll="0">
      <items count="18">
        <item h="1" x="15"/>
        <item h="1" x="14"/>
        <item h="1" x="0"/>
        <item h="1" x="3"/>
        <item h="1" x="1"/>
        <item h="1" x="11"/>
        <item h="1" x="7"/>
        <item h="1" x="5"/>
        <item h="1" x="12"/>
        <item h="1" x="13"/>
        <item h="1" x="6"/>
        <item x="4"/>
        <item h="1" x="8"/>
        <item h="1" x="9"/>
        <item h="1" x="2"/>
        <item h="1" x="10"/>
        <item h="1" x="16"/>
        <item t="default"/>
      </items>
    </pivotField>
    <pivotField compact="0" outline="0" showAll="0"/>
    <pivotField axis="axisRow" compact="0" outline="0" showAll="0" defaultSubtotal="0">
      <items count="119">
        <item x="38"/>
        <item x="50"/>
        <item x="116"/>
        <item x="10"/>
        <item x="106"/>
        <item x="109"/>
        <item x="110"/>
        <item x="52"/>
        <item x="25"/>
        <item x="71"/>
        <item x="0"/>
        <item x="29"/>
        <item x="42"/>
        <item x="74"/>
        <item x="80"/>
        <item x="117"/>
        <item x="93"/>
        <item x="16"/>
        <item x="67"/>
        <item x="26"/>
        <item x="61"/>
        <item x="64"/>
        <item x="37"/>
        <item x="41"/>
        <item x="24"/>
        <item x="23"/>
        <item x="28"/>
        <item x="85"/>
        <item x="114"/>
        <item x="65"/>
        <item x="79"/>
        <item x="62"/>
        <item x="73"/>
        <item x="81"/>
        <item x="66"/>
        <item x="5"/>
        <item x="103"/>
        <item x="104"/>
        <item x="96"/>
        <item x="53"/>
        <item x="11"/>
        <item x="36"/>
        <item x="35"/>
        <item x="39"/>
        <item x="113"/>
        <item x="70"/>
        <item x="4"/>
        <item x="75"/>
        <item x="100"/>
        <item x="7"/>
        <item x="90"/>
        <item x="91"/>
        <item x="45"/>
        <item x="47"/>
        <item x="94"/>
        <item x="97"/>
        <item x="115"/>
        <item x="54"/>
        <item x="95"/>
        <item x="14"/>
        <item x="78"/>
        <item x="17"/>
        <item x="8"/>
        <item x="98"/>
        <item x="27"/>
        <item x="2"/>
        <item x="46"/>
        <item x="9"/>
        <item x="31"/>
        <item x="51"/>
        <item x="99"/>
        <item x="12"/>
        <item x="69"/>
        <item x="30"/>
        <item x="58"/>
        <item x="56"/>
        <item x="55"/>
        <item x="88"/>
        <item x="22"/>
        <item x="59"/>
        <item x="102"/>
        <item x="101"/>
        <item x="83"/>
        <item x="49"/>
        <item x="92"/>
        <item x="33"/>
        <item x="34"/>
        <item x="19"/>
        <item x="15"/>
        <item x="77"/>
        <item x="72"/>
        <item x="3"/>
        <item x="6"/>
        <item x="108"/>
        <item x="44"/>
        <item x="82"/>
        <item x="60"/>
        <item x="13"/>
        <item x="105"/>
        <item x="48"/>
        <item x="68"/>
        <item x="57"/>
        <item x="89"/>
        <item x="1"/>
        <item x="40"/>
        <item x="87"/>
        <item x="76"/>
        <item x="86"/>
        <item x="84"/>
        <item x="32"/>
        <item x="111"/>
        <item x="20"/>
        <item x="63"/>
        <item x="43"/>
        <item x="112"/>
        <item x="21"/>
        <item x="107"/>
        <item x="18"/>
        <item x="118"/>
      </items>
    </pivotField>
    <pivotField axis="axisRow" compact="0" outline="0" showAll="0" defaultSubtotal="0">
      <items count="136">
        <item x="64"/>
        <item x="29"/>
        <item x="59"/>
        <item x="23"/>
        <item x="4"/>
        <item n="Agnostic Missions: Phase 1 Enhancement_x000a__x000a_Before we bring PVP and XP to CITA, we will enhance existing missions logic and systems, including new relic and the databases. To support seamless B2B Touchless initiative, we want to make sure the infrastructure " x="10"/>
        <item x="83"/>
        <item x="125"/>
        <item x="126"/>
        <item x="40"/>
        <item x="46"/>
        <item x="86"/>
        <item x="131"/>
        <item x="130"/>
        <item x="3"/>
        <item x="88"/>
        <item x="107"/>
        <item x="103"/>
        <item x="74"/>
        <item x="26"/>
        <item x="82"/>
        <item x="28"/>
        <item x="132"/>
        <item x="62"/>
        <item x="27"/>
        <item x="109"/>
        <item x="116"/>
        <item x="35"/>
        <item x="119"/>
        <item x="118"/>
        <item x="5"/>
        <item x="134"/>
        <item x="39"/>
        <item x="117"/>
        <item x="63"/>
        <item x="96"/>
        <item x="94"/>
        <item x="31"/>
        <item x="80"/>
        <item x="93"/>
        <item x="79"/>
        <item x="105"/>
        <item x="123"/>
        <item x="81"/>
        <item x="2"/>
        <item x="104"/>
        <item x="7"/>
        <item x="30"/>
        <item x="78"/>
        <item x="106"/>
        <item x="0"/>
        <item x="18"/>
        <item x="1"/>
        <item x="95"/>
        <item x="53"/>
        <item x="6"/>
        <item x="70"/>
        <item x="51"/>
        <item x="102"/>
        <item x="85"/>
        <item x="124"/>
        <item x="111"/>
        <item x="16"/>
        <item x="98"/>
        <item x="11"/>
        <item x="115"/>
        <item x="37"/>
        <item x="36"/>
        <item x="92"/>
        <item x="56"/>
        <item x="61"/>
        <item x="87"/>
        <item x="44"/>
        <item x="54"/>
        <item x="60"/>
        <item x="24"/>
        <item x="84"/>
        <item x="114"/>
        <item x="76"/>
        <item x="65"/>
        <item x="32"/>
        <item x="21"/>
        <item x="55"/>
        <item x="112"/>
        <item x="17"/>
        <item x="14"/>
        <item x="89"/>
        <item x="48"/>
        <item x="43"/>
        <item x="9"/>
        <item x="129"/>
        <item x="12"/>
        <item x="67"/>
        <item x="90"/>
        <item x="41"/>
        <item x="20"/>
        <item x="25"/>
        <item x="33"/>
        <item x="99"/>
        <item x="66"/>
        <item x="50"/>
        <item x="47"/>
        <item x="45"/>
        <item x="100"/>
        <item x="15"/>
        <item x="57"/>
        <item x="58"/>
        <item x="19"/>
        <item x="49"/>
        <item x="127"/>
        <item x="71"/>
        <item x="77"/>
        <item x="13"/>
        <item x="42"/>
        <item x="38"/>
        <item x="52"/>
        <item x="73"/>
        <item x="133"/>
        <item x="69"/>
        <item x="101"/>
        <item x="8"/>
        <item x="91"/>
        <item x="75"/>
        <item x="122"/>
        <item x="121"/>
        <item x="120"/>
        <item x="135"/>
        <item x="97"/>
        <item x="113"/>
        <item x="128"/>
        <item x="68"/>
        <item x="72"/>
        <item x="108"/>
        <item x="110"/>
        <item x="34"/>
        <item x="22"/>
      </items>
    </pivotField>
    <pivotField axis="axisRow" compact="0" outline="0" showAll="0" defaultSubtotal="0">
      <items count="136">
        <item x="21"/>
        <item x="73"/>
        <item x="133"/>
        <item x="72"/>
        <item x="58"/>
        <item x="60"/>
        <item x="10"/>
        <item x="116"/>
        <item x="36"/>
        <item x="9"/>
        <item n="1) Simplify the process required to verify DTE mission complained by SRC to CSC agents​_x000a_2) Empower authority for CSC agents to override DTE mission result within certain parameters​_x000a_3) Improve SRC experience when raising complaints to CSC agents​_x000a_4) Free" x="35"/>
        <item x="130"/>
        <item x="131"/>
        <item x="77"/>
        <item x="129"/>
        <item n="1. Push canvassing and CITA delivery transactions to the server as soon as the device is online, without PG action._x000a_2. Deliver WS product changes to the field within the same working day._x000a_3. Download master data only when it has actually changed on the s" x="125"/>
        <item x="24"/>
        <item x="122"/>
        <item x="74"/>
        <item x="70"/>
        <item x="67"/>
        <item x="111"/>
        <item x="134"/>
        <item x="83"/>
        <item x="106"/>
        <item x="68"/>
        <item x="92"/>
        <item x="15"/>
        <item x="62"/>
        <item x="66"/>
        <item x="48"/>
        <item x="5"/>
        <item x="18"/>
        <item x="43"/>
        <item x="99"/>
        <item x="6"/>
        <item x="4"/>
        <item x="25"/>
        <item x="101"/>
        <item x="102"/>
        <item x="37"/>
        <item x="105"/>
        <item x="56"/>
        <item x="55"/>
        <item x="81"/>
        <item x="107"/>
        <item x="117"/>
        <item x="30"/>
        <item x="90"/>
        <item x="110"/>
        <item x="17"/>
        <item x="112"/>
        <item x="2"/>
        <item x="16"/>
        <item x="13"/>
        <item x="20"/>
        <item x="1"/>
        <item x="8"/>
        <item x="42"/>
        <item x="115"/>
        <item x="86"/>
        <item x="38"/>
        <item x="19"/>
        <item x="12"/>
        <item x="46"/>
        <item x="54"/>
        <item x="14"/>
        <item x="50"/>
        <item x="11"/>
        <item x="114"/>
        <item x="128"/>
        <item x="98"/>
        <item x="82"/>
        <item x="97"/>
        <item x="28"/>
        <item x="75"/>
        <item x="71"/>
        <item x="127"/>
        <item x="85"/>
        <item x="32"/>
        <item x="132"/>
        <item x="63"/>
        <item x="49"/>
        <item x="69"/>
        <item x="84"/>
        <item x="3"/>
        <item x="95"/>
        <item x="94"/>
        <item x="41"/>
        <item x="39"/>
        <item x="126"/>
        <item x="65"/>
        <item x="76"/>
        <item x="120"/>
        <item x="96"/>
        <item x="80"/>
        <item n="Strengthen control and visibility of the ORF process in AYO Kasir by requiring Team Leader review and approval before warehouse processing, while automatically notifying Manager Area/SDR/DRC and Admin SFP at HQ of relevant request and inbound-document ac" x="29"/>
        <item x="26"/>
        <item x="23"/>
        <item x="109"/>
        <item x="0"/>
        <item x="47"/>
        <item x="89"/>
        <item x="34"/>
        <item x="40"/>
        <item x="104"/>
        <item x="123"/>
        <item x="124"/>
        <item x="59"/>
        <item x="52"/>
        <item x="31"/>
        <item x="27"/>
        <item x="61"/>
        <item x="79"/>
        <item x="78"/>
        <item x="44"/>
        <item x="87"/>
        <item x="88"/>
        <item x="113"/>
        <item x="53"/>
        <item x="57"/>
        <item x="51"/>
        <item x="45"/>
        <item x="93"/>
        <item x="108"/>
        <item x="121"/>
        <item x="103"/>
        <item x="91"/>
        <item x="119"/>
        <item x="118"/>
        <item x="135"/>
        <item x="7"/>
        <item x="64"/>
        <item x="33"/>
        <item x="100"/>
        <item x="22"/>
      </items>
    </pivotField>
    <pivotField axis="axisRow" compact="0" outline="0" showAll="0" defaultSubtotal="0">
      <items count="115">
        <item x="51"/>
        <item x="71"/>
        <item x="78"/>
        <item n="• Integrate recommendations from MY HERO into AYO Toko_x000a_• Display personalized recommendations to retailers_x000a_• Add &quot;Tambah Semua ke Keranjang&quot; capability_x000a_• Enable seamless transition from recommendation to checkout_x000a_• Track recommendation-to-order conversio" x="11"/>
        <item x="12"/>
        <item x="13"/>
        <item x="15"/>
        <item x="14"/>
        <item x="9"/>
        <item x="94"/>
        <item x="34"/>
        <item x="101"/>
        <item x="103"/>
        <item x="37"/>
        <item x="75"/>
        <item x="38"/>
        <item x="81"/>
        <item x="54"/>
        <item x="111"/>
        <item x="25"/>
        <item x="47"/>
        <item x="110"/>
        <item x="113"/>
        <item x="44"/>
        <item x="63"/>
        <item x="66"/>
        <item x="93"/>
        <item x="60"/>
        <item x="65"/>
        <item x="79"/>
        <item x="40"/>
        <item x="80"/>
        <item x="1"/>
        <item x="4"/>
        <item x="84"/>
        <item x="8"/>
        <item x="59"/>
        <item x="99"/>
        <item x="61"/>
        <item x="18"/>
        <item x="77"/>
        <item x="89"/>
        <item x="74"/>
        <item x="73"/>
        <item x="88"/>
        <item x="85"/>
        <item x="33"/>
        <item x="106"/>
        <item x="29"/>
        <item x="17"/>
        <item x="28"/>
        <item x="70"/>
        <item x="104"/>
        <item x="24"/>
        <item x="69"/>
        <item x="55"/>
        <item x="102"/>
        <item x="67"/>
        <item x="36"/>
        <item x="41"/>
        <item x="49"/>
        <item x="112"/>
        <item x="83"/>
        <item x="0"/>
        <item x="91"/>
        <item x="27"/>
        <item x="31"/>
        <item x="52"/>
        <item x="98"/>
        <item x="30"/>
        <item n="Phase 1:_x000a_1) Enhance query stamp missions, add new relic --&gt; 20 mandays_x000a_2) Add rating parameter --&gt; to be discussed with CITA team_x000a_3) Revamp the frontend/backend structure --&gt; 80 mandays_x000a_4) Enhance TSM frontend (tanggal batas order selesai) --&gt; 10 mandays" x="10"/>
        <item x="26"/>
        <item x="76"/>
        <item x="82"/>
        <item x="42"/>
        <item x="46"/>
        <item x="19"/>
        <item x="57"/>
        <item x="107"/>
        <item x="39"/>
        <item x="105"/>
        <item x="86"/>
        <item x="3"/>
        <item n="Rework AYO Mitra's order processing to treat AYO and CITA as one flow: map and standardize the fulfillment status set, remove the CITA-only scoping in order handling and the routing/clustering engine, and make AYO orders eligible for cluster assignment, " x="109"/>
        <item x="58"/>
        <item x="100"/>
        <item x="23"/>
        <item x="87"/>
        <item x="96"/>
        <item x="95"/>
        <item x="32"/>
        <item x="45"/>
        <item x="50"/>
        <item x="53"/>
        <item n="There will be an enhancement in AYO Principal to configure and whitelist specific IQOS Partners for order blocking. IQOS Partners will be prevented from submitting new orders if they still have an order with 'Pesanan Baru' or 'Review' status._x000a__x000a_This enhan" x="16"/>
        <item x="20"/>
        <item x="21"/>
        <item x="72"/>
        <item x="48"/>
        <item x="62"/>
        <item n="This initiative introduces a temporary, intent‑based enhancement to CITA Chat where predefined conversational phrases related to repeat ordering trigger a last‑order summary flow. Retailers can review, edit, and proceed to checkout using existing order f" x="35"/>
        <item x="97"/>
        <item x="90"/>
        <item x="5"/>
        <item x="64"/>
        <item x="114"/>
        <item x="56"/>
        <item x="7"/>
        <item x="43"/>
        <item x="6"/>
        <item x="108"/>
        <item x="92"/>
        <item x="68"/>
        <item x="2"/>
        <item x="22"/>
      </items>
    </pivotField>
    <pivotField axis="axisRow" compact="0" outline="0" showAll="0" defaultSubtotal="0">
      <items count="97">
        <item x="64"/>
        <item x="75"/>
        <item x="76"/>
        <item x="18"/>
        <item x="20"/>
        <item x="21"/>
        <item x="94"/>
        <item x="41"/>
        <item x="15"/>
        <item x="14"/>
        <item x="13"/>
        <item x="12"/>
        <item x="11"/>
        <item x="6"/>
        <item x="59"/>
        <item x="10"/>
        <item x="29"/>
        <item x="62"/>
        <item x="23"/>
        <item x="91"/>
        <item x="92"/>
        <item x="93"/>
        <item x="87"/>
        <item x="72"/>
        <item x="88"/>
        <item x="49"/>
        <item x="26"/>
        <item x="25"/>
        <item x="74"/>
        <item x="51"/>
        <item x="7"/>
        <item x="35"/>
        <item x="36"/>
        <item x="56"/>
        <item x="38"/>
        <item x="46"/>
        <item x="67"/>
        <item x="65"/>
        <item x="84"/>
        <item x="96"/>
        <item x="61"/>
        <item x="1"/>
        <item x="90"/>
        <item x="37"/>
        <item x="81"/>
        <item x="82"/>
        <item x="68"/>
        <item x="70"/>
        <item x="54"/>
        <item x="31"/>
        <item x="0"/>
        <item x="73"/>
        <item x="80"/>
        <item x="4"/>
        <item x="24"/>
        <item x="27"/>
        <item x="30"/>
        <item x="55"/>
        <item x="47"/>
        <item x="50"/>
        <item x="16"/>
        <item x="58"/>
        <item x="71"/>
        <item x="63"/>
        <item x="57"/>
        <item x="22"/>
        <item x="77"/>
        <item x="19"/>
        <item x="52"/>
        <item x="42"/>
        <item x="5"/>
        <item x="17"/>
        <item x="33"/>
        <item x="78"/>
        <item x="28"/>
        <item x="9"/>
        <item x="45"/>
        <item x="60"/>
        <item x="8"/>
        <item x="85"/>
        <item x="86"/>
        <item x="39"/>
        <item x="48"/>
        <item x="34"/>
        <item x="53"/>
        <item x="69"/>
        <item x="66"/>
        <item x="3"/>
        <item x="40"/>
        <item x="32"/>
        <item x="89"/>
        <item x="43"/>
        <item x="83"/>
        <item x="79"/>
        <item x="44"/>
        <item x="95"/>
        <item x="2"/>
      </items>
    </pivotField>
    <pivotField compact="0" outline="0" showAll="0"/>
    <pivotField compact="0" outline="0" showAll="0"/>
    <pivotField axis="axisPage" compact="0" outline="0" multipleItemSelectionAllowed="1" showAll="0">
      <items count="8">
        <item h="1" x="5"/>
        <item h="1" x="6"/>
        <item x="3"/>
        <item h="1" x="4"/>
        <item h="1" x="0"/>
        <item x="1"/>
        <item h="1" x="2"/>
        <item t="default"/>
      </items>
    </pivotField>
    <pivotField compact="0" outline="0" showAll="0"/>
    <pivotField compact="0" outline="0" showAll="0"/>
    <pivotField compact="0" outline="0" showAll="0"/>
    <pivotField dataField="1" compact="0" outline="0" showAll="0"/>
    <pivotField axis="axisRow" compact="0" outline="0" showAll="0" defaultSubtotal="0">
      <items count="43">
        <item x="6"/>
        <item sd="0" x="5"/>
        <item sd="0" x="2"/>
        <item x="9"/>
        <item x="7"/>
        <item x="10"/>
        <item x="1"/>
        <item x="11"/>
        <item x="14"/>
        <item x="13"/>
        <item x="15"/>
        <item x="17"/>
        <item x="19"/>
        <item x="20"/>
        <item x="21"/>
        <item x="3"/>
        <item x="4"/>
        <item x="22"/>
        <item x="23"/>
        <item x="24"/>
        <item x="25"/>
        <item x="26"/>
        <item x="27"/>
        <item x="28"/>
        <item x="29"/>
        <item x="34"/>
        <item x="30"/>
        <item x="31"/>
        <item x="32"/>
        <item x="35"/>
        <item x="36"/>
        <item x="37"/>
        <item x="33"/>
        <item x="39"/>
        <item x="40"/>
        <item x="41"/>
        <item x="42"/>
        <item x="8"/>
        <item x="38"/>
        <item x="16"/>
        <item x="18"/>
        <item x="12"/>
        <item x="0"/>
      </items>
    </pivotField>
    <pivotField compact="0" outline="0" showAll="0" defaultSubtotal="0">
      <items count="20">
        <item x="2"/>
        <item x="18"/>
        <item x="3"/>
        <item x="4"/>
        <item x="5"/>
        <item x="6"/>
        <item x="8"/>
        <item x="7"/>
        <item x="9"/>
        <item x="10"/>
        <item x="15"/>
        <item x="16"/>
        <item x="11"/>
        <item x="12"/>
        <item x="13"/>
        <item x="14"/>
        <item x="19"/>
        <item x="17"/>
        <item x="1"/>
        <item x="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6">
    <field x="4"/>
    <field x="5"/>
    <field x="6"/>
    <field x="7"/>
    <field x="16"/>
    <field x="8"/>
  </rowFields>
  <rowItems count="6">
    <i>
      <x v="3"/>
      <x v="5"/>
      <x v="6"/>
      <x v="70"/>
      <x v="2"/>
    </i>
    <i>
      <x v="41"/>
      <x v="66"/>
      <x v="8"/>
      <x v="10"/>
      <x v="3"/>
      <x v="16"/>
    </i>
    <i>
      <x v="42"/>
      <x v="67"/>
      <x v="10"/>
      <x v="46"/>
      <x v="1"/>
    </i>
    <i>
      <x v="43"/>
      <x v="94"/>
      <x v="104"/>
      <x v="15"/>
      <x v="5"/>
      <x v="89"/>
    </i>
    <i>
      <x v="104"/>
      <x v="113"/>
      <x v="88"/>
      <x v="79"/>
      <x v="4"/>
      <x v="72"/>
    </i>
    <i t="grand">
      <x/>
    </i>
  </rowItems>
  <colItems count="1">
    <i/>
  </colItems>
  <pageFields count="2">
    <pageField fld="2" hier="-1"/>
    <pageField fld="11" hier="-1"/>
  </pageFields>
  <dataFields count="1">
    <dataField name="Sum of Weight (Estimated Mandays: ANGKA)" fld="15" baseField="0" baseItem="0"/>
  </dataFields>
  <formats count="3">
    <format dxfId="2157">
      <pivotArea dataOnly="0" labelOnly="1" outline="0" fieldPosition="0">
        <references count="1">
          <reference field="4" count="1">
            <x v="31"/>
          </reference>
        </references>
      </pivotArea>
    </format>
    <format dxfId="2158">
      <pivotArea dataOnly="0" labelOnly="1" outline="0" fieldPosition="0">
        <references count="1">
          <reference field="4" count="1">
            <x v="45"/>
          </reference>
        </references>
      </pivotArea>
    </format>
    <format dxfId="2159">
      <pivotArea dataOnly="0" labelOnly="1" outline="0" fieldPosition="0">
        <references count="1">
          <reference field="4" count="1">
            <x v="21"/>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AB50D9-C26A-47DC-9658-BFAA852F6568}" name="PivotTable1" cacheId="26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I8" firstHeaderRow="1" firstDataRow="2" firstDataCol="7" rowPageCount="2" colPageCount="1"/>
  <pivotFields count="35">
    <pivotField dataField="1" compact="0" outline="0" showAll="0"/>
    <pivotField compact="0" outline="0" showAll="0"/>
    <pivotField axis="axisPage" compact="0" outline="0" multipleItemSelectionAllowed="1" showAll="0">
      <items count="19">
        <item x="7"/>
        <item h="1" x="5"/>
        <item h="1" x="9"/>
        <item h="1" x="6"/>
        <item h="1" x="13"/>
        <item h="1" x="1"/>
        <item h="1" x="14"/>
        <item h="1" x="3"/>
        <item h="1" x="2"/>
        <item h="1" x="11"/>
        <item h="1" x="0"/>
        <item h="1" x="4"/>
        <item h="1" x="12"/>
        <item h="1" x="16"/>
        <item h="1" x="8"/>
        <item h="1" x="15"/>
        <item h="1" x="10"/>
        <item m="1" x="17"/>
        <item t="default"/>
      </items>
    </pivotField>
    <pivotField compact="0" outline="0" showAll="0"/>
    <pivotField axis="axisRow" compact="0" outline="0" showAll="0" defaultSubtotal="0">
      <items count="118">
        <item x="13"/>
        <item x="6"/>
        <item x="2"/>
        <item x="111"/>
        <item x="112"/>
        <item x="100"/>
        <item x="103"/>
        <item x="15"/>
        <item x="42"/>
        <item x="94"/>
        <item x="10"/>
        <item x="3"/>
        <item x="31"/>
        <item x="29"/>
        <item x="17"/>
        <item x="19"/>
        <item x="16"/>
        <item x="1"/>
        <item x="44"/>
        <item x="79"/>
        <item x="37"/>
        <item x="98"/>
        <item x="85"/>
        <item x="77"/>
        <item x="84"/>
        <item x="18"/>
        <item x="36"/>
        <item x="62"/>
        <item m="1" x="116"/>
        <item x="76"/>
        <item x="75"/>
        <item x="4"/>
        <item x="27"/>
        <item x="83"/>
        <item x="64"/>
        <item x="47"/>
        <item x="20"/>
        <item x="32"/>
        <item x="33"/>
        <item x="14"/>
        <item x="38"/>
        <item x="68"/>
        <item x="102"/>
        <item x="105"/>
        <item x="54"/>
        <item x="23"/>
        <item x="21"/>
        <item x="40"/>
        <item x="65"/>
        <item x="72"/>
        <item x="50"/>
        <item x="80"/>
        <item x="93"/>
        <item x="95"/>
        <item x="45"/>
        <item x="99"/>
        <item x="104"/>
        <item x="55"/>
        <item x="70"/>
        <item x="82"/>
        <item x="74"/>
        <item x="22"/>
        <item x="106"/>
        <item x="97"/>
        <item x="78"/>
        <item x="46"/>
        <item x="5"/>
        <item x="52"/>
        <item x="107"/>
        <item x="71"/>
        <item x="73"/>
        <item x="0"/>
        <item x="25"/>
        <item x="59"/>
        <item x="57"/>
        <item x="56"/>
        <item x="91"/>
        <item x="60"/>
        <item x="24"/>
        <item x="69"/>
        <item x="48"/>
        <item x="96"/>
        <item x="12"/>
        <item x="81"/>
        <item x="7"/>
        <item x="30"/>
        <item x="28"/>
        <item x="86"/>
        <item x="61"/>
        <item x="39"/>
        <item x="35"/>
        <item x="34"/>
        <item x="58"/>
        <item x="92"/>
        <item x="90"/>
        <item m="1" x="117"/>
        <item x="89"/>
        <item x="88"/>
        <item x="9"/>
        <item x="63"/>
        <item x="66"/>
        <item x="41"/>
        <item x="114"/>
        <item x="11"/>
        <item x="87"/>
        <item x="49"/>
        <item x="110"/>
        <item x="8"/>
        <item x="26"/>
        <item x="108"/>
        <item x="109"/>
        <item m="1" x="115"/>
        <item x="101"/>
        <item x="43"/>
        <item x="51"/>
        <item x="53"/>
        <item x="67"/>
        <item x="113"/>
      </items>
      <extLst>
        <ext xmlns:x14="http://schemas.microsoft.com/office/spreadsheetml/2009/9/main" uri="{2946ED86-A175-432a-8AC1-64E0C546D7DE}">
          <x14:pivotField fillDownLabels="1"/>
        </ext>
      </extLst>
    </pivotField>
    <pivotField axis="axisRow" compact="0" outline="0" showAll="0" defaultSubtotal="0">
      <items count="138">
        <item x="21"/>
        <item x="71"/>
        <item x="66"/>
        <item x="92"/>
        <item m="1" x="137"/>
        <item x="2"/>
        <item x="6"/>
        <item x="23"/>
        <item x="96"/>
        <item x="28"/>
        <item x="37"/>
        <item x="33"/>
        <item x="3"/>
        <item x="99"/>
        <item x="101"/>
        <item x="120"/>
        <item x="115"/>
        <item x="127"/>
        <item x="36"/>
        <item x="48"/>
        <item x="5"/>
        <item x="55"/>
        <item x="85"/>
        <item x="69"/>
        <item x="121"/>
        <item x="123"/>
        <item x="135"/>
        <item x="124"/>
        <item x="50"/>
        <item x="24"/>
        <item x="94"/>
        <item x="70"/>
        <item x="109"/>
        <item x="12"/>
        <item x="107"/>
        <item x="22"/>
        <item x="106"/>
        <item x="89"/>
        <item x="118"/>
        <item x="18"/>
        <item x="25"/>
        <item x="117"/>
        <item x="90"/>
        <item x="34"/>
        <item x="88"/>
        <item x="119"/>
        <item x="41"/>
        <item x="15"/>
        <item x="1"/>
        <item x="95"/>
        <item x="86"/>
        <item x="60"/>
        <item x="9"/>
        <item x="14"/>
        <item x="31"/>
        <item x="78"/>
        <item x="17"/>
        <item x="57"/>
        <item x="114"/>
        <item x="98"/>
        <item x="126"/>
        <item x="27"/>
        <item x="91"/>
        <item x="110"/>
        <item x="116"/>
        <item x="134"/>
        <item x="32"/>
        <item x="4"/>
        <item x="13"/>
        <item x="105"/>
        <item x="63"/>
        <item x="68"/>
        <item x="100"/>
        <item x="77"/>
        <item x="46"/>
        <item x="61"/>
        <item x="67"/>
        <item x="51"/>
        <item x="93"/>
        <item x="97"/>
        <item x="131"/>
        <item x="44"/>
        <item x="72"/>
        <item x="83"/>
        <item x="62"/>
        <item x="128"/>
        <item x="29"/>
        <item x="102"/>
        <item x="58"/>
        <item x="53"/>
        <item x="79"/>
        <item x="26"/>
        <item x="74"/>
        <item x="125"/>
        <item x="103"/>
        <item x="30"/>
        <item x="20"/>
        <item x="111"/>
        <item x="73"/>
        <item x="56"/>
        <item x="52"/>
        <item x="49"/>
        <item x="112"/>
        <item x="64"/>
        <item x="65"/>
        <item x="40"/>
        <item x="39"/>
        <item x="80"/>
        <item x="42"/>
        <item x="38"/>
        <item x="108"/>
        <item x="59"/>
        <item x="10"/>
        <item x="82"/>
        <item x="7"/>
        <item x="76"/>
        <item x="0"/>
        <item x="113"/>
        <item x="104"/>
        <item x="84"/>
        <item x="8"/>
        <item x="45"/>
        <item x="130"/>
        <item x="47"/>
        <item x="75"/>
        <item x="81"/>
        <item x="122"/>
        <item x="87"/>
        <item x="16"/>
        <item x="19"/>
        <item x="43"/>
        <item x="11"/>
        <item x="35"/>
        <item x="132"/>
        <item x="133"/>
        <item x="54"/>
        <item x="129"/>
        <item x="136"/>
      </items>
    </pivotField>
    <pivotField axis="axisRow" compact="0" outline="0" showAll="0" defaultSubtotal="0">
      <items count="137">
        <item x="0"/>
        <item x="81"/>
        <item x="80"/>
        <item x="64"/>
        <item x="66"/>
        <item x="22"/>
        <item x="134"/>
        <item x="31"/>
        <item x="3"/>
        <item x="41"/>
        <item x="46"/>
        <item n="1. Push canvassing and CITA delivery transactions to the server as soon as the device is online, without PG action._x000a_2. Deliver WS product changes to the field within the same working day._x000a_3. Download master data only when it has actually changed on the s" x="27"/>
        <item x="129"/>
        <item x="9"/>
        <item n="1.Proper reporting in SAP, as no cancellation should be recorded in SAP_x000a_2.Proper reflection in SAP of daily sales, as cancelled order shouldn’t be regarded as revenue_x000a_3.Eliminate potential error of R09 idoc processing (example: if there is existence of z" x="35"/>
        <item x="77"/>
        <item x="73"/>
        <item x="86"/>
        <item x="49"/>
        <item x="95"/>
        <item x="118"/>
        <item x="74"/>
        <item x="20"/>
        <item x="1"/>
        <item x="104"/>
        <item x="4"/>
        <item x="68"/>
        <item x="72"/>
        <item x="125"/>
        <item x="40"/>
        <item x="45"/>
        <item x="110"/>
        <item x="8"/>
        <item x="78"/>
        <item x="112"/>
        <item x="113"/>
        <item x="107"/>
        <item x="117"/>
        <item x="62"/>
        <item x="61"/>
        <item x="24"/>
        <item x="119"/>
        <item x="93"/>
        <item x="102"/>
        <item m="1" x="136"/>
        <item x="76"/>
        <item x="12"/>
        <item x="28"/>
        <item x="126"/>
        <item x="26"/>
        <item x="16"/>
        <item x="19"/>
        <item x="11"/>
        <item x="47"/>
        <item x="25"/>
        <item x="131"/>
        <item x="98"/>
        <item x="90"/>
        <item x="23"/>
        <item x="51"/>
        <item x="60"/>
        <item x="55"/>
        <item x="33"/>
        <item x="130"/>
        <item x="109"/>
        <item x="54"/>
        <item x="6"/>
        <item x="83"/>
        <item x="79"/>
        <item x="97"/>
        <item x="69"/>
        <item x="18"/>
        <item x="42"/>
        <item x="75"/>
        <item x="96"/>
        <item x="85"/>
        <item x="106"/>
        <item x="37"/>
        <item x="71"/>
        <item x="43"/>
        <item x="57"/>
        <item x="30"/>
        <item x="127"/>
        <item x="108"/>
        <item x="14"/>
        <item x="21"/>
        <item x="121"/>
        <item x="91"/>
        <item x="122"/>
        <item x="52"/>
        <item x="5"/>
        <item x="101"/>
        <item x="124"/>
        <item x="17"/>
        <item x="38"/>
        <item x="29"/>
        <item x="115"/>
        <item x="65"/>
        <item x="50"/>
        <item x="58"/>
        <item x="82"/>
        <item x="84"/>
        <item x="67"/>
        <item x="88"/>
        <item x="87"/>
        <item x="2"/>
        <item x="89"/>
        <item x="48"/>
        <item x="99"/>
        <item x="100"/>
        <item x="128"/>
        <item x="59"/>
        <item x="63"/>
        <item x="56"/>
        <item x="36"/>
        <item x="105"/>
        <item x="120"/>
        <item x="7"/>
        <item x="114"/>
        <item x="94"/>
        <item x="13"/>
        <item x="103"/>
        <item x="32"/>
        <item x="44"/>
        <item x="70"/>
        <item x="15"/>
        <item x="116"/>
        <item x="111"/>
        <item x="92"/>
        <item x="39"/>
        <item x="10"/>
        <item x="34"/>
        <item x="132"/>
        <item x="133"/>
        <item x="53"/>
        <item x="123"/>
        <item x="135"/>
      </items>
    </pivotField>
    <pivotField axis="axisRow" compact="0" outline="0" showAll="0" defaultSubtotal="0">
      <items count="104">
        <item x="56"/>
        <item x="51"/>
        <item x="55"/>
        <item x="76"/>
        <item x="8"/>
        <item x="101"/>
        <item x="22"/>
        <item x="7"/>
        <item x="10"/>
        <item x="58"/>
        <item x="80"/>
        <item x="21"/>
        <item x="85"/>
        <item x="54"/>
        <item x="47"/>
        <item x="38"/>
        <item x="42"/>
        <item x="14"/>
        <item x="35"/>
        <item x="71"/>
        <item x="39"/>
        <item x="100"/>
        <item x="5"/>
        <item x="32"/>
        <item x="43"/>
        <item x="83"/>
        <item x="70"/>
        <item x="34"/>
        <item x="67"/>
        <item x="84"/>
        <item x="24"/>
        <item x="88"/>
        <item x="61"/>
        <item x="64"/>
        <item x="99"/>
        <item x="31"/>
        <item x="82"/>
        <item x="15"/>
        <item x="93"/>
        <item x="79"/>
        <item x="78"/>
        <item x="92"/>
        <item x="89"/>
        <item x="4"/>
        <item x="12"/>
        <item x="20"/>
        <item x="75"/>
        <item x="40"/>
        <item x="19"/>
        <item x="46"/>
        <item x="74"/>
        <item x="57"/>
        <item x="6"/>
        <item x="72"/>
        <item x="16"/>
        <item x="37"/>
        <item x="49"/>
        <item x="87"/>
        <item x="63"/>
        <item x="52"/>
        <item x="0"/>
        <item x="94"/>
        <item x="62"/>
        <item x="86"/>
        <item x="28"/>
        <item x="45"/>
        <item n="Provide quantity recommendations when retailers browse the product catalog and disable Add to Cart once the product reaches its maximum allowed quantity._x000a__x000a_This enhancement helps prevent over-ordering, improves order compliance, and reduces manual review " x="30"/>
        <item x="60"/>
        <item x="29"/>
        <item x="90"/>
        <item x="26"/>
        <item x="68"/>
        <item x="2"/>
        <item x="3"/>
        <item x="91"/>
        <item x="11"/>
        <item x="97"/>
        <item x="103"/>
        <item x="102"/>
        <item x="96"/>
        <item x="44"/>
        <item x="50"/>
        <item x="53"/>
        <item x="18"/>
        <item x="13"/>
        <item x="77"/>
        <item x="48"/>
        <item x="65"/>
        <item x="81"/>
        <item x="66"/>
        <item x="69"/>
        <item x="95"/>
        <item x="17"/>
        <item x="9"/>
        <item x="33"/>
        <item x="59"/>
        <item x="41"/>
        <item n="Update the Pojok Untung flow so users can directly view and select available partners without first choosing a partner category. Refresh the partner listing UI to improve discoverability, usability, and overall user experience while maintaining existing " x="23"/>
        <item x="98"/>
        <item x="73"/>
        <item x="36"/>
        <item x="1"/>
        <item x="27"/>
        <item x="25"/>
      </items>
    </pivotField>
    <pivotField axis="axisRow" compact="0" outline="0" showAll="0" defaultSubtotal="0">
      <items count="90">
        <item x="70"/>
        <item x="0"/>
        <item x="79"/>
        <item x="80"/>
        <item x="26"/>
        <item x="34"/>
        <item n="- should there be any mass replacement/additional SRC IQOS Point/Paguyuban Member" x="60"/>
        <item x="17"/>
        <item x="45"/>
        <item x="40"/>
        <item x="8"/>
        <item x="19"/>
        <item x="27"/>
        <item x="12"/>
        <item x="5"/>
        <item sd="0" x="69"/>
        <item x="52"/>
        <item x="23"/>
        <item x="77"/>
        <item x="36"/>
        <item x="78"/>
        <item x="38"/>
        <item x="63"/>
        <item x="41"/>
        <item x="51"/>
        <item x="1"/>
        <item x="56"/>
        <item x="7"/>
        <item x="28"/>
        <item x="35"/>
        <item x="68"/>
        <item x="9"/>
        <item x="30"/>
        <item x="88"/>
        <item x="89"/>
        <item x="73"/>
        <item x="75"/>
        <item x="84"/>
        <item x="14"/>
        <item x="16"/>
        <item x="20"/>
        <item x="15"/>
        <item x="50"/>
        <item x="37"/>
        <item x="85"/>
        <item x="82"/>
        <item x="71"/>
        <item x="42"/>
        <item x="53"/>
        <item x="55"/>
        <item x="22"/>
        <item x="65"/>
        <item x="76"/>
        <item x="66"/>
        <item x="64"/>
        <item x="61"/>
        <item x="81"/>
        <item x="33"/>
        <item x="58"/>
        <item x="46"/>
        <item x="24"/>
        <item x="31"/>
        <item x="83"/>
        <item x="3"/>
        <item x="49"/>
        <item x="67"/>
        <item x="6"/>
        <item x="43"/>
        <item x="54"/>
        <item x="21"/>
        <item x="18"/>
        <item x="74"/>
        <item x="72"/>
        <item x="59"/>
        <item x="44"/>
        <item x="25"/>
        <item x="47"/>
        <item x="32"/>
        <item x="62"/>
        <item x="57"/>
        <item x="48"/>
        <item x="4"/>
        <item x="13"/>
        <item x="39"/>
        <item x="2"/>
        <item x="10"/>
        <item x="11"/>
        <item x="29"/>
        <item x="86"/>
        <item x="87"/>
      </items>
    </pivotField>
    <pivotField compact="0" outline="0" showAll="0"/>
    <pivotField axis="axisRow" compact="0" outline="0" showAll="0" defaultSubtotal="0">
      <items count="66">
        <item h="1" x="51"/>
        <item h="1" x="6"/>
        <item h="1" x="40"/>
        <item h="1" x="45"/>
        <item h="1" x="4"/>
        <item h="1" x="34"/>
        <item h="1" x="0"/>
        <item h="1" x="35"/>
        <item h="1" x="12"/>
        <item h="1" x="37"/>
        <item h="1" x="32"/>
        <item h="1" x="3"/>
        <item h="1" x="46"/>
        <item h="1" x="43"/>
        <item h="1" x="36"/>
        <item h="1" x="33"/>
        <item h="1" x="48"/>
        <item h="1" x="50"/>
        <item h="1" x="49"/>
        <item h="1" x="25"/>
        <item h="1" x="39"/>
        <item h="1" x="63"/>
        <item h="1" x="1"/>
        <item x="42"/>
        <item h="1" x="62"/>
        <item h="1" x="13"/>
        <item h="1" x="23"/>
        <item h="1" x="59"/>
        <item h="1" x="20"/>
        <item h="1" x="7"/>
        <item h="1" x="24"/>
        <item h="1" x="61"/>
        <item h="1" x="19"/>
        <item h="1" x="38"/>
        <item h="1" x="57"/>
        <item h="1" x="55"/>
        <item h="1" x="16"/>
        <item h="1" x="14"/>
        <item h="1" x="15"/>
        <item h="1" x="56"/>
        <item x="47"/>
        <item x="11"/>
        <item h="1" x="8"/>
        <item h="1" x="21"/>
        <item h="1" x="65"/>
        <item h="1" x="5"/>
        <item h="1" x="17"/>
        <item h="1" x="28"/>
        <item h="1" x="52"/>
        <item h="1" x="27"/>
        <item h="1" x="53"/>
        <item h="1" x="31"/>
        <item h="1" x="54"/>
        <item h="1" x="29"/>
        <item h="1" x="9"/>
        <item h="1" x="44"/>
        <item h="1" x="10"/>
        <item h="1" x="41"/>
        <item h="1" x="22"/>
        <item h="1" x="60"/>
        <item h="1" x="58"/>
        <item h="1" x="30"/>
        <item h="1" x="2"/>
        <item h="1" x="18"/>
        <item h="1" x="64"/>
        <item h="1" x="26"/>
      </items>
    </pivotField>
    <pivotField axis="axisPage" compact="0" outline="0" multipleItemSelectionAllowed="1" showAll="0">
      <items count="9">
        <item x="5"/>
        <item x="4"/>
        <item x="0"/>
        <item x="6"/>
        <item x="2"/>
        <item x="1"/>
        <item x="3"/>
        <item x="7"/>
        <item t="default"/>
      </items>
    </pivotField>
    <pivotField compact="0" outline="0" showAll="0"/>
    <pivotField compact="0" outline="0" showAll="0"/>
    <pivotField compact="0" outline="0" showAll="0"/>
    <pivotField dataField="1" compact="0" outline="0" showAll="0"/>
    <pivotField axis="axisRow" compact="0" outline="0" showAll="0" sortType="ascending" defaultSubtotal="0">
      <items count="38">
        <item x="0"/>
        <item x="1"/>
        <item x="2"/>
        <item x="3"/>
        <item x="4"/>
        <item x="6"/>
        <item x="5"/>
        <item x="7"/>
        <item x="9"/>
        <item x="11"/>
        <item x="12"/>
        <item x="8"/>
        <item x="10"/>
        <item x="14"/>
        <item x="15"/>
        <item x="18"/>
        <item x="17"/>
        <item x="19"/>
        <item x="20"/>
        <item x="21"/>
        <item x="16"/>
        <item x="22"/>
        <item x="23"/>
        <item x="24"/>
        <item x="25"/>
        <item x="31"/>
        <item x="26"/>
        <item x="27"/>
        <item x="28"/>
        <item x="32"/>
        <item x="33"/>
        <item x="34"/>
        <item x="30"/>
        <item x="35"/>
        <item x="36"/>
        <item x="37"/>
        <item x="29"/>
        <item x="1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7">
    <field x="4"/>
    <field x="5"/>
    <field x="6"/>
    <field x="7"/>
    <field x="8"/>
    <field x="10"/>
    <field x="16"/>
  </rowFields>
  <rowItems count="3">
    <i>
      <x v="61"/>
      <x v="54"/>
      <x v="81"/>
      <x v="101"/>
      <x v="4"/>
      <x v="41"/>
      <x v="2"/>
    </i>
    <i>
      <x v="64"/>
      <x v="49"/>
      <x v="119"/>
      <x v="26"/>
      <x v="84"/>
      <x v="40"/>
      <x v="37"/>
    </i>
    <i t="grand">
      <x/>
    </i>
  </rowItems>
  <colFields count="1">
    <field x="-2"/>
  </colFields>
  <colItems count="2">
    <i>
      <x/>
    </i>
    <i i="1">
      <x v="1"/>
    </i>
  </colItems>
  <pageFields count="2">
    <pageField fld="11" hier="-1"/>
    <pageField fld="2" hier="-1"/>
  </pageFields>
  <dataFields count="2">
    <dataField name="Sum of Weight (Estimated Mandays: ANGKA)" fld="15" baseField="8" baseItem="84"/>
    <dataField name="Count of No" fld="0" subtotal="count" baseField="4" baseItem="0"/>
  </dataFields>
  <formats count="362">
    <format dxfId="1795">
      <pivotArea type="all" dataOnly="0" outline="0" fieldPosition="0"/>
    </format>
    <format dxfId="1796">
      <pivotArea outline="0" collapsedLevelsAreSubtotals="1" fieldPosition="0"/>
    </format>
    <format dxfId="1797">
      <pivotArea type="origin" dataOnly="0" labelOnly="1" outline="0" fieldPosition="0"/>
    </format>
    <format dxfId="1798">
      <pivotArea field="4" type="button" dataOnly="0" labelOnly="1" outline="0" axis="axisRow" fieldPosition="0"/>
    </format>
    <format dxfId="1799">
      <pivotArea field="7" type="button" dataOnly="0" labelOnly="1" outline="0" axis="axisRow" fieldPosition="3"/>
    </format>
    <format dxfId="1800">
      <pivotArea field="6" type="button" dataOnly="0" labelOnly="1" outline="0" axis="axisRow" fieldPosition="2"/>
    </format>
    <format dxfId="1801">
      <pivotArea dataOnly="0" labelOnly="1" outline="0" fieldPosition="0">
        <references count="1">
          <reference field="4" count="50">
            <x v="1"/>
            <x v="2"/>
            <x v="6"/>
            <x v="7"/>
            <x v="8"/>
            <x v="10"/>
            <x v="11"/>
            <x v="12"/>
            <x v="14"/>
            <x v="15"/>
            <x v="16"/>
            <x v="17"/>
            <x v="18"/>
            <x v="19"/>
            <x v="20"/>
            <x v="21"/>
            <x v="22"/>
            <x v="24"/>
            <x v="25"/>
            <x v="26"/>
            <x v="27"/>
            <x v="28"/>
            <x v="29"/>
            <x v="30"/>
            <x v="31"/>
            <x v="32"/>
            <x v="33"/>
            <x v="34"/>
            <x v="35"/>
            <x v="40"/>
            <x v="41"/>
            <x v="42"/>
            <x v="43"/>
            <x v="44"/>
            <x v="45"/>
            <x v="46"/>
            <x v="47"/>
            <x v="48"/>
            <x v="49"/>
            <x v="50"/>
            <x v="51"/>
            <x v="52"/>
            <x v="53"/>
            <x v="54"/>
            <x v="55"/>
            <x v="56"/>
            <x v="103"/>
            <x v="104"/>
            <x v="105"/>
            <x v="106"/>
          </reference>
        </references>
      </pivotArea>
    </format>
    <format dxfId="1802">
      <pivotArea dataOnly="0" labelOnly="1" outline="0" fieldPosition="0">
        <references count="1">
          <reference field="4" count="50">
            <x v="3"/>
            <x v="4"/>
            <x v="5"/>
            <x v="9"/>
            <x v="13"/>
            <x v="23"/>
            <x v="36"/>
            <x v="37"/>
            <x v="57"/>
            <x v="58"/>
            <x v="59"/>
            <x v="60"/>
            <x v="61"/>
            <x v="62"/>
            <x v="63"/>
            <x v="64"/>
            <x v="65"/>
            <x v="66"/>
            <x v="67"/>
            <x v="68"/>
            <x v="69"/>
            <x v="70"/>
            <x v="71"/>
            <x v="72"/>
            <x v="73"/>
            <x v="74"/>
            <x v="75"/>
            <x v="76"/>
            <x v="77"/>
            <x v="78"/>
            <x v="79"/>
            <x v="80"/>
            <x v="81"/>
            <x v="82"/>
            <x v="83"/>
            <x v="84"/>
            <x v="85"/>
            <x v="86"/>
            <x v="87"/>
            <x v="88"/>
            <x v="89"/>
            <x v="90"/>
            <x v="91"/>
            <x v="92"/>
            <x v="93"/>
            <x v="94"/>
            <x v="95"/>
            <x v="96"/>
            <x v="97"/>
            <x v="98"/>
          </reference>
        </references>
      </pivotArea>
    </format>
    <format dxfId="1803">
      <pivotArea dataOnly="0" labelOnly="1" outline="0" fieldPosition="0">
        <references count="1">
          <reference field="4" count="7">
            <x v="0"/>
            <x v="38"/>
            <x v="39"/>
            <x v="99"/>
            <x v="100"/>
            <x v="101"/>
            <x v="102"/>
          </reference>
        </references>
      </pivotArea>
    </format>
    <format dxfId="1804">
      <pivotArea dataOnly="0" labelOnly="1" grandRow="1" outline="0" fieldPosition="0"/>
    </format>
    <format dxfId="1805">
      <pivotArea dataOnly="0" labelOnly="1" outline="0" fieldPosition="0">
        <references count="2">
          <reference field="4" count="1" selected="0">
            <x v="1"/>
          </reference>
          <reference field="7" count="1">
            <x v="22"/>
          </reference>
        </references>
      </pivotArea>
    </format>
    <format dxfId="1806">
      <pivotArea dataOnly="0" labelOnly="1" outline="0" fieldPosition="0">
        <references count="2">
          <reference field="4" count="1" selected="0">
            <x v="105"/>
          </reference>
          <reference field="7" count="1">
            <x v="65"/>
          </reference>
        </references>
      </pivotArea>
    </format>
    <format dxfId="1807">
      <pivotArea dataOnly="0" labelOnly="1" outline="0" fieldPosition="0">
        <references count="2">
          <reference field="4" count="1" selected="0">
            <x v="7"/>
          </reference>
          <reference field="7" count="1">
            <x v="101"/>
          </reference>
        </references>
      </pivotArea>
    </format>
    <format dxfId="1808">
      <pivotArea dataOnly="0" labelOnly="1" outline="0" fieldPosition="0">
        <references count="2">
          <reference field="4" count="1" selected="0">
            <x v="8"/>
          </reference>
          <reference field="7" count="1">
            <x v="15"/>
          </reference>
        </references>
      </pivotArea>
    </format>
    <format dxfId="1809">
      <pivotArea dataOnly="0" labelOnly="1" outline="0" fieldPosition="0">
        <references count="2">
          <reference field="4" count="1" selected="0">
            <x v="14"/>
          </reference>
          <reference field="7" count="2">
            <x v="20"/>
            <x v="37"/>
          </reference>
        </references>
      </pivotArea>
    </format>
    <format dxfId="1810">
      <pivotArea dataOnly="0" labelOnly="1" outline="0" fieldPosition="0">
        <references count="2">
          <reference field="4" count="1" selected="0">
            <x v="15"/>
          </reference>
          <reference field="7" count="1">
            <x v="48"/>
          </reference>
        </references>
      </pivotArea>
    </format>
    <format dxfId="1811">
      <pivotArea dataOnly="0" labelOnly="1" outline="0" fieldPosition="0">
        <references count="2">
          <reference field="4" count="1" selected="0">
            <x v="16"/>
          </reference>
          <reference field="7" count="1">
            <x v="17"/>
          </reference>
        </references>
      </pivotArea>
    </format>
    <format dxfId="1812">
      <pivotArea dataOnly="0" labelOnly="1" outline="0" fieldPosition="0">
        <references count="2">
          <reference field="4" count="1" selected="0">
            <x v="17"/>
          </reference>
          <reference field="7" count="1">
            <x v="101"/>
          </reference>
        </references>
      </pivotArea>
    </format>
    <format dxfId="1813">
      <pivotArea dataOnly="0" labelOnly="1" outline="0" fieldPosition="0">
        <references count="2">
          <reference field="4" count="1" selected="0">
            <x v="18"/>
          </reference>
          <reference field="7" count="1">
            <x v="47"/>
          </reference>
        </references>
      </pivotArea>
    </format>
    <format dxfId="1814">
      <pivotArea dataOnly="0" labelOnly="1" outline="0" fieldPosition="0">
        <references count="2">
          <reference field="4" count="1" selected="0">
            <x v="40"/>
          </reference>
          <reference field="7" count="1">
            <x v="27"/>
          </reference>
        </references>
      </pivotArea>
    </format>
    <format dxfId="1815">
      <pivotArea dataOnly="0" labelOnly="1" outline="0" fieldPosition="0">
        <references count="2">
          <reference field="4" count="1" selected="0">
            <x v="19"/>
          </reference>
          <reference field="7" count="1">
            <x v="19"/>
          </reference>
        </references>
      </pivotArea>
    </format>
    <format dxfId="1816">
      <pivotArea dataOnly="0" labelOnly="1" outline="0" fieldPosition="0">
        <references count="2">
          <reference field="4" count="1" selected="0">
            <x v="24"/>
          </reference>
          <reference field="7" count="1">
            <x v="40"/>
          </reference>
        </references>
      </pivotArea>
    </format>
    <format dxfId="1817">
      <pivotArea dataOnly="0" labelOnly="1" outline="0" fieldPosition="0">
        <references count="2">
          <reference field="4" count="1" selected="0">
            <x v="20"/>
          </reference>
          <reference field="7" count="1">
            <x v="94"/>
          </reference>
        </references>
      </pivotArea>
    </format>
    <format dxfId="1818">
      <pivotArea dataOnly="0" labelOnly="1" outline="0" fieldPosition="0">
        <references count="2">
          <reference field="4" count="1" selected="0">
            <x v="21"/>
          </reference>
          <reference field="7" count="1">
            <x v="91"/>
          </reference>
        </references>
      </pivotArea>
    </format>
    <format dxfId="1819">
      <pivotArea dataOnly="0" labelOnly="1" outline="0" fieldPosition="0">
        <references count="2">
          <reference field="4" count="1" selected="0">
            <x v="25"/>
          </reference>
          <reference field="7" count="1">
            <x v="83"/>
          </reference>
        </references>
      </pivotArea>
    </format>
    <format dxfId="1820">
      <pivotArea dataOnly="0" labelOnly="1" outline="0" fieldPosition="0">
        <references count="2">
          <reference field="4" count="1" selected="0">
            <x v="26"/>
          </reference>
          <reference field="7" count="1">
            <x v="101"/>
          </reference>
        </references>
      </pivotArea>
    </format>
    <format dxfId="1821">
      <pivotArea dataOnly="0" labelOnly="1" outline="0" fieldPosition="0">
        <references count="2">
          <reference field="4" count="1" selected="0">
            <x v="28"/>
          </reference>
          <reference field="7" count="1">
            <x v="67"/>
          </reference>
        </references>
      </pivotArea>
    </format>
    <format dxfId="1822">
      <pivotArea dataOnly="0" labelOnly="1" outline="0" fieldPosition="0">
        <references count="2">
          <reference field="4" count="1" selected="0">
            <x v="104"/>
          </reference>
          <reference field="7" count="1">
            <x v="88"/>
          </reference>
        </references>
      </pivotArea>
    </format>
    <format dxfId="1823">
      <pivotArea dataOnly="0" labelOnly="1" outline="0" fieldPosition="0">
        <references count="2">
          <reference field="4" count="1" selected="0">
            <x v="103"/>
          </reference>
          <reference field="7" count="1">
            <x v="101"/>
          </reference>
        </references>
      </pivotArea>
    </format>
    <format dxfId="1824">
      <pivotArea dataOnly="0" labelOnly="1" outline="0" fieldPosition="0">
        <references count="2">
          <reference field="4" count="1" selected="0">
            <x v="30"/>
          </reference>
          <reference field="7" count="1">
            <x v="71"/>
          </reference>
        </references>
      </pivotArea>
    </format>
    <format dxfId="1825">
      <pivotArea dataOnly="0" labelOnly="1" outline="0" fieldPosition="0">
        <references count="2">
          <reference field="4" count="1" selected="0">
            <x v="31"/>
          </reference>
          <reference field="7" count="1">
            <x v="101"/>
          </reference>
        </references>
      </pivotArea>
    </format>
    <format dxfId="1826">
      <pivotArea dataOnly="0" labelOnly="1" outline="0" fieldPosition="0">
        <references count="2">
          <reference field="4" count="1" selected="0">
            <x v="2"/>
          </reference>
          <reference field="7" count="3">
            <x v="72"/>
            <x v="73"/>
            <x v="101"/>
          </reference>
        </references>
      </pivotArea>
    </format>
    <format dxfId="1827">
      <pivotArea dataOnly="0" labelOnly="1" outline="0" fieldPosition="0">
        <references count="2">
          <reference field="4" count="1" selected="0">
            <x v="6"/>
          </reference>
          <reference field="7" count="1">
            <x v="76"/>
          </reference>
        </references>
      </pivotArea>
    </format>
    <format dxfId="1828">
      <pivotArea dataOnly="0" labelOnly="1" outline="0" fieldPosition="0">
        <references count="2">
          <reference field="4" count="1" selected="0">
            <x v="32"/>
          </reference>
          <reference field="7" count="1">
            <x v="70"/>
          </reference>
        </references>
      </pivotArea>
    </format>
    <format dxfId="1829">
      <pivotArea dataOnly="0" labelOnly="1" outline="0" fieldPosition="0">
        <references count="2">
          <reference field="4" count="1" selected="0">
            <x v="33"/>
          </reference>
          <reference field="7" count="1">
            <x v="101"/>
          </reference>
        </references>
      </pivotArea>
    </format>
    <format dxfId="1830">
      <pivotArea dataOnly="0" labelOnly="1" outline="0" fieldPosition="0">
        <references count="2">
          <reference field="4" count="1" selected="0">
            <x v="34"/>
          </reference>
          <reference field="7" count="1">
            <x v="51"/>
          </reference>
        </references>
      </pivotArea>
    </format>
    <format dxfId="1831">
      <pivotArea dataOnly="0" labelOnly="1" outline="0" fieldPosition="0">
        <references count="2">
          <reference field="4" count="1" selected="0">
            <x v="35"/>
          </reference>
          <reference field="7" count="1">
            <x v="24"/>
          </reference>
        </references>
      </pivotArea>
    </format>
    <format dxfId="1832">
      <pivotArea dataOnly="0" labelOnly="1" outline="0" fieldPosition="0">
        <references count="2">
          <reference field="4" count="1" selected="0">
            <x v="22"/>
          </reference>
          <reference field="7" count="2">
            <x v="31"/>
            <x v="39"/>
          </reference>
        </references>
      </pivotArea>
    </format>
    <format dxfId="1833">
      <pivotArea dataOnly="0" labelOnly="1" outline="0" fieldPosition="0">
        <references count="2">
          <reference field="4" count="1" selected="0">
            <x v="41"/>
          </reference>
          <reference field="7" count="1">
            <x v="32"/>
          </reference>
        </references>
      </pivotArea>
    </format>
    <format dxfId="1834">
      <pivotArea dataOnly="0" labelOnly="1" outline="0" fieldPosition="0">
        <references count="2">
          <reference field="4" count="1" selected="0">
            <x v="42"/>
          </reference>
          <reference field="7" count="1">
            <x v="101"/>
          </reference>
        </references>
      </pivotArea>
    </format>
    <format dxfId="1835">
      <pivotArea dataOnly="0" labelOnly="1" outline="0" fieldPosition="0">
        <references count="2">
          <reference field="4" count="1" selected="0">
            <x v="43"/>
          </reference>
          <reference field="7" count="1">
            <x v="34"/>
          </reference>
        </references>
      </pivotArea>
    </format>
    <format dxfId="1836">
      <pivotArea dataOnly="0" labelOnly="1" outline="0" fieldPosition="0">
        <references count="2">
          <reference field="4" count="1" selected="0">
            <x v="44"/>
          </reference>
          <reference field="7" count="1">
            <x v="86"/>
          </reference>
        </references>
      </pivotArea>
    </format>
    <format dxfId="1837">
      <pivotArea dataOnly="0" labelOnly="1" outline="0" fieldPosition="0">
        <references count="2">
          <reference field="4" count="1" selected="0">
            <x v="12"/>
          </reference>
          <reference field="7" count="1">
            <x v="68"/>
          </reference>
        </references>
      </pivotArea>
    </format>
    <format dxfId="1838">
      <pivotArea dataOnly="0" labelOnly="1" outline="0" fieldPosition="0">
        <references count="2">
          <reference field="4" count="1" selected="0">
            <x v="45"/>
          </reference>
          <reference field="7" count="1">
            <x v="6"/>
          </reference>
        </references>
      </pivotArea>
    </format>
    <format dxfId="1839">
      <pivotArea dataOnly="0" labelOnly="1" outline="0" fieldPosition="0">
        <references count="2">
          <reference field="4" count="1" selected="0">
            <x v="11"/>
          </reference>
          <reference field="7" count="1">
            <x v="43"/>
          </reference>
        </references>
      </pivotArea>
    </format>
    <format dxfId="1840">
      <pivotArea dataOnly="0" labelOnly="1" outline="0" fieldPosition="0">
        <references count="2">
          <reference field="4" count="1" selected="0">
            <x v="10"/>
          </reference>
          <reference field="7" count="1">
            <x v="4"/>
          </reference>
        </references>
      </pivotArea>
    </format>
    <format dxfId="1841">
      <pivotArea dataOnly="0" labelOnly="1" outline="0" fieldPosition="0">
        <references count="2">
          <reference field="4" count="1" selected="0">
            <x v="46"/>
          </reference>
          <reference field="7" count="1">
            <x v="11"/>
          </reference>
        </references>
      </pivotArea>
    </format>
    <format dxfId="1842">
      <pivotArea dataOnly="0" labelOnly="1" outline="0" fieldPosition="0">
        <references count="2">
          <reference field="4" count="1" selected="0">
            <x v="47"/>
          </reference>
          <reference field="7" count="1">
            <x v="100"/>
          </reference>
        </references>
      </pivotArea>
    </format>
    <format dxfId="1843">
      <pivotArea dataOnly="0" labelOnly="1" outline="0" fieldPosition="0">
        <references count="2">
          <reference field="4" count="1" selected="0">
            <x v="48"/>
          </reference>
          <reference field="7" count="1">
            <x v="9"/>
          </reference>
        </references>
      </pivotArea>
    </format>
    <format dxfId="1844">
      <pivotArea dataOnly="0" labelOnly="1" outline="0" fieldPosition="0">
        <references count="2">
          <reference field="4" count="1" selected="0">
            <x v="49"/>
          </reference>
          <reference field="7" count="1">
            <x v="87"/>
          </reference>
        </references>
      </pivotArea>
    </format>
    <format dxfId="1845">
      <pivotArea dataOnly="0" labelOnly="1" outline="0" fieldPosition="0">
        <references count="2">
          <reference field="4" count="1" selected="0">
            <x v="50"/>
          </reference>
          <reference field="7" count="1">
            <x v="49"/>
          </reference>
        </references>
      </pivotArea>
    </format>
    <format dxfId="1846">
      <pivotArea dataOnly="0" labelOnly="1" outline="0" fieldPosition="0">
        <references count="2">
          <reference field="4" count="1" selected="0">
            <x v="51"/>
          </reference>
          <reference field="7" count="1">
            <x v="53"/>
          </reference>
        </references>
      </pivotArea>
    </format>
    <format dxfId="1847">
      <pivotArea dataOnly="0" labelOnly="1" outline="0" fieldPosition="0">
        <references count="2">
          <reference field="4" count="1" selected="0">
            <x v="106"/>
          </reference>
          <reference field="7" count="1">
            <x v="5"/>
          </reference>
        </references>
      </pivotArea>
    </format>
    <format dxfId="1848">
      <pivotArea dataOnly="0" labelOnly="1" outline="0" fieldPosition="0">
        <references count="2">
          <reference field="4" count="1" selected="0">
            <x v="52"/>
          </reference>
          <reference field="7" count="1">
            <x v="42"/>
          </reference>
        </references>
      </pivotArea>
    </format>
    <format dxfId="1849">
      <pivotArea dataOnly="0" labelOnly="1" outline="0" fieldPosition="0">
        <references count="2">
          <reference field="4" count="1" selected="0">
            <x v="53"/>
          </reference>
          <reference field="7" count="2">
            <x v="69"/>
            <x v="74"/>
          </reference>
        </references>
      </pivotArea>
    </format>
    <format dxfId="1850">
      <pivotArea dataOnly="0" labelOnly="1" outline="0" fieldPosition="0">
        <references count="2">
          <reference field="4" count="1" selected="0">
            <x v="54"/>
          </reference>
          <reference field="7" count="1">
            <x v="96"/>
          </reference>
        </references>
      </pivotArea>
    </format>
    <format dxfId="1851">
      <pivotArea dataOnly="0" labelOnly="1" outline="0" fieldPosition="0">
        <references count="2">
          <reference field="4" count="1" selected="0">
            <x v="55"/>
          </reference>
          <reference field="7" count="1">
            <x v="101"/>
          </reference>
        </references>
      </pivotArea>
    </format>
    <format dxfId="1852">
      <pivotArea dataOnly="0" labelOnly="1" outline="0" fieldPosition="0">
        <references count="2">
          <reference field="4" count="1" selected="0">
            <x v="56"/>
          </reference>
          <reference field="7" count="1">
            <x v="98"/>
          </reference>
        </references>
      </pivotArea>
    </format>
    <format dxfId="1853">
      <pivotArea dataOnly="0" labelOnly="1" outline="0" fieldPosition="0">
        <references count="2">
          <reference field="4" count="1" selected="0">
            <x v="57"/>
          </reference>
          <reference field="7" count="1">
            <x v="56"/>
          </reference>
        </references>
      </pivotArea>
    </format>
    <format dxfId="1854">
      <pivotArea dataOnly="0" labelOnly="1" outline="0" fieldPosition="0">
        <references count="2">
          <reference field="4" count="1" selected="0">
            <x v="58"/>
          </reference>
          <reference field="7" count="1">
            <x v="58"/>
          </reference>
        </references>
      </pivotArea>
    </format>
    <format dxfId="1855">
      <pivotArea dataOnly="0" labelOnly="1" outline="0" fieldPosition="0">
        <references count="2">
          <reference field="4" count="1" selected="0">
            <x v="59"/>
          </reference>
          <reference field="7" count="1">
            <x v="101"/>
          </reference>
        </references>
      </pivotArea>
    </format>
    <format dxfId="1856">
      <pivotArea dataOnly="0" labelOnly="1" outline="0" fieldPosition="0">
        <references count="2">
          <reference field="4" count="1" selected="0">
            <x v="36"/>
          </reference>
          <reference field="7" count="1">
            <x v="45"/>
          </reference>
        </references>
      </pivotArea>
    </format>
    <format dxfId="1857">
      <pivotArea dataOnly="0" labelOnly="1" outline="0" fieldPosition="0">
        <references count="2">
          <reference field="4" count="1" selected="0">
            <x v="60"/>
          </reference>
          <reference field="7" count="1">
            <x v="28"/>
          </reference>
        </references>
      </pivotArea>
    </format>
    <format dxfId="1858">
      <pivotArea dataOnly="0" labelOnly="1" outline="0" fieldPosition="0">
        <references count="2">
          <reference field="4" count="1" selected="0">
            <x v="61"/>
          </reference>
          <reference field="7" count="1">
            <x v="101"/>
          </reference>
        </references>
      </pivotArea>
    </format>
    <format dxfId="1859">
      <pivotArea dataOnly="0" labelOnly="1" outline="0" fieldPosition="0">
        <references count="2">
          <reference field="4" count="1" selected="0">
            <x v="63"/>
          </reference>
          <reference field="7" count="1">
            <x v="61"/>
          </reference>
        </references>
      </pivotArea>
    </format>
    <format dxfId="1860">
      <pivotArea dataOnly="0" labelOnly="1" outline="0" fieldPosition="0">
        <references count="2">
          <reference field="4" count="1" selected="0">
            <x v="64"/>
          </reference>
          <reference field="7" count="1">
            <x v="26"/>
          </reference>
        </references>
      </pivotArea>
    </format>
    <format dxfId="1861">
      <pivotArea dataOnly="0" labelOnly="1" outline="0" fieldPosition="0">
        <references count="2">
          <reference field="4" count="1" selected="0">
            <x v="65"/>
          </reference>
          <reference field="7" count="1">
            <x v="16"/>
          </reference>
        </references>
      </pivotArea>
    </format>
    <format dxfId="1862">
      <pivotArea dataOnly="0" labelOnly="1" outline="0" fieldPosition="0">
        <references count="2">
          <reference field="4" count="1" selected="0">
            <x v="66"/>
          </reference>
          <reference field="7" count="1">
            <x v="101"/>
          </reference>
        </references>
      </pivotArea>
    </format>
    <format dxfId="1863">
      <pivotArea dataOnly="0" labelOnly="1" outline="0" fieldPosition="0">
        <references count="2">
          <reference field="4" count="1" selected="0">
            <x v="67"/>
          </reference>
          <reference field="7" count="1">
            <x v="14"/>
          </reference>
        </references>
      </pivotArea>
    </format>
    <format dxfId="1864">
      <pivotArea dataOnly="0" labelOnly="1" outline="0" fieldPosition="0">
        <references count="2">
          <reference field="4" count="1" selected="0">
            <x v="68"/>
          </reference>
          <reference field="7" count="1">
            <x v="21"/>
          </reference>
        </references>
      </pivotArea>
    </format>
    <format dxfId="1865">
      <pivotArea dataOnly="0" labelOnly="1" outline="0" fieldPosition="0">
        <references count="2">
          <reference field="4" count="1" selected="0">
            <x v="69"/>
          </reference>
          <reference field="7" count="1">
            <x v="33"/>
          </reference>
        </references>
      </pivotArea>
    </format>
    <format dxfId="1866">
      <pivotArea dataOnly="0" labelOnly="1" outline="0" fieldPosition="0">
        <references count="2">
          <reference field="4" count="1" selected="0">
            <x v="70"/>
          </reference>
          <reference field="7" count="1">
            <x v="89"/>
          </reference>
        </references>
      </pivotArea>
    </format>
    <format dxfId="1867">
      <pivotArea dataOnly="0" labelOnly="1" outline="0" fieldPosition="0">
        <references count="2">
          <reference field="4" count="1" selected="0">
            <x v="71"/>
          </reference>
          <reference field="7" count="1">
            <x v="60"/>
          </reference>
        </references>
      </pivotArea>
    </format>
    <format dxfId="1868">
      <pivotArea dataOnly="0" labelOnly="1" outline="0" fieldPosition="0">
        <references count="2">
          <reference field="4" count="1" selected="0">
            <x v="72"/>
          </reference>
          <reference field="7" count="1">
            <x v="30"/>
          </reference>
        </references>
      </pivotArea>
    </format>
    <format dxfId="1869">
      <pivotArea dataOnly="0" labelOnly="1" outline="0" fieldPosition="0">
        <references count="2">
          <reference field="4" count="1" selected="0">
            <x v="73"/>
          </reference>
          <reference field="7" count="1">
            <x v="101"/>
          </reference>
        </references>
      </pivotArea>
    </format>
    <format dxfId="1870">
      <pivotArea dataOnly="0" labelOnly="1" outline="0" fieldPosition="0">
        <references count="2">
          <reference field="4" count="1" selected="0">
            <x v="74"/>
          </reference>
          <reference field="7" count="4">
            <x v="13"/>
            <x v="59"/>
            <x v="82"/>
            <x v="101"/>
          </reference>
        </references>
      </pivotArea>
    </format>
    <format dxfId="1871">
      <pivotArea dataOnly="0" labelOnly="1" outline="0" fieldPosition="0">
        <references count="2">
          <reference field="4" count="1" selected="0">
            <x v="75"/>
          </reference>
          <reference field="7" count="3">
            <x v="3"/>
            <x v="38"/>
            <x v="101"/>
          </reference>
        </references>
      </pivotArea>
    </format>
    <format dxfId="1872">
      <pivotArea dataOnly="0" labelOnly="1" outline="0" fieldPosition="0">
        <references count="2">
          <reference field="4" count="1" selected="0">
            <x v="76"/>
          </reference>
          <reference field="7" count="1">
            <x v="12"/>
          </reference>
        </references>
      </pivotArea>
    </format>
    <format dxfId="1873">
      <pivotArea dataOnly="0" labelOnly="1" outline="0" fieldPosition="0">
        <references count="2">
          <reference field="4" count="1" selected="0">
            <x v="77"/>
          </reference>
          <reference field="7" count="1">
            <x v="1"/>
          </reference>
        </references>
      </pivotArea>
    </format>
    <format dxfId="1874">
      <pivotArea dataOnly="0" labelOnly="1" outline="0" fieldPosition="0">
        <references count="2">
          <reference field="4" count="1" selected="0">
            <x v="9"/>
          </reference>
          <reference field="7" count="1">
            <x v="101"/>
          </reference>
        </references>
      </pivotArea>
    </format>
    <format dxfId="1875">
      <pivotArea dataOnly="0" labelOnly="1" outline="0" fieldPosition="0">
        <references count="2">
          <reference field="4" count="1" selected="0">
            <x v="4"/>
          </reference>
          <reference field="7" count="1">
            <x v="77"/>
          </reference>
        </references>
      </pivotArea>
    </format>
    <format dxfId="1876">
      <pivotArea dataOnly="0" labelOnly="1" outline="0" fieldPosition="0">
        <references count="2">
          <reference field="4" count="1" selected="0">
            <x v="3"/>
          </reference>
          <reference field="7" count="1">
            <x v="78"/>
          </reference>
        </references>
      </pivotArea>
    </format>
    <format dxfId="1877">
      <pivotArea dataOnly="0" labelOnly="1" outline="0" fieldPosition="0">
        <references count="2">
          <reference field="4" count="1" selected="0">
            <x v="78"/>
          </reference>
          <reference field="7" count="1">
            <x v="97"/>
          </reference>
        </references>
      </pivotArea>
    </format>
    <format dxfId="1878">
      <pivotArea dataOnly="0" labelOnly="1" outline="0" fieldPosition="0">
        <references count="2">
          <reference field="4" count="1" selected="0">
            <x v="79"/>
          </reference>
          <reference field="7" count="1">
            <x v="62"/>
          </reference>
        </references>
      </pivotArea>
    </format>
    <format dxfId="1879">
      <pivotArea dataOnly="0" labelOnly="1" outline="0" fieldPosition="0">
        <references count="2">
          <reference field="4" count="1" selected="0">
            <x v="80"/>
          </reference>
          <reference field="7" count="1">
            <x v="80"/>
          </reference>
        </references>
      </pivotArea>
    </format>
    <format dxfId="1880">
      <pivotArea dataOnly="0" labelOnly="1" outline="0" fieldPosition="0">
        <references count="2">
          <reference field="4" count="1" selected="0">
            <x v="81"/>
          </reference>
          <reference field="7" count="1">
            <x v="41"/>
          </reference>
        </references>
      </pivotArea>
    </format>
    <format dxfId="1881">
      <pivotArea dataOnly="0" labelOnly="1" outline="0" fieldPosition="0">
        <references count="2">
          <reference field="4" count="1" selected="0">
            <x v="82"/>
          </reference>
          <reference field="7" count="4">
            <x v="8"/>
            <x v="54"/>
            <x v="75"/>
            <x v="101"/>
          </reference>
        </references>
      </pivotArea>
    </format>
    <format dxfId="1882">
      <pivotArea dataOnly="0" labelOnly="1" outline="0" fieldPosition="0">
        <references count="2">
          <reference field="4" count="1" selected="0">
            <x v="5"/>
          </reference>
          <reference field="7" count="1">
            <x v="79"/>
          </reference>
        </references>
      </pivotArea>
    </format>
    <format dxfId="1883">
      <pivotArea dataOnly="0" labelOnly="1" outline="0" fieldPosition="0">
        <references count="2">
          <reference field="4" count="1" selected="0">
            <x v="37"/>
          </reference>
          <reference field="7" count="1">
            <x v="66"/>
          </reference>
        </references>
      </pivotArea>
    </format>
    <format dxfId="1884">
      <pivotArea dataOnly="0" labelOnly="1" outline="0" fieldPosition="0">
        <references count="2">
          <reference field="4" count="1" selected="0">
            <x v="83"/>
          </reference>
          <reference field="7" count="2">
            <x v="46"/>
            <x v="85"/>
          </reference>
        </references>
      </pivotArea>
    </format>
    <format dxfId="1885">
      <pivotArea dataOnly="0" labelOnly="1" outline="0" fieldPosition="0">
        <references count="2">
          <reference field="4" count="1" selected="0">
            <x v="84"/>
          </reference>
          <reference field="7" count="3">
            <x v="52"/>
            <x v="92"/>
            <x v="93"/>
          </reference>
        </references>
      </pivotArea>
    </format>
    <format dxfId="1886">
      <pivotArea dataOnly="0" labelOnly="1" outline="0" fieldPosition="0">
        <references count="2">
          <reference field="4" count="1" selected="0">
            <x v="85"/>
          </reference>
          <reference field="7" count="1">
            <x v="101"/>
          </reference>
        </references>
      </pivotArea>
    </format>
    <format dxfId="1887">
      <pivotArea dataOnly="0" labelOnly="1" outline="0" fieldPosition="0">
        <references count="2">
          <reference field="4" count="1" selected="0">
            <x v="86"/>
          </reference>
          <reference field="7" count="1">
            <x v="64"/>
          </reference>
        </references>
      </pivotArea>
    </format>
    <format dxfId="1888">
      <pivotArea dataOnly="0" labelOnly="1" outline="0" fieldPosition="0">
        <references count="2">
          <reference field="4" count="1" selected="0">
            <x v="87"/>
          </reference>
          <reference field="7" count="1">
            <x v="10"/>
          </reference>
        </references>
      </pivotArea>
    </format>
    <format dxfId="1889">
      <pivotArea dataOnly="0" labelOnly="1" outline="0" fieldPosition="0">
        <references count="2">
          <reference field="4" count="1" selected="0">
            <x v="88"/>
          </reference>
          <reference field="7" count="1">
            <x v="101"/>
          </reference>
        </references>
      </pivotArea>
    </format>
    <format dxfId="1890">
      <pivotArea dataOnly="0" labelOnly="1" outline="0" fieldPosition="0">
        <references count="2">
          <reference field="4" count="1" selected="0">
            <x v="89"/>
          </reference>
          <reference field="7" count="1">
            <x v="18"/>
          </reference>
        </references>
      </pivotArea>
    </format>
    <format dxfId="1891">
      <pivotArea dataOnly="0" labelOnly="1" outline="0" fieldPosition="0">
        <references count="2">
          <reference field="4" count="1" selected="0">
            <x v="90"/>
          </reference>
          <reference field="7" count="1">
            <x v="101"/>
          </reference>
        </references>
      </pivotArea>
    </format>
    <format dxfId="1892">
      <pivotArea dataOnly="0" labelOnly="1" outline="0" fieldPosition="0">
        <references count="2">
          <reference field="4" count="1" selected="0">
            <x v="91"/>
          </reference>
          <reference field="7" count="1">
            <x v="23"/>
          </reference>
        </references>
      </pivotArea>
    </format>
    <format dxfId="1893">
      <pivotArea dataOnly="0" labelOnly="1" outline="0" fieldPosition="0">
        <references count="2">
          <reference field="4" count="1" selected="0">
            <x v="92"/>
          </reference>
          <reference field="7" count="1">
            <x v="81"/>
          </reference>
        </references>
      </pivotArea>
    </format>
    <format dxfId="1894">
      <pivotArea dataOnly="0" labelOnly="1" outline="0" fieldPosition="0">
        <references count="2">
          <reference field="4" count="1" selected="0">
            <x v="93"/>
          </reference>
          <reference field="7" count="1">
            <x v="57"/>
          </reference>
        </references>
      </pivotArea>
    </format>
    <format dxfId="1895">
      <pivotArea dataOnly="0" labelOnly="1" outline="0" fieldPosition="0">
        <references count="2">
          <reference field="4" count="1" selected="0">
            <x v="13"/>
          </reference>
          <reference field="7" count="1">
            <x v="68"/>
          </reference>
        </references>
      </pivotArea>
    </format>
    <format dxfId="1896">
      <pivotArea dataOnly="0" labelOnly="1" outline="0" fieldPosition="0">
        <references count="2">
          <reference field="4" count="1" selected="0">
            <x v="94"/>
          </reference>
          <reference field="7" count="1">
            <x v="29"/>
          </reference>
        </references>
      </pivotArea>
    </format>
    <format dxfId="1897">
      <pivotArea dataOnly="0" labelOnly="1" outline="0" fieldPosition="0">
        <references count="2">
          <reference field="4" count="1" selected="0">
            <x v="95"/>
          </reference>
          <reference field="7" count="1">
            <x v="101"/>
          </reference>
        </references>
      </pivotArea>
    </format>
    <format dxfId="1898">
      <pivotArea dataOnly="0" labelOnly="1" outline="0" fieldPosition="0">
        <references count="2">
          <reference field="4" count="1" selected="0">
            <x v="23"/>
          </reference>
          <reference field="7" count="3">
            <x v="50"/>
            <x v="90"/>
            <x v="99"/>
          </reference>
        </references>
      </pivotArea>
    </format>
    <format dxfId="1899">
      <pivotArea dataOnly="0" labelOnly="1" outline="0" fieldPosition="0">
        <references count="2">
          <reference field="4" count="1" selected="0">
            <x v="96"/>
          </reference>
          <reference field="7" count="1">
            <x v="25"/>
          </reference>
        </references>
      </pivotArea>
    </format>
    <format dxfId="1900">
      <pivotArea dataOnly="0" labelOnly="1" outline="0" fieldPosition="0">
        <references count="2">
          <reference field="4" count="1" selected="0">
            <x v="97"/>
          </reference>
          <reference field="7" count="1">
            <x v="36"/>
          </reference>
        </references>
      </pivotArea>
    </format>
    <format dxfId="1901">
      <pivotArea dataOnly="0" labelOnly="1" outline="0" fieldPosition="0">
        <references count="2">
          <reference field="4" count="1" selected="0">
            <x v="98"/>
          </reference>
          <reference field="7" count="1">
            <x v="7"/>
          </reference>
        </references>
      </pivotArea>
    </format>
    <format dxfId="1902">
      <pivotArea dataOnly="0" labelOnly="1" outline="0" fieldPosition="0">
        <references count="2">
          <reference field="4" count="1" selected="0">
            <x v="99"/>
          </reference>
          <reference field="7" count="2">
            <x v="0"/>
            <x v="2"/>
          </reference>
        </references>
      </pivotArea>
    </format>
    <format dxfId="1903">
      <pivotArea dataOnly="0" labelOnly="1" outline="0" fieldPosition="0">
        <references count="2">
          <reference field="4" count="1" selected="0">
            <x v="39"/>
          </reference>
          <reference field="7" count="1">
            <x v="84"/>
          </reference>
        </references>
      </pivotArea>
    </format>
    <format dxfId="1904">
      <pivotArea dataOnly="0" labelOnly="1" outline="0" fieldPosition="0">
        <references count="2">
          <reference field="4" count="1" selected="0">
            <x v="100"/>
          </reference>
          <reference field="7" count="1">
            <x v="95"/>
          </reference>
        </references>
      </pivotArea>
    </format>
    <format dxfId="1905">
      <pivotArea dataOnly="0" labelOnly="1" outline="0" fieldPosition="0">
        <references count="2">
          <reference field="4" count="1" selected="0">
            <x v="101"/>
          </reference>
          <reference field="7" count="2">
            <x v="55"/>
            <x v="63"/>
          </reference>
        </references>
      </pivotArea>
    </format>
    <format dxfId="1906">
      <pivotArea dataOnly="0" labelOnly="1" outline="0" fieldPosition="0">
        <references count="2">
          <reference field="4" count="1" selected="0">
            <x v="38"/>
          </reference>
          <reference field="7" count="1">
            <x v="35"/>
          </reference>
        </references>
      </pivotArea>
    </format>
    <format dxfId="1907">
      <pivotArea dataOnly="0" labelOnly="1" outline="0" fieldPosition="0">
        <references count="2">
          <reference field="4" count="1" selected="0">
            <x v="0"/>
          </reference>
          <reference field="7" count="1">
            <x v="44"/>
          </reference>
        </references>
      </pivotArea>
    </format>
    <format dxfId="1908">
      <pivotArea dataOnly="0" labelOnly="1" outline="0" fieldPosition="0">
        <references count="2">
          <reference field="4" count="1" selected="0">
            <x v="102"/>
          </reference>
          <reference field="7" count="1">
            <x v="101"/>
          </reference>
        </references>
      </pivotArea>
    </format>
    <format dxfId="1909">
      <pivotArea dataOnly="0" labelOnly="1" outline="0" fieldPosition="0">
        <references count="3">
          <reference field="4" count="1" selected="0">
            <x v="1"/>
          </reference>
          <reference field="6" count="1">
            <x v="66"/>
          </reference>
          <reference field="7" count="1" selected="0">
            <x v="22"/>
          </reference>
        </references>
      </pivotArea>
    </format>
    <format dxfId="1910">
      <pivotArea dataOnly="0" labelOnly="1" outline="0" fieldPosition="0">
        <references count="3">
          <reference field="4" count="1" selected="0">
            <x v="105"/>
          </reference>
          <reference field="6" count="1">
            <x v="113"/>
          </reference>
          <reference field="7" count="1" selected="0">
            <x v="65"/>
          </reference>
        </references>
      </pivotArea>
    </format>
    <format dxfId="1911">
      <pivotArea dataOnly="0" labelOnly="1" outline="0" fieldPosition="0">
        <references count="3">
          <reference field="4" count="1" selected="0">
            <x v="7"/>
          </reference>
          <reference field="6" count="1">
            <x v="22"/>
          </reference>
          <reference field="7" count="1" selected="0">
            <x v="101"/>
          </reference>
        </references>
      </pivotArea>
    </format>
    <format dxfId="1912">
      <pivotArea dataOnly="0" labelOnly="1" outline="0" fieldPosition="0">
        <references count="3">
          <reference field="4" count="1" selected="0">
            <x v="8"/>
          </reference>
          <reference field="6" count="1">
            <x v="18"/>
          </reference>
          <reference field="7" count="1" selected="0">
            <x v="15"/>
          </reference>
        </references>
      </pivotArea>
    </format>
    <format dxfId="1913">
      <pivotArea dataOnly="0" labelOnly="1" outline="0" fieldPosition="0">
        <references count="3">
          <reference field="4" count="1" selected="0">
            <x v="14"/>
          </reference>
          <reference field="6" count="1">
            <x v="5"/>
          </reference>
          <reference field="7" count="1" selected="0">
            <x v="20"/>
          </reference>
        </references>
      </pivotArea>
    </format>
    <format dxfId="1914">
      <pivotArea dataOnly="0" labelOnly="1" outline="0" fieldPosition="0">
        <references count="3">
          <reference field="4" count="1" selected="0">
            <x v="14"/>
          </reference>
          <reference field="6" count="1">
            <x v="5"/>
          </reference>
          <reference field="7" count="1" selected="0">
            <x v="37"/>
          </reference>
        </references>
      </pivotArea>
    </format>
    <format dxfId="1915">
      <pivotArea dataOnly="0" labelOnly="1" outline="0" fieldPosition="0">
        <references count="3">
          <reference field="4" count="1" selected="0">
            <x v="15"/>
          </reference>
          <reference field="6" count="1">
            <x v="11"/>
          </reference>
          <reference field="7" count="1" selected="0">
            <x v="48"/>
          </reference>
        </references>
      </pivotArea>
    </format>
    <format dxfId="1916">
      <pivotArea dataOnly="0" labelOnly="1" outline="0" fieldPosition="0">
        <references count="3">
          <reference field="4" count="1" selected="0">
            <x v="16"/>
          </reference>
          <reference field="6" count="1">
            <x v="85"/>
          </reference>
          <reference field="7" count="1" selected="0">
            <x v="17"/>
          </reference>
        </references>
      </pivotArea>
    </format>
    <format dxfId="1917">
      <pivotArea dataOnly="0" labelOnly="1" outline="0" fieldPosition="0">
        <references count="3">
          <reference field="4" count="1" selected="0">
            <x v="17"/>
          </reference>
          <reference field="6" count="1">
            <x v="23"/>
          </reference>
          <reference field="7" count="1" selected="0">
            <x v="101"/>
          </reference>
        </references>
      </pivotArea>
    </format>
    <format dxfId="1918">
      <pivotArea dataOnly="0" labelOnly="1" outline="0" fieldPosition="0">
        <references count="3">
          <reference field="4" count="1" selected="0">
            <x v="18"/>
          </reference>
          <reference field="6" count="1">
            <x v="98"/>
          </reference>
          <reference field="7" count="1" selected="0">
            <x v="47"/>
          </reference>
        </references>
      </pivotArea>
    </format>
    <format dxfId="1919">
      <pivotArea dataOnly="0" labelOnly="1" outline="0" fieldPosition="0">
        <references count="3">
          <reference field="4" count="1" selected="0">
            <x v="40"/>
          </reference>
          <reference field="6" count="1">
            <x v="30"/>
          </reference>
          <reference field="7" count="1" selected="0">
            <x v="27"/>
          </reference>
        </references>
      </pivotArea>
    </format>
    <format dxfId="1920">
      <pivotArea dataOnly="0" labelOnly="1" outline="0" fieldPosition="0">
        <references count="3">
          <reference field="4" count="1" selected="0">
            <x v="19"/>
          </reference>
          <reference field="6" count="1">
            <x v="19"/>
          </reference>
          <reference field="7" count="1" selected="0">
            <x v="19"/>
          </reference>
        </references>
      </pivotArea>
    </format>
    <format dxfId="1921">
      <pivotArea dataOnly="0" labelOnly="1" outline="0" fieldPosition="0">
        <references count="3">
          <reference field="4" count="1" selected="0">
            <x v="24"/>
          </reference>
          <reference field="6" count="1">
            <x v="24"/>
          </reference>
          <reference field="7" count="1" selected="0">
            <x v="40"/>
          </reference>
        </references>
      </pivotArea>
    </format>
    <format dxfId="1922">
      <pivotArea dataOnly="0" labelOnly="1" outline="0" fieldPosition="0">
        <references count="3">
          <reference field="4" count="1" selected="0">
            <x v="20"/>
          </reference>
          <reference field="6" count="1">
            <x v="123"/>
          </reference>
          <reference field="7" count="1" selected="0">
            <x v="94"/>
          </reference>
        </references>
      </pivotArea>
    </format>
    <format dxfId="1923">
      <pivotArea dataOnly="0" labelOnly="1" outline="0" fieldPosition="0">
        <references count="3">
          <reference field="4" count="1" selected="0">
            <x v="21"/>
          </reference>
          <reference field="6" count="1">
            <x v="88"/>
          </reference>
          <reference field="7" count="1" selected="0">
            <x v="91"/>
          </reference>
        </references>
      </pivotArea>
    </format>
    <format dxfId="1924">
      <pivotArea dataOnly="0" labelOnly="1" outline="0" fieldPosition="0">
        <references count="3">
          <reference field="4" count="1" selected="0">
            <x v="25"/>
          </reference>
          <reference field="6" count="1">
            <x v="49"/>
          </reference>
          <reference field="7" count="1" selected="0">
            <x v="83"/>
          </reference>
        </references>
      </pivotArea>
    </format>
    <format dxfId="1925">
      <pivotArea dataOnly="0" labelOnly="1" outline="0" fieldPosition="0">
        <references count="3">
          <reference field="4" count="1" selected="0">
            <x v="26"/>
          </reference>
          <reference field="6" count="1">
            <x v="79"/>
          </reference>
          <reference field="7" count="1" selected="0">
            <x v="101"/>
          </reference>
        </references>
      </pivotArea>
    </format>
    <format dxfId="1926">
      <pivotArea dataOnly="0" labelOnly="1" outline="0" fieldPosition="0">
        <references count="3">
          <reference field="4" count="1" selected="0">
            <x v="27"/>
          </reference>
          <reference field="6" count="1">
            <x v="73"/>
          </reference>
          <reference field="7" count="1" selected="0">
            <x v="101"/>
          </reference>
        </references>
      </pivotArea>
    </format>
    <format dxfId="1927">
      <pivotArea dataOnly="0" labelOnly="1" outline="0" fieldPosition="0">
        <references count="3">
          <reference field="4" count="1" selected="0">
            <x v="28"/>
          </reference>
          <reference field="6" count="1">
            <x v="1"/>
          </reference>
          <reference field="7" count="1" selected="0">
            <x v="67"/>
          </reference>
        </references>
      </pivotArea>
    </format>
    <format dxfId="1928">
      <pivotArea dataOnly="0" labelOnly="1" outline="0" fieldPosition="0">
        <references count="3">
          <reference field="4" count="1" selected="0">
            <x v="104"/>
          </reference>
          <reference field="6" count="1">
            <x v="36"/>
          </reference>
          <reference field="7" count="1" selected="0">
            <x v="88"/>
          </reference>
        </references>
      </pivotArea>
    </format>
    <format dxfId="1929">
      <pivotArea dataOnly="0" labelOnly="1" outline="0" fieldPosition="0">
        <references count="3">
          <reference field="4" count="1" selected="0">
            <x v="103"/>
          </reference>
          <reference field="6" count="2">
            <x v="54"/>
            <x v="120"/>
          </reference>
          <reference field="7" count="1" selected="0">
            <x v="101"/>
          </reference>
        </references>
      </pivotArea>
    </format>
    <format dxfId="1930">
      <pivotArea dataOnly="0" labelOnly="1" outline="0" fieldPosition="0">
        <references count="3">
          <reference field="4" count="1" selected="0">
            <x v="29"/>
          </reference>
          <reference field="6" count="1">
            <x v="128"/>
          </reference>
          <reference field="7" count="1" selected="0">
            <x v="101"/>
          </reference>
        </references>
      </pivotArea>
    </format>
    <format dxfId="1931">
      <pivotArea dataOnly="0" labelOnly="1" outline="0" fieldPosition="0">
        <references count="3">
          <reference field="4" count="1" selected="0">
            <x v="30"/>
          </reference>
          <reference field="6" count="1">
            <x v="87"/>
          </reference>
          <reference field="7" count="1" selected="0">
            <x v="71"/>
          </reference>
        </references>
      </pivotArea>
    </format>
    <format dxfId="1932">
      <pivotArea dataOnly="0" labelOnly="1" outline="0" fieldPosition="0">
        <references count="3">
          <reference field="4" count="1" selected="0">
            <x v="31"/>
          </reference>
          <reference field="6" count="1">
            <x v="25"/>
          </reference>
          <reference field="7" count="1" selected="0">
            <x v="101"/>
          </reference>
        </references>
      </pivotArea>
    </format>
    <format dxfId="1933">
      <pivotArea dataOnly="0" labelOnly="1" outline="0" fieldPosition="0">
        <references count="3">
          <reference field="4" count="1" selected="0">
            <x v="2"/>
          </reference>
          <reference field="6" count="1">
            <x v="105"/>
          </reference>
          <reference field="7" count="1" selected="0">
            <x v="72"/>
          </reference>
        </references>
      </pivotArea>
    </format>
    <format dxfId="1934">
      <pivotArea dataOnly="0" labelOnly="1" outline="0" fieldPosition="0">
        <references count="3">
          <reference field="4" count="1" selected="0">
            <x v="2"/>
          </reference>
          <reference field="6" count="1">
            <x v="105"/>
          </reference>
          <reference field="7" count="1" selected="0">
            <x v="73"/>
          </reference>
        </references>
      </pivotArea>
    </format>
    <format dxfId="1935">
      <pivotArea dataOnly="0" labelOnly="1" outline="0" fieldPosition="0">
        <references count="3">
          <reference field="4" count="1" selected="0">
            <x v="2"/>
          </reference>
          <reference field="6" count="4">
            <x v="13"/>
            <x v="100"/>
            <x v="101"/>
            <x v="117"/>
          </reference>
          <reference field="7" count="1" selected="0">
            <x v="101"/>
          </reference>
        </references>
      </pivotArea>
    </format>
    <format dxfId="1936">
      <pivotArea dataOnly="0" labelOnly="1" outline="0" fieldPosition="0">
        <references count="3">
          <reference field="4" count="1" selected="0">
            <x v="6"/>
          </reference>
          <reference field="6" count="1">
            <x v="82"/>
          </reference>
          <reference field="7" count="1" selected="0">
            <x v="76"/>
          </reference>
        </references>
      </pivotArea>
    </format>
    <format dxfId="1937">
      <pivotArea dataOnly="0" labelOnly="1" outline="0" fieldPosition="0">
        <references count="3">
          <reference field="4" count="1" selected="0">
            <x v="32"/>
          </reference>
          <reference field="6" count="1">
            <x v="14"/>
          </reference>
          <reference field="7" count="1" selected="0">
            <x v="70"/>
          </reference>
        </references>
      </pivotArea>
    </format>
    <format dxfId="1938">
      <pivotArea dataOnly="0" labelOnly="1" outline="0" fieldPosition="0">
        <references count="3">
          <reference field="4" count="1" selected="0">
            <x v="33"/>
          </reference>
          <reference field="6" count="1">
            <x v="43"/>
          </reference>
          <reference field="7" count="1" selected="0">
            <x v="101"/>
          </reference>
        </references>
      </pivotArea>
    </format>
    <format dxfId="1939">
      <pivotArea dataOnly="0" labelOnly="1" outline="0" fieldPosition="0">
        <references count="3">
          <reference field="4" count="1" selected="0">
            <x v="34"/>
          </reference>
          <reference field="6" count="1">
            <x v="15"/>
          </reference>
          <reference field="7" count="1" selected="0">
            <x v="51"/>
          </reference>
        </references>
      </pivotArea>
    </format>
    <format dxfId="1940">
      <pivotArea dataOnly="0" labelOnly="1" outline="0" fieldPosition="0">
        <references count="3">
          <reference field="4" count="1" selected="0">
            <x v="35"/>
          </reference>
          <reference field="6" count="1">
            <x v="65"/>
          </reference>
          <reference field="7" count="1" selected="0">
            <x v="24"/>
          </reference>
        </references>
      </pivotArea>
    </format>
    <format dxfId="1941">
      <pivotArea dataOnly="0" labelOnly="1" outline="0" fieldPosition="0">
        <references count="3">
          <reference field="4" count="1" selected="0">
            <x v="22"/>
          </reference>
          <reference field="6" count="1">
            <x v="118"/>
          </reference>
          <reference field="7" count="1" selected="0">
            <x v="31"/>
          </reference>
        </references>
      </pivotArea>
    </format>
    <format dxfId="1942">
      <pivotArea dataOnly="0" labelOnly="1" outline="0" fieldPosition="0">
        <references count="3">
          <reference field="4" count="1" selected="0">
            <x v="22"/>
          </reference>
          <reference field="6" count="1">
            <x v="115"/>
          </reference>
          <reference field="7" count="1" selected="0">
            <x v="39"/>
          </reference>
        </references>
      </pivotArea>
    </format>
    <format dxfId="1943">
      <pivotArea dataOnly="0" labelOnly="1" outline="0" fieldPosition="0">
        <references count="3">
          <reference field="4" count="1" selected="0">
            <x v="41"/>
          </reference>
          <reference field="6" count="1">
            <x v="67"/>
          </reference>
          <reference field="7" count="1" selected="0">
            <x v="32"/>
          </reference>
        </references>
      </pivotArea>
    </format>
    <format dxfId="1944">
      <pivotArea dataOnly="0" labelOnly="1" outline="0" fieldPosition="0">
        <references count="3">
          <reference field="4" count="1" selected="0">
            <x v="42"/>
          </reference>
          <reference field="6" count="1">
            <x v="48"/>
          </reference>
          <reference field="7" count="1" selected="0">
            <x v="101"/>
          </reference>
        </references>
      </pivotArea>
    </format>
    <format dxfId="1945">
      <pivotArea dataOnly="0" labelOnly="1" outline="0" fieldPosition="0">
        <references count="3">
          <reference field="4" count="1" selected="0">
            <x v="43"/>
          </reference>
          <reference field="6" count="1">
            <x v="12"/>
          </reference>
          <reference field="7" count="1" selected="0">
            <x v="34"/>
          </reference>
        </references>
      </pivotArea>
    </format>
    <format dxfId="1946">
      <pivotArea dataOnly="0" labelOnly="1" outline="0" fieldPosition="0">
        <references count="3">
          <reference field="4" count="1" selected="0">
            <x v="44"/>
          </reference>
          <reference field="6" count="1">
            <x v="111"/>
          </reference>
          <reference field="7" count="1" selected="0">
            <x v="86"/>
          </reference>
        </references>
      </pivotArea>
    </format>
    <format dxfId="1947">
      <pivotArea dataOnly="0" labelOnly="1" outline="0" fieldPosition="0">
        <references count="3">
          <reference field="4" count="1" selected="0">
            <x v="12"/>
          </reference>
          <reference field="6" count="1">
            <x v="77"/>
          </reference>
          <reference field="7" count="1" selected="0">
            <x v="68"/>
          </reference>
        </references>
      </pivotArea>
    </format>
    <format dxfId="1948">
      <pivotArea dataOnly="0" labelOnly="1" outline="0" fieldPosition="0">
        <references count="3">
          <reference field="4" count="1" selected="0">
            <x v="45"/>
          </reference>
          <reference field="6" count="1">
            <x v="7"/>
          </reference>
          <reference field="7" count="1" selected="0">
            <x v="6"/>
          </reference>
        </references>
      </pivotArea>
    </format>
    <format dxfId="1949">
      <pivotArea dataOnly="0" labelOnly="1" outline="0" fieldPosition="0">
        <references count="3">
          <reference field="4" count="1" selected="0">
            <x v="11"/>
          </reference>
          <reference field="6" count="1">
            <x v="8"/>
          </reference>
          <reference field="7" count="1" selected="0">
            <x v="43"/>
          </reference>
        </references>
      </pivotArea>
    </format>
    <format dxfId="1950">
      <pivotArea dataOnly="0" labelOnly="1" outline="0" fieldPosition="0">
        <references count="3">
          <reference field="4" count="1" selected="0">
            <x v="10"/>
          </reference>
          <reference field="6" count="1">
            <x v="46"/>
          </reference>
          <reference field="7" count="1" selected="0">
            <x v="4"/>
          </reference>
        </references>
      </pivotArea>
    </format>
    <format dxfId="1951">
      <pivotArea dataOnly="0" labelOnly="1" outline="0" fieldPosition="0">
        <references count="3">
          <reference field="4" count="1" selected="0">
            <x v="46"/>
          </reference>
          <reference field="6" count="1">
            <x v="95"/>
          </reference>
          <reference field="7" count="1" selected="0">
            <x v="11"/>
          </reference>
        </references>
      </pivotArea>
    </format>
    <format dxfId="1952">
      <pivotArea dataOnly="0" labelOnly="1" outline="0" fieldPosition="0">
        <references count="3">
          <reference field="4" count="1" selected="0">
            <x v="47"/>
          </reference>
          <reference field="6" count="1">
            <x v="53"/>
          </reference>
          <reference field="7" count="1" selected="0">
            <x v="100"/>
          </reference>
        </references>
      </pivotArea>
    </format>
    <format dxfId="1953">
      <pivotArea dataOnly="0" labelOnly="1" outline="0" fieldPosition="0">
        <references count="3">
          <reference field="4" count="1" selected="0">
            <x v="48"/>
          </reference>
          <reference field="6" count="1">
            <x v="33"/>
          </reference>
          <reference field="7" count="1" selected="0">
            <x v="9"/>
          </reference>
        </references>
      </pivotArea>
    </format>
    <format dxfId="1954">
      <pivotArea dataOnly="0" labelOnly="1" outline="0" fieldPosition="0">
        <references count="3">
          <reference field="4" count="1" selected="0">
            <x v="49"/>
          </reference>
          <reference field="6" count="1">
            <x v="103"/>
          </reference>
          <reference field="7" count="1" selected="0">
            <x v="87"/>
          </reference>
        </references>
      </pivotArea>
    </format>
    <format dxfId="1955">
      <pivotArea dataOnly="0" labelOnly="1" outline="0" fieldPosition="0">
        <references count="3">
          <reference field="4" count="1" selected="0">
            <x v="50"/>
          </reference>
          <reference field="6" count="1">
            <x v="80"/>
          </reference>
          <reference field="7" count="1" selected="0">
            <x v="49"/>
          </reference>
        </references>
      </pivotArea>
    </format>
    <format dxfId="1956">
      <pivotArea dataOnly="0" labelOnly="1" outline="0" fieldPosition="0">
        <references count="3">
          <reference field="4" count="1" selected="0">
            <x v="51"/>
          </reference>
          <reference field="6" count="1">
            <x v="74"/>
          </reference>
          <reference field="7" count="1" selected="0">
            <x v="53"/>
          </reference>
        </references>
      </pivotArea>
    </format>
    <format dxfId="1957">
      <pivotArea dataOnly="0" labelOnly="1" outline="0" fieldPosition="0">
        <references count="3">
          <reference field="4" count="1" selected="0">
            <x v="106"/>
          </reference>
          <reference field="6" count="1">
            <x v="6"/>
          </reference>
          <reference field="7" count="1" selected="0">
            <x v="5"/>
          </reference>
        </references>
      </pivotArea>
    </format>
    <format dxfId="1958">
      <pivotArea dataOnly="0" labelOnly="1" outline="0" fieldPosition="0">
        <references count="3">
          <reference field="4" count="1" selected="0">
            <x v="52"/>
          </reference>
          <reference field="6" count="1">
            <x v="96"/>
          </reference>
          <reference field="7" count="1" selected="0">
            <x v="42"/>
          </reference>
        </references>
      </pivotArea>
    </format>
    <format dxfId="1959">
      <pivotArea dataOnly="0" labelOnly="1" outline="0" fieldPosition="0">
        <references count="3">
          <reference field="4" count="1" selected="0">
            <x v="53"/>
          </reference>
          <reference field="6" count="1">
            <x v="37"/>
          </reference>
          <reference field="7" count="1" selected="0">
            <x v="69"/>
          </reference>
        </references>
      </pivotArea>
    </format>
    <format dxfId="1960">
      <pivotArea dataOnly="0" labelOnly="1" outline="0" fieldPosition="0">
        <references count="3">
          <reference field="4" count="1" selected="0">
            <x v="53"/>
          </reference>
          <reference field="6" count="1">
            <x v="20"/>
          </reference>
          <reference field="7" count="1" selected="0">
            <x v="74"/>
          </reference>
        </references>
      </pivotArea>
    </format>
    <format dxfId="1961">
      <pivotArea dataOnly="0" labelOnly="1" outline="0" fieldPosition="0">
        <references count="3">
          <reference field="4" count="1" selected="0">
            <x v="54"/>
          </reference>
          <reference field="6" count="1">
            <x v="59"/>
          </reference>
          <reference field="7" count="1" selected="0">
            <x v="96"/>
          </reference>
        </references>
      </pivotArea>
    </format>
    <format dxfId="1962">
      <pivotArea dataOnly="0" labelOnly="1" outline="0" fieldPosition="0">
        <references count="3">
          <reference field="4" count="1" selected="0">
            <x v="55"/>
          </reference>
          <reference field="6" count="1">
            <x v="44"/>
          </reference>
          <reference field="7" count="1" selected="0">
            <x v="101"/>
          </reference>
        </references>
      </pivotArea>
    </format>
    <format dxfId="1963">
      <pivotArea dataOnly="0" labelOnly="1" outline="0" fieldPosition="0">
        <references count="3">
          <reference field="4" count="1" selected="0">
            <x v="56"/>
          </reference>
          <reference field="6" count="1">
            <x v="110"/>
          </reference>
          <reference field="7" count="1" selected="0">
            <x v="98"/>
          </reference>
        </references>
      </pivotArea>
    </format>
    <format dxfId="1964">
      <pivotArea dataOnly="0" labelOnly="1" outline="0" fieldPosition="0">
        <references count="3">
          <reference field="4" count="1" selected="0">
            <x v="57"/>
          </reference>
          <reference field="6" count="1">
            <x v="60"/>
          </reference>
          <reference field="7" count="1" selected="0">
            <x v="56"/>
          </reference>
        </references>
      </pivotArea>
    </format>
    <format dxfId="1965">
      <pivotArea dataOnly="0" labelOnly="1" outline="0" fieldPosition="0">
        <references count="3">
          <reference field="4" count="1" selected="0">
            <x v="58"/>
          </reference>
          <reference field="6" count="1">
            <x v="17"/>
          </reference>
          <reference field="7" count="1" selected="0">
            <x v="58"/>
          </reference>
        </references>
      </pivotArea>
    </format>
    <format dxfId="1966">
      <pivotArea dataOnly="0" labelOnly="1" outline="0" fieldPosition="0">
        <references count="3">
          <reference field="4" count="1" selected="0">
            <x v="59"/>
          </reference>
          <reference field="6" count="1">
            <x v="91"/>
          </reference>
          <reference field="7" count="1" selected="0">
            <x v="101"/>
          </reference>
        </references>
      </pivotArea>
    </format>
    <format dxfId="1967">
      <pivotArea dataOnly="0" labelOnly="1" outline="0" fieldPosition="0">
        <references count="3">
          <reference field="4" count="1" selected="0">
            <x v="36"/>
          </reference>
          <reference field="6" count="1">
            <x v="47"/>
          </reference>
          <reference field="7" count="1" selected="0">
            <x v="45"/>
          </reference>
        </references>
      </pivotArea>
    </format>
    <format dxfId="1968">
      <pivotArea dataOnly="0" labelOnly="1" outline="0" fieldPosition="0">
        <references count="3">
          <reference field="4" count="1" selected="0">
            <x v="60"/>
          </reference>
          <reference field="6" count="1">
            <x v="57"/>
          </reference>
          <reference field="7" count="1" selected="0">
            <x v="28"/>
          </reference>
        </references>
      </pivotArea>
    </format>
    <format dxfId="1969">
      <pivotArea dataOnly="0" labelOnly="1" outline="0" fieldPosition="0">
        <references count="3">
          <reference field="4" count="1" selected="0">
            <x v="61"/>
          </reference>
          <reference field="6" count="1">
            <x v="81"/>
          </reference>
          <reference field="7" count="1" selected="0">
            <x v="101"/>
          </reference>
        </references>
      </pivotArea>
    </format>
    <format dxfId="1970">
      <pivotArea dataOnly="0" labelOnly="1" outline="0" fieldPosition="0">
        <references count="3">
          <reference field="4" count="1" selected="0">
            <x v="62"/>
          </reference>
          <reference field="6" count="1">
            <x v="63"/>
          </reference>
          <reference field="7" count="1" selected="0">
            <x v="101"/>
          </reference>
        </references>
      </pivotArea>
    </format>
    <format dxfId="1971">
      <pivotArea dataOnly="0" labelOnly="1" outline="0" fieldPosition="0">
        <references count="3">
          <reference field="4" count="1" selected="0">
            <x v="63"/>
          </reference>
          <reference field="6" count="1">
            <x v="86"/>
          </reference>
          <reference field="7" count="1" selected="0">
            <x v="61"/>
          </reference>
        </references>
      </pivotArea>
    </format>
    <format dxfId="1972">
      <pivotArea dataOnly="0" labelOnly="1" outline="0" fieldPosition="0">
        <references count="3">
          <reference field="4" count="1" selected="0">
            <x v="64"/>
          </reference>
          <reference field="6" count="1">
            <x v="119"/>
          </reference>
          <reference field="7" count="1" selected="0">
            <x v="26"/>
          </reference>
        </references>
      </pivotArea>
    </format>
    <format dxfId="1973">
      <pivotArea dataOnly="0" labelOnly="1" outline="0" fieldPosition="0">
        <references count="3">
          <reference field="4" count="1" selected="0">
            <x v="65"/>
          </reference>
          <reference field="6" count="1">
            <x v="89"/>
          </reference>
          <reference field="7" count="1" selected="0">
            <x v="16"/>
          </reference>
        </references>
      </pivotArea>
    </format>
    <format dxfId="1974">
      <pivotArea dataOnly="0" labelOnly="1" outline="0" fieldPosition="0">
        <references count="3">
          <reference field="4" count="1" selected="0">
            <x v="66"/>
          </reference>
          <reference field="6" count="1">
            <x v="90"/>
          </reference>
          <reference field="7" count="1" selected="0">
            <x v="101"/>
          </reference>
        </references>
      </pivotArea>
    </format>
    <format dxfId="1975">
      <pivotArea dataOnly="0" labelOnly="1" outline="0" fieldPosition="0">
        <references count="3">
          <reference field="4" count="1" selected="0">
            <x v="67"/>
          </reference>
          <reference field="6" count="1">
            <x v="99"/>
          </reference>
          <reference field="7" count="1" selected="0">
            <x v="14"/>
          </reference>
        </references>
      </pivotArea>
    </format>
    <format dxfId="1976">
      <pivotArea dataOnly="0" labelOnly="1" outline="0" fieldPosition="0">
        <references count="3">
          <reference field="4" count="1" selected="0">
            <x v="68"/>
          </reference>
          <reference field="6" count="1">
            <x v="55"/>
          </reference>
          <reference field="7" count="1" selected="0">
            <x v="21"/>
          </reference>
        </references>
      </pivotArea>
    </format>
    <format dxfId="1977">
      <pivotArea dataOnly="0" labelOnly="1" outline="0" fieldPosition="0">
        <references count="3">
          <reference field="4" count="1" selected="0">
            <x v="69"/>
          </reference>
          <reference field="6" count="1">
            <x v="104"/>
          </reference>
          <reference field="7" count="1" selected="0">
            <x v="33"/>
          </reference>
        </references>
      </pivotArea>
    </format>
    <format dxfId="1978">
      <pivotArea dataOnly="0" labelOnly="1" outline="0" fieldPosition="0">
        <references count="3">
          <reference field="4" count="1" selected="0">
            <x v="70"/>
          </reference>
          <reference field="6" count="1">
            <x v="106"/>
          </reference>
          <reference field="7" count="1" selected="0">
            <x v="89"/>
          </reference>
        </references>
      </pivotArea>
    </format>
    <format dxfId="1979">
      <pivotArea dataOnly="0" labelOnly="1" outline="0" fieldPosition="0">
        <references count="3">
          <reference field="4" count="1" selected="0">
            <x v="71"/>
          </reference>
          <reference field="6" count="1">
            <x v="0"/>
          </reference>
          <reference field="7" count="1" selected="0">
            <x v="60"/>
          </reference>
        </references>
      </pivotArea>
    </format>
    <format dxfId="1980">
      <pivotArea dataOnly="0" labelOnly="1" outline="0" fieldPosition="0">
        <references count="3">
          <reference field="4" count="1" selected="0">
            <x v="72"/>
          </reference>
          <reference field="6" count="1">
            <x v="62"/>
          </reference>
          <reference field="7" count="1" selected="0">
            <x v="30"/>
          </reference>
        </references>
      </pivotArea>
    </format>
    <format dxfId="1981">
      <pivotArea dataOnly="0" labelOnly="1" outline="0" fieldPosition="0">
        <references count="3">
          <reference field="4" count="1" selected="0">
            <x v="73"/>
          </reference>
          <reference field="6" count="1">
            <x v="70"/>
          </reference>
          <reference field="7" count="1" selected="0">
            <x v="101"/>
          </reference>
        </references>
      </pivotArea>
    </format>
    <format dxfId="1982">
      <pivotArea dataOnly="0" labelOnly="1" outline="0" fieldPosition="0">
        <references count="3">
          <reference field="4" count="1" selected="0">
            <x v="74"/>
          </reference>
          <reference field="6" count="1">
            <x v="16"/>
          </reference>
          <reference field="7" count="1" selected="0">
            <x v="13"/>
          </reference>
        </references>
      </pivotArea>
    </format>
    <format dxfId="1983">
      <pivotArea dataOnly="0" labelOnly="1" outline="0" fieldPosition="0">
        <references count="3">
          <reference field="4" count="1" selected="0">
            <x v="74"/>
          </reference>
          <reference field="6" count="1">
            <x v="78"/>
          </reference>
          <reference field="7" count="1" selected="0">
            <x v="59"/>
          </reference>
        </references>
      </pivotArea>
    </format>
    <format dxfId="1984">
      <pivotArea dataOnly="0" labelOnly="1" outline="0" fieldPosition="0">
        <references count="3">
          <reference field="4" count="1" selected="0">
            <x v="74"/>
          </reference>
          <reference field="6" count="1">
            <x v="27"/>
          </reference>
          <reference field="7" count="1" selected="0">
            <x v="82"/>
          </reference>
        </references>
      </pivotArea>
    </format>
    <format dxfId="1985">
      <pivotArea dataOnly="0" labelOnly="1" outline="0" fieldPosition="0">
        <references count="3">
          <reference field="4" count="1" selected="0">
            <x v="74"/>
          </reference>
          <reference field="6" count="4">
            <x v="2"/>
            <x v="3"/>
            <x v="26"/>
            <x v="102"/>
          </reference>
          <reference field="7" count="1" selected="0">
            <x v="101"/>
          </reference>
        </references>
      </pivotArea>
    </format>
    <format dxfId="1986">
      <pivotArea dataOnly="0" labelOnly="1" outline="0" fieldPosition="0">
        <references count="3">
          <reference field="4" count="1" selected="0">
            <x v="75"/>
          </reference>
          <reference field="6" count="1">
            <x v="109"/>
          </reference>
          <reference field="7" count="1" selected="0">
            <x v="3"/>
          </reference>
        </references>
      </pivotArea>
    </format>
    <format dxfId="1987">
      <pivotArea dataOnly="0" labelOnly="1" outline="0" fieldPosition="0">
        <references count="3">
          <reference field="4" count="1" selected="0">
            <x v="75"/>
          </reference>
          <reference field="6" count="1">
            <x v="116"/>
          </reference>
          <reference field="7" count="1" selected="0">
            <x v="38"/>
          </reference>
        </references>
      </pivotArea>
    </format>
    <format dxfId="1988">
      <pivotArea dataOnly="0" labelOnly="1" outline="0" fieldPosition="0">
        <references count="3">
          <reference field="4" count="1" selected="0">
            <x v="75"/>
          </reference>
          <reference field="6" count="4">
            <x v="38"/>
            <x v="39"/>
            <x v="97"/>
            <x v="112"/>
          </reference>
          <reference field="7" count="1" selected="0">
            <x v="101"/>
          </reference>
        </references>
      </pivotArea>
    </format>
    <format dxfId="1989">
      <pivotArea dataOnly="0" labelOnly="1" outline="0" fieldPosition="0">
        <references count="3">
          <reference field="4" count="1" selected="0">
            <x v="76"/>
          </reference>
          <reference field="6" count="1">
            <x v="127"/>
          </reference>
          <reference field="7" count="1" selected="0">
            <x v="12"/>
          </reference>
        </references>
      </pivotArea>
    </format>
    <format dxfId="1990">
      <pivotArea dataOnly="0" labelOnly="1" outline="0" fieldPosition="0">
        <references count="3">
          <reference field="4" count="1" selected="0">
            <x v="77"/>
          </reference>
          <reference field="6" count="1">
            <x v="124"/>
          </reference>
          <reference field="7" count="1" selected="0">
            <x v="1"/>
          </reference>
        </references>
      </pivotArea>
    </format>
    <format dxfId="1991">
      <pivotArea dataOnly="0" labelOnly="1" outline="0" fieldPosition="0">
        <references count="3">
          <reference field="4" count="1" selected="0">
            <x v="9"/>
          </reference>
          <reference field="6" count="1">
            <x v="126"/>
          </reference>
          <reference field="7" count="1" selected="0">
            <x v="101"/>
          </reference>
        </references>
      </pivotArea>
    </format>
    <format dxfId="1992">
      <pivotArea dataOnly="0" labelOnly="1" outline="0" fieldPosition="0">
        <references count="3">
          <reference field="4" count="1" selected="0">
            <x v="4"/>
          </reference>
          <reference field="6" count="1">
            <x v="92"/>
          </reference>
          <reference field="7" count="1" selected="0">
            <x v="77"/>
          </reference>
        </references>
      </pivotArea>
    </format>
    <format dxfId="1993">
      <pivotArea dataOnly="0" labelOnly="1" outline="0" fieldPosition="0">
        <references count="3">
          <reference field="4" count="1" selected="0">
            <x v="3"/>
          </reference>
          <reference field="6" count="1">
            <x v="92"/>
          </reference>
          <reference field="7" count="1" selected="0">
            <x v="78"/>
          </reference>
        </references>
      </pivotArea>
    </format>
    <format dxfId="1994">
      <pivotArea dataOnly="0" labelOnly="1" outline="0" fieldPosition="0">
        <references count="3">
          <reference field="4" count="1" selected="0">
            <x v="78"/>
          </reference>
          <reference field="6" count="1">
            <x v="122"/>
          </reference>
          <reference field="7" count="1" selected="0">
            <x v="97"/>
          </reference>
        </references>
      </pivotArea>
    </format>
    <format dxfId="1995">
      <pivotArea dataOnly="0" labelOnly="1" outline="0" fieldPosition="0">
        <references count="3">
          <reference field="4" count="1" selected="0">
            <x v="79"/>
          </reference>
          <reference field="6" count="1">
            <x v="75"/>
          </reference>
          <reference field="7" count="1" selected="0">
            <x v="62"/>
          </reference>
        </references>
      </pivotArea>
    </format>
    <format dxfId="1996">
      <pivotArea dataOnly="0" labelOnly="1" outline="0" fieldPosition="0">
        <references count="3">
          <reference field="4" count="1" selected="0">
            <x v="80"/>
          </reference>
          <reference field="6" count="1">
            <x v="61"/>
          </reference>
          <reference field="7" count="1" selected="0">
            <x v="80"/>
          </reference>
        </references>
      </pivotArea>
    </format>
    <format dxfId="1997">
      <pivotArea dataOnly="0" labelOnly="1" outline="0" fieldPosition="0">
        <references count="3">
          <reference field="4" count="1" selected="0">
            <x v="81"/>
          </reference>
          <reference field="6" count="1">
            <x v="41"/>
          </reference>
          <reference field="7" count="1" selected="0">
            <x v="41"/>
          </reference>
        </references>
      </pivotArea>
    </format>
    <format dxfId="1998">
      <pivotArea dataOnly="0" labelOnly="1" outline="0" fieldPosition="0">
        <references count="3">
          <reference field="4" count="1" selected="0">
            <x v="82"/>
          </reference>
          <reference field="6" count="1">
            <x v="50"/>
          </reference>
          <reference field="7" count="1" selected="0">
            <x v="8"/>
          </reference>
        </references>
      </pivotArea>
    </format>
    <format dxfId="1999">
      <pivotArea dataOnly="0" labelOnly="1" outline="0" fieldPosition="0">
        <references count="3">
          <reference field="4" count="1" selected="0">
            <x v="82"/>
          </reference>
          <reference field="6" count="1">
            <x v="58"/>
          </reference>
          <reference field="7" count="1" selected="0">
            <x v="54"/>
          </reference>
        </references>
      </pivotArea>
    </format>
    <format dxfId="2000">
      <pivotArea dataOnly="0" labelOnly="1" outline="0" fieldPosition="0">
        <references count="3">
          <reference field="4" count="1" selected="0">
            <x v="82"/>
          </reference>
          <reference field="6" count="1">
            <x v="93"/>
          </reference>
          <reference field="7" count="1" selected="0">
            <x v="75"/>
          </reference>
        </references>
      </pivotArea>
    </format>
    <format dxfId="2001">
      <pivotArea dataOnly="0" labelOnly="1" outline="0" fieldPosition="0">
        <references count="3">
          <reference field="4" count="1" selected="0">
            <x v="82"/>
          </reference>
          <reference field="6" count="1">
            <x v="125"/>
          </reference>
          <reference field="7" count="1" selected="0">
            <x v="101"/>
          </reference>
        </references>
      </pivotArea>
    </format>
    <format dxfId="2002">
      <pivotArea dataOnly="0" labelOnly="1" outline="0" fieldPosition="0">
        <references count="3">
          <reference field="4" count="1" selected="0">
            <x v="5"/>
          </reference>
          <reference field="6" count="1">
            <x v="92"/>
          </reference>
          <reference field="7" count="1" selected="0">
            <x v="79"/>
          </reference>
        </references>
      </pivotArea>
    </format>
    <format dxfId="2003">
      <pivotArea dataOnly="0" labelOnly="1" outline="0" fieldPosition="0">
        <references count="3">
          <reference field="4" count="1" selected="0">
            <x v="37"/>
          </reference>
          <reference field="6" count="1">
            <x v="129"/>
          </reference>
          <reference field="7" count="1" selected="0">
            <x v="66"/>
          </reference>
        </references>
      </pivotArea>
    </format>
    <format dxfId="2004">
      <pivotArea dataOnly="0" labelOnly="1" outline="0" fieldPosition="0">
        <references count="3">
          <reference field="4" count="1" selected="0">
            <x v="83"/>
          </reference>
          <reference field="6" count="1">
            <x v="108"/>
          </reference>
          <reference field="7" count="1" selected="0">
            <x v="46"/>
          </reference>
        </references>
      </pivotArea>
    </format>
    <format dxfId="2005">
      <pivotArea dataOnly="0" labelOnly="1" outline="0" fieldPosition="0">
        <references count="3">
          <reference field="4" count="1" selected="0">
            <x v="83"/>
          </reference>
          <reference field="6" count="1">
            <x v="121"/>
          </reference>
          <reference field="7" count="1" selected="0">
            <x v="85"/>
          </reference>
        </references>
      </pivotArea>
    </format>
    <format dxfId="2006">
      <pivotArea dataOnly="0" labelOnly="1" outline="0" fieldPosition="0">
        <references count="3">
          <reference field="4" count="1" selected="0">
            <x v="84"/>
          </reference>
          <reference field="6" count="1">
            <x v="32"/>
          </reference>
          <reference field="7" count="1" selected="0">
            <x v="52"/>
          </reference>
        </references>
      </pivotArea>
    </format>
    <format dxfId="2007">
      <pivotArea dataOnly="0" labelOnly="1" outline="0" fieldPosition="0">
        <references count="3">
          <reference field="4" count="1" selected="0">
            <x v="84"/>
          </reference>
          <reference field="6" count="1">
            <x v="40"/>
          </reference>
          <reference field="7" count="1" selected="0">
            <x v="92"/>
          </reference>
        </references>
      </pivotArea>
    </format>
    <format dxfId="2008">
      <pivotArea dataOnly="0" labelOnly="1" outline="0" fieldPosition="0">
        <references count="3">
          <reference field="4" count="1" selected="0">
            <x v="84"/>
          </reference>
          <reference field="6" count="1">
            <x v="84"/>
          </reference>
          <reference field="7" count="1" selected="0">
            <x v="93"/>
          </reference>
        </references>
      </pivotArea>
    </format>
    <format dxfId="2009">
      <pivotArea dataOnly="0" labelOnly="1" outline="0" fieldPosition="0">
        <references count="3">
          <reference field="4" count="1" selected="0">
            <x v="85"/>
          </reference>
          <reference field="6" count="1">
            <x v="94"/>
          </reference>
          <reference field="7" count="1" selected="0">
            <x v="101"/>
          </reference>
        </references>
      </pivotArea>
    </format>
    <format dxfId="2010">
      <pivotArea dataOnly="0" labelOnly="1" outline="0" fieldPosition="0">
        <references count="3">
          <reference field="4" count="1" selected="0">
            <x v="86"/>
          </reference>
          <reference field="6" count="1">
            <x v="114"/>
          </reference>
          <reference field="7" count="1" selected="0">
            <x v="64"/>
          </reference>
        </references>
      </pivotArea>
    </format>
    <format dxfId="2011">
      <pivotArea dataOnly="0" labelOnly="1" outline="0" fieldPosition="0">
        <references count="3">
          <reference field="4" count="1" selected="0">
            <x v="87"/>
          </reference>
          <reference field="6" count="1">
            <x v="76"/>
          </reference>
          <reference field="7" count="1" selected="0">
            <x v="10"/>
          </reference>
        </references>
      </pivotArea>
    </format>
    <format dxfId="2012">
      <pivotArea dataOnly="0" labelOnly="1" outline="0" fieldPosition="0">
        <references count="3">
          <reference field="4" count="1" selected="0">
            <x v="88"/>
          </reference>
          <reference field="6" count="1">
            <x v="21"/>
          </reference>
          <reference field="7" count="1" selected="0">
            <x v="101"/>
          </reference>
        </references>
      </pivotArea>
    </format>
    <format dxfId="2013">
      <pivotArea dataOnly="0" labelOnly="1" outline="0" fieldPosition="0">
        <references count="3">
          <reference field="4" count="1" selected="0">
            <x v="89"/>
          </reference>
          <reference field="6" count="1">
            <x v="10"/>
          </reference>
          <reference field="7" count="1" selected="0">
            <x v="18"/>
          </reference>
        </references>
      </pivotArea>
    </format>
    <format dxfId="2014">
      <pivotArea dataOnly="0" labelOnly="1" outline="0" fieldPosition="0">
        <references count="3">
          <reference field="4" count="1" selected="0">
            <x v="90"/>
          </reference>
          <reference field="6" count="1">
            <x v="72"/>
          </reference>
          <reference field="7" count="1" selected="0">
            <x v="101"/>
          </reference>
        </references>
      </pivotArea>
    </format>
    <format dxfId="2015">
      <pivotArea dataOnly="0" labelOnly="1" outline="0" fieldPosition="0">
        <references count="3">
          <reference field="4" count="1" selected="0">
            <x v="91"/>
          </reference>
          <reference field="6" count="1">
            <x v="9"/>
          </reference>
          <reference field="7" count="1" selected="0">
            <x v="23"/>
          </reference>
        </references>
      </pivotArea>
    </format>
    <format dxfId="2016">
      <pivotArea dataOnly="0" labelOnly="1" outline="0" fieldPosition="0">
        <references count="3">
          <reference field="4" count="1" selected="0">
            <x v="92"/>
          </reference>
          <reference field="6" count="1">
            <x v="4"/>
          </reference>
          <reference field="7" count="1" selected="0">
            <x v="81"/>
          </reference>
        </references>
      </pivotArea>
    </format>
    <format dxfId="2017">
      <pivotArea dataOnly="0" labelOnly="1" outline="0" fieldPosition="0">
        <references count="3">
          <reference field="4" count="1" selected="0">
            <x v="93"/>
          </reference>
          <reference field="6" count="1">
            <x v="35"/>
          </reference>
          <reference field="7" count="1" selected="0">
            <x v="57"/>
          </reference>
        </references>
      </pivotArea>
    </format>
    <format dxfId="2018">
      <pivotArea dataOnly="0" labelOnly="1" outline="0" fieldPosition="0">
        <references count="3">
          <reference field="4" count="1" selected="0">
            <x v="13"/>
          </reference>
          <reference field="6" count="1">
            <x v="77"/>
          </reference>
          <reference field="7" count="1" selected="0">
            <x v="68"/>
          </reference>
        </references>
      </pivotArea>
    </format>
    <format dxfId="2019">
      <pivotArea dataOnly="0" labelOnly="1" outline="0" fieldPosition="0">
        <references count="3">
          <reference field="4" count="1" selected="0">
            <x v="94"/>
          </reference>
          <reference field="6" count="1">
            <x v="31"/>
          </reference>
          <reference field="7" count="1" selected="0">
            <x v="29"/>
          </reference>
        </references>
      </pivotArea>
    </format>
    <format dxfId="2020">
      <pivotArea dataOnly="0" labelOnly="1" outline="0" fieldPosition="0">
        <references count="3">
          <reference field="4" count="1" selected="0">
            <x v="95"/>
          </reference>
          <reference field="6" count="1">
            <x v="28"/>
          </reference>
          <reference field="7" count="1" selected="0">
            <x v="101"/>
          </reference>
        </references>
      </pivotArea>
    </format>
    <format dxfId="2021">
      <pivotArea dataOnly="0" labelOnly="1" outline="0" fieldPosition="0">
        <references count="3">
          <reference field="4" count="1" selected="0">
            <x v="23"/>
          </reference>
          <reference field="6" count="1">
            <x v="56"/>
          </reference>
          <reference field="7" count="1" selected="0">
            <x v="50"/>
          </reference>
        </references>
      </pivotArea>
    </format>
    <format dxfId="2022">
      <pivotArea dataOnly="0" labelOnly="1" outline="0" fieldPosition="0">
        <references count="3">
          <reference field="4" count="1" selected="0">
            <x v="23"/>
          </reference>
          <reference field="6" count="1">
            <x v="42"/>
          </reference>
          <reference field="7" count="1" selected="0">
            <x v="90"/>
          </reference>
        </references>
      </pivotArea>
    </format>
    <format dxfId="2023">
      <pivotArea dataOnly="0" labelOnly="1" outline="0" fieldPosition="0">
        <references count="3">
          <reference field="4" count="1" selected="0">
            <x v="23"/>
          </reference>
          <reference field="6" count="1">
            <x v="69"/>
          </reference>
          <reference field="7" count="1" selected="0">
            <x v="99"/>
          </reference>
        </references>
      </pivotArea>
    </format>
    <format dxfId="2024">
      <pivotArea dataOnly="0" labelOnly="1" outline="0" fieldPosition="0">
        <references count="3">
          <reference field="4" count="1" selected="0">
            <x v="96"/>
          </reference>
          <reference field="6" count="1">
            <x v="64"/>
          </reference>
          <reference field="7" count="1" selected="0">
            <x v="25"/>
          </reference>
        </references>
      </pivotArea>
    </format>
    <format dxfId="2025">
      <pivotArea dataOnly="0" labelOnly="1" outline="0" fieldPosition="0">
        <references count="3">
          <reference field="4" count="1" selected="0">
            <x v="97"/>
          </reference>
          <reference field="6" count="1">
            <x v="83"/>
          </reference>
          <reference field="7" count="1" selected="0">
            <x v="36"/>
          </reference>
        </references>
      </pivotArea>
    </format>
    <format dxfId="2026">
      <pivotArea dataOnly="0" labelOnly="1" outline="0" fieldPosition="0">
        <references count="3">
          <reference field="4" count="1" selected="0">
            <x v="98"/>
          </reference>
          <reference field="6" count="1">
            <x v="52"/>
          </reference>
          <reference field="7" count="1" selected="0">
            <x v="7"/>
          </reference>
        </references>
      </pivotArea>
    </format>
    <format dxfId="2027">
      <pivotArea dataOnly="0" labelOnly="1" outline="0" fieldPosition="0">
        <references count="3">
          <reference field="4" count="1" selected="0">
            <x v="99"/>
          </reference>
          <reference field="6" count="1">
            <x v="45"/>
          </reference>
          <reference field="7" count="1" selected="0">
            <x v="0"/>
          </reference>
        </references>
      </pivotArea>
    </format>
    <format dxfId="2028">
      <pivotArea dataOnly="0" labelOnly="1" outline="0" fieldPosition="0">
        <references count="3">
          <reference field="4" count="1" selected="0">
            <x v="99"/>
          </reference>
          <reference field="6" count="1">
            <x v="45"/>
          </reference>
          <reference field="7" count="1" selected="0">
            <x v="2"/>
          </reference>
        </references>
      </pivotArea>
    </format>
    <format dxfId="2029">
      <pivotArea dataOnly="0" labelOnly="1" outline="0" fieldPosition="0">
        <references count="3">
          <reference field="4" count="1" selected="0">
            <x v="39"/>
          </reference>
          <reference field="6" count="1">
            <x v="51"/>
          </reference>
          <reference field="7" count="1" selected="0">
            <x v="84"/>
          </reference>
        </references>
      </pivotArea>
    </format>
    <format dxfId="2030">
      <pivotArea dataOnly="0" labelOnly="1" outline="0" fieldPosition="0">
        <references count="3">
          <reference field="4" count="1" selected="0">
            <x v="100"/>
          </reference>
          <reference field="6" count="1">
            <x v="68"/>
          </reference>
          <reference field="7" count="1" selected="0">
            <x v="95"/>
          </reference>
        </references>
      </pivotArea>
    </format>
    <format dxfId="2031">
      <pivotArea dataOnly="0" labelOnly="1" outline="0" fieldPosition="0">
        <references count="3">
          <reference field="4" count="1" selected="0">
            <x v="101"/>
          </reference>
          <reference field="6" count="1">
            <x v="107"/>
          </reference>
          <reference field="7" count="1" selected="0">
            <x v="55"/>
          </reference>
        </references>
      </pivotArea>
    </format>
    <format dxfId="2032">
      <pivotArea dataOnly="0" labelOnly="1" outline="0" fieldPosition="0">
        <references count="3">
          <reference field="4" count="1" selected="0">
            <x v="101"/>
          </reference>
          <reference field="6" count="1">
            <x v="34"/>
          </reference>
          <reference field="7" count="1" selected="0">
            <x v="63"/>
          </reference>
        </references>
      </pivotArea>
    </format>
    <format dxfId="2033">
      <pivotArea dataOnly="0" labelOnly="1" outline="0" fieldPosition="0">
        <references count="3">
          <reference field="4" count="1" selected="0">
            <x v="38"/>
          </reference>
          <reference field="6" count="1">
            <x v="29"/>
          </reference>
          <reference field="7" count="1" selected="0">
            <x v="35"/>
          </reference>
        </references>
      </pivotArea>
    </format>
    <format dxfId="2034">
      <pivotArea dataOnly="0" labelOnly="1" outline="0" fieldPosition="0">
        <references count="3">
          <reference field="4" count="1" selected="0">
            <x v="0"/>
          </reference>
          <reference field="6" count="1">
            <x v="71"/>
          </reference>
          <reference field="7" count="1" selected="0">
            <x v="44"/>
          </reference>
        </references>
      </pivotArea>
    </format>
    <format dxfId="2035">
      <pivotArea dataOnly="0" labelOnly="1" outline="0" fieldPosition="0">
        <references count="3">
          <reference field="4" count="1" selected="0">
            <x v="102"/>
          </reference>
          <reference field="6" count="1">
            <x v="128"/>
          </reference>
          <reference field="7" count="1" selected="0">
            <x v="101"/>
          </reference>
        </references>
      </pivotArea>
    </format>
    <format dxfId="2036">
      <pivotArea type="topRight" dataOnly="0" labelOnly="1" outline="0" fieldPosition="0"/>
    </format>
    <format dxfId="2037">
      <pivotArea type="all" dataOnly="0" outline="0" fieldPosition="0"/>
    </format>
    <format dxfId="2038">
      <pivotArea outline="0" collapsedLevelsAreSubtotals="1" fieldPosition="0"/>
    </format>
    <format dxfId="2039">
      <pivotArea type="origin" dataOnly="0" labelOnly="1" outline="0" fieldPosition="0"/>
    </format>
    <format dxfId="2040">
      <pivotArea field="4" type="button" dataOnly="0" labelOnly="1" outline="0" axis="axisRow" fieldPosition="0"/>
    </format>
    <format dxfId="2041">
      <pivotArea field="5" type="button" dataOnly="0" labelOnly="1" outline="0" axis="axisRow" fieldPosition="1"/>
    </format>
    <format dxfId="2042">
      <pivotArea field="6" type="button" dataOnly="0" labelOnly="1" outline="0" axis="axisRow" fieldPosition="2"/>
    </format>
    <format dxfId="2043">
      <pivotArea field="7" type="button" dataOnly="0" labelOnly="1" outline="0" axis="axisRow" fieldPosition="3"/>
    </format>
    <format dxfId="2044">
      <pivotArea dataOnly="0" labelOnly="1" outline="0" fieldPosition="0">
        <references count="1">
          <reference field="4" count="3">
            <x v="0"/>
            <x v="1"/>
            <x v="15"/>
          </reference>
        </references>
      </pivotArea>
    </format>
    <format dxfId="2045">
      <pivotArea dataOnly="0" labelOnly="1" grandRow="1" outline="0" fieldPosition="0"/>
    </format>
    <format dxfId="2046">
      <pivotArea dataOnly="0" labelOnly="1" outline="0" fieldPosition="0">
        <references count="2">
          <reference field="4" count="1" selected="0">
            <x v="1"/>
          </reference>
          <reference field="5" count="1">
            <x v="114"/>
          </reference>
        </references>
      </pivotArea>
    </format>
    <format dxfId="2047">
      <pivotArea dataOnly="0" labelOnly="1" outline="0" fieldPosition="0">
        <references count="2">
          <reference field="4" count="1" selected="0">
            <x v="1"/>
          </reference>
          <reference field="5" count="1" defaultSubtotal="1">
            <x v="114"/>
          </reference>
        </references>
      </pivotArea>
    </format>
    <format dxfId="2048">
      <pivotArea dataOnly="0" labelOnly="1" outline="0" fieldPosition="0">
        <references count="2">
          <reference field="4" count="1" selected="0">
            <x v="15"/>
          </reference>
          <reference field="5" count="1">
            <x v="9"/>
          </reference>
        </references>
      </pivotArea>
    </format>
    <format dxfId="2049">
      <pivotArea dataOnly="0" labelOnly="1" outline="0" fieldPosition="0">
        <references count="2">
          <reference field="4" count="1" selected="0">
            <x v="15"/>
          </reference>
          <reference field="5" count="1" defaultSubtotal="1">
            <x v="9"/>
          </reference>
        </references>
      </pivotArea>
    </format>
    <format dxfId="2050">
      <pivotArea dataOnly="0" labelOnly="1" outline="0" fieldPosition="0">
        <references count="2">
          <reference field="4" count="1" selected="0">
            <x v="0"/>
          </reference>
          <reference field="5" count="1">
            <x v="129"/>
          </reference>
        </references>
      </pivotArea>
    </format>
    <format dxfId="2051">
      <pivotArea dataOnly="0" labelOnly="1" outline="0" fieldPosition="0">
        <references count="2">
          <reference field="4" count="1" selected="0">
            <x v="0"/>
          </reference>
          <reference field="5" count="1" defaultSubtotal="1">
            <x v="129"/>
          </reference>
        </references>
      </pivotArea>
    </format>
    <format dxfId="2052">
      <pivotArea dataOnly="0" labelOnly="1" outline="0" fieldPosition="0">
        <references count="3">
          <reference field="4" count="1" selected="0">
            <x v="1"/>
          </reference>
          <reference field="5" count="1" selected="0">
            <x v="114"/>
          </reference>
          <reference field="6" count="1">
            <x v="66"/>
          </reference>
        </references>
      </pivotArea>
    </format>
    <format dxfId="2053">
      <pivotArea dataOnly="0" labelOnly="1" outline="0" fieldPosition="0">
        <references count="3">
          <reference field="4" count="1" selected="0">
            <x v="15"/>
          </reference>
          <reference field="5" count="1" selected="0">
            <x v="9"/>
          </reference>
          <reference field="6" count="1">
            <x v="11"/>
          </reference>
        </references>
      </pivotArea>
    </format>
    <format dxfId="2054">
      <pivotArea dataOnly="0" labelOnly="1" outline="0" fieldPosition="0">
        <references count="3">
          <reference field="4" count="1" selected="0">
            <x v="0"/>
          </reference>
          <reference field="5" count="1" selected="0">
            <x v="129"/>
          </reference>
          <reference field="6" count="1">
            <x v="71"/>
          </reference>
        </references>
      </pivotArea>
    </format>
    <format dxfId="2055">
      <pivotArea dataOnly="0" labelOnly="1" outline="0" fieldPosition="0">
        <references count="4">
          <reference field="4" count="1" selected="0">
            <x v="1"/>
          </reference>
          <reference field="5" count="1" selected="0">
            <x v="114"/>
          </reference>
          <reference field="6" count="1" selected="0">
            <x v="66"/>
          </reference>
          <reference field="7" count="1">
            <x v="22"/>
          </reference>
        </references>
      </pivotArea>
    </format>
    <format dxfId="2056">
      <pivotArea dataOnly="0" labelOnly="1" outline="0" fieldPosition="0">
        <references count="4">
          <reference field="4" count="1" selected="0">
            <x v="15"/>
          </reference>
          <reference field="5" count="1" selected="0">
            <x v="9"/>
          </reference>
          <reference field="6" count="1" selected="0">
            <x v="11"/>
          </reference>
          <reference field="7" count="1">
            <x v="48"/>
          </reference>
        </references>
      </pivotArea>
    </format>
    <format dxfId="2057">
      <pivotArea dataOnly="0" labelOnly="1" outline="0" fieldPosition="0">
        <references count="4">
          <reference field="4" count="1" selected="0">
            <x v="0"/>
          </reference>
          <reference field="5" count="1" selected="0">
            <x v="129"/>
          </reference>
          <reference field="6" count="1" selected="0">
            <x v="71"/>
          </reference>
          <reference field="7" count="1">
            <x v="44"/>
          </reference>
        </references>
      </pivotArea>
    </format>
    <format dxfId="2058">
      <pivotArea type="topRight" dataOnly="0" labelOnly="1" outline="0" fieldPosition="0"/>
    </format>
    <format dxfId="2059">
      <pivotArea type="all" dataOnly="0" outline="0" fieldPosition="0"/>
    </format>
    <format dxfId="2060">
      <pivotArea outline="0" collapsedLevelsAreSubtotals="1" fieldPosition="0"/>
    </format>
    <format dxfId="2061">
      <pivotArea type="origin" dataOnly="0" labelOnly="1" outline="0" fieldPosition="0"/>
    </format>
    <format dxfId="2062">
      <pivotArea field="4" type="button" dataOnly="0" labelOnly="1" outline="0" axis="axisRow" fieldPosition="0"/>
    </format>
    <format dxfId="2063">
      <pivotArea field="5" type="button" dataOnly="0" labelOnly="1" outline="0" axis="axisRow" fieldPosition="1"/>
    </format>
    <format dxfId="2064">
      <pivotArea field="6" type="button" dataOnly="0" labelOnly="1" outline="0" axis="axisRow" fieldPosition="2"/>
    </format>
    <format dxfId="2065">
      <pivotArea field="7" type="button" dataOnly="0" labelOnly="1" outline="0" axis="axisRow" fieldPosition="3"/>
    </format>
    <format dxfId="2066">
      <pivotArea dataOnly="0" labelOnly="1" outline="0" fieldPosition="0">
        <references count="1">
          <reference field="4" count="3">
            <x v="0"/>
            <x v="1"/>
            <x v="15"/>
          </reference>
        </references>
      </pivotArea>
    </format>
    <format dxfId="2067">
      <pivotArea dataOnly="0" labelOnly="1" grandRow="1" outline="0" fieldPosition="0"/>
    </format>
    <format dxfId="2068">
      <pivotArea dataOnly="0" labelOnly="1" outline="0" fieldPosition="0">
        <references count="2">
          <reference field="4" count="1" selected="0">
            <x v="1"/>
          </reference>
          <reference field="5" count="1">
            <x v="114"/>
          </reference>
        </references>
      </pivotArea>
    </format>
    <format dxfId="2069">
      <pivotArea dataOnly="0" labelOnly="1" outline="0" fieldPosition="0">
        <references count="2">
          <reference field="4" count="1" selected="0">
            <x v="1"/>
          </reference>
          <reference field="5" count="1" defaultSubtotal="1">
            <x v="114"/>
          </reference>
        </references>
      </pivotArea>
    </format>
    <format dxfId="2070">
      <pivotArea dataOnly="0" labelOnly="1" outline="0" fieldPosition="0">
        <references count="2">
          <reference field="4" count="1" selected="0">
            <x v="15"/>
          </reference>
          <reference field="5" count="1">
            <x v="9"/>
          </reference>
        </references>
      </pivotArea>
    </format>
    <format dxfId="2071">
      <pivotArea dataOnly="0" labelOnly="1" outline="0" fieldPosition="0">
        <references count="2">
          <reference field="4" count="1" selected="0">
            <x v="15"/>
          </reference>
          <reference field="5" count="1" defaultSubtotal="1">
            <x v="9"/>
          </reference>
        </references>
      </pivotArea>
    </format>
    <format dxfId="2072">
      <pivotArea dataOnly="0" labelOnly="1" outline="0" fieldPosition="0">
        <references count="2">
          <reference field="4" count="1" selected="0">
            <x v="0"/>
          </reference>
          <reference field="5" count="1">
            <x v="129"/>
          </reference>
        </references>
      </pivotArea>
    </format>
    <format dxfId="2073">
      <pivotArea dataOnly="0" labelOnly="1" outline="0" fieldPosition="0">
        <references count="2">
          <reference field="4" count="1" selected="0">
            <x v="0"/>
          </reference>
          <reference field="5" count="1" defaultSubtotal="1">
            <x v="129"/>
          </reference>
        </references>
      </pivotArea>
    </format>
    <format dxfId="2074">
      <pivotArea dataOnly="0" labelOnly="1" outline="0" fieldPosition="0">
        <references count="3">
          <reference field="4" count="1" selected="0">
            <x v="1"/>
          </reference>
          <reference field="5" count="1" selected="0">
            <x v="114"/>
          </reference>
          <reference field="6" count="1">
            <x v="66"/>
          </reference>
        </references>
      </pivotArea>
    </format>
    <format dxfId="2075">
      <pivotArea dataOnly="0" labelOnly="1" outline="0" fieldPosition="0">
        <references count="3">
          <reference field="4" count="1" selected="0">
            <x v="15"/>
          </reference>
          <reference field="5" count="1" selected="0">
            <x v="9"/>
          </reference>
          <reference field="6" count="1">
            <x v="11"/>
          </reference>
        </references>
      </pivotArea>
    </format>
    <format dxfId="2076">
      <pivotArea dataOnly="0" labelOnly="1" outline="0" fieldPosition="0">
        <references count="3">
          <reference field="4" count="1" selected="0">
            <x v="0"/>
          </reference>
          <reference field="5" count="1" selected="0">
            <x v="129"/>
          </reference>
          <reference field="6" count="1">
            <x v="71"/>
          </reference>
        </references>
      </pivotArea>
    </format>
    <format dxfId="2077">
      <pivotArea dataOnly="0" labelOnly="1" outline="0" fieldPosition="0">
        <references count="4">
          <reference field="4" count="1" selected="0">
            <x v="1"/>
          </reference>
          <reference field="5" count="1" selected="0">
            <x v="114"/>
          </reference>
          <reference field="6" count="1" selected="0">
            <x v="66"/>
          </reference>
          <reference field="7" count="1">
            <x v="22"/>
          </reference>
        </references>
      </pivotArea>
    </format>
    <format dxfId="2078">
      <pivotArea dataOnly="0" labelOnly="1" outline="0" fieldPosition="0">
        <references count="4">
          <reference field="4" count="1" selected="0">
            <x v="15"/>
          </reference>
          <reference field="5" count="1" selected="0">
            <x v="9"/>
          </reference>
          <reference field="6" count="1" selected="0">
            <x v="11"/>
          </reference>
          <reference field="7" count="1">
            <x v="48"/>
          </reference>
        </references>
      </pivotArea>
    </format>
    <format dxfId="2079">
      <pivotArea dataOnly="0" labelOnly="1" outline="0" fieldPosition="0">
        <references count="4">
          <reference field="4" count="1" selected="0">
            <x v="0"/>
          </reference>
          <reference field="5" count="1" selected="0">
            <x v="129"/>
          </reference>
          <reference field="6" count="1" selected="0">
            <x v="71"/>
          </reference>
          <reference field="7" count="1">
            <x v="44"/>
          </reference>
        </references>
      </pivotArea>
    </format>
    <format dxfId="2080">
      <pivotArea type="topRight" dataOnly="0" labelOnly="1" outline="0" fieldPosition="0"/>
    </format>
    <format dxfId="2081">
      <pivotArea outline="0" fieldPosition="0">
        <references count="6">
          <reference field="4" count="3" selected="0">
            <x v="29"/>
            <x v="30"/>
            <x v="31"/>
          </reference>
          <reference field="5" count="3" selected="0">
            <x v="3"/>
            <x v="20"/>
            <x v="78"/>
          </reference>
          <reference field="6" count="3" selected="0">
            <x v="25"/>
            <x v="87"/>
            <x v="128"/>
          </reference>
          <reference field="7" count="2" selected="0">
            <x v="71"/>
            <x v="101"/>
          </reference>
          <reference field="8" count="2" selected="0">
            <x v="55"/>
            <x v="81"/>
          </reference>
          <reference field="10" count="2" selected="0">
            <x v="12"/>
            <x v="62"/>
          </reference>
        </references>
      </pivotArea>
    </format>
    <format dxfId="2082">
      <pivotArea dataOnly="0" labelOnly="1" outline="0" fieldPosition="0">
        <references count="1">
          <reference field="4" count="3">
            <x v="29"/>
            <x v="30"/>
            <x v="31"/>
          </reference>
        </references>
      </pivotArea>
    </format>
    <format dxfId="2083">
      <pivotArea dataOnly="0" labelOnly="1" outline="0" fieldPosition="0">
        <references count="2">
          <reference field="4" count="1" selected="0">
            <x v="29"/>
          </reference>
          <reference field="5" count="1">
            <x v="78"/>
          </reference>
        </references>
      </pivotArea>
    </format>
    <format dxfId="2084">
      <pivotArea dataOnly="0" labelOnly="1" outline="0" fieldPosition="0">
        <references count="2">
          <reference field="4" count="1" selected="0">
            <x v="30"/>
          </reference>
          <reference field="5" count="1">
            <x v="3"/>
          </reference>
        </references>
      </pivotArea>
    </format>
    <format dxfId="2085">
      <pivotArea dataOnly="0" labelOnly="1" outline="0" fieldPosition="0">
        <references count="2">
          <reference field="4" count="1" selected="0">
            <x v="31"/>
          </reference>
          <reference field="5" count="1">
            <x v="20"/>
          </reference>
        </references>
      </pivotArea>
    </format>
    <format dxfId="2086">
      <pivotArea dataOnly="0" labelOnly="1" outline="0" fieldPosition="0">
        <references count="3">
          <reference field="4" count="1" selected="0">
            <x v="29"/>
          </reference>
          <reference field="5" count="1" selected="0">
            <x v="78"/>
          </reference>
          <reference field="6" count="1">
            <x v="128"/>
          </reference>
        </references>
      </pivotArea>
    </format>
    <format dxfId="2087">
      <pivotArea dataOnly="0" labelOnly="1" outline="0" fieldPosition="0">
        <references count="3">
          <reference field="4" count="1" selected="0">
            <x v="30"/>
          </reference>
          <reference field="5" count="1" selected="0">
            <x v="3"/>
          </reference>
          <reference field="6" count="1">
            <x v="87"/>
          </reference>
        </references>
      </pivotArea>
    </format>
    <format dxfId="2088">
      <pivotArea dataOnly="0" labelOnly="1" outline="0" fieldPosition="0">
        <references count="3">
          <reference field="4" count="1" selected="0">
            <x v="31"/>
          </reference>
          <reference field="5" count="1" selected="0">
            <x v="20"/>
          </reference>
          <reference field="6" count="1">
            <x v="25"/>
          </reference>
        </references>
      </pivotArea>
    </format>
    <format dxfId="2089">
      <pivotArea dataOnly="0" labelOnly="1" outline="0" fieldPosition="0">
        <references count="4">
          <reference field="4" count="1" selected="0">
            <x v="29"/>
          </reference>
          <reference field="5" count="1" selected="0">
            <x v="78"/>
          </reference>
          <reference field="6" count="1" selected="0">
            <x v="128"/>
          </reference>
          <reference field="7" count="1">
            <x v="101"/>
          </reference>
        </references>
      </pivotArea>
    </format>
    <format dxfId="2090">
      <pivotArea dataOnly="0" labelOnly="1" outline="0" fieldPosition="0">
        <references count="4">
          <reference field="4" count="1" selected="0">
            <x v="30"/>
          </reference>
          <reference field="5" count="1" selected="0">
            <x v="3"/>
          </reference>
          <reference field="6" count="1" selected="0">
            <x v="87"/>
          </reference>
          <reference field="7" count="1">
            <x v="71"/>
          </reference>
        </references>
      </pivotArea>
    </format>
    <format dxfId="2091">
      <pivotArea dataOnly="0" labelOnly="1" outline="0" fieldPosition="0">
        <references count="5">
          <reference field="4" count="1" selected="0">
            <x v="29"/>
          </reference>
          <reference field="5" count="1" selected="0">
            <x v="78"/>
          </reference>
          <reference field="6" count="1" selected="0">
            <x v="128"/>
          </reference>
          <reference field="7" count="1" selected="0">
            <x v="101"/>
          </reference>
          <reference field="8" count="1">
            <x v="55"/>
          </reference>
        </references>
      </pivotArea>
    </format>
    <format dxfId="2092">
      <pivotArea dataOnly="0" labelOnly="1" outline="0" fieldPosition="0">
        <references count="5">
          <reference field="4" count="1" selected="0">
            <x v="31"/>
          </reference>
          <reference field="5" count="1" selected="0">
            <x v="20"/>
          </reference>
          <reference field="6" count="1" selected="0">
            <x v="25"/>
          </reference>
          <reference field="7" count="1" selected="0">
            <x v="101"/>
          </reference>
          <reference field="8" count="1">
            <x v="81"/>
          </reference>
        </references>
      </pivotArea>
    </format>
    <format dxfId="2093">
      <pivotArea dataOnly="0" labelOnly="1" outline="0" fieldPosition="0">
        <references count="6">
          <reference field="4" count="1" selected="0">
            <x v="29"/>
          </reference>
          <reference field="5" count="1" selected="0">
            <x v="78"/>
          </reference>
          <reference field="6" count="1" selected="0">
            <x v="128"/>
          </reference>
          <reference field="7" count="1" selected="0">
            <x v="101"/>
          </reference>
          <reference field="8" count="1" selected="0">
            <x v="55"/>
          </reference>
          <reference field="10" count="1">
            <x v="12"/>
          </reference>
        </references>
      </pivotArea>
    </format>
    <format dxfId="2094">
      <pivotArea dataOnly="0" labelOnly="1" outline="0" fieldPosition="0">
        <references count="6">
          <reference field="4" count="1" selected="0">
            <x v="30"/>
          </reference>
          <reference field="5" count="1" selected="0">
            <x v="3"/>
          </reference>
          <reference field="6" count="1" selected="0">
            <x v="87"/>
          </reference>
          <reference field="7" count="1" selected="0">
            <x v="71"/>
          </reference>
          <reference field="8" count="1" selected="0">
            <x v="55"/>
          </reference>
          <reference field="10" count="1">
            <x v="12"/>
          </reference>
        </references>
      </pivotArea>
    </format>
    <format dxfId="2095">
      <pivotArea dataOnly="0" labelOnly="1" outline="0" fieldPosition="0">
        <references count="6">
          <reference field="4" count="1" selected="0">
            <x v="31"/>
          </reference>
          <reference field="5" count="1" selected="0">
            <x v="20"/>
          </reference>
          <reference field="6" count="1" selected="0">
            <x v="25"/>
          </reference>
          <reference field="7" count="1" selected="0">
            <x v="101"/>
          </reference>
          <reference field="8" count="1" selected="0">
            <x v="81"/>
          </reference>
          <reference field="10" count="1">
            <x v="62"/>
          </reference>
        </references>
      </pivotArea>
    </format>
    <format dxfId="2096">
      <pivotArea outline="0" fieldPosition="0">
        <references count="6">
          <reference field="4" count="2" selected="0">
            <x v="9"/>
            <x v="10"/>
          </reference>
          <reference field="5" count="2" selected="0">
            <x v="64"/>
            <x v="68"/>
          </reference>
          <reference field="6" count="2" selected="0">
            <x v="46"/>
            <x v="126"/>
          </reference>
          <reference field="7" count="2" selected="0">
            <x v="4"/>
            <x v="101"/>
          </reference>
          <reference field="8" count="2" selected="0">
            <x v="13"/>
            <x v="20"/>
          </reference>
          <reference field="10" count="2" selected="0">
            <x v="11"/>
            <x v="62"/>
          </reference>
        </references>
      </pivotArea>
    </format>
    <format dxfId="2097">
      <pivotArea dataOnly="0" labelOnly="1" outline="0" fieldPosition="0">
        <references count="1">
          <reference field="4" count="2">
            <x v="9"/>
            <x v="10"/>
          </reference>
        </references>
      </pivotArea>
    </format>
    <format dxfId="2098">
      <pivotArea dataOnly="0" labelOnly="1" outline="0" fieldPosition="0">
        <references count="2">
          <reference field="4" count="1" selected="0">
            <x v="9"/>
          </reference>
          <reference field="5" count="1">
            <x v="64"/>
          </reference>
        </references>
      </pivotArea>
    </format>
    <format dxfId="2099">
      <pivotArea dataOnly="0" labelOnly="1" outline="0" fieldPosition="0">
        <references count="2">
          <reference field="4" count="1" selected="0">
            <x v="10"/>
          </reference>
          <reference field="5" count="1">
            <x v="68"/>
          </reference>
        </references>
      </pivotArea>
    </format>
    <format dxfId="2100">
      <pivotArea dataOnly="0" labelOnly="1" outline="0" fieldPosition="0">
        <references count="3">
          <reference field="4" count="1" selected="0">
            <x v="9"/>
          </reference>
          <reference field="5" count="1" selected="0">
            <x v="64"/>
          </reference>
          <reference field="6" count="1">
            <x v="126"/>
          </reference>
        </references>
      </pivotArea>
    </format>
    <format dxfId="2101">
      <pivotArea dataOnly="0" labelOnly="1" outline="0" fieldPosition="0">
        <references count="3">
          <reference field="4" count="1" selected="0">
            <x v="10"/>
          </reference>
          <reference field="5" count="1" selected="0">
            <x v="68"/>
          </reference>
          <reference field="6" count="1">
            <x v="46"/>
          </reference>
        </references>
      </pivotArea>
    </format>
    <format dxfId="2102">
      <pivotArea dataOnly="0" labelOnly="1" outline="0" fieldPosition="0">
        <references count="4">
          <reference field="4" count="1" selected="0">
            <x v="9"/>
          </reference>
          <reference field="5" count="1" selected="0">
            <x v="64"/>
          </reference>
          <reference field="6" count="1" selected="0">
            <x v="126"/>
          </reference>
          <reference field="7" count="1">
            <x v="101"/>
          </reference>
        </references>
      </pivotArea>
    </format>
    <format dxfId="2103">
      <pivotArea dataOnly="0" labelOnly="1" outline="0" fieldPosition="0">
        <references count="4">
          <reference field="4" count="1" selected="0">
            <x v="10"/>
          </reference>
          <reference field="5" count="1" selected="0">
            <x v="68"/>
          </reference>
          <reference field="6" count="1" selected="0">
            <x v="46"/>
          </reference>
          <reference field="7" count="1">
            <x v="4"/>
          </reference>
        </references>
      </pivotArea>
    </format>
    <format dxfId="2104">
      <pivotArea dataOnly="0" labelOnly="1" outline="0" fieldPosition="0">
        <references count="5">
          <reference field="4" count="1" selected="0">
            <x v="9"/>
          </reference>
          <reference field="5" count="1" selected="0">
            <x v="64"/>
          </reference>
          <reference field="6" count="1" selected="0">
            <x v="126"/>
          </reference>
          <reference field="7" count="1" selected="0">
            <x v="101"/>
          </reference>
          <reference field="8" count="1">
            <x v="20"/>
          </reference>
        </references>
      </pivotArea>
    </format>
    <format dxfId="2105">
      <pivotArea dataOnly="0" labelOnly="1" outline="0" fieldPosition="0">
        <references count="5">
          <reference field="4" count="1" selected="0">
            <x v="10"/>
          </reference>
          <reference field="5" count="1" selected="0">
            <x v="68"/>
          </reference>
          <reference field="6" count="1" selected="0">
            <x v="46"/>
          </reference>
          <reference field="7" count="1" selected="0">
            <x v="4"/>
          </reference>
          <reference field="8" count="1">
            <x v="13"/>
          </reference>
        </references>
      </pivotArea>
    </format>
    <format dxfId="2106">
      <pivotArea dataOnly="0" labelOnly="1" outline="0" fieldPosition="0">
        <references count="6">
          <reference field="4" count="1" selected="0">
            <x v="9"/>
          </reference>
          <reference field="5" count="1" selected="0">
            <x v="64"/>
          </reference>
          <reference field="6" count="1" selected="0">
            <x v="126"/>
          </reference>
          <reference field="7" count="1" selected="0">
            <x v="101"/>
          </reference>
          <reference field="8" count="1" selected="0">
            <x v="20"/>
          </reference>
          <reference field="10" count="1">
            <x v="62"/>
          </reference>
        </references>
      </pivotArea>
    </format>
    <format dxfId="2107">
      <pivotArea dataOnly="0" labelOnly="1" outline="0" fieldPosition="0">
        <references count="6">
          <reference field="4" count="1" selected="0">
            <x v="10"/>
          </reference>
          <reference field="5" count="1" selected="0">
            <x v="68"/>
          </reference>
          <reference field="6" count="1" selected="0">
            <x v="46"/>
          </reference>
          <reference field="7" count="1" selected="0">
            <x v="4"/>
          </reference>
          <reference field="8" count="1" selected="0">
            <x v="13"/>
          </reference>
          <reference field="10" count="1">
            <x v="11"/>
          </reference>
        </references>
      </pivotArea>
    </format>
    <format dxfId="2108">
      <pivotArea outline="0" fieldPosition="0">
        <references count="6">
          <reference field="4" count="1" selected="0">
            <x v="25"/>
          </reference>
          <reference field="5" count="1" selected="0">
            <x v="61"/>
          </reference>
          <reference field="6" count="1" selected="0">
            <x v="49"/>
          </reference>
          <reference field="7" count="1" selected="0">
            <x v="83"/>
          </reference>
          <reference field="8" count="1" selected="0">
            <x v="50"/>
          </reference>
          <reference field="10" count="1" selected="0">
            <x v="41"/>
          </reference>
        </references>
      </pivotArea>
    </format>
    <format dxfId="2109">
      <pivotArea dataOnly="0" labelOnly="1" outline="0" fieldPosition="0">
        <references count="1">
          <reference field="4" count="1">
            <x v="25"/>
          </reference>
        </references>
      </pivotArea>
    </format>
    <format dxfId="2110">
      <pivotArea dataOnly="0" labelOnly="1" outline="0" fieldPosition="0">
        <references count="2">
          <reference field="4" count="1" selected="0">
            <x v="25"/>
          </reference>
          <reference field="5" count="1">
            <x v="61"/>
          </reference>
        </references>
      </pivotArea>
    </format>
    <format dxfId="2111">
      <pivotArea dataOnly="0" labelOnly="1" outline="0" fieldPosition="0">
        <references count="3">
          <reference field="4" count="1" selected="0">
            <x v="25"/>
          </reference>
          <reference field="5" count="1" selected="0">
            <x v="61"/>
          </reference>
          <reference field="6" count="1">
            <x v="49"/>
          </reference>
        </references>
      </pivotArea>
    </format>
    <format dxfId="2112">
      <pivotArea dataOnly="0" labelOnly="1" outline="0" fieldPosition="0">
        <references count="4">
          <reference field="4" count="1" selected="0">
            <x v="25"/>
          </reference>
          <reference field="5" count="1" selected="0">
            <x v="61"/>
          </reference>
          <reference field="6" count="1" selected="0">
            <x v="49"/>
          </reference>
          <reference field="7" count="1">
            <x v="83"/>
          </reference>
        </references>
      </pivotArea>
    </format>
    <format dxfId="2113">
      <pivotArea dataOnly="0" labelOnly="1" outline="0" fieldPosition="0">
        <references count="5">
          <reference field="4" count="1" selected="0">
            <x v="25"/>
          </reference>
          <reference field="5" count="1" selected="0">
            <x v="61"/>
          </reference>
          <reference field="6" count="1" selected="0">
            <x v="49"/>
          </reference>
          <reference field="7" count="1" selected="0">
            <x v="83"/>
          </reference>
          <reference field="8" count="1">
            <x v="50"/>
          </reference>
        </references>
      </pivotArea>
    </format>
    <format dxfId="2114">
      <pivotArea dataOnly="0" labelOnly="1" outline="0" fieldPosition="0">
        <references count="6">
          <reference field="4" count="1" selected="0">
            <x v="25"/>
          </reference>
          <reference field="5" count="1" selected="0">
            <x v="61"/>
          </reference>
          <reference field="6" count="1" selected="0">
            <x v="49"/>
          </reference>
          <reference field="7" count="1" selected="0">
            <x v="83"/>
          </reference>
          <reference field="8" count="1" selected="0">
            <x v="50"/>
          </reference>
          <reference field="10" count="1">
            <x v="41"/>
          </reference>
        </references>
      </pivotArea>
    </format>
    <format dxfId="2115">
      <pivotArea outline="0" fieldPosition="0">
        <references count="6">
          <reference field="4" count="2" selected="0">
            <x v="36"/>
            <x v="37"/>
          </reference>
          <reference field="5" count="2" selected="0">
            <x v="86"/>
            <x v="105"/>
          </reference>
          <reference field="6" count="2" selected="0">
            <x v="47"/>
            <x v="129"/>
          </reference>
          <reference field="7" count="2" selected="0">
            <x v="45"/>
            <x v="66"/>
          </reference>
          <reference field="8" count="2" selected="0">
            <x v="57"/>
            <x v="60"/>
          </reference>
          <reference field="10" count="1" selected="0">
            <x v="41"/>
          </reference>
        </references>
      </pivotArea>
    </format>
    <format dxfId="2116">
      <pivotArea dataOnly="0" labelOnly="1" outline="0" fieldPosition="0">
        <references count="1">
          <reference field="4" count="2">
            <x v="36"/>
            <x v="37"/>
          </reference>
        </references>
      </pivotArea>
    </format>
    <format dxfId="2117">
      <pivotArea dataOnly="0" labelOnly="1" outline="0" fieldPosition="0">
        <references count="2">
          <reference field="4" count="1" selected="0">
            <x v="37"/>
          </reference>
          <reference field="5" count="1">
            <x v="105"/>
          </reference>
        </references>
      </pivotArea>
    </format>
    <format dxfId="2118">
      <pivotArea dataOnly="0" labelOnly="1" outline="0" fieldPosition="0">
        <references count="2">
          <reference field="4" count="1" selected="0">
            <x v="36"/>
          </reference>
          <reference field="5" count="1">
            <x v="86"/>
          </reference>
        </references>
      </pivotArea>
    </format>
    <format dxfId="2119">
      <pivotArea dataOnly="0" labelOnly="1" outline="0" fieldPosition="0">
        <references count="3">
          <reference field="4" count="1" selected="0">
            <x v="37"/>
          </reference>
          <reference field="5" count="1" selected="0">
            <x v="105"/>
          </reference>
          <reference field="6" count="1">
            <x v="129"/>
          </reference>
        </references>
      </pivotArea>
    </format>
    <format dxfId="2120">
      <pivotArea dataOnly="0" labelOnly="1" outline="0" fieldPosition="0">
        <references count="3">
          <reference field="4" count="1" selected="0">
            <x v="36"/>
          </reference>
          <reference field="5" count="1" selected="0">
            <x v="86"/>
          </reference>
          <reference field="6" count="1">
            <x v="47"/>
          </reference>
        </references>
      </pivotArea>
    </format>
    <format dxfId="2121">
      <pivotArea dataOnly="0" labelOnly="1" outline="0" fieldPosition="0">
        <references count="4">
          <reference field="4" count="1" selected="0">
            <x v="37"/>
          </reference>
          <reference field="5" count="1" selected="0">
            <x v="105"/>
          </reference>
          <reference field="6" count="1" selected="0">
            <x v="129"/>
          </reference>
          <reference field="7" count="1">
            <x v="66"/>
          </reference>
        </references>
      </pivotArea>
    </format>
    <format dxfId="2122">
      <pivotArea dataOnly="0" labelOnly="1" outline="0" fieldPosition="0">
        <references count="4">
          <reference field="4" count="1" selected="0">
            <x v="36"/>
          </reference>
          <reference field="5" count="1" selected="0">
            <x v="86"/>
          </reference>
          <reference field="6" count="1" selected="0">
            <x v="47"/>
          </reference>
          <reference field="7" count="1">
            <x v="45"/>
          </reference>
        </references>
      </pivotArea>
    </format>
    <format dxfId="2123">
      <pivotArea dataOnly="0" labelOnly="1" outline="0" fieldPosition="0">
        <references count="5">
          <reference field="4" count="1" selected="0">
            <x v="37"/>
          </reference>
          <reference field="5" count="1" selected="0">
            <x v="105"/>
          </reference>
          <reference field="6" count="1" selected="0">
            <x v="129"/>
          </reference>
          <reference field="7" count="1" selected="0">
            <x v="66"/>
          </reference>
          <reference field="8" count="1">
            <x v="57"/>
          </reference>
        </references>
      </pivotArea>
    </format>
    <format dxfId="2124">
      <pivotArea dataOnly="0" labelOnly="1" outline="0" fieldPosition="0">
        <references count="5">
          <reference field="4" count="1" selected="0">
            <x v="36"/>
          </reference>
          <reference field="5" count="1" selected="0">
            <x v="86"/>
          </reference>
          <reference field="6" count="1" selected="0">
            <x v="47"/>
          </reference>
          <reference field="7" count="1" selected="0">
            <x v="45"/>
          </reference>
          <reference field="8" count="1">
            <x v="60"/>
          </reference>
        </references>
      </pivotArea>
    </format>
    <format dxfId="2125">
      <pivotArea dataOnly="0" labelOnly="1" outline="0" fieldPosition="0">
        <references count="6">
          <reference field="4" count="1" selected="0">
            <x v="37"/>
          </reference>
          <reference field="5" count="1" selected="0">
            <x v="105"/>
          </reference>
          <reference field="6" count="1" selected="0">
            <x v="129"/>
          </reference>
          <reference field="7" count="1" selected="0">
            <x v="66"/>
          </reference>
          <reference field="8" count="1" selected="0">
            <x v="57"/>
          </reference>
          <reference field="10" count="1">
            <x v="41"/>
          </reference>
        </references>
      </pivotArea>
    </format>
    <format dxfId="2126">
      <pivotArea dataOnly="0" labelOnly="1" outline="0" fieldPosition="0">
        <references count="6">
          <reference field="4" count="1" selected="0">
            <x v="36"/>
          </reference>
          <reference field="5" count="1" selected="0">
            <x v="86"/>
          </reference>
          <reference field="6" count="1" selected="0">
            <x v="47"/>
          </reference>
          <reference field="7" count="1" selected="0">
            <x v="45"/>
          </reference>
          <reference field="8" count="1" selected="0">
            <x v="60"/>
          </reference>
          <reference field="10" count="1">
            <x v="41"/>
          </reference>
        </references>
      </pivotArea>
    </format>
    <format dxfId="2127">
      <pivotArea outline="0" fieldPosition="0">
        <references count="6">
          <reference field="4" count="1" selected="0">
            <x v="6"/>
          </reference>
          <reference field="5" count="1" selected="0">
            <x v="17"/>
          </reference>
          <reference field="6" count="1" selected="0">
            <x v="82"/>
          </reference>
          <reference field="7" count="1" selected="0">
            <x v="76"/>
          </reference>
          <reference field="8" count="1" selected="0">
            <x v="37"/>
          </reference>
          <reference field="10" count="1" selected="0">
            <x v="41"/>
          </reference>
        </references>
      </pivotArea>
    </format>
    <format dxfId="2128">
      <pivotArea dataOnly="0" labelOnly="1" outline="0" fieldPosition="0">
        <references count="1">
          <reference field="4" count="1">
            <x v="6"/>
          </reference>
        </references>
      </pivotArea>
    </format>
    <format dxfId="2129">
      <pivotArea dataOnly="0" labelOnly="1" outline="0" fieldPosition="0">
        <references count="2">
          <reference field="4" count="1" selected="0">
            <x v="6"/>
          </reference>
          <reference field="5" count="1">
            <x v="17"/>
          </reference>
        </references>
      </pivotArea>
    </format>
    <format dxfId="2130">
      <pivotArea dataOnly="0" labelOnly="1" outline="0" fieldPosition="0">
        <references count="3">
          <reference field="4" count="1" selected="0">
            <x v="6"/>
          </reference>
          <reference field="5" count="1" selected="0">
            <x v="17"/>
          </reference>
          <reference field="6" count="1">
            <x v="82"/>
          </reference>
        </references>
      </pivotArea>
    </format>
    <format dxfId="2131">
      <pivotArea dataOnly="0" labelOnly="1" outline="0" fieldPosition="0">
        <references count="4">
          <reference field="4" count="1" selected="0">
            <x v="6"/>
          </reference>
          <reference field="5" count="1" selected="0">
            <x v="17"/>
          </reference>
          <reference field="6" count="1" selected="0">
            <x v="82"/>
          </reference>
          <reference field="7" count="1">
            <x v="76"/>
          </reference>
        </references>
      </pivotArea>
    </format>
    <format dxfId="2132">
      <pivotArea dataOnly="0" labelOnly="1" outline="0" fieldPosition="0">
        <references count="5">
          <reference field="4" count="1" selected="0">
            <x v="6"/>
          </reference>
          <reference field="5" count="1" selected="0">
            <x v="17"/>
          </reference>
          <reference field="6" count="1" selected="0">
            <x v="82"/>
          </reference>
          <reference field="7" count="1" selected="0">
            <x v="76"/>
          </reference>
          <reference field="8" count="1">
            <x v="37"/>
          </reference>
        </references>
      </pivotArea>
    </format>
    <format dxfId="2133">
      <pivotArea dataOnly="0" labelOnly="1" outline="0" fieldPosition="0">
        <references count="6">
          <reference field="4" count="1" selected="0">
            <x v="6"/>
          </reference>
          <reference field="5" count="1" selected="0">
            <x v="17"/>
          </reference>
          <reference field="6" count="1" selected="0">
            <x v="82"/>
          </reference>
          <reference field="7" count="1" selected="0">
            <x v="76"/>
          </reference>
          <reference field="8" count="1" selected="0">
            <x v="37"/>
          </reference>
          <reference field="10" count="1">
            <x v="41"/>
          </reference>
        </references>
      </pivotArea>
    </format>
    <format dxfId="2134">
      <pivotArea outline="0" fieldPosition="0">
        <references count="6">
          <reference field="4" count="3" selected="0">
            <x v="3"/>
            <x v="4"/>
            <x v="5"/>
          </reference>
          <reference field="5" count="2" selected="0">
            <x v="26"/>
            <x v="27"/>
          </reference>
          <reference field="6" count="1" selected="0">
            <x v="92"/>
          </reference>
          <reference field="7" count="3" selected="0">
            <x v="77"/>
            <x v="78"/>
            <x v="79"/>
          </reference>
          <reference field="8" count="3" selected="0">
            <x v="33"/>
            <x v="34"/>
            <x v="84"/>
          </reference>
          <reference field="10" count="1" selected="0">
            <x v="24"/>
          </reference>
        </references>
      </pivotArea>
    </format>
    <format dxfId="2135">
      <pivotArea dataOnly="0" labelOnly="1" outline="0" fieldPosition="0">
        <references count="1">
          <reference field="4" count="3">
            <x v="3"/>
            <x v="4"/>
            <x v="5"/>
          </reference>
        </references>
      </pivotArea>
    </format>
    <format dxfId="2136">
      <pivotArea dataOnly="0" labelOnly="1" outline="0" fieldPosition="0">
        <references count="2">
          <reference field="4" count="1" selected="0">
            <x v="3"/>
          </reference>
          <reference field="5" count="1">
            <x v="26"/>
          </reference>
        </references>
      </pivotArea>
    </format>
    <format dxfId="2137">
      <pivotArea dataOnly="0" labelOnly="1" outline="0" fieldPosition="0">
        <references count="2">
          <reference field="4" count="1" selected="0">
            <x v="5"/>
          </reference>
          <reference field="5" count="1">
            <x v="27"/>
          </reference>
        </references>
      </pivotArea>
    </format>
    <format dxfId="2138">
      <pivotArea dataOnly="0" labelOnly="1" outline="0" fieldPosition="0">
        <references count="3">
          <reference field="4" count="1" selected="0">
            <x v="3"/>
          </reference>
          <reference field="5" count="1" selected="0">
            <x v="26"/>
          </reference>
          <reference field="6" count="1">
            <x v="92"/>
          </reference>
        </references>
      </pivotArea>
    </format>
    <format dxfId="2139">
      <pivotArea dataOnly="0" labelOnly="1" outline="0" fieldPosition="0">
        <references count="4">
          <reference field="4" count="1" selected="0">
            <x v="3"/>
          </reference>
          <reference field="5" count="1" selected="0">
            <x v="26"/>
          </reference>
          <reference field="6" count="1" selected="0">
            <x v="92"/>
          </reference>
          <reference field="7" count="1">
            <x v="78"/>
          </reference>
        </references>
      </pivotArea>
    </format>
    <format dxfId="2140">
      <pivotArea dataOnly="0" labelOnly="1" outline="0" fieldPosition="0">
        <references count="4">
          <reference field="4" count="1" selected="0">
            <x v="4"/>
          </reference>
          <reference field="5" count="1" selected="0">
            <x v="26"/>
          </reference>
          <reference field="6" count="1" selected="0">
            <x v="92"/>
          </reference>
          <reference field="7" count="1">
            <x v="77"/>
          </reference>
        </references>
      </pivotArea>
    </format>
    <format dxfId="2141">
      <pivotArea dataOnly="0" labelOnly="1" outline="0" fieldPosition="0">
        <references count="4">
          <reference field="4" count="1" selected="0">
            <x v="5"/>
          </reference>
          <reference field="5" count="1" selected="0">
            <x v="27"/>
          </reference>
          <reference field="6" count="1" selected="0">
            <x v="92"/>
          </reference>
          <reference field="7" count="1">
            <x v="79"/>
          </reference>
        </references>
      </pivotArea>
    </format>
    <format dxfId="2142">
      <pivotArea dataOnly="0" labelOnly="1" outline="0" fieldPosition="0">
        <references count="5">
          <reference field="4" count="1" selected="0">
            <x v="3"/>
          </reference>
          <reference field="5" count="1" selected="0">
            <x v="26"/>
          </reference>
          <reference field="6" count="1" selected="0">
            <x v="92"/>
          </reference>
          <reference field="7" count="1" selected="0">
            <x v="78"/>
          </reference>
          <reference field="8" count="1">
            <x v="33"/>
          </reference>
        </references>
      </pivotArea>
    </format>
    <format dxfId="2143">
      <pivotArea dataOnly="0" labelOnly="1" outline="0" fieldPosition="0">
        <references count="5">
          <reference field="4" count="1" selected="0">
            <x v="4"/>
          </reference>
          <reference field="5" count="1" selected="0">
            <x v="26"/>
          </reference>
          <reference field="6" count="1" selected="0">
            <x v="92"/>
          </reference>
          <reference field="7" count="1" selected="0">
            <x v="77"/>
          </reference>
          <reference field="8" count="1">
            <x v="34"/>
          </reference>
        </references>
      </pivotArea>
    </format>
    <format dxfId="2144">
      <pivotArea dataOnly="0" labelOnly="1" outline="0" fieldPosition="0">
        <references count="5">
          <reference field="4" count="1" selected="0">
            <x v="5"/>
          </reference>
          <reference field="5" count="1" selected="0">
            <x v="27"/>
          </reference>
          <reference field="6" count="1" selected="0">
            <x v="92"/>
          </reference>
          <reference field="7" count="1" selected="0">
            <x v="79"/>
          </reference>
          <reference field="8" count="1">
            <x v="84"/>
          </reference>
        </references>
      </pivotArea>
    </format>
    <format dxfId="2145">
      <pivotArea dataOnly="0" labelOnly="1" outline="0" fieldPosition="0">
        <references count="6">
          <reference field="4" count="1" selected="0">
            <x v="3"/>
          </reference>
          <reference field="5" count="1" selected="0">
            <x v="26"/>
          </reference>
          <reference field="6" count="1" selected="0">
            <x v="92"/>
          </reference>
          <reference field="7" count="1" selected="0">
            <x v="78"/>
          </reference>
          <reference field="8" count="1" selected="0">
            <x v="33"/>
          </reference>
          <reference field="10" count="1">
            <x v="24"/>
          </reference>
        </references>
      </pivotArea>
    </format>
    <format dxfId="2146">
      <pivotArea dataOnly="0" labelOnly="1" outline="0" fieldPosition="0">
        <references count="6">
          <reference field="4" count="1" selected="0">
            <x v="4"/>
          </reference>
          <reference field="5" count="1" selected="0">
            <x v="26"/>
          </reference>
          <reference field="6" count="1" selected="0">
            <x v="92"/>
          </reference>
          <reference field="7" count="1" selected="0">
            <x v="77"/>
          </reference>
          <reference field="8" count="1" selected="0">
            <x v="34"/>
          </reference>
          <reference field="10" count="1">
            <x v="24"/>
          </reference>
        </references>
      </pivotArea>
    </format>
    <format dxfId="2147">
      <pivotArea dataOnly="0" labelOnly="1" outline="0" fieldPosition="0">
        <references count="6">
          <reference field="4" count="1" selected="0">
            <x v="5"/>
          </reference>
          <reference field="5" count="1" selected="0">
            <x v="27"/>
          </reference>
          <reference field="6" count="1" selected="0">
            <x v="92"/>
          </reference>
          <reference field="7" count="1" selected="0">
            <x v="79"/>
          </reference>
          <reference field="8" count="1" selected="0">
            <x v="84"/>
          </reference>
          <reference field="10" count="1">
            <x v="24"/>
          </reference>
        </references>
      </pivotArea>
    </format>
    <format dxfId="2148">
      <pivotArea dataOnly="0" outline="0" fieldPosition="0">
        <references count="6">
          <reference field="4" count="1">
            <x v="38"/>
          </reference>
          <reference field="5" count="0" defaultSubtotal="1" sumSubtotal="1" countASubtotal="1" avgSubtotal="1" maxSubtotal="1" minSubtotal="1" productSubtotal="1" countSubtotal="1" stdDevSubtotal="1" stdDevPSubtotal="1" varSubtotal="1" varPSubtotal="1"/>
          <reference field="6" count="0" defaultSubtotal="1" sumSubtotal="1" countASubtotal="1" avgSubtotal="1" maxSubtotal="1" minSubtotal="1" productSubtotal="1" countSubtotal="1" stdDevSubtotal="1" stdDevPSubtotal="1" varSubtotal="1" varPSubtotal="1"/>
          <reference field="7" count="0" defaultSubtotal="1" sumSubtotal="1" countASubtotal="1" avgSubtotal="1" maxSubtotal="1" minSubtotal="1" productSubtotal="1" countSubtotal="1" stdDevSubtotal="1" stdDevPSubtotal="1" varSubtotal="1" varPSubtotal="1"/>
          <reference field="8" count="0" defaultSubtotal="1" sumSubtotal="1" countASubtotal="1" avgSubtotal="1" maxSubtotal="1" minSubtotal="1" productSubtotal="1" countSubtotal="1" stdDevSubtotal="1" stdDevPSubtotal="1" varSubtotal="1" varPSubtotal="1"/>
          <reference field="10" count="0" defaultSubtotal="1" sumSubtotal="1" countASubtotal="1" avgSubtotal="1" maxSubtotal="1" minSubtotal="1" productSubtotal="1" countSubtotal="1" stdDevSubtotal="1" stdDevPSubtotal="1" varSubtotal="1" varPSubtotal="1"/>
        </references>
      </pivotArea>
    </format>
    <format dxfId="2149">
      <pivotArea outline="0" fieldPosition="0">
        <references count="6">
          <reference field="4" count="1" selected="0">
            <x v="39"/>
          </reference>
          <reference field="5" count="1" selected="0">
            <x v="96"/>
          </reference>
          <reference field="6" count="1" selected="0">
            <x v="51"/>
          </reference>
          <reference field="7" count="1" selected="0">
            <x v="84"/>
          </reference>
          <reference field="8" count="1" selected="0">
            <x v="7"/>
          </reference>
          <reference field="10" count="1" selected="0">
            <x v="41"/>
          </reference>
        </references>
      </pivotArea>
    </format>
    <format dxfId="2150">
      <pivotArea dataOnly="0" labelOnly="1" outline="0" fieldPosition="0">
        <references count="1">
          <reference field="4" count="1">
            <x v="39"/>
          </reference>
        </references>
      </pivotArea>
    </format>
    <format dxfId="2151">
      <pivotArea dataOnly="0" labelOnly="1" outline="0" fieldPosition="0">
        <references count="2">
          <reference field="4" count="1" selected="0">
            <x v="39"/>
          </reference>
          <reference field="5" count="1">
            <x v="96"/>
          </reference>
        </references>
      </pivotArea>
    </format>
    <format dxfId="2152">
      <pivotArea dataOnly="0" labelOnly="1" outline="0" fieldPosition="0">
        <references count="3">
          <reference field="4" count="1" selected="0">
            <x v="39"/>
          </reference>
          <reference field="5" count="1" selected="0">
            <x v="96"/>
          </reference>
          <reference field="6" count="1">
            <x v="51"/>
          </reference>
        </references>
      </pivotArea>
    </format>
    <format dxfId="2153">
      <pivotArea dataOnly="0" labelOnly="1" outline="0" fieldPosition="0">
        <references count="4">
          <reference field="4" count="1" selected="0">
            <x v="39"/>
          </reference>
          <reference field="5" count="1" selected="0">
            <x v="96"/>
          </reference>
          <reference field="6" count="1" selected="0">
            <x v="51"/>
          </reference>
          <reference field="7" count="1">
            <x v="84"/>
          </reference>
        </references>
      </pivotArea>
    </format>
    <format dxfId="2154">
      <pivotArea dataOnly="0" labelOnly="1" outline="0" fieldPosition="0">
        <references count="5">
          <reference field="4" count="1" selected="0">
            <x v="39"/>
          </reference>
          <reference field="5" count="1" selected="0">
            <x v="96"/>
          </reference>
          <reference field="6" count="1" selected="0">
            <x v="51"/>
          </reference>
          <reference field="7" count="1" selected="0">
            <x v="84"/>
          </reference>
          <reference field="8" count="1">
            <x v="7"/>
          </reference>
        </references>
      </pivotArea>
    </format>
    <format dxfId="2155">
      <pivotArea dataOnly="0" labelOnly="1" outline="0" fieldPosition="0">
        <references count="6">
          <reference field="4" count="1" selected="0">
            <x v="39"/>
          </reference>
          <reference field="5" count="1" selected="0">
            <x v="96"/>
          </reference>
          <reference field="6" count="1" selected="0">
            <x v="51"/>
          </reference>
          <reference field="7" count="1" selected="0">
            <x v="84"/>
          </reference>
          <reference field="8" count="1" selected="0">
            <x v="7"/>
          </reference>
          <reference field="10" count="1">
            <x v="41"/>
          </reference>
        </references>
      </pivotArea>
    </format>
    <format dxfId="2156">
      <pivotArea dataOnly="0" labelOnly="1" outline="0" fieldPosition="0">
        <references count="2">
          <reference field="4" count="1" selected="0">
            <x v="5"/>
          </reference>
          <reference field="5" count="1">
            <x v="2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CAC538-C182-49B8-B1BF-CD537873F307}" name="PivotTable1" cacheId="2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G15" firstHeaderRow="1" firstDataRow="2" firstDataCol="1"/>
  <pivotFields count="3">
    <pivotField axis="axisRow" allDrilled="1" subtotalTop="0" showAll="0" defaultSubtotal="0" defaultAttributeDrillState="1">
      <items count="12">
        <item x="0"/>
        <item x="1"/>
        <item x="2"/>
        <item x="3"/>
        <item x="5"/>
        <item x="6"/>
        <item x="7"/>
        <item x="8"/>
        <item x="9"/>
        <item x="10"/>
        <item x="11"/>
        <item x="4"/>
      </items>
    </pivotField>
    <pivotField axis="axisCol" allDrilled="1" subtotalTop="0" showAll="0" defaultSubtotal="0" defaultAttributeDrillState="1">
      <items count="4">
        <item x="3"/>
        <item x="2"/>
        <item x="1"/>
        <item x="0"/>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5">
    <i>
      <x/>
    </i>
    <i>
      <x v="1"/>
    </i>
    <i>
      <x v="2"/>
    </i>
    <i>
      <x v="3"/>
    </i>
    <i t="grand">
      <x/>
    </i>
  </colItems>
  <dataFields count="1">
    <dataField name="Count of No" fld="2"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print 8!$A$2:$AE$15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D4471F3-4FED-42D5-AD75-E58A1BC2EEEC}" name="PivotTable2" cacheId="26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G11" firstHeaderRow="2" firstDataRow="2" firstDataCol="6" rowPageCount="1" colPageCount="1"/>
  <pivotFields count="15">
    <pivotField axis="axisPage" compact="0" outline="0" multipleItemSelectionAllowed="1" showAll="0">
      <items count="20">
        <item h="1" x="4"/>
        <item h="1" x="12"/>
        <item h="1" x="6"/>
        <item h="1" x="3"/>
        <item h="1" x="10"/>
        <item h="1" x="2"/>
        <item h="1" x="11"/>
        <item h="1" x="0"/>
        <item h="1" x="17"/>
        <item h="1" x="8"/>
        <item h="1" x="7"/>
        <item x="1"/>
        <item h="1" x="9"/>
        <item h="1" x="13"/>
        <item m="1" x="18"/>
        <item h="1" x="5"/>
        <item h="1" x="16"/>
        <item h="1" x="14"/>
        <item h="1" x="15"/>
        <item t="default"/>
      </items>
    </pivotField>
    <pivotField compact="0" outline="0" showAll="0"/>
    <pivotField axis="axisRow" compact="0" outline="0" showAll="0" defaultSubtotal="0">
      <items count="99">
        <item x="96"/>
        <item x="94"/>
        <item x="71"/>
        <item x="15"/>
        <item x="40"/>
        <item x="33"/>
        <item x="87"/>
        <item x="63"/>
        <item x="32"/>
        <item x="47"/>
        <item x="13"/>
        <item x="23"/>
        <item x="86"/>
        <item x="65"/>
        <item x="5"/>
        <item x="79"/>
        <item x="80"/>
        <item x="76"/>
        <item x="95"/>
        <item x="67"/>
        <item x="66"/>
        <item x="21"/>
        <item x="17"/>
        <item x="56"/>
        <item x="1"/>
        <item x="3"/>
        <item x="28"/>
        <item x="58"/>
        <item x="29"/>
        <item x="2"/>
        <item x="45"/>
        <item x="0"/>
        <item x="50"/>
        <item x="92"/>
        <item x="88"/>
        <item x="52"/>
        <item x="6"/>
        <item x="61"/>
        <item x="14"/>
        <item x="75"/>
        <item x="22"/>
        <item x="11"/>
        <item x="8"/>
        <item x="90"/>
        <item x="93"/>
        <item x="59"/>
        <item x="16"/>
        <item x="42"/>
        <item x="97"/>
        <item x="38"/>
        <item x="36"/>
        <item x="9"/>
        <item x="85"/>
        <item x="37"/>
        <item x="49"/>
        <item x="18"/>
        <item x="27"/>
        <item x="81"/>
        <item x="83"/>
        <item x="35"/>
        <item x="77"/>
        <item x="30"/>
        <item x="48"/>
        <item x="39"/>
        <item x="10"/>
        <item x="19"/>
        <item x="43"/>
        <item x="74"/>
        <item x="51"/>
        <item x="62"/>
        <item x="84"/>
        <item x="7"/>
        <item x="41"/>
        <item x="12"/>
        <item x="44"/>
        <item x="26"/>
        <item x="64"/>
        <item x="4"/>
        <item x="89"/>
        <item x="57"/>
        <item x="91"/>
        <item x="73"/>
        <item x="46"/>
        <item x="34"/>
        <item x="70"/>
        <item x="31"/>
        <item x="20"/>
        <item x="69"/>
        <item x="72"/>
        <item x="55"/>
        <item x="98"/>
        <item x="54"/>
        <item x="24"/>
        <item x="68"/>
        <item x="53"/>
        <item x="25"/>
        <item x="60"/>
        <item x="78"/>
        <item x="82"/>
      </items>
    </pivotField>
    <pivotField axis="axisRow" compact="0" outline="0" showAll="0" defaultSubtotal="0">
      <items count="134">
        <item x="93"/>
        <item x="117"/>
        <item x="29"/>
        <item x="68"/>
        <item x="115"/>
        <item x="74"/>
        <item x="85"/>
        <item x="57"/>
        <item x="9"/>
        <item x="5"/>
        <item x="116"/>
        <item x="22"/>
        <item x="20"/>
        <item x="18"/>
        <item x="106"/>
        <item x="39"/>
        <item x="122"/>
        <item x="76"/>
        <item x="53"/>
        <item x="58"/>
        <item x="130"/>
        <item x="104"/>
        <item x="21"/>
        <item x="0"/>
        <item x="16"/>
        <item x="126"/>
        <item x="88"/>
        <item x="127"/>
        <item x="14"/>
        <item x="1"/>
        <item x="78"/>
        <item x="79"/>
        <item x="63"/>
        <item x="114"/>
        <item x="8"/>
        <item x="47"/>
        <item x="41"/>
        <item x="25"/>
        <item x="65"/>
        <item x="75"/>
        <item x="96"/>
        <item x="77"/>
        <item x="133"/>
        <item x="69"/>
        <item x="71"/>
        <item x="31"/>
        <item x="99"/>
        <item x="100"/>
        <item x="40"/>
        <item x="34"/>
        <item x="27"/>
        <item x="32"/>
        <item x="19"/>
        <item x="125"/>
        <item x="124"/>
        <item x="128"/>
        <item x="129"/>
        <item x="51"/>
        <item x="107"/>
        <item x="45"/>
        <item x="23"/>
        <item x="13"/>
        <item x="90"/>
        <item x="119"/>
        <item x="82"/>
        <item x="11"/>
        <item x="64"/>
        <item x="38"/>
        <item x="4"/>
        <item x="52"/>
        <item x="62"/>
        <item x="55"/>
        <item x="83"/>
        <item x="44"/>
        <item x="60"/>
        <item x="120"/>
        <item x="26"/>
        <item x="49"/>
        <item x="6"/>
        <item x="70"/>
        <item x="102"/>
        <item x="12"/>
        <item x="92"/>
        <item x="50"/>
        <item x="118"/>
        <item x="131"/>
        <item x="66"/>
        <item x="94"/>
        <item x="111"/>
        <item x="86"/>
        <item x="35"/>
        <item sd="0" x="7"/>
        <item x="10"/>
        <item x="73"/>
        <item x="67"/>
        <item x="123"/>
        <item x="132"/>
        <item x="2"/>
        <item x="91"/>
        <item x="72"/>
        <item x="48"/>
        <item x="43"/>
        <item x="112"/>
        <item x="101"/>
        <item x="54"/>
        <item x="56"/>
        <item x="84"/>
        <item x="36"/>
        <item x="80"/>
        <item x="24"/>
        <item x="15"/>
        <item x="33"/>
        <item x="3"/>
        <item x="87"/>
        <item x="42"/>
        <item x="110"/>
        <item x="109"/>
        <item x="103"/>
        <item x="37"/>
        <item x="89"/>
        <item x="108"/>
        <item x="61"/>
        <item x="81"/>
        <item x="59"/>
        <item x="28"/>
        <item x="30"/>
        <item x="95"/>
        <item x="46"/>
        <item x="105"/>
        <item x="97"/>
        <item x="98"/>
        <item x="17"/>
        <item x="121"/>
        <item x="113"/>
      </items>
    </pivotField>
    <pivotField axis="axisRow" compact="0" outline="0" showAll="0" defaultSubtotal="0">
      <items count="124">
        <item x="33"/>
        <item x="12"/>
        <item x="80"/>
        <item x="75"/>
        <item x="42"/>
        <item x="52"/>
        <item x="56"/>
        <item n="1) Simplify the process required to verify DTE mission complained by SRC to CSC agents​_x000a_2) Empower authority for CSC agents to override DTE mission result within certain parameters​_x000a_3) Improve SRC experience when raising complaints to CSC agents​_x000a_4) Free" sd="0" x="10"/>
        <item x="104"/>
        <item x="55"/>
        <item x="115"/>
        <item x="98"/>
        <item sd="0" x="31"/>
        <item x="69"/>
        <item x="43"/>
        <item x="29"/>
        <item x="111"/>
        <item x="35"/>
        <item x="93"/>
        <item x="89"/>
        <item x="87"/>
        <item x="36"/>
        <item x="88"/>
        <item x="60"/>
        <item x="13"/>
        <item x="59"/>
        <item x="68"/>
        <item x="117"/>
        <item x="79"/>
        <item x="86"/>
        <item x="37"/>
        <item x="67"/>
        <item x="28"/>
        <item x="95"/>
        <item x="102"/>
        <item x="82"/>
        <item x="19"/>
        <item x="4"/>
        <item x="48"/>
        <item x="46"/>
        <item x="27"/>
        <item x="22"/>
        <item x="63"/>
        <item x="78"/>
        <item x="7"/>
        <item x="116"/>
        <item x="70"/>
        <item x="81"/>
        <item x="49"/>
        <item x="20"/>
        <item x="15"/>
        <item x="72"/>
        <item x="41"/>
        <item x="100"/>
        <item x="39"/>
        <item x="40"/>
        <item x="44"/>
        <item x="85"/>
        <item x="84"/>
        <item x="32"/>
        <item x="77"/>
        <item x="76"/>
        <item x="47"/>
        <item x="122"/>
        <item x="61"/>
        <item x="101"/>
        <item x="103"/>
        <item x="45"/>
        <item x="99"/>
        <item x="73"/>
        <item x="14"/>
        <item x="66"/>
        <item x="5"/>
        <item x="25"/>
        <item x="83"/>
        <item x="0"/>
        <item x="34"/>
        <item x="71"/>
        <item x="94"/>
        <item x="18"/>
        <item x="1"/>
        <item x="105"/>
        <item x="107"/>
        <item x="62"/>
        <item x="2"/>
        <item x="97"/>
        <item x="21"/>
        <item x="108"/>
        <item x="113"/>
        <item x="120"/>
        <item x="53"/>
        <item x="17"/>
        <item x="110"/>
        <item x="38"/>
        <item x="96"/>
        <item x="58"/>
        <item x="9"/>
        <item x="6"/>
        <item x="121"/>
        <item x="11"/>
        <item x="106"/>
        <item x="51"/>
        <item x="54"/>
        <item x="109"/>
        <item x="23"/>
        <item x="26"/>
        <item x="91"/>
        <item x="50"/>
        <item x="118"/>
        <item x="112"/>
        <item x="8"/>
        <item x="114"/>
        <item x="65"/>
        <item x="119"/>
        <item x="30"/>
        <item x="123"/>
        <item x="74"/>
        <item x="57"/>
        <item x="92"/>
        <item x="24"/>
        <item x="64"/>
        <item x="16"/>
        <item x="90"/>
        <item x="3"/>
      </items>
    </pivotField>
    <pivotField compact="0" outline="0" showAll="0"/>
    <pivotField axis="axisRow" compact="0" outline="0" showAll="0" defaultSubtotal="0">
      <items count="88">
        <item x="47"/>
        <item x="27"/>
        <item x="12"/>
        <item x="17"/>
        <item x="9"/>
        <item x="32"/>
        <item x="67"/>
        <item x="78"/>
        <item x="24"/>
        <item x="74"/>
        <item x="43"/>
        <item x="70"/>
        <item x="64"/>
        <item x="29"/>
        <item x="82"/>
        <item x="30"/>
        <item x="41"/>
        <item x="71"/>
        <item x="80"/>
        <item n="Current process could take up ~4 weeks, with this integration SLA will be reduced to 3-5 working days and potentially improve users._x000a__x000a_Currently there are 25k QRIS SRC acquired from our partnership, however only ~3k QRIS are active. _x000a__x000a_With this integratio" sd="0" x="75"/>
        <item x="59"/>
        <item x="61"/>
        <item x="0"/>
        <item x="23"/>
        <item x="2"/>
        <item x="13"/>
        <item x="42"/>
        <item x="83"/>
        <item x="79"/>
        <item x="31"/>
        <item x="6"/>
        <item x="85"/>
        <item x="86"/>
        <item x="57"/>
        <item x="26"/>
        <item x="50"/>
        <item x="51"/>
        <item x="36"/>
        <item x="65"/>
        <item x="38"/>
        <item x="34"/>
        <item x="16"/>
        <item x="35"/>
        <item x="45"/>
        <item x="49"/>
        <item x="11"/>
        <item x="8"/>
        <item x="44"/>
        <item x="40"/>
        <item x="62"/>
        <item x="84"/>
        <item x="21"/>
        <item x="28"/>
        <item x="60"/>
        <item x="63"/>
        <item x="46"/>
        <item x="87"/>
        <item x="22"/>
        <item x="20"/>
        <item sd="0" x="81"/>
        <item x="37"/>
        <item x="18"/>
        <item x="14"/>
        <item x="55"/>
        <item x="19"/>
        <item x="15"/>
        <item x="5"/>
        <item x="39"/>
        <item x="66"/>
        <item x="10"/>
        <item x="33"/>
        <item x="25"/>
        <item x="1"/>
        <item x="3"/>
        <item x="4"/>
        <item x="7"/>
        <item x="48"/>
        <item x="52"/>
        <item x="53"/>
        <item x="54"/>
        <item x="56"/>
        <item x="58"/>
        <item x="68"/>
        <item x="69"/>
        <item x="72"/>
        <item x="73"/>
        <item x="76"/>
        <item x="77"/>
      </items>
    </pivotField>
    <pivotField compact="0" outline="0" showAll="0"/>
    <pivotField compact="0" outline="0" showAll="0"/>
    <pivotField axis="axisRow" compact="0" outline="0" showAll="0">
      <items count="9">
        <item x="2"/>
        <item x="7"/>
        <item x="1"/>
        <item x="3"/>
        <item x="6"/>
        <item x="4"/>
        <item x="0"/>
        <item x="5"/>
        <item t="default"/>
      </items>
    </pivotField>
    <pivotField compact="0" outline="0" showAll="0"/>
    <pivotField compact="0" outline="0" showAll="0"/>
    <pivotField compact="0" outline="0" showAll="0"/>
    <pivotField dataField="1" compact="0" outline="0" showAll="0"/>
    <pivotField axis="axisRow" compact="0" outline="0" showAll="0" defaultSubtotal="0">
      <items count="47">
        <item x="3"/>
        <item x="0"/>
        <item x="2"/>
        <item x="4"/>
        <item x="6"/>
        <item x="7"/>
        <item x="8"/>
        <item x="40"/>
        <item x="12"/>
        <item x="18"/>
        <item x="15"/>
        <item x="5"/>
        <item x="16"/>
        <item x="19"/>
        <item x="21"/>
        <item x="22"/>
        <item x="24"/>
        <item x="25"/>
        <item x="20"/>
        <item x="28"/>
        <item x="23"/>
        <item x="26"/>
        <item x="27"/>
        <item x="32"/>
        <item x="29"/>
        <item x="31"/>
        <item x="34"/>
        <item x="13"/>
        <item x="41"/>
        <item x="42"/>
        <item x="35"/>
        <item x="43"/>
        <item x="44"/>
        <item x="45"/>
        <item x="46"/>
        <item x="37"/>
        <item x="38"/>
        <item x="14"/>
        <item x="39"/>
        <item x="1"/>
        <item x="10"/>
        <item x="33"/>
        <item x="36"/>
        <item x="9"/>
        <item x="11"/>
        <item x="17"/>
        <item x="30"/>
      </items>
    </pivotField>
  </pivotFields>
  <rowFields count="6">
    <field x="14"/>
    <field x="2"/>
    <field x="3"/>
    <field x="4"/>
    <field x="6"/>
    <field x="9"/>
  </rowFields>
  <rowItems count="7">
    <i>
      <x v="1"/>
      <x v="77"/>
      <x v="9"/>
      <x v="37"/>
      <x v="24"/>
      <x v="6"/>
    </i>
    <i>
      <x v="3"/>
      <x v="71"/>
      <x v="8"/>
      <x v="110"/>
      <x v="30"/>
      <x v="6"/>
    </i>
    <i>
      <x v="4"/>
      <x v="42"/>
      <x v="65"/>
      <x v="7"/>
    </i>
    <i>
      <x v="5"/>
      <x v="41"/>
      <x v="110"/>
      <x v="70"/>
      <x v="45"/>
      <x v="6"/>
    </i>
    <i>
      <x v="39"/>
      <x v="24"/>
      <x v="29"/>
      <x v="80"/>
      <x v="72"/>
      <x v="6"/>
    </i>
    <i>
      <x v="43"/>
      <x v="3"/>
      <x v="12"/>
      <x v="123"/>
      <x v="72"/>
      <x v="7"/>
    </i>
    <i t="grand">
      <x/>
    </i>
  </rowItems>
  <colItems count="1">
    <i/>
  </colItems>
  <pageFields count="1">
    <pageField fld="0" hier="-1"/>
  </pageFields>
  <dataFields count="1">
    <dataField name="Sum of Weight (Estimated Mandays: ANGKA)" fld="13" baseField="6" baseItem="4"/>
  </dataFields>
  <formats count="60">
    <format dxfId="1735">
      <pivotArea type="all" dataOnly="0" outline="0" fieldPosition="0"/>
    </format>
    <format dxfId="1736">
      <pivotArea outline="0" collapsedLevelsAreSubtotals="1" fieldPosition="0"/>
    </format>
    <format dxfId="1737">
      <pivotArea type="origin" dataOnly="0" labelOnly="1" outline="0" fieldPosition="0"/>
    </format>
    <format dxfId="1738">
      <pivotArea field="14" type="button" dataOnly="0" labelOnly="1" outline="0" axis="axisRow" fieldPosition="0"/>
    </format>
    <format dxfId="1739">
      <pivotArea field="2" type="button" dataOnly="0" labelOnly="1" outline="0" axis="axisRow" fieldPosition="1"/>
    </format>
    <format dxfId="1740">
      <pivotArea field="3" type="button" dataOnly="0" labelOnly="1" outline="0" axis="axisRow" fieldPosition="2"/>
    </format>
    <format dxfId="1741">
      <pivotArea field="6" type="button" dataOnly="0" labelOnly="1" outline="0" axis="axisRow" fieldPosition="4"/>
    </format>
    <format dxfId="1742">
      <pivotArea dataOnly="0" labelOnly="1" outline="0" fieldPosition="0">
        <references count="1">
          <reference field="14" count="3">
            <x v="0"/>
            <x v="1"/>
            <x v="2"/>
          </reference>
        </references>
      </pivotArea>
    </format>
    <format dxfId="1743">
      <pivotArea dataOnly="0" labelOnly="1" grandRow="1" outline="0" fieldPosition="0"/>
    </format>
    <format dxfId="1744">
      <pivotArea dataOnly="0" labelOnly="1" outline="0" fieldPosition="0">
        <references count="2">
          <reference field="2" count="2">
            <x v="64"/>
            <x v="65"/>
          </reference>
          <reference field="14" count="1" selected="0">
            <x v="0"/>
          </reference>
        </references>
      </pivotArea>
    </format>
    <format dxfId="1745">
      <pivotArea dataOnly="0" labelOnly="1" outline="0" fieldPosition="0">
        <references count="2">
          <reference field="2" count="1">
            <x v="95"/>
          </reference>
          <reference field="14" count="1" selected="0">
            <x v="1"/>
          </reference>
        </references>
      </pivotArea>
    </format>
    <format dxfId="1746">
      <pivotArea dataOnly="0" labelOnly="1" outline="0" fieldPosition="0">
        <references count="3">
          <reference field="2" count="1" selected="0">
            <x v="64"/>
          </reference>
          <reference field="3" count="1">
            <x v="61"/>
          </reference>
          <reference field="14" count="1" selected="0">
            <x v="0"/>
          </reference>
        </references>
      </pivotArea>
    </format>
    <format dxfId="1747">
      <pivotArea dataOnly="0" labelOnly="1" outline="0" fieldPosition="0">
        <references count="3">
          <reference field="2" count="1" selected="0">
            <x v="65"/>
          </reference>
          <reference field="3" count="1">
            <x v="109"/>
          </reference>
          <reference field="14" count="1" selected="0">
            <x v="0"/>
          </reference>
        </references>
      </pivotArea>
    </format>
    <format dxfId="1748">
      <pivotArea dataOnly="0" labelOnly="1" outline="0" fieldPosition="0">
        <references count="3">
          <reference field="2" count="1" selected="0">
            <x v="95"/>
          </reference>
          <reference field="3" count="1">
            <x v="21"/>
          </reference>
          <reference field="14" count="1" selected="0">
            <x v="1"/>
          </reference>
        </references>
      </pivotArea>
    </format>
    <format dxfId="1749">
      <pivotArea dataOnly="0" labelOnly="1" outline="0" fieldPosition="0">
        <references count="3">
          <reference field="2" count="1" selected="0">
            <x v="95"/>
          </reference>
          <reference field="3" count="1">
            <x v="85"/>
          </reference>
          <reference field="14" count="1" selected="0">
            <x v="2"/>
          </reference>
        </references>
      </pivotArea>
    </format>
    <format dxfId="1750">
      <pivotArea dataOnly="0" labelOnly="1" outline="0" fieldPosition="0">
        <references count="4">
          <reference field="2" count="1" selected="0">
            <x v="64"/>
          </reference>
          <reference field="3" count="1" selected="0">
            <x v="61"/>
          </reference>
          <reference field="6" count="1">
            <x v="4"/>
          </reference>
          <reference field="14" count="1" selected="0">
            <x v="0"/>
          </reference>
        </references>
      </pivotArea>
    </format>
    <format dxfId="1751">
      <pivotArea dataOnly="0" labelOnly="1" outline="0" fieldPosition="0">
        <references count="4">
          <reference field="2" count="1" selected="0">
            <x v="65"/>
          </reference>
          <reference field="3" count="1" selected="0">
            <x v="109"/>
          </reference>
          <reference field="6" count="1">
            <x v="61"/>
          </reference>
          <reference field="14" count="1" selected="0">
            <x v="0"/>
          </reference>
        </references>
      </pivotArea>
    </format>
    <format dxfId="1752">
      <pivotArea dataOnly="0" labelOnly="1" outline="0" fieldPosition="0">
        <references count="4">
          <reference field="2" count="1" selected="0">
            <x v="95"/>
          </reference>
          <reference field="3" count="1" selected="0">
            <x v="21"/>
          </reference>
          <reference field="6" count="1">
            <x v="6"/>
          </reference>
          <reference field="14" count="1" selected="0">
            <x v="1"/>
          </reference>
        </references>
      </pivotArea>
    </format>
    <format dxfId="1753">
      <pivotArea dataOnly="0" labelOnly="1" outline="0" fieldPosition="0">
        <references count="4">
          <reference field="2" count="1" selected="0">
            <x v="95"/>
          </reference>
          <reference field="3" count="1" selected="0">
            <x v="85"/>
          </reference>
          <reference field="6" count="1">
            <x v="31"/>
          </reference>
          <reference field="14" count="1" selected="0">
            <x v="2"/>
          </reference>
        </references>
      </pivotArea>
    </format>
    <format dxfId="1754">
      <pivotArea type="topRight" dataOnly="0" labelOnly="1" outline="0" fieldPosition="0"/>
    </format>
    <format dxfId="1755">
      <pivotArea type="all" dataOnly="0" outline="0" fieldPosition="0"/>
    </format>
    <format dxfId="1756">
      <pivotArea type="origin" dataOnly="0" labelOnly="1" outline="0" fieldPosition="0"/>
    </format>
    <format dxfId="1757">
      <pivotArea field="14" type="button" dataOnly="0" labelOnly="1" outline="0" axis="axisRow" fieldPosition="0"/>
    </format>
    <format dxfId="1758">
      <pivotArea field="2" type="button" dataOnly="0" labelOnly="1" outline="0" axis="axisRow" fieldPosition="1"/>
    </format>
    <format dxfId="1759">
      <pivotArea field="3" type="button" dataOnly="0" labelOnly="1" outline="0" axis="axisRow" fieldPosition="2"/>
    </format>
    <format dxfId="1760">
      <pivotArea field="6" type="button" dataOnly="0" labelOnly="1" outline="0" axis="axisRow" fieldPosition="4"/>
    </format>
    <format dxfId="1761">
      <pivotArea dataOnly="0" labelOnly="1" outline="0" fieldPosition="0">
        <references count="1">
          <reference field="14" count="3">
            <x v="0"/>
            <x v="1"/>
            <x v="2"/>
          </reference>
        </references>
      </pivotArea>
    </format>
    <format dxfId="1762">
      <pivotArea dataOnly="0" labelOnly="1" grandRow="1" outline="0" fieldPosition="0"/>
    </format>
    <format dxfId="1763">
      <pivotArea dataOnly="0" labelOnly="1" outline="0" fieldPosition="0">
        <references count="2">
          <reference field="2" count="2">
            <x v="64"/>
            <x v="65"/>
          </reference>
          <reference field="14" count="1" selected="0">
            <x v="0"/>
          </reference>
        </references>
      </pivotArea>
    </format>
    <format dxfId="1764">
      <pivotArea dataOnly="0" labelOnly="1" outline="0" fieldPosition="0">
        <references count="2">
          <reference field="2" count="1">
            <x v="95"/>
          </reference>
          <reference field="14" count="1" selected="0">
            <x v="1"/>
          </reference>
        </references>
      </pivotArea>
    </format>
    <format dxfId="1765">
      <pivotArea dataOnly="0" labelOnly="1" outline="0" fieldPosition="0">
        <references count="3">
          <reference field="2" count="1" selected="0">
            <x v="64"/>
          </reference>
          <reference field="3" count="1">
            <x v="61"/>
          </reference>
          <reference field="14" count="1" selected="0">
            <x v="0"/>
          </reference>
        </references>
      </pivotArea>
    </format>
    <format dxfId="1766">
      <pivotArea dataOnly="0" labelOnly="1" outline="0" fieldPosition="0">
        <references count="3">
          <reference field="2" count="1" selected="0">
            <x v="65"/>
          </reference>
          <reference field="3" count="1">
            <x v="109"/>
          </reference>
          <reference field="14" count="1" selected="0">
            <x v="0"/>
          </reference>
        </references>
      </pivotArea>
    </format>
    <format dxfId="1767">
      <pivotArea dataOnly="0" labelOnly="1" outline="0" fieldPosition="0">
        <references count="3">
          <reference field="2" count="1" selected="0">
            <x v="95"/>
          </reference>
          <reference field="3" count="1">
            <x v="21"/>
          </reference>
          <reference field="14" count="1" selected="0">
            <x v="1"/>
          </reference>
        </references>
      </pivotArea>
    </format>
    <format dxfId="1768">
      <pivotArea dataOnly="0" labelOnly="1" outline="0" fieldPosition="0">
        <references count="3">
          <reference field="2" count="1" selected="0">
            <x v="95"/>
          </reference>
          <reference field="3" count="1">
            <x v="85"/>
          </reference>
          <reference field="14" count="1" selected="0">
            <x v="2"/>
          </reference>
        </references>
      </pivotArea>
    </format>
    <format dxfId="1769">
      <pivotArea dataOnly="0" labelOnly="1" outline="0" fieldPosition="0">
        <references count="4">
          <reference field="2" count="1" selected="0">
            <x v="64"/>
          </reference>
          <reference field="3" count="1" selected="0">
            <x v="61"/>
          </reference>
          <reference field="6" count="1">
            <x v="4"/>
          </reference>
          <reference field="14" count="1" selected="0">
            <x v="0"/>
          </reference>
        </references>
      </pivotArea>
    </format>
    <format dxfId="1770">
      <pivotArea dataOnly="0" labelOnly="1" outline="0" fieldPosition="0">
        <references count="4">
          <reference field="2" count="1" selected="0">
            <x v="65"/>
          </reference>
          <reference field="3" count="1" selected="0">
            <x v="109"/>
          </reference>
          <reference field="6" count="1">
            <x v="61"/>
          </reference>
          <reference field="14" count="1" selected="0">
            <x v="0"/>
          </reference>
        </references>
      </pivotArea>
    </format>
    <format dxfId="1771">
      <pivotArea dataOnly="0" labelOnly="1" outline="0" fieldPosition="0">
        <references count="4">
          <reference field="2" count="1" selected="0">
            <x v="95"/>
          </reference>
          <reference field="3" count="1" selected="0">
            <x v="21"/>
          </reference>
          <reference field="6" count="1">
            <x v="6"/>
          </reference>
          <reference field="14" count="1" selected="0">
            <x v="1"/>
          </reference>
        </references>
      </pivotArea>
    </format>
    <format dxfId="1772">
      <pivotArea dataOnly="0" labelOnly="1" outline="0" fieldPosition="0">
        <references count="4">
          <reference field="2" count="1" selected="0">
            <x v="95"/>
          </reference>
          <reference field="3" count="1" selected="0">
            <x v="85"/>
          </reference>
          <reference field="6" count="1">
            <x v="31"/>
          </reference>
          <reference field="14" count="1" selected="0">
            <x v="2"/>
          </reference>
        </references>
      </pivotArea>
    </format>
    <format dxfId="1773">
      <pivotArea type="all" dataOnly="0" outline="0" fieldPosition="0"/>
    </format>
    <format dxfId="1774">
      <pivotArea outline="0" collapsedLevelsAreSubtotals="1" fieldPosition="0"/>
    </format>
    <format dxfId="1775">
      <pivotArea type="origin" dataOnly="0" labelOnly="1" outline="0" fieldPosition="0"/>
    </format>
    <format dxfId="1776">
      <pivotArea field="14" type="button" dataOnly="0" labelOnly="1" outline="0" axis="axisRow" fieldPosition="0"/>
    </format>
    <format dxfId="1777">
      <pivotArea field="2" type="button" dataOnly="0" labelOnly="1" outline="0" axis="axisRow" fieldPosition="1"/>
    </format>
    <format dxfId="1778">
      <pivotArea field="3" type="button" dataOnly="0" labelOnly="1" outline="0" axis="axisRow" fieldPosition="2"/>
    </format>
    <format dxfId="1779">
      <pivotArea field="6" type="button" dataOnly="0" labelOnly="1" outline="0" axis="axisRow" fieldPosition="4"/>
    </format>
    <format dxfId="1780">
      <pivotArea dataOnly="0" labelOnly="1" outline="0" fieldPosition="0">
        <references count="1">
          <reference field="14" count="3">
            <x v="0"/>
            <x v="1"/>
            <x v="2"/>
          </reference>
        </references>
      </pivotArea>
    </format>
    <format dxfId="1781">
      <pivotArea dataOnly="0" labelOnly="1" grandRow="1" outline="0" fieldPosition="0"/>
    </format>
    <format dxfId="1782">
      <pivotArea dataOnly="0" labelOnly="1" outline="0" fieldPosition="0">
        <references count="2">
          <reference field="2" count="2">
            <x v="64"/>
            <x v="65"/>
          </reference>
          <reference field="14" count="1" selected="0">
            <x v="0"/>
          </reference>
        </references>
      </pivotArea>
    </format>
    <format dxfId="1783">
      <pivotArea dataOnly="0" labelOnly="1" outline="0" fieldPosition="0">
        <references count="2">
          <reference field="2" count="1">
            <x v="95"/>
          </reference>
          <reference field="14" count="1" selected="0">
            <x v="1"/>
          </reference>
        </references>
      </pivotArea>
    </format>
    <format dxfId="1784">
      <pivotArea dataOnly="0" labelOnly="1" outline="0" fieldPosition="0">
        <references count="3">
          <reference field="2" count="1" selected="0">
            <x v="64"/>
          </reference>
          <reference field="3" count="1">
            <x v="61"/>
          </reference>
          <reference field="14" count="1" selected="0">
            <x v="0"/>
          </reference>
        </references>
      </pivotArea>
    </format>
    <format dxfId="1785">
      <pivotArea dataOnly="0" labelOnly="1" outline="0" fieldPosition="0">
        <references count="3">
          <reference field="2" count="1" selected="0">
            <x v="65"/>
          </reference>
          <reference field="3" count="1">
            <x v="109"/>
          </reference>
          <reference field="14" count="1" selected="0">
            <x v="0"/>
          </reference>
        </references>
      </pivotArea>
    </format>
    <format dxfId="1786">
      <pivotArea dataOnly="0" labelOnly="1" outline="0" fieldPosition="0">
        <references count="3">
          <reference field="2" count="1" selected="0">
            <x v="95"/>
          </reference>
          <reference field="3" count="1">
            <x v="21"/>
          </reference>
          <reference field="14" count="1" selected="0">
            <x v="1"/>
          </reference>
        </references>
      </pivotArea>
    </format>
    <format dxfId="1787">
      <pivotArea dataOnly="0" labelOnly="1" outline="0" fieldPosition="0">
        <references count="3">
          <reference field="2" count="1" selected="0">
            <x v="95"/>
          </reference>
          <reference field="3" count="1">
            <x v="85"/>
          </reference>
          <reference field="14" count="1" selected="0">
            <x v="2"/>
          </reference>
        </references>
      </pivotArea>
    </format>
    <format dxfId="1788">
      <pivotArea dataOnly="0" labelOnly="1" outline="0" fieldPosition="0">
        <references count="4">
          <reference field="2" count="1" selected="0">
            <x v="64"/>
          </reference>
          <reference field="3" count="1" selected="0">
            <x v="61"/>
          </reference>
          <reference field="6" count="1">
            <x v="4"/>
          </reference>
          <reference field="14" count="1" selected="0">
            <x v="0"/>
          </reference>
        </references>
      </pivotArea>
    </format>
    <format dxfId="1789">
      <pivotArea dataOnly="0" labelOnly="1" outline="0" fieldPosition="0">
        <references count="4">
          <reference field="2" count="1" selected="0">
            <x v="65"/>
          </reference>
          <reference field="3" count="1" selected="0">
            <x v="109"/>
          </reference>
          <reference field="6" count="1">
            <x v="61"/>
          </reference>
          <reference field="14" count="1" selected="0">
            <x v="0"/>
          </reference>
        </references>
      </pivotArea>
    </format>
    <format dxfId="1790">
      <pivotArea dataOnly="0" labelOnly="1" outline="0" fieldPosition="0">
        <references count="4">
          <reference field="2" count="1" selected="0">
            <x v="95"/>
          </reference>
          <reference field="3" count="1" selected="0">
            <x v="21"/>
          </reference>
          <reference field="6" count="1">
            <x v="6"/>
          </reference>
          <reference field="14" count="1" selected="0">
            <x v="1"/>
          </reference>
        </references>
      </pivotArea>
    </format>
    <format dxfId="1791">
      <pivotArea dataOnly="0" labelOnly="1" outline="0" fieldPosition="0">
        <references count="4">
          <reference field="2" count="1" selected="0">
            <x v="95"/>
          </reference>
          <reference field="3" count="1" selected="0">
            <x v="85"/>
          </reference>
          <reference field="6" count="1">
            <x v="31"/>
          </reference>
          <reference field="14" count="1" selected="0">
            <x v="2"/>
          </reference>
        </references>
      </pivotArea>
    </format>
    <format dxfId="1792">
      <pivotArea type="topRight" dataOnly="0" labelOnly="1" outline="0" fieldPosition="0"/>
    </format>
    <format dxfId="1793">
      <pivotArea outline="0" collapsedLevelsAreSubtotals="1" fieldPosition="0"/>
    </format>
    <format dxfId="1794">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ABAEEC6-5055-47A4-97A0-FB78FDF11DE3}" name="PivotTable2" cacheId="2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I18" firstHeaderRow="1" firstDataRow="2" firstDataCol="1"/>
  <pivotFields count="32">
    <pivotField dataField="1" showAll="0"/>
    <pivotField showAll="0"/>
    <pivotField axis="axisRow" showAll="0">
      <items count="19">
        <item x="4"/>
        <item m="1" x="16"/>
        <item x="6"/>
        <item x="3"/>
        <item x="2"/>
        <item x="0"/>
        <item m="1" x="15"/>
        <item m="1" x="14"/>
        <item x="7"/>
        <item x="1"/>
        <item x="8"/>
        <item x="5"/>
        <item x="12"/>
        <item x="11"/>
        <item m="1" x="17"/>
        <item x="10"/>
        <item x="13"/>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x="3"/>
        <item x="1"/>
        <item m="1" x="4"/>
        <item x="2"/>
        <item t="default"/>
      </items>
    </pivotField>
    <pivotField showAll="0"/>
    <pivotField showAll="0"/>
    <pivotField showAll="0"/>
    <pivotField showAll="0"/>
    <pivotField showAll="0"/>
    <pivotField showAll="0"/>
    <pivotField showAll="0"/>
    <pivotField showAll="0"/>
  </pivotFields>
  <rowFields count="1">
    <field x="2"/>
  </rowFields>
  <rowItems count="15">
    <i>
      <x/>
    </i>
    <i>
      <x v="2"/>
    </i>
    <i>
      <x v="3"/>
    </i>
    <i>
      <x v="4"/>
    </i>
    <i>
      <x v="5"/>
    </i>
    <i>
      <x v="8"/>
    </i>
    <i>
      <x v="9"/>
    </i>
    <i>
      <x v="10"/>
    </i>
    <i>
      <x v="11"/>
    </i>
    <i>
      <x v="12"/>
    </i>
    <i>
      <x v="13"/>
    </i>
    <i>
      <x v="15"/>
    </i>
    <i>
      <x v="16"/>
    </i>
    <i>
      <x v="17"/>
    </i>
    <i t="grand">
      <x/>
    </i>
  </rowItems>
  <colFields count="1">
    <field x="23"/>
  </colFields>
  <colItems count="5">
    <i>
      <x/>
    </i>
    <i>
      <x v="1"/>
    </i>
    <i>
      <x v="2"/>
    </i>
    <i>
      <x v="4"/>
    </i>
    <i t="grand">
      <x/>
    </i>
  </colItems>
  <dataFields count="1">
    <dataField name="Count of No" fld="0" subtotal="count" baseField="2" baseItem="1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42E1605-41EC-4627-9113-4BFAA665C0D9}" name="PivotTable1" cacheId="2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17" firstHeaderRow="1" firstDataRow="1" firstDataCol="1"/>
  <pivotFields count="32">
    <pivotField dataField="1" showAll="0"/>
    <pivotField showAll="0"/>
    <pivotField axis="axisRow" showAll="0">
      <items count="19">
        <item x="4"/>
        <item m="1" x="16"/>
        <item x="6"/>
        <item x="3"/>
        <item x="2"/>
        <item x="0"/>
        <item m="1" x="15"/>
        <item m="1" x="14"/>
        <item x="7"/>
        <item x="1"/>
        <item x="8"/>
        <item x="5"/>
        <item x="12"/>
        <item x="11"/>
        <item m="1" x="17"/>
        <item x="10"/>
        <item x="13"/>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5">
    <i>
      <x/>
    </i>
    <i>
      <x v="2"/>
    </i>
    <i>
      <x v="3"/>
    </i>
    <i>
      <x v="4"/>
    </i>
    <i>
      <x v="5"/>
    </i>
    <i>
      <x v="8"/>
    </i>
    <i>
      <x v="9"/>
    </i>
    <i>
      <x v="10"/>
    </i>
    <i>
      <x v="11"/>
    </i>
    <i>
      <x v="12"/>
    </i>
    <i>
      <x v="13"/>
    </i>
    <i>
      <x v="15"/>
    </i>
    <i>
      <x v="16"/>
    </i>
    <i>
      <x v="17"/>
    </i>
    <i t="grand">
      <x/>
    </i>
  </rowItems>
  <colItems count="1">
    <i/>
  </colItems>
  <dataFields count="1">
    <dataField name="Count of No" fld="0" subtotal="count" baseField="2" baseItem="1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301ED3E-E10F-41B8-AE1D-DE4B67A21503}" name="PivotTable3" cacheId="26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F50" firstHeaderRow="2" firstDataRow="2" firstDataCol="5" rowPageCount="2" colPageCount="1"/>
  <pivotFields count="31">
    <pivotField compact="0" outline="0" showAll="0"/>
    <pivotField compact="0" outline="0" showAll="0"/>
    <pivotField axis="axisPage" compact="0" outline="0" multipleItemSelectionAllowed="1" showAll="0">
      <items count="19">
        <item h="1" x="1"/>
        <item h="1" x="6"/>
        <item h="1" x="8"/>
        <item h="1" x="11"/>
        <item h="1" x="3"/>
        <item h="1" x="13"/>
        <item h="1" x="9"/>
        <item h="1" x="4"/>
        <item h="1" x="17"/>
        <item h="1" x="16"/>
        <item h="1" x="2"/>
        <item x="0"/>
        <item h="1" x="7"/>
        <item h="1" x="14"/>
        <item x="5"/>
        <item h="1" x="12"/>
        <item h="1" x="15"/>
        <item h="1" x="10"/>
        <item t="default"/>
      </items>
    </pivotField>
    <pivotField compact="0" outline="0" showAll="0"/>
    <pivotField axis="axisRow" compact="0" outline="0" showAll="0" defaultSubtotal="0">
      <items count="95">
        <item x="31"/>
        <item x="4"/>
        <item x="5"/>
        <item x="6"/>
        <item x="8"/>
        <item x="10"/>
        <item x="11"/>
        <item x="12"/>
        <item x="13"/>
        <item x="14"/>
        <item x="91"/>
        <item x="69"/>
        <item x="48"/>
        <item x="35"/>
        <item x="45"/>
        <item x="38"/>
        <item x="41"/>
        <item x="21"/>
        <item x="3"/>
        <item x="60"/>
        <item x="65"/>
        <item x="66"/>
        <item x="75"/>
        <item x="71"/>
        <item x="51"/>
        <item x="53"/>
        <item x="49"/>
        <item x="18"/>
        <item x="19"/>
        <item x="50"/>
        <item x="30"/>
        <item x="68"/>
        <item x="77"/>
        <item x="72"/>
        <item x="27"/>
        <item x="63"/>
        <item x="33"/>
        <item x="0"/>
        <item x="2"/>
        <item x="25"/>
        <item x="58"/>
        <item x="1"/>
        <item x="85"/>
        <item x="78"/>
        <item x="81"/>
        <item x="90"/>
        <item x="28"/>
        <item x="43"/>
        <item x="32"/>
        <item x="70"/>
        <item x="76"/>
        <item x="22"/>
        <item x="62"/>
        <item x="23"/>
        <item x="7"/>
        <item x="40"/>
        <item x="46"/>
        <item x="80"/>
        <item x="16"/>
        <item x="67"/>
        <item x="73"/>
        <item x="79"/>
        <item x="47"/>
        <item x="64"/>
        <item x="29"/>
        <item x="15"/>
        <item x="26"/>
        <item x="61"/>
        <item x="88"/>
        <item x="9"/>
        <item x="24"/>
        <item x="82"/>
        <item x="83"/>
        <item x="20"/>
        <item x="84"/>
        <item x="74"/>
        <item x="59"/>
        <item x="57"/>
        <item x="17"/>
        <item m="1" x="94"/>
        <item x="56"/>
        <item x="52"/>
        <item x="54"/>
        <item x="55"/>
        <item x="87"/>
        <item x="37"/>
        <item x="44"/>
        <item x="89"/>
        <item x="86"/>
        <item x="34"/>
        <item x="36"/>
        <item x="42"/>
        <item x="39"/>
        <item x="92"/>
        <item x="93"/>
      </items>
    </pivotField>
    <pivotField axis="axisRow" compact="0" outline="0" showAll="0" defaultSubtotal="0">
      <items count="131">
        <item x="105"/>
        <item x="118"/>
        <item x="98"/>
        <item x="116"/>
        <item x="128"/>
        <item x="50"/>
        <item x="66"/>
        <item x="117"/>
        <item x="114"/>
        <item x="123"/>
        <item x="9"/>
        <item x="73"/>
        <item n="Add Mission-Related Parameters to OSEM_x000a__x000a_Currently deployment team need to upload audience list via OSEM to blast mission to target retailers. This considered as a hassle in the process, as deploymentt will  need to update the csv file uploaded. There is " x="86"/>
        <item x="8"/>
        <item x="90"/>
        <item x="3"/>
        <item x="19"/>
        <item x="28"/>
        <item x="35"/>
        <item x="21"/>
        <item x="26"/>
        <item x="23"/>
        <item x="127"/>
        <item x="121"/>
        <item x="100"/>
        <item x="52"/>
        <item x="70"/>
        <item x="106"/>
        <item x="45"/>
        <item x="93"/>
        <item x="108"/>
        <item x="13"/>
        <item x="12"/>
        <item x="10"/>
        <item x="94"/>
        <item x="112"/>
        <item x="42"/>
        <item x="111"/>
        <item x="29"/>
        <item x="104"/>
        <item x="126"/>
        <item x="39"/>
        <item x="125"/>
        <item x="113"/>
        <item x="27"/>
        <item x="18"/>
        <item x="80"/>
        <item x="17"/>
        <item x="55"/>
        <item x="103"/>
        <item x="49"/>
        <item x="16"/>
        <item x="44"/>
        <item x="47"/>
        <item x="102"/>
        <item x="40"/>
        <item x="20"/>
        <item x="59"/>
        <item x="6"/>
        <item x="7"/>
        <item x="89"/>
        <item x="81"/>
        <item x="37"/>
        <item x="78"/>
        <item x="1"/>
        <item x="43"/>
        <item x="30"/>
        <item x="74"/>
        <item x="63"/>
        <item x="68"/>
        <item x="22"/>
        <item x="58"/>
        <item x="85"/>
        <item x="31"/>
        <item x="75"/>
        <item x="69"/>
        <item x="99"/>
        <item x="46"/>
        <item x="51"/>
        <item x="62"/>
        <item n="Integrate Retailer Analytics Data to DTA Global_x000a__x000a_When TSM containing retailer analytics created, we will need to aggregate the product reco data, product name, and product price. We need to also change into JSON format in S3 AYO, so that DTA global can c" x="41"/>
        <item x="95"/>
        <item x="33"/>
        <item x="72"/>
        <item x="15"/>
        <item x="83"/>
        <item x="34"/>
        <item x="119"/>
        <item x="97"/>
        <item x="115"/>
        <item x="61"/>
        <item x="57"/>
        <item x="122"/>
        <item x="36"/>
        <item x="25"/>
        <item x="91"/>
        <item x="64"/>
        <item x="48"/>
        <item x="65"/>
        <item x="38"/>
        <item x="84"/>
        <item x="101"/>
        <item x="92"/>
        <item x="82"/>
        <item x="109"/>
        <item x="120"/>
        <item x="2"/>
        <item x="107"/>
        <item x="0"/>
        <item x="76"/>
        <item x="71"/>
        <item x="56"/>
        <item x="110"/>
        <item x="77"/>
        <item x="5"/>
        <item x="54"/>
        <item x="24"/>
        <item x="87"/>
        <item x="67"/>
        <item x="124"/>
        <item x="14"/>
        <item x="32"/>
        <item x="96"/>
        <item x="11"/>
        <item x="4"/>
        <item x="53"/>
        <item x="60"/>
        <item x="88"/>
        <item x="79"/>
        <item x="129"/>
        <item x="130"/>
      </items>
    </pivotField>
    <pivotField axis="axisRow" compact="0" outline="0" showAll="0" defaultSubtotal="0">
      <items count="124">
        <item x="53"/>
        <item x="77"/>
        <item x="98"/>
        <item x="100"/>
        <item x="99"/>
        <item x="97"/>
        <item x="59"/>
        <item x="64"/>
        <item n="1) Simplify the process required to verify DTE mission complained by SRC to CSC agents​_x000a_2) Empower authority for CSC agents to override DTE mission result within certain parameters​_x000a_3) Improve SRC experience when raising complaints to CSC agents​_x000a_4) Free" x="1"/>
        <item x="51"/>
        <item x="66"/>
        <item x="15"/>
        <item x="113"/>
        <item x="13"/>
        <item x="101"/>
        <item x="19"/>
        <item x="54"/>
        <item x="30"/>
        <item x="43"/>
        <item x="69"/>
        <item n="Build AYO Web 2.0 as a unified, multi-category web platform that serves as the primary transaction and engagement layer for consumers coming from Instant Messaging channels — with a configurable iFrame capability that allows AYO Principal admins to speci" x="94"/>
        <item x="105"/>
        <item x="87"/>
        <item x="112"/>
        <item x="111"/>
        <item x="12"/>
        <item x="110"/>
        <item x="16"/>
        <item n="Creating a new menu in AYO Principal to allow HQ to upload the coin reimbursement process for Mitra, so Mitra can also track the status of their reimbursement. This makes the reimbursement process clearer, as Mitra can view the reimbursement status direc" x="39"/>
        <item x="6"/>
        <item x="25"/>
        <item x="50"/>
        <item x="70"/>
        <item x="120"/>
        <item x="42"/>
        <item x="62"/>
        <item x="61"/>
        <item x="18"/>
        <item x="40"/>
        <item x="116"/>
        <item x="10"/>
        <item x="27"/>
        <item x="90"/>
        <item x="4"/>
        <item x="121"/>
        <item x="71"/>
        <item x="21"/>
        <item x="84"/>
        <item x="28"/>
        <item x="58"/>
        <item x="115"/>
        <item x="56"/>
        <item x="60"/>
        <item x="108"/>
        <item x="52"/>
        <item x="86"/>
        <item x="82"/>
        <item x="78"/>
        <item x="20"/>
        <item x="88"/>
        <item x="104"/>
        <item x="9"/>
        <item x="119"/>
        <item x="2"/>
        <item x="41"/>
        <item x="92"/>
        <item x="114"/>
        <item x="109"/>
        <item x="17"/>
        <item x="35"/>
        <item x="117"/>
        <item x="0"/>
        <item x="46"/>
        <item x="33"/>
        <item x="106"/>
        <item x="34"/>
        <item x="81"/>
        <item x="85"/>
        <item x="96"/>
        <item x="26"/>
        <item x="3"/>
        <item x="103"/>
        <item x="102"/>
        <item x="80"/>
        <item x="65"/>
        <item x="8"/>
        <item x="55"/>
        <item x="7"/>
        <item x="67"/>
        <item x="79"/>
        <item x="73"/>
        <item x="76"/>
        <item x="45"/>
        <item x="31"/>
        <item x="36"/>
        <item x="32"/>
        <item x="93"/>
        <item x="22"/>
        <item x="23"/>
        <item x="48"/>
        <item x="11"/>
        <item x="63"/>
        <item x="38"/>
        <item x="47"/>
        <item x="95"/>
        <item x="24"/>
        <item x="68"/>
        <item x="29"/>
        <item x="14"/>
        <item x="91"/>
        <item x="83"/>
        <item x="107"/>
        <item sd="0" x="37"/>
        <item x="72"/>
        <item x="74"/>
        <item x="75"/>
        <item x="5"/>
        <item n="To build a connection to AYO Principalto retrieve platform-specific logo configurations for each AYO platform.2" x="89"/>
        <item x="57"/>
        <item x="118"/>
        <item x="44"/>
        <item x="49"/>
        <item x="122"/>
        <item x="123"/>
      </items>
    </pivotField>
    <pivotField axis="axisRow" compact="0" outline="0" showAll="0" defaultSubtotal="0">
      <items count="89">
        <item x="30"/>
        <item x="61"/>
        <item x="87"/>
        <item x="81"/>
        <item x="80"/>
        <item x="78"/>
        <item x="77"/>
        <item x="79"/>
        <item n=" The feature enables online payment, such as QRIS dynamic and EDC BRI connection. Payment using the payment gateway can be mapped to each retailer by unique data like TID, MID, Serial Number EDC, key signature, passcode and retailer code. This code will " x="23"/>
        <item x="48"/>
        <item x="40"/>
        <item x="85"/>
        <item x="82"/>
        <item x="42"/>
        <item x="13"/>
        <item x="3"/>
        <item x="29"/>
        <item x="19"/>
        <item x="36"/>
        <item x="34"/>
        <item x="64"/>
        <item x="70"/>
        <item x="71"/>
        <item x="74"/>
        <item x="7"/>
        <item x="65"/>
        <item x="59"/>
        <item x="58"/>
        <item x="73"/>
        <item x="4"/>
        <item x="47"/>
        <item x="33"/>
        <item x="28"/>
        <item x="1"/>
        <item x="11"/>
        <item x="22"/>
        <item x="21"/>
        <item x="6"/>
        <item x="16"/>
        <item x="68"/>
        <item x="31"/>
        <item x="0"/>
        <item x="62"/>
        <item n="Over‑the‑Air (OTA) Update is a mechanism that allows MyHero application updates to be deployed directly from the server to users’ iPad applications, without requiring distribution through the App Store or Company Portal._x000a__x000a_Through OTA, the development tea" x="41"/>
        <item x="25"/>
        <item x="60"/>
        <item x="39"/>
        <item x="55"/>
        <item x="2"/>
        <item x="50"/>
        <item x="57"/>
        <item x="67"/>
        <item x="69"/>
        <item x="8"/>
        <item x="46"/>
        <item x="76"/>
        <item x="86"/>
        <item n="The primary objective of this initiative is to revamp the visual layout and presentation of the sync screen, transforming it from a dense, information-overloaded display into a clean, intuitive, and easily digestible interface that enables salesman to qu" x="37"/>
        <item x="63"/>
        <item x="24"/>
        <item x="38"/>
        <item x="83"/>
        <item x="75"/>
        <item x="12"/>
        <item x="49"/>
        <item x="72"/>
        <item x="66"/>
        <item x="26"/>
        <item x="9"/>
        <item x="10"/>
        <item x="45"/>
        <item x="17"/>
        <item x="18"/>
        <item x="14"/>
        <item x="56"/>
        <item x="43"/>
        <item x="20"/>
        <item x="27"/>
        <item x="15"/>
        <item x="51"/>
        <item x="52"/>
        <item x="53"/>
        <item x="54"/>
        <item x="5"/>
        <item x="32"/>
        <item x="35"/>
        <item x="44"/>
        <item x="84"/>
        <item x="88"/>
      </items>
    </pivotField>
    <pivotField compact="0" outline="0" showAll="0"/>
    <pivotField compact="0" outline="0" showAll="0"/>
    <pivotField compact="0" outline="0" showAll="0"/>
    <pivotField axis="axisPage" compact="0" outline="0" multipleItemSelectionAllowed="1" showAll="0">
      <items count="9">
        <item x="5"/>
        <item x="7"/>
        <item x="2"/>
        <item x="3"/>
        <item x="4"/>
        <item x="0"/>
        <item x="1"/>
        <item x="6"/>
        <item t="default"/>
      </items>
    </pivotField>
    <pivotField compact="0" outline="0" showAll="0"/>
    <pivotField compact="0" outline="0" showAll="0"/>
    <pivotField compact="0" outline="0" showAll="0"/>
    <pivotField dataField="1" compact="0" outline="0" showAll="0"/>
    <pivotField axis="axisRow" compact="0" outline="0" showAll="0" sortType="ascending" defaultSubtotal="0">
      <items count="44">
        <item m="1" x="43"/>
        <item x="0"/>
        <item x="1"/>
        <item x="2"/>
        <item x="3"/>
        <item x="4"/>
        <item x="5"/>
        <item x="6"/>
        <item x="7"/>
        <item x="8"/>
        <item x="9"/>
        <item x="10"/>
        <item x="11"/>
        <item x="12"/>
        <item x="13"/>
        <item x="14"/>
        <item x="15"/>
        <item x="16"/>
        <item x="17"/>
        <item x="18"/>
        <item x="19"/>
        <item x="20"/>
        <item x="21"/>
        <item x="22"/>
        <item x="23"/>
        <item x="24"/>
        <item x="27"/>
        <item x="28"/>
        <item x="29"/>
        <item x="30"/>
        <item x="31"/>
        <item x="32"/>
        <item x="34"/>
        <item x="35"/>
        <item x="39"/>
        <item x="42"/>
        <item x="33"/>
        <item x="38"/>
        <item x="36"/>
        <item x="41"/>
        <item x="37"/>
        <item x="40"/>
        <item x="25"/>
        <item x="2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5">
    <field x="4"/>
    <field x="5"/>
    <field x="6"/>
    <field x="7"/>
    <field x="16"/>
  </rowFields>
  <rowItems count="45">
    <i>
      <x/>
      <x v="28"/>
      <x v="120"/>
      <x v="85"/>
      <x v="2"/>
    </i>
    <i>
      <x v="10"/>
      <x v="4"/>
      <x v="44"/>
      <x v="2"/>
      <x v="34"/>
    </i>
    <i>
      <x v="11"/>
      <x v="34"/>
      <x v="59"/>
      <x v="78"/>
      <x v="27"/>
    </i>
    <i r="1">
      <x v="92"/>
      <x v="39"/>
      <x v="78"/>
      <x v="40"/>
    </i>
    <i>
      <x v="12"/>
      <x v="118"/>
      <x v="10"/>
      <x v="30"/>
      <x v="24"/>
    </i>
    <i>
      <x v="13"/>
      <x v="50"/>
      <x v="99"/>
      <x v="60"/>
      <x v="6"/>
    </i>
    <i>
      <x v="14"/>
      <x v="57"/>
      <x v="49"/>
      <x v="70"/>
      <x v="16"/>
    </i>
    <i>
      <x v="15"/>
      <x v="25"/>
      <x v="9"/>
      <x v="10"/>
      <x v="9"/>
    </i>
    <i>
      <x v="16"/>
      <x v="48"/>
      <x v="16"/>
      <x v="78"/>
      <x v="12"/>
    </i>
    <i>
      <x v="33"/>
      <x v="88"/>
      <x v="42"/>
      <x v="78"/>
      <x v="29"/>
    </i>
    <i>
      <x v="36"/>
      <x v="53"/>
      <x v="72"/>
      <x v="57"/>
      <x v="4"/>
    </i>
    <i>
      <x v="37"/>
      <x v="108"/>
      <x v="71"/>
      <x v="41"/>
      <x v="1"/>
    </i>
    <i>
      <x v="38"/>
      <x v="106"/>
      <x v="63"/>
      <x v="48"/>
      <x v="3"/>
    </i>
    <i>
      <x v="41"/>
      <x v="64"/>
      <x v="8"/>
      <x v="33"/>
      <x v="2"/>
    </i>
    <i>
      <x v="42"/>
      <x v="23"/>
      <x v="50"/>
      <x v="78"/>
      <x v="40"/>
    </i>
    <i>
      <x v="46"/>
      <x v="80"/>
      <x v="38"/>
      <x v="78"/>
      <x v="4"/>
    </i>
    <i>
      <x v="47"/>
      <x v="91"/>
      <x v="51"/>
      <x v="75"/>
      <x v="14"/>
    </i>
    <i>
      <x v="48"/>
      <x v="77"/>
      <x v="92"/>
      <x v="18"/>
      <x v="3"/>
    </i>
    <i>
      <x v="49"/>
      <x v="81"/>
      <x v="117"/>
      <x v="78"/>
      <x v="28"/>
    </i>
    <i>
      <x v="55"/>
      <x v="115"/>
      <x/>
      <x v="43"/>
      <x v="11"/>
    </i>
    <i>
      <x v="56"/>
      <x v="29"/>
      <x v="22"/>
      <x v="78"/>
      <x v="26"/>
    </i>
    <i r="1">
      <x v="69"/>
      <x v="88"/>
      <x v="78"/>
      <x v="25"/>
    </i>
    <i r="1">
      <x v="76"/>
      <x v="65"/>
      <x v="42"/>
      <x v="31"/>
    </i>
    <i r="1">
      <x v="87"/>
      <x v="12"/>
      <x v="12"/>
      <x v="33"/>
    </i>
    <i r="1">
      <x v="89"/>
      <x v="23"/>
      <x v="55"/>
      <x v="32"/>
    </i>
    <i r="1">
      <x v="98"/>
      <x v="7"/>
      <x v="78"/>
      <x v="22"/>
    </i>
    <i r="1">
      <x v="105"/>
      <x v="66"/>
      <x v="78"/>
      <x v="38"/>
    </i>
    <i r="1">
      <x v="126"/>
      <x v="6"/>
      <x v="78"/>
      <x v="17"/>
    </i>
    <i>
      <x v="58"/>
      <x v="6"/>
      <x v="84"/>
      <x v="78"/>
      <x v="23"/>
    </i>
    <i r="1">
      <x v="68"/>
      <x v="35"/>
      <x v="78"/>
      <x v="20"/>
    </i>
    <i r="1">
      <x v="79"/>
      <x v="36"/>
      <x v="78"/>
      <x v="19"/>
    </i>
    <i r="1">
      <x v="96"/>
      <x v="101"/>
      <x v="78"/>
      <x v="21"/>
    </i>
    <i>
      <x v="60"/>
      <x v="2"/>
      <x v="109"/>
      <x v="1"/>
      <x v="30"/>
    </i>
    <i>
      <x v="62"/>
      <x v="90"/>
      <x v="52"/>
      <x v="54"/>
      <x v="18"/>
    </i>
    <i>
      <x v="68"/>
      <x v="40"/>
      <x v="62"/>
      <x v="11"/>
      <x v="41"/>
    </i>
    <i>
      <x v="70"/>
      <x v="18"/>
      <x v="69"/>
      <x/>
      <x v="1"/>
    </i>
    <i>
      <x v="85"/>
      <x v="78"/>
      <x v="31"/>
      <x v="46"/>
      <x v="8"/>
    </i>
    <i>
      <x v="86"/>
      <x v="71"/>
      <x v="118"/>
      <x v="86"/>
      <x v="15"/>
    </i>
    <i>
      <x v="89"/>
      <x v="97"/>
      <x v="103"/>
      <x v="78"/>
      <x v="5"/>
    </i>
    <i>
      <x v="90"/>
      <x v="5"/>
      <x v="121"/>
      <x v="78"/>
      <x v="7"/>
    </i>
    <i>
      <x v="91"/>
      <x v="111"/>
      <x v="86"/>
      <x v="13"/>
      <x v="13"/>
    </i>
    <i>
      <x v="92"/>
      <x v="125"/>
      <x v="54"/>
      <x v="78"/>
      <x v="10"/>
    </i>
    <i>
      <x v="93"/>
      <x v="129"/>
      <x v="122"/>
      <x v="88"/>
      <x v="25"/>
    </i>
    <i>
      <x v="94"/>
      <x v="130"/>
      <x v="123"/>
      <x v="78"/>
      <x v="35"/>
    </i>
    <i t="grand">
      <x/>
    </i>
  </rowItems>
  <colItems count="1">
    <i/>
  </colItems>
  <pageFields count="2">
    <pageField fld="11" hier="-1"/>
    <pageField fld="2" hier="-1"/>
  </pageFields>
  <dataFields count="1">
    <dataField name="Sum of Weight (Estimated Mandays: ANGKA)" fld="15" baseField="16" baseItem="2"/>
  </dataFields>
  <formats count="688">
    <format dxfId="1047">
      <pivotArea type="all" dataOnly="0" outline="0" fieldPosition="0"/>
    </format>
    <format dxfId="1048">
      <pivotArea outline="0" collapsedLevelsAreSubtotals="1" fieldPosition="0"/>
    </format>
    <format dxfId="1049">
      <pivotArea type="origin" dataOnly="0" labelOnly="1" outline="0" fieldPosition="0"/>
    </format>
    <format dxfId="1050">
      <pivotArea field="4" type="button" dataOnly="0" labelOnly="1" outline="0" axis="axisRow" fieldPosition="0"/>
    </format>
    <format dxfId="1051">
      <pivotArea field="7" type="button" dataOnly="0" labelOnly="1" outline="0" axis="axisRow" fieldPosition="3"/>
    </format>
    <format dxfId="1052">
      <pivotArea field="16" type="button" dataOnly="0" labelOnly="1" outline="0" axis="axisRow" fieldPosition="4"/>
    </format>
    <format dxfId="1053">
      <pivotArea dataOnly="0" labelOnly="1" outline="0" fieldPosition="0">
        <references count="1">
          <reference field="4" count="42">
            <x v="0"/>
            <x v="3"/>
            <x v="5"/>
            <x v="7"/>
            <x v="9"/>
            <x v="12"/>
            <x v="13"/>
            <x v="14"/>
            <x v="16"/>
            <x v="17"/>
            <x v="18"/>
            <x v="19"/>
            <x v="20"/>
            <x v="21"/>
            <x v="22"/>
            <x v="23"/>
            <x v="24"/>
            <x v="25"/>
            <x v="26"/>
            <x v="27"/>
            <x v="28"/>
            <x v="29"/>
            <x v="30"/>
            <x v="31"/>
            <x v="32"/>
            <x v="33"/>
            <x v="34"/>
            <x v="35"/>
            <x v="36"/>
            <x v="38"/>
            <x v="39"/>
            <x v="41"/>
            <x v="42"/>
            <x v="43"/>
            <x v="44"/>
            <x v="45"/>
            <x v="46"/>
            <x v="47"/>
            <x v="48"/>
            <x v="49"/>
            <x v="50"/>
            <x v="51"/>
          </reference>
        </references>
      </pivotArea>
    </format>
    <format dxfId="1054">
      <pivotArea dataOnly="0" labelOnly="1" outline="0" fieldPosition="0">
        <references count="1">
          <reference field="4" count="39">
            <x v="1"/>
            <x v="2"/>
            <x v="4"/>
            <x v="6"/>
            <x v="8"/>
            <x v="10"/>
            <x v="11"/>
            <x v="15"/>
            <x v="37"/>
            <x v="40"/>
            <x v="52"/>
            <x v="53"/>
            <x v="54"/>
            <x v="55"/>
            <x v="56"/>
            <x v="57"/>
            <x v="58"/>
            <x v="59"/>
            <x v="60"/>
            <x v="61"/>
            <x v="62"/>
            <x v="63"/>
            <x v="64"/>
            <x v="65"/>
            <x v="66"/>
            <x v="67"/>
            <x v="68"/>
            <x v="69"/>
            <x v="70"/>
            <x v="71"/>
            <x v="72"/>
            <x v="73"/>
            <x v="74"/>
            <x v="75"/>
            <x v="76"/>
            <x v="77"/>
            <x v="78"/>
            <x v="79"/>
            <x v="80"/>
          </reference>
        </references>
      </pivotArea>
    </format>
    <format dxfId="1055">
      <pivotArea dataOnly="0" labelOnly="1" grandRow="1" outline="0" fieldPosition="0"/>
    </format>
    <format dxfId="1056">
      <pivotArea dataOnly="0" labelOnly="1" outline="0" fieldPosition="0">
        <references count="2">
          <reference field="4" count="1" selected="0">
            <x v="5"/>
          </reference>
          <reference field="7" count="1">
            <x v="14"/>
          </reference>
        </references>
      </pivotArea>
    </format>
    <format dxfId="1057">
      <pivotArea dataOnly="0" labelOnly="1" outline="0" fieldPosition="0">
        <references count="2">
          <reference field="4" count="1" selected="0">
            <x v="16"/>
          </reference>
          <reference field="7" count="1">
            <x v="78"/>
          </reference>
        </references>
      </pivotArea>
    </format>
    <format dxfId="1058">
      <pivotArea dataOnly="0" labelOnly="1" outline="0" fieldPosition="0">
        <references count="2">
          <reference field="4" count="1" selected="0">
            <x v="9"/>
          </reference>
          <reference field="7" count="1">
            <x v="17"/>
          </reference>
        </references>
      </pivotArea>
    </format>
    <format dxfId="1059">
      <pivotArea dataOnly="0" labelOnly="1" outline="0" fieldPosition="0">
        <references count="2">
          <reference field="4" count="1" selected="0">
            <x v="17"/>
          </reference>
          <reference field="7" count="1">
            <x v="32"/>
          </reference>
        </references>
      </pivotArea>
    </format>
    <format dxfId="1060">
      <pivotArea dataOnly="0" labelOnly="1" outline="0" fieldPosition="0">
        <references count="2">
          <reference field="4" count="1" selected="0">
            <x v="3"/>
          </reference>
          <reference field="7" count="1">
            <x v="53"/>
          </reference>
        </references>
      </pivotArea>
    </format>
    <format dxfId="1061">
      <pivotArea dataOnly="0" labelOnly="1" outline="0" fieldPosition="0">
        <references count="2">
          <reference field="4" count="1" selected="0">
            <x v="21"/>
          </reference>
          <reference field="7" count="1">
            <x v="78"/>
          </reference>
        </references>
      </pivotArea>
    </format>
    <format dxfId="1062">
      <pivotArea dataOnly="0" labelOnly="1" outline="0" fieldPosition="0">
        <references count="2">
          <reference field="4" count="1" selected="0">
            <x v="22"/>
          </reference>
          <reference field="7" count="1">
            <x v="20"/>
          </reference>
        </references>
      </pivotArea>
    </format>
    <format dxfId="1063">
      <pivotArea dataOnly="0" labelOnly="1" outline="0" fieldPosition="0">
        <references count="2">
          <reference field="4" count="1" selected="0">
            <x v="23"/>
          </reference>
          <reference field="7" count="1">
            <x v="78"/>
          </reference>
        </references>
      </pivotArea>
    </format>
    <format dxfId="1064">
      <pivotArea dataOnly="0" labelOnly="1" outline="0" fieldPosition="0">
        <references count="2">
          <reference field="4" count="1" selected="0">
            <x v="29"/>
          </reference>
          <reference field="7" count="1">
            <x v="64"/>
          </reference>
        </references>
      </pivotArea>
    </format>
    <format dxfId="1065">
      <pivotArea dataOnly="0" labelOnly="1" outline="0" fieldPosition="0">
        <references count="2">
          <reference field="4" count="1" selected="0">
            <x v="27"/>
          </reference>
          <reference field="7" count="2">
            <x v="67"/>
            <x v="78"/>
          </reference>
        </references>
      </pivotArea>
    </format>
    <format dxfId="1066">
      <pivotArea dataOnly="0" labelOnly="1" outline="0" fieldPosition="0">
        <references count="2">
          <reference field="4" count="1" selected="0">
            <x v="26"/>
          </reference>
          <reference field="7" count="2">
            <x v="49"/>
            <x v="78"/>
          </reference>
        </references>
      </pivotArea>
    </format>
    <format dxfId="1067">
      <pivotArea dataOnly="0" labelOnly="1" outline="0" fieldPosition="0">
        <references count="2">
          <reference field="4" count="1" selected="0">
            <x v="30"/>
          </reference>
          <reference field="7" count="1">
            <x v="19"/>
          </reference>
        </references>
      </pivotArea>
    </format>
    <format dxfId="1068">
      <pivotArea dataOnly="0" labelOnly="1" outline="0" fieldPosition="0">
        <references count="2">
          <reference field="4" count="1" selected="0">
            <x v="7"/>
          </reference>
          <reference field="7" count="1">
            <x v="78"/>
          </reference>
        </references>
      </pivotArea>
    </format>
    <format dxfId="1069">
      <pivotArea dataOnly="0" labelOnly="1" outline="0" fieldPosition="0">
        <references count="2">
          <reference field="4" count="1" selected="0">
            <x v="31"/>
          </reference>
          <reference field="7" count="1">
            <x v="45"/>
          </reference>
        </references>
      </pivotArea>
    </format>
    <format dxfId="1070">
      <pivotArea dataOnly="0" labelOnly="1" outline="0" fieldPosition="0">
        <references count="2">
          <reference field="4" count="1" selected="0">
            <x v="18"/>
          </reference>
          <reference field="7" count="2">
            <x v="15"/>
            <x v="78"/>
          </reference>
        </references>
      </pivotArea>
    </format>
    <format dxfId="1071">
      <pivotArea dataOnly="0" labelOnly="1" outline="0" fieldPosition="0">
        <references count="2">
          <reference field="4" count="1" selected="0">
            <x v="32"/>
          </reference>
          <reference field="7" count="1">
            <x v="66"/>
          </reference>
        </references>
      </pivotArea>
    </format>
    <format dxfId="1072">
      <pivotArea dataOnly="0" labelOnly="1" outline="0" fieldPosition="0">
        <references count="2">
          <reference field="4" count="1" selected="0">
            <x v="19"/>
          </reference>
          <reference field="7" count="1">
            <x v="50"/>
          </reference>
        </references>
      </pivotArea>
    </format>
    <format dxfId="1073">
      <pivotArea dataOnly="0" labelOnly="1" outline="0" fieldPosition="0">
        <references count="2">
          <reference field="4" count="1" selected="0">
            <x v="12"/>
          </reference>
          <reference field="7" count="1">
            <x v="30"/>
          </reference>
        </references>
      </pivotArea>
    </format>
    <format dxfId="1074">
      <pivotArea dataOnly="0" labelOnly="1" outline="0" fieldPosition="0">
        <references count="2">
          <reference field="4" count="1" selected="0">
            <x v="33"/>
          </reference>
          <reference field="7" count="1">
            <x v="78"/>
          </reference>
        </references>
      </pivotArea>
    </format>
    <format dxfId="1075">
      <pivotArea dataOnly="0" labelOnly="1" outline="0" fieldPosition="0">
        <references count="2">
          <reference field="4" count="1" selected="0">
            <x v="34"/>
          </reference>
          <reference field="7" count="1">
            <x v="31"/>
          </reference>
        </references>
      </pivotArea>
    </format>
    <format dxfId="1076">
      <pivotArea dataOnly="0" labelOnly="1" outline="0" fieldPosition="0">
        <references count="2">
          <reference field="4" count="1" selected="0">
            <x v="35"/>
          </reference>
          <reference field="7" count="1">
            <x v="27"/>
          </reference>
        </references>
      </pivotArea>
    </format>
    <format dxfId="1077">
      <pivotArea dataOnly="0" labelOnly="1" outline="0" fieldPosition="0">
        <references count="2">
          <reference field="4" count="1" selected="0">
            <x v="36"/>
          </reference>
          <reference field="7" count="1">
            <x v="57"/>
          </reference>
        </references>
      </pivotArea>
    </format>
    <format dxfId="1078">
      <pivotArea dataOnly="0" labelOnly="1" outline="0" fieldPosition="0">
        <references count="2">
          <reference field="4" count="1" selected="0">
            <x v="13"/>
          </reference>
          <reference field="7" count="1">
            <x v="60"/>
          </reference>
        </references>
      </pivotArea>
    </format>
    <format dxfId="1079">
      <pivotArea dataOnly="0" labelOnly="1" outline="0" fieldPosition="0">
        <references count="2">
          <reference field="4" count="1" selected="0">
            <x v="38"/>
          </reference>
          <reference field="7" count="1">
            <x v="48"/>
          </reference>
        </references>
      </pivotArea>
    </format>
    <format dxfId="1080">
      <pivotArea dataOnly="0" labelOnly="1" outline="0" fieldPosition="0">
        <references count="2">
          <reference field="4" count="1" selected="0">
            <x v="39"/>
          </reference>
          <reference field="7" count="1">
            <x v="78"/>
          </reference>
        </references>
      </pivotArea>
    </format>
    <format dxfId="1081">
      <pivotArea dataOnly="0" labelOnly="1" outline="0" fieldPosition="0">
        <references count="2">
          <reference field="4" count="1" selected="0">
            <x v="41"/>
          </reference>
          <reference field="7" count="1">
            <x v="33"/>
          </reference>
        </references>
      </pivotArea>
    </format>
    <format dxfId="1082">
      <pivotArea dataOnly="0" labelOnly="1" outline="0" fieldPosition="0">
        <references count="2">
          <reference field="4" count="1" selected="0">
            <x v="42"/>
          </reference>
          <reference field="7" count="1">
            <x v="78"/>
          </reference>
        </references>
      </pivotArea>
    </format>
    <format dxfId="1083">
      <pivotArea dataOnly="0" labelOnly="1" outline="0" fieldPosition="0">
        <references count="2">
          <reference field="4" count="1" selected="0">
            <x v="43"/>
          </reference>
          <reference field="7" count="1">
            <x v="51"/>
          </reference>
        </references>
      </pivotArea>
    </format>
    <format dxfId="1084">
      <pivotArea dataOnly="0" labelOnly="1" outline="0" fieldPosition="0">
        <references count="2">
          <reference field="4" count="1" selected="0">
            <x v="44"/>
          </reference>
          <reference field="7" count="1">
            <x v="78"/>
          </reference>
        </references>
      </pivotArea>
    </format>
    <format dxfId="1085">
      <pivotArea dataOnly="0" labelOnly="1" outline="0" fieldPosition="0">
        <references count="2">
          <reference field="4" count="1" selected="0">
            <x v="45"/>
          </reference>
          <reference field="7" count="1">
            <x v="56"/>
          </reference>
        </references>
      </pivotArea>
    </format>
    <format dxfId="1086">
      <pivotArea dataOnly="0" labelOnly="1" outline="0" fieldPosition="0">
        <references count="2">
          <reference field="4" count="1" selected="0">
            <x v="14"/>
          </reference>
          <reference field="7" count="1">
            <x v="70"/>
          </reference>
        </references>
      </pivotArea>
    </format>
    <format dxfId="1087">
      <pivotArea dataOnly="0" labelOnly="1" outline="0" fieldPosition="0">
        <references count="2">
          <reference field="4" count="1" selected="0">
            <x v="46"/>
          </reference>
          <reference field="7" count="1">
            <x v="78"/>
          </reference>
        </references>
      </pivotArea>
    </format>
    <format dxfId="1088">
      <pivotArea dataOnly="0" labelOnly="1" outline="0" fieldPosition="0">
        <references count="2">
          <reference field="4" count="1" selected="0">
            <x v="47"/>
          </reference>
          <reference field="7" count="1">
            <x v="75"/>
          </reference>
        </references>
      </pivotArea>
    </format>
    <format dxfId="1089">
      <pivotArea dataOnly="0" labelOnly="1" outline="0" fieldPosition="0">
        <references count="2">
          <reference field="4" count="1" selected="0">
            <x v="48"/>
          </reference>
          <reference field="7" count="1">
            <x v="18"/>
          </reference>
        </references>
      </pivotArea>
    </format>
    <format dxfId="1090">
      <pivotArea dataOnly="0" labelOnly="1" outline="0" fieldPosition="0">
        <references count="2">
          <reference field="4" count="1" selected="0">
            <x v="49"/>
          </reference>
          <reference field="7" count="1">
            <x v="78"/>
          </reference>
        </references>
      </pivotArea>
    </format>
    <format dxfId="1091">
      <pivotArea dataOnly="0" labelOnly="1" outline="0" fieldPosition="0">
        <references count="2">
          <reference field="4" count="1" selected="0">
            <x v="20"/>
          </reference>
          <reference field="7" count="1">
            <x v="26"/>
          </reference>
        </references>
      </pivotArea>
    </format>
    <format dxfId="1092">
      <pivotArea dataOnly="0" labelOnly="1" outline="0" fieldPosition="0">
        <references count="2">
          <reference field="4" count="1" selected="0">
            <x v="50"/>
          </reference>
          <reference field="7" count="1">
            <x v="25"/>
          </reference>
        </references>
      </pivotArea>
    </format>
    <format dxfId="1093">
      <pivotArea dataOnly="0" labelOnly="1" outline="0" fieldPosition="0">
        <references count="2">
          <reference field="4" count="1" selected="0">
            <x v="51"/>
          </reference>
          <reference field="7" count="1">
            <x v="16"/>
          </reference>
        </references>
      </pivotArea>
    </format>
    <format dxfId="1094">
      <pivotArea dataOnly="0" labelOnly="1" outline="0" fieldPosition="0">
        <references count="2">
          <reference field="4" count="1" selected="0">
            <x v="6"/>
          </reference>
          <reference field="7" count="1">
            <x v="73"/>
          </reference>
        </references>
      </pivotArea>
    </format>
    <format dxfId="1095">
      <pivotArea dataOnly="0" labelOnly="1" outline="0" fieldPosition="0">
        <references count="2">
          <reference field="4" count="1" selected="0">
            <x v="54"/>
          </reference>
          <reference field="7" count="1">
            <x v="68"/>
          </reference>
        </references>
      </pivotArea>
    </format>
    <format dxfId="1096">
      <pivotArea dataOnly="0" labelOnly="1" outline="0" fieldPosition="0">
        <references count="2">
          <reference field="4" count="1" selected="0">
            <x v="1"/>
          </reference>
          <reference field="7" count="2">
            <x v="37"/>
            <x v="38"/>
          </reference>
        </references>
      </pivotArea>
    </format>
    <format dxfId="1097">
      <pivotArea dataOnly="0" labelOnly="1" outline="0" fieldPosition="0">
        <references count="2">
          <reference field="4" count="1" selected="0">
            <x v="55"/>
          </reference>
          <reference field="7" count="1">
            <x v="43"/>
          </reference>
        </references>
      </pivotArea>
    </format>
    <format dxfId="1098">
      <pivotArea dataOnly="0" labelOnly="1" outline="0" fieldPosition="0">
        <references count="2">
          <reference field="4" count="1" selected="0">
            <x v="11"/>
          </reference>
          <reference field="7" count="1">
            <x v="78"/>
          </reference>
        </references>
      </pivotArea>
    </format>
    <format dxfId="1099">
      <pivotArea dataOnly="0" labelOnly="1" outline="0" fieldPosition="0">
        <references count="2">
          <reference field="4" count="1" selected="0">
            <x v="56"/>
          </reference>
          <reference field="7" count="4">
            <x v="12"/>
            <x v="42"/>
            <x v="55"/>
            <x v="78"/>
          </reference>
        </references>
      </pivotArea>
    </format>
    <format dxfId="1100">
      <pivotArea dataOnly="0" labelOnly="1" outline="0" fieldPosition="0">
        <references count="2">
          <reference field="4" count="1" selected="0">
            <x v="57"/>
          </reference>
          <reference field="7" count="1">
            <x v="21"/>
          </reference>
        </references>
      </pivotArea>
    </format>
    <format dxfId="1101">
      <pivotArea dataOnly="0" labelOnly="1" outline="0" fieldPosition="0">
        <references count="2">
          <reference field="4" count="1" selected="0">
            <x v="58"/>
          </reference>
          <reference field="7" count="2">
            <x v="8"/>
            <x v="78"/>
          </reference>
        </references>
      </pivotArea>
    </format>
    <format dxfId="1102">
      <pivotArea dataOnly="0" labelOnly="1" outline="0" fieldPosition="0">
        <references count="2">
          <reference field="4" count="1" selected="0">
            <x v="60"/>
          </reference>
          <reference field="7" count="1">
            <x v="1"/>
          </reference>
        </references>
      </pivotArea>
    </format>
    <format dxfId="1103">
      <pivotArea dataOnly="0" labelOnly="1" outline="0" fieldPosition="0">
        <references count="2">
          <reference field="4" count="1" selected="0">
            <x v="61"/>
          </reference>
          <reference field="7" count="1">
            <x v="52"/>
          </reference>
        </references>
      </pivotArea>
    </format>
    <format dxfId="1104">
      <pivotArea dataOnly="0" labelOnly="1" outline="0" fieldPosition="0">
        <references count="2">
          <reference field="4" count="1" selected="0">
            <x v="62"/>
          </reference>
          <reference field="7" count="1">
            <x v="54"/>
          </reference>
        </references>
      </pivotArea>
    </format>
    <format dxfId="1105">
      <pivotArea dataOnly="0" labelOnly="1" outline="0" fieldPosition="0">
        <references count="2">
          <reference field="4" count="1" selected="0">
            <x v="63"/>
          </reference>
          <reference field="7" count="2">
            <x v="39"/>
            <x v="78"/>
          </reference>
        </references>
      </pivotArea>
    </format>
    <format dxfId="1106">
      <pivotArea dataOnly="0" labelOnly="1" outline="0" fieldPosition="0">
        <references count="2">
          <reference field="4" count="1" selected="0">
            <x v="65"/>
          </reference>
          <reference field="7" count="2">
            <x v="35"/>
            <x v="59"/>
          </reference>
        </references>
      </pivotArea>
    </format>
    <format dxfId="1107">
      <pivotArea dataOnly="0" labelOnly="1" outline="0" fieldPosition="0">
        <references count="2">
          <reference field="4" count="1" selected="0">
            <x v="8"/>
          </reference>
          <reference field="7" count="3">
            <x v="58"/>
            <x v="71"/>
            <x v="72"/>
          </reference>
        </references>
      </pivotArea>
    </format>
    <format dxfId="1108">
      <pivotArea dataOnly="0" labelOnly="1" outline="0" fieldPosition="0">
        <references count="2">
          <reference field="4" count="1" selected="0">
            <x v="67"/>
          </reference>
          <reference field="7" count="1">
            <x v="78"/>
          </reference>
        </references>
      </pivotArea>
    </format>
    <format dxfId="1109">
      <pivotArea dataOnly="0" labelOnly="1" outline="0" fieldPosition="0">
        <references count="2">
          <reference field="4" count="1" selected="0">
            <x v="68"/>
          </reference>
          <reference field="7" count="1">
            <x v="11"/>
          </reference>
        </references>
      </pivotArea>
    </format>
    <format dxfId="1110">
      <pivotArea dataOnly="0" labelOnly="1" outline="0" fieldPosition="0">
        <references count="2">
          <reference field="4" count="1" selected="0">
            <x v="37"/>
          </reference>
          <reference field="7" count="1">
            <x v="41"/>
          </reference>
        </references>
      </pivotArea>
    </format>
    <format dxfId="1111">
      <pivotArea dataOnly="0" labelOnly="1" outline="0" fieldPosition="0">
        <references count="2">
          <reference field="4" count="1" selected="0">
            <x v="69"/>
          </reference>
          <reference field="7" count="1">
            <x v="34"/>
          </reference>
        </references>
      </pivotArea>
    </format>
    <format dxfId="1112">
      <pivotArea dataOnly="0" labelOnly="1" outline="0" fieldPosition="0">
        <references count="2">
          <reference field="4" count="1" selected="0">
            <x v="70"/>
          </reference>
          <reference field="7" count="1">
            <x v="0"/>
          </reference>
        </references>
      </pivotArea>
    </format>
    <format dxfId="1113">
      <pivotArea dataOnly="0" labelOnly="1" outline="0" fieldPosition="0">
        <references count="2">
          <reference field="4" count="1" selected="0">
            <x v="4"/>
          </reference>
          <reference field="7" count="3">
            <x v="36"/>
            <x v="69"/>
            <x v="76"/>
          </reference>
        </references>
      </pivotArea>
    </format>
    <format dxfId="1114">
      <pivotArea dataOnly="0" labelOnly="1" outline="0" fieldPosition="0">
        <references count="2">
          <reference field="4" count="1" selected="0">
            <x v="71"/>
          </reference>
          <reference field="7" count="2">
            <x v="9"/>
            <x v="65"/>
          </reference>
        </references>
      </pivotArea>
    </format>
    <format dxfId="1115">
      <pivotArea dataOnly="0" labelOnly="1" outline="0" fieldPosition="0">
        <references count="2">
          <reference field="4" count="1" selected="0">
            <x v="15"/>
          </reference>
          <reference field="7" count="1">
            <x v="10"/>
          </reference>
        </references>
      </pivotArea>
    </format>
    <format dxfId="1116">
      <pivotArea dataOnly="0" labelOnly="1" outline="0" fieldPosition="0">
        <references count="2">
          <reference field="4" count="1" selected="0">
            <x v="72"/>
          </reference>
          <reference field="7" count="1">
            <x v="28"/>
          </reference>
        </references>
      </pivotArea>
    </format>
    <format dxfId="1117">
      <pivotArea dataOnly="0" labelOnly="1" outline="0" fieldPosition="0">
        <references count="2">
          <reference field="4" count="1" selected="0">
            <x v="73"/>
          </reference>
          <reference field="7" count="1">
            <x v="77"/>
          </reference>
        </references>
      </pivotArea>
    </format>
    <format dxfId="1118">
      <pivotArea dataOnly="0" labelOnly="1" outline="0" fieldPosition="0">
        <references count="2">
          <reference field="4" count="1" selected="0">
            <x v="10"/>
          </reference>
          <reference field="7" count="1">
            <x v="2"/>
          </reference>
        </references>
      </pivotArea>
    </format>
    <format dxfId="1119">
      <pivotArea dataOnly="0" labelOnly="1" outline="0" fieldPosition="0">
        <references count="2">
          <reference field="4" count="1" selected="0">
            <x v="74"/>
          </reference>
          <reference field="7" count="1">
            <x v="23"/>
          </reference>
        </references>
      </pivotArea>
    </format>
    <format dxfId="1120">
      <pivotArea dataOnly="0" labelOnly="1" outline="0" fieldPosition="0">
        <references count="2">
          <reference field="4" count="1" selected="0">
            <x v="2"/>
          </reference>
          <reference field="7" count="1">
            <x v="24"/>
          </reference>
        </references>
      </pivotArea>
    </format>
    <format dxfId="1121">
      <pivotArea dataOnly="0" labelOnly="1" outline="0" fieldPosition="0">
        <references count="2">
          <reference field="4" count="1" selected="0">
            <x v="75"/>
          </reference>
          <reference field="7" count="1">
            <x v="78"/>
          </reference>
        </references>
      </pivotArea>
    </format>
    <format dxfId="1122">
      <pivotArea dataOnly="0" labelOnly="1" outline="0" fieldPosition="0">
        <references count="2">
          <reference field="4" count="1" selected="0">
            <x v="76"/>
          </reference>
          <reference field="7" count="1">
            <x v="74"/>
          </reference>
        </references>
      </pivotArea>
    </format>
    <format dxfId="1123">
      <pivotArea dataOnly="0" labelOnly="1" outline="0" fieldPosition="0">
        <references count="2">
          <reference field="4" count="1" selected="0">
            <x v="77"/>
          </reference>
          <reference field="7" count="1">
            <x v="47"/>
          </reference>
        </references>
      </pivotArea>
    </format>
    <format dxfId="1124">
      <pivotArea dataOnly="0" labelOnly="1" outline="0" fieldPosition="0">
        <references count="2">
          <reference field="4" count="1" selected="0">
            <x v="78"/>
          </reference>
          <reference field="7" count="3">
            <x v="40"/>
            <x v="44"/>
            <x v="78"/>
          </reference>
        </references>
      </pivotArea>
    </format>
    <format dxfId="1125">
      <pivotArea dataOnly="0" labelOnly="1" outline="0" fieldPosition="0">
        <references count="2">
          <reference field="4" count="1" selected="0">
            <x v="80"/>
          </reference>
          <reference field="7" count="9">
            <x v="3"/>
            <x v="4"/>
            <x v="5"/>
            <x v="6"/>
            <x v="7"/>
            <x v="13"/>
            <x v="22"/>
            <x v="46"/>
            <x v="78"/>
          </reference>
        </references>
      </pivotArea>
    </format>
    <format dxfId="1126">
      <pivotArea dataOnly="0" labelOnly="1" outline="0" fieldPosition="0">
        <references count="3">
          <reference field="4" count="1" selected="0">
            <x v="5"/>
          </reference>
          <reference field="7" count="1" selected="0">
            <x v="14"/>
          </reference>
          <reference field="16" count="1">
            <x v="5"/>
          </reference>
        </references>
      </pivotArea>
    </format>
    <format dxfId="1127">
      <pivotArea dataOnly="0" labelOnly="1" outline="0" fieldPosition="0">
        <references count="3">
          <reference field="4" count="1" selected="0">
            <x v="16"/>
          </reference>
          <reference field="7" count="1" selected="0">
            <x v="78"/>
          </reference>
          <reference field="16" count="1">
            <x v="43"/>
          </reference>
        </references>
      </pivotArea>
    </format>
    <format dxfId="1128">
      <pivotArea dataOnly="0" labelOnly="1" outline="0" fieldPosition="0">
        <references count="3">
          <reference field="4" count="1" selected="0">
            <x v="9"/>
          </reference>
          <reference field="7" count="1" selected="0">
            <x v="17"/>
          </reference>
          <reference field="16" count="1">
            <x v="12"/>
          </reference>
        </references>
      </pivotArea>
    </format>
    <format dxfId="1129">
      <pivotArea dataOnly="0" labelOnly="1" outline="0" fieldPosition="0">
        <references count="3">
          <reference field="4" count="1" selected="0">
            <x v="17"/>
          </reference>
          <reference field="7" count="1" selected="0">
            <x v="32"/>
          </reference>
          <reference field="16" count="1">
            <x v="43"/>
          </reference>
        </references>
      </pivotArea>
    </format>
    <format dxfId="1130">
      <pivotArea dataOnly="0" labelOnly="1" outline="0" fieldPosition="0">
        <references count="3">
          <reference field="4" count="1" selected="0">
            <x v="3"/>
          </reference>
          <reference field="7" count="1" selected="0">
            <x v="53"/>
          </reference>
          <reference field="16" count="1">
            <x v="4"/>
          </reference>
        </references>
      </pivotArea>
    </format>
    <format dxfId="1131">
      <pivotArea dataOnly="0" labelOnly="1" outline="0" fieldPosition="0">
        <references count="3">
          <reference field="4" count="1" selected="0">
            <x v="21"/>
          </reference>
          <reference field="7" count="1" selected="0">
            <x v="78"/>
          </reference>
          <reference field="16" count="1">
            <x v="43"/>
          </reference>
        </references>
      </pivotArea>
    </format>
    <format dxfId="1132">
      <pivotArea dataOnly="0" labelOnly="1" outline="0" fieldPosition="0">
        <references count="3">
          <reference field="4" count="1" selected="0">
            <x v="22"/>
          </reference>
          <reference field="7" count="1" selected="0">
            <x v="20"/>
          </reference>
          <reference field="16" count="1">
            <x v="43"/>
          </reference>
        </references>
      </pivotArea>
    </format>
    <format dxfId="1133">
      <pivotArea dataOnly="0" labelOnly="1" outline="0" fieldPosition="0">
        <references count="3">
          <reference field="4" count="1" selected="0">
            <x v="23"/>
          </reference>
          <reference field="7" count="1" selected="0">
            <x v="78"/>
          </reference>
          <reference field="16" count="1">
            <x v="43"/>
          </reference>
        </references>
      </pivotArea>
    </format>
    <format dxfId="1134">
      <pivotArea dataOnly="0" labelOnly="1" outline="0" fieldPosition="0">
        <references count="3">
          <reference field="4" count="1" selected="0">
            <x v="24"/>
          </reference>
          <reference field="7" count="1" selected="0">
            <x v="78"/>
          </reference>
          <reference field="16" count="1">
            <x v="43"/>
          </reference>
        </references>
      </pivotArea>
    </format>
    <format dxfId="1135">
      <pivotArea dataOnly="0" labelOnly="1" outline="0" fieldPosition="0">
        <references count="3">
          <reference field="4" count="1" selected="0">
            <x v="29"/>
          </reference>
          <reference field="7" count="1" selected="0">
            <x v="64"/>
          </reference>
          <reference field="16" count="1">
            <x v="43"/>
          </reference>
        </references>
      </pivotArea>
    </format>
    <format dxfId="1136">
      <pivotArea dataOnly="0" labelOnly="1" outline="0" fieldPosition="0">
        <references count="3">
          <reference field="4" count="1" selected="0">
            <x v="27"/>
          </reference>
          <reference field="7" count="1" selected="0">
            <x v="67"/>
          </reference>
          <reference field="16" count="1">
            <x v="43"/>
          </reference>
        </references>
      </pivotArea>
    </format>
    <format dxfId="1137">
      <pivotArea dataOnly="0" labelOnly="1" outline="0" fieldPosition="0">
        <references count="3">
          <reference field="4" count="1" selected="0">
            <x v="27"/>
          </reference>
          <reference field="7" count="1" selected="0">
            <x v="78"/>
          </reference>
          <reference field="16" count="1">
            <x v="43"/>
          </reference>
        </references>
      </pivotArea>
    </format>
    <format dxfId="1138">
      <pivotArea dataOnly="0" labelOnly="1" outline="0" fieldPosition="0">
        <references count="3">
          <reference field="4" count="1" selected="0">
            <x v="28"/>
          </reference>
          <reference field="7" count="1" selected="0">
            <x v="78"/>
          </reference>
          <reference field="16" count="1">
            <x v="43"/>
          </reference>
        </references>
      </pivotArea>
    </format>
    <format dxfId="1139">
      <pivotArea dataOnly="0" labelOnly="1" outline="0" fieldPosition="0">
        <references count="3">
          <reference field="4" count="1" selected="0">
            <x v="26"/>
          </reference>
          <reference field="7" count="1" selected="0">
            <x v="49"/>
          </reference>
          <reference field="16" count="1">
            <x v="43"/>
          </reference>
        </references>
      </pivotArea>
    </format>
    <format dxfId="1140">
      <pivotArea dataOnly="0" labelOnly="1" outline="0" fieldPosition="0">
        <references count="3">
          <reference field="4" count="1" selected="0">
            <x v="26"/>
          </reference>
          <reference field="7" count="1" selected="0">
            <x v="78"/>
          </reference>
          <reference field="16" count="1">
            <x v="43"/>
          </reference>
        </references>
      </pivotArea>
    </format>
    <format dxfId="1141">
      <pivotArea dataOnly="0" labelOnly="1" outline="0" fieldPosition="0">
        <references count="3">
          <reference field="4" count="1" selected="0">
            <x v="30"/>
          </reference>
          <reference field="7" count="1" selected="0">
            <x v="19"/>
          </reference>
          <reference field="16" count="1">
            <x v="7"/>
          </reference>
        </references>
      </pivotArea>
    </format>
    <format dxfId="1142">
      <pivotArea dataOnly="0" labelOnly="1" outline="0" fieldPosition="0">
        <references count="3">
          <reference field="4" count="1" selected="0">
            <x v="7"/>
          </reference>
          <reference field="7" count="1" selected="0">
            <x v="78"/>
          </reference>
          <reference field="16" count="1">
            <x v="8"/>
          </reference>
        </references>
      </pivotArea>
    </format>
    <format dxfId="1143">
      <pivotArea dataOnly="0" labelOnly="1" outline="0" fieldPosition="0">
        <references count="3">
          <reference field="4" count="1" selected="0">
            <x v="31"/>
          </reference>
          <reference field="7" count="1" selected="0">
            <x v="45"/>
          </reference>
          <reference field="16" count="1">
            <x v="43"/>
          </reference>
        </references>
      </pivotArea>
    </format>
    <format dxfId="1144">
      <pivotArea dataOnly="0" labelOnly="1" outline="0" fieldPosition="0">
        <references count="3">
          <reference field="4" count="1" selected="0">
            <x v="18"/>
          </reference>
          <reference field="7" count="1" selected="0">
            <x v="15"/>
          </reference>
          <reference field="16" count="1">
            <x v="43"/>
          </reference>
        </references>
      </pivotArea>
    </format>
    <format dxfId="1145">
      <pivotArea dataOnly="0" labelOnly="1" outline="0" fieldPosition="0">
        <references count="3">
          <reference field="4" count="1" selected="0">
            <x v="18"/>
          </reference>
          <reference field="7" count="1" selected="0">
            <x v="78"/>
          </reference>
          <reference field="16" count="1">
            <x v="43"/>
          </reference>
        </references>
      </pivotArea>
    </format>
    <format dxfId="1146">
      <pivotArea dataOnly="0" labelOnly="1" outline="0" fieldPosition="0">
        <references count="3">
          <reference field="4" count="1" selected="0">
            <x v="32"/>
          </reference>
          <reference field="7" count="1" selected="0">
            <x v="66"/>
          </reference>
          <reference field="16" count="1">
            <x v="43"/>
          </reference>
        </references>
      </pivotArea>
    </format>
    <format dxfId="1147">
      <pivotArea dataOnly="0" labelOnly="1" outline="0" fieldPosition="0">
        <references count="3">
          <reference field="4" count="1" selected="0">
            <x v="19"/>
          </reference>
          <reference field="7" count="1" selected="0">
            <x v="50"/>
          </reference>
          <reference field="16" count="1">
            <x v="43"/>
          </reference>
        </references>
      </pivotArea>
    </format>
    <format dxfId="1148">
      <pivotArea dataOnly="0" labelOnly="1" outline="0" fieldPosition="0">
        <references count="3">
          <reference field="4" count="1" selected="0">
            <x v="12"/>
          </reference>
          <reference field="7" count="1" selected="0">
            <x v="30"/>
          </reference>
          <reference field="16" count="1">
            <x v="43"/>
          </reference>
        </references>
      </pivotArea>
    </format>
    <format dxfId="1149">
      <pivotArea dataOnly="0" labelOnly="1" outline="0" fieldPosition="0">
        <references count="3">
          <reference field="4" count="1" selected="0">
            <x v="33"/>
          </reference>
          <reference field="7" count="1" selected="0">
            <x v="78"/>
          </reference>
          <reference field="16" count="1">
            <x v="43"/>
          </reference>
        </references>
      </pivotArea>
    </format>
    <format dxfId="1150">
      <pivotArea dataOnly="0" labelOnly="1" outline="0" fieldPosition="0">
        <references count="3">
          <reference field="4" count="1" selected="0">
            <x v="34"/>
          </reference>
          <reference field="7" count="1" selected="0">
            <x v="31"/>
          </reference>
          <reference field="16" count="1">
            <x v="43"/>
          </reference>
        </references>
      </pivotArea>
    </format>
    <format dxfId="1151">
      <pivotArea dataOnly="0" labelOnly="1" outline="0" fieldPosition="0">
        <references count="3">
          <reference field="4" count="1" selected="0">
            <x v="35"/>
          </reference>
          <reference field="7" count="1" selected="0">
            <x v="27"/>
          </reference>
          <reference field="16" count="1">
            <x v="43"/>
          </reference>
        </references>
      </pivotArea>
    </format>
    <format dxfId="1152">
      <pivotArea dataOnly="0" labelOnly="1" outline="0" fieldPosition="0">
        <references count="3">
          <reference field="4" count="1" selected="0">
            <x v="36"/>
          </reference>
          <reference field="7" count="1" selected="0">
            <x v="57"/>
          </reference>
          <reference field="16" count="1">
            <x v="43"/>
          </reference>
        </references>
      </pivotArea>
    </format>
    <format dxfId="1153">
      <pivotArea dataOnly="0" labelOnly="1" outline="0" fieldPosition="0">
        <references count="3">
          <reference field="4" count="1" selected="0">
            <x v="13"/>
          </reference>
          <reference field="7" count="1" selected="0">
            <x v="60"/>
          </reference>
          <reference field="16" count="1">
            <x v="43"/>
          </reference>
        </references>
      </pivotArea>
    </format>
    <format dxfId="1154">
      <pivotArea dataOnly="0" labelOnly="1" outline="0" fieldPosition="0">
        <references count="3">
          <reference field="4" count="1" selected="0">
            <x v="38"/>
          </reference>
          <reference field="7" count="1" selected="0">
            <x v="48"/>
          </reference>
          <reference field="16" count="1">
            <x v="3"/>
          </reference>
        </references>
      </pivotArea>
    </format>
    <format dxfId="1155">
      <pivotArea dataOnly="0" labelOnly="1" outline="0" fieldPosition="0">
        <references count="3">
          <reference field="4" count="1" selected="0">
            <x v="39"/>
          </reference>
          <reference field="7" count="1" selected="0">
            <x v="78"/>
          </reference>
          <reference field="16" count="1">
            <x v="43"/>
          </reference>
        </references>
      </pivotArea>
    </format>
    <format dxfId="1156">
      <pivotArea dataOnly="0" labelOnly="1" outline="0" fieldPosition="0">
        <references count="3">
          <reference field="4" count="1" selected="0">
            <x v="41"/>
          </reference>
          <reference field="7" count="1" selected="0">
            <x v="33"/>
          </reference>
          <reference field="16" count="1">
            <x v="2"/>
          </reference>
        </references>
      </pivotArea>
    </format>
    <format dxfId="1157">
      <pivotArea dataOnly="0" labelOnly="1" outline="0" fieldPosition="0">
        <references count="3">
          <reference field="4" count="1" selected="0">
            <x v="43"/>
          </reference>
          <reference field="7" count="1" selected="0">
            <x v="51"/>
          </reference>
          <reference field="16" count="1">
            <x v="43"/>
          </reference>
        </references>
      </pivotArea>
    </format>
    <format dxfId="1158">
      <pivotArea dataOnly="0" labelOnly="1" outline="0" fieldPosition="0">
        <references count="3">
          <reference field="4" count="1" selected="0">
            <x v="44"/>
          </reference>
          <reference field="7" count="1" selected="0">
            <x v="78"/>
          </reference>
          <reference field="16" count="1">
            <x v="43"/>
          </reference>
        </references>
      </pivotArea>
    </format>
    <format dxfId="1159">
      <pivotArea dataOnly="0" labelOnly="1" outline="0" fieldPosition="0">
        <references count="3">
          <reference field="4" count="1" selected="0">
            <x v="45"/>
          </reference>
          <reference field="7" count="1" selected="0">
            <x v="56"/>
          </reference>
          <reference field="16" count="1">
            <x v="39"/>
          </reference>
        </references>
      </pivotArea>
    </format>
    <format dxfId="1160">
      <pivotArea dataOnly="0" labelOnly="1" outline="0" fieldPosition="0">
        <references count="3">
          <reference field="4" count="1" selected="0">
            <x v="14"/>
          </reference>
          <reference field="7" count="1" selected="0">
            <x v="70"/>
          </reference>
          <reference field="16" count="1">
            <x v="43"/>
          </reference>
        </references>
      </pivotArea>
    </format>
    <format dxfId="1161">
      <pivotArea dataOnly="0" labelOnly="1" outline="0" fieldPosition="0">
        <references count="3">
          <reference field="4" count="1" selected="0">
            <x v="46"/>
          </reference>
          <reference field="7" count="1" selected="0">
            <x v="78"/>
          </reference>
          <reference field="16" count="1">
            <x v="43"/>
          </reference>
        </references>
      </pivotArea>
    </format>
    <format dxfId="1162">
      <pivotArea dataOnly="0" labelOnly="1" outline="0" fieldPosition="0">
        <references count="3">
          <reference field="4" count="1" selected="0">
            <x v="47"/>
          </reference>
          <reference field="7" count="1" selected="0">
            <x v="75"/>
          </reference>
          <reference field="16" count="1">
            <x v="43"/>
          </reference>
        </references>
      </pivotArea>
    </format>
    <format dxfId="1163">
      <pivotArea dataOnly="0" labelOnly="1" outline="0" fieldPosition="0">
        <references count="3">
          <reference field="4" count="1" selected="0">
            <x v="48"/>
          </reference>
          <reference field="7" count="1" selected="0">
            <x v="18"/>
          </reference>
          <reference field="16" count="1">
            <x v="43"/>
          </reference>
        </references>
      </pivotArea>
    </format>
    <format dxfId="1164">
      <pivotArea dataOnly="0" labelOnly="1" outline="0" fieldPosition="0">
        <references count="3">
          <reference field="4" count="1" selected="0">
            <x v="49"/>
          </reference>
          <reference field="7" count="1" selected="0">
            <x v="78"/>
          </reference>
          <reference field="16" count="1">
            <x v="43"/>
          </reference>
        </references>
      </pivotArea>
    </format>
    <format dxfId="1165">
      <pivotArea dataOnly="0" labelOnly="1" outline="0" fieldPosition="0">
        <references count="3">
          <reference field="4" count="1" selected="0">
            <x v="20"/>
          </reference>
          <reference field="7" count="1" selected="0">
            <x v="26"/>
          </reference>
          <reference field="16" count="1">
            <x v="43"/>
          </reference>
        </references>
      </pivotArea>
    </format>
    <format dxfId="1166">
      <pivotArea dataOnly="0" labelOnly="1" outline="0" fieldPosition="0">
        <references count="3">
          <reference field="4" count="1" selected="0">
            <x v="50"/>
          </reference>
          <reference field="7" count="1" selected="0">
            <x v="25"/>
          </reference>
          <reference field="16" count="1">
            <x v="43"/>
          </reference>
        </references>
      </pivotArea>
    </format>
    <format dxfId="1167">
      <pivotArea dataOnly="0" labelOnly="1" outline="0" fieldPosition="0">
        <references count="3">
          <reference field="4" count="1" selected="0">
            <x v="51"/>
          </reference>
          <reference field="7" count="1" selected="0">
            <x v="16"/>
          </reference>
          <reference field="16" count="1">
            <x v="43"/>
          </reference>
        </references>
      </pivotArea>
    </format>
    <format dxfId="1168">
      <pivotArea dataOnly="0" labelOnly="1" outline="0" fieldPosition="0">
        <references count="3">
          <reference field="4" count="1" selected="0">
            <x v="52"/>
          </reference>
          <reference field="7" count="1" selected="0">
            <x v="78"/>
          </reference>
          <reference field="16" count="1">
            <x v="43"/>
          </reference>
        </references>
      </pivotArea>
    </format>
    <format dxfId="1169">
      <pivotArea dataOnly="0" labelOnly="1" outline="0" fieldPosition="0">
        <references count="3">
          <reference field="4" count="1" selected="0">
            <x v="6"/>
          </reference>
          <reference field="7" count="1" selected="0">
            <x v="73"/>
          </reference>
          <reference field="16" count="1">
            <x v="6"/>
          </reference>
        </references>
      </pivotArea>
    </format>
    <format dxfId="1170">
      <pivotArea dataOnly="0" labelOnly="1" outline="0" fieldPosition="0">
        <references count="3">
          <reference field="4" count="1" selected="0">
            <x v="53"/>
          </reference>
          <reference field="7" count="1" selected="0">
            <x v="78"/>
          </reference>
          <reference field="16" count="1">
            <x v="43"/>
          </reference>
        </references>
      </pivotArea>
    </format>
    <format dxfId="1171">
      <pivotArea dataOnly="0" labelOnly="1" outline="0" fieldPosition="0">
        <references count="3">
          <reference field="4" count="1" selected="0">
            <x v="54"/>
          </reference>
          <reference field="7" count="1" selected="0">
            <x v="68"/>
          </reference>
          <reference field="16" count="1">
            <x v="43"/>
          </reference>
        </references>
      </pivotArea>
    </format>
    <format dxfId="1172">
      <pivotArea dataOnly="0" labelOnly="1" outline="0" fieldPosition="0">
        <references count="3">
          <reference field="4" count="1" selected="0">
            <x v="1"/>
          </reference>
          <reference field="7" count="1" selected="0">
            <x v="38"/>
          </reference>
          <reference field="16" count="1">
            <x v="9"/>
          </reference>
        </references>
      </pivotArea>
    </format>
    <format dxfId="1173">
      <pivotArea dataOnly="0" labelOnly="1" outline="0" fieldPosition="0">
        <references count="3">
          <reference field="4" count="1" selected="0">
            <x v="1"/>
          </reference>
          <reference field="7" count="1" selected="0">
            <x v="37"/>
          </reference>
          <reference field="16" count="1">
            <x v="2"/>
          </reference>
        </references>
      </pivotArea>
    </format>
    <format dxfId="1174">
      <pivotArea dataOnly="0" labelOnly="1" outline="0" fieldPosition="0">
        <references count="3">
          <reference field="4" count="1" selected="0">
            <x v="55"/>
          </reference>
          <reference field="7" count="1" selected="0">
            <x v="43"/>
          </reference>
          <reference field="16" count="1">
            <x v="43"/>
          </reference>
        </references>
      </pivotArea>
    </format>
    <format dxfId="1175">
      <pivotArea dataOnly="0" labelOnly="1" outline="0" fieldPosition="0">
        <references count="3">
          <reference field="4" count="1" selected="0">
            <x v="11"/>
          </reference>
          <reference field="7" count="1" selected="0">
            <x v="78"/>
          </reference>
          <reference field="16" count="1">
            <x v="43"/>
          </reference>
        </references>
      </pivotArea>
    </format>
    <format dxfId="1176">
      <pivotArea dataOnly="0" labelOnly="1" outline="0" fieldPosition="0">
        <references count="3">
          <reference field="4" count="1" selected="0">
            <x v="56"/>
          </reference>
          <reference field="7" count="1" selected="0">
            <x v="12"/>
          </reference>
          <reference field="16" count="1">
            <x v="43"/>
          </reference>
        </references>
      </pivotArea>
    </format>
    <format dxfId="1177">
      <pivotArea dataOnly="0" labelOnly="1" outline="0" fieldPosition="0">
        <references count="3">
          <reference field="4" count="1" selected="0">
            <x v="56"/>
          </reference>
          <reference field="7" count="1" selected="0">
            <x v="42"/>
          </reference>
          <reference field="16" count="1">
            <x v="43"/>
          </reference>
        </references>
      </pivotArea>
    </format>
    <format dxfId="1178">
      <pivotArea dataOnly="0" labelOnly="1" outline="0" fieldPosition="0">
        <references count="3">
          <reference field="4" count="1" selected="0">
            <x v="56"/>
          </reference>
          <reference field="7" count="1" selected="0">
            <x v="55"/>
          </reference>
          <reference field="16" count="1">
            <x v="43"/>
          </reference>
        </references>
      </pivotArea>
    </format>
    <format dxfId="1179">
      <pivotArea dataOnly="0" labelOnly="1" outline="0" fieldPosition="0">
        <references count="3">
          <reference field="4" count="1" selected="0">
            <x v="56"/>
          </reference>
          <reference field="7" count="1" selected="0">
            <x v="78"/>
          </reference>
          <reference field="16" count="1">
            <x v="43"/>
          </reference>
        </references>
      </pivotArea>
    </format>
    <format dxfId="1180">
      <pivotArea dataOnly="0" labelOnly="1" outline="0" fieldPosition="0">
        <references count="3">
          <reference field="4" count="1" selected="0">
            <x v="40"/>
          </reference>
          <reference field="7" count="1" selected="0">
            <x v="78"/>
          </reference>
          <reference field="16" count="1">
            <x v="43"/>
          </reference>
        </references>
      </pivotArea>
    </format>
    <format dxfId="1181">
      <pivotArea dataOnly="0" labelOnly="1" outline="0" fieldPosition="0">
        <references count="3">
          <reference field="4" count="1" selected="0">
            <x v="57"/>
          </reference>
          <reference field="7" count="1" selected="0">
            <x v="21"/>
          </reference>
          <reference field="16" count="1">
            <x v="43"/>
          </reference>
        </references>
      </pivotArea>
    </format>
    <format dxfId="1182">
      <pivotArea dataOnly="0" labelOnly="1" outline="0" fieldPosition="0">
        <references count="3">
          <reference field="4" count="1" selected="0">
            <x v="58"/>
          </reference>
          <reference field="7" count="1" selected="0">
            <x v="8"/>
          </reference>
          <reference field="16" count="1">
            <x v="43"/>
          </reference>
        </references>
      </pivotArea>
    </format>
    <format dxfId="1183">
      <pivotArea dataOnly="0" labelOnly="1" outline="0" fieldPosition="0">
        <references count="3">
          <reference field="4" count="1" selected="0">
            <x v="58"/>
          </reference>
          <reference field="7" count="1" selected="0">
            <x v="78"/>
          </reference>
          <reference field="16" count="1">
            <x v="43"/>
          </reference>
        </references>
      </pivotArea>
    </format>
    <format dxfId="1184">
      <pivotArea dataOnly="0" labelOnly="1" outline="0" fieldPosition="0">
        <references count="3">
          <reference field="4" count="1" selected="0">
            <x v="59"/>
          </reference>
          <reference field="7" count="1" selected="0">
            <x v="78"/>
          </reference>
          <reference field="16" count="1">
            <x v="43"/>
          </reference>
        </references>
      </pivotArea>
    </format>
    <format dxfId="1185">
      <pivotArea dataOnly="0" labelOnly="1" outline="0" fieldPosition="0">
        <references count="3">
          <reference field="4" count="1" selected="0">
            <x v="60"/>
          </reference>
          <reference field="7" count="1" selected="0">
            <x v="1"/>
          </reference>
          <reference field="16" count="1">
            <x v="43"/>
          </reference>
        </references>
      </pivotArea>
    </format>
    <format dxfId="1186">
      <pivotArea dataOnly="0" labelOnly="1" outline="0" fieldPosition="0">
        <references count="3">
          <reference field="4" count="1" selected="0">
            <x v="61"/>
          </reference>
          <reference field="7" count="1" selected="0">
            <x v="52"/>
          </reference>
          <reference field="16" count="1">
            <x v="43"/>
          </reference>
        </references>
      </pivotArea>
    </format>
    <format dxfId="1187">
      <pivotArea dataOnly="0" labelOnly="1" outline="0" fieldPosition="0">
        <references count="3">
          <reference field="4" count="1" selected="0">
            <x v="62"/>
          </reference>
          <reference field="7" count="1" selected="0">
            <x v="54"/>
          </reference>
          <reference field="16" count="1">
            <x v="43"/>
          </reference>
        </references>
      </pivotArea>
    </format>
    <format dxfId="1188">
      <pivotArea dataOnly="0" labelOnly="1" outline="0" fieldPosition="0">
        <references count="3">
          <reference field="4" count="1" selected="0">
            <x v="63"/>
          </reference>
          <reference field="7" count="1" selected="0">
            <x v="39"/>
          </reference>
          <reference field="16" count="1">
            <x v="43"/>
          </reference>
        </references>
      </pivotArea>
    </format>
    <format dxfId="1189">
      <pivotArea dataOnly="0" labelOnly="1" outline="0" fieldPosition="0">
        <references count="3">
          <reference field="4" count="1" selected="0">
            <x v="63"/>
          </reference>
          <reference field="7" count="1" selected="0">
            <x v="78"/>
          </reference>
          <reference field="16" count="1">
            <x v="43"/>
          </reference>
        </references>
      </pivotArea>
    </format>
    <format dxfId="1190">
      <pivotArea dataOnly="0" labelOnly="1" outline="0" fieldPosition="0">
        <references count="3">
          <reference field="4" count="1" selected="0">
            <x v="64"/>
          </reference>
          <reference field="7" count="1" selected="0">
            <x v="78"/>
          </reference>
          <reference field="16" count="1">
            <x v="43"/>
          </reference>
        </references>
      </pivotArea>
    </format>
    <format dxfId="1191">
      <pivotArea dataOnly="0" labelOnly="1" outline="0" fieldPosition="0">
        <references count="3">
          <reference field="4" count="1" selected="0">
            <x v="65"/>
          </reference>
          <reference field="7" count="1" selected="0">
            <x v="35"/>
          </reference>
          <reference field="16" count="1">
            <x v="43"/>
          </reference>
        </references>
      </pivotArea>
    </format>
    <format dxfId="1192">
      <pivotArea dataOnly="0" labelOnly="1" outline="0" fieldPosition="0">
        <references count="3">
          <reference field="4" count="1" selected="0">
            <x v="65"/>
          </reference>
          <reference field="7" count="1" selected="0">
            <x v="59"/>
          </reference>
          <reference field="16" count="1">
            <x v="43"/>
          </reference>
        </references>
      </pivotArea>
    </format>
    <format dxfId="1193">
      <pivotArea dataOnly="0" labelOnly="1" outline="0" fieldPosition="0">
        <references count="3">
          <reference field="4" count="1" selected="0">
            <x v="8"/>
          </reference>
          <reference field="7" count="1" selected="0">
            <x v="58"/>
          </reference>
          <reference field="16" count="1">
            <x v="43"/>
          </reference>
        </references>
      </pivotArea>
    </format>
    <format dxfId="1194">
      <pivotArea dataOnly="0" labelOnly="1" outline="0" fieldPosition="0">
        <references count="3">
          <reference field="4" count="1" selected="0">
            <x v="8"/>
          </reference>
          <reference field="7" count="1" selected="0">
            <x v="72"/>
          </reference>
          <reference field="16" count="1">
            <x v="11"/>
          </reference>
        </references>
      </pivotArea>
    </format>
    <format dxfId="1195">
      <pivotArea dataOnly="0" labelOnly="1" outline="0" fieldPosition="0">
        <references count="3">
          <reference field="4" count="1" selected="0">
            <x v="8"/>
          </reference>
          <reference field="7" count="1" selected="0">
            <x v="71"/>
          </reference>
          <reference field="16" count="1">
            <x v="10"/>
          </reference>
        </references>
      </pivotArea>
    </format>
    <format dxfId="1196">
      <pivotArea dataOnly="0" labelOnly="1" outline="0" fieldPosition="0">
        <references count="3">
          <reference field="4" count="1" selected="0">
            <x v="67"/>
          </reference>
          <reference field="7" count="1" selected="0">
            <x v="78"/>
          </reference>
          <reference field="16" count="1">
            <x v="43"/>
          </reference>
        </references>
      </pivotArea>
    </format>
    <format dxfId="1197">
      <pivotArea dataOnly="0" labelOnly="1" outline="0" fieldPosition="0">
        <references count="3">
          <reference field="4" count="1" selected="0">
            <x v="68"/>
          </reference>
          <reference field="7" count="1" selected="0">
            <x v="11"/>
          </reference>
          <reference field="16" count="1">
            <x v="43"/>
          </reference>
        </references>
      </pivotArea>
    </format>
    <format dxfId="1198">
      <pivotArea dataOnly="0" labelOnly="1" outline="0" fieldPosition="0">
        <references count="3">
          <reference field="4" count="1" selected="0">
            <x v="37"/>
          </reference>
          <reference field="7" count="1" selected="0">
            <x v="41"/>
          </reference>
          <reference field="16" count="1">
            <x v="1"/>
          </reference>
        </references>
      </pivotArea>
    </format>
    <format dxfId="1199">
      <pivotArea dataOnly="0" labelOnly="1" outline="0" fieldPosition="0">
        <references count="3">
          <reference field="4" count="1" selected="0">
            <x v="69"/>
          </reference>
          <reference field="7" count="1" selected="0">
            <x v="34"/>
          </reference>
          <reference field="16" count="1">
            <x v="43"/>
          </reference>
        </references>
      </pivotArea>
    </format>
    <format dxfId="1200">
      <pivotArea dataOnly="0" labelOnly="1" outline="0" fieldPosition="0">
        <references count="3">
          <reference field="4" count="1" selected="0">
            <x v="70"/>
          </reference>
          <reference field="7" count="1" selected="0">
            <x v="0"/>
          </reference>
          <reference field="16" count="1">
            <x v="43"/>
          </reference>
        </references>
      </pivotArea>
    </format>
    <format dxfId="1201">
      <pivotArea dataOnly="0" labelOnly="1" outline="0" fieldPosition="0">
        <references count="3">
          <reference field="4" count="1" selected="0">
            <x v="4"/>
          </reference>
          <reference field="7" count="1" selected="0">
            <x v="36"/>
          </reference>
          <reference field="16" count="1">
            <x v="43"/>
          </reference>
        </references>
      </pivotArea>
    </format>
    <format dxfId="1202">
      <pivotArea dataOnly="0" labelOnly="1" outline="0" fieldPosition="0">
        <references count="3">
          <reference field="4" count="1" selected="0">
            <x v="4"/>
          </reference>
          <reference field="7" count="1" selected="0">
            <x v="69"/>
          </reference>
          <reference field="16" count="1">
            <x v="43"/>
          </reference>
        </references>
      </pivotArea>
    </format>
    <format dxfId="1203">
      <pivotArea dataOnly="0" labelOnly="1" outline="0" fieldPosition="0">
        <references count="3">
          <reference field="4" count="1" selected="0">
            <x v="4"/>
          </reference>
          <reference field="7" count="1" selected="0">
            <x v="76"/>
          </reference>
          <reference field="16" count="1">
            <x v="43"/>
          </reference>
        </references>
      </pivotArea>
    </format>
    <format dxfId="1204">
      <pivotArea dataOnly="0" labelOnly="1" outline="0" fieldPosition="0">
        <references count="3">
          <reference field="4" count="1" selected="0">
            <x v="71"/>
          </reference>
          <reference field="7" count="1" selected="0">
            <x v="9"/>
          </reference>
          <reference field="16" count="1">
            <x v="1"/>
          </reference>
        </references>
      </pivotArea>
    </format>
    <format dxfId="1205">
      <pivotArea dataOnly="0" labelOnly="1" outline="0" fieldPosition="0">
        <references count="3">
          <reference field="4" count="1" selected="0">
            <x v="71"/>
          </reference>
          <reference field="7" count="1" selected="0">
            <x v="65"/>
          </reference>
          <reference field="16" count="1">
            <x v="43"/>
          </reference>
        </references>
      </pivotArea>
    </format>
    <format dxfId="1206">
      <pivotArea dataOnly="0" labelOnly="1" outline="0" fieldPosition="0">
        <references count="3">
          <reference field="4" count="1" selected="0">
            <x v="15"/>
          </reference>
          <reference field="7" count="1" selected="0">
            <x v="10"/>
          </reference>
          <reference field="16" count="1">
            <x v="43"/>
          </reference>
        </references>
      </pivotArea>
    </format>
    <format dxfId="1207">
      <pivotArea dataOnly="0" labelOnly="1" outline="0" fieldPosition="0">
        <references count="3">
          <reference field="4" count="1" selected="0">
            <x v="72"/>
          </reference>
          <reference field="7" count="1" selected="0">
            <x v="28"/>
          </reference>
          <reference field="16" count="1">
            <x v="43"/>
          </reference>
        </references>
      </pivotArea>
    </format>
    <format dxfId="1208">
      <pivotArea dataOnly="0" labelOnly="1" outline="0" fieldPosition="0">
        <references count="3">
          <reference field="4" count="1" selected="0">
            <x v="73"/>
          </reference>
          <reference field="7" count="1" selected="0">
            <x v="77"/>
          </reference>
          <reference field="16" count="1">
            <x v="43"/>
          </reference>
        </references>
      </pivotArea>
    </format>
    <format dxfId="1209">
      <pivotArea dataOnly="0" labelOnly="1" outline="0" fieldPosition="0">
        <references count="3">
          <reference field="4" count="1" selected="0">
            <x v="10"/>
          </reference>
          <reference field="7" count="1" selected="0">
            <x v="2"/>
          </reference>
          <reference field="16" count="1">
            <x v="43"/>
          </reference>
        </references>
      </pivotArea>
    </format>
    <format dxfId="1210">
      <pivotArea dataOnly="0" labelOnly="1" outline="0" fieldPosition="0">
        <references count="3">
          <reference field="4" count="1" selected="0">
            <x v="74"/>
          </reference>
          <reference field="7" count="1" selected="0">
            <x v="23"/>
          </reference>
          <reference field="16" count="1">
            <x v="43"/>
          </reference>
        </references>
      </pivotArea>
    </format>
    <format dxfId="1211">
      <pivotArea dataOnly="0" labelOnly="1" outline="0" fieldPosition="0">
        <references count="3">
          <reference field="4" count="1" selected="0">
            <x v="2"/>
          </reference>
          <reference field="7" count="1" selected="0">
            <x v="24"/>
          </reference>
          <reference field="16" count="1">
            <x v="3"/>
          </reference>
        </references>
      </pivotArea>
    </format>
    <format dxfId="1212">
      <pivotArea dataOnly="0" labelOnly="1" outline="0" fieldPosition="0">
        <references count="3">
          <reference field="4" count="1" selected="0">
            <x v="75"/>
          </reference>
          <reference field="7" count="1" selected="0">
            <x v="78"/>
          </reference>
          <reference field="16" count="1">
            <x v="43"/>
          </reference>
        </references>
      </pivotArea>
    </format>
    <format dxfId="1213">
      <pivotArea dataOnly="0" labelOnly="1" outline="0" fieldPosition="0">
        <references count="3">
          <reference field="4" count="1" selected="0">
            <x v="76"/>
          </reference>
          <reference field="7" count="1" selected="0">
            <x v="74"/>
          </reference>
          <reference field="16" count="1">
            <x v="43"/>
          </reference>
        </references>
      </pivotArea>
    </format>
    <format dxfId="1214">
      <pivotArea dataOnly="0" labelOnly="1" outline="0" fieldPosition="0">
        <references count="3">
          <reference field="4" count="1" selected="0">
            <x v="77"/>
          </reference>
          <reference field="7" count="1" selected="0">
            <x v="47"/>
          </reference>
          <reference field="16" count="1">
            <x v="43"/>
          </reference>
        </references>
      </pivotArea>
    </format>
    <format dxfId="1215">
      <pivotArea dataOnly="0" labelOnly="1" outline="0" fieldPosition="0">
        <references count="3">
          <reference field="4" count="1" selected="0">
            <x v="78"/>
          </reference>
          <reference field="7" count="1" selected="0">
            <x v="40"/>
          </reference>
          <reference field="16" count="1">
            <x v="43"/>
          </reference>
        </references>
      </pivotArea>
    </format>
    <format dxfId="1216">
      <pivotArea dataOnly="0" labelOnly="1" outline="0" fieldPosition="0">
        <references count="3">
          <reference field="4" count="1" selected="0">
            <x v="78"/>
          </reference>
          <reference field="7" count="1" selected="0">
            <x v="44"/>
          </reference>
          <reference field="16" count="1">
            <x v="43"/>
          </reference>
        </references>
      </pivotArea>
    </format>
    <format dxfId="1217">
      <pivotArea dataOnly="0" labelOnly="1" outline="0" fieldPosition="0">
        <references count="3">
          <reference field="4" count="1" selected="0">
            <x v="78"/>
          </reference>
          <reference field="7" count="1" selected="0">
            <x v="78"/>
          </reference>
          <reference field="16" count="1">
            <x v="43"/>
          </reference>
        </references>
      </pivotArea>
    </format>
    <format dxfId="1218">
      <pivotArea dataOnly="0" labelOnly="1" outline="0" fieldPosition="0">
        <references count="3">
          <reference field="4" count="1" selected="0">
            <x v="79"/>
          </reference>
          <reference field="7" count="1" selected="0">
            <x v="78"/>
          </reference>
          <reference field="16" count="1">
            <x v="43"/>
          </reference>
        </references>
      </pivotArea>
    </format>
    <format dxfId="1219">
      <pivotArea dataOnly="0" labelOnly="1" outline="0" fieldPosition="0">
        <references count="3">
          <reference field="4" count="1" selected="0">
            <x v="80"/>
          </reference>
          <reference field="7" count="1" selected="0">
            <x v="3"/>
          </reference>
          <reference field="16" count="1">
            <x v="43"/>
          </reference>
        </references>
      </pivotArea>
    </format>
    <format dxfId="1220">
      <pivotArea dataOnly="0" labelOnly="1" outline="0" fieldPosition="0">
        <references count="3">
          <reference field="4" count="1" selected="0">
            <x v="80"/>
          </reference>
          <reference field="7" count="1" selected="0">
            <x v="4"/>
          </reference>
          <reference field="16" count="1">
            <x v="43"/>
          </reference>
        </references>
      </pivotArea>
    </format>
    <format dxfId="1221">
      <pivotArea dataOnly="0" labelOnly="1" outline="0" fieldPosition="0">
        <references count="3">
          <reference field="4" count="1" selected="0">
            <x v="80"/>
          </reference>
          <reference field="7" count="1" selected="0">
            <x v="5"/>
          </reference>
          <reference field="16" count="1">
            <x v="43"/>
          </reference>
        </references>
      </pivotArea>
    </format>
    <format dxfId="1222">
      <pivotArea dataOnly="0" labelOnly="1" outline="0" fieldPosition="0">
        <references count="3">
          <reference field="4" count="1" selected="0">
            <x v="80"/>
          </reference>
          <reference field="7" count="1" selected="0">
            <x v="6"/>
          </reference>
          <reference field="16" count="1">
            <x v="43"/>
          </reference>
        </references>
      </pivotArea>
    </format>
    <format dxfId="1223">
      <pivotArea dataOnly="0" labelOnly="1" outline="0" fieldPosition="0">
        <references count="3">
          <reference field="4" count="1" selected="0">
            <x v="80"/>
          </reference>
          <reference field="7" count="1" selected="0">
            <x v="7"/>
          </reference>
          <reference field="16" count="1">
            <x v="43"/>
          </reference>
        </references>
      </pivotArea>
    </format>
    <format dxfId="1224">
      <pivotArea dataOnly="0" labelOnly="1" outline="0" fieldPosition="0">
        <references count="3">
          <reference field="4" count="1" selected="0">
            <x v="80"/>
          </reference>
          <reference field="7" count="1" selected="0">
            <x v="13"/>
          </reference>
          <reference field="16" count="1">
            <x v="43"/>
          </reference>
        </references>
      </pivotArea>
    </format>
    <format dxfId="1225">
      <pivotArea dataOnly="0" labelOnly="1" outline="0" fieldPosition="0">
        <references count="3">
          <reference field="4" count="1" selected="0">
            <x v="80"/>
          </reference>
          <reference field="7" count="1" selected="0">
            <x v="22"/>
          </reference>
          <reference field="16" count="1">
            <x v="43"/>
          </reference>
        </references>
      </pivotArea>
    </format>
    <format dxfId="1226">
      <pivotArea dataOnly="0" labelOnly="1" outline="0" fieldPosition="0">
        <references count="3">
          <reference field="4" count="1" selected="0">
            <x v="80"/>
          </reference>
          <reference field="7" count="1" selected="0">
            <x v="46"/>
          </reference>
          <reference field="16" count="1">
            <x v="43"/>
          </reference>
        </references>
      </pivotArea>
    </format>
    <format dxfId="1227">
      <pivotArea dataOnly="0" labelOnly="1" outline="0" fieldPosition="0">
        <references count="3">
          <reference field="4" count="1" selected="0">
            <x v="80"/>
          </reference>
          <reference field="7" count="1" selected="0">
            <x v="78"/>
          </reference>
          <reference field="16" count="1">
            <x v="43"/>
          </reference>
        </references>
      </pivotArea>
    </format>
    <format dxfId="1228">
      <pivotArea type="topRight" dataOnly="0" labelOnly="1" outline="0" fieldPosition="0"/>
    </format>
    <format dxfId="1229">
      <pivotArea type="all" dataOnly="0" outline="0" fieldPosition="0"/>
    </format>
    <format dxfId="1230">
      <pivotArea outline="0" collapsedLevelsAreSubtotals="1" fieldPosition="0"/>
    </format>
    <format dxfId="1231">
      <pivotArea type="origin" dataOnly="0" labelOnly="1" outline="0" fieldPosition="0"/>
    </format>
    <format dxfId="1232">
      <pivotArea field="4" type="button" dataOnly="0" labelOnly="1" outline="0" axis="axisRow" fieldPosition="0"/>
    </format>
    <format dxfId="1233">
      <pivotArea field="7" type="button" dataOnly="0" labelOnly="1" outline="0" axis="axisRow" fieldPosition="3"/>
    </format>
    <format dxfId="1234">
      <pivotArea field="16" type="button" dataOnly="0" labelOnly="1" outline="0" axis="axisRow" fieldPosition="4"/>
    </format>
    <format dxfId="1235">
      <pivotArea dataOnly="0" labelOnly="1" outline="0" fieldPosition="0">
        <references count="1">
          <reference field="4" count="42">
            <x v="0"/>
            <x v="3"/>
            <x v="5"/>
            <x v="7"/>
            <x v="9"/>
            <x v="12"/>
            <x v="13"/>
            <x v="14"/>
            <x v="16"/>
            <x v="17"/>
            <x v="18"/>
            <x v="19"/>
            <x v="20"/>
            <x v="21"/>
            <x v="22"/>
            <x v="23"/>
            <x v="24"/>
            <x v="25"/>
            <x v="26"/>
            <x v="27"/>
            <x v="28"/>
            <x v="29"/>
            <x v="30"/>
            <x v="31"/>
            <x v="32"/>
            <x v="33"/>
            <x v="34"/>
            <x v="35"/>
            <x v="36"/>
            <x v="38"/>
            <x v="39"/>
            <x v="41"/>
            <x v="42"/>
            <x v="43"/>
            <x v="44"/>
            <x v="45"/>
            <x v="46"/>
            <x v="47"/>
            <x v="48"/>
            <x v="49"/>
            <x v="50"/>
            <x v="51"/>
          </reference>
        </references>
      </pivotArea>
    </format>
    <format dxfId="1236">
      <pivotArea dataOnly="0" labelOnly="1" outline="0" fieldPosition="0">
        <references count="1">
          <reference field="4" count="39">
            <x v="1"/>
            <x v="2"/>
            <x v="4"/>
            <x v="6"/>
            <x v="8"/>
            <x v="10"/>
            <x v="11"/>
            <x v="15"/>
            <x v="37"/>
            <x v="40"/>
            <x v="52"/>
            <x v="53"/>
            <x v="54"/>
            <x v="55"/>
            <x v="56"/>
            <x v="57"/>
            <x v="58"/>
            <x v="59"/>
            <x v="60"/>
            <x v="61"/>
            <x v="62"/>
            <x v="63"/>
            <x v="64"/>
            <x v="65"/>
            <x v="66"/>
            <x v="67"/>
            <x v="68"/>
            <x v="69"/>
            <x v="70"/>
            <x v="71"/>
            <x v="72"/>
            <x v="73"/>
            <x v="74"/>
            <x v="75"/>
            <x v="76"/>
            <x v="77"/>
            <x v="78"/>
            <x v="79"/>
            <x v="80"/>
          </reference>
        </references>
      </pivotArea>
    </format>
    <format dxfId="1237">
      <pivotArea dataOnly="0" labelOnly="1" grandRow="1" outline="0" fieldPosition="0"/>
    </format>
    <format dxfId="1238">
      <pivotArea dataOnly="0" labelOnly="1" outline="0" fieldPosition="0">
        <references count="2">
          <reference field="4" count="1" selected="0">
            <x v="5"/>
          </reference>
          <reference field="7" count="1">
            <x v="14"/>
          </reference>
        </references>
      </pivotArea>
    </format>
    <format dxfId="1239">
      <pivotArea dataOnly="0" labelOnly="1" outline="0" fieldPosition="0">
        <references count="2">
          <reference field="4" count="1" selected="0">
            <x v="16"/>
          </reference>
          <reference field="7" count="1">
            <x v="78"/>
          </reference>
        </references>
      </pivotArea>
    </format>
    <format dxfId="1240">
      <pivotArea dataOnly="0" labelOnly="1" outline="0" fieldPosition="0">
        <references count="2">
          <reference field="4" count="1" selected="0">
            <x v="9"/>
          </reference>
          <reference field="7" count="1">
            <x v="17"/>
          </reference>
        </references>
      </pivotArea>
    </format>
    <format dxfId="1241">
      <pivotArea dataOnly="0" labelOnly="1" outline="0" fieldPosition="0">
        <references count="2">
          <reference field="4" count="1" selected="0">
            <x v="17"/>
          </reference>
          <reference field="7" count="1">
            <x v="32"/>
          </reference>
        </references>
      </pivotArea>
    </format>
    <format dxfId="1242">
      <pivotArea dataOnly="0" labelOnly="1" outline="0" fieldPosition="0">
        <references count="2">
          <reference field="4" count="1" selected="0">
            <x v="3"/>
          </reference>
          <reference field="7" count="1">
            <x v="53"/>
          </reference>
        </references>
      </pivotArea>
    </format>
    <format dxfId="1243">
      <pivotArea dataOnly="0" labelOnly="1" outline="0" fieldPosition="0">
        <references count="2">
          <reference field="4" count="1" selected="0">
            <x v="21"/>
          </reference>
          <reference field="7" count="1">
            <x v="78"/>
          </reference>
        </references>
      </pivotArea>
    </format>
    <format dxfId="1244">
      <pivotArea dataOnly="0" labelOnly="1" outline="0" fieldPosition="0">
        <references count="2">
          <reference field="4" count="1" selected="0">
            <x v="22"/>
          </reference>
          <reference field="7" count="1">
            <x v="20"/>
          </reference>
        </references>
      </pivotArea>
    </format>
    <format dxfId="1245">
      <pivotArea dataOnly="0" labelOnly="1" outline="0" fieldPosition="0">
        <references count="2">
          <reference field="4" count="1" selected="0">
            <x v="23"/>
          </reference>
          <reference field="7" count="1">
            <x v="78"/>
          </reference>
        </references>
      </pivotArea>
    </format>
    <format dxfId="1246">
      <pivotArea dataOnly="0" labelOnly="1" outline="0" fieldPosition="0">
        <references count="2">
          <reference field="4" count="1" selected="0">
            <x v="29"/>
          </reference>
          <reference field="7" count="1">
            <x v="64"/>
          </reference>
        </references>
      </pivotArea>
    </format>
    <format dxfId="1247">
      <pivotArea dataOnly="0" labelOnly="1" outline="0" fieldPosition="0">
        <references count="2">
          <reference field="4" count="1" selected="0">
            <x v="27"/>
          </reference>
          <reference field="7" count="2">
            <x v="67"/>
            <x v="78"/>
          </reference>
        </references>
      </pivotArea>
    </format>
    <format dxfId="1248">
      <pivotArea dataOnly="0" labelOnly="1" outline="0" fieldPosition="0">
        <references count="2">
          <reference field="4" count="1" selected="0">
            <x v="26"/>
          </reference>
          <reference field="7" count="2">
            <x v="49"/>
            <x v="78"/>
          </reference>
        </references>
      </pivotArea>
    </format>
    <format dxfId="1249">
      <pivotArea dataOnly="0" labelOnly="1" outline="0" fieldPosition="0">
        <references count="2">
          <reference field="4" count="1" selected="0">
            <x v="30"/>
          </reference>
          <reference field="7" count="1">
            <x v="19"/>
          </reference>
        </references>
      </pivotArea>
    </format>
    <format dxfId="1250">
      <pivotArea dataOnly="0" labelOnly="1" outline="0" fieldPosition="0">
        <references count="2">
          <reference field="4" count="1" selected="0">
            <x v="7"/>
          </reference>
          <reference field="7" count="1">
            <x v="78"/>
          </reference>
        </references>
      </pivotArea>
    </format>
    <format dxfId="1251">
      <pivotArea dataOnly="0" labelOnly="1" outline="0" fieldPosition="0">
        <references count="2">
          <reference field="4" count="1" selected="0">
            <x v="31"/>
          </reference>
          <reference field="7" count="1">
            <x v="45"/>
          </reference>
        </references>
      </pivotArea>
    </format>
    <format dxfId="1252">
      <pivotArea dataOnly="0" labelOnly="1" outline="0" fieldPosition="0">
        <references count="2">
          <reference field="4" count="1" selected="0">
            <x v="18"/>
          </reference>
          <reference field="7" count="2">
            <x v="15"/>
            <x v="78"/>
          </reference>
        </references>
      </pivotArea>
    </format>
    <format dxfId="1253">
      <pivotArea dataOnly="0" labelOnly="1" outline="0" fieldPosition="0">
        <references count="2">
          <reference field="4" count="1" selected="0">
            <x v="32"/>
          </reference>
          <reference field="7" count="1">
            <x v="66"/>
          </reference>
        </references>
      </pivotArea>
    </format>
    <format dxfId="1254">
      <pivotArea dataOnly="0" labelOnly="1" outline="0" fieldPosition="0">
        <references count="2">
          <reference field="4" count="1" selected="0">
            <x v="19"/>
          </reference>
          <reference field="7" count="1">
            <x v="50"/>
          </reference>
        </references>
      </pivotArea>
    </format>
    <format dxfId="1255">
      <pivotArea dataOnly="0" labelOnly="1" outline="0" fieldPosition="0">
        <references count="2">
          <reference field="4" count="1" selected="0">
            <x v="12"/>
          </reference>
          <reference field="7" count="1">
            <x v="30"/>
          </reference>
        </references>
      </pivotArea>
    </format>
    <format dxfId="1256">
      <pivotArea dataOnly="0" labelOnly="1" outline="0" fieldPosition="0">
        <references count="2">
          <reference field="4" count="1" selected="0">
            <x v="33"/>
          </reference>
          <reference field="7" count="1">
            <x v="78"/>
          </reference>
        </references>
      </pivotArea>
    </format>
    <format dxfId="1257">
      <pivotArea dataOnly="0" labelOnly="1" outline="0" fieldPosition="0">
        <references count="2">
          <reference field="4" count="1" selected="0">
            <x v="34"/>
          </reference>
          <reference field="7" count="1">
            <x v="31"/>
          </reference>
        </references>
      </pivotArea>
    </format>
    <format dxfId="1258">
      <pivotArea dataOnly="0" labelOnly="1" outline="0" fieldPosition="0">
        <references count="2">
          <reference field="4" count="1" selected="0">
            <x v="35"/>
          </reference>
          <reference field="7" count="1">
            <x v="27"/>
          </reference>
        </references>
      </pivotArea>
    </format>
    <format dxfId="1259">
      <pivotArea dataOnly="0" labelOnly="1" outline="0" fieldPosition="0">
        <references count="2">
          <reference field="4" count="1" selected="0">
            <x v="36"/>
          </reference>
          <reference field="7" count="1">
            <x v="57"/>
          </reference>
        </references>
      </pivotArea>
    </format>
    <format dxfId="1260">
      <pivotArea dataOnly="0" labelOnly="1" outline="0" fieldPosition="0">
        <references count="2">
          <reference field="4" count="1" selected="0">
            <x v="13"/>
          </reference>
          <reference field="7" count="1">
            <x v="60"/>
          </reference>
        </references>
      </pivotArea>
    </format>
    <format dxfId="1261">
      <pivotArea dataOnly="0" labelOnly="1" outline="0" fieldPosition="0">
        <references count="2">
          <reference field="4" count="1" selected="0">
            <x v="38"/>
          </reference>
          <reference field="7" count="1">
            <x v="48"/>
          </reference>
        </references>
      </pivotArea>
    </format>
    <format dxfId="1262">
      <pivotArea dataOnly="0" labelOnly="1" outline="0" fieldPosition="0">
        <references count="2">
          <reference field="4" count="1" selected="0">
            <x v="39"/>
          </reference>
          <reference field="7" count="1">
            <x v="78"/>
          </reference>
        </references>
      </pivotArea>
    </format>
    <format dxfId="1263">
      <pivotArea dataOnly="0" labelOnly="1" outline="0" fieldPosition="0">
        <references count="2">
          <reference field="4" count="1" selected="0">
            <x v="41"/>
          </reference>
          <reference field="7" count="1">
            <x v="33"/>
          </reference>
        </references>
      </pivotArea>
    </format>
    <format dxfId="1264">
      <pivotArea dataOnly="0" labelOnly="1" outline="0" fieldPosition="0">
        <references count="2">
          <reference field="4" count="1" selected="0">
            <x v="42"/>
          </reference>
          <reference field="7" count="1">
            <x v="78"/>
          </reference>
        </references>
      </pivotArea>
    </format>
    <format dxfId="1265">
      <pivotArea dataOnly="0" labelOnly="1" outline="0" fieldPosition="0">
        <references count="2">
          <reference field="4" count="1" selected="0">
            <x v="43"/>
          </reference>
          <reference field="7" count="1">
            <x v="51"/>
          </reference>
        </references>
      </pivotArea>
    </format>
    <format dxfId="1266">
      <pivotArea dataOnly="0" labelOnly="1" outline="0" fieldPosition="0">
        <references count="2">
          <reference field="4" count="1" selected="0">
            <x v="44"/>
          </reference>
          <reference field="7" count="1">
            <x v="78"/>
          </reference>
        </references>
      </pivotArea>
    </format>
    <format dxfId="1267">
      <pivotArea dataOnly="0" labelOnly="1" outline="0" fieldPosition="0">
        <references count="2">
          <reference field="4" count="1" selected="0">
            <x v="45"/>
          </reference>
          <reference field="7" count="1">
            <x v="56"/>
          </reference>
        </references>
      </pivotArea>
    </format>
    <format dxfId="1268">
      <pivotArea dataOnly="0" labelOnly="1" outline="0" fieldPosition="0">
        <references count="2">
          <reference field="4" count="1" selected="0">
            <x v="14"/>
          </reference>
          <reference field="7" count="1">
            <x v="70"/>
          </reference>
        </references>
      </pivotArea>
    </format>
    <format dxfId="1269">
      <pivotArea dataOnly="0" labelOnly="1" outline="0" fieldPosition="0">
        <references count="2">
          <reference field="4" count="1" selected="0">
            <x v="46"/>
          </reference>
          <reference field="7" count="1">
            <x v="78"/>
          </reference>
        </references>
      </pivotArea>
    </format>
    <format dxfId="1270">
      <pivotArea dataOnly="0" labelOnly="1" outline="0" fieldPosition="0">
        <references count="2">
          <reference field="4" count="1" selected="0">
            <x v="47"/>
          </reference>
          <reference field="7" count="1">
            <x v="75"/>
          </reference>
        </references>
      </pivotArea>
    </format>
    <format dxfId="1271">
      <pivotArea dataOnly="0" labelOnly="1" outline="0" fieldPosition="0">
        <references count="2">
          <reference field="4" count="1" selected="0">
            <x v="48"/>
          </reference>
          <reference field="7" count="1">
            <x v="18"/>
          </reference>
        </references>
      </pivotArea>
    </format>
    <format dxfId="1272">
      <pivotArea dataOnly="0" labelOnly="1" outline="0" fieldPosition="0">
        <references count="2">
          <reference field="4" count="1" selected="0">
            <x v="49"/>
          </reference>
          <reference field="7" count="1">
            <x v="78"/>
          </reference>
        </references>
      </pivotArea>
    </format>
    <format dxfId="1273">
      <pivotArea dataOnly="0" labelOnly="1" outline="0" fieldPosition="0">
        <references count="2">
          <reference field="4" count="1" selected="0">
            <x v="20"/>
          </reference>
          <reference field="7" count="1">
            <x v="26"/>
          </reference>
        </references>
      </pivotArea>
    </format>
    <format dxfId="1274">
      <pivotArea dataOnly="0" labelOnly="1" outline="0" fieldPosition="0">
        <references count="2">
          <reference field="4" count="1" selected="0">
            <x v="50"/>
          </reference>
          <reference field="7" count="1">
            <x v="25"/>
          </reference>
        </references>
      </pivotArea>
    </format>
    <format dxfId="1275">
      <pivotArea dataOnly="0" labelOnly="1" outline="0" fieldPosition="0">
        <references count="2">
          <reference field="4" count="1" selected="0">
            <x v="51"/>
          </reference>
          <reference field="7" count="1">
            <x v="16"/>
          </reference>
        </references>
      </pivotArea>
    </format>
    <format dxfId="1276">
      <pivotArea dataOnly="0" labelOnly="1" outline="0" fieldPosition="0">
        <references count="2">
          <reference field="4" count="1" selected="0">
            <x v="6"/>
          </reference>
          <reference field="7" count="1">
            <x v="73"/>
          </reference>
        </references>
      </pivotArea>
    </format>
    <format dxfId="1277">
      <pivotArea dataOnly="0" labelOnly="1" outline="0" fieldPosition="0">
        <references count="2">
          <reference field="4" count="1" selected="0">
            <x v="54"/>
          </reference>
          <reference field="7" count="1">
            <x v="68"/>
          </reference>
        </references>
      </pivotArea>
    </format>
    <format dxfId="1278">
      <pivotArea dataOnly="0" labelOnly="1" outline="0" fieldPosition="0">
        <references count="2">
          <reference field="4" count="1" selected="0">
            <x v="1"/>
          </reference>
          <reference field="7" count="2">
            <x v="37"/>
            <x v="38"/>
          </reference>
        </references>
      </pivotArea>
    </format>
    <format dxfId="1279">
      <pivotArea dataOnly="0" labelOnly="1" outline="0" fieldPosition="0">
        <references count="2">
          <reference field="4" count="1" selected="0">
            <x v="55"/>
          </reference>
          <reference field="7" count="1">
            <x v="43"/>
          </reference>
        </references>
      </pivotArea>
    </format>
    <format dxfId="1280">
      <pivotArea dataOnly="0" labelOnly="1" outline="0" fieldPosition="0">
        <references count="2">
          <reference field="4" count="1" selected="0">
            <x v="11"/>
          </reference>
          <reference field="7" count="1">
            <x v="78"/>
          </reference>
        </references>
      </pivotArea>
    </format>
    <format dxfId="1281">
      <pivotArea dataOnly="0" labelOnly="1" outline="0" fieldPosition="0">
        <references count="2">
          <reference field="4" count="1" selected="0">
            <x v="56"/>
          </reference>
          <reference field="7" count="4">
            <x v="12"/>
            <x v="42"/>
            <x v="55"/>
            <x v="78"/>
          </reference>
        </references>
      </pivotArea>
    </format>
    <format dxfId="1282">
      <pivotArea dataOnly="0" labelOnly="1" outline="0" fieldPosition="0">
        <references count="2">
          <reference field="4" count="1" selected="0">
            <x v="57"/>
          </reference>
          <reference field="7" count="1">
            <x v="21"/>
          </reference>
        </references>
      </pivotArea>
    </format>
    <format dxfId="1283">
      <pivotArea dataOnly="0" labelOnly="1" outline="0" fieldPosition="0">
        <references count="2">
          <reference field="4" count="1" selected="0">
            <x v="58"/>
          </reference>
          <reference field="7" count="2">
            <x v="8"/>
            <x v="78"/>
          </reference>
        </references>
      </pivotArea>
    </format>
    <format dxfId="1284">
      <pivotArea dataOnly="0" labelOnly="1" outline="0" fieldPosition="0">
        <references count="2">
          <reference field="4" count="1" selected="0">
            <x v="60"/>
          </reference>
          <reference field="7" count="1">
            <x v="1"/>
          </reference>
        </references>
      </pivotArea>
    </format>
    <format dxfId="1285">
      <pivotArea dataOnly="0" labelOnly="1" outline="0" fieldPosition="0">
        <references count="2">
          <reference field="4" count="1" selected="0">
            <x v="61"/>
          </reference>
          <reference field="7" count="1">
            <x v="52"/>
          </reference>
        </references>
      </pivotArea>
    </format>
    <format dxfId="1286">
      <pivotArea dataOnly="0" labelOnly="1" outline="0" fieldPosition="0">
        <references count="2">
          <reference field="4" count="1" selected="0">
            <x v="62"/>
          </reference>
          <reference field="7" count="1">
            <x v="54"/>
          </reference>
        </references>
      </pivotArea>
    </format>
    <format dxfId="1287">
      <pivotArea dataOnly="0" labelOnly="1" outline="0" fieldPosition="0">
        <references count="2">
          <reference field="4" count="1" selected="0">
            <x v="63"/>
          </reference>
          <reference field="7" count="2">
            <x v="39"/>
            <x v="78"/>
          </reference>
        </references>
      </pivotArea>
    </format>
    <format dxfId="1288">
      <pivotArea dataOnly="0" labelOnly="1" outline="0" fieldPosition="0">
        <references count="2">
          <reference field="4" count="1" selected="0">
            <x v="65"/>
          </reference>
          <reference field="7" count="2">
            <x v="35"/>
            <x v="59"/>
          </reference>
        </references>
      </pivotArea>
    </format>
    <format dxfId="1289">
      <pivotArea dataOnly="0" labelOnly="1" outline="0" fieldPosition="0">
        <references count="2">
          <reference field="4" count="1" selected="0">
            <x v="8"/>
          </reference>
          <reference field="7" count="3">
            <x v="58"/>
            <x v="71"/>
            <x v="72"/>
          </reference>
        </references>
      </pivotArea>
    </format>
    <format dxfId="1290">
      <pivotArea dataOnly="0" labelOnly="1" outline="0" fieldPosition="0">
        <references count="2">
          <reference field="4" count="1" selected="0">
            <x v="67"/>
          </reference>
          <reference field="7" count="1">
            <x v="78"/>
          </reference>
        </references>
      </pivotArea>
    </format>
    <format dxfId="1291">
      <pivotArea dataOnly="0" labelOnly="1" outline="0" fieldPosition="0">
        <references count="2">
          <reference field="4" count="1" selected="0">
            <x v="68"/>
          </reference>
          <reference field="7" count="1">
            <x v="11"/>
          </reference>
        </references>
      </pivotArea>
    </format>
    <format dxfId="1292">
      <pivotArea dataOnly="0" labelOnly="1" outline="0" fieldPosition="0">
        <references count="2">
          <reference field="4" count="1" selected="0">
            <x v="37"/>
          </reference>
          <reference field="7" count="1">
            <x v="41"/>
          </reference>
        </references>
      </pivotArea>
    </format>
    <format dxfId="1293">
      <pivotArea dataOnly="0" labelOnly="1" outline="0" fieldPosition="0">
        <references count="2">
          <reference field="4" count="1" selected="0">
            <x v="69"/>
          </reference>
          <reference field="7" count="1">
            <x v="34"/>
          </reference>
        </references>
      </pivotArea>
    </format>
    <format dxfId="1294">
      <pivotArea dataOnly="0" labelOnly="1" outline="0" fieldPosition="0">
        <references count="2">
          <reference field="4" count="1" selected="0">
            <x v="70"/>
          </reference>
          <reference field="7" count="1">
            <x v="0"/>
          </reference>
        </references>
      </pivotArea>
    </format>
    <format dxfId="1295">
      <pivotArea dataOnly="0" labelOnly="1" outline="0" fieldPosition="0">
        <references count="2">
          <reference field="4" count="1" selected="0">
            <x v="4"/>
          </reference>
          <reference field="7" count="3">
            <x v="36"/>
            <x v="69"/>
            <x v="76"/>
          </reference>
        </references>
      </pivotArea>
    </format>
    <format dxfId="1296">
      <pivotArea dataOnly="0" labelOnly="1" outline="0" fieldPosition="0">
        <references count="2">
          <reference field="4" count="1" selected="0">
            <x v="71"/>
          </reference>
          <reference field="7" count="2">
            <x v="9"/>
            <x v="65"/>
          </reference>
        </references>
      </pivotArea>
    </format>
    <format dxfId="1297">
      <pivotArea dataOnly="0" labelOnly="1" outline="0" fieldPosition="0">
        <references count="2">
          <reference field="4" count="1" selected="0">
            <x v="15"/>
          </reference>
          <reference field="7" count="1">
            <x v="10"/>
          </reference>
        </references>
      </pivotArea>
    </format>
    <format dxfId="1298">
      <pivotArea dataOnly="0" labelOnly="1" outline="0" fieldPosition="0">
        <references count="2">
          <reference field="4" count="1" selected="0">
            <x v="72"/>
          </reference>
          <reference field="7" count="1">
            <x v="28"/>
          </reference>
        </references>
      </pivotArea>
    </format>
    <format dxfId="1299">
      <pivotArea dataOnly="0" labelOnly="1" outline="0" fieldPosition="0">
        <references count="2">
          <reference field="4" count="1" selected="0">
            <x v="73"/>
          </reference>
          <reference field="7" count="1">
            <x v="77"/>
          </reference>
        </references>
      </pivotArea>
    </format>
    <format dxfId="1300">
      <pivotArea dataOnly="0" labelOnly="1" outline="0" fieldPosition="0">
        <references count="2">
          <reference field="4" count="1" selected="0">
            <x v="10"/>
          </reference>
          <reference field="7" count="1">
            <x v="2"/>
          </reference>
        </references>
      </pivotArea>
    </format>
    <format dxfId="1301">
      <pivotArea dataOnly="0" labelOnly="1" outline="0" fieldPosition="0">
        <references count="2">
          <reference field="4" count="1" selected="0">
            <x v="74"/>
          </reference>
          <reference field="7" count="1">
            <x v="23"/>
          </reference>
        </references>
      </pivotArea>
    </format>
    <format dxfId="1302">
      <pivotArea dataOnly="0" labelOnly="1" outline="0" fieldPosition="0">
        <references count="2">
          <reference field="4" count="1" selected="0">
            <x v="2"/>
          </reference>
          <reference field="7" count="1">
            <x v="24"/>
          </reference>
        </references>
      </pivotArea>
    </format>
    <format dxfId="1303">
      <pivotArea dataOnly="0" labelOnly="1" outline="0" fieldPosition="0">
        <references count="2">
          <reference field="4" count="1" selected="0">
            <x v="75"/>
          </reference>
          <reference field="7" count="1">
            <x v="78"/>
          </reference>
        </references>
      </pivotArea>
    </format>
    <format dxfId="1304">
      <pivotArea dataOnly="0" labelOnly="1" outline="0" fieldPosition="0">
        <references count="2">
          <reference field="4" count="1" selected="0">
            <x v="76"/>
          </reference>
          <reference field="7" count="1">
            <x v="74"/>
          </reference>
        </references>
      </pivotArea>
    </format>
    <format dxfId="1305">
      <pivotArea dataOnly="0" labelOnly="1" outline="0" fieldPosition="0">
        <references count="2">
          <reference field="4" count="1" selected="0">
            <x v="77"/>
          </reference>
          <reference field="7" count="1">
            <x v="47"/>
          </reference>
        </references>
      </pivotArea>
    </format>
    <format dxfId="1306">
      <pivotArea dataOnly="0" labelOnly="1" outline="0" fieldPosition="0">
        <references count="2">
          <reference field="4" count="1" selected="0">
            <x v="78"/>
          </reference>
          <reference field="7" count="3">
            <x v="40"/>
            <x v="44"/>
            <x v="78"/>
          </reference>
        </references>
      </pivotArea>
    </format>
    <format dxfId="1307">
      <pivotArea dataOnly="0" labelOnly="1" outline="0" fieldPosition="0">
        <references count="2">
          <reference field="4" count="1" selected="0">
            <x v="80"/>
          </reference>
          <reference field="7" count="9">
            <x v="3"/>
            <x v="4"/>
            <x v="5"/>
            <x v="6"/>
            <x v="7"/>
            <x v="13"/>
            <x v="22"/>
            <x v="46"/>
            <x v="78"/>
          </reference>
        </references>
      </pivotArea>
    </format>
    <format dxfId="1308">
      <pivotArea dataOnly="0" labelOnly="1" outline="0" fieldPosition="0">
        <references count="3">
          <reference field="4" count="1" selected="0">
            <x v="5"/>
          </reference>
          <reference field="7" count="1" selected="0">
            <x v="14"/>
          </reference>
          <reference field="16" count="1">
            <x v="5"/>
          </reference>
        </references>
      </pivotArea>
    </format>
    <format dxfId="1309">
      <pivotArea dataOnly="0" labelOnly="1" outline="0" fieldPosition="0">
        <references count="3">
          <reference field="4" count="1" selected="0">
            <x v="16"/>
          </reference>
          <reference field="7" count="1" selected="0">
            <x v="78"/>
          </reference>
          <reference field="16" count="1">
            <x v="43"/>
          </reference>
        </references>
      </pivotArea>
    </format>
    <format dxfId="1310">
      <pivotArea dataOnly="0" labelOnly="1" outline="0" fieldPosition="0">
        <references count="3">
          <reference field="4" count="1" selected="0">
            <x v="9"/>
          </reference>
          <reference field="7" count="1" selected="0">
            <x v="17"/>
          </reference>
          <reference field="16" count="1">
            <x v="12"/>
          </reference>
        </references>
      </pivotArea>
    </format>
    <format dxfId="1311">
      <pivotArea dataOnly="0" labelOnly="1" outline="0" fieldPosition="0">
        <references count="3">
          <reference field="4" count="1" selected="0">
            <x v="17"/>
          </reference>
          <reference field="7" count="1" selected="0">
            <x v="32"/>
          </reference>
          <reference field="16" count="1">
            <x v="43"/>
          </reference>
        </references>
      </pivotArea>
    </format>
    <format dxfId="1312">
      <pivotArea dataOnly="0" labelOnly="1" outline="0" fieldPosition="0">
        <references count="3">
          <reference field="4" count="1" selected="0">
            <x v="3"/>
          </reference>
          <reference field="7" count="1" selected="0">
            <x v="53"/>
          </reference>
          <reference field="16" count="1">
            <x v="4"/>
          </reference>
        </references>
      </pivotArea>
    </format>
    <format dxfId="1313">
      <pivotArea dataOnly="0" labelOnly="1" outline="0" fieldPosition="0">
        <references count="3">
          <reference field="4" count="1" selected="0">
            <x v="21"/>
          </reference>
          <reference field="7" count="1" selected="0">
            <x v="78"/>
          </reference>
          <reference field="16" count="1">
            <x v="43"/>
          </reference>
        </references>
      </pivotArea>
    </format>
    <format dxfId="1314">
      <pivotArea dataOnly="0" labelOnly="1" outline="0" fieldPosition="0">
        <references count="3">
          <reference field="4" count="1" selected="0">
            <x v="22"/>
          </reference>
          <reference field="7" count="1" selected="0">
            <x v="20"/>
          </reference>
          <reference field="16" count="1">
            <x v="43"/>
          </reference>
        </references>
      </pivotArea>
    </format>
    <format dxfId="1315">
      <pivotArea dataOnly="0" labelOnly="1" outline="0" fieldPosition="0">
        <references count="3">
          <reference field="4" count="1" selected="0">
            <x v="23"/>
          </reference>
          <reference field="7" count="1" selected="0">
            <x v="78"/>
          </reference>
          <reference field="16" count="1">
            <x v="43"/>
          </reference>
        </references>
      </pivotArea>
    </format>
    <format dxfId="1316">
      <pivotArea dataOnly="0" labelOnly="1" outline="0" fieldPosition="0">
        <references count="3">
          <reference field="4" count="1" selected="0">
            <x v="24"/>
          </reference>
          <reference field="7" count="1" selected="0">
            <x v="78"/>
          </reference>
          <reference field="16" count="1">
            <x v="43"/>
          </reference>
        </references>
      </pivotArea>
    </format>
    <format dxfId="1317">
      <pivotArea dataOnly="0" labelOnly="1" outline="0" fieldPosition="0">
        <references count="3">
          <reference field="4" count="1" selected="0">
            <x v="29"/>
          </reference>
          <reference field="7" count="1" selected="0">
            <x v="64"/>
          </reference>
          <reference field="16" count="1">
            <x v="43"/>
          </reference>
        </references>
      </pivotArea>
    </format>
    <format dxfId="1318">
      <pivotArea dataOnly="0" labelOnly="1" outline="0" fieldPosition="0">
        <references count="3">
          <reference field="4" count="1" selected="0">
            <x v="27"/>
          </reference>
          <reference field="7" count="1" selected="0">
            <x v="67"/>
          </reference>
          <reference field="16" count="1">
            <x v="43"/>
          </reference>
        </references>
      </pivotArea>
    </format>
    <format dxfId="1319">
      <pivotArea dataOnly="0" labelOnly="1" outline="0" fieldPosition="0">
        <references count="3">
          <reference field="4" count="1" selected="0">
            <x v="27"/>
          </reference>
          <reference field="7" count="1" selected="0">
            <x v="78"/>
          </reference>
          <reference field="16" count="1">
            <x v="43"/>
          </reference>
        </references>
      </pivotArea>
    </format>
    <format dxfId="1320">
      <pivotArea dataOnly="0" labelOnly="1" outline="0" fieldPosition="0">
        <references count="3">
          <reference field="4" count="1" selected="0">
            <x v="28"/>
          </reference>
          <reference field="7" count="1" selected="0">
            <x v="78"/>
          </reference>
          <reference field="16" count="1">
            <x v="43"/>
          </reference>
        </references>
      </pivotArea>
    </format>
    <format dxfId="1321">
      <pivotArea dataOnly="0" labelOnly="1" outline="0" fieldPosition="0">
        <references count="3">
          <reference field="4" count="1" selected="0">
            <x v="26"/>
          </reference>
          <reference field="7" count="1" selected="0">
            <x v="49"/>
          </reference>
          <reference field="16" count="1">
            <x v="43"/>
          </reference>
        </references>
      </pivotArea>
    </format>
    <format dxfId="1322">
      <pivotArea dataOnly="0" labelOnly="1" outline="0" fieldPosition="0">
        <references count="3">
          <reference field="4" count="1" selected="0">
            <x v="26"/>
          </reference>
          <reference field="7" count="1" selected="0">
            <x v="78"/>
          </reference>
          <reference field="16" count="1">
            <x v="43"/>
          </reference>
        </references>
      </pivotArea>
    </format>
    <format dxfId="1323">
      <pivotArea dataOnly="0" labelOnly="1" outline="0" fieldPosition="0">
        <references count="3">
          <reference field="4" count="1" selected="0">
            <x v="30"/>
          </reference>
          <reference field="7" count="1" selected="0">
            <x v="19"/>
          </reference>
          <reference field="16" count="1">
            <x v="7"/>
          </reference>
        </references>
      </pivotArea>
    </format>
    <format dxfId="1324">
      <pivotArea dataOnly="0" labelOnly="1" outline="0" fieldPosition="0">
        <references count="3">
          <reference field="4" count="1" selected="0">
            <x v="7"/>
          </reference>
          <reference field="7" count="1" selected="0">
            <x v="78"/>
          </reference>
          <reference field="16" count="1">
            <x v="8"/>
          </reference>
        </references>
      </pivotArea>
    </format>
    <format dxfId="1325">
      <pivotArea dataOnly="0" labelOnly="1" outline="0" fieldPosition="0">
        <references count="3">
          <reference field="4" count="1" selected="0">
            <x v="31"/>
          </reference>
          <reference field="7" count="1" selected="0">
            <x v="45"/>
          </reference>
          <reference field="16" count="1">
            <x v="43"/>
          </reference>
        </references>
      </pivotArea>
    </format>
    <format dxfId="1326">
      <pivotArea dataOnly="0" labelOnly="1" outline="0" fieldPosition="0">
        <references count="3">
          <reference field="4" count="1" selected="0">
            <x v="18"/>
          </reference>
          <reference field="7" count="1" selected="0">
            <x v="15"/>
          </reference>
          <reference field="16" count="1">
            <x v="43"/>
          </reference>
        </references>
      </pivotArea>
    </format>
    <format dxfId="1327">
      <pivotArea dataOnly="0" labelOnly="1" outline="0" fieldPosition="0">
        <references count="3">
          <reference field="4" count="1" selected="0">
            <x v="18"/>
          </reference>
          <reference field="7" count="1" selected="0">
            <x v="78"/>
          </reference>
          <reference field="16" count="1">
            <x v="43"/>
          </reference>
        </references>
      </pivotArea>
    </format>
    <format dxfId="1328">
      <pivotArea dataOnly="0" labelOnly="1" outline="0" fieldPosition="0">
        <references count="3">
          <reference field="4" count="1" selected="0">
            <x v="32"/>
          </reference>
          <reference field="7" count="1" selected="0">
            <x v="66"/>
          </reference>
          <reference field="16" count="1">
            <x v="43"/>
          </reference>
        </references>
      </pivotArea>
    </format>
    <format dxfId="1329">
      <pivotArea dataOnly="0" labelOnly="1" outline="0" fieldPosition="0">
        <references count="3">
          <reference field="4" count="1" selected="0">
            <x v="19"/>
          </reference>
          <reference field="7" count="1" selected="0">
            <x v="50"/>
          </reference>
          <reference field="16" count="1">
            <x v="43"/>
          </reference>
        </references>
      </pivotArea>
    </format>
    <format dxfId="1330">
      <pivotArea dataOnly="0" labelOnly="1" outline="0" fieldPosition="0">
        <references count="3">
          <reference field="4" count="1" selected="0">
            <x v="12"/>
          </reference>
          <reference field="7" count="1" selected="0">
            <x v="30"/>
          </reference>
          <reference field="16" count="1">
            <x v="43"/>
          </reference>
        </references>
      </pivotArea>
    </format>
    <format dxfId="1331">
      <pivotArea dataOnly="0" labelOnly="1" outline="0" fieldPosition="0">
        <references count="3">
          <reference field="4" count="1" selected="0">
            <x v="33"/>
          </reference>
          <reference field="7" count="1" selected="0">
            <x v="78"/>
          </reference>
          <reference field="16" count="1">
            <x v="43"/>
          </reference>
        </references>
      </pivotArea>
    </format>
    <format dxfId="1332">
      <pivotArea dataOnly="0" labelOnly="1" outline="0" fieldPosition="0">
        <references count="3">
          <reference field="4" count="1" selected="0">
            <x v="34"/>
          </reference>
          <reference field="7" count="1" selected="0">
            <x v="31"/>
          </reference>
          <reference field="16" count="1">
            <x v="43"/>
          </reference>
        </references>
      </pivotArea>
    </format>
    <format dxfId="1333">
      <pivotArea dataOnly="0" labelOnly="1" outline="0" fieldPosition="0">
        <references count="3">
          <reference field="4" count="1" selected="0">
            <x v="35"/>
          </reference>
          <reference field="7" count="1" selected="0">
            <x v="27"/>
          </reference>
          <reference field="16" count="1">
            <x v="43"/>
          </reference>
        </references>
      </pivotArea>
    </format>
    <format dxfId="1334">
      <pivotArea dataOnly="0" labelOnly="1" outline="0" fieldPosition="0">
        <references count="3">
          <reference field="4" count="1" selected="0">
            <x v="36"/>
          </reference>
          <reference field="7" count="1" selected="0">
            <x v="57"/>
          </reference>
          <reference field="16" count="1">
            <x v="43"/>
          </reference>
        </references>
      </pivotArea>
    </format>
    <format dxfId="1335">
      <pivotArea dataOnly="0" labelOnly="1" outline="0" fieldPosition="0">
        <references count="3">
          <reference field="4" count="1" selected="0">
            <x v="13"/>
          </reference>
          <reference field="7" count="1" selected="0">
            <x v="60"/>
          </reference>
          <reference field="16" count="1">
            <x v="43"/>
          </reference>
        </references>
      </pivotArea>
    </format>
    <format dxfId="1336">
      <pivotArea dataOnly="0" labelOnly="1" outline="0" fieldPosition="0">
        <references count="3">
          <reference field="4" count="1" selected="0">
            <x v="38"/>
          </reference>
          <reference field="7" count="1" selected="0">
            <x v="48"/>
          </reference>
          <reference field="16" count="1">
            <x v="3"/>
          </reference>
        </references>
      </pivotArea>
    </format>
    <format dxfId="1337">
      <pivotArea dataOnly="0" labelOnly="1" outline="0" fieldPosition="0">
        <references count="3">
          <reference field="4" count="1" selected="0">
            <x v="39"/>
          </reference>
          <reference field="7" count="1" selected="0">
            <x v="78"/>
          </reference>
          <reference field="16" count="1">
            <x v="43"/>
          </reference>
        </references>
      </pivotArea>
    </format>
    <format dxfId="1338">
      <pivotArea dataOnly="0" labelOnly="1" outline="0" fieldPosition="0">
        <references count="3">
          <reference field="4" count="1" selected="0">
            <x v="41"/>
          </reference>
          <reference field="7" count="1" selected="0">
            <x v="33"/>
          </reference>
          <reference field="16" count="1">
            <x v="2"/>
          </reference>
        </references>
      </pivotArea>
    </format>
    <format dxfId="1339">
      <pivotArea dataOnly="0" labelOnly="1" outline="0" fieldPosition="0">
        <references count="3">
          <reference field="4" count="1" selected="0">
            <x v="43"/>
          </reference>
          <reference field="7" count="1" selected="0">
            <x v="51"/>
          </reference>
          <reference field="16" count="1">
            <x v="43"/>
          </reference>
        </references>
      </pivotArea>
    </format>
    <format dxfId="1340">
      <pivotArea dataOnly="0" labelOnly="1" outline="0" fieldPosition="0">
        <references count="3">
          <reference field="4" count="1" selected="0">
            <x v="44"/>
          </reference>
          <reference field="7" count="1" selected="0">
            <x v="78"/>
          </reference>
          <reference field="16" count="1">
            <x v="43"/>
          </reference>
        </references>
      </pivotArea>
    </format>
    <format dxfId="1341">
      <pivotArea dataOnly="0" labelOnly="1" outline="0" fieldPosition="0">
        <references count="3">
          <reference field="4" count="1" selected="0">
            <x v="45"/>
          </reference>
          <reference field="7" count="1" selected="0">
            <x v="56"/>
          </reference>
          <reference field="16" count="1">
            <x v="39"/>
          </reference>
        </references>
      </pivotArea>
    </format>
    <format dxfId="1342">
      <pivotArea dataOnly="0" labelOnly="1" outline="0" fieldPosition="0">
        <references count="3">
          <reference field="4" count="1" selected="0">
            <x v="14"/>
          </reference>
          <reference field="7" count="1" selected="0">
            <x v="70"/>
          </reference>
          <reference field="16" count="1">
            <x v="43"/>
          </reference>
        </references>
      </pivotArea>
    </format>
    <format dxfId="1343">
      <pivotArea dataOnly="0" labelOnly="1" outline="0" fieldPosition="0">
        <references count="3">
          <reference field="4" count="1" selected="0">
            <x v="46"/>
          </reference>
          <reference field="7" count="1" selected="0">
            <x v="78"/>
          </reference>
          <reference field="16" count="1">
            <x v="43"/>
          </reference>
        </references>
      </pivotArea>
    </format>
    <format dxfId="1344">
      <pivotArea dataOnly="0" labelOnly="1" outline="0" fieldPosition="0">
        <references count="3">
          <reference field="4" count="1" selected="0">
            <x v="47"/>
          </reference>
          <reference field="7" count="1" selected="0">
            <x v="75"/>
          </reference>
          <reference field="16" count="1">
            <x v="43"/>
          </reference>
        </references>
      </pivotArea>
    </format>
    <format dxfId="1345">
      <pivotArea dataOnly="0" labelOnly="1" outline="0" fieldPosition="0">
        <references count="3">
          <reference field="4" count="1" selected="0">
            <x v="48"/>
          </reference>
          <reference field="7" count="1" selected="0">
            <x v="18"/>
          </reference>
          <reference field="16" count="1">
            <x v="43"/>
          </reference>
        </references>
      </pivotArea>
    </format>
    <format dxfId="1346">
      <pivotArea dataOnly="0" labelOnly="1" outline="0" fieldPosition="0">
        <references count="3">
          <reference field="4" count="1" selected="0">
            <x v="49"/>
          </reference>
          <reference field="7" count="1" selected="0">
            <x v="78"/>
          </reference>
          <reference field="16" count="1">
            <x v="43"/>
          </reference>
        </references>
      </pivotArea>
    </format>
    <format dxfId="1347">
      <pivotArea dataOnly="0" labelOnly="1" outline="0" fieldPosition="0">
        <references count="3">
          <reference field="4" count="1" selected="0">
            <x v="20"/>
          </reference>
          <reference field="7" count="1" selected="0">
            <x v="26"/>
          </reference>
          <reference field="16" count="1">
            <x v="43"/>
          </reference>
        </references>
      </pivotArea>
    </format>
    <format dxfId="1348">
      <pivotArea dataOnly="0" labelOnly="1" outline="0" fieldPosition="0">
        <references count="3">
          <reference field="4" count="1" selected="0">
            <x v="50"/>
          </reference>
          <reference field="7" count="1" selected="0">
            <x v="25"/>
          </reference>
          <reference field="16" count="1">
            <x v="43"/>
          </reference>
        </references>
      </pivotArea>
    </format>
    <format dxfId="1349">
      <pivotArea dataOnly="0" labelOnly="1" outline="0" fieldPosition="0">
        <references count="3">
          <reference field="4" count="1" selected="0">
            <x v="51"/>
          </reference>
          <reference field="7" count="1" selected="0">
            <x v="16"/>
          </reference>
          <reference field="16" count="1">
            <x v="43"/>
          </reference>
        </references>
      </pivotArea>
    </format>
    <format dxfId="1350">
      <pivotArea dataOnly="0" labelOnly="1" outline="0" fieldPosition="0">
        <references count="3">
          <reference field="4" count="1" selected="0">
            <x v="52"/>
          </reference>
          <reference field="7" count="1" selected="0">
            <x v="78"/>
          </reference>
          <reference field="16" count="1">
            <x v="43"/>
          </reference>
        </references>
      </pivotArea>
    </format>
    <format dxfId="1351">
      <pivotArea dataOnly="0" labelOnly="1" outline="0" fieldPosition="0">
        <references count="3">
          <reference field="4" count="1" selected="0">
            <x v="6"/>
          </reference>
          <reference field="7" count="1" selected="0">
            <x v="73"/>
          </reference>
          <reference field="16" count="1">
            <x v="6"/>
          </reference>
        </references>
      </pivotArea>
    </format>
    <format dxfId="1352">
      <pivotArea dataOnly="0" labelOnly="1" outline="0" fieldPosition="0">
        <references count="3">
          <reference field="4" count="1" selected="0">
            <x v="53"/>
          </reference>
          <reference field="7" count="1" selected="0">
            <x v="78"/>
          </reference>
          <reference field="16" count="1">
            <x v="43"/>
          </reference>
        </references>
      </pivotArea>
    </format>
    <format dxfId="1353">
      <pivotArea dataOnly="0" labelOnly="1" outline="0" fieldPosition="0">
        <references count="3">
          <reference field="4" count="1" selected="0">
            <x v="54"/>
          </reference>
          <reference field="7" count="1" selected="0">
            <x v="68"/>
          </reference>
          <reference field="16" count="1">
            <x v="43"/>
          </reference>
        </references>
      </pivotArea>
    </format>
    <format dxfId="1354">
      <pivotArea dataOnly="0" labelOnly="1" outline="0" fieldPosition="0">
        <references count="3">
          <reference field="4" count="1" selected="0">
            <x v="1"/>
          </reference>
          <reference field="7" count="1" selected="0">
            <x v="38"/>
          </reference>
          <reference field="16" count="1">
            <x v="9"/>
          </reference>
        </references>
      </pivotArea>
    </format>
    <format dxfId="1355">
      <pivotArea dataOnly="0" labelOnly="1" outline="0" fieldPosition="0">
        <references count="3">
          <reference field="4" count="1" selected="0">
            <x v="1"/>
          </reference>
          <reference field="7" count="1" selected="0">
            <x v="37"/>
          </reference>
          <reference field="16" count="1">
            <x v="2"/>
          </reference>
        </references>
      </pivotArea>
    </format>
    <format dxfId="1356">
      <pivotArea dataOnly="0" labelOnly="1" outline="0" fieldPosition="0">
        <references count="3">
          <reference field="4" count="1" selected="0">
            <x v="55"/>
          </reference>
          <reference field="7" count="1" selected="0">
            <x v="43"/>
          </reference>
          <reference field="16" count="1">
            <x v="43"/>
          </reference>
        </references>
      </pivotArea>
    </format>
    <format dxfId="1357">
      <pivotArea dataOnly="0" labelOnly="1" outline="0" fieldPosition="0">
        <references count="3">
          <reference field="4" count="1" selected="0">
            <x v="11"/>
          </reference>
          <reference field="7" count="1" selected="0">
            <x v="78"/>
          </reference>
          <reference field="16" count="1">
            <x v="43"/>
          </reference>
        </references>
      </pivotArea>
    </format>
    <format dxfId="1358">
      <pivotArea dataOnly="0" labelOnly="1" outline="0" fieldPosition="0">
        <references count="3">
          <reference field="4" count="1" selected="0">
            <x v="56"/>
          </reference>
          <reference field="7" count="1" selected="0">
            <x v="12"/>
          </reference>
          <reference field="16" count="1">
            <x v="43"/>
          </reference>
        </references>
      </pivotArea>
    </format>
    <format dxfId="1359">
      <pivotArea dataOnly="0" labelOnly="1" outline="0" fieldPosition="0">
        <references count="3">
          <reference field="4" count="1" selected="0">
            <x v="56"/>
          </reference>
          <reference field="7" count="1" selected="0">
            <x v="42"/>
          </reference>
          <reference field="16" count="1">
            <x v="43"/>
          </reference>
        </references>
      </pivotArea>
    </format>
    <format dxfId="1360">
      <pivotArea dataOnly="0" labelOnly="1" outline="0" fieldPosition="0">
        <references count="3">
          <reference field="4" count="1" selected="0">
            <x v="56"/>
          </reference>
          <reference field="7" count="1" selected="0">
            <x v="55"/>
          </reference>
          <reference field="16" count="1">
            <x v="43"/>
          </reference>
        </references>
      </pivotArea>
    </format>
    <format dxfId="1361">
      <pivotArea dataOnly="0" labelOnly="1" outline="0" fieldPosition="0">
        <references count="3">
          <reference field="4" count="1" selected="0">
            <x v="56"/>
          </reference>
          <reference field="7" count="1" selected="0">
            <x v="78"/>
          </reference>
          <reference field="16" count="1">
            <x v="43"/>
          </reference>
        </references>
      </pivotArea>
    </format>
    <format dxfId="1362">
      <pivotArea dataOnly="0" labelOnly="1" outline="0" fieldPosition="0">
        <references count="3">
          <reference field="4" count="1" selected="0">
            <x v="40"/>
          </reference>
          <reference field="7" count="1" selected="0">
            <x v="78"/>
          </reference>
          <reference field="16" count="1">
            <x v="43"/>
          </reference>
        </references>
      </pivotArea>
    </format>
    <format dxfId="1363">
      <pivotArea dataOnly="0" labelOnly="1" outline="0" fieldPosition="0">
        <references count="3">
          <reference field="4" count="1" selected="0">
            <x v="57"/>
          </reference>
          <reference field="7" count="1" selected="0">
            <x v="21"/>
          </reference>
          <reference field="16" count="1">
            <x v="43"/>
          </reference>
        </references>
      </pivotArea>
    </format>
    <format dxfId="1364">
      <pivotArea dataOnly="0" labelOnly="1" outline="0" fieldPosition="0">
        <references count="3">
          <reference field="4" count="1" selected="0">
            <x v="58"/>
          </reference>
          <reference field="7" count="1" selected="0">
            <x v="8"/>
          </reference>
          <reference field="16" count="1">
            <x v="43"/>
          </reference>
        </references>
      </pivotArea>
    </format>
    <format dxfId="1365">
      <pivotArea dataOnly="0" labelOnly="1" outline="0" fieldPosition="0">
        <references count="3">
          <reference field="4" count="1" selected="0">
            <x v="58"/>
          </reference>
          <reference field="7" count="1" selected="0">
            <x v="78"/>
          </reference>
          <reference field="16" count="1">
            <x v="43"/>
          </reference>
        </references>
      </pivotArea>
    </format>
    <format dxfId="1366">
      <pivotArea dataOnly="0" labelOnly="1" outline="0" fieldPosition="0">
        <references count="3">
          <reference field="4" count="1" selected="0">
            <x v="59"/>
          </reference>
          <reference field="7" count="1" selected="0">
            <x v="78"/>
          </reference>
          <reference field="16" count="1">
            <x v="43"/>
          </reference>
        </references>
      </pivotArea>
    </format>
    <format dxfId="1367">
      <pivotArea dataOnly="0" labelOnly="1" outline="0" fieldPosition="0">
        <references count="3">
          <reference field="4" count="1" selected="0">
            <x v="60"/>
          </reference>
          <reference field="7" count="1" selected="0">
            <x v="1"/>
          </reference>
          <reference field="16" count="1">
            <x v="43"/>
          </reference>
        </references>
      </pivotArea>
    </format>
    <format dxfId="1368">
      <pivotArea dataOnly="0" labelOnly="1" outline="0" fieldPosition="0">
        <references count="3">
          <reference field="4" count="1" selected="0">
            <x v="61"/>
          </reference>
          <reference field="7" count="1" selected="0">
            <x v="52"/>
          </reference>
          <reference field="16" count="1">
            <x v="43"/>
          </reference>
        </references>
      </pivotArea>
    </format>
    <format dxfId="1369">
      <pivotArea dataOnly="0" labelOnly="1" outline="0" fieldPosition="0">
        <references count="3">
          <reference field="4" count="1" selected="0">
            <x v="62"/>
          </reference>
          <reference field="7" count="1" selected="0">
            <x v="54"/>
          </reference>
          <reference field="16" count="1">
            <x v="43"/>
          </reference>
        </references>
      </pivotArea>
    </format>
    <format dxfId="1370">
      <pivotArea dataOnly="0" labelOnly="1" outline="0" fieldPosition="0">
        <references count="3">
          <reference field="4" count="1" selected="0">
            <x v="63"/>
          </reference>
          <reference field="7" count="1" selected="0">
            <x v="39"/>
          </reference>
          <reference field="16" count="1">
            <x v="43"/>
          </reference>
        </references>
      </pivotArea>
    </format>
    <format dxfId="1371">
      <pivotArea dataOnly="0" labelOnly="1" outline="0" fieldPosition="0">
        <references count="3">
          <reference field="4" count="1" selected="0">
            <x v="63"/>
          </reference>
          <reference field="7" count="1" selected="0">
            <x v="78"/>
          </reference>
          <reference field="16" count="1">
            <x v="43"/>
          </reference>
        </references>
      </pivotArea>
    </format>
    <format dxfId="1372">
      <pivotArea dataOnly="0" labelOnly="1" outline="0" fieldPosition="0">
        <references count="3">
          <reference field="4" count="1" selected="0">
            <x v="64"/>
          </reference>
          <reference field="7" count="1" selected="0">
            <x v="78"/>
          </reference>
          <reference field="16" count="1">
            <x v="43"/>
          </reference>
        </references>
      </pivotArea>
    </format>
    <format dxfId="1373">
      <pivotArea dataOnly="0" labelOnly="1" outline="0" fieldPosition="0">
        <references count="3">
          <reference field="4" count="1" selected="0">
            <x v="65"/>
          </reference>
          <reference field="7" count="1" selected="0">
            <x v="35"/>
          </reference>
          <reference field="16" count="1">
            <x v="43"/>
          </reference>
        </references>
      </pivotArea>
    </format>
    <format dxfId="1374">
      <pivotArea dataOnly="0" labelOnly="1" outline="0" fieldPosition="0">
        <references count="3">
          <reference field="4" count="1" selected="0">
            <x v="65"/>
          </reference>
          <reference field="7" count="1" selected="0">
            <x v="59"/>
          </reference>
          <reference field="16" count="1">
            <x v="43"/>
          </reference>
        </references>
      </pivotArea>
    </format>
    <format dxfId="1375">
      <pivotArea dataOnly="0" labelOnly="1" outline="0" fieldPosition="0">
        <references count="3">
          <reference field="4" count="1" selected="0">
            <x v="8"/>
          </reference>
          <reference field="7" count="1" selected="0">
            <x v="58"/>
          </reference>
          <reference field="16" count="1">
            <x v="43"/>
          </reference>
        </references>
      </pivotArea>
    </format>
    <format dxfId="1376">
      <pivotArea dataOnly="0" labelOnly="1" outline="0" fieldPosition="0">
        <references count="3">
          <reference field="4" count="1" selected="0">
            <x v="8"/>
          </reference>
          <reference field="7" count="1" selected="0">
            <x v="72"/>
          </reference>
          <reference field="16" count="1">
            <x v="11"/>
          </reference>
        </references>
      </pivotArea>
    </format>
    <format dxfId="1377">
      <pivotArea dataOnly="0" labelOnly="1" outline="0" fieldPosition="0">
        <references count="3">
          <reference field="4" count="1" selected="0">
            <x v="8"/>
          </reference>
          <reference field="7" count="1" selected="0">
            <x v="71"/>
          </reference>
          <reference field="16" count="1">
            <x v="10"/>
          </reference>
        </references>
      </pivotArea>
    </format>
    <format dxfId="1378">
      <pivotArea dataOnly="0" labelOnly="1" outline="0" fieldPosition="0">
        <references count="3">
          <reference field="4" count="1" selected="0">
            <x v="67"/>
          </reference>
          <reference field="7" count="1" selected="0">
            <x v="78"/>
          </reference>
          <reference field="16" count="1">
            <x v="43"/>
          </reference>
        </references>
      </pivotArea>
    </format>
    <format dxfId="1379">
      <pivotArea dataOnly="0" labelOnly="1" outline="0" fieldPosition="0">
        <references count="3">
          <reference field="4" count="1" selected="0">
            <x v="68"/>
          </reference>
          <reference field="7" count="1" selected="0">
            <x v="11"/>
          </reference>
          <reference field="16" count="1">
            <x v="43"/>
          </reference>
        </references>
      </pivotArea>
    </format>
    <format dxfId="1380">
      <pivotArea dataOnly="0" labelOnly="1" outline="0" fieldPosition="0">
        <references count="3">
          <reference field="4" count="1" selected="0">
            <x v="37"/>
          </reference>
          <reference field="7" count="1" selected="0">
            <x v="41"/>
          </reference>
          <reference field="16" count="1">
            <x v="1"/>
          </reference>
        </references>
      </pivotArea>
    </format>
    <format dxfId="1381">
      <pivotArea dataOnly="0" labelOnly="1" outline="0" fieldPosition="0">
        <references count="3">
          <reference field="4" count="1" selected="0">
            <x v="69"/>
          </reference>
          <reference field="7" count="1" selected="0">
            <x v="34"/>
          </reference>
          <reference field="16" count="1">
            <x v="43"/>
          </reference>
        </references>
      </pivotArea>
    </format>
    <format dxfId="1382">
      <pivotArea dataOnly="0" labelOnly="1" outline="0" fieldPosition="0">
        <references count="3">
          <reference field="4" count="1" selected="0">
            <x v="70"/>
          </reference>
          <reference field="7" count="1" selected="0">
            <x v="0"/>
          </reference>
          <reference field="16" count="1">
            <x v="43"/>
          </reference>
        </references>
      </pivotArea>
    </format>
    <format dxfId="1383">
      <pivotArea dataOnly="0" labelOnly="1" outline="0" fieldPosition="0">
        <references count="3">
          <reference field="4" count="1" selected="0">
            <x v="4"/>
          </reference>
          <reference field="7" count="1" selected="0">
            <x v="36"/>
          </reference>
          <reference field="16" count="1">
            <x v="43"/>
          </reference>
        </references>
      </pivotArea>
    </format>
    <format dxfId="1384">
      <pivotArea dataOnly="0" labelOnly="1" outline="0" fieldPosition="0">
        <references count="3">
          <reference field="4" count="1" selected="0">
            <x v="4"/>
          </reference>
          <reference field="7" count="1" selected="0">
            <x v="69"/>
          </reference>
          <reference field="16" count="1">
            <x v="43"/>
          </reference>
        </references>
      </pivotArea>
    </format>
    <format dxfId="1385">
      <pivotArea dataOnly="0" labelOnly="1" outline="0" fieldPosition="0">
        <references count="3">
          <reference field="4" count="1" selected="0">
            <x v="4"/>
          </reference>
          <reference field="7" count="1" selected="0">
            <x v="76"/>
          </reference>
          <reference field="16" count="1">
            <x v="43"/>
          </reference>
        </references>
      </pivotArea>
    </format>
    <format dxfId="1386">
      <pivotArea dataOnly="0" labelOnly="1" outline="0" fieldPosition="0">
        <references count="3">
          <reference field="4" count="1" selected="0">
            <x v="71"/>
          </reference>
          <reference field="7" count="1" selected="0">
            <x v="9"/>
          </reference>
          <reference field="16" count="1">
            <x v="1"/>
          </reference>
        </references>
      </pivotArea>
    </format>
    <format dxfId="1387">
      <pivotArea dataOnly="0" labelOnly="1" outline="0" fieldPosition="0">
        <references count="3">
          <reference field="4" count="1" selected="0">
            <x v="71"/>
          </reference>
          <reference field="7" count="1" selected="0">
            <x v="65"/>
          </reference>
          <reference field="16" count="1">
            <x v="43"/>
          </reference>
        </references>
      </pivotArea>
    </format>
    <format dxfId="1388">
      <pivotArea dataOnly="0" labelOnly="1" outline="0" fieldPosition="0">
        <references count="3">
          <reference field="4" count="1" selected="0">
            <x v="15"/>
          </reference>
          <reference field="7" count="1" selected="0">
            <x v="10"/>
          </reference>
          <reference field="16" count="1">
            <x v="43"/>
          </reference>
        </references>
      </pivotArea>
    </format>
    <format dxfId="1389">
      <pivotArea dataOnly="0" labelOnly="1" outline="0" fieldPosition="0">
        <references count="3">
          <reference field="4" count="1" selected="0">
            <x v="72"/>
          </reference>
          <reference field="7" count="1" selected="0">
            <x v="28"/>
          </reference>
          <reference field="16" count="1">
            <x v="43"/>
          </reference>
        </references>
      </pivotArea>
    </format>
    <format dxfId="1390">
      <pivotArea dataOnly="0" labelOnly="1" outline="0" fieldPosition="0">
        <references count="3">
          <reference field="4" count="1" selected="0">
            <x v="73"/>
          </reference>
          <reference field="7" count="1" selected="0">
            <x v="77"/>
          </reference>
          <reference field="16" count="1">
            <x v="43"/>
          </reference>
        </references>
      </pivotArea>
    </format>
    <format dxfId="1391">
      <pivotArea dataOnly="0" labelOnly="1" outline="0" fieldPosition="0">
        <references count="3">
          <reference field="4" count="1" selected="0">
            <x v="10"/>
          </reference>
          <reference field="7" count="1" selected="0">
            <x v="2"/>
          </reference>
          <reference field="16" count="1">
            <x v="43"/>
          </reference>
        </references>
      </pivotArea>
    </format>
    <format dxfId="1392">
      <pivotArea dataOnly="0" labelOnly="1" outline="0" fieldPosition="0">
        <references count="3">
          <reference field="4" count="1" selected="0">
            <x v="74"/>
          </reference>
          <reference field="7" count="1" selected="0">
            <x v="23"/>
          </reference>
          <reference field="16" count="1">
            <x v="43"/>
          </reference>
        </references>
      </pivotArea>
    </format>
    <format dxfId="1393">
      <pivotArea dataOnly="0" labelOnly="1" outline="0" fieldPosition="0">
        <references count="3">
          <reference field="4" count="1" selected="0">
            <x v="2"/>
          </reference>
          <reference field="7" count="1" selected="0">
            <x v="24"/>
          </reference>
          <reference field="16" count="1">
            <x v="3"/>
          </reference>
        </references>
      </pivotArea>
    </format>
    <format dxfId="1394">
      <pivotArea dataOnly="0" labelOnly="1" outline="0" fieldPosition="0">
        <references count="3">
          <reference field="4" count="1" selected="0">
            <x v="75"/>
          </reference>
          <reference field="7" count="1" selected="0">
            <x v="78"/>
          </reference>
          <reference field="16" count="1">
            <x v="43"/>
          </reference>
        </references>
      </pivotArea>
    </format>
    <format dxfId="1395">
      <pivotArea dataOnly="0" labelOnly="1" outline="0" fieldPosition="0">
        <references count="3">
          <reference field="4" count="1" selected="0">
            <x v="76"/>
          </reference>
          <reference field="7" count="1" selected="0">
            <x v="74"/>
          </reference>
          <reference field="16" count="1">
            <x v="43"/>
          </reference>
        </references>
      </pivotArea>
    </format>
    <format dxfId="1396">
      <pivotArea dataOnly="0" labelOnly="1" outline="0" fieldPosition="0">
        <references count="3">
          <reference field="4" count="1" selected="0">
            <x v="77"/>
          </reference>
          <reference field="7" count="1" selected="0">
            <x v="47"/>
          </reference>
          <reference field="16" count="1">
            <x v="43"/>
          </reference>
        </references>
      </pivotArea>
    </format>
    <format dxfId="1397">
      <pivotArea dataOnly="0" labelOnly="1" outline="0" fieldPosition="0">
        <references count="3">
          <reference field="4" count="1" selected="0">
            <x v="78"/>
          </reference>
          <reference field="7" count="1" selected="0">
            <x v="40"/>
          </reference>
          <reference field="16" count="1">
            <x v="43"/>
          </reference>
        </references>
      </pivotArea>
    </format>
    <format dxfId="1398">
      <pivotArea dataOnly="0" labelOnly="1" outline="0" fieldPosition="0">
        <references count="3">
          <reference field="4" count="1" selected="0">
            <x v="78"/>
          </reference>
          <reference field="7" count="1" selected="0">
            <x v="44"/>
          </reference>
          <reference field="16" count="1">
            <x v="43"/>
          </reference>
        </references>
      </pivotArea>
    </format>
    <format dxfId="1399">
      <pivotArea dataOnly="0" labelOnly="1" outline="0" fieldPosition="0">
        <references count="3">
          <reference field="4" count="1" selected="0">
            <x v="78"/>
          </reference>
          <reference field="7" count="1" selected="0">
            <x v="78"/>
          </reference>
          <reference field="16" count="1">
            <x v="43"/>
          </reference>
        </references>
      </pivotArea>
    </format>
    <format dxfId="1400">
      <pivotArea dataOnly="0" labelOnly="1" outline="0" fieldPosition="0">
        <references count="3">
          <reference field="4" count="1" selected="0">
            <x v="79"/>
          </reference>
          <reference field="7" count="1" selected="0">
            <x v="78"/>
          </reference>
          <reference field="16" count="1">
            <x v="43"/>
          </reference>
        </references>
      </pivotArea>
    </format>
    <format dxfId="1401">
      <pivotArea dataOnly="0" labelOnly="1" outline="0" fieldPosition="0">
        <references count="3">
          <reference field="4" count="1" selected="0">
            <x v="80"/>
          </reference>
          <reference field="7" count="1" selected="0">
            <x v="3"/>
          </reference>
          <reference field="16" count="1">
            <x v="43"/>
          </reference>
        </references>
      </pivotArea>
    </format>
    <format dxfId="1402">
      <pivotArea dataOnly="0" labelOnly="1" outline="0" fieldPosition="0">
        <references count="3">
          <reference field="4" count="1" selected="0">
            <x v="80"/>
          </reference>
          <reference field="7" count="1" selected="0">
            <x v="4"/>
          </reference>
          <reference field="16" count="1">
            <x v="43"/>
          </reference>
        </references>
      </pivotArea>
    </format>
    <format dxfId="1403">
      <pivotArea dataOnly="0" labelOnly="1" outline="0" fieldPosition="0">
        <references count="3">
          <reference field="4" count="1" selected="0">
            <x v="80"/>
          </reference>
          <reference field="7" count="1" selected="0">
            <x v="5"/>
          </reference>
          <reference field="16" count="1">
            <x v="43"/>
          </reference>
        </references>
      </pivotArea>
    </format>
    <format dxfId="1404">
      <pivotArea dataOnly="0" labelOnly="1" outline="0" fieldPosition="0">
        <references count="3">
          <reference field="4" count="1" selected="0">
            <x v="80"/>
          </reference>
          <reference field="7" count="1" selected="0">
            <x v="6"/>
          </reference>
          <reference field="16" count="1">
            <x v="43"/>
          </reference>
        </references>
      </pivotArea>
    </format>
    <format dxfId="1405">
      <pivotArea dataOnly="0" labelOnly="1" outline="0" fieldPosition="0">
        <references count="3">
          <reference field="4" count="1" selected="0">
            <x v="80"/>
          </reference>
          <reference field="7" count="1" selected="0">
            <x v="7"/>
          </reference>
          <reference field="16" count="1">
            <x v="43"/>
          </reference>
        </references>
      </pivotArea>
    </format>
    <format dxfId="1406">
      <pivotArea dataOnly="0" labelOnly="1" outline="0" fieldPosition="0">
        <references count="3">
          <reference field="4" count="1" selected="0">
            <x v="80"/>
          </reference>
          <reference field="7" count="1" selected="0">
            <x v="13"/>
          </reference>
          <reference field="16" count="1">
            <x v="43"/>
          </reference>
        </references>
      </pivotArea>
    </format>
    <format dxfId="1407">
      <pivotArea dataOnly="0" labelOnly="1" outline="0" fieldPosition="0">
        <references count="3">
          <reference field="4" count="1" selected="0">
            <x v="80"/>
          </reference>
          <reference field="7" count="1" selected="0">
            <x v="22"/>
          </reference>
          <reference field="16" count="1">
            <x v="43"/>
          </reference>
        </references>
      </pivotArea>
    </format>
    <format dxfId="1408">
      <pivotArea dataOnly="0" labelOnly="1" outline="0" fieldPosition="0">
        <references count="3">
          <reference field="4" count="1" selected="0">
            <x v="80"/>
          </reference>
          <reference field="7" count="1" selected="0">
            <x v="46"/>
          </reference>
          <reference field="16" count="1">
            <x v="43"/>
          </reference>
        </references>
      </pivotArea>
    </format>
    <format dxfId="1409">
      <pivotArea dataOnly="0" labelOnly="1" outline="0" fieldPosition="0">
        <references count="3">
          <reference field="4" count="1" selected="0">
            <x v="80"/>
          </reference>
          <reference field="7" count="1" selected="0">
            <x v="78"/>
          </reference>
          <reference field="16" count="1">
            <x v="43"/>
          </reference>
        </references>
      </pivotArea>
    </format>
    <format dxfId="1410">
      <pivotArea type="topRight" dataOnly="0" labelOnly="1" outline="0" fieldPosition="0"/>
    </format>
    <format dxfId="1411">
      <pivotArea type="all" dataOnly="0" outline="0" fieldPosition="0"/>
    </format>
    <format dxfId="1412">
      <pivotArea outline="0" collapsedLevelsAreSubtotals="1" fieldPosition="0"/>
    </format>
    <format dxfId="1413">
      <pivotArea type="origin" dataOnly="0" labelOnly="1" outline="0" fieldPosition="0"/>
    </format>
    <format dxfId="1414">
      <pivotArea field="4" type="button" dataOnly="0" labelOnly="1" outline="0" axis="axisRow" fieldPosition="0"/>
    </format>
    <format dxfId="1415">
      <pivotArea field="7" type="button" dataOnly="0" labelOnly="1" outline="0" axis="axisRow" fieldPosition="3"/>
    </format>
    <format dxfId="1416">
      <pivotArea field="16" type="button" dataOnly="0" labelOnly="1" outline="0" axis="axisRow" fieldPosition="4"/>
    </format>
    <format dxfId="1417">
      <pivotArea dataOnly="0" labelOnly="1" outline="0" fieldPosition="0">
        <references count="1">
          <reference field="4" count="42">
            <x v="0"/>
            <x v="3"/>
            <x v="5"/>
            <x v="7"/>
            <x v="9"/>
            <x v="12"/>
            <x v="13"/>
            <x v="14"/>
            <x v="16"/>
            <x v="17"/>
            <x v="18"/>
            <x v="19"/>
            <x v="20"/>
            <x v="21"/>
            <x v="22"/>
            <x v="23"/>
            <x v="24"/>
            <x v="25"/>
            <x v="26"/>
            <x v="27"/>
            <x v="28"/>
            <x v="29"/>
            <x v="30"/>
            <x v="31"/>
            <x v="32"/>
            <x v="33"/>
            <x v="34"/>
            <x v="35"/>
            <x v="36"/>
            <x v="38"/>
            <x v="39"/>
            <x v="41"/>
            <x v="42"/>
            <x v="43"/>
            <x v="44"/>
            <x v="45"/>
            <x v="46"/>
            <x v="47"/>
            <x v="48"/>
            <x v="49"/>
            <x v="50"/>
            <x v="51"/>
          </reference>
        </references>
      </pivotArea>
    </format>
    <format dxfId="1418">
      <pivotArea dataOnly="0" labelOnly="1" outline="0" fieldPosition="0">
        <references count="1">
          <reference field="4" count="39">
            <x v="1"/>
            <x v="2"/>
            <x v="4"/>
            <x v="6"/>
            <x v="8"/>
            <x v="10"/>
            <x v="11"/>
            <x v="15"/>
            <x v="37"/>
            <x v="40"/>
            <x v="52"/>
            <x v="53"/>
            <x v="54"/>
            <x v="55"/>
            <x v="56"/>
            <x v="57"/>
            <x v="58"/>
            <x v="59"/>
            <x v="60"/>
            <x v="61"/>
            <x v="62"/>
            <x v="63"/>
            <x v="64"/>
            <x v="65"/>
            <x v="66"/>
            <x v="67"/>
            <x v="68"/>
            <x v="69"/>
            <x v="70"/>
            <x v="71"/>
            <x v="72"/>
            <x v="73"/>
            <x v="74"/>
            <x v="75"/>
            <x v="76"/>
            <x v="77"/>
            <x v="78"/>
            <x v="79"/>
            <x v="80"/>
          </reference>
        </references>
      </pivotArea>
    </format>
    <format dxfId="1419">
      <pivotArea dataOnly="0" labelOnly="1" grandRow="1" outline="0" fieldPosition="0"/>
    </format>
    <format dxfId="1420">
      <pivotArea dataOnly="0" labelOnly="1" outline="0" fieldPosition="0">
        <references count="2">
          <reference field="4" count="1" selected="0">
            <x v="5"/>
          </reference>
          <reference field="7" count="1">
            <x v="14"/>
          </reference>
        </references>
      </pivotArea>
    </format>
    <format dxfId="1421">
      <pivotArea dataOnly="0" labelOnly="1" outline="0" fieldPosition="0">
        <references count="2">
          <reference field="4" count="1" selected="0">
            <x v="16"/>
          </reference>
          <reference field="7" count="1">
            <x v="78"/>
          </reference>
        </references>
      </pivotArea>
    </format>
    <format dxfId="1422">
      <pivotArea dataOnly="0" labelOnly="1" outline="0" fieldPosition="0">
        <references count="2">
          <reference field="4" count="1" selected="0">
            <x v="9"/>
          </reference>
          <reference field="7" count="1">
            <x v="17"/>
          </reference>
        </references>
      </pivotArea>
    </format>
    <format dxfId="1423">
      <pivotArea dataOnly="0" labelOnly="1" outline="0" fieldPosition="0">
        <references count="2">
          <reference field="4" count="1" selected="0">
            <x v="17"/>
          </reference>
          <reference field="7" count="1">
            <x v="32"/>
          </reference>
        </references>
      </pivotArea>
    </format>
    <format dxfId="1424">
      <pivotArea dataOnly="0" labelOnly="1" outline="0" fieldPosition="0">
        <references count="2">
          <reference field="4" count="1" selected="0">
            <x v="3"/>
          </reference>
          <reference field="7" count="1">
            <x v="53"/>
          </reference>
        </references>
      </pivotArea>
    </format>
    <format dxfId="1425">
      <pivotArea dataOnly="0" labelOnly="1" outline="0" fieldPosition="0">
        <references count="2">
          <reference field="4" count="1" selected="0">
            <x v="21"/>
          </reference>
          <reference field="7" count="1">
            <x v="78"/>
          </reference>
        </references>
      </pivotArea>
    </format>
    <format dxfId="1426">
      <pivotArea dataOnly="0" labelOnly="1" outline="0" fieldPosition="0">
        <references count="2">
          <reference field="4" count="1" selected="0">
            <x v="22"/>
          </reference>
          <reference field="7" count="1">
            <x v="20"/>
          </reference>
        </references>
      </pivotArea>
    </format>
    <format dxfId="1427">
      <pivotArea dataOnly="0" labelOnly="1" outline="0" fieldPosition="0">
        <references count="2">
          <reference field="4" count="1" selected="0">
            <x v="23"/>
          </reference>
          <reference field="7" count="1">
            <x v="78"/>
          </reference>
        </references>
      </pivotArea>
    </format>
    <format dxfId="1428">
      <pivotArea dataOnly="0" labelOnly="1" outline="0" fieldPosition="0">
        <references count="2">
          <reference field="4" count="1" selected="0">
            <x v="29"/>
          </reference>
          <reference field="7" count="1">
            <x v="64"/>
          </reference>
        </references>
      </pivotArea>
    </format>
    <format dxfId="1429">
      <pivotArea dataOnly="0" labelOnly="1" outline="0" fieldPosition="0">
        <references count="2">
          <reference field="4" count="1" selected="0">
            <x v="27"/>
          </reference>
          <reference field="7" count="2">
            <x v="67"/>
            <x v="78"/>
          </reference>
        </references>
      </pivotArea>
    </format>
    <format dxfId="1430">
      <pivotArea dataOnly="0" labelOnly="1" outline="0" fieldPosition="0">
        <references count="2">
          <reference field="4" count="1" selected="0">
            <x v="26"/>
          </reference>
          <reference field="7" count="2">
            <x v="49"/>
            <x v="78"/>
          </reference>
        </references>
      </pivotArea>
    </format>
    <format dxfId="1431">
      <pivotArea dataOnly="0" labelOnly="1" outline="0" fieldPosition="0">
        <references count="2">
          <reference field="4" count="1" selected="0">
            <x v="30"/>
          </reference>
          <reference field="7" count="1">
            <x v="19"/>
          </reference>
        </references>
      </pivotArea>
    </format>
    <format dxfId="1432">
      <pivotArea dataOnly="0" labelOnly="1" outline="0" fieldPosition="0">
        <references count="2">
          <reference field="4" count="1" selected="0">
            <x v="7"/>
          </reference>
          <reference field="7" count="1">
            <x v="78"/>
          </reference>
        </references>
      </pivotArea>
    </format>
    <format dxfId="1433">
      <pivotArea dataOnly="0" labelOnly="1" outline="0" fieldPosition="0">
        <references count="2">
          <reference field="4" count="1" selected="0">
            <x v="31"/>
          </reference>
          <reference field="7" count="1">
            <x v="45"/>
          </reference>
        </references>
      </pivotArea>
    </format>
    <format dxfId="1434">
      <pivotArea dataOnly="0" labelOnly="1" outline="0" fieldPosition="0">
        <references count="2">
          <reference field="4" count="1" selected="0">
            <x v="18"/>
          </reference>
          <reference field="7" count="2">
            <x v="15"/>
            <x v="78"/>
          </reference>
        </references>
      </pivotArea>
    </format>
    <format dxfId="1435">
      <pivotArea dataOnly="0" labelOnly="1" outline="0" fieldPosition="0">
        <references count="2">
          <reference field="4" count="1" selected="0">
            <x v="32"/>
          </reference>
          <reference field="7" count="1">
            <x v="66"/>
          </reference>
        </references>
      </pivotArea>
    </format>
    <format dxfId="1436">
      <pivotArea dataOnly="0" labelOnly="1" outline="0" fieldPosition="0">
        <references count="2">
          <reference field="4" count="1" selected="0">
            <x v="19"/>
          </reference>
          <reference field="7" count="1">
            <x v="50"/>
          </reference>
        </references>
      </pivotArea>
    </format>
    <format dxfId="1437">
      <pivotArea dataOnly="0" labelOnly="1" outline="0" fieldPosition="0">
        <references count="2">
          <reference field="4" count="1" selected="0">
            <x v="12"/>
          </reference>
          <reference field="7" count="1">
            <x v="30"/>
          </reference>
        </references>
      </pivotArea>
    </format>
    <format dxfId="1438">
      <pivotArea dataOnly="0" labelOnly="1" outline="0" fieldPosition="0">
        <references count="2">
          <reference field="4" count="1" selected="0">
            <x v="33"/>
          </reference>
          <reference field="7" count="1">
            <x v="78"/>
          </reference>
        </references>
      </pivotArea>
    </format>
    <format dxfId="1439">
      <pivotArea dataOnly="0" labelOnly="1" outline="0" fieldPosition="0">
        <references count="2">
          <reference field="4" count="1" selected="0">
            <x v="34"/>
          </reference>
          <reference field="7" count="1">
            <x v="31"/>
          </reference>
        </references>
      </pivotArea>
    </format>
    <format dxfId="1440">
      <pivotArea dataOnly="0" labelOnly="1" outline="0" fieldPosition="0">
        <references count="2">
          <reference field="4" count="1" selected="0">
            <x v="35"/>
          </reference>
          <reference field="7" count="1">
            <x v="27"/>
          </reference>
        </references>
      </pivotArea>
    </format>
    <format dxfId="1441">
      <pivotArea dataOnly="0" labelOnly="1" outline="0" fieldPosition="0">
        <references count="2">
          <reference field="4" count="1" selected="0">
            <x v="36"/>
          </reference>
          <reference field="7" count="1">
            <x v="57"/>
          </reference>
        </references>
      </pivotArea>
    </format>
    <format dxfId="1442">
      <pivotArea dataOnly="0" labelOnly="1" outline="0" fieldPosition="0">
        <references count="2">
          <reference field="4" count="1" selected="0">
            <x v="13"/>
          </reference>
          <reference field="7" count="1">
            <x v="60"/>
          </reference>
        </references>
      </pivotArea>
    </format>
    <format dxfId="1443">
      <pivotArea dataOnly="0" labelOnly="1" outline="0" fieldPosition="0">
        <references count="2">
          <reference field="4" count="1" selected="0">
            <x v="38"/>
          </reference>
          <reference field="7" count="1">
            <x v="48"/>
          </reference>
        </references>
      </pivotArea>
    </format>
    <format dxfId="1444">
      <pivotArea dataOnly="0" labelOnly="1" outline="0" fieldPosition="0">
        <references count="2">
          <reference field="4" count="1" selected="0">
            <x v="39"/>
          </reference>
          <reference field="7" count="1">
            <x v="78"/>
          </reference>
        </references>
      </pivotArea>
    </format>
    <format dxfId="1445">
      <pivotArea dataOnly="0" labelOnly="1" outline="0" fieldPosition="0">
        <references count="2">
          <reference field="4" count="1" selected="0">
            <x v="41"/>
          </reference>
          <reference field="7" count="1">
            <x v="33"/>
          </reference>
        </references>
      </pivotArea>
    </format>
    <format dxfId="1446">
      <pivotArea dataOnly="0" labelOnly="1" outline="0" fieldPosition="0">
        <references count="2">
          <reference field="4" count="1" selected="0">
            <x v="42"/>
          </reference>
          <reference field="7" count="1">
            <x v="78"/>
          </reference>
        </references>
      </pivotArea>
    </format>
    <format dxfId="1447">
      <pivotArea dataOnly="0" labelOnly="1" outline="0" fieldPosition="0">
        <references count="2">
          <reference field="4" count="1" selected="0">
            <x v="43"/>
          </reference>
          <reference field="7" count="1">
            <x v="51"/>
          </reference>
        </references>
      </pivotArea>
    </format>
    <format dxfId="1448">
      <pivotArea dataOnly="0" labelOnly="1" outline="0" fieldPosition="0">
        <references count="2">
          <reference field="4" count="1" selected="0">
            <x v="44"/>
          </reference>
          <reference field="7" count="1">
            <x v="78"/>
          </reference>
        </references>
      </pivotArea>
    </format>
    <format dxfId="1449">
      <pivotArea dataOnly="0" labelOnly="1" outline="0" fieldPosition="0">
        <references count="2">
          <reference field="4" count="1" selected="0">
            <x v="45"/>
          </reference>
          <reference field="7" count="1">
            <x v="56"/>
          </reference>
        </references>
      </pivotArea>
    </format>
    <format dxfId="1450">
      <pivotArea dataOnly="0" labelOnly="1" outline="0" fieldPosition="0">
        <references count="2">
          <reference field="4" count="1" selected="0">
            <x v="14"/>
          </reference>
          <reference field="7" count="1">
            <x v="70"/>
          </reference>
        </references>
      </pivotArea>
    </format>
    <format dxfId="1451">
      <pivotArea dataOnly="0" labelOnly="1" outline="0" fieldPosition="0">
        <references count="2">
          <reference field="4" count="1" selected="0">
            <x v="46"/>
          </reference>
          <reference field="7" count="1">
            <x v="78"/>
          </reference>
        </references>
      </pivotArea>
    </format>
    <format dxfId="1452">
      <pivotArea dataOnly="0" labelOnly="1" outline="0" fieldPosition="0">
        <references count="2">
          <reference field="4" count="1" selected="0">
            <x v="47"/>
          </reference>
          <reference field="7" count="1">
            <x v="75"/>
          </reference>
        </references>
      </pivotArea>
    </format>
    <format dxfId="1453">
      <pivotArea dataOnly="0" labelOnly="1" outline="0" fieldPosition="0">
        <references count="2">
          <reference field="4" count="1" selected="0">
            <x v="48"/>
          </reference>
          <reference field="7" count="1">
            <x v="18"/>
          </reference>
        </references>
      </pivotArea>
    </format>
    <format dxfId="1454">
      <pivotArea dataOnly="0" labelOnly="1" outline="0" fieldPosition="0">
        <references count="2">
          <reference field="4" count="1" selected="0">
            <x v="49"/>
          </reference>
          <reference field="7" count="1">
            <x v="78"/>
          </reference>
        </references>
      </pivotArea>
    </format>
    <format dxfId="1455">
      <pivotArea dataOnly="0" labelOnly="1" outline="0" fieldPosition="0">
        <references count="2">
          <reference field="4" count="1" selected="0">
            <x v="20"/>
          </reference>
          <reference field="7" count="1">
            <x v="26"/>
          </reference>
        </references>
      </pivotArea>
    </format>
    <format dxfId="1456">
      <pivotArea dataOnly="0" labelOnly="1" outline="0" fieldPosition="0">
        <references count="2">
          <reference field="4" count="1" selected="0">
            <x v="50"/>
          </reference>
          <reference field="7" count="1">
            <x v="25"/>
          </reference>
        </references>
      </pivotArea>
    </format>
    <format dxfId="1457">
      <pivotArea dataOnly="0" labelOnly="1" outline="0" fieldPosition="0">
        <references count="2">
          <reference field="4" count="1" selected="0">
            <x v="51"/>
          </reference>
          <reference field="7" count="1">
            <x v="16"/>
          </reference>
        </references>
      </pivotArea>
    </format>
    <format dxfId="1458">
      <pivotArea dataOnly="0" labelOnly="1" outline="0" fieldPosition="0">
        <references count="2">
          <reference field="4" count="1" selected="0">
            <x v="6"/>
          </reference>
          <reference field="7" count="1">
            <x v="73"/>
          </reference>
        </references>
      </pivotArea>
    </format>
    <format dxfId="1459">
      <pivotArea dataOnly="0" labelOnly="1" outline="0" fieldPosition="0">
        <references count="2">
          <reference field="4" count="1" selected="0">
            <x v="54"/>
          </reference>
          <reference field="7" count="1">
            <x v="68"/>
          </reference>
        </references>
      </pivotArea>
    </format>
    <format dxfId="1460">
      <pivotArea dataOnly="0" labelOnly="1" outline="0" fieldPosition="0">
        <references count="2">
          <reference field="4" count="1" selected="0">
            <x v="1"/>
          </reference>
          <reference field="7" count="2">
            <x v="37"/>
            <x v="38"/>
          </reference>
        </references>
      </pivotArea>
    </format>
    <format dxfId="1461">
      <pivotArea dataOnly="0" labelOnly="1" outline="0" fieldPosition="0">
        <references count="2">
          <reference field="4" count="1" selected="0">
            <x v="55"/>
          </reference>
          <reference field="7" count="1">
            <x v="43"/>
          </reference>
        </references>
      </pivotArea>
    </format>
    <format dxfId="1462">
      <pivotArea dataOnly="0" labelOnly="1" outline="0" fieldPosition="0">
        <references count="2">
          <reference field="4" count="1" selected="0">
            <x v="11"/>
          </reference>
          <reference field="7" count="1">
            <x v="78"/>
          </reference>
        </references>
      </pivotArea>
    </format>
    <format dxfId="1463">
      <pivotArea dataOnly="0" labelOnly="1" outline="0" fieldPosition="0">
        <references count="2">
          <reference field="4" count="1" selected="0">
            <x v="56"/>
          </reference>
          <reference field="7" count="4">
            <x v="12"/>
            <x v="42"/>
            <x v="55"/>
            <x v="78"/>
          </reference>
        </references>
      </pivotArea>
    </format>
    <format dxfId="1464">
      <pivotArea dataOnly="0" labelOnly="1" outline="0" fieldPosition="0">
        <references count="2">
          <reference field="4" count="1" selected="0">
            <x v="57"/>
          </reference>
          <reference field="7" count="1">
            <x v="21"/>
          </reference>
        </references>
      </pivotArea>
    </format>
    <format dxfId="1465">
      <pivotArea dataOnly="0" labelOnly="1" outline="0" fieldPosition="0">
        <references count="2">
          <reference field="4" count="1" selected="0">
            <x v="58"/>
          </reference>
          <reference field="7" count="2">
            <x v="8"/>
            <x v="78"/>
          </reference>
        </references>
      </pivotArea>
    </format>
    <format dxfId="1466">
      <pivotArea dataOnly="0" labelOnly="1" outline="0" fieldPosition="0">
        <references count="2">
          <reference field="4" count="1" selected="0">
            <x v="60"/>
          </reference>
          <reference field="7" count="1">
            <x v="1"/>
          </reference>
        </references>
      </pivotArea>
    </format>
    <format dxfId="1467">
      <pivotArea dataOnly="0" labelOnly="1" outline="0" fieldPosition="0">
        <references count="2">
          <reference field="4" count="1" selected="0">
            <x v="61"/>
          </reference>
          <reference field="7" count="1">
            <x v="52"/>
          </reference>
        </references>
      </pivotArea>
    </format>
    <format dxfId="1468">
      <pivotArea dataOnly="0" labelOnly="1" outline="0" fieldPosition="0">
        <references count="2">
          <reference field="4" count="1" selected="0">
            <x v="62"/>
          </reference>
          <reference field="7" count="1">
            <x v="54"/>
          </reference>
        </references>
      </pivotArea>
    </format>
    <format dxfId="1469">
      <pivotArea dataOnly="0" labelOnly="1" outline="0" fieldPosition="0">
        <references count="2">
          <reference field="4" count="1" selected="0">
            <x v="63"/>
          </reference>
          <reference field="7" count="2">
            <x v="39"/>
            <x v="78"/>
          </reference>
        </references>
      </pivotArea>
    </format>
    <format dxfId="1470">
      <pivotArea dataOnly="0" labelOnly="1" outline="0" fieldPosition="0">
        <references count="2">
          <reference field="4" count="1" selected="0">
            <x v="65"/>
          </reference>
          <reference field="7" count="2">
            <x v="35"/>
            <x v="59"/>
          </reference>
        </references>
      </pivotArea>
    </format>
    <format dxfId="1471">
      <pivotArea dataOnly="0" labelOnly="1" outline="0" fieldPosition="0">
        <references count="2">
          <reference field="4" count="1" selected="0">
            <x v="8"/>
          </reference>
          <reference field="7" count="3">
            <x v="58"/>
            <x v="71"/>
            <x v="72"/>
          </reference>
        </references>
      </pivotArea>
    </format>
    <format dxfId="1472">
      <pivotArea dataOnly="0" labelOnly="1" outline="0" fieldPosition="0">
        <references count="2">
          <reference field="4" count="1" selected="0">
            <x v="67"/>
          </reference>
          <reference field="7" count="1">
            <x v="78"/>
          </reference>
        </references>
      </pivotArea>
    </format>
    <format dxfId="1473">
      <pivotArea dataOnly="0" labelOnly="1" outline="0" fieldPosition="0">
        <references count="2">
          <reference field="4" count="1" selected="0">
            <x v="68"/>
          </reference>
          <reference field="7" count="1">
            <x v="11"/>
          </reference>
        </references>
      </pivotArea>
    </format>
    <format dxfId="1474">
      <pivotArea dataOnly="0" labelOnly="1" outline="0" fieldPosition="0">
        <references count="2">
          <reference field="4" count="1" selected="0">
            <x v="37"/>
          </reference>
          <reference field="7" count="1">
            <x v="41"/>
          </reference>
        </references>
      </pivotArea>
    </format>
    <format dxfId="1475">
      <pivotArea dataOnly="0" labelOnly="1" outline="0" fieldPosition="0">
        <references count="2">
          <reference field="4" count="1" selected="0">
            <x v="69"/>
          </reference>
          <reference field="7" count="1">
            <x v="34"/>
          </reference>
        </references>
      </pivotArea>
    </format>
    <format dxfId="1476">
      <pivotArea dataOnly="0" labelOnly="1" outline="0" fieldPosition="0">
        <references count="2">
          <reference field="4" count="1" selected="0">
            <x v="70"/>
          </reference>
          <reference field="7" count="1">
            <x v="0"/>
          </reference>
        </references>
      </pivotArea>
    </format>
    <format dxfId="1477">
      <pivotArea dataOnly="0" labelOnly="1" outline="0" fieldPosition="0">
        <references count="2">
          <reference field="4" count="1" selected="0">
            <x v="4"/>
          </reference>
          <reference field="7" count="3">
            <x v="36"/>
            <x v="69"/>
            <x v="76"/>
          </reference>
        </references>
      </pivotArea>
    </format>
    <format dxfId="1478">
      <pivotArea dataOnly="0" labelOnly="1" outline="0" fieldPosition="0">
        <references count="2">
          <reference field="4" count="1" selected="0">
            <x v="71"/>
          </reference>
          <reference field="7" count="2">
            <x v="9"/>
            <x v="65"/>
          </reference>
        </references>
      </pivotArea>
    </format>
    <format dxfId="1479">
      <pivotArea dataOnly="0" labelOnly="1" outline="0" fieldPosition="0">
        <references count="2">
          <reference field="4" count="1" selected="0">
            <x v="15"/>
          </reference>
          <reference field="7" count="1">
            <x v="10"/>
          </reference>
        </references>
      </pivotArea>
    </format>
    <format dxfId="1480">
      <pivotArea dataOnly="0" labelOnly="1" outline="0" fieldPosition="0">
        <references count="2">
          <reference field="4" count="1" selected="0">
            <x v="72"/>
          </reference>
          <reference field="7" count="1">
            <x v="28"/>
          </reference>
        </references>
      </pivotArea>
    </format>
    <format dxfId="1481">
      <pivotArea dataOnly="0" labelOnly="1" outline="0" fieldPosition="0">
        <references count="2">
          <reference field="4" count="1" selected="0">
            <x v="73"/>
          </reference>
          <reference field="7" count="1">
            <x v="77"/>
          </reference>
        </references>
      </pivotArea>
    </format>
    <format dxfId="1482">
      <pivotArea dataOnly="0" labelOnly="1" outline="0" fieldPosition="0">
        <references count="2">
          <reference field="4" count="1" selected="0">
            <x v="10"/>
          </reference>
          <reference field="7" count="1">
            <x v="2"/>
          </reference>
        </references>
      </pivotArea>
    </format>
    <format dxfId="1483">
      <pivotArea dataOnly="0" labelOnly="1" outline="0" fieldPosition="0">
        <references count="2">
          <reference field="4" count="1" selected="0">
            <x v="74"/>
          </reference>
          <reference field="7" count="1">
            <x v="23"/>
          </reference>
        </references>
      </pivotArea>
    </format>
    <format dxfId="1484">
      <pivotArea dataOnly="0" labelOnly="1" outline="0" fieldPosition="0">
        <references count="2">
          <reference field="4" count="1" selected="0">
            <x v="2"/>
          </reference>
          <reference field="7" count="1">
            <x v="24"/>
          </reference>
        </references>
      </pivotArea>
    </format>
    <format dxfId="1485">
      <pivotArea dataOnly="0" labelOnly="1" outline="0" fieldPosition="0">
        <references count="2">
          <reference field="4" count="1" selected="0">
            <x v="75"/>
          </reference>
          <reference field="7" count="1">
            <x v="78"/>
          </reference>
        </references>
      </pivotArea>
    </format>
    <format dxfId="1486">
      <pivotArea dataOnly="0" labelOnly="1" outline="0" fieldPosition="0">
        <references count="2">
          <reference field="4" count="1" selected="0">
            <x v="76"/>
          </reference>
          <reference field="7" count="1">
            <x v="74"/>
          </reference>
        </references>
      </pivotArea>
    </format>
    <format dxfId="1487">
      <pivotArea dataOnly="0" labelOnly="1" outline="0" fieldPosition="0">
        <references count="2">
          <reference field="4" count="1" selected="0">
            <x v="77"/>
          </reference>
          <reference field="7" count="1">
            <x v="47"/>
          </reference>
        </references>
      </pivotArea>
    </format>
    <format dxfId="1488">
      <pivotArea dataOnly="0" labelOnly="1" outline="0" fieldPosition="0">
        <references count="2">
          <reference field="4" count="1" selected="0">
            <x v="78"/>
          </reference>
          <reference field="7" count="3">
            <x v="40"/>
            <x v="44"/>
            <x v="78"/>
          </reference>
        </references>
      </pivotArea>
    </format>
    <format dxfId="1489">
      <pivotArea dataOnly="0" labelOnly="1" outline="0" fieldPosition="0">
        <references count="2">
          <reference field="4" count="1" selected="0">
            <x v="80"/>
          </reference>
          <reference field="7" count="9">
            <x v="3"/>
            <x v="4"/>
            <x v="5"/>
            <x v="6"/>
            <x v="7"/>
            <x v="13"/>
            <x v="22"/>
            <x v="46"/>
            <x v="78"/>
          </reference>
        </references>
      </pivotArea>
    </format>
    <format dxfId="1490">
      <pivotArea dataOnly="0" labelOnly="1" outline="0" fieldPosition="0">
        <references count="3">
          <reference field="4" count="1" selected="0">
            <x v="5"/>
          </reference>
          <reference field="7" count="1" selected="0">
            <x v="14"/>
          </reference>
          <reference field="16" count="1">
            <x v="5"/>
          </reference>
        </references>
      </pivotArea>
    </format>
    <format dxfId="1491">
      <pivotArea dataOnly="0" labelOnly="1" outline="0" fieldPosition="0">
        <references count="3">
          <reference field="4" count="1" selected="0">
            <x v="16"/>
          </reference>
          <reference field="7" count="1" selected="0">
            <x v="78"/>
          </reference>
          <reference field="16" count="1">
            <x v="43"/>
          </reference>
        </references>
      </pivotArea>
    </format>
    <format dxfId="1492">
      <pivotArea dataOnly="0" labelOnly="1" outline="0" fieldPosition="0">
        <references count="3">
          <reference field="4" count="1" selected="0">
            <x v="9"/>
          </reference>
          <reference field="7" count="1" selected="0">
            <x v="17"/>
          </reference>
          <reference field="16" count="1">
            <x v="12"/>
          </reference>
        </references>
      </pivotArea>
    </format>
    <format dxfId="1493">
      <pivotArea dataOnly="0" labelOnly="1" outline="0" fieldPosition="0">
        <references count="3">
          <reference field="4" count="1" selected="0">
            <x v="17"/>
          </reference>
          <reference field="7" count="1" selected="0">
            <x v="32"/>
          </reference>
          <reference field="16" count="1">
            <x v="43"/>
          </reference>
        </references>
      </pivotArea>
    </format>
    <format dxfId="1494">
      <pivotArea dataOnly="0" labelOnly="1" outline="0" fieldPosition="0">
        <references count="3">
          <reference field="4" count="1" selected="0">
            <x v="3"/>
          </reference>
          <reference field="7" count="1" selected="0">
            <x v="53"/>
          </reference>
          <reference field="16" count="1">
            <x v="4"/>
          </reference>
        </references>
      </pivotArea>
    </format>
    <format dxfId="1495">
      <pivotArea dataOnly="0" labelOnly="1" outline="0" fieldPosition="0">
        <references count="3">
          <reference field="4" count="1" selected="0">
            <x v="21"/>
          </reference>
          <reference field="7" count="1" selected="0">
            <x v="78"/>
          </reference>
          <reference field="16" count="1">
            <x v="43"/>
          </reference>
        </references>
      </pivotArea>
    </format>
    <format dxfId="1496">
      <pivotArea dataOnly="0" labelOnly="1" outline="0" fieldPosition="0">
        <references count="3">
          <reference field="4" count="1" selected="0">
            <x v="22"/>
          </reference>
          <reference field="7" count="1" selected="0">
            <x v="20"/>
          </reference>
          <reference field="16" count="1">
            <x v="43"/>
          </reference>
        </references>
      </pivotArea>
    </format>
    <format dxfId="1497">
      <pivotArea dataOnly="0" labelOnly="1" outline="0" fieldPosition="0">
        <references count="3">
          <reference field="4" count="1" selected="0">
            <x v="23"/>
          </reference>
          <reference field="7" count="1" selected="0">
            <x v="78"/>
          </reference>
          <reference field="16" count="1">
            <x v="43"/>
          </reference>
        </references>
      </pivotArea>
    </format>
    <format dxfId="1498">
      <pivotArea dataOnly="0" labelOnly="1" outline="0" fieldPosition="0">
        <references count="3">
          <reference field="4" count="1" selected="0">
            <x v="24"/>
          </reference>
          <reference field="7" count="1" selected="0">
            <x v="78"/>
          </reference>
          <reference field="16" count="1">
            <x v="43"/>
          </reference>
        </references>
      </pivotArea>
    </format>
    <format dxfId="1499">
      <pivotArea dataOnly="0" labelOnly="1" outline="0" fieldPosition="0">
        <references count="3">
          <reference field="4" count="1" selected="0">
            <x v="29"/>
          </reference>
          <reference field="7" count="1" selected="0">
            <x v="64"/>
          </reference>
          <reference field="16" count="1">
            <x v="43"/>
          </reference>
        </references>
      </pivotArea>
    </format>
    <format dxfId="1500">
      <pivotArea dataOnly="0" labelOnly="1" outline="0" fieldPosition="0">
        <references count="3">
          <reference field="4" count="1" selected="0">
            <x v="27"/>
          </reference>
          <reference field="7" count="1" selected="0">
            <x v="67"/>
          </reference>
          <reference field="16" count="1">
            <x v="43"/>
          </reference>
        </references>
      </pivotArea>
    </format>
    <format dxfId="1501">
      <pivotArea dataOnly="0" labelOnly="1" outline="0" fieldPosition="0">
        <references count="3">
          <reference field="4" count="1" selected="0">
            <x v="27"/>
          </reference>
          <reference field="7" count="1" selected="0">
            <x v="78"/>
          </reference>
          <reference field="16" count="1">
            <x v="43"/>
          </reference>
        </references>
      </pivotArea>
    </format>
    <format dxfId="1502">
      <pivotArea dataOnly="0" labelOnly="1" outline="0" fieldPosition="0">
        <references count="3">
          <reference field="4" count="1" selected="0">
            <x v="28"/>
          </reference>
          <reference field="7" count="1" selected="0">
            <x v="78"/>
          </reference>
          <reference field="16" count="1">
            <x v="43"/>
          </reference>
        </references>
      </pivotArea>
    </format>
    <format dxfId="1503">
      <pivotArea dataOnly="0" labelOnly="1" outline="0" fieldPosition="0">
        <references count="3">
          <reference field="4" count="1" selected="0">
            <x v="26"/>
          </reference>
          <reference field="7" count="1" selected="0">
            <x v="49"/>
          </reference>
          <reference field="16" count="1">
            <x v="43"/>
          </reference>
        </references>
      </pivotArea>
    </format>
    <format dxfId="1504">
      <pivotArea dataOnly="0" labelOnly="1" outline="0" fieldPosition="0">
        <references count="3">
          <reference field="4" count="1" selected="0">
            <x v="26"/>
          </reference>
          <reference field="7" count="1" selected="0">
            <x v="78"/>
          </reference>
          <reference field="16" count="1">
            <x v="43"/>
          </reference>
        </references>
      </pivotArea>
    </format>
    <format dxfId="1505">
      <pivotArea dataOnly="0" labelOnly="1" outline="0" fieldPosition="0">
        <references count="3">
          <reference field="4" count="1" selected="0">
            <x v="30"/>
          </reference>
          <reference field="7" count="1" selected="0">
            <x v="19"/>
          </reference>
          <reference field="16" count="1">
            <x v="7"/>
          </reference>
        </references>
      </pivotArea>
    </format>
    <format dxfId="1506">
      <pivotArea dataOnly="0" labelOnly="1" outline="0" fieldPosition="0">
        <references count="3">
          <reference field="4" count="1" selected="0">
            <x v="7"/>
          </reference>
          <reference field="7" count="1" selected="0">
            <x v="78"/>
          </reference>
          <reference field="16" count="1">
            <x v="8"/>
          </reference>
        </references>
      </pivotArea>
    </format>
    <format dxfId="1507">
      <pivotArea dataOnly="0" labelOnly="1" outline="0" fieldPosition="0">
        <references count="3">
          <reference field="4" count="1" selected="0">
            <x v="31"/>
          </reference>
          <reference field="7" count="1" selected="0">
            <x v="45"/>
          </reference>
          <reference field="16" count="1">
            <x v="43"/>
          </reference>
        </references>
      </pivotArea>
    </format>
    <format dxfId="1508">
      <pivotArea dataOnly="0" labelOnly="1" outline="0" fieldPosition="0">
        <references count="3">
          <reference field="4" count="1" selected="0">
            <x v="18"/>
          </reference>
          <reference field="7" count="1" selected="0">
            <x v="15"/>
          </reference>
          <reference field="16" count="1">
            <x v="43"/>
          </reference>
        </references>
      </pivotArea>
    </format>
    <format dxfId="1509">
      <pivotArea dataOnly="0" labelOnly="1" outline="0" fieldPosition="0">
        <references count="3">
          <reference field="4" count="1" selected="0">
            <x v="18"/>
          </reference>
          <reference field="7" count="1" selected="0">
            <x v="78"/>
          </reference>
          <reference field="16" count="1">
            <x v="43"/>
          </reference>
        </references>
      </pivotArea>
    </format>
    <format dxfId="1510">
      <pivotArea dataOnly="0" labelOnly="1" outline="0" fieldPosition="0">
        <references count="3">
          <reference field="4" count="1" selected="0">
            <x v="32"/>
          </reference>
          <reference field="7" count="1" selected="0">
            <x v="66"/>
          </reference>
          <reference field="16" count="1">
            <x v="43"/>
          </reference>
        </references>
      </pivotArea>
    </format>
    <format dxfId="1511">
      <pivotArea dataOnly="0" labelOnly="1" outline="0" fieldPosition="0">
        <references count="3">
          <reference field="4" count="1" selected="0">
            <x v="19"/>
          </reference>
          <reference field="7" count="1" selected="0">
            <x v="50"/>
          </reference>
          <reference field="16" count="1">
            <x v="43"/>
          </reference>
        </references>
      </pivotArea>
    </format>
    <format dxfId="1512">
      <pivotArea dataOnly="0" labelOnly="1" outline="0" fieldPosition="0">
        <references count="3">
          <reference field="4" count="1" selected="0">
            <x v="12"/>
          </reference>
          <reference field="7" count="1" selected="0">
            <x v="30"/>
          </reference>
          <reference field="16" count="1">
            <x v="43"/>
          </reference>
        </references>
      </pivotArea>
    </format>
    <format dxfId="1513">
      <pivotArea dataOnly="0" labelOnly="1" outline="0" fieldPosition="0">
        <references count="3">
          <reference field="4" count="1" selected="0">
            <x v="33"/>
          </reference>
          <reference field="7" count="1" selected="0">
            <x v="78"/>
          </reference>
          <reference field="16" count="1">
            <x v="43"/>
          </reference>
        </references>
      </pivotArea>
    </format>
    <format dxfId="1514">
      <pivotArea dataOnly="0" labelOnly="1" outline="0" fieldPosition="0">
        <references count="3">
          <reference field="4" count="1" selected="0">
            <x v="34"/>
          </reference>
          <reference field="7" count="1" selected="0">
            <x v="31"/>
          </reference>
          <reference field="16" count="1">
            <x v="43"/>
          </reference>
        </references>
      </pivotArea>
    </format>
    <format dxfId="1515">
      <pivotArea dataOnly="0" labelOnly="1" outline="0" fieldPosition="0">
        <references count="3">
          <reference field="4" count="1" selected="0">
            <x v="35"/>
          </reference>
          <reference field="7" count="1" selected="0">
            <x v="27"/>
          </reference>
          <reference field="16" count="1">
            <x v="43"/>
          </reference>
        </references>
      </pivotArea>
    </format>
    <format dxfId="1516">
      <pivotArea dataOnly="0" labelOnly="1" outline="0" fieldPosition="0">
        <references count="3">
          <reference field="4" count="1" selected="0">
            <x v="36"/>
          </reference>
          <reference field="7" count="1" selected="0">
            <x v="57"/>
          </reference>
          <reference field="16" count="1">
            <x v="43"/>
          </reference>
        </references>
      </pivotArea>
    </format>
    <format dxfId="1517">
      <pivotArea dataOnly="0" labelOnly="1" outline="0" fieldPosition="0">
        <references count="3">
          <reference field="4" count="1" selected="0">
            <x v="13"/>
          </reference>
          <reference field="7" count="1" selected="0">
            <x v="60"/>
          </reference>
          <reference field="16" count="1">
            <x v="43"/>
          </reference>
        </references>
      </pivotArea>
    </format>
    <format dxfId="1518">
      <pivotArea dataOnly="0" labelOnly="1" outline="0" fieldPosition="0">
        <references count="3">
          <reference field="4" count="1" selected="0">
            <x v="38"/>
          </reference>
          <reference field="7" count="1" selected="0">
            <x v="48"/>
          </reference>
          <reference field="16" count="1">
            <x v="3"/>
          </reference>
        </references>
      </pivotArea>
    </format>
    <format dxfId="1519">
      <pivotArea dataOnly="0" labelOnly="1" outline="0" fieldPosition="0">
        <references count="3">
          <reference field="4" count="1" selected="0">
            <x v="39"/>
          </reference>
          <reference field="7" count="1" selected="0">
            <x v="78"/>
          </reference>
          <reference field="16" count="1">
            <x v="43"/>
          </reference>
        </references>
      </pivotArea>
    </format>
    <format dxfId="1520">
      <pivotArea dataOnly="0" labelOnly="1" outline="0" fieldPosition="0">
        <references count="3">
          <reference field="4" count="1" selected="0">
            <x v="41"/>
          </reference>
          <reference field="7" count="1" selected="0">
            <x v="33"/>
          </reference>
          <reference field="16" count="1">
            <x v="2"/>
          </reference>
        </references>
      </pivotArea>
    </format>
    <format dxfId="1521">
      <pivotArea dataOnly="0" labelOnly="1" outline="0" fieldPosition="0">
        <references count="3">
          <reference field="4" count="1" selected="0">
            <x v="43"/>
          </reference>
          <reference field="7" count="1" selected="0">
            <x v="51"/>
          </reference>
          <reference field="16" count="1">
            <x v="43"/>
          </reference>
        </references>
      </pivotArea>
    </format>
    <format dxfId="1522">
      <pivotArea dataOnly="0" labelOnly="1" outline="0" fieldPosition="0">
        <references count="3">
          <reference field="4" count="1" selected="0">
            <x v="44"/>
          </reference>
          <reference field="7" count="1" selected="0">
            <x v="78"/>
          </reference>
          <reference field="16" count="1">
            <x v="43"/>
          </reference>
        </references>
      </pivotArea>
    </format>
    <format dxfId="1523">
      <pivotArea dataOnly="0" labelOnly="1" outline="0" fieldPosition="0">
        <references count="3">
          <reference field="4" count="1" selected="0">
            <x v="45"/>
          </reference>
          <reference field="7" count="1" selected="0">
            <x v="56"/>
          </reference>
          <reference field="16" count="1">
            <x v="39"/>
          </reference>
        </references>
      </pivotArea>
    </format>
    <format dxfId="1524">
      <pivotArea dataOnly="0" labelOnly="1" outline="0" fieldPosition="0">
        <references count="3">
          <reference field="4" count="1" selected="0">
            <x v="14"/>
          </reference>
          <reference field="7" count="1" selected="0">
            <x v="70"/>
          </reference>
          <reference field="16" count="1">
            <x v="43"/>
          </reference>
        </references>
      </pivotArea>
    </format>
    <format dxfId="1525">
      <pivotArea dataOnly="0" labelOnly="1" outline="0" fieldPosition="0">
        <references count="3">
          <reference field="4" count="1" selected="0">
            <x v="46"/>
          </reference>
          <reference field="7" count="1" selected="0">
            <x v="78"/>
          </reference>
          <reference field="16" count="1">
            <x v="43"/>
          </reference>
        </references>
      </pivotArea>
    </format>
    <format dxfId="1526">
      <pivotArea dataOnly="0" labelOnly="1" outline="0" fieldPosition="0">
        <references count="3">
          <reference field="4" count="1" selected="0">
            <x v="47"/>
          </reference>
          <reference field="7" count="1" selected="0">
            <x v="75"/>
          </reference>
          <reference field="16" count="1">
            <x v="43"/>
          </reference>
        </references>
      </pivotArea>
    </format>
    <format dxfId="1527">
      <pivotArea dataOnly="0" labelOnly="1" outline="0" fieldPosition="0">
        <references count="3">
          <reference field="4" count="1" selected="0">
            <x v="48"/>
          </reference>
          <reference field="7" count="1" selected="0">
            <x v="18"/>
          </reference>
          <reference field="16" count="1">
            <x v="43"/>
          </reference>
        </references>
      </pivotArea>
    </format>
    <format dxfId="1528">
      <pivotArea dataOnly="0" labelOnly="1" outline="0" fieldPosition="0">
        <references count="3">
          <reference field="4" count="1" selected="0">
            <x v="49"/>
          </reference>
          <reference field="7" count="1" selected="0">
            <x v="78"/>
          </reference>
          <reference field="16" count="1">
            <x v="43"/>
          </reference>
        </references>
      </pivotArea>
    </format>
    <format dxfId="1529">
      <pivotArea dataOnly="0" labelOnly="1" outline="0" fieldPosition="0">
        <references count="3">
          <reference field="4" count="1" selected="0">
            <x v="20"/>
          </reference>
          <reference field="7" count="1" selected="0">
            <x v="26"/>
          </reference>
          <reference field="16" count="1">
            <x v="43"/>
          </reference>
        </references>
      </pivotArea>
    </format>
    <format dxfId="1530">
      <pivotArea dataOnly="0" labelOnly="1" outline="0" fieldPosition="0">
        <references count="3">
          <reference field="4" count="1" selected="0">
            <x v="50"/>
          </reference>
          <reference field="7" count="1" selected="0">
            <x v="25"/>
          </reference>
          <reference field="16" count="1">
            <x v="43"/>
          </reference>
        </references>
      </pivotArea>
    </format>
    <format dxfId="1531">
      <pivotArea dataOnly="0" labelOnly="1" outline="0" fieldPosition="0">
        <references count="3">
          <reference field="4" count="1" selected="0">
            <x v="51"/>
          </reference>
          <reference field="7" count="1" selected="0">
            <x v="16"/>
          </reference>
          <reference field="16" count="1">
            <x v="43"/>
          </reference>
        </references>
      </pivotArea>
    </format>
    <format dxfId="1532">
      <pivotArea dataOnly="0" labelOnly="1" outline="0" fieldPosition="0">
        <references count="3">
          <reference field="4" count="1" selected="0">
            <x v="52"/>
          </reference>
          <reference field="7" count="1" selected="0">
            <x v="78"/>
          </reference>
          <reference field="16" count="1">
            <x v="43"/>
          </reference>
        </references>
      </pivotArea>
    </format>
    <format dxfId="1533">
      <pivotArea dataOnly="0" labelOnly="1" outline="0" fieldPosition="0">
        <references count="3">
          <reference field="4" count="1" selected="0">
            <x v="6"/>
          </reference>
          <reference field="7" count="1" selected="0">
            <x v="73"/>
          </reference>
          <reference field="16" count="1">
            <x v="6"/>
          </reference>
        </references>
      </pivotArea>
    </format>
    <format dxfId="1534">
      <pivotArea dataOnly="0" labelOnly="1" outline="0" fieldPosition="0">
        <references count="3">
          <reference field="4" count="1" selected="0">
            <x v="53"/>
          </reference>
          <reference field="7" count="1" selected="0">
            <x v="78"/>
          </reference>
          <reference field="16" count="1">
            <x v="43"/>
          </reference>
        </references>
      </pivotArea>
    </format>
    <format dxfId="1535">
      <pivotArea dataOnly="0" labelOnly="1" outline="0" fieldPosition="0">
        <references count="3">
          <reference field="4" count="1" selected="0">
            <x v="54"/>
          </reference>
          <reference field="7" count="1" selected="0">
            <x v="68"/>
          </reference>
          <reference field="16" count="1">
            <x v="43"/>
          </reference>
        </references>
      </pivotArea>
    </format>
    <format dxfId="1536">
      <pivotArea dataOnly="0" labelOnly="1" outline="0" fieldPosition="0">
        <references count="3">
          <reference field="4" count="1" selected="0">
            <x v="1"/>
          </reference>
          <reference field="7" count="1" selected="0">
            <x v="38"/>
          </reference>
          <reference field="16" count="1">
            <x v="9"/>
          </reference>
        </references>
      </pivotArea>
    </format>
    <format dxfId="1537">
      <pivotArea dataOnly="0" labelOnly="1" outline="0" fieldPosition="0">
        <references count="3">
          <reference field="4" count="1" selected="0">
            <x v="1"/>
          </reference>
          <reference field="7" count="1" selected="0">
            <x v="37"/>
          </reference>
          <reference field="16" count="1">
            <x v="2"/>
          </reference>
        </references>
      </pivotArea>
    </format>
    <format dxfId="1538">
      <pivotArea dataOnly="0" labelOnly="1" outline="0" fieldPosition="0">
        <references count="3">
          <reference field="4" count="1" selected="0">
            <x v="55"/>
          </reference>
          <reference field="7" count="1" selected="0">
            <x v="43"/>
          </reference>
          <reference field="16" count="1">
            <x v="43"/>
          </reference>
        </references>
      </pivotArea>
    </format>
    <format dxfId="1539">
      <pivotArea dataOnly="0" labelOnly="1" outline="0" fieldPosition="0">
        <references count="3">
          <reference field="4" count="1" selected="0">
            <x v="11"/>
          </reference>
          <reference field="7" count="1" selected="0">
            <x v="78"/>
          </reference>
          <reference field="16" count="1">
            <x v="43"/>
          </reference>
        </references>
      </pivotArea>
    </format>
    <format dxfId="1540">
      <pivotArea dataOnly="0" labelOnly="1" outline="0" fieldPosition="0">
        <references count="3">
          <reference field="4" count="1" selected="0">
            <x v="56"/>
          </reference>
          <reference field="7" count="1" selected="0">
            <x v="12"/>
          </reference>
          <reference field="16" count="1">
            <x v="43"/>
          </reference>
        </references>
      </pivotArea>
    </format>
    <format dxfId="1541">
      <pivotArea dataOnly="0" labelOnly="1" outline="0" fieldPosition="0">
        <references count="3">
          <reference field="4" count="1" selected="0">
            <x v="56"/>
          </reference>
          <reference field="7" count="1" selected="0">
            <x v="42"/>
          </reference>
          <reference field="16" count="1">
            <x v="43"/>
          </reference>
        </references>
      </pivotArea>
    </format>
    <format dxfId="1542">
      <pivotArea dataOnly="0" labelOnly="1" outline="0" fieldPosition="0">
        <references count="3">
          <reference field="4" count="1" selected="0">
            <x v="56"/>
          </reference>
          <reference field="7" count="1" selected="0">
            <x v="55"/>
          </reference>
          <reference field="16" count="1">
            <x v="43"/>
          </reference>
        </references>
      </pivotArea>
    </format>
    <format dxfId="1543">
      <pivotArea dataOnly="0" labelOnly="1" outline="0" fieldPosition="0">
        <references count="3">
          <reference field="4" count="1" selected="0">
            <x v="56"/>
          </reference>
          <reference field="7" count="1" selected="0">
            <x v="78"/>
          </reference>
          <reference field="16" count="1">
            <x v="43"/>
          </reference>
        </references>
      </pivotArea>
    </format>
    <format dxfId="1544">
      <pivotArea dataOnly="0" labelOnly="1" outline="0" fieldPosition="0">
        <references count="3">
          <reference field="4" count="1" selected="0">
            <x v="40"/>
          </reference>
          <reference field="7" count="1" selected="0">
            <x v="78"/>
          </reference>
          <reference field="16" count="1">
            <x v="43"/>
          </reference>
        </references>
      </pivotArea>
    </format>
    <format dxfId="1545">
      <pivotArea dataOnly="0" labelOnly="1" outline="0" fieldPosition="0">
        <references count="3">
          <reference field="4" count="1" selected="0">
            <x v="57"/>
          </reference>
          <reference field="7" count="1" selected="0">
            <x v="21"/>
          </reference>
          <reference field="16" count="1">
            <x v="43"/>
          </reference>
        </references>
      </pivotArea>
    </format>
    <format dxfId="1546">
      <pivotArea dataOnly="0" labelOnly="1" outline="0" fieldPosition="0">
        <references count="3">
          <reference field="4" count="1" selected="0">
            <x v="58"/>
          </reference>
          <reference field="7" count="1" selected="0">
            <x v="8"/>
          </reference>
          <reference field="16" count="1">
            <x v="43"/>
          </reference>
        </references>
      </pivotArea>
    </format>
    <format dxfId="1547">
      <pivotArea dataOnly="0" labelOnly="1" outline="0" fieldPosition="0">
        <references count="3">
          <reference field="4" count="1" selected="0">
            <x v="58"/>
          </reference>
          <reference field="7" count="1" selected="0">
            <x v="78"/>
          </reference>
          <reference field="16" count="1">
            <x v="43"/>
          </reference>
        </references>
      </pivotArea>
    </format>
    <format dxfId="1548">
      <pivotArea dataOnly="0" labelOnly="1" outline="0" fieldPosition="0">
        <references count="3">
          <reference field="4" count="1" selected="0">
            <x v="59"/>
          </reference>
          <reference field="7" count="1" selected="0">
            <x v="78"/>
          </reference>
          <reference field="16" count="1">
            <x v="43"/>
          </reference>
        </references>
      </pivotArea>
    </format>
    <format dxfId="1549">
      <pivotArea dataOnly="0" labelOnly="1" outline="0" fieldPosition="0">
        <references count="3">
          <reference field="4" count="1" selected="0">
            <x v="60"/>
          </reference>
          <reference field="7" count="1" selected="0">
            <x v="1"/>
          </reference>
          <reference field="16" count="1">
            <x v="43"/>
          </reference>
        </references>
      </pivotArea>
    </format>
    <format dxfId="1550">
      <pivotArea dataOnly="0" labelOnly="1" outline="0" fieldPosition="0">
        <references count="3">
          <reference field="4" count="1" selected="0">
            <x v="61"/>
          </reference>
          <reference field="7" count="1" selected="0">
            <x v="52"/>
          </reference>
          <reference field="16" count="1">
            <x v="43"/>
          </reference>
        </references>
      </pivotArea>
    </format>
    <format dxfId="1551">
      <pivotArea dataOnly="0" labelOnly="1" outline="0" fieldPosition="0">
        <references count="3">
          <reference field="4" count="1" selected="0">
            <x v="62"/>
          </reference>
          <reference field="7" count="1" selected="0">
            <x v="54"/>
          </reference>
          <reference field="16" count="1">
            <x v="43"/>
          </reference>
        </references>
      </pivotArea>
    </format>
    <format dxfId="1552">
      <pivotArea dataOnly="0" labelOnly="1" outline="0" fieldPosition="0">
        <references count="3">
          <reference field="4" count="1" selected="0">
            <x v="63"/>
          </reference>
          <reference field="7" count="1" selected="0">
            <x v="39"/>
          </reference>
          <reference field="16" count="1">
            <x v="43"/>
          </reference>
        </references>
      </pivotArea>
    </format>
    <format dxfId="1553">
      <pivotArea dataOnly="0" labelOnly="1" outline="0" fieldPosition="0">
        <references count="3">
          <reference field="4" count="1" selected="0">
            <x v="63"/>
          </reference>
          <reference field="7" count="1" selected="0">
            <x v="78"/>
          </reference>
          <reference field="16" count="1">
            <x v="43"/>
          </reference>
        </references>
      </pivotArea>
    </format>
    <format dxfId="1554">
      <pivotArea dataOnly="0" labelOnly="1" outline="0" fieldPosition="0">
        <references count="3">
          <reference field="4" count="1" selected="0">
            <x v="64"/>
          </reference>
          <reference field="7" count="1" selected="0">
            <x v="78"/>
          </reference>
          <reference field="16" count="1">
            <x v="43"/>
          </reference>
        </references>
      </pivotArea>
    </format>
    <format dxfId="1555">
      <pivotArea dataOnly="0" labelOnly="1" outline="0" fieldPosition="0">
        <references count="3">
          <reference field="4" count="1" selected="0">
            <x v="65"/>
          </reference>
          <reference field="7" count="1" selected="0">
            <x v="35"/>
          </reference>
          <reference field="16" count="1">
            <x v="43"/>
          </reference>
        </references>
      </pivotArea>
    </format>
    <format dxfId="1556">
      <pivotArea dataOnly="0" labelOnly="1" outline="0" fieldPosition="0">
        <references count="3">
          <reference field="4" count="1" selected="0">
            <x v="65"/>
          </reference>
          <reference field="7" count="1" selected="0">
            <x v="59"/>
          </reference>
          <reference field="16" count="1">
            <x v="43"/>
          </reference>
        </references>
      </pivotArea>
    </format>
    <format dxfId="1557">
      <pivotArea dataOnly="0" labelOnly="1" outline="0" fieldPosition="0">
        <references count="3">
          <reference field="4" count="1" selected="0">
            <x v="8"/>
          </reference>
          <reference field="7" count="1" selected="0">
            <x v="58"/>
          </reference>
          <reference field="16" count="1">
            <x v="43"/>
          </reference>
        </references>
      </pivotArea>
    </format>
    <format dxfId="1558">
      <pivotArea dataOnly="0" labelOnly="1" outline="0" fieldPosition="0">
        <references count="3">
          <reference field="4" count="1" selected="0">
            <x v="8"/>
          </reference>
          <reference field="7" count="1" selected="0">
            <x v="72"/>
          </reference>
          <reference field="16" count="1">
            <x v="11"/>
          </reference>
        </references>
      </pivotArea>
    </format>
    <format dxfId="1559">
      <pivotArea dataOnly="0" labelOnly="1" outline="0" fieldPosition="0">
        <references count="3">
          <reference field="4" count="1" selected="0">
            <x v="8"/>
          </reference>
          <reference field="7" count="1" selected="0">
            <x v="71"/>
          </reference>
          <reference field="16" count="1">
            <x v="10"/>
          </reference>
        </references>
      </pivotArea>
    </format>
    <format dxfId="1560">
      <pivotArea dataOnly="0" labelOnly="1" outline="0" fieldPosition="0">
        <references count="3">
          <reference field="4" count="1" selected="0">
            <x v="67"/>
          </reference>
          <reference field="7" count="1" selected="0">
            <x v="78"/>
          </reference>
          <reference field="16" count="1">
            <x v="43"/>
          </reference>
        </references>
      </pivotArea>
    </format>
    <format dxfId="1561">
      <pivotArea dataOnly="0" labelOnly="1" outline="0" fieldPosition="0">
        <references count="3">
          <reference field="4" count="1" selected="0">
            <x v="68"/>
          </reference>
          <reference field="7" count="1" selected="0">
            <x v="11"/>
          </reference>
          <reference field="16" count="1">
            <x v="43"/>
          </reference>
        </references>
      </pivotArea>
    </format>
    <format dxfId="1562">
      <pivotArea dataOnly="0" labelOnly="1" outline="0" fieldPosition="0">
        <references count="3">
          <reference field="4" count="1" selected="0">
            <x v="37"/>
          </reference>
          <reference field="7" count="1" selected="0">
            <x v="41"/>
          </reference>
          <reference field="16" count="1">
            <x v="1"/>
          </reference>
        </references>
      </pivotArea>
    </format>
    <format dxfId="1563">
      <pivotArea dataOnly="0" labelOnly="1" outline="0" fieldPosition="0">
        <references count="3">
          <reference field="4" count="1" selected="0">
            <x v="69"/>
          </reference>
          <reference field="7" count="1" selected="0">
            <x v="34"/>
          </reference>
          <reference field="16" count="1">
            <x v="43"/>
          </reference>
        </references>
      </pivotArea>
    </format>
    <format dxfId="1564">
      <pivotArea dataOnly="0" labelOnly="1" outline="0" fieldPosition="0">
        <references count="3">
          <reference field="4" count="1" selected="0">
            <x v="70"/>
          </reference>
          <reference field="7" count="1" selected="0">
            <x v="0"/>
          </reference>
          <reference field="16" count="1">
            <x v="43"/>
          </reference>
        </references>
      </pivotArea>
    </format>
    <format dxfId="1565">
      <pivotArea dataOnly="0" labelOnly="1" outline="0" fieldPosition="0">
        <references count="3">
          <reference field="4" count="1" selected="0">
            <x v="4"/>
          </reference>
          <reference field="7" count="1" selected="0">
            <x v="36"/>
          </reference>
          <reference field="16" count="1">
            <x v="43"/>
          </reference>
        </references>
      </pivotArea>
    </format>
    <format dxfId="1566">
      <pivotArea dataOnly="0" labelOnly="1" outline="0" fieldPosition="0">
        <references count="3">
          <reference field="4" count="1" selected="0">
            <x v="4"/>
          </reference>
          <reference field="7" count="1" selected="0">
            <x v="69"/>
          </reference>
          <reference field="16" count="1">
            <x v="43"/>
          </reference>
        </references>
      </pivotArea>
    </format>
    <format dxfId="1567">
      <pivotArea dataOnly="0" labelOnly="1" outline="0" fieldPosition="0">
        <references count="3">
          <reference field="4" count="1" selected="0">
            <x v="4"/>
          </reference>
          <reference field="7" count="1" selected="0">
            <x v="76"/>
          </reference>
          <reference field="16" count="1">
            <x v="43"/>
          </reference>
        </references>
      </pivotArea>
    </format>
    <format dxfId="1568">
      <pivotArea dataOnly="0" labelOnly="1" outline="0" fieldPosition="0">
        <references count="3">
          <reference field="4" count="1" selected="0">
            <x v="71"/>
          </reference>
          <reference field="7" count="1" selected="0">
            <x v="9"/>
          </reference>
          <reference field="16" count="1">
            <x v="1"/>
          </reference>
        </references>
      </pivotArea>
    </format>
    <format dxfId="1569">
      <pivotArea dataOnly="0" labelOnly="1" outline="0" fieldPosition="0">
        <references count="3">
          <reference field="4" count="1" selected="0">
            <x v="71"/>
          </reference>
          <reference field="7" count="1" selected="0">
            <x v="65"/>
          </reference>
          <reference field="16" count="1">
            <x v="43"/>
          </reference>
        </references>
      </pivotArea>
    </format>
    <format dxfId="1570">
      <pivotArea dataOnly="0" labelOnly="1" outline="0" fieldPosition="0">
        <references count="3">
          <reference field="4" count="1" selected="0">
            <x v="15"/>
          </reference>
          <reference field="7" count="1" selected="0">
            <x v="10"/>
          </reference>
          <reference field="16" count="1">
            <x v="43"/>
          </reference>
        </references>
      </pivotArea>
    </format>
    <format dxfId="1571">
      <pivotArea dataOnly="0" labelOnly="1" outline="0" fieldPosition="0">
        <references count="3">
          <reference field="4" count="1" selected="0">
            <x v="72"/>
          </reference>
          <reference field="7" count="1" selected="0">
            <x v="28"/>
          </reference>
          <reference field="16" count="1">
            <x v="43"/>
          </reference>
        </references>
      </pivotArea>
    </format>
    <format dxfId="1572">
      <pivotArea dataOnly="0" labelOnly="1" outline="0" fieldPosition="0">
        <references count="3">
          <reference field="4" count="1" selected="0">
            <x v="73"/>
          </reference>
          <reference field="7" count="1" selected="0">
            <x v="77"/>
          </reference>
          <reference field="16" count="1">
            <x v="43"/>
          </reference>
        </references>
      </pivotArea>
    </format>
    <format dxfId="1573">
      <pivotArea dataOnly="0" labelOnly="1" outline="0" fieldPosition="0">
        <references count="3">
          <reference field="4" count="1" selected="0">
            <x v="10"/>
          </reference>
          <reference field="7" count="1" selected="0">
            <x v="2"/>
          </reference>
          <reference field="16" count="1">
            <x v="43"/>
          </reference>
        </references>
      </pivotArea>
    </format>
    <format dxfId="1574">
      <pivotArea dataOnly="0" labelOnly="1" outline="0" fieldPosition="0">
        <references count="3">
          <reference field="4" count="1" selected="0">
            <x v="74"/>
          </reference>
          <reference field="7" count="1" selected="0">
            <x v="23"/>
          </reference>
          <reference field="16" count="1">
            <x v="43"/>
          </reference>
        </references>
      </pivotArea>
    </format>
    <format dxfId="1575">
      <pivotArea dataOnly="0" labelOnly="1" outline="0" fieldPosition="0">
        <references count="3">
          <reference field="4" count="1" selected="0">
            <x v="2"/>
          </reference>
          <reference field="7" count="1" selected="0">
            <x v="24"/>
          </reference>
          <reference field="16" count="1">
            <x v="3"/>
          </reference>
        </references>
      </pivotArea>
    </format>
    <format dxfId="1576">
      <pivotArea dataOnly="0" labelOnly="1" outline="0" fieldPosition="0">
        <references count="3">
          <reference field="4" count="1" selected="0">
            <x v="75"/>
          </reference>
          <reference field="7" count="1" selected="0">
            <x v="78"/>
          </reference>
          <reference field="16" count="1">
            <x v="43"/>
          </reference>
        </references>
      </pivotArea>
    </format>
    <format dxfId="1577">
      <pivotArea dataOnly="0" labelOnly="1" outline="0" fieldPosition="0">
        <references count="3">
          <reference field="4" count="1" selected="0">
            <x v="76"/>
          </reference>
          <reference field="7" count="1" selected="0">
            <x v="74"/>
          </reference>
          <reference field="16" count="1">
            <x v="43"/>
          </reference>
        </references>
      </pivotArea>
    </format>
    <format dxfId="1578">
      <pivotArea dataOnly="0" labelOnly="1" outline="0" fieldPosition="0">
        <references count="3">
          <reference field="4" count="1" selected="0">
            <x v="77"/>
          </reference>
          <reference field="7" count="1" selected="0">
            <x v="47"/>
          </reference>
          <reference field="16" count="1">
            <x v="43"/>
          </reference>
        </references>
      </pivotArea>
    </format>
    <format dxfId="1579">
      <pivotArea dataOnly="0" labelOnly="1" outline="0" fieldPosition="0">
        <references count="3">
          <reference field="4" count="1" selected="0">
            <x v="78"/>
          </reference>
          <reference field="7" count="1" selected="0">
            <x v="40"/>
          </reference>
          <reference field="16" count="1">
            <x v="43"/>
          </reference>
        </references>
      </pivotArea>
    </format>
    <format dxfId="1580">
      <pivotArea dataOnly="0" labelOnly="1" outline="0" fieldPosition="0">
        <references count="3">
          <reference field="4" count="1" selected="0">
            <x v="78"/>
          </reference>
          <reference field="7" count="1" selected="0">
            <x v="44"/>
          </reference>
          <reference field="16" count="1">
            <x v="43"/>
          </reference>
        </references>
      </pivotArea>
    </format>
    <format dxfId="1581">
      <pivotArea dataOnly="0" labelOnly="1" outline="0" fieldPosition="0">
        <references count="3">
          <reference field="4" count="1" selected="0">
            <x v="78"/>
          </reference>
          <reference field="7" count="1" selected="0">
            <x v="78"/>
          </reference>
          <reference field="16" count="1">
            <x v="43"/>
          </reference>
        </references>
      </pivotArea>
    </format>
    <format dxfId="1582">
      <pivotArea dataOnly="0" labelOnly="1" outline="0" fieldPosition="0">
        <references count="3">
          <reference field="4" count="1" selected="0">
            <x v="79"/>
          </reference>
          <reference field="7" count="1" selected="0">
            <x v="78"/>
          </reference>
          <reference field="16" count="1">
            <x v="43"/>
          </reference>
        </references>
      </pivotArea>
    </format>
    <format dxfId="1583">
      <pivotArea dataOnly="0" labelOnly="1" outline="0" fieldPosition="0">
        <references count="3">
          <reference field="4" count="1" selected="0">
            <x v="80"/>
          </reference>
          <reference field="7" count="1" selected="0">
            <x v="3"/>
          </reference>
          <reference field="16" count="1">
            <x v="43"/>
          </reference>
        </references>
      </pivotArea>
    </format>
    <format dxfId="1584">
      <pivotArea dataOnly="0" labelOnly="1" outline="0" fieldPosition="0">
        <references count="3">
          <reference field="4" count="1" selected="0">
            <x v="80"/>
          </reference>
          <reference field="7" count="1" selected="0">
            <x v="4"/>
          </reference>
          <reference field="16" count="1">
            <x v="43"/>
          </reference>
        </references>
      </pivotArea>
    </format>
    <format dxfId="1585">
      <pivotArea dataOnly="0" labelOnly="1" outline="0" fieldPosition="0">
        <references count="3">
          <reference field="4" count="1" selected="0">
            <x v="80"/>
          </reference>
          <reference field="7" count="1" selected="0">
            <x v="5"/>
          </reference>
          <reference field="16" count="1">
            <x v="43"/>
          </reference>
        </references>
      </pivotArea>
    </format>
    <format dxfId="1586">
      <pivotArea dataOnly="0" labelOnly="1" outline="0" fieldPosition="0">
        <references count="3">
          <reference field="4" count="1" selected="0">
            <x v="80"/>
          </reference>
          <reference field="7" count="1" selected="0">
            <x v="6"/>
          </reference>
          <reference field="16" count="1">
            <x v="43"/>
          </reference>
        </references>
      </pivotArea>
    </format>
    <format dxfId="1587">
      <pivotArea dataOnly="0" labelOnly="1" outline="0" fieldPosition="0">
        <references count="3">
          <reference field="4" count="1" selected="0">
            <x v="80"/>
          </reference>
          <reference field="7" count="1" selected="0">
            <x v="7"/>
          </reference>
          <reference field="16" count="1">
            <x v="43"/>
          </reference>
        </references>
      </pivotArea>
    </format>
    <format dxfId="1588">
      <pivotArea dataOnly="0" labelOnly="1" outline="0" fieldPosition="0">
        <references count="3">
          <reference field="4" count="1" selected="0">
            <x v="80"/>
          </reference>
          <reference field="7" count="1" selected="0">
            <x v="13"/>
          </reference>
          <reference field="16" count="1">
            <x v="43"/>
          </reference>
        </references>
      </pivotArea>
    </format>
    <format dxfId="1589">
      <pivotArea dataOnly="0" labelOnly="1" outline="0" fieldPosition="0">
        <references count="3">
          <reference field="4" count="1" selected="0">
            <x v="80"/>
          </reference>
          <reference field="7" count="1" selected="0">
            <x v="22"/>
          </reference>
          <reference field="16" count="1">
            <x v="43"/>
          </reference>
        </references>
      </pivotArea>
    </format>
    <format dxfId="1590">
      <pivotArea dataOnly="0" labelOnly="1" outline="0" fieldPosition="0">
        <references count="3">
          <reference field="4" count="1" selected="0">
            <x v="80"/>
          </reference>
          <reference field="7" count="1" selected="0">
            <x v="46"/>
          </reference>
          <reference field="16" count="1">
            <x v="43"/>
          </reference>
        </references>
      </pivotArea>
    </format>
    <format dxfId="1591">
      <pivotArea dataOnly="0" labelOnly="1" outline="0" fieldPosition="0">
        <references count="3">
          <reference field="4" count="1" selected="0">
            <x v="80"/>
          </reference>
          <reference field="7" count="1" selected="0">
            <x v="78"/>
          </reference>
          <reference field="16" count="1">
            <x v="43"/>
          </reference>
        </references>
      </pivotArea>
    </format>
    <format dxfId="1592">
      <pivotArea type="topRight" dataOnly="0" labelOnly="1" outline="0" fieldPosition="0"/>
    </format>
    <format dxfId="1593">
      <pivotArea dataOnly="0" labelOnly="1" outline="0" fieldPosition="0">
        <references count="1">
          <reference field="4" count="2">
            <x v="27"/>
            <x v="40"/>
          </reference>
        </references>
      </pivotArea>
    </format>
    <format dxfId="1594">
      <pivotArea dataOnly="0" labelOnly="1" outline="0" fieldPosition="0">
        <references count="1">
          <reference field="4" count="9">
            <x v="1"/>
            <x v="2"/>
            <x v="3"/>
            <x v="4"/>
            <x v="5"/>
            <x v="6"/>
            <x v="7"/>
            <x v="8"/>
            <x v="9"/>
          </reference>
        </references>
      </pivotArea>
    </format>
    <format dxfId="1595">
      <pivotArea dataOnly="0" labelOnly="1" outline="0" fieldPosition="0">
        <references count="1">
          <reference field="4" count="1">
            <x v="26"/>
          </reference>
        </references>
      </pivotArea>
    </format>
    <format dxfId="1596">
      <pivotArea dataOnly="0" labelOnly="1" outline="0" fieldPosition="0">
        <references count="1">
          <reference field="4" count="3">
            <x v="37"/>
            <x v="38"/>
            <x v="41"/>
          </reference>
        </references>
      </pivotArea>
    </format>
    <format dxfId="1597">
      <pivotArea dataOnly="0" labelOnly="1" outline="0" fieldPosition="0">
        <references count="1">
          <reference field="4" count="1">
            <x v="0"/>
          </reference>
        </references>
      </pivotArea>
    </format>
    <format dxfId="1598">
      <pivotArea dataOnly="0" labelOnly="1" outline="0" fieldPosition="0">
        <references count="1">
          <reference field="4" count="1">
            <x v="10"/>
          </reference>
        </references>
      </pivotArea>
    </format>
    <format dxfId="1599">
      <pivotArea dataOnly="0" labelOnly="1" outline="0" offset="IV1" fieldPosition="0">
        <references count="1">
          <reference field="4" count="1">
            <x v="11"/>
          </reference>
        </references>
      </pivotArea>
    </format>
    <format dxfId="1600">
      <pivotArea dataOnly="0" labelOnly="1" outline="0" offset="IV256" fieldPosition="0">
        <references count="1">
          <reference field="4" count="1">
            <x v="11"/>
          </reference>
        </references>
      </pivotArea>
    </format>
    <format dxfId="1601">
      <pivotArea dataOnly="0" labelOnly="1" outline="0" fieldPosition="0">
        <references count="1">
          <reference field="4" count="4">
            <x v="12"/>
            <x v="13"/>
            <x v="14"/>
            <x v="15"/>
          </reference>
        </references>
      </pivotArea>
    </format>
    <format dxfId="1602">
      <pivotArea dataOnly="0" labelOnly="1" outline="0" fieldPosition="0">
        <references count="1">
          <reference field="4" count="2">
            <x v="28"/>
            <x v="29"/>
          </reference>
        </references>
      </pivotArea>
    </format>
    <format dxfId="1603">
      <pivotArea dataOnly="0" labelOnly="1" outline="0" fieldPosition="0">
        <references count="1">
          <reference field="4" count="3">
            <x v="18"/>
            <x v="19"/>
            <x v="20"/>
          </reference>
        </references>
      </pivotArea>
    </format>
    <format dxfId="1604">
      <pivotArea dataOnly="0" labelOnly="1" outline="0" fieldPosition="0">
        <references count="1">
          <reference field="4" count="0"/>
        </references>
      </pivotArea>
    </format>
    <format dxfId="1605">
      <pivotArea dataOnly="0" labelOnly="1" outline="0" fieldPosition="0">
        <references count="2">
          <reference field="4" count="1" selected="0">
            <x v="18"/>
          </reference>
          <reference field="6" count="1">
            <x v="43"/>
          </reference>
        </references>
      </pivotArea>
    </format>
    <format dxfId="1606">
      <pivotArea dataOnly="0" labelOnly="1" outline="0" fieldPosition="0">
        <references count="2">
          <reference field="4" count="1" selected="0">
            <x v="18"/>
          </reference>
          <reference field="6" count="1">
            <x v="80"/>
          </reference>
        </references>
      </pivotArea>
    </format>
    <format dxfId="1607">
      <pivotArea dataOnly="0" labelOnly="1" outline="0" fieldPosition="0">
        <references count="2">
          <reference field="4" count="1" selected="0">
            <x v="18"/>
          </reference>
          <reference field="6" count="1">
            <x v="116"/>
          </reference>
        </references>
      </pivotArea>
    </format>
    <format dxfId="1608">
      <pivotArea outline="0" fieldPosition="0">
        <references count="4">
          <reference field="4" count="1" selected="0">
            <x v="18"/>
          </reference>
          <reference field="6" count="2" selected="0">
            <x v="43"/>
            <x v="80"/>
          </reference>
          <reference field="7" count="2" selected="0">
            <x v="15"/>
            <x v="29"/>
          </reference>
          <reference field="16" count="2" selected="0">
            <x v="1"/>
            <x v="2"/>
          </reference>
        </references>
      </pivotArea>
    </format>
    <format dxfId="1609">
      <pivotArea dataOnly="0" labelOnly="1" outline="0" fieldPosition="0">
        <references count="2">
          <reference field="4" count="1" selected="0">
            <x v="18"/>
          </reference>
          <reference field="6" count="2">
            <x v="43"/>
            <x v="80"/>
          </reference>
        </references>
      </pivotArea>
    </format>
    <format dxfId="1610">
      <pivotArea dataOnly="0" labelOnly="1" outline="0" fieldPosition="0">
        <references count="3">
          <reference field="4" count="1" selected="0">
            <x v="18"/>
          </reference>
          <reference field="6" count="1" selected="0">
            <x v="43"/>
          </reference>
          <reference field="7" count="1">
            <x v="29"/>
          </reference>
        </references>
      </pivotArea>
    </format>
    <format dxfId="1611">
      <pivotArea dataOnly="0" labelOnly="1" outline="0" fieldPosition="0">
        <references count="3">
          <reference field="4" count="1" selected="0">
            <x v="18"/>
          </reference>
          <reference field="6" count="1" selected="0">
            <x v="80"/>
          </reference>
          <reference field="7" count="1">
            <x v="15"/>
          </reference>
        </references>
      </pivotArea>
    </format>
    <format dxfId="1612">
      <pivotArea dataOnly="0" labelOnly="1" outline="0" fieldPosition="0">
        <references count="4">
          <reference field="4" count="1" selected="0">
            <x v="18"/>
          </reference>
          <reference field="6" count="1" selected="0">
            <x v="43"/>
          </reference>
          <reference field="7" count="1" selected="0">
            <x v="29"/>
          </reference>
          <reference field="16" count="1">
            <x v="2"/>
          </reference>
        </references>
      </pivotArea>
    </format>
    <format dxfId="1613">
      <pivotArea dataOnly="0" labelOnly="1" outline="0" fieldPosition="0">
        <references count="4">
          <reference field="4" count="1" selected="0">
            <x v="18"/>
          </reference>
          <reference field="6" count="1" selected="0">
            <x v="80"/>
          </reference>
          <reference field="7" count="1" selected="0">
            <x v="15"/>
          </reference>
          <reference field="16" count="1">
            <x v="1"/>
          </reference>
        </references>
      </pivotArea>
    </format>
    <format dxfId="1614">
      <pivotArea outline="0" fieldPosition="0">
        <references count="4">
          <reference field="4" count="1" selected="0">
            <x v="18"/>
          </reference>
          <reference field="6" count="1" selected="0">
            <x v="116"/>
          </reference>
          <reference field="7" count="1" selected="0">
            <x v="83"/>
          </reference>
          <reference field="16" count="1" selected="0">
            <x v="3"/>
          </reference>
        </references>
      </pivotArea>
    </format>
    <format dxfId="1615">
      <pivotArea dataOnly="0" labelOnly="1" outline="0" fieldPosition="0">
        <references count="3">
          <reference field="4" count="1" selected="0">
            <x v="18"/>
          </reference>
          <reference field="6" count="1" selected="0">
            <x v="116"/>
          </reference>
          <reference field="7" count="1">
            <x v="83"/>
          </reference>
        </references>
      </pivotArea>
    </format>
    <format dxfId="1616">
      <pivotArea dataOnly="0" labelOnly="1" outline="0" fieldPosition="0">
        <references count="4">
          <reference field="4" count="1" selected="0">
            <x v="18"/>
          </reference>
          <reference field="6" count="1" selected="0">
            <x v="116"/>
          </reference>
          <reference field="7" count="1" selected="0">
            <x v="83"/>
          </reference>
          <reference field="16" count="1">
            <x v="3"/>
          </reference>
        </references>
      </pivotArea>
    </format>
    <format dxfId="1617">
      <pivotArea outline="0" fieldPosition="0">
        <references count="4">
          <reference field="4" count="1" selected="0">
            <x v="1"/>
          </reference>
          <reference field="6" count="1" selected="0">
            <x v="29"/>
          </reference>
          <reference field="7" count="1" selected="0">
            <x v="37"/>
          </reference>
          <reference field="16" count="1" selected="0">
            <x v="4"/>
          </reference>
        </references>
      </pivotArea>
    </format>
    <format dxfId="1618">
      <pivotArea dataOnly="0" labelOnly="1" outline="0" fieldPosition="0">
        <references count="2">
          <reference field="4" count="1" selected="0">
            <x v="1"/>
          </reference>
          <reference field="6" count="1">
            <x v="29"/>
          </reference>
        </references>
      </pivotArea>
    </format>
    <format dxfId="1619">
      <pivotArea dataOnly="0" labelOnly="1" outline="0" fieldPosition="0">
        <references count="3">
          <reference field="4" count="1" selected="0">
            <x v="1"/>
          </reference>
          <reference field="6" count="1" selected="0">
            <x v="29"/>
          </reference>
          <reference field="7" count="1">
            <x v="37"/>
          </reference>
        </references>
      </pivotArea>
    </format>
    <format dxfId="1620">
      <pivotArea dataOnly="0" labelOnly="1" outline="0" fieldPosition="0">
        <references count="4">
          <reference field="4" count="1" selected="0">
            <x v="1"/>
          </reference>
          <reference field="6" count="1" selected="0">
            <x v="29"/>
          </reference>
          <reference field="7" count="1" selected="0">
            <x v="37"/>
          </reference>
          <reference field="16" count="1">
            <x v="4"/>
          </reference>
        </references>
      </pivotArea>
    </format>
    <format dxfId="1621">
      <pivotArea outline="0" fieldPosition="0">
        <references count="4">
          <reference field="4" count="1" selected="0">
            <x v="2"/>
          </reference>
          <reference field="6" count="1" selected="0">
            <x v="87"/>
          </reference>
          <reference field="7" count="1" selected="0">
            <x v="24"/>
          </reference>
          <reference field="16" count="1" selected="0">
            <x v="5"/>
          </reference>
        </references>
      </pivotArea>
    </format>
    <format dxfId="1622">
      <pivotArea dataOnly="0" labelOnly="1" outline="0" fieldPosition="0">
        <references count="2">
          <reference field="4" count="1" selected="0">
            <x v="2"/>
          </reference>
          <reference field="6" count="1">
            <x v="87"/>
          </reference>
        </references>
      </pivotArea>
    </format>
    <format dxfId="1623">
      <pivotArea dataOnly="0" labelOnly="1" outline="0" fieldPosition="0">
        <references count="3">
          <reference field="4" count="1" selected="0">
            <x v="2"/>
          </reference>
          <reference field="6" count="1" selected="0">
            <x v="87"/>
          </reference>
          <reference field="7" count="1">
            <x v="24"/>
          </reference>
        </references>
      </pivotArea>
    </format>
    <format dxfId="1624">
      <pivotArea dataOnly="0" labelOnly="1" outline="0" fieldPosition="0">
        <references count="4">
          <reference field="4" count="1" selected="0">
            <x v="2"/>
          </reference>
          <reference field="6" count="1" selected="0">
            <x v="87"/>
          </reference>
          <reference field="7" count="1" selected="0">
            <x v="24"/>
          </reference>
          <reference field="16" count="1">
            <x v="5"/>
          </reference>
        </references>
      </pivotArea>
    </format>
    <format dxfId="1625">
      <pivotArea outline="0" fieldPosition="0">
        <references count="4">
          <reference field="4" count="1" selected="0">
            <x v="54"/>
          </reference>
          <reference field="6" count="1" selected="0">
            <x v="61"/>
          </reference>
          <reference field="7" count="1" selected="0">
            <x v="68"/>
          </reference>
          <reference field="16" count="1" selected="0">
            <x v="7"/>
          </reference>
        </references>
      </pivotArea>
    </format>
    <format dxfId="1626">
      <pivotArea dataOnly="0" labelOnly="1" outline="0" fieldPosition="0">
        <references count="2">
          <reference field="4" count="1" selected="0">
            <x v="54"/>
          </reference>
          <reference field="6" count="1">
            <x v="61"/>
          </reference>
        </references>
      </pivotArea>
    </format>
    <format dxfId="1627">
      <pivotArea dataOnly="0" labelOnly="1" outline="0" fieldPosition="0">
        <references count="3">
          <reference field="4" count="1" selected="0">
            <x v="54"/>
          </reference>
          <reference field="6" count="1" selected="0">
            <x v="61"/>
          </reference>
          <reference field="7" count="1">
            <x v="68"/>
          </reference>
        </references>
      </pivotArea>
    </format>
    <format dxfId="1628">
      <pivotArea dataOnly="0" labelOnly="1" outline="0" fieldPosition="0">
        <references count="4">
          <reference field="4" count="1" selected="0">
            <x v="54"/>
          </reference>
          <reference field="6" count="1" selected="0">
            <x v="61"/>
          </reference>
          <reference field="7" count="1" selected="0">
            <x v="68"/>
          </reference>
          <reference field="16" count="1">
            <x v="7"/>
          </reference>
        </references>
      </pivotArea>
    </format>
    <format dxfId="1629">
      <pivotArea outline="0" fieldPosition="0">
        <references count="4">
          <reference field="4" count="1" selected="0">
            <x v="3"/>
          </reference>
          <reference field="6" count="1" selected="0">
            <x v="85"/>
          </reference>
          <reference field="7" count="1" selected="0">
            <x v="53"/>
          </reference>
          <reference field="16" count="1" selected="0">
            <x v="6"/>
          </reference>
        </references>
      </pivotArea>
    </format>
    <format dxfId="1630">
      <pivotArea dataOnly="0" labelOnly="1" outline="0" fieldPosition="0">
        <references count="2">
          <reference field="4" count="1" selected="0">
            <x v="3"/>
          </reference>
          <reference field="6" count="1">
            <x v="85"/>
          </reference>
        </references>
      </pivotArea>
    </format>
    <format dxfId="1631">
      <pivotArea dataOnly="0" labelOnly="1" outline="0" fieldPosition="0">
        <references count="3">
          <reference field="4" count="1" selected="0">
            <x v="3"/>
          </reference>
          <reference field="6" count="1" selected="0">
            <x v="85"/>
          </reference>
          <reference field="7" count="1">
            <x v="53"/>
          </reference>
        </references>
      </pivotArea>
    </format>
    <format dxfId="1632">
      <pivotArea dataOnly="0" labelOnly="1" outline="0" fieldPosition="0">
        <references count="4">
          <reference field="4" count="1" selected="0">
            <x v="3"/>
          </reference>
          <reference field="6" count="1" selected="0">
            <x v="85"/>
          </reference>
          <reference field="7" count="1" selected="0">
            <x v="53"/>
          </reference>
          <reference field="16" count="1">
            <x v="6"/>
          </reference>
        </references>
      </pivotArea>
    </format>
    <format dxfId="1633">
      <pivotArea dataOnly="0" labelOnly="1" outline="0" fieldPosition="0">
        <references count="2">
          <reference field="4" count="1" selected="0">
            <x v="4"/>
          </reference>
          <reference field="6" count="1">
            <x v="40"/>
          </reference>
        </references>
      </pivotArea>
    </format>
    <format dxfId="1634">
      <pivotArea dataOnly="0" labelOnly="1" outline="0" fieldPosition="0">
        <references count="3">
          <reference field="4" count="1" selected="0">
            <x v="4"/>
          </reference>
          <reference field="6" count="1" selected="0">
            <x v="40"/>
          </reference>
          <reference field="7" count="1">
            <x v="69"/>
          </reference>
        </references>
      </pivotArea>
    </format>
    <format dxfId="1635">
      <pivotArea dataOnly="0" labelOnly="1" outline="0" fieldPosition="0">
        <references count="4">
          <reference field="4" count="1" selected="0">
            <x v="4"/>
          </reference>
          <reference field="6" count="1" selected="0">
            <x v="40"/>
          </reference>
          <reference field="7" count="1" selected="0">
            <x v="69"/>
          </reference>
          <reference field="16" count="1">
            <x v="8"/>
          </reference>
        </references>
      </pivotArea>
    </format>
    <format dxfId="1636">
      <pivotArea outline="0" fieldPosition="0">
        <references count="4">
          <reference field="4" count="1" selected="0">
            <x v="4"/>
          </reference>
          <reference field="6" count="1" selected="0">
            <x v="40"/>
          </reference>
          <reference field="7" count="1" selected="0">
            <x v="69"/>
          </reference>
          <reference field="16" count="1" selected="0">
            <x v="8"/>
          </reference>
        </references>
      </pivotArea>
    </format>
    <format dxfId="1637">
      <pivotArea outline="0" fieldPosition="0">
        <references count="4">
          <reference field="4" count="1" selected="0">
            <x v="18"/>
          </reference>
          <reference field="6" count="1" selected="0">
            <x v="100"/>
          </reference>
          <reference field="7" count="1" selected="0">
            <x v="34"/>
          </reference>
          <reference field="16" count="1" selected="0">
            <x v="9"/>
          </reference>
        </references>
      </pivotArea>
    </format>
    <format dxfId="1638">
      <pivotArea dataOnly="0" labelOnly="1" outline="0" fieldPosition="0">
        <references count="2">
          <reference field="4" count="1" selected="0">
            <x v="18"/>
          </reference>
          <reference field="6" count="1">
            <x v="100"/>
          </reference>
        </references>
      </pivotArea>
    </format>
    <format dxfId="1639">
      <pivotArea dataOnly="0" labelOnly="1" outline="0" fieldPosition="0">
        <references count="3">
          <reference field="4" count="1" selected="0">
            <x v="18"/>
          </reference>
          <reference field="6" count="1" selected="0">
            <x v="100"/>
          </reference>
          <reference field="7" count="1">
            <x v="34"/>
          </reference>
        </references>
      </pivotArea>
    </format>
    <format dxfId="1640">
      <pivotArea dataOnly="0" labelOnly="1" outline="0" fieldPosition="0">
        <references count="4">
          <reference field="4" count="1" selected="0">
            <x v="18"/>
          </reference>
          <reference field="6" count="1" selected="0">
            <x v="100"/>
          </reference>
          <reference field="7" count="1" selected="0">
            <x v="34"/>
          </reference>
          <reference field="16" count="1">
            <x v="9"/>
          </reference>
        </references>
      </pivotArea>
    </format>
    <format dxfId="1641">
      <pivotArea outline="0" fieldPosition="0">
        <references count="4">
          <reference field="4" count="1" selected="0">
            <x v="69"/>
          </reference>
          <reference field="6" count="1" selected="0">
            <x v="25"/>
          </reference>
          <reference field="7" count="1" selected="0">
            <x v="63"/>
          </reference>
          <reference field="16" count="1" selected="0">
            <x v="10"/>
          </reference>
        </references>
      </pivotArea>
    </format>
    <format dxfId="1642">
      <pivotArea dataOnly="0" labelOnly="1" outline="0" fieldPosition="0">
        <references count="2">
          <reference field="4" count="1" selected="0">
            <x v="69"/>
          </reference>
          <reference field="6" count="1">
            <x v="25"/>
          </reference>
        </references>
      </pivotArea>
    </format>
    <format dxfId="1643">
      <pivotArea dataOnly="0" labelOnly="1" outline="0" fieldPosition="0">
        <references count="3">
          <reference field="4" count="1" selected="0">
            <x v="69"/>
          </reference>
          <reference field="6" count="1" selected="0">
            <x v="25"/>
          </reference>
          <reference field="7" count="1">
            <x v="63"/>
          </reference>
        </references>
      </pivotArea>
    </format>
    <format dxfId="1644">
      <pivotArea dataOnly="0" labelOnly="1" outline="0" fieldPosition="0">
        <references count="4">
          <reference field="4" count="1" selected="0">
            <x v="69"/>
          </reference>
          <reference field="6" count="1" selected="0">
            <x v="25"/>
          </reference>
          <reference field="7" count="1" selected="0">
            <x v="63"/>
          </reference>
          <reference field="16" count="1">
            <x v="10"/>
          </reference>
        </references>
      </pivotArea>
    </format>
    <format dxfId="1645">
      <pivotArea dataOnly="0" labelOnly="1" outline="0" fieldPosition="0">
        <references count="2">
          <reference field="4" count="1" selected="0">
            <x v="5"/>
          </reference>
          <reference field="6" count="1">
            <x v="13"/>
          </reference>
        </references>
      </pivotArea>
    </format>
    <format dxfId="1646">
      <pivotArea dataOnly="0" labelOnly="1" outline="0" fieldPosition="0">
        <references count="3">
          <reference field="4" count="1" selected="0">
            <x v="5"/>
          </reference>
          <reference field="6" count="1" selected="0">
            <x v="13"/>
          </reference>
          <reference field="7" count="1">
            <x v="14"/>
          </reference>
        </references>
      </pivotArea>
    </format>
    <format dxfId="1647">
      <pivotArea outline="0" fieldPosition="0">
        <references count="4">
          <reference field="4" count="1" selected="0">
            <x v="5"/>
          </reference>
          <reference field="6" count="1" selected="0">
            <x v="13"/>
          </reference>
          <reference field="7" count="1" selected="0">
            <x v="14"/>
          </reference>
          <reference field="16" count="1" selected="0">
            <x v="11"/>
          </reference>
        </references>
      </pivotArea>
    </format>
    <format dxfId="1648">
      <pivotArea dataOnly="0" labelOnly="1" outline="0" fieldPosition="0">
        <references count="4">
          <reference field="4" count="1" selected="0">
            <x v="5"/>
          </reference>
          <reference field="6" count="1" selected="0">
            <x v="13"/>
          </reference>
          <reference field="7" count="1" selected="0">
            <x v="14"/>
          </reference>
          <reference field="16" count="1">
            <x v="11"/>
          </reference>
        </references>
      </pivotArea>
    </format>
    <format dxfId="1649">
      <pivotArea outline="0" fieldPosition="0">
        <references count="4">
          <reference field="4" count="1" selected="0">
            <x v="6"/>
          </reference>
          <reference field="6" count="1" selected="0">
            <x v="108"/>
          </reference>
          <reference field="7" count="1" selected="0">
            <x v="73"/>
          </reference>
          <reference field="16" count="1" selected="0">
            <x v="12"/>
          </reference>
        </references>
      </pivotArea>
    </format>
    <format dxfId="1650">
      <pivotArea dataOnly="0" labelOnly="1" outline="0" fieldPosition="0">
        <references count="2">
          <reference field="4" count="1" selected="0">
            <x v="6"/>
          </reference>
          <reference field="6" count="1">
            <x v="108"/>
          </reference>
        </references>
      </pivotArea>
    </format>
    <format dxfId="1651">
      <pivotArea dataOnly="0" labelOnly="1" outline="0" fieldPosition="0">
        <references count="3">
          <reference field="4" count="1" selected="0">
            <x v="6"/>
          </reference>
          <reference field="6" count="1" selected="0">
            <x v="108"/>
          </reference>
          <reference field="7" count="1">
            <x v="73"/>
          </reference>
        </references>
      </pivotArea>
    </format>
    <format dxfId="1652">
      <pivotArea dataOnly="0" labelOnly="1" outline="0" fieldPosition="0">
        <references count="4">
          <reference field="4" count="1" selected="0">
            <x v="6"/>
          </reference>
          <reference field="6" count="1" selected="0">
            <x v="108"/>
          </reference>
          <reference field="7" count="1" selected="0">
            <x v="73"/>
          </reference>
          <reference field="16" count="1">
            <x v="12"/>
          </reference>
        </references>
      </pivotArea>
    </format>
    <format dxfId="1653">
      <pivotArea outline="0" fieldPosition="0">
        <references count="4">
          <reference field="4" count="1" selected="0">
            <x v="7"/>
          </reference>
          <reference field="6" count="1" selected="0">
            <x v="11"/>
          </reference>
          <reference field="7" count="1" selected="0">
            <x v="78"/>
          </reference>
          <reference field="16" count="1" selected="0">
            <x v="13"/>
          </reference>
        </references>
      </pivotArea>
    </format>
    <format dxfId="1654">
      <pivotArea dataOnly="0" labelOnly="1" outline="0" fieldPosition="0">
        <references count="2">
          <reference field="4" count="1" selected="0">
            <x v="7"/>
          </reference>
          <reference field="6" count="1">
            <x v="11"/>
          </reference>
        </references>
      </pivotArea>
    </format>
    <format dxfId="1655">
      <pivotArea dataOnly="0" labelOnly="1" outline="0" fieldPosition="0">
        <references count="3">
          <reference field="4" count="1" selected="0">
            <x v="7"/>
          </reference>
          <reference field="6" count="1" selected="0">
            <x v="11"/>
          </reference>
          <reference field="7" count="1">
            <x v="78"/>
          </reference>
        </references>
      </pivotArea>
    </format>
    <format dxfId="1656">
      <pivotArea dataOnly="0" labelOnly="1" outline="0" fieldPosition="0">
        <references count="4">
          <reference field="4" count="1" selected="0">
            <x v="7"/>
          </reference>
          <reference field="6" count="1" selected="0">
            <x v="11"/>
          </reference>
          <reference field="7" count="1" selected="0">
            <x v="78"/>
          </reference>
          <reference field="16" count="1">
            <x v="13"/>
          </reference>
        </references>
      </pivotArea>
    </format>
    <format dxfId="1657">
      <pivotArea outline="0" fieldPosition="0">
        <references count="4">
          <reference field="4" count="1" selected="0">
            <x v="1"/>
          </reference>
          <reference field="6" count="1" selected="0">
            <x v="27"/>
          </reference>
          <reference field="7" count="1" selected="0">
            <x v="38"/>
          </reference>
          <reference field="16" count="1" selected="0">
            <x v="14"/>
          </reference>
        </references>
      </pivotArea>
    </format>
    <format dxfId="1658">
      <pivotArea dataOnly="0" labelOnly="1" outline="0" fieldPosition="0">
        <references count="2">
          <reference field="4" count="1" selected="0">
            <x v="1"/>
          </reference>
          <reference field="6" count="1">
            <x v="27"/>
          </reference>
        </references>
      </pivotArea>
    </format>
    <format dxfId="1659">
      <pivotArea dataOnly="0" labelOnly="1" outline="0" fieldPosition="0">
        <references count="3">
          <reference field="4" count="1" selected="0">
            <x v="1"/>
          </reference>
          <reference field="6" count="1" selected="0">
            <x v="27"/>
          </reference>
          <reference field="7" count="1">
            <x v="38"/>
          </reference>
        </references>
      </pivotArea>
    </format>
    <format dxfId="1660">
      <pivotArea dataOnly="0" labelOnly="1" outline="0" fieldPosition="0">
        <references count="4">
          <reference field="4" count="1" selected="0">
            <x v="1"/>
          </reference>
          <reference field="6" count="1" selected="0">
            <x v="27"/>
          </reference>
          <reference field="7" count="1" selected="0">
            <x v="38"/>
          </reference>
          <reference field="16" count="1">
            <x v="14"/>
          </reference>
        </references>
      </pivotArea>
    </format>
    <format dxfId="1661">
      <pivotArea outline="0" fieldPosition="0">
        <references count="4">
          <reference field="4" count="1" selected="0">
            <x v="8"/>
          </reference>
          <reference field="6" count="2" selected="0">
            <x v="37"/>
            <x v="68"/>
          </reference>
          <reference field="7" count="2" selected="0">
            <x v="71"/>
            <x v="72"/>
          </reference>
          <reference field="16" count="2" selected="0">
            <x v="15"/>
            <x v="16"/>
          </reference>
        </references>
      </pivotArea>
    </format>
    <format dxfId="1662">
      <pivotArea dataOnly="0" labelOnly="1" outline="0" fieldPosition="0">
        <references count="2">
          <reference field="4" count="1" selected="0">
            <x v="8"/>
          </reference>
          <reference field="6" count="2">
            <x v="37"/>
            <x v="68"/>
          </reference>
        </references>
      </pivotArea>
    </format>
    <format dxfId="1663">
      <pivotArea dataOnly="0" labelOnly="1" outline="0" fieldPosition="0">
        <references count="3">
          <reference field="4" count="1" selected="0">
            <x v="8"/>
          </reference>
          <reference field="6" count="1" selected="0">
            <x v="37"/>
          </reference>
          <reference field="7" count="1">
            <x v="72"/>
          </reference>
        </references>
      </pivotArea>
    </format>
    <format dxfId="1664">
      <pivotArea dataOnly="0" labelOnly="1" outline="0" fieldPosition="0">
        <references count="3">
          <reference field="4" count="1" selected="0">
            <x v="8"/>
          </reference>
          <reference field="6" count="1" selected="0">
            <x v="68"/>
          </reference>
          <reference field="7" count="1">
            <x v="71"/>
          </reference>
        </references>
      </pivotArea>
    </format>
    <format dxfId="1665">
      <pivotArea dataOnly="0" labelOnly="1" outline="0" fieldPosition="0">
        <references count="4">
          <reference field="4" count="1" selected="0">
            <x v="8"/>
          </reference>
          <reference field="6" count="1" selected="0">
            <x v="37"/>
          </reference>
          <reference field="7" count="1" selected="0">
            <x v="72"/>
          </reference>
          <reference field="16" count="1">
            <x v="16"/>
          </reference>
        </references>
      </pivotArea>
    </format>
    <format dxfId="1666">
      <pivotArea dataOnly="0" labelOnly="1" outline="0" fieldPosition="0">
        <references count="4">
          <reference field="4" count="1" selected="0">
            <x v="8"/>
          </reference>
          <reference field="6" count="1" selected="0">
            <x v="68"/>
          </reference>
          <reference field="7" count="1" selected="0">
            <x v="71"/>
          </reference>
          <reference field="16" count="1">
            <x v="15"/>
          </reference>
        </references>
      </pivotArea>
    </format>
    <format dxfId="1667">
      <pivotArea dataOnly="0" labelOnly="1" outline="0" fieldPosition="0">
        <references count="2">
          <reference field="4" count="1" selected="0">
            <x v="9"/>
          </reference>
          <reference field="6" count="1">
            <x v="15"/>
          </reference>
        </references>
      </pivotArea>
    </format>
    <format dxfId="1668">
      <pivotArea dataOnly="0" labelOnly="1" outline="0" fieldPosition="0">
        <references count="3">
          <reference field="4" count="1" selected="0">
            <x v="9"/>
          </reference>
          <reference field="6" count="1" selected="0">
            <x v="15"/>
          </reference>
          <reference field="7" count="1">
            <x v="17"/>
          </reference>
        </references>
      </pivotArea>
    </format>
    <format dxfId="1669">
      <pivotArea dataOnly="0" labelOnly="1" outline="0" fieldPosition="0">
        <references count="4">
          <reference field="4" count="1" selected="0">
            <x v="9"/>
          </reference>
          <reference field="6" count="1" selected="0">
            <x v="15"/>
          </reference>
          <reference field="7" count="1" selected="0">
            <x v="17"/>
          </reference>
          <reference field="16" count="1">
            <x v="17"/>
          </reference>
        </references>
      </pivotArea>
    </format>
    <format dxfId="1670">
      <pivotArea outline="0" fieldPosition="0">
        <references count="4">
          <reference field="4" count="1" selected="0">
            <x v="9"/>
          </reference>
          <reference field="6" count="1" selected="0">
            <x v="15"/>
          </reference>
          <reference field="7" count="1" selected="0">
            <x v="17"/>
          </reference>
          <reference field="16" count="1" selected="0">
            <x v="17"/>
          </reference>
        </references>
      </pivotArea>
    </format>
    <format dxfId="1671">
      <pivotArea dataOnly="0" labelOnly="1" outline="0" fieldPosition="0">
        <references count="2">
          <reference field="4" count="1" selected="0">
            <x v="15"/>
          </reference>
          <reference field="6" count="1">
            <x v="9"/>
          </reference>
        </references>
      </pivotArea>
    </format>
    <format dxfId="1672">
      <pivotArea dataOnly="0" labelOnly="1" outline="0" fieldPosition="0">
        <references count="3">
          <reference field="4" count="1" selected="0">
            <x v="15"/>
          </reference>
          <reference field="6" count="1" selected="0">
            <x v="9"/>
          </reference>
          <reference field="7" count="1">
            <x v="10"/>
          </reference>
        </references>
      </pivotArea>
    </format>
    <format dxfId="1673">
      <pivotArea dataOnly="0" labelOnly="1" outline="0" fieldPosition="0">
        <references count="4">
          <reference field="4" count="1" selected="0">
            <x v="15"/>
          </reference>
          <reference field="6" count="1" selected="0">
            <x v="9"/>
          </reference>
          <reference field="7" count="1" selected="0">
            <x v="10"/>
          </reference>
          <reference field="16" count="1">
            <x v="7"/>
          </reference>
        </references>
      </pivotArea>
    </format>
    <format dxfId="1674">
      <pivotArea outline="0" fieldPosition="0">
        <references count="4">
          <reference field="4" count="1" selected="0">
            <x v="13"/>
          </reference>
          <reference field="6" count="1" selected="0">
            <x v="99"/>
          </reference>
          <reference field="7" count="1" selected="0">
            <x v="60"/>
          </reference>
          <reference field="16" count="1" selected="0">
            <x v="6"/>
          </reference>
        </references>
      </pivotArea>
    </format>
    <format dxfId="1675">
      <pivotArea dataOnly="0" labelOnly="1" outline="0" fieldPosition="0">
        <references count="2">
          <reference field="4" count="1" selected="0">
            <x v="13"/>
          </reference>
          <reference field="6" count="1">
            <x v="99"/>
          </reference>
        </references>
      </pivotArea>
    </format>
    <format dxfId="1676">
      <pivotArea dataOnly="0" labelOnly="1" outline="0" fieldPosition="0">
        <references count="3">
          <reference field="4" count="1" selected="0">
            <x v="13"/>
          </reference>
          <reference field="6" count="1" selected="0">
            <x v="99"/>
          </reference>
          <reference field="7" count="1">
            <x v="60"/>
          </reference>
        </references>
      </pivotArea>
    </format>
    <format dxfId="1677">
      <pivotArea dataOnly="0" labelOnly="1" outline="0" fieldPosition="0">
        <references count="4">
          <reference field="4" count="1" selected="0">
            <x v="13"/>
          </reference>
          <reference field="6" count="1" selected="0">
            <x v="99"/>
          </reference>
          <reference field="7" count="1" selected="0">
            <x v="60"/>
          </reference>
          <reference field="16" count="1">
            <x v="6"/>
          </reference>
        </references>
      </pivotArea>
    </format>
    <format dxfId="1678">
      <pivotArea outline="0" fieldPosition="0">
        <references count="4">
          <reference field="4" count="1" selected="0">
            <x v="36"/>
          </reference>
          <reference field="6" count="1" selected="0">
            <x v="72"/>
          </reference>
          <reference field="7" count="1" selected="0">
            <x v="57"/>
          </reference>
          <reference field="16" count="1" selected="0">
            <x v="4"/>
          </reference>
        </references>
      </pivotArea>
    </format>
    <format dxfId="1679">
      <pivotArea dataOnly="0" labelOnly="1" outline="0" fieldPosition="0">
        <references count="2">
          <reference field="4" count="1" selected="0">
            <x v="36"/>
          </reference>
          <reference field="6" count="1">
            <x v="72"/>
          </reference>
        </references>
      </pivotArea>
    </format>
    <format dxfId="1680">
      <pivotArea dataOnly="0" labelOnly="1" outline="0" fieldPosition="0">
        <references count="3">
          <reference field="4" count="1" selected="0">
            <x v="36"/>
          </reference>
          <reference field="6" count="1" selected="0">
            <x v="72"/>
          </reference>
          <reference field="7" count="1">
            <x v="57"/>
          </reference>
        </references>
      </pivotArea>
    </format>
    <format dxfId="1681">
      <pivotArea dataOnly="0" labelOnly="1" outline="0" fieldPosition="0">
        <references count="4">
          <reference field="4" count="1" selected="0">
            <x v="36"/>
          </reference>
          <reference field="6" count="1" selected="0">
            <x v="72"/>
          </reference>
          <reference field="7" count="1" selected="0">
            <x v="57"/>
          </reference>
          <reference field="16" count="1">
            <x v="4"/>
          </reference>
        </references>
      </pivotArea>
    </format>
    <format dxfId="1682">
      <pivotArea outline="0" fieldPosition="0">
        <references count="4">
          <reference field="4" count="1" selected="0">
            <x v="48"/>
          </reference>
          <reference field="6" count="1" selected="0">
            <x v="92"/>
          </reference>
          <reference field="7" count="1" selected="0">
            <x v="18"/>
          </reference>
          <reference field="16" count="1" selected="0">
            <x v="3"/>
          </reference>
        </references>
      </pivotArea>
    </format>
    <format dxfId="1683">
      <pivotArea dataOnly="0" labelOnly="1" outline="0" fieldPosition="0">
        <references count="2">
          <reference field="4" count="1" selected="0">
            <x v="48"/>
          </reference>
          <reference field="6" count="1">
            <x v="92"/>
          </reference>
        </references>
      </pivotArea>
    </format>
    <format dxfId="1684">
      <pivotArea dataOnly="0" labelOnly="1" outline="0" fieldPosition="0">
        <references count="3">
          <reference field="4" count="1" selected="0">
            <x v="48"/>
          </reference>
          <reference field="6" count="1" selected="0">
            <x v="92"/>
          </reference>
          <reference field="7" count="1">
            <x v="18"/>
          </reference>
        </references>
      </pivotArea>
    </format>
    <format dxfId="1685">
      <pivotArea dataOnly="0" labelOnly="1" outline="0" fieldPosition="0">
        <references count="4">
          <reference field="4" count="1" selected="0">
            <x v="48"/>
          </reference>
          <reference field="6" count="1" selected="0">
            <x v="92"/>
          </reference>
          <reference field="7" count="1" selected="0">
            <x v="18"/>
          </reference>
          <reference field="16" count="1">
            <x v="3"/>
          </reference>
        </references>
      </pivotArea>
    </format>
    <format dxfId="1686">
      <pivotArea outline="0" fieldPosition="0">
        <references count="4">
          <reference field="4" count="1" selected="0">
            <x v="70"/>
          </reference>
          <reference field="6" count="1" selected="0">
            <x v="69"/>
          </reference>
          <reference field="7" count="1" selected="0">
            <x v="0"/>
          </reference>
          <reference field="16" count="1" selected="0">
            <x v="1"/>
          </reference>
        </references>
      </pivotArea>
    </format>
    <format dxfId="1687">
      <pivotArea dataOnly="0" labelOnly="1" outline="0" fieldPosition="0">
        <references count="2">
          <reference field="4" count="1" selected="0">
            <x v="70"/>
          </reference>
          <reference field="6" count="1">
            <x v="69"/>
          </reference>
        </references>
      </pivotArea>
    </format>
    <format dxfId="1688">
      <pivotArea dataOnly="0" labelOnly="1" outline="0" fieldPosition="0">
        <references count="3">
          <reference field="4" count="1" selected="0">
            <x v="70"/>
          </reference>
          <reference field="6" count="1" selected="0">
            <x v="69"/>
          </reference>
          <reference field="7" count="1">
            <x v="0"/>
          </reference>
        </references>
      </pivotArea>
    </format>
    <format dxfId="1689">
      <pivotArea dataOnly="0" labelOnly="1" outline="0" fieldPosition="0">
        <references count="4">
          <reference field="4" count="1" selected="0">
            <x v="70"/>
          </reference>
          <reference field="6" count="1" selected="0">
            <x v="69"/>
          </reference>
          <reference field="7" count="1" selected="0">
            <x v="0"/>
          </reference>
          <reference field="16" count="1">
            <x v="1"/>
          </reference>
        </references>
      </pivotArea>
    </format>
    <format dxfId="1690">
      <pivotArea outline="0" fieldPosition="0">
        <references count="4">
          <reference field="4" count="1" selected="0">
            <x v="80"/>
          </reference>
          <reference field="6" count="1" selected="0">
            <x v="103"/>
          </reference>
          <reference field="7" count="1" selected="0">
            <x v="78"/>
          </reference>
          <reference field="16" count="1" selected="0">
            <x v="5"/>
          </reference>
        </references>
      </pivotArea>
    </format>
    <format dxfId="1691">
      <pivotArea dataOnly="0" labelOnly="1" outline="0" fieldPosition="0">
        <references count="2">
          <reference field="4" count="1" selected="0">
            <x v="80"/>
          </reference>
          <reference field="6" count="1">
            <x v="103"/>
          </reference>
        </references>
      </pivotArea>
    </format>
    <format dxfId="1692">
      <pivotArea dataOnly="0" labelOnly="1" outline="0" fieldPosition="0">
        <references count="3">
          <reference field="4" count="1" selected="0">
            <x v="80"/>
          </reference>
          <reference field="6" count="1" selected="0">
            <x v="103"/>
          </reference>
          <reference field="7" count="1">
            <x v="78"/>
          </reference>
        </references>
      </pivotArea>
    </format>
    <format dxfId="1693">
      <pivotArea dataOnly="0" labelOnly="1" outline="0" fieldPosition="0">
        <references count="4">
          <reference field="4" count="1" selected="0">
            <x v="80"/>
          </reference>
          <reference field="6" count="1" selected="0">
            <x v="103"/>
          </reference>
          <reference field="7" count="1" selected="0">
            <x v="78"/>
          </reference>
          <reference field="16" count="1">
            <x v="5"/>
          </reference>
        </references>
      </pivotArea>
    </format>
    <format dxfId="1694">
      <pivotArea outline="0" fieldPosition="0">
        <references count="4">
          <reference field="4" count="1" selected="0">
            <x v="55"/>
          </reference>
          <reference field="6" count="1" selected="0">
            <x v="0"/>
          </reference>
          <reference field="7" count="1" selected="0">
            <x v="43"/>
          </reference>
          <reference field="16" count="1" selected="0">
            <x v="8"/>
          </reference>
        </references>
      </pivotArea>
    </format>
    <format dxfId="1695">
      <pivotArea dataOnly="0" labelOnly="1" outline="0" fieldPosition="0">
        <references count="2">
          <reference field="4" count="1" selected="0">
            <x v="55"/>
          </reference>
          <reference field="6" count="1">
            <x v="0"/>
          </reference>
        </references>
      </pivotArea>
    </format>
    <format dxfId="1696">
      <pivotArea dataOnly="0" labelOnly="1" outline="0" fieldPosition="0">
        <references count="3">
          <reference field="4" count="1" selected="0">
            <x v="55"/>
          </reference>
          <reference field="6" count="1" selected="0">
            <x v="0"/>
          </reference>
          <reference field="7" count="1">
            <x v="43"/>
          </reference>
        </references>
      </pivotArea>
    </format>
    <format dxfId="1697">
      <pivotArea dataOnly="0" labelOnly="1" outline="0" fieldPosition="0">
        <references count="4">
          <reference field="4" count="1" selected="0">
            <x v="55"/>
          </reference>
          <reference field="6" count="1" selected="0">
            <x v="0"/>
          </reference>
          <reference field="7" count="1" selected="0">
            <x v="43"/>
          </reference>
          <reference field="16" count="1">
            <x v="8"/>
          </reference>
        </references>
      </pivotArea>
    </format>
    <format dxfId="1698">
      <pivotArea outline="0" fieldPosition="0">
        <references count="4">
          <reference field="4" count="1" selected="0">
            <x v="16"/>
          </reference>
          <reference field="6" count="1" selected="0">
            <x v="16"/>
          </reference>
          <reference field="7" count="1" selected="0">
            <x v="78"/>
          </reference>
          <reference field="16" count="1" selected="0">
            <x v="9"/>
          </reference>
        </references>
      </pivotArea>
    </format>
    <format dxfId="1699">
      <pivotArea dataOnly="0" labelOnly="1" outline="0" fieldPosition="0">
        <references count="2">
          <reference field="4" count="1" selected="0">
            <x v="16"/>
          </reference>
          <reference field="6" count="1">
            <x v="16"/>
          </reference>
        </references>
      </pivotArea>
    </format>
    <format dxfId="1700">
      <pivotArea dataOnly="0" labelOnly="1" outline="0" fieldPosition="0">
        <references count="4">
          <reference field="4" count="1" selected="0">
            <x v="16"/>
          </reference>
          <reference field="6" count="1" selected="0">
            <x v="16"/>
          </reference>
          <reference field="7" count="1" selected="0">
            <x v="78"/>
          </reference>
          <reference field="16" count="1">
            <x v="9"/>
          </reference>
        </references>
      </pivotArea>
    </format>
    <format dxfId="1701">
      <pivotArea outline="0" fieldPosition="0">
        <references count="4">
          <reference field="4" count="1" selected="0">
            <x v="15"/>
          </reference>
          <reference field="6" count="1" selected="0">
            <x v="9"/>
          </reference>
          <reference field="7" count="1" selected="0">
            <x v="10"/>
          </reference>
          <reference field="16" count="1" selected="0">
            <x v="7"/>
          </reference>
        </references>
      </pivotArea>
    </format>
    <format dxfId="1702">
      <pivotArea outline="0" fieldPosition="0">
        <references count="4">
          <reference field="4" count="1" selected="0">
            <x v="47"/>
          </reference>
          <reference field="6" count="1" selected="0">
            <x v="51"/>
          </reference>
          <reference field="7" count="1" selected="0">
            <x v="75"/>
          </reference>
          <reference field="16" count="1" selected="0">
            <x v="10"/>
          </reference>
        </references>
      </pivotArea>
    </format>
    <format dxfId="1703">
      <pivotArea dataOnly="0" labelOnly="1" outline="0" fieldPosition="0">
        <references count="2">
          <reference field="4" count="1" selected="0">
            <x v="47"/>
          </reference>
          <reference field="6" count="1">
            <x v="51"/>
          </reference>
        </references>
      </pivotArea>
    </format>
    <format dxfId="1704">
      <pivotArea dataOnly="0" labelOnly="1" outline="0" fieldPosition="0">
        <references count="3">
          <reference field="4" count="1" selected="0">
            <x v="47"/>
          </reference>
          <reference field="6" count="1" selected="0">
            <x v="51"/>
          </reference>
          <reference field="7" count="1">
            <x v="75"/>
          </reference>
        </references>
      </pivotArea>
    </format>
    <format dxfId="1705">
      <pivotArea dataOnly="0" labelOnly="1" outline="0" fieldPosition="0">
        <references count="4">
          <reference field="4" count="1" selected="0">
            <x v="47"/>
          </reference>
          <reference field="6" count="1" selected="0">
            <x v="51"/>
          </reference>
          <reference field="7" count="1" selected="0">
            <x v="75"/>
          </reference>
          <reference field="16" count="1">
            <x v="10"/>
          </reference>
        </references>
      </pivotArea>
    </format>
    <format dxfId="1706">
      <pivotArea outline="0" fieldPosition="0">
        <references count="4">
          <reference field="4" count="1" selected="0">
            <x v="14"/>
          </reference>
          <reference field="6" count="1" selected="0">
            <x v="49"/>
          </reference>
          <reference field="7" count="1" selected="0">
            <x v="70"/>
          </reference>
          <reference field="16" count="1" selected="0">
            <x v="11"/>
          </reference>
        </references>
      </pivotArea>
    </format>
    <format dxfId="1707">
      <pivotArea dataOnly="0" labelOnly="1" outline="0" fieldPosition="0">
        <references count="2">
          <reference field="4" count="1" selected="0">
            <x v="14"/>
          </reference>
          <reference field="6" count="1">
            <x v="49"/>
          </reference>
        </references>
      </pivotArea>
    </format>
    <format dxfId="1708">
      <pivotArea dataOnly="0" labelOnly="1" outline="0" fieldPosition="0">
        <references count="3">
          <reference field="4" count="1" selected="0">
            <x v="14"/>
          </reference>
          <reference field="6" count="1" selected="0">
            <x v="49"/>
          </reference>
          <reference field="7" count="1">
            <x v="70"/>
          </reference>
        </references>
      </pivotArea>
    </format>
    <format dxfId="1709">
      <pivotArea dataOnly="0" labelOnly="1" outline="0" fieldPosition="0">
        <references count="4">
          <reference field="4" count="1" selected="0">
            <x v="14"/>
          </reference>
          <reference field="6" count="1" selected="0">
            <x v="49"/>
          </reference>
          <reference field="7" count="1" selected="0">
            <x v="70"/>
          </reference>
          <reference field="16" count="1">
            <x v="11"/>
          </reference>
        </references>
      </pivotArea>
    </format>
    <format dxfId="1710">
      <pivotArea dataOnly="0" labelOnly="1" outline="0" fieldPosition="0">
        <references count="2">
          <reference field="4" count="1" selected="0">
            <x v="18"/>
          </reference>
          <reference field="5" count="1">
            <x v="75"/>
          </reference>
        </references>
      </pivotArea>
    </format>
    <format dxfId="1711">
      <pivotArea dataOnly="0" labelOnly="1" outline="0" fieldPosition="0">
        <references count="3">
          <reference field="4" count="1" selected="0">
            <x v="18"/>
          </reference>
          <reference field="5" count="1" selected="0">
            <x v="75"/>
          </reference>
          <reference field="6" count="1">
            <x v="106"/>
          </reference>
        </references>
      </pivotArea>
    </format>
    <format dxfId="1712">
      <pivotArea dataOnly="0" labelOnly="1" outline="0" fieldPosition="0">
        <references count="4">
          <reference field="4" count="1" selected="0">
            <x v="18"/>
          </reference>
          <reference field="5" count="1" selected="0">
            <x v="75"/>
          </reference>
          <reference field="6" count="1" selected="0">
            <x v="106"/>
          </reference>
          <reference field="7" count="1">
            <x v="9"/>
          </reference>
        </references>
      </pivotArea>
    </format>
    <format dxfId="1713">
      <pivotArea dataOnly="0" labelOnly="1" outline="0" fieldPosition="0">
        <references count="5">
          <reference field="4" count="1" selected="0">
            <x v="18"/>
          </reference>
          <reference field="5" count="1" selected="0">
            <x v="75"/>
          </reference>
          <reference field="6" count="1" selected="0">
            <x v="106"/>
          </reference>
          <reference field="7" count="1" selected="0">
            <x v="9"/>
          </reference>
          <reference field="16" count="1">
            <x v="1"/>
          </reference>
        </references>
      </pivotArea>
    </format>
    <format dxfId="1714">
      <pivotArea dataOnly="0" labelOnly="1" outline="0" fieldPosition="0">
        <references count="2">
          <reference field="4" count="1" selected="0">
            <x v="18"/>
          </reference>
          <reference field="5" count="1">
            <x v="85"/>
          </reference>
        </references>
      </pivotArea>
    </format>
    <format dxfId="1715">
      <pivotArea dataOnly="0" labelOnly="1" outline="0" fieldPosition="0">
        <references count="2">
          <reference field="4" count="1" selected="0">
            <x v="19"/>
          </reference>
          <reference field="5" count="1">
            <x v="100"/>
          </reference>
        </references>
      </pivotArea>
    </format>
    <format dxfId="1716">
      <pivotArea dataOnly="0" labelOnly="1" outline="0" fieldPosition="0">
        <references count="3">
          <reference field="4" count="1" selected="0">
            <x v="18"/>
          </reference>
          <reference field="5" count="1" selected="0">
            <x v="85"/>
          </reference>
          <reference field="6" count="1">
            <x v="89"/>
          </reference>
        </references>
      </pivotArea>
    </format>
    <format dxfId="1717">
      <pivotArea dataOnly="0" labelOnly="1" outline="0" fieldPosition="0">
        <references count="3">
          <reference field="4" count="1" selected="0">
            <x v="19"/>
          </reference>
          <reference field="5" count="1" selected="0">
            <x v="100"/>
          </reference>
          <reference field="6" count="1">
            <x v="83"/>
          </reference>
        </references>
      </pivotArea>
    </format>
    <format dxfId="1718">
      <pivotArea dataOnly="0" labelOnly="1" outline="0" fieldPosition="0">
        <references count="4">
          <reference field="4" count="1" selected="0">
            <x v="18"/>
          </reference>
          <reference field="5" count="1" selected="0">
            <x v="85"/>
          </reference>
          <reference field="6" count="1" selected="0">
            <x v="89"/>
          </reference>
          <reference field="7" count="1">
            <x v="78"/>
          </reference>
        </references>
      </pivotArea>
    </format>
    <format dxfId="1719">
      <pivotArea dataOnly="0" labelOnly="1" outline="0" fieldPosition="0">
        <references count="4">
          <reference field="4" count="1" selected="0">
            <x v="19"/>
          </reference>
          <reference field="5" count="1" selected="0">
            <x v="100"/>
          </reference>
          <reference field="6" count="1" selected="0">
            <x v="83"/>
          </reference>
          <reference field="7" count="1">
            <x v="50"/>
          </reference>
        </references>
      </pivotArea>
    </format>
    <format dxfId="1720">
      <pivotArea dataOnly="0" labelOnly="1" outline="0" fieldPosition="0">
        <references count="5">
          <reference field="4" count="1" selected="0">
            <x v="18"/>
          </reference>
          <reference field="5" count="1" selected="0">
            <x v="85"/>
          </reference>
          <reference field="6" count="1" selected="0">
            <x v="89"/>
          </reference>
          <reference field="7" count="1" selected="0">
            <x v="78"/>
          </reference>
          <reference field="16" count="1">
            <x v="2"/>
          </reference>
        </references>
      </pivotArea>
    </format>
    <format dxfId="1721">
      <pivotArea dataOnly="0" labelOnly="1" outline="0" fieldPosition="0">
        <references count="5">
          <reference field="4" count="1" selected="0">
            <x v="19"/>
          </reference>
          <reference field="5" count="1" selected="0">
            <x v="100"/>
          </reference>
          <reference field="6" count="1" selected="0">
            <x v="83"/>
          </reference>
          <reference field="7" count="1" selected="0">
            <x v="50"/>
          </reference>
          <reference field="16" count="1">
            <x v="3"/>
          </reference>
        </references>
      </pivotArea>
    </format>
    <format dxfId="1722">
      <pivotArea dataOnly="0" labelOnly="1" outline="0" fieldPosition="0">
        <references count="2">
          <reference field="4" count="1" selected="0">
            <x v="63"/>
          </reference>
          <reference field="5" count="1">
            <x v="127"/>
          </reference>
        </references>
      </pivotArea>
    </format>
    <format dxfId="1723">
      <pivotArea dataOnly="0" labelOnly="1" outline="0" fieldPosition="0">
        <references count="3">
          <reference field="4" count="1" selected="0">
            <x v="63"/>
          </reference>
          <reference field="5" count="1" selected="0">
            <x v="127"/>
          </reference>
          <reference field="6" count="1">
            <x v="110"/>
          </reference>
        </references>
      </pivotArea>
    </format>
    <format dxfId="1724">
      <pivotArea dataOnly="0" labelOnly="1" outline="0" fieldPosition="0">
        <references count="4">
          <reference field="4" count="1" selected="0">
            <x v="63"/>
          </reference>
          <reference field="5" count="1" selected="0">
            <x v="127"/>
          </reference>
          <reference field="6" count="1" selected="0">
            <x v="110"/>
          </reference>
          <reference field="7" count="1">
            <x v="78"/>
          </reference>
        </references>
      </pivotArea>
    </format>
    <format dxfId="1725">
      <pivotArea dataOnly="0" labelOnly="1" outline="0" fieldPosition="0">
        <references count="5">
          <reference field="4" count="1" selected="0">
            <x v="63"/>
          </reference>
          <reference field="5" count="1" selected="0">
            <x v="127"/>
          </reference>
          <reference field="6" count="1" selected="0">
            <x v="110"/>
          </reference>
          <reference field="7" count="1" selected="0">
            <x v="78"/>
          </reference>
          <reference field="16" count="1">
            <x v="4"/>
          </reference>
        </references>
      </pivotArea>
    </format>
    <format dxfId="1726">
      <pivotArea dataOnly="0" labelOnly="1" outline="0" fieldPosition="0">
        <references count="2">
          <reference field="4" count="1" selected="0">
            <x v="20"/>
          </reference>
          <reference field="5" count="1">
            <x v="60"/>
          </reference>
        </references>
      </pivotArea>
    </format>
    <format dxfId="1727">
      <pivotArea dataOnly="0" labelOnly="1" outline="0" fieldPosition="0">
        <references count="3">
          <reference field="4" count="1" selected="0">
            <x v="20"/>
          </reference>
          <reference field="5" count="1" selected="0">
            <x v="60"/>
          </reference>
          <reference field="6" count="1">
            <x v="47"/>
          </reference>
        </references>
      </pivotArea>
    </format>
    <format dxfId="1728">
      <pivotArea dataOnly="0" labelOnly="1" outline="0" fieldPosition="0">
        <references count="4">
          <reference field="4" count="1" selected="0">
            <x v="20"/>
          </reference>
          <reference field="5" count="1" selected="0">
            <x v="60"/>
          </reference>
          <reference field="6" count="1" selected="0">
            <x v="47"/>
          </reference>
          <reference field="7" count="1">
            <x v="26"/>
          </reference>
        </references>
      </pivotArea>
    </format>
    <format dxfId="1729">
      <pivotArea dataOnly="0" labelOnly="1" outline="0" fieldPosition="0">
        <references count="5">
          <reference field="4" count="1" selected="0">
            <x v="20"/>
          </reference>
          <reference field="5" count="1" selected="0">
            <x v="60"/>
          </reference>
          <reference field="6" count="1" selected="0">
            <x v="47"/>
          </reference>
          <reference field="7" count="1" selected="0">
            <x v="26"/>
          </reference>
          <reference field="16" count="1">
            <x v="5"/>
          </reference>
        </references>
      </pivotArea>
    </format>
    <format dxfId="1730">
      <pivotArea dataOnly="0" labelOnly="1" outline="0" fieldPosition="0">
        <references count="2">
          <reference field="4" count="1" selected="0">
            <x v="21"/>
          </reference>
          <reference field="5" count="1">
            <x v="14"/>
          </reference>
        </references>
      </pivotArea>
    </format>
    <format dxfId="1731">
      <pivotArea dataOnly="0" labelOnly="1" outline="0" fieldPosition="0">
        <references count="3">
          <reference field="4" count="1" selected="0">
            <x v="21"/>
          </reference>
          <reference field="5" count="1" selected="0">
            <x v="14"/>
          </reference>
          <reference field="6" count="1">
            <x v="77"/>
          </reference>
        </references>
      </pivotArea>
    </format>
    <format dxfId="1732">
      <pivotArea dataOnly="0" labelOnly="1" outline="0" fieldPosition="0">
        <references count="4">
          <reference field="4" count="1" selected="0">
            <x v="21"/>
          </reference>
          <reference field="5" count="1" selected="0">
            <x v="14"/>
          </reference>
          <reference field="6" count="1" selected="0">
            <x v="77"/>
          </reference>
          <reference field="7" count="1">
            <x v="78"/>
          </reference>
        </references>
      </pivotArea>
    </format>
    <format dxfId="1733">
      <pivotArea dataOnly="0" labelOnly="1" outline="0" fieldPosition="0">
        <references count="5">
          <reference field="4" count="1" selected="0">
            <x v="21"/>
          </reference>
          <reference field="5" count="1" selected="0">
            <x v="14"/>
          </reference>
          <reference field="6" count="1" selected="0">
            <x v="77"/>
          </reference>
          <reference field="7" count="1" selected="0">
            <x v="78"/>
          </reference>
          <reference field="16" count="1">
            <x v="6"/>
          </reference>
        </references>
      </pivotArea>
    </format>
    <format dxfId="1734">
      <pivotArea dataOnly="0" labelOnly="1" outline="0" fieldPosition="0">
        <references count="5">
          <reference field="4" count="1" selected="0">
            <x v="78"/>
          </reference>
          <reference field="5" count="1" selected="0">
            <x v="93"/>
          </reference>
          <reference field="6" count="1" selected="0">
            <x v="94"/>
          </reference>
          <reference field="7" count="1" selected="0">
            <x v="40"/>
          </reference>
          <reference field="16"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822D64-944B-4FBC-A03C-91896F3B5291}" name="PivotTable1" cacheId="2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10" firstHeaderRow="1" firstDataRow="1" firstDataCol="1"/>
  <pivotFields count="1">
    <pivotField axis="axisRow" dataField="1" showAll="0">
      <items count="8">
        <item x="3"/>
        <item x="1"/>
        <item x="4"/>
        <item x="6"/>
        <item x="5"/>
        <item x="0"/>
        <item x="2"/>
        <item t="default"/>
      </items>
    </pivotField>
  </pivotFields>
  <rowFields count="1">
    <field x="0"/>
  </rowFields>
  <rowItems count="8">
    <i>
      <x/>
    </i>
    <i>
      <x v="1"/>
    </i>
    <i>
      <x v="2"/>
    </i>
    <i>
      <x v="3"/>
    </i>
    <i>
      <x v="4"/>
    </i>
    <i>
      <x v="5"/>
    </i>
    <i>
      <x v="6"/>
    </i>
    <i t="grand">
      <x/>
    </i>
  </rowItems>
  <colItems count="1">
    <i/>
  </colItems>
  <dataFields count="1">
    <dataField name="Count of PM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AEF2DBB-5634-4C2E-96C4-814513AEEABA}" name="PivotTable4" cacheId="25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B13" firstHeaderRow="2" firstDataRow="2" firstDataCol="1" rowPageCount="1" colPageCount="1"/>
  <pivotFields count="16">
    <pivotField compact="0" outline="0" showAll="0"/>
    <pivotField axis="axisRow" compact="0" outline="0" multipleItemSelectionAllowed="1" showAll="0">
      <items count="15">
        <item x="8"/>
        <item x="9"/>
        <item x="10"/>
        <item h="1" x="2"/>
        <item x="4"/>
        <item h="1" m="1" x="13"/>
        <item x="6"/>
        <item x="5"/>
        <item h="1" x="1"/>
        <item x="7"/>
        <item x="0"/>
        <item h="1" x="11"/>
        <item h="1" x="12"/>
        <item h="1" x="3"/>
        <item t="default"/>
      </items>
    </pivotField>
    <pivotField compact="0" outline="0" showAll="0"/>
    <pivotField dataField="1" compact="0" outline="0" showAll="0" defaultSubtotal="0">
      <items count="55">
        <item x="18"/>
        <item x="25"/>
        <item x="52"/>
        <item x="43"/>
        <item x="40"/>
        <item x="45"/>
        <item x="8"/>
        <item x="17"/>
        <item x="6"/>
        <item x="47"/>
        <item x="34"/>
        <item x="13"/>
        <item x="31"/>
        <item x="7"/>
        <item x="28"/>
        <item x="53"/>
        <item x="30"/>
        <item x="4"/>
        <item x="12"/>
        <item x="51"/>
        <item x="11"/>
        <item x="46"/>
        <item x="20"/>
        <item x="29"/>
        <item x="35"/>
        <item x="27"/>
        <item x="14"/>
        <item x="48"/>
        <item x="37"/>
        <item x="1"/>
        <item x="9"/>
        <item x="2"/>
        <item x="49"/>
        <item x="32"/>
        <item x="5"/>
        <item x="39"/>
        <item x="23"/>
        <item x="44"/>
        <item x="24"/>
        <item x="10"/>
        <item x="33"/>
        <item x="22"/>
        <item x="38"/>
        <item x="3"/>
        <item x="0"/>
        <item x="41"/>
        <item x="50"/>
        <item x="42"/>
        <item x="21"/>
        <item x="26"/>
        <item x="16"/>
        <item x="15"/>
        <item x="19"/>
        <item x="36"/>
        <item x="54"/>
      </items>
      <extLst>
        <ext xmlns:x14="http://schemas.microsoft.com/office/spreadsheetml/2009/9/main" uri="{2946ED86-A175-432a-8AC1-64E0C546D7DE}">
          <x14:pivotField fillDownLabels="1"/>
        </ext>
      </extLst>
    </pivotField>
    <pivotField compact="0" outline="0" showAll="0"/>
    <pivotField compact="0" outline="0" showAll="0" defaultSubtotal="0">
      <items count="128">
        <item x="26"/>
        <item x="114"/>
        <item x="100"/>
        <item x="105"/>
        <item x="10"/>
        <item x="22"/>
        <item x="103"/>
        <item x="101"/>
        <item x="29"/>
        <item x="42"/>
        <item x="117"/>
        <item x="90"/>
        <item x="14"/>
        <item x="27"/>
        <item x="6"/>
        <item x="72"/>
        <item x="38"/>
        <item x="32"/>
        <item x="0"/>
        <item x="73"/>
        <item x="2"/>
        <item x="120"/>
        <item x="23"/>
        <item x="41"/>
        <item x="33"/>
        <item x="58"/>
        <item x="69"/>
        <item x="74"/>
        <item x="44"/>
        <item x="8"/>
        <item x="7"/>
        <item x="31"/>
        <item x="51"/>
        <item x="53"/>
        <item x="59"/>
        <item x="98"/>
        <item x="65"/>
        <item x="11"/>
        <item x="84"/>
        <item x="12"/>
        <item x="13"/>
        <item x="88"/>
        <item x="1"/>
        <item x="43"/>
        <item x="60"/>
        <item x="82"/>
        <item x="17"/>
        <item x="91"/>
        <item x="86"/>
        <item x="71"/>
        <item x="3"/>
        <item x="95"/>
        <item x="64"/>
        <item x="104"/>
        <item x="83"/>
        <item x="67"/>
        <item m="1" x="127"/>
        <item x="85"/>
        <item x="36"/>
        <item x="109"/>
        <item x="111"/>
        <item x="94"/>
        <item x="99"/>
        <item x="78"/>
        <item x="68"/>
        <item x="121"/>
        <item x="45"/>
        <item x="61"/>
        <item x="55"/>
        <item x="56"/>
        <item x="77"/>
        <item x="75"/>
        <item x="76"/>
        <item x="35"/>
        <item x="81"/>
        <item x="63"/>
        <item x="115"/>
        <item x="96"/>
        <item x="40"/>
        <item x="93"/>
        <item x="89"/>
        <item x="113"/>
        <item x="48"/>
        <item x="119"/>
        <item x="87"/>
        <item x="79"/>
        <item x="118"/>
        <item x="62"/>
        <item x="24"/>
        <item x="37"/>
        <item x="47"/>
        <item x="34"/>
        <item x="39"/>
        <item x="15"/>
        <item x="54"/>
        <item x="57"/>
        <item x="30"/>
        <item x="112"/>
        <item x="116"/>
        <item x="20"/>
        <item x="4"/>
        <item x="18"/>
        <item x="106"/>
        <item x="5"/>
        <item x="80"/>
        <item x="102"/>
        <item x="92"/>
        <item x="49"/>
        <item x="21"/>
        <item x="108"/>
        <item x="110"/>
        <item x="25"/>
        <item x="50"/>
        <item x="97"/>
        <item x="19"/>
        <item x="107"/>
        <item x="28"/>
        <item x="46"/>
        <item x="66"/>
        <item x="9"/>
        <item x="52"/>
        <item x="16"/>
        <item x="122"/>
        <item x="123"/>
        <item x="124"/>
        <item x="125"/>
        <item x="126"/>
        <item x="70"/>
      </items>
    </pivotField>
    <pivotField compact="0" outline="0" showAll="0"/>
    <pivotField compact="0" outline="0" showAll="0" defaultSubtotal="0">
      <items count="51">
        <item x="39"/>
        <item x="16"/>
        <item x="30"/>
        <item x="44"/>
        <item x="43"/>
        <item x="23"/>
        <item x="36"/>
        <item x="1"/>
        <item x="41"/>
        <item x="42"/>
        <item x="10"/>
        <item x="27"/>
        <item x="21"/>
        <item x="9"/>
        <item x="35"/>
        <item x="29"/>
        <item x="5"/>
        <item x="4"/>
        <item x="47"/>
        <item x="40"/>
        <item x="25"/>
        <item x="22"/>
        <item x="13"/>
        <item x="19"/>
        <item x="28"/>
        <item x="0"/>
        <item x="17"/>
        <item x="31"/>
        <item x="18"/>
        <item x="2"/>
        <item x="3"/>
        <item x="11"/>
        <item x="12"/>
        <item x="14"/>
        <item x="15"/>
        <item x="8"/>
        <item x="20"/>
        <item x="24"/>
        <item x="33"/>
        <item x="7"/>
        <item x="34"/>
        <item x="26"/>
        <item x="32"/>
        <item x="37"/>
        <item x="38"/>
        <item x="6"/>
        <item x="46"/>
        <item x="45"/>
        <item x="48"/>
        <item x="49"/>
        <item x="50"/>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sortType="ascending">
      <items count="45">
        <item x="7"/>
        <item x="3"/>
        <item x="4"/>
        <item x="5"/>
        <item x="13"/>
        <item x="14"/>
        <item x="15"/>
        <item x="16"/>
        <item x="17"/>
        <item x="18"/>
        <item x="19"/>
        <item x="20"/>
        <item x="0"/>
        <item x="30"/>
        <item x="31"/>
        <item x="12"/>
        <item x="27"/>
        <item x="26"/>
        <item x="43"/>
        <item x="22"/>
        <item x="24"/>
        <item x="1"/>
        <item x="23"/>
        <item x="33"/>
        <item x="32"/>
        <item x="34"/>
        <item x="6"/>
        <item x="35"/>
        <item x="36"/>
        <item x="37"/>
        <item x="38"/>
        <item x="39"/>
        <item x="40"/>
        <item x="8"/>
        <item x="9"/>
        <item x="10"/>
        <item x="11"/>
        <item x="29"/>
        <item x="28"/>
        <item x="21"/>
        <item x="2"/>
        <item x="25"/>
        <item h="1" x="41"/>
        <item h="1" x="42"/>
        <item t="default"/>
      </items>
    </pivotField>
    <pivotField compact="0" outline="0" showAll="0"/>
  </pivotFields>
  <rowFields count="1">
    <field x="1"/>
  </rowFields>
  <rowItems count="9">
    <i>
      <x/>
    </i>
    <i>
      <x v="1"/>
    </i>
    <i>
      <x v="2"/>
    </i>
    <i>
      <x v="4"/>
    </i>
    <i>
      <x v="6"/>
    </i>
    <i>
      <x v="7"/>
    </i>
    <i>
      <x v="9"/>
    </i>
    <i>
      <x v="10"/>
    </i>
    <i t="grand">
      <x/>
    </i>
  </rowItems>
  <colItems count="1">
    <i/>
  </colItems>
  <pageFields count="1">
    <pageField fld="14" hier="-1"/>
  </pageFields>
  <dataFields count="1">
    <dataField name="Count of Epic" fld="3" subtotal="count" baseField="0" baseItem="0"/>
  </dataFields>
  <formats count="16">
    <format dxfId="1031">
      <pivotArea type="all" dataOnly="0" outline="0" fieldPosition="0"/>
    </format>
    <format dxfId="1032">
      <pivotArea outline="0" collapsedLevelsAreSubtotals="1" fieldPosition="0"/>
    </format>
    <format dxfId="1033">
      <pivotArea type="origin" dataOnly="0" labelOnly="1" outline="0" fieldPosition="0"/>
    </format>
    <format dxfId="1034">
      <pivotArea field="3" type="button" dataOnly="0" labelOnly="1" outline="0"/>
    </format>
    <format dxfId="1035">
      <pivotArea field="5" type="button" dataOnly="0" labelOnly="1" outline="0"/>
    </format>
    <format dxfId="1036">
      <pivotArea field="7" type="button" dataOnly="0" labelOnly="1" outline="0"/>
    </format>
    <format dxfId="1037">
      <pivotArea dataOnly="0" labelOnly="1" grandRow="1" outline="0" fieldPosition="0"/>
    </format>
    <format dxfId="1038">
      <pivotArea type="topRight" dataOnly="0" labelOnly="1" outline="0" fieldPosition="0"/>
    </format>
    <format dxfId="1039">
      <pivotArea type="all" dataOnly="0" outline="0" fieldPosition="0"/>
    </format>
    <format dxfId="1040">
      <pivotArea outline="0" collapsedLevelsAreSubtotals="1" fieldPosition="0"/>
    </format>
    <format dxfId="1041">
      <pivotArea type="origin" dataOnly="0" labelOnly="1" outline="0" fieldPosition="0"/>
    </format>
    <format dxfId="1042">
      <pivotArea field="3" type="button" dataOnly="0" labelOnly="1" outline="0"/>
    </format>
    <format dxfId="1043">
      <pivotArea field="5" type="button" dataOnly="0" labelOnly="1" outline="0"/>
    </format>
    <format dxfId="1044">
      <pivotArea field="7" type="button" dataOnly="0" labelOnly="1" outline="0"/>
    </format>
    <format dxfId="1045">
      <pivotArea dataOnly="0" labelOnly="1" grandRow="1" outline="0" fieldPosition="0"/>
    </format>
    <format dxfId="1046">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F92B052-E2B9-41BD-A3FF-2D040404DCB5}" name="PivotTable5" cacheId="2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8" firstHeaderRow="1" firstDataRow="1" firstDataCol="1" rowPageCount="1" colPageCount="1"/>
  <pivotFields count="38">
    <pivotField compact="0" outline="0" showAll="0"/>
    <pivotField compact="0" outline="0" showAll="0"/>
    <pivotField axis="axisRow" compact="0" outline="0" showAll="0">
      <items count="19">
        <item x="4"/>
        <item x="12"/>
        <item x="6"/>
        <item x="3"/>
        <item x="10"/>
        <item x="2"/>
        <item x="11"/>
        <item x="0"/>
        <item x="17"/>
        <item x="8"/>
        <item x="7"/>
        <item x="1"/>
        <item x="9"/>
        <item x="13"/>
        <item x="5"/>
        <item x="16"/>
        <item x="14"/>
        <item x="15"/>
        <item t="default"/>
      </items>
    </pivotField>
    <pivotField compact="0" outline="0" showAll="0">
      <items count="52">
        <item x="5"/>
        <item x="38"/>
        <item x="18"/>
        <item x="25"/>
        <item x="26"/>
        <item x="22"/>
        <item x="8"/>
        <item x="50"/>
        <item x="36"/>
        <item x="2"/>
        <item x="11"/>
        <item x="44"/>
        <item x="45"/>
        <item x="43"/>
        <item x="17"/>
        <item x="31"/>
        <item x="13"/>
        <item x="37"/>
        <item x="14"/>
        <item x="33"/>
        <item x="46"/>
        <item x="0"/>
        <item x="34"/>
        <item x="9"/>
        <item x="48"/>
        <item x="6"/>
        <item x="3"/>
        <item x="1"/>
        <item x="10"/>
        <item x="4"/>
        <item x="35"/>
        <item x="39"/>
        <item x="16"/>
        <item x="20"/>
        <item x="27"/>
        <item x="30"/>
        <item x="21"/>
        <item x="28"/>
        <item x="7"/>
        <item x="47"/>
        <item x="29"/>
        <item x="12"/>
        <item x="32"/>
        <item x="23"/>
        <item x="15"/>
        <item x="24"/>
        <item x="49"/>
        <item x="42"/>
        <item x="40"/>
        <item x="19"/>
        <item x="4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8">
        <item x="3"/>
        <item x="0"/>
        <item x="2"/>
        <item x="4"/>
        <item x="6"/>
        <item x="7"/>
        <item x="8"/>
        <item x="19"/>
        <item x="12"/>
        <item x="15"/>
        <item x="17"/>
        <item x="5"/>
        <item x="22"/>
        <item x="24"/>
        <item x="25"/>
        <item x="26"/>
        <item x="27"/>
        <item x="29"/>
        <item x="16"/>
        <item x="31"/>
        <item x="18"/>
        <item x="20"/>
        <item x="21"/>
        <item x="37"/>
        <item x="23"/>
        <item x="28"/>
        <item x="38"/>
        <item x="13"/>
        <item x="41"/>
        <item x="42"/>
        <item x="32"/>
        <item x="43"/>
        <item x="44"/>
        <item x="45"/>
        <item x="46"/>
        <item h="1" x="33"/>
        <item h="1" x="34"/>
        <item h="1" x="14"/>
        <item h="1" x="35"/>
        <item h="1" x="1"/>
        <item h="1" x="10"/>
        <item h="1" x="30"/>
        <item h="1" x="39"/>
        <item h="1" x="40"/>
        <item h="1" x="9"/>
        <item h="1" x="36"/>
        <item h="1"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5">
    <i>
      <x/>
    </i>
    <i>
      <x v="1"/>
    </i>
    <i>
      <x v="2"/>
    </i>
    <i>
      <x v="3"/>
    </i>
    <i>
      <x v="5"/>
    </i>
    <i>
      <x v="7"/>
    </i>
    <i>
      <x v="8"/>
    </i>
    <i>
      <x v="10"/>
    </i>
    <i>
      <x v="11"/>
    </i>
    <i>
      <x v="12"/>
    </i>
    <i>
      <x v="13"/>
    </i>
    <i>
      <x v="14"/>
    </i>
    <i>
      <x v="15"/>
    </i>
    <i>
      <x v="16"/>
    </i>
    <i t="grand">
      <x/>
    </i>
  </rowItems>
  <colItems count="1">
    <i/>
  </colItems>
  <pageFields count="1">
    <pageField fld="16" hier="-1"/>
  </pageFields>
  <dataFields count="1">
    <dataField name="Count of Epic"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55FF9F-4162-46CE-9EED-EFD979DFB33F}" name="Table224" displayName="Table224" ref="A1:L29" totalsRowShown="0" headerRowDxfId="1020">
  <autoFilter ref="A1:L29" xr:uid="{CA2018F5-EA97-450D-B73D-5A1545A9388F}"/>
  <tableColumns count="12">
    <tableColumn id="1" xr3:uid="{73616F66-A69F-4F3A-9625-4F65D7C0C368}" name="Platform" dataDxfId="1019"/>
    <tableColumn id="2" xr3:uid="{EFDBF333-AA2E-4334-AFB1-5F11F8F47630}" name="Sub-Platform" dataDxfId="1018"/>
    <tableColumn id="3" xr3:uid="{998FB07B-4BB9-4287-A254-6440FF4B3BEF}" name="Ticket" dataDxfId="1017" dataCellStyle="Hyperlink"/>
    <tableColumn id="4" xr3:uid="{E09E652D-D6AA-4AAB-998C-92E5C338341F}" name="Background" dataDxfId="1016"/>
    <tableColumn id="5" xr3:uid="{606F3B51-2EFA-4D11-89FF-8B8D600956CA}" name="Objective" dataDxfId="1015"/>
    <tableColumn id="6" xr3:uid="{6E4B0BE8-8F39-4EA1-856A-F04DC0B9BAC2}" name="Description" dataDxfId="1014"/>
    <tableColumn id="7" xr3:uid="{1819CB98-A2EF-4AA1-9762-E1A163CBFCE0}" name="Impact_x000a_(must be in number)" dataDxfId="1013"/>
    <tableColumn id="8" xr3:uid="{CF15DBA9-A284-424D-8360-2986D09D9C7C}" name="Est Mandays" dataDxfId="1012"/>
    <tableColumn id="9" xr3:uid="{045484F5-4399-455F-B557-0C4258CD2C55}" name="Mandays SE" dataDxfId="1011"/>
    <tableColumn id="10" xr3:uid="{A07B1A7D-5052-4B29-8606-8D7938394BC1}" name="Mandays ITPD" dataDxfId="1010"/>
    <tableColumn id="11" xr3:uid="{B0240C1A-5331-40A1-880B-191BE0CC7C4A}" name="Deploy" dataDxfId="1009"/>
    <tableColumn id="12" xr3:uid="{6DB382C3-44ED-4D14-A0E1-1E1148B3994C}" name="Reason" dataDxfId="100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2018F5-EA97-450D-B73D-5A1545A9388F}" name="Table22" displayName="Table22" ref="A1:L39" totalsRowShown="0" headerRowDxfId="775">
  <autoFilter ref="A1:L39" xr:uid="{CA2018F5-EA97-450D-B73D-5A1545A9388F}"/>
  <tableColumns count="12">
    <tableColumn id="1" xr3:uid="{AE1B0FAF-0150-45FB-87EF-452C511BBD48}" name="Platform"/>
    <tableColumn id="2" xr3:uid="{50217E82-3A88-4A08-B6DA-11D409020D96}" name="Sub-Platform"/>
    <tableColumn id="3" xr3:uid="{E4B7E896-C2CD-4812-AD7C-4941F1AB98A1}" name="Ticket" dataCellStyle="Hyperlink"/>
    <tableColumn id="4" xr3:uid="{E7BB213A-6B45-409A-A5A2-8B65CE10537F}" name="Background" dataDxfId="774"/>
    <tableColumn id="5" xr3:uid="{61FCC14A-B644-4D8D-8FA5-6A94698FE4EF}" name="Objective" dataDxfId="773"/>
    <tableColumn id="6" xr3:uid="{6307B8C7-1F23-485D-8DB4-0C5BB5BA7E88}" name="Description"/>
    <tableColumn id="7" xr3:uid="{1350F231-A515-426A-B801-432207DBCB9D}" name="Impact_x000a_(must be in number)"/>
    <tableColumn id="8" xr3:uid="{C12CE523-95FB-4C04-A4BE-9D3526AEEE79}" name="Est Mandays"/>
    <tableColumn id="9" xr3:uid="{F800DB40-BBF0-4C36-92D2-415B1072AEA1}" name="Mandays SE"/>
    <tableColumn id="10" xr3:uid="{A2C545B7-6E15-417B-9007-68C81E03FC3D}" name="Mandays ITPD"/>
    <tableColumn id="11" xr3:uid="{E5DF95BA-4B54-447A-A3D2-A8450BD5608D}" name="Deploy"/>
    <tableColumn id="12" xr3:uid="{9632DB15-601E-449C-8100-E69F73DDF802}" name="Reaso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4BEAD6-63DD-4C34-9DE8-8BD34173C6E1}" name="Table2" displayName="Table2" ref="A1:L31" totalsRowShown="0" headerRowDxfId="637">
  <autoFilter ref="A1:L31" xr:uid="{8A4BEAD6-63DD-4C34-9DE8-8BD34173C6E1}">
    <filterColumn colId="1">
      <filters>
        <filter val="AYO Principal"/>
        <filter val="Control Tower"/>
        <filter val="DTE"/>
        <filter val="Paguyuban"/>
        <filter val="PRINCIPAL"/>
      </filters>
    </filterColumn>
  </autoFilter>
  <tableColumns count="12">
    <tableColumn id="1" xr3:uid="{5621F8E9-555A-4FC3-8BC4-60F1D92BB70B}" name="Platform"/>
    <tableColumn id="2" xr3:uid="{EE4C7EAD-8376-4032-91B4-6B46132D49A1}" name="Sub-Platform"/>
    <tableColumn id="3" xr3:uid="{C055008A-8563-4701-B4C2-8BE70C9ABF1C}" name="Epic" dataCellStyle="Hyperlink"/>
    <tableColumn id="4" xr3:uid="{0620A199-63B9-4288-8F9E-94B57D1A10B9}" name="Background" dataDxfId="636"/>
    <tableColumn id="5" xr3:uid="{33A92111-3DC3-478C-A8DA-70E4C8374037}" name="Objective" dataDxfId="635"/>
    <tableColumn id="6" xr3:uid="{2E87969C-D1E3-42EF-9740-424EBBAC8E99}" name="Description"/>
    <tableColumn id="7" xr3:uid="{9BABFBA0-CD49-42DD-AF31-7CCE85A6F7E7}" name="Impact_x000a_(must be in number)"/>
    <tableColumn id="8" xr3:uid="{AECB79F6-ECE7-4FB8-9D2D-30B63F04BBD3}" name="Est Mandays"/>
    <tableColumn id="9" xr3:uid="{8C8BC22A-6F5E-4E14-8B4C-1E62055283D2}" name="Mandays SE"/>
    <tableColumn id="10" xr3:uid="{D9BBAEEA-993A-4D10-8799-44F4ADA87D15}" name="Mandays ITPD"/>
    <tableColumn id="11" xr3:uid="{F567A75E-36B8-4411-B91E-31F6D0D857B5}" name="Column1"/>
    <tableColumn id="12" xr3:uid="{6C10C3F1-0EAE-4A5C-9A3C-204461326B7B}" name="Column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81" dT="2025-09-16T03:55:42.73" personId="{4D32C9AA-4A30-4E7B-8518-890A3BED3CBE}" id="{427E7594-B992-41D2-A885-AEC2A08C2D2F}">
    <text>Sprint 9 harusnya.. On check</text>
  </threadedComment>
</ThreadedComments>
</file>

<file path=xl/threadedComments/threadedComment2.xml><?xml version="1.0" encoding="utf-8"?>
<ThreadedComments xmlns="http://schemas.microsoft.com/office/spreadsheetml/2018/threadedcomments" xmlns:x="http://schemas.openxmlformats.org/spreadsheetml/2006/main">
  <threadedComment ref="L47" dT="2025-10-01T08:53:34.09" personId="{94D5118F-A1C2-420B-9D44-5C4CCFFA7DCA}" id="{A7C1C693-CE8C-410B-B7A1-9ADCFE68D61D}">
    <text>discuss dengan business owner, tidak ada kebutuhan dalam waktu dekat untuk deploy feature ini</text>
  </threadedComment>
  <threadedComment ref="L47" dT="2025-10-01T09:02:48.98" personId="{19CF0D88-6BB0-4708-9753-5A97E44F189D}" id="{12D89A20-4EB7-4826-836E-054D0C26BCA3}" parentId="{A7C1C693-CE8C-410B-B7A1-9ADCFE68D61D}">
    <text>sip, kita deprio ya</text>
  </threadedComment>
  <threadedComment ref="L47" dT="2025-10-01T11:02:35.06" personId="{BA0DA765-F845-4F01-8832-50F800238A90}" id="{2FEC8E54-07C3-4C67-BA65-57B0942355EF}" parentId="{A7C1C693-CE8C-410B-B7A1-9ADCFE68D61D}">
    <text xml:space="preserve">Bo ini buat base instant reward bukan DTE CITA Mission
</text>
  </threadedComment>
</ThreadedComments>
</file>

<file path=xl/threadedComments/threadedComment3.xml><?xml version="1.0" encoding="utf-8"?>
<ThreadedComments xmlns="http://schemas.microsoft.com/office/spreadsheetml/2018/threadedcomments" xmlns:x="http://schemas.openxmlformats.org/spreadsheetml/2006/main">
  <threadedComment ref="W51" dT="2025-09-22T06:51:43.86" personId="{321A426E-B9BB-4D27-8F4C-716777D84586}" id="{CBF2F3CF-88CE-4C02-BCD0-C4000F8C5870}">
    <text>Lintas sprint: sprint 8 pengerjaan dr team data</text>
  </threadedComment>
</ThreadedComments>
</file>

<file path=xl/threadedComments/threadedComment4.xml><?xml version="1.0" encoding="utf-8"?>
<ThreadedComments xmlns="http://schemas.microsoft.com/office/spreadsheetml/2018/threadedcomments" xmlns:x="http://schemas.openxmlformats.org/spreadsheetml/2006/main">
  <threadedComment ref="L42" dT="2025-10-01T08:53:34.09" personId="{94D5118F-A1C2-420B-9D44-5C4CCFFA7DCA}" id="{4CD75F83-3F36-409E-BC72-54358D66BF80}">
    <text>discuss dengan business owner, tidak ada kebutuhan dalam waktu dekat untuk deploy feature ini</text>
  </threadedComment>
  <threadedComment ref="L42" dT="2025-10-01T09:02:48.98" personId="{19CF0D88-6BB0-4708-9753-5A97E44F189D}" id="{51476687-7BD8-4BFE-9C19-B0488A99AE7C}" parentId="{4CD75F83-3F36-409E-BC72-54358D66BF80}">
    <text>sip, kita deprio ya</text>
  </threadedComment>
  <threadedComment ref="L42" dT="2025-10-01T11:02:35.06" personId="{BA0DA765-F845-4F01-8832-50F800238A90}" id="{2115F5F5-AE94-413A-8A57-2D68A5552FDC}" parentId="{4CD75F83-3F36-409E-BC72-54358D66BF80}">
    <text xml:space="preserve">Bo ini buat base instant reward bukan DTE CITA Mission
</text>
  </threadedComment>
</ThreadedComments>
</file>

<file path=xl/threadedComments/threadedComment5.xml><?xml version="1.0" encoding="utf-8"?>
<ThreadedComments xmlns="http://schemas.microsoft.com/office/spreadsheetml/2018/threadedcomments" xmlns:x="http://schemas.openxmlformats.org/spreadsheetml/2006/main">
  <threadedComment ref="M20" dT="2025-10-08T10:38:27.59" personId="{46393377-8260-4F70-B548-AC033A9DB986}" id="{29D33E61-98FE-47A2-8717-4C372539077A}">
    <text>0 karena lintas dari sprint 8</text>
  </threadedComment>
</ThreadedComments>
</file>

<file path=xl/threadedComments/threadedComment6.xml><?xml version="1.0" encoding="utf-8"?>
<ThreadedComments xmlns="http://schemas.microsoft.com/office/spreadsheetml/2018/threadedcomments" xmlns:x="http://schemas.openxmlformats.org/spreadsheetml/2006/main">
  <threadedComment ref="M40" dT="2025-10-01T08:53:34.09" personId="{94D5118F-A1C2-420B-9D44-5C4CCFFA7DCA}" id="{B33472A7-914D-44EE-8383-9BC37D6EB1D1}">
    <text>discuss dengan business owner, tidak ada kebutuhan dalam waktu dekat untuk deploy feature ini</text>
  </threadedComment>
  <threadedComment ref="M40" dT="2025-10-01T09:02:48.98" personId="{19CF0D88-6BB0-4708-9753-5A97E44F189D}" id="{860A9280-5ED6-449C-A871-C53C681F6BEF}" parentId="{B33472A7-914D-44EE-8383-9BC37D6EB1D1}">
    <text>sip, kita deprio ya</text>
  </threadedComment>
  <threadedComment ref="M40" dT="2025-10-01T11:02:35.06" personId="{BA0DA765-F845-4F01-8832-50F800238A90}" id="{7BFADBB4-F933-4F06-8987-67FD0EBA3496}" parentId="{B33472A7-914D-44EE-8383-9BC37D6EB1D1}">
    <text xml:space="preserve">Bo ini buat base instant reward bukan DTE CITA Mission
</text>
  </threadedComment>
</ThreadedComments>
</file>

<file path=xl/threadedComments/threadedComment7.xml><?xml version="1.0" encoding="utf-8"?>
<ThreadedComments xmlns="http://schemas.microsoft.com/office/spreadsheetml/2018/threadedcomments" xmlns:x="http://schemas.openxmlformats.org/spreadsheetml/2006/main">
  <threadedComment ref="E39" dT="2026-01-08T06:13:38.87" personId="{495C1135-9FC6-47FE-9E62-28A782767853}" id="{6249326C-6E1B-404A-824B-679440C04125}">
    <text>there are two big tickets that are still on assessment, therefore this velocity could be change</text>
  </threadedComment>
</ThreadedComments>
</file>

<file path=xl/threadedComments/threadedComment8.xml><?xml version="1.0" encoding="utf-8"?>
<ThreadedComments xmlns="http://schemas.microsoft.com/office/spreadsheetml/2018/threadedcomments" xmlns:x="http://schemas.openxmlformats.org/spreadsheetml/2006/main">
  <threadedComment ref="F63" dT="2026-02-10T03:50:23.26" personId="{0643C268-52C1-4316-9DBF-3F4676DC62EC}" id="{9900A5A8-7BB3-4003-99B9-94409FAF7D20}">
    <text>@Anastasia, Livi , please note if this requires new API, then will need Infosec Review</text>
    <mentions>
      <mention mentionpersonId="{7FE48899-A105-4831-BB85-BA9ED6F181B5}" mentionId="{3E4C6A13-4322-4634-95DC-C730DEABC386}" startIndex="0" length="16"/>
    </mentions>
  </threadedComment>
  <threadedComment ref="P86" dT="2026-08-19T10:35:39.32" personId="{ABC02F28-5435-46A0-94FD-D00DCD8FBA75}" id="{E52AB5D4-E970-492E-9915-BF0183607D90}">
    <text>Note: Preferred to be developed &amp; deployed together with CSV data removal of R09</text>
  </threadedComment>
  <threadedComment ref="P91" dT="2026-03-12T06:30:56.61" personId="{C32FD510-5A3A-4238-89C7-0EEB7DE2437D}" id="{80B62AF3-A517-4909-B1A9-DB35D26FA6F0}">
    <text>Toko hanya di APK saja for now, but functionality wise, can mimicking</text>
  </threadedComment>
  <threadedComment ref="P97" dT="2026-08-19T10:29:32.59" personId="{ABC02F28-5435-46A0-94FD-D00DCD8FBA75}" id="{02B7CD13-4B53-43C0-A840-7336BA1FEF22}">
    <text>Note: Only integrate with 1 courier provider</text>
  </threadedComment>
</ThreadedComments>
</file>

<file path=xl/threadedComments/threadedComment9.xml><?xml version="1.0" encoding="utf-8"?>
<ThreadedComments xmlns="http://schemas.microsoft.com/office/spreadsheetml/2018/threadedcomments" xmlns:x="http://schemas.openxmlformats.org/spreadsheetml/2006/main">
  <threadedComment ref="P53" dT="2026-08-19T10:46:56.30" personId="{ABC02F28-5435-46A0-94FD-D00DCD8FBA75}" id="{5D9A2D13-6016-4F4D-8BB9-5EFDE294EF52}">
    <text>Note: Dependency to ESPAY, PI, and SAP timeline. Mandays for Kasir will be for QA, but the dev mandays are heavy on 3rd party (can be up to 3 months).</text>
  </threadedComment>
  <threadedComment ref="F70" dT="2026-02-10T03:50:23.26" personId="{0643C268-52C1-4316-9DBF-3F4676DC62EC}" id="{E595EAD3-00C7-452C-8065-241D55BD5DA9}">
    <text>@Anastasia, Livi , please note if this requires new API, then will need Infosec Review</text>
    <mentions>
      <mention mentionpersonId="{7FE48899-A105-4831-BB85-BA9ED6F181B5}" mentionId="{158F409F-9C57-47D3-BBB5-313225C8DDDE}" startIndex="0" length="16"/>
    </mentions>
  </threadedComment>
  <threadedComment ref="P94" dT="2026-08-19T10:35:39.32" personId="{ABC02F28-5435-46A0-94FD-D00DCD8FBA75}" id="{55BDABC6-7BA3-4537-B081-FB41929D90E8}">
    <text>Note: Preferred to be developed &amp; deployed together with CSV data removal of R09</text>
  </threadedComment>
  <threadedComment ref="C99" dT="2026-04-30T06:40:17.47" personId="{EE834BE6-E765-47CB-B41F-B95C8DE5549D}" id="{9B1AE31C-6BA0-4081-807C-3FAD4417BBD0}">
    <text>should be updated from Principal to Kasir</text>
  </threadedComment>
  <threadedComment ref="C99" dT="2026-04-30T06:40:48.19" personId="{EE834BE6-E765-47CB-B41F-B95C8DE5549D}" id="{CBC476A0-313E-4694-9338-51BD16C6AC32}" parentId="{9B1AE31C-6BA0-4081-807C-3FAD4417BBD0}">
    <text xml:space="preserve">@Kamala, Arum @Setyawati, Dila </text>
    <mentions>
      <mention mentionpersonId="{4DF3C1E1-78EA-4B27-9CE9-9D17F95CE38A}" mentionId="{0537ADBA-81A0-482A-A146-61FFB1A90951}" startIndex="0" length="13"/>
      <mention mentionpersonId="{ED0E9583-1D26-4D41-8161-7E853791D831}" mentionId="{53C83604-A742-4947-B9DC-8A797B8E1CA4}" startIndex="14" length="16"/>
    </mentions>
  </threadedComment>
  <threadedComment ref="P102" dT="2026-08-19T11:03:08.67" personId="{ABC02F28-5435-46A0-94FD-D00DCD8FBA75}" id="{0E09B7B9-09C8-45F8-9077-1C08ABAC7A56}">
    <text>Need more info from OTC team because we already have the dummy material code SKU for UCR &amp; done the testing</text>
  </threadedComment>
  <threadedComment ref="P102" dT="2026-08-20T04:14:11.13" personId="{ABC02F28-5435-46A0-94FD-D00DCD8FBA75}" id="{9A34B67D-D877-4926-BC8F-82ACCD5A8465}" parentId="{0E09B7B9-09C8-45F8-9077-1C08ABAC7A56}">
    <text>Aligned with OTC team -&gt; ticket will be dropped as existing feature can cater the needs</text>
  </threadedComment>
  <threadedComment ref="P103" dT="2026-08-19T10:29:32.59" personId="{ABC02F28-5435-46A0-94FD-D00DCD8FBA75}" id="{D4928982-FEF8-4543-9D6E-A5E04F650A26}">
    <text>Note: Only integrate with 1 courier provider</text>
  </threadedComment>
  <threadedComment ref="P106" dT="2026-03-12T06:30:56.61" personId="{C32FD510-5A3A-4238-89C7-0EEB7DE2437D}" id="{8E30FFD6-53BD-49F2-91AD-595B0F6F39B1}">
    <text>Toko hanya di APK saja for now, but functionality wise, can mimicking</text>
  </threadedComment>
</ThreadedComments>
</file>

<file path=xl/threadedComments/threadedComment10.xml><?xml version="1.0" encoding="utf-8"?>
<ThreadedComments xmlns="http://schemas.microsoft.com/office/spreadsheetml/2018/threadedcomments" xmlns:x="http://schemas.openxmlformats.org/spreadsheetml/2006/main">
  <threadedComment ref="F5" dT="2026-07-08T02:50:10.30" personId="{EEA81746-908A-4C92-890D-7D0224355B86}" id="{17ADC54A-0AEF-4E73-8267-59C8F4DB2834}">
    <text>25 Aug Adhoc Sprint 7</text>
  </threadedComment>
  <threadedComment ref="C13" dT="2026-04-30T06:40:17.47" personId="{EE834BE6-E765-47CB-B41F-B95C8DE5549D}" id="{BBBDCAAC-ADAD-4EEE-A230-B829E0821C04}">
    <text>should be updated from Principal to Kasir</text>
  </threadedComment>
  <threadedComment ref="C13" dT="2026-04-30T06:40:48.19" personId="{EE834BE6-E765-47CB-B41F-B95C8DE5549D}" id="{208BC3E6-FEFF-434C-99E9-263E94C41622}" parentId="{BBBDCAAC-ADAD-4EEE-A230-B829E0821C04}">
    <text xml:space="preserve">@Kamala, Arum @Setyawati, Dila </text>
    <mentions>
      <mention mentionpersonId="{4DF3C1E1-78EA-4B27-9CE9-9D17F95CE38A}" mentionId="{FB48D4E9-D13D-4455-9F78-13B9ACD04E12}" startIndex="0" length="13"/>
      <mention mentionpersonId="{ED0E9583-1D26-4D41-8161-7E853791D831}" mentionId="{931938C5-2397-46DC-B71E-5F97561863B3}" startIndex="14" length="16"/>
    </mentions>
  </threadedComment>
  <threadedComment ref="F56" dT="2026-02-10T03:50:23.26" personId="{0643C268-52C1-4316-9DBF-3F4676DC62EC}" id="{4E5EAC69-F2E5-4C4B-BED4-D92E76D56B12}">
    <text>@Anastasia, Livi , please note if this requires new API, then will need Infosec Review</text>
    <mentions>
      <mention mentionpersonId="{7FE48899-A105-4831-BB85-BA9ED6F181B5}" mentionId="{8DC47AD4-4623-479D-8E48-3E2A8F48DF17}" startIndex="0" length="16"/>
    </mentions>
  </threadedComment>
  <threadedComment ref="Q61" dT="2026-03-12T06:30:56.61" personId="{C32FD510-5A3A-4238-89C7-0EEB7DE2437D}" id="{F6E88BAC-154F-4245-BF58-09C9E4D88DE5}">
    <text>Toko hanya di APK saja for now, but functionality wise, can mimicking</text>
  </threadedComment>
  <threadedComment ref="F65" dT="2026-04-29T08:09:38.05" personId="{579DFF65-55C6-4B26-8A14-84090B0EA32E}" id="{30068164-A91E-40BE-AD13-EA8E9E4368C6}">
    <text xml:space="preserve">Tercover di overdue override @Lieandro, Austin (contracted) </text>
    <mentions>
      <mention mentionpersonId="{82A2BBE8-1419-4861-A8A2-E487D6FFD29F}" mentionId="{A3E861D9-5F3C-4E5A-A5DA-6AF047A6890D}" startIndex="29" length="30"/>
    </mentions>
  </threadedComment>
  <threadedComment ref="F93" dT="2026-06-04T08:49:02.25" personId="{321A426E-B9BB-4D27-8F4C-716777D84586}" id="{CA930000-252D-46A1-BC18-40A4AF74F756}">
    <text>Need to give detail abt the scope</text>
  </threadedComment>
  <threadedComment ref="F93" dT="2026-06-04T08:49:11.72" personId="{321A426E-B9BB-4D27-8F4C-716777D84586}" id="{A8941534-FDE8-4C1B-95DC-7F9059644B26}" parentId="{CA930000-252D-46A1-BC18-40A4AF74F756}">
    <text xml:space="preserve">@Wijaya, Kelvin </text>
    <mentions>
      <mention mentionpersonId="{17828868-1B4A-4CFD-ADE8-D1B37DB5C5F8}" mentionId="{FE4267CA-CD64-4A41-A12E-37F5FA5E07EF}" startIndex="0" length="15"/>
    </mentions>
  </threadedComment>
  <threadedComment ref="F95" dT="2026-06-04T08:49:02.25" personId="{321A426E-B9BB-4D27-8F4C-716777D84586}" id="{ADFA38D0-9094-4A3B-82CA-5C728086F451}">
    <text>Need to give detail abt the scope</text>
  </threadedComment>
  <threadedComment ref="F95" dT="2026-06-04T08:49:11.72" personId="{321A426E-B9BB-4D27-8F4C-716777D84586}" id="{9516244C-590B-4FF8-9F9B-43D10FA33515}" parentId="{ADFA38D0-9094-4A3B-82CA-5C728086F451}">
    <text xml:space="preserve">@Wijaya, Kelvin </text>
    <mentions>
      <mention mentionpersonId="{17828868-1B4A-4CFD-ADE8-D1B37DB5C5F8}" mentionId="{0FB9EA88-03EF-4F19-BD57-65E57F1AFEA7}" startIndex="0" length="15"/>
    </mentions>
  </threadedComment>
</ThreadedComments>
</file>

<file path=xl/threadedComments/threadedComment11.xml><?xml version="1.0" encoding="utf-8"?>
<ThreadedComments xmlns="http://schemas.microsoft.com/office/spreadsheetml/2018/threadedcomments" xmlns:x="http://schemas.openxmlformats.org/spreadsheetml/2006/main">
  <threadedComment ref="F14" dT="2026-03-12T09:06:32.06" personId="{6832D980-FE57-4A22-8931-941FC9FBCF75}" id="{90905DFD-6874-433A-B3AA-F538798B75D6}">
    <text xml:space="preserve">Requestor unclear </text>
  </threadedComment>
  <threadedComment ref="P21" dT="2026-03-12T06:30:56.61" personId="{C32FD510-5A3A-4238-89C7-0EEB7DE2437D}" id="{72F905DE-4DB3-46B6-B890-C34519E96E8A}">
    <text>Toko hanya di APK saja for now, but functionality wise, can mimicking</text>
  </threadedComment>
  <threadedComment ref="Z37" dT="2026-07-06T04:41:58.63" personId="{95B99D70-8DB4-4F06-9111-027F3292B1CE}" id="{4462B070-5C77-4091-BB55-2B93ADEB6B31}">
    <text>PRE-UAT &amp; UAT</text>
  </threadedComment>
  <threadedComment ref="E46" dT="2026-06-02T07:41:25.74" personId="{A6A68040-E4E1-4700-9268-C23687A533D4}" id="{15519D48-7EBD-4C35-9524-4F9904E3A977}">
    <text>Waiting for PO</text>
  </threadedComment>
  <threadedComment ref="P46" dT="2026-06-05T05:03:30.10" personId="{95B99D70-8DB4-4F06-9111-027F3292B1CE}" id="{B87095D9-38B9-42CB-A3F0-9ABDA74F05DD}">
    <text>Development done, lintas untuk testing</text>
  </threadedComment>
  <threadedComment ref="F54" dT="2026-04-29T08:09:38.05" personId="{579DFF65-55C6-4B26-8A14-84090B0EA32E}" id="{99FE7714-906E-496C-B0FB-D9A9CF4EF249}">
    <text xml:space="preserve">Tercover di overdue override @Lieandro, Austin (contracted) </text>
    <mentions>
      <mention mentionpersonId="{82A2BBE8-1419-4861-A8A2-E487D6FFD29F}" mentionId="{DF00418F-52DF-411E-9EC1-9A99F6C629FF}" startIndex="29" length="30"/>
    </mentions>
  </threadedComment>
  <threadedComment ref="F58" dT="2026-02-10T03:50:23.26" personId="{0643C268-52C1-4316-9DBF-3F4676DC62EC}" id="{1357999A-4FFF-4149-ADCB-D5CE55C27648}">
    <text>@Anastasia, Livi , please note if this requires new API, then will need Infosec Review</text>
    <mentions>
      <mention mentionpersonId="{7FE48899-A105-4831-BB85-BA9ED6F181B5}" mentionId="{16FF1DF8-64AA-4EA2-9CD5-70EFD844B5AF}" startIndex="0" length="16"/>
    </mentions>
  </threadedComment>
  <threadedComment ref="C89" dT="2026-04-30T06:40:17.47" personId="{EE834BE6-E765-47CB-B41F-B95C8DE5549D}" id="{C997A716-5F60-4A96-9CD0-361CBCD0D650}">
    <text>should be updated from Principal to Kasir</text>
  </threadedComment>
  <threadedComment ref="C89" dT="2026-04-30T06:40:48.19" personId="{EE834BE6-E765-47CB-B41F-B95C8DE5549D}" id="{77485866-E74D-4946-A982-15F88B17C043}" parentId="{C997A716-5F60-4A96-9CD0-361CBCD0D650}">
    <text xml:space="preserve">@Kamala, Arum @Setyawati, Dila </text>
    <mentions>
      <mention mentionpersonId="{4DF3C1E1-78EA-4B27-9CE9-9D17F95CE38A}" mentionId="{C6735AAC-A8B9-4E91-9DAE-6942E46B536E}" startIndex="0" length="13"/>
      <mention mentionpersonId="{ED0E9583-1D26-4D41-8161-7E853791D831}" mentionId="{E3EA070F-CB36-4818-A2EA-1CEDABB6D8D9}" startIndex="14" length="16"/>
    </mentions>
  </threadedComment>
  <threadedComment ref="P97" dT="2026-06-09T13:52:49.30" personId="{0643C268-52C1-4316-9DBF-3F4676DC62EC}" id="{B76067BA-3A18-4C96-BB47-F71B6D4B28C9}">
    <text>Ini mandays internal yang akan consume capacity. Resource utk pengerjaan upgrade di luar capacity tertera untuk sprint</text>
  </threadedComment>
  <threadedComment ref="P99" dT="2026-04-27T10:19:09.09" personId="{2EA2CFF3-D1B9-4F59-9051-930BB584ECCC}" id="{4492384C-DCEF-4324-8D81-5A3266143C75}">
    <text>@Lieandro, Austin (contracted) pls confirm</text>
    <mentions>
      <mention mentionpersonId="{82A2BBE8-1419-4861-A8A2-E487D6FFD29F}" mentionId="{DF4522A1-C5D2-4A10-B3F5-5F83D01E01D8}" startIndex="0" length="30"/>
    </mentions>
  </threadedComment>
  <threadedComment ref="P99" dT="2026-06-08T10:11:33.87" personId="{C8ACD41C-6436-4FB2-9579-AC61083241A5}" id="{749E66C0-FA1B-43CC-9B49-CC1151295F1E}" parentId="{4492384C-DCEF-4324-8D81-5A3266143C75}">
    <text>Masuk ke sprint iSMS , please mas @Faishol, M  put di backlog iSMS</text>
    <mentions>
      <mention mentionpersonId="{72CFE696-AC47-4F03-9C34-90EC0706F318}" mentionId="{C5AC3751-949A-4EF0-A419-3197D4A11D53}" startIndex="34" length="11"/>
    </mentions>
  </threadedComment>
  <threadedComment ref="AB102" dT="2026-07-06T05:12:16.44" personId="{730BA02B-A217-45E8-8306-C32F13CF09F7}" id="{6D4CA249-6992-4DD5-85BB-92D8721A9F38}">
    <text>Mandays by vendor TBA 8/9 July</text>
  </threadedComment>
  <threadedComment ref="F109" dT="2026-06-04T08:49:02.25" personId="{321A426E-B9BB-4D27-8F4C-716777D84586}" id="{A3F52085-82B5-4568-8467-399D7129DADF}">
    <text>Need to give detail abt the scope</text>
  </threadedComment>
  <threadedComment ref="F109" dT="2026-06-04T08:49:11.72" personId="{321A426E-B9BB-4D27-8F4C-716777D84586}" id="{31D7278F-F10A-4D4C-AEC9-88B080B9253A}" parentId="{A3F52085-82B5-4568-8467-399D7129DADF}">
    <text xml:space="preserve">@Wijaya, Kelvin </text>
    <mentions>
      <mention mentionpersonId="{17828868-1B4A-4CFD-ADE8-D1B37DB5C5F8}" mentionId="{AE16320E-ACC3-454C-9E13-EB7A1A9CBCA2}" startIndex="0" length="15"/>
    </mentions>
  </threadedComment>
  <threadedComment ref="P116" dT="2026-06-05T05:03:26.41" personId="{95B99D70-8DB4-4F06-9111-027F3292B1CE}" id="{43AA8BAF-143C-43EB-82F1-D030185B506D}">
    <text>Development done, lintas untuk testing</text>
  </threadedComment>
  <threadedComment ref="AA116" dT="2026-07-07T08:09:38.06" personId="{95B99D70-8DB4-4F06-9111-027F3292B1CE}" id="{86A5E024-7342-41DA-B781-C2AC700A12AA}">
    <text>PRE-UAT &amp; UAT</text>
  </threadedComment>
  <threadedComment ref="P132" dT="2026-03-12T06:30:56.61" personId="{C32FD510-5A3A-4238-89C7-0EEB7DE2437D}" id="{E6B85AC7-7996-4FA5-BEC4-9742C13734BD}">
    <text>Toko hanya di APK saja for now, but functionality wise, can mimicking</text>
  </threadedComment>
</ThreadedComments>
</file>

<file path=xl/threadedComments/threadedComment12.xml><?xml version="1.0" encoding="utf-8"?>
<ThreadedComments xmlns="http://schemas.microsoft.com/office/spreadsheetml/2018/threadedcomments" xmlns:x="http://schemas.openxmlformats.org/spreadsheetml/2006/main">
  <threadedComment ref="AB6" dT="2026-06-10T03:09:22.54" personId="{321A426E-B9BB-4D27-8F4C-716777D84586}" id="{6F60E9CB-F2CA-4148-BB75-6006212D3E54}">
    <text>27 consumed di sprint 5, sisanya 53 ke sprint 6</text>
  </threadedComment>
  <threadedComment ref="E11" dT="2026-06-02T07:40:08.18" personId="{A6A68040-E4E1-4700-9268-C23687A533D4}" id="{C6DA03A1-2F7F-4450-897C-766EA22D3498}">
    <text>Waiting PO</text>
  </threadedComment>
  <threadedComment ref="F18" dT="2026-02-10T04:31:07.57" personId="{0643C268-52C1-4316-9DBF-3F4676DC62EC}" id="{EABE8FD1-7F10-4450-8875-CE969928EB9B}">
    <text>@Lieandro, Austin (contracted) , please note that this will require infosec review including access model review as new access and menus are added here</text>
    <mentions>
      <mention mentionpersonId="{82A2BBE8-1419-4861-A8A2-E487D6FFD29F}" mentionId="{6C735745-8624-41B8-8A16-DC3446AC0229}" startIndex="0" length="30"/>
    </mentions>
  </threadedComment>
  <threadedComment ref="P19" dT="2026-04-27T09:59:59.99" personId="{2EA2CFF3-D1B9-4F59-9051-930BB584ECCC}" id="{1F01DA63-081C-49EE-A7E6-01D77B89B6D5}" done="1">
    <text>@Rizki, Alfan (contracted) kindly confirm</text>
    <mentions>
      <mention mentionpersonId="{D1FD53FC-EA92-4FB9-9BAE-886E7B4E69BF}" mentionId="{FCFA7D4D-1978-480E-9E98-923804AB320B}" startIndex="0" length="26"/>
    </mentions>
  </threadedComment>
  <threadedComment ref="P19" dT="2026-04-27T10:29:06.29" personId="{33FEEEBB-9F06-4B15-AB75-EAAC5AEB3C6B}" id="{1003DC47-504B-40DB-88BF-E90DA56B0846}" parentId="{1F01DA63-081C-49EE-A7E6-01D77B89B6D5}">
    <text>done</text>
  </threadedComment>
  <threadedComment ref="F20" dT="2026-02-10T04:07:25.96" personId="{0643C268-52C1-4316-9DBF-3F4676DC62EC}" id="{87B35C79-05CA-43C8-A2B5-1CE9D5C9D607}">
    <text>@Andrew, Andrew pls confirm whether this has been discussed with RnC</text>
    <mentions>
      <mention mentionpersonId="{D4B16213-03F7-4DD3-A2DF-46E9842544AC}" mentionId="{922623EC-16C4-44E9-9978-EAB68C565136}" startIndex="0" length="15"/>
    </mentions>
  </threadedComment>
  <threadedComment ref="P20" dT="2026-04-27T10:00:11.43" personId="{2EA2CFF3-D1B9-4F59-9051-930BB584ECCC}" id="{ED2D42CE-2ED7-4FDD-B368-4617383C2FA8}" done="1">
    <text>@Rizki, Alfan (contracted) kindly confirm</text>
    <mentions>
      <mention mentionpersonId="{D1FD53FC-EA92-4FB9-9BAE-886E7B4E69BF}" mentionId="{C1F8B55F-53CD-4BB3-BFC1-EC387B641B1F}" startIndex="0" length="26"/>
    </mentions>
  </threadedComment>
  <threadedComment ref="P20" dT="2026-04-27T10:29:09.82" personId="{33FEEEBB-9F06-4B15-AB75-EAAC5AEB3C6B}" id="{C651B3F2-C62D-4881-AEA3-9A0C1134E51B}" parentId="{ED2D42CE-2ED7-4FDD-B368-4617383C2FA8}">
    <text>done</text>
  </threadedComment>
  <threadedComment ref="AE24" dT="2026-03-09T09:02:47.26" personId="{6C04B639-1FB6-4BA8-A71F-84C57A125E43}" id="{62BB18D5-EECF-4F33-8CEC-C165CF14BD16}">
    <text>@Hans, Steven to fill in</text>
    <mentions>
      <mention mentionpersonId="{B31CBAF6-20D3-4128-8D3F-98982F42C32C}" mentionId="{1D80BDB8-6A98-4934-B69D-E6F629795CE8}" startIndex="0" length="13"/>
    </mentions>
  </threadedComment>
  <threadedComment ref="F35" dT="2026-04-29T08:09:38.05" personId="{579DFF65-55C6-4B26-8A14-84090B0EA32E}" id="{1CB63296-4EF2-4303-88FA-88095FA70157}">
    <text xml:space="preserve">Tercover di overdue override @Lieandro, Austin (contracted) </text>
    <mentions>
      <mention mentionpersonId="{82A2BBE8-1419-4861-A8A2-E487D6FFD29F}" mentionId="{29A7BF72-A5D4-4252-95EC-DAB0F66C5D85}" startIndex="29" length="30"/>
    </mentions>
  </threadedComment>
  <threadedComment ref="F41" dT="2026-02-10T03:50:23.26" personId="{0643C268-52C1-4316-9DBF-3F4676DC62EC}" id="{594A2E67-29E5-4272-9223-C9BA9269F038}">
    <text>@Anastasia, Livi , please note if this requires new API, then will need Infosec Review</text>
    <mentions>
      <mention mentionpersonId="{7FE48899-A105-4831-BB85-BA9ED6F181B5}" mentionId="{C2C67A7C-0F42-40FF-861E-7F9DBB56E372}" startIndex="0" length="16"/>
    </mentions>
  </threadedComment>
  <threadedComment ref="P48" dT="2026-04-27T10:19:09.09" personId="{2EA2CFF3-D1B9-4F59-9051-930BB584ECCC}" id="{0666F159-F66E-4E51-8830-E983761CC9B7}">
    <text>@Lieandro, Austin (contracted) pls confirm</text>
    <mentions>
      <mention mentionpersonId="{82A2BBE8-1419-4861-A8A2-E487D6FFD29F}" mentionId="{BBA8CD9A-4CD9-40F2-A97B-0B0DB142D0A3}" startIndex="0" length="30"/>
    </mentions>
  </threadedComment>
  <threadedComment ref="T55" dT="2026-05-25T03:40:14.76" personId="{495C1135-9FC6-47FE-9E62-28A782767853}" id="{DE1FC299-677A-4051-9A1B-484FC2782C6F}">
    <text xml:space="preserve">@Hadi, Ryan (contracted) </text>
    <mentions>
      <mention mentionpersonId="{8D76A00B-D3BC-49FC-9237-D9DBA488E991}" mentionId="{F73B8D36-CB1C-4216-B590-CF7C5224BF29}" startIndex="0" length="24"/>
    </mentions>
  </threadedComment>
  <threadedComment ref="T56" dT="2026-05-25T03:40:14.76" personId="{495C1135-9FC6-47FE-9E62-28A782767853}" id="{A7646001-AC7E-4F0B-80B0-2AC8DB2CFAEC}">
    <text xml:space="preserve">@Hadi, Ryan (contracted) </text>
    <mentions>
      <mention mentionpersonId="{8D76A00B-D3BC-49FC-9237-D9DBA488E991}" mentionId="{7953C4CE-30B0-4A3B-915C-8A854B8A2B37}" startIndex="0" length="24"/>
    </mentions>
  </threadedComment>
  <threadedComment ref="T68" dT="2026-05-25T04:00:51.78" personId="{495C1135-9FC6-47FE-9E62-28A782767853}" id="{A2FCD75F-E1E4-445C-97B4-9813CE922740}">
    <text xml:space="preserve">@Ichsan, Rifqi (contracted) </text>
    <mentions>
      <mention mentionpersonId="{C99F50F1-FE37-4664-AAA5-378478E2C1B6}" mentionId="{37226719-142E-4F86-B90C-6AA44ECB3241}" startIndex="0" length="27"/>
    </mentions>
  </threadedComment>
  <threadedComment ref="P81" dT="2026-03-12T06:30:56.61" personId="{C32FD510-5A3A-4238-89C7-0EEB7DE2437D}" id="{2227DC6A-D874-40B7-AD82-051226E35933}">
    <text>Toko hanya di APK saja for now, but functionality wise, can mimicking</text>
  </threadedComment>
  <threadedComment ref="F90" dT="2026-03-12T09:06:32.06" personId="{6832D980-FE57-4A22-8931-941FC9FBCF75}" id="{F7E9CFF4-117F-499E-8900-F89CB23E0E8D}">
    <text xml:space="preserve">Requestor unclear </text>
  </threadedComment>
  <threadedComment ref="E947" dT="2026-06-02T07:41:25.74" personId="{A6A68040-E4E1-4700-9268-C23687A533D4}" id="{4955FDFE-2B2E-42AD-AD1E-1A83C4901FEA}">
    <text>Waiting for PO</text>
  </threadedComment>
  <threadedComment ref="F955" dT="2026-03-12T09:10:42.51" personId="{6832D980-FE57-4A22-8931-941FC9FBCF75}" id="{363342BB-C748-4B40-8306-6370C4B705E8}">
    <text>Dependency development to SAP</text>
  </threadedComment>
  <threadedComment ref="C958" dT="2026-04-30T06:40:17.47" personId="{EE834BE6-E765-47CB-B41F-B95C8DE5549D}" id="{5A748DA2-CF10-445A-93AC-CCA1AC281A74}">
    <text>should be updated from Principal to Kasir</text>
  </threadedComment>
  <threadedComment ref="C958" dT="2026-04-30T06:40:48.19" personId="{EE834BE6-E765-47CB-B41F-B95C8DE5549D}" id="{5FC48C68-04D5-4376-A889-D8DBA05427DE}" parentId="{5A748DA2-CF10-445A-93AC-CCA1AC281A74}">
    <text xml:space="preserve">@Kamala, Arum @Setyawati, Dila </text>
    <mentions>
      <mention mentionpersonId="{4DF3C1E1-78EA-4B27-9CE9-9D17F95CE38A}" mentionId="{7995FF5C-B8D8-41F3-B613-614780B5B975}" startIndex="0" length="13"/>
      <mention mentionpersonId="{ED0E9583-1D26-4D41-8161-7E853791D831}" mentionId="{594615B2-6BA9-480D-9A55-117A6D5CE70E}" startIndex="14" length="16"/>
    </mentions>
  </threadedComment>
</ThreadedComments>
</file>

<file path=xl/threadedComments/threadedComment13.xml><?xml version="1.0" encoding="utf-8"?>
<ThreadedComments xmlns="http://schemas.microsoft.com/office/spreadsheetml/2018/threadedcomments" xmlns:x="http://schemas.openxmlformats.org/spreadsheetml/2006/main">
  <threadedComment ref="F3" dT="2026-02-10T04:31:07.57" personId="{0643C268-52C1-4316-9DBF-3F4676DC62EC}" id="{39AA0664-B1E4-45E0-A263-91773278DB7F}">
    <text>@Lieandro, Austin (contracted) , please note that this will require infosec review including access model review as new access and menus are added here</text>
    <mentions>
      <mention mentionpersonId="{82A2BBE8-1419-4861-A8A2-E487D6FFD29F}" mentionId="{E16019BC-E2D9-4029-B52C-B1740E911555}" startIndex="0" length="30"/>
    </mentions>
  </threadedComment>
  <threadedComment ref="F9" dT="2026-02-10T04:07:25.96" personId="{0643C268-52C1-4316-9DBF-3F4676DC62EC}" id="{8B021479-6422-4406-A548-5C55B847E2C6}">
    <text>@Andrew, Andrew pls confirm whether this has been discussed with RnC</text>
    <mentions>
      <mention mentionpersonId="{D4B16213-03F7-4DD3-A2DF-46E9842544AC}" mentionId="{D7A00957-37BC-41E4-AE81-F846BA4F5C41}" startIndex="0" length="15"/>
    </mentions>
  </threadedComment>
  <threadedComment ref="AA14" dT="2026-03-05T10:26:01.75" personId="{A6A68040-E4E1-4700-9268-C23687A533D4}" id="{89C5495D-9B5B-4AA1-B445-6706106FA345}">
    <text>Confirm from SE: Without WMS DN &amp; Sales</text>
  </threadedComment>
  <threadedComment ref="O16" dT="2026-02-09T12:03:23.19" personId="{0643C268-52C1-4316-9DBF-3F4676DC62EC}" id="{8AA20791-73CE-47E4-A55F-793D26BCF536}">
    <text>Combined with coach</text>
  </threadedComment>
  <threadedComment ref="AE22" dT="2026-03-09T09:02:47.26" personId="{6C04B639-1FB6-4BA8-A71F-84C57A125E43}" id="{5A78D651-8F6B-4BBB-91DC-0FAE4ACC934C}">
    <text>@Hans, Steven to fill in</text>
    <mentions>
      <mention mentionpersonId="{B31CBAF6-20D3-4128-8D3F-98982F42C32C}" mentionId="{0DBD313D-C7E3-4932-9C9F-AA5BE65A0FB4}" startIndex="0" length="13"/>
    </mentions>
  </threadedComment>
  <threadedComment ref="F56" dT="2026-03-12T09:06:32.06" personId="{6832D980-FE57-4A22-8931-941FC9FBCF75}" id="{876FEDE4-2E46-4913-8D5B-FE03EF642DC0}">
    <text xml:space="preserve">Requestor unclear </text>
  </threadedComment>
  <threadedComment ref="O77" dT="2026-03-12T07:46:50.72" personId="{C32FD510-5A3A-4238-89C7-0EEB7DE2437D}" id="{F9B18A99-DE4B-4A69-8660-8E39E02EDBC4}">
    <text>1. To check again on the connection between kasir and edc; if user click close within seconds once the connection is established, there is a risk where connection would be disconnected.
2. To consider to show x button after certain timeframe.</text>
  </threadedComment>
  <threadedComment ref="F79" dT="2026-03-12T09:00:37.10" personId="{6832D980-FE57-4A22-8931-941FC9FBCF75}" id="{DD63A084-63B4-4F27-8E3D-FB0FDCA68F5C}">
    <text xml:space="preserve">1. Jika pakai AYO Kasir, potensi tidak comply jika data disimpan di AYO 
2. Jika pakai AYO Kasir yang connect API ke DCE, dari global feedback bisa pakai Br360 
3. Namun Br360 yang skrg pilot di WJV blm ada fitur lending </text>
  </threadedComment>
  <threadedComment ref="F81" dT="2026-03-13T10:26:22.07" personId="{49349C52-E44B-4043-97BE-A87B1DAB80A7}" id="{725D092D-94ED-4D4B-B9D9-F0457FEBAE8F}">
    <text>apakah ini bisa d accommodate dgn trx by location</text>
  </threadedComment>
  <threadedComment ref="O81" dT="2026-03-12T09:02:28.64" personId="{6832D980-FE57-4A22-8931-941FC9FBCF75}" id="{DB83FE31-5390-4952-A923-4D4B1BBC2BB6}">
    <text xml:space="preserve">Incl tx by location </text>
  </threadedComment>
  <threadedComment ref="F83" dT="2026-03-12T09:10:42.51" personId="{6832D980-FE57-4A22-8931-941FC9FBCF75}" id="{1E4D6B19-3C86-4712-AA79-45C1BE7302AC}">
    <text>Dependency development to SAP</text>
  </threadedComment>
  <threadedComment ref="O85" dT="2026-03-12T07:14:57.66" personId="{C32FD510-5A3A-4238-89C7-0EEB7DE2437D}" id="{EB43B8A3-A9DE-4F2A-A98A-51A8070DDC9B}">
    <text>Assuming mandays with principal adjustment: 10 mandays
If only adjusting the hardcode: 4 mandays</text>
  </threadedComment>
  <threadedComment ref="F97" dT="2026-02-10T03:50:23.26" personId="{0643C268-52C1-4316-9DBF-3F4676DC62EC}" id="{ECE566A9-4C20-4106-A3CF-26460A722E8D}">
    <text>@Anastasia, Livi , please note if this requires new API, then will need Infosec Review</text>
    <mentions>
      <mention mentionpersonId="{7FE48899-A105-4831-BB85-BA9ED6F181B5}" mentionId="{22621AE8-6ADF-4F88-BF4E-DD849C5E5EB2}" startIndex="0" length="16"/>
    </mentions>
  </threadedComment>
  <threadedComment ref="O105" dT="2026-03-12T07:54:10.62" personId="{C32FD510-5A3A-4238-89C7-0EEB7DE2437D}" id="{973CC8B6-66D4-4187-BBF5-BB214F0F8C59}">
    <text>1. To consider logging
2. Feasible option: 
a. do it manual for now, when csc update, update in AYO too
b. do it manual but with privilege access + edit button (or bulk upload edit)
c. scrap the personal from ayo, any personal data take from DCX.
3, Check with business if PII is still required for reporting.
4. The assumption here is assuming to create new SIGA privilege access (2b).
bulk upload: 10 md
edit button: 15 md</text>
  </threadedComment>
  <threadedComment ref="O106" dT="2026-03-12T06:30:56.61" personId="{C32FD510-5A3A-4238-89C7-0EEB7DE2437D}" id="{0D2236D3-C16F-474F-B68C-8A115B3CE971}">
    <text>Toko hanya di APK saja for now, but functionality wise, can mimicking</text>
  </threadedComment>
  <threadedComment ref="O107" dT="2026-03-12T06:26:06.58" personId="{476EAE1F-24A3-4674-A071-365E2BAB1113}" id="{05549C7A-BBD9-4E32-93BF-A2422C34982F}">
    <text>1. Connection to MY HERO/ISMS
2. Barcode vs stock ID mapping?
3. Return flow?
4. Should we show stock movement, toko has this module, maybe we leverage? need to find out 
5, Check also pembelian</text>
  </threadedComment>
  <threadedComment ref="O113" dT="2026-03-12T06:18:50.53" personId="{53508EBB-E7C7-4036-8601-16C31D73D6A2}" id="{E2D846DC-9AF8-470C-ACBA-89574FF21BFA}">
    <text>- no need to reserve stock
- no need to maintain personal data
- limit the visibility to respective creator
- mobile &amp; web should be reflected
- new listing for drafts incl their submission</text>
  </threadedComment>
</ThreadedComments>
</file>

<file path=xl/threadedComments/threadedComment14.xml><?xml version="1.0" encoding="utf-8"?>
<ThreadedComments xmlns="http://schemas.microsoft.com/office/spreadsheetml/2018/threadedcomments" xmlns:x="http://schemas.openxmlformats.org/spreadsheetml/2006/main">
  <threadedComment ref="F3" dT="2026-02-10T04:31:07.57" personId="{0643C268-52C1-4316-9DBF-3F4676DC62EC}" id="{DE2EAE2C-24AB-4DF9-B6AA-BEA18F32EF01}">
    <text>@Lieandro, Austin (contracted) , please note that this will require infosec review including access model review as new access and menus are added here</text>
    <mentions>
      <mention mentionpersonId="{82A2BBE8-1419-4861-A8A2-E487D6FFD29F}" mentionId="{7DE5095C-C810-42EC-9437-D32A0575B117}" startIndex="0" length="30"/>
    </mentions>
  </threadedComment>
  <threadedComment ref="F18" dT="2026-02-10T04:07:25.96" personId="{0643C268-52C1-4316-9DBF-3F4676DC62EC}" id="{41C91F6F-E4AD-4625-9D2B-7F2CD2D6476F}">
    <text>@Andrew, Andrew pls confirm whether this has been discussed with RnC</text>
    <mentions>
      <mention mentionpersonId="{D4B16213-03F7-4DD3-A2DF-46E9842544AC}" mentionId="{452F2C99-7C84-41C0-B847-FADB507C7901}" startIndex="0" length="15"/>
    </mentions>
  </threadedComment>
  <threadedComment ref="F40" dT="2026-02-10T03:50:23.26" personId="{0643C268-52C1-4316-9DBF-3F4676DC62EC}" id="{05C5D669-F682-479F-B28E-5646D780AB6E}">
    <text>@Anastasia, Livi , please note if this requires new API, then will need Infosec Review</text>
    <mentions>
      <mention mentionpersonId="{7FE48899-A105-4831-BB85-BA9ED6F181B5}" mentionId="{5A0E229A-3159-4426-9C83-35B2A48711CC}" startIndex="0" length="16"/>
    </mentions>
  </threadedComment>
  <threadedComment ref="O46" dT="2026-02-11T01:50:24.51" personId="{C32FD510-5A3A-4238-89C7-0EEB7DE2437D}" id="{E25B52E2-FCB5-4C9D-B86D-003A43E68AC2}">
    <text>Would need to understand the PBI logic/query.
Purpose: to increase moral and visibility for the team.
Temporarily for granted to access to PBI.</text>
  </threadedComment>
  <threadedComment ref="S57" dT="2026-02-02T06:56:32.21" personId="{495C1135-9FC6-47FE-9E62-28A782767853}" id="{53B61BF0-ED24-47D7-9633-7A6F0F880F48}">
    <text>need to update for Jira ticket Phase 2 &amp; 3</text>
  </threadedComment>
  <threadedComment ref="F72" dT="2026-02-05T09:20:56.96" personId="{6D7E4C59-4748-47EF-9346-C82453274669}" id="{BD9D2328-228A-482E-9196-C1C5F4D3C5E8}">
    <text>@Setyawati, Dila  sama dengan AK.03.26.001?</text>
    <mentions>
      <mention mentionpersonId="{ED0E9583-1D26-4D41-8161-7E853791D831}" mentionId="{4325A93A-A6BA-40EC-B542-2FCEFC7FC5BB}" startIndex="0" length="16"/>
    </mentions>
  </threadedComment>
  <threadedComment ref="F72" dT="2026-02-06T07:35:59.31" personId="{579DFF65-55C6-4B26-8A14-84090B0EA32E}" id="{858FC0D6-49D3-4D07-A64D-8EE44B113254}" parentId="{BD9D2328-228A-482E-9196-C1C5F4D3C5E8}">
    <text>@Kartakusuma, Marcha Nurliana  confirm duplicate, please use this ticket only. thankyou</text>
    <mentions>
      <mention mentionpersonId="{19A97F1E-DEBC-49F4-BA24-A5ACE118C8D8}" mentionId="{8B496BCF-DA99-4750-A225-9A019EB83BE9}" startIndex="0" length="29"/>
    </mentions>
  </threadedComment>
  <threadedComment ref="F81" dT="2026-02-18T10:00:38.72" personId="{321A426E-B9BB-4D27-8F4C-716777D84586}" id="{A22A62BD-7192-440F-AFCD-1BAA130C9EDF}">
    <text xml:space="preserve">@Gunawan, Felicia to confirm with @Wijaya, Kelvin </text>
    <mentions>
      <mention mentionpersonId="{7C449522-D8BF-45B3-A5BB-29D374D8EDFD}" mentionId="{EB5551D6-509C-4411-AEA8-41190BD2B05C}" startIndex="0" length="17"/>
      <mention mentionpersonId="{17828868-1B4A-4CFD-ADE8-D1B37DB5C5F8}" mentionId="{79233AB2-491C-4D0E-BADA-067741AA16AC}" startIndex="34" length="15"/>
    </mentions>
  </threadedComment>
  <threadedComment ref="F81" dT="2026-02-19T02:31:20.44" personId="{ABC02F28-5435-46A0-94FD-D00DCD8FBA75}" id="{B57666A2-6626-41A0-8A8E-B64C8E607E32}" parentId="{A22A62BD-7192-440F-AFCD-1BAA130C9EDF}">
    <text>Hi Rum, SoW is covered in Kelvin's bundle voucher ticket</text>
  </threadedComment>
  <threadedComment ref="AA84" dT="2026-03-05T10:26:01.75" personId="{A6A68040-E4E1-4700-9268-C23687A533D4}" id="{FDC60237-73CC-44B2-BAFD-5A1B1D91E20F}">
    <text>Confirm from SE: Without WMS DN &amp; Sales</text>
  </threadedComment>
  <threadedComment ref="F105" dT="2026-02-18T10:05:51.54" personId="{321A426E-B9BB-4D27-8F4C-716777D84586}" id="{DA88C4E9-152D-49F7-8E3E-8F904DF01713}">
    <text xml:space="preserve">Pasti pake bot --&gt; pake system apa? Pastiin. Mekanisme SLA gimana? @Kamala, Arum </text>
    <mentions>
      <mention mentionpersonId="{4DF3C1E1-78EA-4B27-9CE9-9D17F95CE38A}" mentionId="{840B1CBA-8336-4B00-82FD-614EB97A3A9D}" startIndex="67" length="13"/>
    </mentions>
  </threadedComment>
  <threadedComment ref="O106" dT="2026-02-09T12:03:23.19" personId="{0643C268-52C1-4316-9DBF-3F4676DC62EC}" id="{8EE58859-6599-4871-941C-45D458E3A265}">
    <text>Combined with coach</text>
  </threadedComment>
  <threadedComment ref="O114" dT="2025-12-03T12:06:55.77" personId="{46393377-8260-4F70-B548-AC033A9DB986}" id="{0756700F-837E-4CF5-9B62-AD94BE944E20}">
    <text xml:space="preserve">Please kindly help with the estimation weight @Susanto, Dastyn (contracted) @Gunawan, Diana Yudiarti </text>
    <mentions>
      <mention mentionpersonId="{54A964E1-9C96-4223-B485-D2E9FF045399}" mentionId="{D02E62E0-F4C3-48FE-8AB7-BE7BEC537484}" startIndex="46" length="29"/>
      <mention mentionpersonId="{2BBDDF1C-BD77-4441-A1E3-7EC2A525DF1A}" mentionId="{AE4C11EE-CC8A-4F34-9D2C-482CEA8428A6}" startIndex="76" length="24"/>
    </mentions>
  </threadedComment>
  <threadedComment ref="O132" dT="2025-12-03T12:06:55.77" personId="{46393377-8260-4F70-B548-AC033A9DB986}" id="{4AA1238D-67D1-4957-994A-C6A9C96D4AD6}">
    <text xml:space="preserve">Please kindly help with the estimation weight @Susanto, Dastyn (contracted) @Gunawan, Diana Yudiarti </text>
    <mentions>
      <mention mentionpersonId="{54A964E1-9C96-4223-B485-D2E9FF045399}" mentionId="{DC3CDD61-C0E3-4686-95F5-D62397657083}" startIndex="46" length="29"/>
      <mention mentionpersonId="{2BBDDF1C-BD77-4441-A1E3-7EC2A525DF1A}" mentionId="{A7517EDC-726A-4B9D-BDC4-A1CE9E37810F}" startIndex="76" length="24"/>
    </mentions>
  </threadedComment>
  <threadedComment ref="O135" dT="2026-02-11T03:23:31.57" personId="{495C1135-9FC6-47FE-9E62-28A782767853}" id="{5AFE368C-CABC-41F7-BF01-AE422D38F4DC}">
    <text>Effort for AYO Toko testing only. The development is not in scope, as it is in iSMS</text>
  </threadedComment>
</ThreadedComments>
</file>

<file path=xl/threadedComments/threadedComment15.xml><?xml version="1.0" encoding="utf-8"?>
<ThreadedComments xmlns="http://schemas.microsoft.com/office/spreadsheetml/2018/threadedcomments" xmlns:x="http://schemas.openxmlformats.org/spreadsheetml/2006/main">
  <threadedComment ref="O9" dT="2026-02-09T11:29:49.58" personId="{0643C268-52C1-4316-9DBF-3F4676DC62EC}" id="{B6D7E493-BE0C-4E8F-A81E-C94ED2216179}">
    <text>Done development  sprint 2</text>
  </threadedComment>
  <threadedComment ref="O12" dT="2026-02-09T11:30:11.68" personId="{0643C268-52C1-4316-9DBF-3F4676DC62EC}" id="{82D854D5-2D8C-42F8-8C0B-CB1B5BFCFF3E}">
    <text>exploration</text>
  </threadedComment>
  <threadedComment ref="O21" dT="2026-02-09T12:03:23.19" personId="{0643C268-52C1-4316-9DBF-3F4676DC62EC}" id="{BFA6A673-606A-46FC-94BB-F0DE5B3C35F1}">
    <text>Combined with coach</text>
  </threadedComment>
  <threadedComment ref="O22" dT="2026-02-09T12:03:23.19" personId="{0643C268-52C1-4316-9DBF-3F4676DC62EC}" id="{0D3057C9-2A79-4CC5-BB32-4C0B682F0E4F}">
    <text>Combined with coach</text>
  </threadedComment>
  <threadedComment ref="F89" dT="2026-02-05T09:20:56.96" personId="{6D7E4C59-4748-47EF-9346-C82453274669}" id="{8785452D-448F-4A0C-B484-16606AC5F9D2}">
    <text>@Setyawati, Dila  sama dengan AK.03.26.001?</text>
    <mentions>
      <mention mentionpersonId="{ED0E9583-1D26-4D41-8161-7E853791D831}" mentionId="{AE10ECFE-238E-4AF0-B404-20481778B2C8}" startIndex="0" length="16"/>
    </mentions>
  </threadedComment>
  <threadedComment ref="F89" dT="2026-02-06T07:35:59.31" personId="{579DFF65-55C6-4B26-8A14-84090B0EA32E}" id="{BA98F62F-C28D-440A-AC34-558890E1B7F6}" parentId="{8785452D-448F-4A0C-B484-16606AC5F9D2}">
    <text>@Kartakusuma, Marcha Nurliana  confirm duplicate, please use this ticket only. thankyou</text>
    <mentions>
      <mention mentionpersonId="{19A97F1E-DEBC-49F4-BA24-A5ACE118C8D8}" mentionId="{BB9D24D7-6ECE-4686-8CFB-458787FDA0BC}" startIndex="0" length="29"/>
    </mentions>
  </threadedComment>
  <threadedComment ref="S124" dT="2026-02-02T06:56:32.21" personId="{495C1135-9FC6-47FE-9E62-28A782767853}" id="{754E3E84-718C-4F91-AAB6-BAE69F4CDC69}">
    <text>need to update for Jira ticket Phase 2 &amp; 3</text>
  </threadedComment>
  <threadedComment ref="O133" dT="2025-12-03T12:06:55.77" personId="{46393377-8260-4F70-B548-AC033A9DB986}" id="{8C3338FA-182F-406E-875D-982528591D01}">
    <text xml:space="preserve">Please kindly help with the estimation weight @Susanto, Dastyn (contracted) @Gunawan, Diana Yudiarti </text>
    <mentions>
      <mention mentionpersonId="{54A964E1-9C96-4223-B485-D2E9FF045399}" mentionId="{1BD74F67-0A66-4D65-A95E-2B87F2CF00F2}" startIndex="46" length="29"/>
      <mention mentionpersonId="{2BBDDF1C-BD77-4441-A1E3-7EC2A525DF1A}" mentionId="{34D3B19C-6B47-4C1B-AE07-1A2E6E431AE7}" startIndex="76" length="24"/>
    </mentions>
  </threadedComment>
  <threadedComment ref="O135" dT="2025-12-03T12:06:55.77" personId="{46393377-8260-4F70-B548-AC033A9DB986}" id="{87F4EC23-4D0D-4381-95A7-04EF9727AEB1}">
    <text xml:space="preserve">Please kindly help with the estimation weight @Susanto, Dastyn (contracted) @Gunawan, Diana Yudiarti </text>
    <mentions>
      <mention mentionpersonId="{54A964E1-9C96-4223-B485-D2E9FF045399}" mentionId="{A2A532F1-994C-4FA6-91C5-10A00C5EAAB1}" startIndex="46" length="29"/>
      <mention mentionpersonId="{2BBDDF1C-BD77-4441-A1E3-7EC2A525DF1A}" mentionId="{8735721E-67DC-4F27-9B0B-55E17939C885}" startIndex="76" length="24"/>
    </mentions>
  </threadedComment>
</ThreadedComments>
</file>

<file path=xl/threadedComments/threadedComment16.xml><?xml version="1.0" encoding="utf-8"?>
<ThreadedComments xmlns="http://schemas.microsoft.com/office/spreadsheetml/2018/threadedcomments" xmlns:x="http://schemas.openxmlformats.org/spreadsheetml/2006/main">
  <threadedComment ref="S27" dT="2026-02-02T06:56:32.21" personId="{495C1135-9FC6-47FE-9E62-28A782767853}" id="{0BB5CD31-FDC9-4AAD-9BAD-7297EEC0353B}">
    <text>need to update for Jira ticket Phase 2 &amp; 3</text>
  </threadedComment>
  <threadedComment ref="O131" dT="2025-12-03T12:06:55.77" personId="{46393377-8260-4F70-B548-AC033A9DB986}" id="{6302E0BF-A752-4189-9C7E-B119A7422E48}">
    <text xml:space="preserve">Please kindly help with the estimation weight @Susanto, Dastyn (contracted) @Gunawan, Diana Yudiarti </text>
    <mentions>
      <mention mentionpersonId="{54A964E1-9C96-4223-B485-D2E9FF045399}" mentionId="{24CDD1E3-997C-48AC-B540-4035043F1E6A}" startIndex="46" length="29"/>
      <mention mentionpersonId="{2BBDDF1C-BD77-4441-A1E3-7EC2A525DF1A}" mentionId="{EA3B3B5F-066B-4E06-9C72-DBA4FD8B3856}" startIndex="76" length="24"/>
    </mentions>
  </threadedComment>
</ThreadedComments>
</file>

<file path=xl/threadedComments/threadedComment17.xml><?xml version="1.0" encoding="utf-8"?>
<ThreadedComments xmlns="http://schemas.microsoft.com/office/spreadsheetml/2018/threadedcomments" xmlns:x="http://schemas.openxmlformats.org/spreadsheetml/2006/main">
  <threadedComment ref="N114" dT="2026-01-08T08:28:34.20" personId="{76FB196D-70EF-42A6-956B-39F3E2899A30}" id="{077FDF12-4CFA-4E36-A996-9010F51CAD86}">
    <text>Whatsapp for OTP still waiting from Legal</text>
  </threadedComment>
  <threadedComment ref="N115" dT="2026-01-08T08:35:38.77" personId="{76FB196D-70EF-42A6-956B-39F3E2899A30}" id="{AE63B64B-B46C-400C-94EA-595F4336B2D9}">
    <text>Unable to assess description is not clear</text>
  </threadedComment>
  <threadedComment ref="N126" dT="2026-01-08T08:35:38.77" personId="{76FB196D-70EF-42A6-956B-39F3E2899A30}" id="{A1116B43-7309-4836-BD78-4199E87C8963}">
    <text>Unable to assess description is not clear</text>
  </threadedComment>
</ThreadedComments>
</file>

<file path=xl/threadedComments/threadedComment18.xml><?xml version="1.0" encoding="utf-8"?>
<ThreadedComments xmlns="http://schemas.microsoft.com/office/spreadsheetml/2018/threadedcomments" xmlns:x="http://schemas.openxmlformats.org/spreadsheetml/2006/main">
  <threadedComment ref="P18" dT="2025-12-04T06:48:35.89" personId="{84618F6A-DA25-4B48-AE06-AAB759FB8792}" id="{ED085EC8-38B6-4803-A475-65BEFEB607C0}">
    <text>Already started in sprint 10. Lintas Sprint</text>
  </threadedComment>
  <threadedComment ref="P19" dT="2025-12-04T06:48:39.65" personId="{84618F6A-DA25-4B48-AE06-AAB759FB8792}" id="{4BA09B27-8713-4B3C-9217-8467EB9ED6F9}">
    <text xml:space="preserve">Already started in sprint 10. Lintas Sprint
</text>
  </threadedComment>
  <threadedComment ref="M23" dT="2025-12-03T11:59:19.70" personId="{84618F6A-DA25-4B48-AE06-AAB759FB8792}" id="{A53BDB3F-7D1D-4825-ADD9-F7F4874BF0AB}">
    <text>Hi @Hadiasali, Stephanie Yuanita   please help on this column</text>
    <mentions>
      <mention mentionpersonId="{DEB7128F-4B1D-4486-9C99-F3904C00C289}" mentionId="{DECD7281-5D72-46AF-9DEE-FE6113ED8307}" startIndex="3" length="29"/>
    </mentions>
  </threadedComment>
  <threadedComment ref="M23" dT="2025-12-04T05:44:31.56" personId="{321A426E-B9BB-4D27-8F4C-716777D84586}" id="{D9578F44-1A61-416A-8CC3-83E40E0CADE8}" parentId="{A53BDB3F-7D1D-4825-ADD9-F7F4874BF0AB}">
    <text>Hi @Twindito, Muhammad (contracted) can you help to coordinate with ci Ste for this? Need to consolidate the data soon for GB preread</text>
    <mentions>
      <mention mentionpersonId="{C5EC75A1-8506-4838-9662-151E911B91B3}" mentionId="{7A3A9008-42F3-4400-B3A0-2832D9EAD0D4}" startIndex="3" length="32"/>
    </mentions>
  </threadedComment>
  <threadedComment ref="M23" dT="2025-12-04T06:17:26.73" personId="{84618F6A-DA25-4B48-AE06-AAB759FB8792}" id="{98D12A29-0853-4807-AFE3-A0B72CB6AE3C}" parentId="{A53BDB3F-7D1D-4825-ADD9-F7F4874BF0AB}">
    <text>Got feedback from @Wijaya, Nicholas (contracted)  roughly medium</text>
    <mentions>
      <mention mentionpersonId="{9E2D0436-0082-4FAF-BCA1-A5C3C053800E}" mentionId="{221CA12F-E588-49B8-851B-F3E08B466A78}" startIndex="18" length="30"/>
    </mentions>
  </threadedComment>
  <threadedComment ref="M24" dT="2025-12-03T11:59:32.88" personId="{84618F6A-DA25-4B48-AE06-AAB759FB8792}" id="{CF986D63-CE37-4716-AA0A-5D654FACC61D}" done="1">
    <text>Hi @Hadiasali, Stephanie Yuanita   please help on this column</text>
    <mentions>
      <mention mentionpersonId="{DEB7128F-4B1D-4486-9C99-F3904C00C289}" mentionId="{B968E859-ED80-4354-A406-5E88085B4957}" startIndex="3" length="29"/>
    </mentions>
  </threadedComment>
  <threadedComment ref="M24" dT="2025-12-04T05:44:50.88" personId="{321A426E-B9BB-4D27-8F4C-716777D84586}" id="{FB76F84E-C9C4-42A5-A415-23E668860B85}" parentId="{CF986D63-CE37-4716-AA0A-5D654FACC61D}">
    <text>Hi @Twindito, Muhammad (contracted)  can you help to coordinate with ci Ste for this? Need to consolidate the data soon for GB preread</text>
    <mentions>
      <mention mentionpersonId="{C5EC75A1-8506-4838-9662-151E911B91B3}" mentionId="{E28AD88D-95F0-47F4-8531-27BB8DD81CBE}" startIndex="3" length="32"/>
    </mentions>
  </threadedComment>
  <threadedComment ref="M24" dT="2025-12-04T06:22:03.41" personId="{84618F6A-DA25-4B48-AE06-AAB759FB8792}" id="{DC937166-99C0-47AF-BC2C-091098BE9B82}" parentId="{CF986D63-CE37-4716-AA0A-5D654FACC61D}">
    <text>Apologize this is something that currently don’t have the action item, until the Audit Result announced</text>
  </threadedComment>
  <threadedComment ref="M35" dT="2025-12-03T12:06:17.92" personId="{46393377-8260-4F70-B548-AC033A9DB986}" id="{D37091B9-A0EA-4EE3-AC3D-DB42CD3F4F44}">
    <text xml:space="preserve">Please kindly help with the estimation weight @Susanto, Dastyn (contracted) @Gunawan, Diana Yudiarti </text>
    <mentions>
      <mention mentionpersonId="{54A964E1-9C96-4223-B485-D2E9FF045399}" mentionId="{F72B23C9-3FD7-438D-83D1-7E190FC7342E}" startIndex="46" length="29"/>
      <mention mentionpersonId="{2BBDDF1C-BD77-4441-A1E3-7EC2A525DF1A}" mentionId="{E62DCC40-451B-4330-89FA-9F74759EE42A}" startIndex="76" length="24"/>
    </mentions>
  </threadedComment>
  <threadedComment ref="M36" dT="2025-12-03T12:06:55.77" personId="{46393377-8260-4F70-B548-AC033A9DB986}" id="{27129E8D-2754-4684-92A5-533E0A4E0C4B}">
    <text xml:space="preserve">Please kindly help with the estimation weight @Susanto, Dastyn (contracted) @Gunawan, Diana Yudiarti </text>
    <mentions>
      <mention mentionpersonId="{54A964E1-9C96-4223-B485-D2E9FF045399}" mentionId="{E86F038F-8956-4170-95CF-8947894B1C46}" startIndex="46" length="29"/>
      <mention mentionpersonId="{2BBDDF1C-BD77-4441-A1E3-7EC2A525DF1A}" mentionId="{9A4A2833-9914-451F-9C92-3902E7F5AAE1}" startIndex="76" length="24"/>
    </mentions>
  </threadedComment>
  <threadedComment ref="M37" dT="2025-12-03T12:05:39.13" personId="{46393377-8260-4F70-B548-AC033A9DB986}" id="{0B752FF4-1BAA-4F1A-A33F-0F952892AC6F}">
    <text xml:space="preserve">Please kindly help with the estimation weight @Susanto, Dastyn (contracted) @Gunawan, Diana Yudiarti </text>
    <mentions>
      <mention mentionpersonId="{54A964E1-9C96-4223-B485-D2E9FF045399}" mentionId="{5A253817-3BFF-4013-AF9C-DE3683E03BFB}" startIndex="46" length="29"/>
      <mention mentionpersonId="{2BBDDF1C-BD77-4441-A1E3-7EC2A525DF1A}" mentionId="{233D3560-77B8-4C93-9A93-21E0615462D7}" startIndex="76" length="24"/>
    </mentions>
  </threadedComment>
  <threadedComment ref="M124" dT="2025-12-03T12:06:42.92" personId="{46393377-8260-4F70-B548-AC033A9DB986}" id="{DE7F12E2-0217-4B4B-B1DA-1597701826C0}">
    <text xml:space="preserve">Please kindly help with the estimation weight @Susanto, Dastyn (contracted)  @Gunawan, Diana Yudiarti </text>
    <mentions>
      <mention mentionpersonId="{54A964E1-9C96-4223-B485-D2E9FF045399}" mentionId="{C3772443-8EFA-47E0-9ACE-D6C0D662EA9A}" startIndex="46" length="29"/>
      <mention mentionpersonId="{2BBDDF1C-BD77-4441-A1E3-7EC2A525DF1A}" mentionId="{B513A9B3-5C20-47FB-B980-CA90322FE10C}" startIndex="77" length="24"/>
    </mentions>
  </threadedComment>
  <threadedComment ref="AC125" dT="2025-12-03T12:04:30.10" personId="{46393377-8260-4F70-B548-AC033A9DB986}" id="{3A3A6839-D935-4624-A96D-95B16FC86386}">
    <text xml:space="preserve">FYI @Kamala, Arum , @Susanto, Dastyn (contracted) , @Gunawan, Diana Yudiarti </text>
    <mentions>
      <mention mentionpersonId="{4DF3C1E1-78EA-4B27-9CE9-9D17F95CE38A}" mentionId="{BF3FC82E-E67B-4BB2-A995-AE5680320B56}" startIndex="4" length="13"/>
      <mention mentionpersonId="{54A964E1-9C96-4223-B485-D2E9FF045399}" mentionId="{402F1181-268F-4206-88FA-856D15529C6A}" startIndex="20" length="29"/>
      <mention mentionpersonId="{2BBDDF1C-BD77-4441-A1E3-7EC2A525DF1A}" mentionId="{25D22FBE-345B-48C3-A28E-0C09A5FFC0D4}" startIndex="52" length="24"/>
    </mentions>
  </threadedComment>
  <threadedComment ref="O180" dT="2025-12-04T05:54:43.80" personId="{321A426E-B9BB-4D27-8F4C-716777D84586}" id="{7C9D0234-A2A4-4E3A-807E-697116E9677E}">
    <text xml:space="preserve">Ini deprio atau kenapa? @Luwandri, Gerry </text>
    <mentions>
      <mention mentionpersonId="{D6B80113-D574-433D-A376-B32E57C14AB5}" mentionId="{AF0C0DAB-F443-4F3B-8EAF-46C56A9D7A79}" startIndex="24" length="16"/>
    </mentions>
  </threadedComment>
  <threadedComment ref="O180" dT="2025-12-04T06:11:22.78" personId="{1A204B05-199E-4EA6-A2A0-7653798C679F}" id="{FA6CF8A7-9289-45C8-8734-4B5035B9547B}" parentId="{7C9D0234-A2A4-4E3A-807E-697116E9677E}">
    <text>belum ada BRD dari Mike, gapapa ke Sprint 2 Rum</text>
  </threadedComment>
</ThreadedComments>
</file>

<file path=xl/threadedComments/threadedComment19.xml><?xml version="1.0" encoding="utf-8"?>
<ThreadedComments xmlns="http://schemas.microsoft.com/office/spreadsheetml/2018/threadedcomments" xmlns:x="http://schemas.openxmlformats.org/spreadsheetml/2006/main">
  <threadedComment ref="M167" dT="2025-10-01T08:53:34.09" personId="{94D5118F-A1C2-420B-9D44-5C4CCFFA7DCA}" id="{A6A5AB4B-0F35-434E-BE9F-1B93DD3E5A79}">
    <text>discuss dengan business owner, tidak ada kebutuhan dalam waktu dekat untuk deploy feature ini</text>
  </threadedComment>
  <threadedComment ref="M167" dT="2025-10-01T09:02:48.98" personId="{19CF0D88-6BB0-4708-9753-5A97E44F189D}" id="{5A80555F-55B4-4F3D-8450-24A1B0B44498}" parentId="{A6A5AB4B-0F35-434E-BE9F-1B93DD3E5A79}">
    <text>sip, kita deprio ya</text>
  </threadedComment>
  <threadedComment ref="M167" dT="2025-10-01T11:02:35.06" personId="{BA0DA765-F845-4F01-8832-50F800238A90}" id="{5C1189CF-E5E1-4F8A-9373-41D4DCB945A9}" parentId="{A6A5AB4B-0F35-434E-BE9F-1B93DD3E5A79}">
    <text xml:space="preserve">Bo ini buat base instant reward bukan DTE CITA Mission
</text>
  </threadedComment>
  <threadedComment ref="E181" dT="2025-11-09T15:48:28.01" personId="{46393377-8260-4F70-B548-AC033A9DB986}" id="{A59FA60A-2FB2-48CA-A9EE-AB2C6DED3E19}">
    <text>Ini belum bisa mulai karena ada dependency ke initaitive CN Reward Instant yang mesti deploy dulu</text>
  </threadedComment>
</ThreadedComments>
</file>

<file path=xl/threadedComments/threadedComment20.xml><?xml version="1.0" encoding="utf-8"?>
<ThreadedComments xmlns="http://schemas.microsoft.com/office/spreadsheetml/2018/threadedcomments" xmlns:x="http://schemas.openxmlformats.org/spreadsheetml/2006/main">
  <threadedComment ref="AA29" dT="2025-11-18T02:40:28.90" personId="{E15562BA-BEC3-456D-BA04-33C45B250AC1}" id="{AC08B21D-8347-48A0-979E-22050D2777C4}">
    <text xml:space="preserve">@Kamala, Arum @Twindito, Muhammad (contracted) </text>
    <mentions>
      <mention mentionpersonId="{4DF3C1E1-78EA-4B27-9CE9-9D17F95CE38A}" mentionId="{F507768C-2236-4474-9BC7-2FE713F51D3F}" startIndex="0" length="13"/>
      <mention mentionpersonId="{C5EC75A1-8506-4838-9662-151E911B91B3}" mentionId="{92E16470-65FE-4141-8C6F-19BE68822C68}" startIndex="14" length="32"/>
    </mentions>
  </threadedComment>
  <threadedComment ref="AA30" dT="2025-11-18T02:40:44.45" personId="{E15562BA-BEC3-456D-BA04-33C45B250AC1}" id="{760587FF-2499-435D-960E-D73E28E4AADD}">
    <text xml:space="preserve">@Kamala, Arum @Twindito, Muhammad (contracted) </text>
    <mentions>
      <mention mentionpersonId="{4DF3C1E1-78EA-4B27-9CE9-9D17F95CE38A}" mentionId="{08340686-D9CB-4956-82FF-20F4A913EC51}" startIndex="0" length="13"/>
      <mention mentionpersonId="{C5EC75A1-8506-4838-9662-151E911B91B3}" mentionId="{CFC89F92-8F8C-4A66-8C71-9485954464B0}" startIndex="14" length="32"/>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jira.app.pconnect.biz/browse/CDE-27266" TargetMode="External"/><Relationship Id="rId2" Type="http://schemas.openxmlformats.org/officeDocument/2006/relationships/hyperlink" Target="https://jira.app.pconnect.biz/browse/CDE-25558" TargetMode="External"/><Relationship Id="rId1" Type="http://schemas.openxmlformats.org/officeDocument/2006/relationships/hyperlink" Target="https://jira.app.pconnect.biz/browse/CDE-26647" TargetMode="External"/><Relationship Id="rId5" Type="http://schemas.openxmlformats.org/officeDocument/2006/relationships/hyperlink" Target="https://pmiv.service-now.com/now/nav/ui/classic/params/target/change_request.do%3Fsys_id%3D83fe0486975bea94418db327f053afd2%26sysparm_stack%3D%26sysparm_view%3D" TargetMode="External"/><Relationship Id="rId4" Type="http://schemas.openxmlformats.org/officeDocument/2006/relationships/hyperlink" Target="https://pmiv.service-now.com/now/nav/ui/classic/params/target/change_request.do%3Fsys_id%3D1bf9f0c5972eae140b59b44ef053aff1%26sysparm_record_target%3Dchange_request%26sysparm_record_row%3D5%26sysparm_record_rows%3D6%26sysparm_record_list%3Dbusiness_service%253Def4d2fc9db177810ea6bf572f39619d2%255Estate%2521%253D3%255EORDERBYDESCsys_created_o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jira.app.pconnect.biz/browse/CDE-27266" TargetMode="External"/><Relationship Id="rId2" Type="http://schemas.openxmlformats.org/officeDocument/2006/relationships/hyperlink" Target="https://jira.app.pconnect.biz/browse/CDE-25558" TargetMode="External"/><Relationship Id="rId1" Type="http://schemas.openxmlformats.org/officeDocument/2006/relationships/hyperlink" Target="https://jira.app.pconnect.biz/browse/CDE-26647" TargetMode="External"/><Relationship Id="rId5" Type="http://schemas.openxmlformats.org/officeDocument/2006/relationships/hyperlink" Target="https://pmiv.service-now.com/now/nav/ui/classic/params/target/change_request.do%3Fsys_id%3D83fe0486975bea94418db327f053afd2%26sysparm_stack%3D%26sysparm_view%3D" TargetMode="External"/><Relationship Id="rId4" Type="http://schemas.openxmlformats.org/officeDocument/2006/relationships/hyperlink" Target="https://pmiv.service-now.com/now/nav/ui/classic/params/target/change_request.do%3Fsys_id%3D1bf9f0c5972eae140b59b44ef053aff1%26sysparm_record_target%3Dchange_request%26sysparm_record_row%3D5%26sysparm_record_rows%3D6%26sysparm_record_list%3Dbusiness_service%253Def4d2fc9db177810ea6bf572f39619d2%255Estate%2521%253D3%255EORDERBYDESCsys_created_on"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jira.app.pconnect.biz/browse/CDE-29323" TargetMode="External"/><Relationship Id="rId18" Type="http://schemas.openxmlformats.org/officeDocument/2006/relationships/hyperlink" Target="https://jira.app.pconnect.biz/browse/CDE-26737" TargetMode="External"/><Relationship Id="rId26" Type="http://schemas.openxmlformats.org/officeDocument/2006/relationships/hyperlink" Target="https://wiki.app.pconnect.biz/x/l59JRQ" TargetMode="External"/><Relationship Id="rId39" Type="http://schemas.openxmlformats.org/officeDocument/2006/relationships/hyperlink" Target="https://jira.app.pconnect.biz/browse/CDE-24454" TargetMode="External"/><Relationship Id="rId21" Type="http://schemas.openxmlformats.org/officeDocument/2006/relationships/hyperlink" Target="https://jira.app.pconnect.biz/browse/CDE-27312" TargetMode="External"/><Relationship Id="rId34" Type="http://schemas.openxmlformats.org/officeDocument/2006/relationships/hyperlink" Target="https://jira.app.pconnect.biz/browse/CDE-19158" TargetMode="External"/><Relationship Id="rId42" Type="http://schemas.openxmlformats.org/officeDocument/2006/relationships/hyperlink" Target="https://wiki.app.pconnect.biz/display/CDE/%5BPRD%5D+Stock+Replenishment+with+SAP+Integration" TargetMode="External"/><Relationship Id="rId47" Type="http://schemas.openxmlformats.org/officeDocument/2006/relationships/hyperlink" Target="https://jira.app.pconnect.biz/browse/CDE-29748" TargetMode="External"/><Relationship Id="rId50" Type="http://schemas.openxmlformats.org/officeDocument/2006/relationships/hyperlink" Target="https://jira.app.pconnect.biz/browse/CDE-29946" TargetMode="External"/><Relationship Id="rId55" Type="http://schemas.openxmlformats.org/officeDocument/2006/relationships/hyperlink" Target="https://wiki.app.pconnect.biz/pages/viewpage.action?pageId=1176866656" TargetMode="External"/><Relationship Id="rId7" Type="http://schemas.openxmlformats.org/officeDocument/2006/relationships/hyperlink" Target="https://jira.app.pconnect.biz/browse/CDE-24667" TargetMode="External"/><Relationship Id="rId2" Type="http://schemas.openxmlformats.org/officeDocument/2006/relationships/hyperlink" Target="https://wiki.app.pconnect.biz/x/QQAsR" TargetMode="External"/><Relationship Id="rId16" Type="http://schemas.openxmlformats.org/officeDocument/2006/relationships/hyperlink" Target="https://jira.app.pconnect.biz/browse/CDE-26738" TargetMode="External"/><Relationship Id="rId29" Type="http://schemas.openxmlformats.org/officeDocument/2006/relationships/hyperlink" Target="../../../../EnterpriseInnovation-EnterpriseInnovation-IndonesiaRegion1/Shared%20Documents/:p:/g/personal/dawardha_pmintl_net/EZIjWhjeYs5GhDtp4xKe4zEBPaNrAorCbXjpsPHR3Fc6ZQ?e=4V5sI0" TargetMode="External"/><Relationship Id="rId11" Type="http://schemas.openxmlformats.org/officeDocument/2006/relationships/hyperlink" Target="https://jira.app.pconnect.biz/browse/CDE-28274" TargetMode="External"/><Relationship Id="rId24" Type="http://schemas.openxmlformats.org/officeDocument/2006/relationships/hyperlink" Target="https://wiki.app.pconnect.biz/x/2Z9qTw" TargetMode="External"/><Relationship Id="rId32" Type="http://schemas.openxmlformats.org/officeDocument/2006/relationships/hyperlink" Target="https://jira.app.pconnect.biz/browse/CDE-29055" TargetMode="External"/><Relationship Id="rId37" Type="http://schemas.openxmlformats.org/officeDocument/2006/relationships/hyperlink" Target="https://jira.app.pconnect.biz/browse/CDE-27425" TargetMode="External"/><Relationship Id="rId40" Type="http://schemas.openxmlformats.org/officeDocument/2006/relationships/hyperlink" Target="https://jira.app.pconnect.biz/browse/CDE-29904" TargetMode="External"/><Relationship Id="rId45" Type="http://schemas.openxmlformats.org/officeDocument/2006/relationships/hyperlink" Target="https://wiki.app.pconnect.biz/pages/viewpage.action?pageId=1176866656" TargetMode="External"/><Relationship Id="rId53" Type="http://schemas.openxmlformats.org/officeDocument/2006/relationships/hyperlink" Target="https://wiki.app.pconnect.biz/display/CDE/%5BPRD%5D+Stock+Replenishment+with+SAP+Integration" TargetMode="External"/><Relationship Id="rId58" Type="http://schemas.openxmlformats.org/officeDocument/2006/relationships/hyperlink" Target="https://wiki.app.pconnect.biz/x/yACHUQ" TargetMode="External"/><Relationship Id="rId5" Type="http://schemas.openxmlformats.org/officeDocument/2006/relationships/hyperlink" Target="https://pmiv.service-now.com/now/nav/ui/classic/params/target/change_request.do%3Fsys_id%3D83fe0486975bea94418db327f053afd2%26sysparm_stack%3D%26sysparm_view%3D" TargetMode="External"/><Relationship Id="rId19" Type="http://schemas.openxmlformats.org/officeDocument/2006/relationships/hyperlink" Target="https://wiki.app.pconnect.biz/x/t4BzTg" TargetMode="External"/><Relationship Id="rId4" Type="http://schemas.openxmlformats.org/officeDocument/2006/relationships/hyperlink" Target="https://pmiv.service-now.com/now/nav/ui/classic/params/target/change_request.do%3Fsys_id%3D1bf9f0c5972eae140b59b44ef053aff1%26sysparm_record_target%3Dchange_request%26sysparm_record_row%3D5%26sysparm_record_rows%3D6%26sysparm_record_list%3Dbusiness_service%253Def4d2fc9db177810ea6bf572f39619d2%255Estate%2521%253D3%255EORDERBYDESCsys_created_on" TargetMode="External"/><Relationship Id="rId9" Type="http://schemas.openxmlformats.org/officeDocument/2006/relationships/hyperlink" Target="https://jira.app.pconnect.biz/browse/CDE-29024" TargetMode="External"/><Relationship Id="rId14" Type="http://schemas.openxmlformats.org/officeDocument/2006/relationships/hyperlink" Target="https://jira.app.pconnect.biz/browse/CDE-27416" TargetMode="External"/><Relationship Id="rId22" Type="http://schemas.openxmlformats.org/officeDocument/2006/relationships/hyperlink" Target="https://jira.app.pconnect.biz/browse/CDE-28274" TargetMode="External"/><Relationship Id="rId27" Type="http://schemas.openxmlformats.org/officeDocument/2006/relationships/hyperlink" Target="https://wiki.app.pconnect.biz/x/wpXyRQ" TargetMode="External"/><Relationship Id="rId30" Type="http://schemas.openxmlformats.org/officeDocument/2006/relationships/hyperlink" Target="https://wiki.app.pconnect.biz/x/j6pXUQ" TargetMode="External"/><Relationship Id="rId35" Type="http://schemas.openxmlformats.org/officeDocument/2006/relationships/hyperlink" Target="https://jira.app.pconnect.biz/browse/CDE-29902" TargetMode="External"/><Relationship Id="rId43" Type="http://schemas.openxmlformats.org/officeDocument/2006/relationships/hyperlink" Target="https://wiki.app.pconnect.biz/display/CDE/%5BPRD%5D+Stock+Replenishment+with+SAP+Integration" TargetMode="External"/><Relationship Id="rId48" Type="http://schemas.openxmlformats.org/officeDocument/2006/relationships/hyperlink" Target="https://jira.app.pconnect.biz/browse/CDE-29944" TargetMode="External"/><Relationship Id="rId56" Type="http://schemas.openxmlformats.org/officeDocument/2006/relationships/hyperlink" Target="https://wiki.app.pconnect.biz/pages/viewpage.action?spaceKey=CDE&amp;title=%5BPRD%5D+AYO+Kasir+-+Material+Master+Configuration+for+NPL+in+SAP" TargetMode="External"/><Relationship Id="rId8" Type="http://schemas.openxmlformats.org/officeDocument/2006/relationships/hyperlink" Target="https://jira.app.pconnect.biz/browse/CDE-23348" TargetMode="External"/><Relationship Id="rId51" Type="http://schemas.openxmlformats.org/officeDocument/2006/relationships/hyperlink" Target="https://jira.app.pconnect.biz/browse/CDE-29750" TargetMode="External"/><Relationship Id="rId3" Type="http://schemas.openxmlformats.org/officeDocument/2006/relationships/hyperlink" Target="https://jira.app.pconnect.biz/browse/CDE-19015" TargetMode="External"/><Relationship Id="rId12" Type="http://schemas.openxmlformats.org/officeDocument/2006/relationships/hyperlink" Target="https://jira.app.pconnect.biz/browse/CDE-28548" TargetMode="External"/><Relationship Id="rId17" Type="http://schemas.openxmlformats.org/officeDocument/2006/relationships/hyperlink" Target="https://jira.app.pconnect.biz/browse/CDE-30278" TargetMode="External"/><Relationship Id="rId25" Type="http://schemas.openxmlformats.org/officeDocument/2006/relationships/hyperlink" Target="https://wiki.app.pconnect.biz/x/H5QtU" TargetMode="External"/><Relationship Id="rId33" Type="http://schemas.openxmlformats.org/officeDocument/2006/relationships/hyperlink" Target="https://jira.app.pconnect.biz/browse/CDE-24268" TargetMode="External"/><Relationship Id="rId38" Type="http://schemas.openxmlformats.org/officeDocument/2006/relationships/hyperlink" Target="https://jira.app.pconnect.biz/browse/CDE-27426" TargetMode="External"/><Relationship Id="rId46" Type="http://schemas.openxmlformats.org/officeDocument/2006/relationships/hyperlink" Target="https://wiki.app.pconnect.biz/pages/viewpage.action?spaceKey=CDE&amp;title=%5BPRD%5D+AYO+Kasir+-+Material+Master+Configuration+for+NPL+in+SAP" TargetMode="External"/><Relationship Id="rId59" Type="http://schemas.microsoft.com/office/2019/04/relationships/namedSheetView" Target="../namedSheetViews/namedSheetView1.xml"/><Relationship Id="rId20" Type="http://schemas.openxmlformats.org/officeDocument/2006/relationships/hyperlink" Target="https://jira.app.pconnect.biz/browse/CDE-27312" TargetMode="External"/><Relationship Id="rId41" Type="http://schemas.openxmlformats.org/officeDocument/2006/relationships/hyperlink" Target="https://jira.app.pconnect.biz/browse/CDE-29925" TargetMode="External"/><Relationship Id="rId54" Type="http://schemas.openxmlformats.org/officeDocument/2006/relationships/hyperlink" Target="https://wiki.app.pconnect.biz/pages/viewpage.action?pageId=1176866656" TargetMode="External"/><Relationship Id="rId1" Type="http://schemas.openxmlformats.org/officeDocument/2006/relationships/hyperlink" Target="https://jira.app.pconnect.biz/projects/CDE/issues/CDE-24537?filter=allissues" TargetMode="External"/><Relationship Id="rId6" Type="http://schemas.openxmlformats.org/officeDocument/2006/relationships/hyperlink" Target="https://jira.app.pconnect.biz/browse/CDE-29361" TargetMode="External"/><Relationship Id="rId15" Type="http://schemas.openxmlformats.org/officeDocument/2006/relationships/hyperlink" Target="https://jira.app.pconnect.biz/browse/CDE-26740" TargetMode="External"/><Relationship Id="rId23" Type="http://schemas.openxmlformats.org/officeDocument/2006/relationships/hyperlink" Target="https://wiki.app.pconnect.biz/pages/viewpage.action?spaceKey=CDE&amp;title=Phase+3.2+-+SMS+Blast" TargetMode="External"/><Relationship Id="rId28" Type="http://schemas.openxmlformats.org/officeDocument/2006/relationships/hyperlink" Target="../../../../EnterpriseInnovation-EnterpriseInnovation-IndonesiaRegion1/Shared%20Documents/:p:/g/personal/dawardha_pmintl_net/ERU73Gty-WFEgow5INeO07MBqBFiDpiEZziocVZVerRNsg?e=sEy39K" TargetMode="External"/><Relationship Id="rId36" Type="http://schemas.openxmlformats.org/officeDocument/2006/relationships/hyperlink" Target="https://jira.app.pconnect.biz/browse/CDE-19301" TargetMode="External"/><Relationship Id="rId49" Type="http://schemas.openxmlformats.org/officeDocument/2006/relationships/hyperlink" Target="https://jira.app.pconnect.biz/browse/CDE-29945" TargetMode="External"/><Relationship Id="rId57" Type="http://schemas.openxmlformats.org/officeDocument/2006/relationships/hyperlink" Target="https://wiki.app.pconnect.biz/x/egOHUQ" TargetMode="External"/><Relationship Id="rId10" Type="http://schemas.openxmlformats.org/officeDocument/2006/relationships/hyperlink" Target="https://jira.app.pconnect.biz/browse/CDE-25303" TargetMode="External"/><Relationship Id="rId31" Type="http://schemas.openxmlformats.org/officeDocument/2006/relationships/hyperlink" Target="https://wiki.app.pconnect.biz/x/F6XZU" TargetMode="External"/><Relationship Id="rId44" Type="http://schemas.openxmlformats.org/officeDocument/2006/relationships/hyperlink" Target="https://wiki.app.pconnect.biz/pages/viewpage.action?pageId=1176866656" TargetMode="External"/><Relationship Id="rId52" Type="http://schemas.openxmlformats.org/officeDocument/2006/relationships/hyperlink" Target="https://wiki.app.pconnect.biz/display/CDE/%5BPRD%5D+Stock+Replenishment+with+SAP+Integratio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jira.app.pconnect.biz/browse/CDE-26205" TargetMode="External"/><Relationship Id="rId3" Type="http://schemas.openxmlformats.org/officeDocument/2006/relationships/hyperlink" Target="https://jira.app.pconnect.biz/browse/CDE-27266" TargetMode="External"/><Relationship Id="rId7" Type="http://schemas.openxmlformats.org/officeDocument/2006/relationships/hyperlink" Target="https://jira.app.pconnect.biz/browse/CDE-29381" TargetMode="External"/><Relationship Id="rId2" Type="http://schemas.openxmlformats.org/officeDocument/2006/relationships/hyperlink" Target="https://jira.app.pconnect.biz/browse/CDE-25558" TargetMode="External"/><Relationship Id="rId1" Type="http://schemas.openxmlformats.org/officeDocument/2006/relationships/hyperlink" Target="https://jira.app.pconnect.biz/browse/CDE-26647" TargetMode="External"/><Relationship Id="rId6" Type="http://schemas.openxmlformats.org/officeDocument/2006/relationships/hyperlink" Target="https://jira.app.pconnect.biz/browse/CDE-29385" TargetMode="External"/><Relationship Id="rId5" Type="http://schemas.openxmlformats.org/officeDocument/2006/relationships/hyperlink" Target="https://pmiv.service-now.com/now/nav/ui/classic/params/target/change_request.do%3Fsys_id%3D83fe0486975bea94418db327f053afd2%26sysparm_stack%3D%26sysparm_view%3D" TargetMode="External"/><Relationship Id="rId10" Type="http://schemas.openxmlformats.org/officeDocument/2006/relationships/hyperlink" Target="https://jira.app.pconnect.biz/browse/CDE-29379" TargetMode="External"/><Relationship Id="rId4" Type="http://schemas.openxmlformats.org/officeDocument/2006/relationships/hyperlink" Target="https://pmiv.service-now.com/now/nav/ui/classic/params/target/change_request.do%3Fsys_id%3D1bf9f0c5972eae140b59b44ef053aff1%26sysparm_record_target%3Dchange_request%26sysparm_record_row%3D5%26sysparm_record_rows%3D6%26sysparm_record_list%3Dbusiness_service%253Def4d2fc9db177810ea6bf572f39619d2%255Estate%2521%253D3%255EORDERBYDESCsys_created_on" TargetMode="External"/><Relationship Id="rId9" Type="http://schemas.openxmlformats.org/officeDocument/2006/relationships/hyperlink" Target="https://jira.app.pconnect.biz/browse/CDE-19924" TargetMode="External"/></Relationships>
</file>

<file path=xl/worksheets/_rels/sheet5.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jira.app.pconnect.biz/browse/CDE-27266" TargetMode="External"/><Relationship Id="rId7" Type="http://schemas.openxmlformats.org/officeDocument/2006/relationships/hyperlink" Target="https://jira.app.pconnect.biz/browse/CDE-27689" TargetMode="External"/><Relationship Id="rId2" Type="http://schemas.openxmlformats.org/officeDocument/2006/relationships/hyperlink" Target="https://jira.app.pconnect.biz/browse/CDE-25558" TargetMode="External"/><Relationship Id="rId1" Type="http://schemas.openxmlformats.org/officeDocument/2006/relationships/hyperlink" Target="https://jira.app.pconnect.biz/browse/CDE-26647" TargetMode="External"/><Relationship Id="rId6" Type="http://schemas.openxmlformats.org/officeDocument/2006/relationships/hyperlink" Target="https://jira.app.pconnect.biz/browse/CDE-29361" TargetMode="External"/><Relationship Id="rId11" Type="http://schemas.microsoft.com/office/2019/04/relationships/namedSheetView" Target="../namedSheetViews/namedSheetView2.xml"/><Relationship Id="rId5" Type="http://schemas.openxmlformats.org/officeDocument/2006/relationships/hyperlink" Target="https://pmiv.service-now.com/now/nav/ui/classic/params/target/change_request.do%3Fsys_id%3D83fe0486975bea94418db327f053afd2%26sysparm_stack%3D%26sysparm_view%3D" TargetMode="External"/><Relationship Id="rId10" Type="http://schemas.microsoft.com/office/2017/10/relationships/threadedComment" Target="../threadedComments/threadedComment1.xml"/><Relationship Id="rId4" Type="http://schemas.openxmlformats.org/officeDocument/2006/relationships/hyperlink" Target="https://pmiv.service-now.com/now/nav/ui/classic/params/target/change_request.do%3Fsys_id%3D1bf9f0c5972eae140b59b44ef053aff1%26sysparm_record_target%3Dchange_request%26sysparm_record_row%3D5%26sysparm_record_rows%3D6%26sysparm_record_list%3Dbusiness_service%253Def4d2fc9db177810ea6bf572f39619d2%255Estate%2521%253D3%255EORDERBYDESCsys_created_on" TargetMode="External"/><Relationship Id="rId9"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6" Type="http://schemas.openxmlformats.org/officeDocument/2006/relationships/hyperlink" Target="https://jira.app.pconnect.biz/browse/CDE-27426" TargetMode="External"/><Relationship Id="rId21" Type="http://schemas.openxmlformats.org/officeDocument/2006/relationships/hyperlink" Target="https://jira.app.pconnect.biz/browse/CDE-26738" TargetMode="External"/><Relationship Id="rId34" Type="http://schemas.openxmlformats.org/officeDocument/2006/relationships/hyperlink" Target="https://jira.app.pconnect.biz/browse/CDE-27312" TargetMode="External"/><Relationship Id="rId42" Type="http://schemas.openxmlformats.org/officeDocument/2006/relationships/hyperlink" Target="https://wiki.app.pconnect.biz/display/CDE/%5BPRD%5D+Stock+Replenishment+with+SAP+Integration" TargetMode="External"/><Relationship Id="rId47" Type="http://schemas.openxmlformats.org/officeDocument/2006/relationships/hyperlink" Target="https://jira.app.pconnect.biz/browse/CDE-29945" TargetMode="External"/><Relationship Id="rId50" Type="http://schemas.openxmlformats.org/officeDocument/2006/relationships/hyperlink" Target="https://wiki.app.pconnect.biz/display/CDE/%5BPRD%5D+Stock+Replenishment+with+SAP+Integration" TargetMode="External"/><Relationship Id="rId55" Type="http://schemas.openxmlformats.org/officeDocument/2006/relationships/hyperlink" Target="https://jira.app.pconnect.biz/browse/CDE-29944" TargetMode="External"/><Relationship Id="rId63" Type="http://schemas.openxmlformats.org/officeDocument/2006/relationships/comments" Target="../comments3.xml"/><Relationship Id="rId7" Type="http://schemas.openxmlformats.org/officeDocument/2006/relationships/hyperlink" Target="https://jira.app.pconnect.biz/browse/CDE-28842" TargetMode="External"/><Relationship Id="rId2" Type="http://schemas.openxmlformats.org/officeDocument/2006/relationships/hyperlink" Target="https://wiki.app.pconnect.biz/display/CDE/%5BPRD%5D+AYO+Kasir+Responsive" TargetMode="External"/><Relationship Id="rId16" Type="http://schemas.openxmlformats.org/officeDocument/2006/relationships/hyperlink" Target="https://jira.app.pconnect.biz/browse/CDE-29811" TargetMode="External"/><Relationship Id="rId29" Type="http://schemas.openxmlformats.org/officeDocument/2006/relationships/hyperlink" Target="https://jira.app.pconnect.biz/browse/CDE-24378" TargetMode="External"/><Relationship Id="rId11" Type="http://schemas.openxmlformats.org/officeDocument/2006/relationships/hyperlink" Target="https://wiki.app.pconnect.biz/display/CDE/%5BPRD%5D+AYO+Kasir+Responsive" TargetMode="External"/><Relationship Id="rId24" Type="http://schemas.openxmlformats.org/officeDocument/2006/relationships/hyperlink" Target="https://jira.app.pconnect.biz/browse/CDE-29055" TargetMode="External"/><Relationship Id="rId32" Type="http://schemas.openxmlformats.org/officeDocument/2006/relationships/hyperlink" Target="https://jira.app.pconnect.biz/browse/CDE-26969" TargetMode="External"/><Relationship Id="rId37" Type="http://schemas.openxmlformats.org/officeDocument/2006/relationships/hyperlink" Target="https://jira.app.pconnect.biz/browse/CDE-29902" TargetMode="External"/><Relationship Id="rId40" Type="http://schemas.openxmlformats.org/officeDocument/2006/relationships/hyperlink" Target="https://jira.app.pconnect.biz/browse/CDE-21938" TargetMode="External"/><Relationship Id="rId45" Type="http://schemas.openxmlformats.org/officeDocument/2006/relationships/hyperlink" Target="https://wiki.app.pconnect.biz/pages/viewpage.action?pageId=1176866656" TargetMode="External"/><Relationship Id="rId53" Type="http://schemas.openxmlformats.org/officeDocument/2006/relationships/hyperlink" Target="https://wiki.app.pconnect.biz/pages/viewpage.action?pageId=1176866656" TargetMode="External"/><Relationship Id="rId58" Type="http://schemas.openxmlformats.org/officeDocument/2006/relationships/hyperlink" Target="https://wiki.app.pconnect.biz/x/egOHUQ" TargetMode="External"/><Relationship Id="rId5" Type="http://schemas.openxmlformats.org/officeDocument/2006/relationships/hyperlink" Target="https://wiki.app.pconnect.biz/pages/viewpage.action?pageId=1342117638" TargetMode="External"/><Relationship Id="rId61" Type="http://schemas.openxmlformats.org/officeDocument/2006/relationships/hyperlink" Target="https://jira.app.pconnect.biz/browse/CDE-29395" TargetMode="External"/><Relationship Id="rId19" Type="http://schemas.openxmlformats.org/officeDocument/2006/relationships/hyperlink" Target="https://jira.app.pconnect.biz/browse/CDE-27416" TargetMode="External"/><Relationship Id="rId14" Type="http://schemas.openxmlformats.org/officeDocument/2006/relationships/hyperlink" Target="https://jira.app.pconnect.biz/browse/CDE-29806" TargetMode="External"/><Relationship Id="rId22" Type="http://schemas.openxmlformats.org/officeDocument/2006/relationships/hyperlink" Target="https://jira.app.pconnect.biz/browse/CDE-26740" TargetMode="External"/><Relationship Id="rId27" Type="http://schemas.openxmlformats.org/officeDocument/2006/relationships/hyperlink" Target="https://jira.app.pconnect.biz/browse/CDE-29925" TargetMode="External"/><Relationship Id="rId30" Type="http://schemas.openxmlformats.org/officeDocument/2006/relationships/hyperlink" Target="https://jira.app.pconnect.biz/browse/CDE-24632" TargetMode="External"/><Relationship Id="rId35" Type="http://schemas.openxmlformats.org/officeDocument/2006/relationships/hyperlink" Target="https://jira.app.pconnect.biz/browse/CDE-24537" TargetMode="External"/><Relationship Id="rId43" Type="http://schemas.openxmlformats.org/officeDocument/2006/relationships/hyperlink" Target="https://wiki.app.pconnect.biz/display/CDE/%5BPRD%5D+Stock+Replenishment+with+SAP+Integration" TargetMode="External"/><Relationship Id="rId48" Type="http://schemas.openxmlformats.org/officeDocument/2006/relationships/hyperlink" Target="https://jira.app.pconnect.biz/browse/CDE-29946" TargetMode="External"/><Relationship Id="rId56" Type="http://schemas.openxmlformats.org/officeDocument/2006/relationships/hyperlink" Target="https://jira.app.pconnect.biz/browse/CDE-29748" TargetMode="External"/><Relationship Id="rId64" Type="http://schemas.microsoft.com/office/2017/10/relationships/threadedComment" Target="../threadedComments/threadedComment3.xml"/><Relationship Id="rId8" Type="http://schemas.openxmlformats.org/officeDocument/2006/relationships/hyperlink" Target="https://wiki.app.pconnect.biz/display/CDE/%5BCDE-27448%5D+AYO+Kasir+-+Store-to-store+movement+enhancement" TargetMode="External"/><Relationship Id="rId51" Type="http://schemas.openxmlformats.org/officeDocument/2006/relationships/hyperlink" Target="https://wiki.app.pconnect.biz/display/CDE/%5BPRD%5D+Stock+Replenishment+with+SAP+Integration" TargetMode="External"/><Relationship Id="rId3" Type="http://schemas.openxmlformats.org/officeDocument/2006/relationships/hyperlink" Target="https://wiki.app.pconnect.biz/display/CDE/%5BCDE-28726%5D+AYO+Kasir+-+Shopping+Bag+Project" TargetMode="External"/><Relationship Id="rId12" Type="http://schemas.openxmlformats.org/officeDocument/2006/relationships/hyperlink" Target="https://jira.app.pconnect.biz/browse/CDE-29812" TargetMode="External"/><Relationship Id="rId17" Type="http://schemas.openxmlformats.org/officeDocument/2006/relationships/hyperlink" Target="https://jira.app.pconnect.biz/browse/CDE-29807" TargetMode="External"/><Relationship Id="rId25" Type="http://schemas.openxmlformats.org/officeDocument/2006/relationships/hyperlink" Target="https://jira.app.pconnect.biz/browse/CDE-27425" TargetMode="External"/><Relationship Id="rId33" Type="http://schemas.openxmlformats.org/officeDocument/2006/relationships/hyperlink" Target="https://jira.app.pconnect.biz/browse/CDE-26967" TargetMode="External"/><Relationship Id="rId38" Type="http://schemas.openxmlformats.org/officeDocument/2006/relationships/hyperlink" Target="https://jira.app.pconnect.biz/browse/CDE-26966" TargetMode="External"/><Relationship Id="rId46" Type="http://schemas.openxmlformats.org/officeDocument/2006/relationships/hyperlink" Target="https://wiki.app.pconnect.biz/pages/viewpage.action?spaceKey=CDE&amp;title=%5BPRD%5D+AYO+Kasir+-+Material+Master+Configuration+for+NPL+in+SAP" TargetMode="External"/><Relationship Id="rId59" Type="http://schemas.openxmlformats.org/officeDocument/2006/relationships/hyperlink" Target="https://wiki.app.pconnect.biz/x/yACHUQ" TargetMode="External"/><Relationship Id="rId20" Type="http://schemas.openxmlformats.org/officeDocument/2006/relationships/hyperlink" Target="https://jira.app.pconnect.biz/browse/CDE-26737" TargetMode="External"/><Relationship Id="rId41" Type="http://schemas.openxmlformats.org/officeDocument/2006/relationships/hyperlink" Target="https://jira.app.pconnect.biz/browse/CDE-28548" TargetMode="External"/><Relationship Id="rId54" Type="http://schemas.openxmlformats.org/officeDocument/2006/relationships/hyperlink" Target="https://wiki.app.pconnect.biz/pages/viewpage.action?spaceKey=CDE&amp;title=%5BPRD%5D+AYO+Kasir+-+Material+Master+Configuration+for+NPL+in+SAP" TargetMode="External"/><Relationship Id="rId62" Type="http://schemas.openxmlformats.org/officeDocument/2006/relationships/vmlDrawing" Target="../drawings/vmlDrawing3.vml"/><Relationship Id="rId1" Type="http://schemas.openxmlformats.org/officeDocument/2006/relationships/hyperlink" Target="https://jira.app.pconnect.biz/browse/CDE-29361" TargetMode="External"/><Relationship Id="rId6" Type="http://schemas.openxmlformats.org/officeDocument/2006/relationships/hyperlink" Target="https://wiki.app.pconnect.biz/pages/viewpage.action?pageId=1353398776" TargetMode="External"/><Relationship Id="rId15" Type="http://schemas.openxmlformats.org/officeDocument/2006/relationships/hyperlink" Target="https://jira.app.pconnect.biz/browse/CDE-29806" TargetMode="External"/><Relationship Id="rId23" Type="http://schemas.openxmlformats.org/officeDocument/2006/relationships/hyperlink" Target="https://jira.app.pconnect.biz/browse/CDE-30278" TargetMode="External"/><Relationship Id="rId28" Type="http://schemas.openxmlformats.org/officeDocument/2006/relationships/hyperlink" Target="https://jira.app.pconnect.biz/browse/CDE-26737" TargetMode="External"/><Relationship Id="rId36" Type="http://schemas.openxmlformats.org/officeDocument/2006/relationships/hyperlink" Target="https://jira.app.pconnect.biz/browse/CDE-29323" TargetMode="External"/><Relationship Id="rId49" Type="http://schemas.openxmlformats.org/officeDocument/2006/relationships/hyperlink" Target="https://jira.app.pconnect.biz/browse/CDE-29750" TargetMode="External"/><Relationship Id="rId57" Type="http://schemas.openxmlformats.org/officeDocument/2006/relationships/hyperlink" Target="https://wiki.app.pconnect.biz/pages/viewpage.action?pageId=1061842540" TargetMode="External"/><Relationship Id="rId10" Type="http://schemas.openxmlformats.org/officeDocument/2006/relationships/hyperlink" Target="https://wiki.app.pconnect.biz/display/CDE/%5BPRD%5D+Stock+Replenishment+with+SAP+Integration" TargetMode="External"/><Relationship Id="rId31" Type="http://schemas.openxmlformats.org/officeDocument/2006/relationships/hyperlink" Target="https://jira.app.pconnect.biz/browse/CDE-16139" TargetMode="External"/><Relationship Id="rId44" Type="http://schemas.openxmlformats.org/officeDocument/2006/relationships/hyperlink" Target="https://wiki.app.pconnect.biz/pages/viewpage.action?pageId=1176866656" TargetMode="External"/><Relationship Id="rId52" Type="http://schemas.openxmlformats.org/officeDocument/2006/relationships/hyperlink" Target="https://wiki.app.pconnect.biz/pages/viewpage.action?pageId=1176866656" TargetMode="External"/><Relationship Id="rId60" Type="http://schemas.openxmlformats.org/officeDocument/2006/relationships/hyperlink" Target="https://jira.app.pconnect.biz/browse/CDE-24683" TargetMode="External"/><Relationship Id="rId65" Type="http://schemas.microsoft.com/office/2019/04/relationships/namedSheetView" Target="../namedSheetViews/namedSheetView3.xml"/><Relationship Id="rId4" Type="http://schemas.openxmlformats.org/officeDocument/2006/relationships/hyperlink" Target="https://wiki.app.pconnect.biz/display/CDE/%5BPRD%5D+AYO+Kasir+Login+Page+Enhancement+-+Pentest+Finding" TargetMode="External"/><Relationship Id="rId9" Type="http://schemas.openxmlformats.org/officeDocument/2006/relationships/hyperlink" Target="https://wiki.app.pconnect.biz/pages/viewpage.action?spaceKey=CDE&amp;title=%5BPRD%5D+AYO+Kasir+-+Material+Master+Configuration+for+NPL+in+SAP" TargetMode="External"/><Relationship Id="rId13" Type="http://schemas.openxmlformats.org/officeDocument/2006/relationships/hyperlink" Target="https://jira.app.pconnect.biz/browse/CDE-29756" TargetMode="External"/><Relationship Id="rId18" Type="http://schemas.openxmlformats.org/officeDocument/2006/relationships/hyperlink" Target="https://jira.app.pconnect.biz/browse/CDE-29757" TargetMode="External"/><Relationship Id="rId39" Type="http://schemas.openxmlformats.org/officeDocument/2006/relationships/hyperlink" Target="https://jira.app.pconnect.biz/browse/CDE-2673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iki.app.pconnect.biz/x/OJZtUg" TargetMode="External"/><Relationship Id="rId13" Type="http://schemas.openxmlformats.org/officeDocument/2006/relationships/hyperlink" Target="https://wiki.app.pconnect.biz/x/D4FtUg" TargetMode="External"/><Relationship Id="rId18" Type="http://schemas.openxmlformats.org/officeDocument/2006/relationships/hyperlink" Target="https://wiki.app.pconnect.biz/x/8pm1Ug" TargetMode="External"/><Relationship Id="rId3" Type="http://schemas.openxmlformats.org/officeDocument/2006/relationships/hyperlink" Target="https://jira.app.pconnect.biz/browse/CDE-19924" TargetMode="External"/><Relationship Id="rId21" Type="http://schemas.openxmlformats.org/officeDocument/2006/relationships/hyperlink" Target="https://wiki.app.pconnect.biz/pages/viewpage.action?spaceKey=CDE&amp;title=%5BPRD%5D+CITA+-+Apply+Daily+Order+Value+Validation" TargetMode="External"/><Relationship Id="rId7" Type="http://schemas.openxmlformats.org/officeDocument/2006/relationships/hyperlink" Target="https://wiki.app.pconnect.biz/x/KE6BUg" TargetMode="External"/><Relationship Id="rId12" Type="http://schemas.openxmlformats.org/officeDocument/2006/relationships/hyperlink" Target="https://wiki.app.pconnect.biz/x/UByBUg" TargetMode="External"/><Relationship Id="rId17" Type="http://schemas.openxmlformats.org/officeDocument/2006/relationships/hyperlink" Target="https://wiki.app.pconnect.biz/x/6Zi1Ug" TargetMode="External"/><Relationship Id="rId25" Type="http://schemas.microsoft.com/office/2019/04/relationships/namedSheetView" Target="../namedSheetViews/namedSheetView4.xml"/><Relationship Id="rId2" Type="http://schemas.openxmlformats.org/officeDocument/2006/relationships/hyperlink" Target="https://wiki.app.pconnect.biz/x/wCmHUQ" TargetMode="External"/><Relationship Id="rId16" Type="http://schemas.openxmlformats.org/officeDocument/2006/relationships/hyperlink" Target="https://jira.app.pconnect.biz/browse/CDE-31657" TargetMode="External"/><Relationship Id="rId20" Type="http://schemas.openxmlformats.org/officeDocument/2006/relationships/hyperlink" Target="https://wiki.app.pconnect.biz/display/CDE/%5BPRD%5D+CITA+-+Mita+Inbound+Whitelist" TargetMode="External"/><Relationship Id="rId1" Type="http://schemas.openxmlformats.org/officeDocument/2006/relationships/hyperlink" Target="https://wiki.app.pconnect.biz/x/vyqHUQ" TargetMode="External"/><Relationship Id="rId6" Type="http://schemas.openxmlformats.org/officeDocument/2006/relationships/hyperlink" Target="https://jira.app.pconnect.biz/browse/CDE-31494" TargetMode="External"/><Relationship Id="rId11" Type="http://schemas.openxmlformats.org/officeDocument/2006/relationships/hyperlink" Target="https://wiki.app.pconnect.biz/x/6IBtUg" TargetMode="External"/><Relationship Id="rId24" Type="http://schemas.openxmlformats.org/officeDocument/2006/relationships/hyperlink" Target="https://wiki.app.pconnect.biz/x/b4ILUw" TargetMode="External"/><Relationship Id="rId5" Type="http://schemas.openxmlformats.org/officeDocument/2006/relationships/hyperlink" Target="https://jira.app.pconnect.biz/browse/CDE-27688" TargetMode="External"/><Relationship Id="rId15" Type="http://schemas.openxmlformats.org/officeDocument/2006/relationships/hyperlink" Target="https://jira.app.pconnect.biz/browse/CDE-32916" TargetMode="External"/><Relationship Id="rId23" Type="http://schemas.openxmlformats.org/officeDocument/2006/relationships/hyperlink" Target="https://wiki.app.pconnect.biz/pages/viewpage.action?spaceKey=CDE&amp;title=%5BPRD%5D+CITA+-+Coachmark" TargetMode="External"/><Relationship Id="rId10" Type="http://schemas.openxmlformats.org/officeDocument/2006/relationships/hyperlink" Target="https://wiki.app.pconnect.biz/x/Z5JtUg" TargetMode="External"/><Relationship Id="rId19" Type="http://schemas.openxmlformats.org/officeDocument/2006/relationships/hyperlink" Target="https://wiki.app.pconnect.biz/display/CDE/%5BPRD%5D+CITA+-+Product+Slotting+Recom+Logic+Enhancement" TargetMode="External"/><Relationship Id="rId4" Type="http://schemas.openxmlformats.org/officeDocument/2006/relationships/hyperlink" Target="https://jira.app.pconnect.biz/browse/CDE-29395" TargetMode="External"/><Relationship Id="rId9" Type="http://schemas.openxmlformats.org/officeDocument/2006/relationships/hyperlink" Target="https://wiki.app.pconnect.biz/x/qwlxUg" TargetMode="External"/><Relationship Id="rId14" Type="http://schemas.openxmlformats.org/officeDocument/2006/relationships/hyperlink" Target="https://jira.app.pconnect.biz/browse/CDE-30248?src=confmacro" TargetMode="External"/><Relationship Id="rId22" Type="http://schemas.openxmlformats.org/officeDocument/2006/relationships/hyperlink" Target="https://wiki.app.pconnect.biz/display/CDE/%5BPRD%5D+CITA+-+Loyalty+Phase+1" TargetMode="Externa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6" Type="http://schemas.openxmlformats.org/officeDocument/2006/relationships/hyperlink" Target="https://wiki.app.pconnect.biz/x/8pm1Ug" TargetMode="External"/><Relationship Id="rId21" Type="http://schemas.openxmlformats.org/officeDocument/2006/relationships/hyperlink" Target="https://jira.app.pconnect.biz/browse/CDE-19324" TargetMode="External"/><Relationship Id="rId34" Type="http://schemas.openxmlformats.org/officeDocument/2006/relationships/hyperlink" Target="https://jira.app.pconnect.biz/browse/CDE-34997" TargetMode="External"/><Relationship Id="rId42" Type="http://schemas.openxmlformats.org/officeDocument/2006/relationships/hyperlink" Target="https://jira.app.pconnect.biz/browse/CDE-32933" TargetMode="External"/><Relationship Id="rId47" Type="http://schemas.openxmlformats.org/officeDocument/2006/relationships/hyperlink" Target="https://jira.app.pconnect.biz/browse/CDE-33343" TargetMode="External"/><Relationship Id="rId50" Type="http://schemas.openxmlformats.org/officeDocument/2006/relationships/hyperlink" Target="https://jira.app.pconnect.biz/browse/CDE-33526" TargetMode="External"/><Relationship Id="rId55" Type="http://schemas.openxmlformats.org/officeDocument/2006/relationships/hyperlink" Target="https://wiki.app.pconnect.biz/x/EKwLUw" TargetMode="External"/><Relationship Id="rId63" Type="http://schemas.openxmlformats.org/officeDocument/2006/relationships/comments" Target="../comments6.xml"/><Relationship Id="rId7" Type="http://schemas.openxmlformats.org/officeDocument/2006/relationships/hyperlink" Target="https://wiki.app.pconnect.biz/x/D4FtUg" TargetMode="External"/><Relationship Id="rId2" Type="http://schemas.openxmlformats.org/officeDocument/2006/relationships/hyperlink" Target="https://jira.app.pconnect.biz/browse/CDE-32061" TargetMode="External"/><Relationship Id="rId16" Type="http://schemas.openxmlformats.org/officeDocument/2006/relationships/hyperlink" Target="https://jira.app.pconnect.biz/browse/CDE-32935" TargetMode="External"/><Relationship Id="rId29" Type="http://schemas.openxmlformats.org/officeDocument/2006/relationships/hyperlink" Target="https://wiki.app.pconnect.biz/pages/viewpage.action?spaceKey=CDE&amp;title=%5BPRD%5D+CITA+-+Coachmark" TargetMode="External"/><Relationship Id="rId11" Type="http://schemas.openxmlformats.org/officeDocument/2006/relationships/hyperlink" Target="https://wiki.app.pconnect.biz/pages/viewpage.action?spaceKey=CDE&amp;title=%5BCDE-29379%5D+MyHero+-+Force+Update" TargetMode="External"/><Relationship Id="rId24" Type="http://schemas.openxmlformats.org/officeDocument/2006/relationships/hyperlink" Target="https://jira.app.pconnect.biz/browse/CDE-27688" TargetMode="External"/><Relationship Id="rId32" Type="http://schemas.openxmlformats.org/officeDocument/2006/relationships/hyperlink" Target="https://wiki.app.pconnect.biz/display/CDE/Control+Tower+-+Scheduling+Update" TargetMode="External"/><Relationship Id="rId37" Type="http://schemas.openxmlformats.org/officeDocument/2006/relationships/hyperlink" Target="https://jira.app.pconnect.biz/browse/CDE-29288" TargetMode="External"/><Relationship Id="rId40" Type="http://schemas.openxmlformats.org/officeDocument/2006/relationships/hyperlink" Target="https://wiki.app.pconnect.biz/x/AQ41Uw" TargetMode="External"/><Relationship Id="rId45" Type="http://schemas.openxmlformats.org/officeDocument/2006/relationships/hyperlink" Target="https://jira.app.pconnect.biz/browse/CDE-33019" TargetMode="External"/><Relationship Id="rId53" Type="http://schemas.openxmlformats.org/officeDocument/2006/relationships/hyperlink" Target="https://jira.app.pconnect.biz/browse/CDE-32934" TargetMode="External"/><Relationship Id="rId58" Type="http://schemas.openxmlformats.org/officeDocument/2006/relationships/hyperlink" Target="https://jira.app.pconnect.biz/browse/CDE-37316" TargetMode="External"/><Relationship Id="rId5" Type="http://schemas.openxmlformats.org/officeDocument/2006/relationships/hyperlink" Target="https://wiki.app.pconnect.biz/x/6IBtUg" TargetMode="External"/><Relationship Id="rId61" Type="http://schemas.openxmlformats.org/officeDocument/2006/relationships/hyperlink" Target="https://wiki.app.pconnect.biz/x/SybsV" TargetMode="External"/><Relationship Id="rId19" Type="http://schemas.openxmlformats.org/officeDocument/2006/relationships/hyperlink" Target="https://jira.app.pconnect.biz/browse/CDE-33345" TargetMode="External"/><Relationship Id="rId14" Type="http://schemas.openxmlformats.org/officeDocument/2006/relationships/hyperlink" Target="https://jira.app.pconnect.biz/browse/CDE-26737" TargetMode="External"/><Relationship Id="rId22" Type="http://schemas.openxmlformats.org/officeDocument/2006/relationships/hyperlink" Target="https://wiki.app.pconnect.biz/display/CDE/%5BPRD%5D+AYO+Mitra+-+Alter+OSRM+Logic+to+make+it+similar+to+Gemini" TargetMode="External"/><Relationship Id="rId27" Type="http://schemas.openxmlformats.org/officeDocument/2006/relationships/hyperlink" Target="https://wiki.app.pconnect.biz/x/UYvQUg" TargetMode="External"/><Relationship Id="rId30" Type="http://schemas.openxmlformats.org/officeDocument/2006/relationships/hyperlink" Target="https://wiki.app.pconnect.biz/display/CDE/%5BPRD%5D+CITA+-+Mita+Inbound+Whitelist" TargetMode="External"/><Relationship Id="rId35" Type="http://schemas.openxmlformats.org/officeDocument/2006/relationships/hyperlink" Target="https://wiki.app.pconnect.biz/display/CDE/AYO+Principal+-+Role+Revamp" TargetMode="External"/><Relationship Id="rId43" Type="http://schemas.openxmlformats.org/officeDocument/2006/relationships/hyperlink" Target="https://wiki.app.pconnect.biz/display/CDE/%5BPRD%5D+CITA+-+Product+Slotting+Recom+Logic+Enhancement" TargetMode="External"/><Relationship Id="rId48" Type="http://schemas.openxmlformats.org/officeDocument/2006/relationships/hyperlink" Target="https://jira.app.pconnect.biz/browse/CDE-33053" TargetMode="External"/><Relationship Id="rId56" Type="http://schemas.openxmlformats.org/officeDocument/2006/relationships/hyperlink" Target="https://jira.app.pconnect.biz/browse/CDE-24667" TargetMode="External"/><Relationship Id="rId64" Type="http://schemas.microsoft.com/office/2017/10/relationships/threadedComment" Target="../threadedComments/threadedComment6.xml"/><Relationship Id="rId8" Type="http://schemas.openxmlformats.org/officeDocument/2006/relationships/hyperlink" Target="https://wiki.app.pconnect.biz/x/KE6BUg" TargetMode="External"/><Relationship Id="rId51" Type="http://schemas.openxmlformats.org/officeDocument/2006/relationships/hyperlink" Target="https://jira.app.pconnect.biz/browse/CDE-33550" TargetMode="External"/><Relationship Id="rId3" Type="http://schemas.openxmlformats.org/officeDocument/2006/relationships/hyperlink" Target="https://wiki.app.pconnect.biz/x/UByBUg" TargetMode="External"/><Relationship Id="rId12" Type="http://schemas.openxmlformats.org/officeDocument/2006/relationships/hyperlink" Target="https://wiki.app.pconnect.biz/display/CDE/%5BCDE-29385%5D+MyHero+FF+-+Customer+Registration+for+SFP" TargetMode="External"/><Relationship Id="rId17" Type="http://schemas.openxmlformats.org/officeDocument/2006/relationships/hyperlink" Target="https://jira.app.pconnect.biz/browse/CDE-29361" TargetMode="External"/><Relationship Id="rId25" Type="http://schemas.openxmlformats.org/officeDocument/2006/relationships/hyperlink" Target="https://jira.app.pconnect.biz/browse/CDE-31494" TargetMode="External"/><Relationship Id="rId33" Type="http://schemas.openxmlformats.org/officeDocument/2006/relationships/hyperlink" Target="https://wiki.app.pconnect.biz/display/CDE/AYO+Principal+-+Minor+Improvements" TargetMode="External"/><Relationship Id="rId38" Type="http://schemas.openxmlformats.org/officeDocument/2006/relationships/hyperlink" Target="https://wiki.app.pconnect.biz/x/orALUw" TargetMode="External"/><Relationship Id="rId46" Type="http://schemas.openxmlformats.org/officeDocument/2006/relationships/hyperlink" Target="https://jira.app.pconnect.biz/browse/CDE-27120" TargetMode="External"/><Relationship Id="rId59" Type="http://schemas.openxmlformats.org/officeDocument/2006/relationships/hyperlink" Target="https://jira.app.pconnect.biz/browse/CDE-32930" TargetMode="External"/><Relationship Id="rId20" Type="http://schemas.openxmlformats.org/officeDocument/2006/relationships/hyperlink" Target="https://wiki.app.pconnect.biz/pages/viewpage.action?pageId=1389400546" TargetMode="External"/><Relationship Id="rId41" Type="http://schemas.openxmlformats.org/officeDocument/2006/relationships/hyperlink" Target="https://jira.app.pconnect.biz/browse/CDE-32929" TargetMode="External"/><Relationship Id="rId54" Type="http://schemas.openxmlformats.org/officeDocument/2006/relationships/hyperlink" Target="https://jira.app.pconnect.biz/browse/CDE-32938" TargetMode="External"/><Relationship Id="rId62" Type="http://schemas.openxmlformats.org/officeDocument/2006/relationships/vmlDrawing" Target="../drawings/vmlDrawing6.vml"/><Relationship Id="rId1" Type="http://schemas.openxmlformats.org/officeDocument/2006/relationships/hyperlink" Target="https://wiki.app.pconnect.biz/display/CDE/AYO+Principal+-+Audit+Logging+Database" TargetMode="External"/><Relationship Id="rId6" Type="http://schemas.openxmlformats.org/officeDocument/2006/relationships/hyperlink" Target="https://wiki.app.pconnect.biz/x/qwlxUg" TargetMode="External"/><Relationship Id="rId15" Type="http://schemas.openxmlformats.org/officeDocument/2006/relationships/hyperlink" Target="https://jira.app.pconnect.biz/browse/CDE-29382?jql=text%20~%20%22AYO%20Mitra%20-%20Koin%20potongan%20belanja%22" TargetMode="External"/><Relationship Id="rId23" Type="http://schemas.openxmlformats.org/officeDocument/2006/relationships/hyperlink" Target="https://jira.app.pconnect.biz/browse/CDE-29395" TargetMode="External"/><Relationship Id="rId28" Type="http://schemas.openxmlformats.org/officeDocument/2006/relationships/hyperlink" Target="https://wiki.app.pconnect.biz/display/CDE/%5BPRD%5D+CITA+-+Loyalty+Phase+1" TargetMode="External"/><Relationship Id="rId36" Type="http://schemas.openxmlformats.org/officeDocument/2006/relationships/hyperlink" Target="https://jira.app.pconnect.biz/browse/CDE-33937" TargetMode="External"/><Relationship Id="rId49" Type="http://schemas.openxmlformats.org/officeDocument/2006/relationships/hyperlink" Target="https://jira.app.pconnect.biz/browse/CDE-31030" TargetMode="External"/><Relationship Id="rId57" Type="http://schemas.openxmlformats.org/officeDocument/2006/relationships/hyperlink" Target="https://jira.app.pconnect.biz/browse/CDE-37315" TargetMode="External"/><Relationship Id="rId10" Type="http://schemas.openxmlformats.org/officeDocument/2006/relationships/hyperlink" Target="https://wiki.app.pconnect.biz/pages/viewpage.action?spaceKey=CDE&amp;title=%5BCDE-19924%5D+My+Hero+Coach+-+Phase+1" TargetMode="External"/><Relationship Id="rId31" Type="http://schemas.openxmlformats.org/officeDocument/2006/relationships/hyperlink" Target="https://wiki.app.pconnect.biz/pages/viewpage.action?spaceKey=CDE&amp;title=%5BPRD%5D+CITA+-+Apply+Daily+Order+Value+Validation" TargetMode="External"/><Relationship Id="rId44" Type="http://schemas.openxmlformats.org/officeDocument/2006/relationships/hyperlink" Target="https://wiki.app.pconnect.biz/display/CDE/%5BPRD%5D+CITA+-+Loyalty+Phase+1" TargetMode="External"/><Relationship Id="rId52" Type="http://schemas.openxmlformats.org/officeDocument/2006/relationships/hyperlink" Target="https://wiki.app.pconnect.biz/x/oo8LUw" TargetMode="External"/><Relationship Id="rId60" Type="http://schemas.openxmlformats.org/officeDocument/2006/relationships/hyperlink" Target="https://wiki.app.pconnect.biz/x/UYvQUg" TargetMode="External"/><Relationship Id="rId65" Type="http://schemas.microsoft.com/office/2019/04/relationships/namedSheetView" Target="../namedSheetViews/namedSheetView5.xml"/><Relationship Id="rId4" Type="http://schemas.openxmlformats.org/officeDocument/2006/relationships/hyperlink" Target="https://wiki.app.pconnect.biz/x/OJZtUg" TargetMode="External"/><Relationship Id="rId9" Type="http://schemas.openxmlformats.org/officeDocument/2006/relationships/hyperlink" Target="https://wiki.app.pconnect.biz/pages/viewpage.action?pageId=1297720299" TargetMode="External"/><Relationship Id="rId13" Type="http://schemas.openxmlformats.org/officeDocument/2006/relationships/hyperlink" Target="https://jira.app.pconnect.biz/browse/CDE-29382?jql=text%20~%20%22AYO%20Mitra%20-%20Koin%20potongan%20belanja%22" TargetMode="External"/><Relationship Id="rId18" Type="http://schemas.openxmlformats.org/officeDocument/2006/relationships/hyperlink" Target="https://jira.app.pconnect.biz/browse/CDE-31657" TargetMode="External"/><Relationship Id="rId39" Type="http://schemas.openxmlformats.org/officeDocument/2006/relationships/hyperlink" Target="https://jira.app.pconnect.biz/browse/CDE-32928"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jira.app.pconnect.biz/browse/CDE-37550" TargetMode="External"/><Relationship Id="rId1" Type="http://schemas.openxmlformats.org/officeDocument/2006/relationships/hyperlink" Target="https://jira.app.pconnect.biz/browse/CDE-36431"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iki.app.pconnect.biz/x/6Zi1Ug" TargetMode="External"/><Relationship Id="rId13" Type="http://schemas.openxmlformats.org/officeDocument/2006/relationships/hyperlink" Target="https://wiki.app.pconnect.biz/x/2AKcUg" TargetMode="External"/><Relationship Id="rId3" Type="http://schemas.openxmlformats.org/officeDocument/2006/relationships/hyperlink" Target="https://wiki.app.pconnect.biz/x/6IBtUg" TargetMode="External"/><Relationship Id="rId7" Type="http://schemas.openxmlformats.org/officeDocument/2006/relationships/hyperlink" Target="https://wiki.app.pconnect.biz/pages/viewpage.action?pageId=1389400546" TargetMode="External"/><Relationship Id="rId12" Type="http://schemas.openxmlformats.org/officeDocument/2006/relationships/hyperlink" Target="https://wiki.app.pconnect.biz/display/CDE/%5BPRD%5D+AYO+Mitra+-+Alter+OSRM+Logic+to+make+it+similar+to+Gemini" TargetMode="External"/><Relationship Id="rId2" Type="http://schemas.openxmlformats.org/officeDocument/2006/relationships/hyperlink" Target="https://wiki.app.pconnect.biz/x/D4FtUg" TargetMode="External"/><Relationship Id="rId1" Type="http://schemas.openxmlformats.org/officeDocument/2006/relationships/hyperlink" Target="https://wiki.app.pconnect.biz/x/OJZtUg" TargetMode="External"/><Relationship Id="rId6" Type="http://schemas.openxmlformats.org/officeDocument/2006/relationships/hyperlink" Target="https://jira.app.pconnect.biz/browse/CDE-33345" TargetMode="External"/><Relationship Id="rId11" Type="http://schemas.openxmlformats.org/officeDocument/2006/relationships/hyperlink" Target="https://jira.app.pconnect.biz/browse/CDE-19324" TargetMode="External"/><Relationship Id="rId5" Type="http://schemas.openxmlformats.org/officeDocument/2006/relationships/hyperlink" Target="https://jira.app.pconnect.biz/browse/CDE-31657" TargetMode="External"/><Relationship Id="rId15" Type="http://schemas.openxmlformats.org/officeDocument/2006/relationships/hyperlink" Target="https://jira.app.pconnect.biz/browse/CDE-37756" TargetMode="External"/><Relationship Id="rId10" Type="http://schemas.openxmlformats.org/officeDocument/2006/relationships/hyperlink" Target="https://wiki.app.pconnect.biz/x/UYvQUg" TargetMode="External"/><Relationship Id="rId4" Type="http://schemas.openxmlformats.org/officeDocument/2006/relationships/hyperlink" Target="https://wiki.app.pconnect.biz/x/UByBUg" TargetMode="External"/><Relationship Id="rId9" Type="http://schemas.openxmlformats.org/officeDocument/2006/relationships/hyperlink" Target="https://wiki.app.pconnect.biz/x/8pm1Ug" TargetMode="External"/><Relationship Id="rId14" Type="http://schemas.openxmlformats.org/officeDocument/2006/relationships/hyperlink" Target="https://wiki.app.pconnect.biz/display/CDE/%5BPRD%5D+AYO+Mitra+%5BID%5D+-+Reassign+Orders+via+Map+View"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iki.app.pconnect.biz/x/P5LlUw" TargetMode="External"/><Relationship Id="rId13" Type="http://schemas.openxmlformats.org/officeDocument/2006/relationships/hyperlink" Target="https://wiki.app.pconnect.biz/x/pQFUV" TargetMode="External"/><Relationship Id="rId18" Type="http://schemas.openxmlformats.org/officeDocument/2006/relationships/hyperlink" Target="https://wiki.app.pconnect.biz/x/h2NXV" TargetMode="External"/><Relationship Id="rId26" Type="http://schemas.openxmlformats.org/officeDocument/2006/relationships/hyperlink" Target="https://wiki.app.pconnect.biz/x/OEUAVQ" TargetMode="External"/><Relationship Id="rId3" Type="http://schemas.openxmlformats.org/officeDocument/2006/relationships/hyperlink" Target="https://wiki.app.pconnect.biz/x/UYvQUg" TargetMode="External"/><Relationship Id="rId21" Type="http://schemas.openxmlformats.org/officeDocument/2006/relationships/hyperlink" Target="https://jira.app.pconnect.biz/browse/CDE-35959" TargetMode="External"/><Relationship Id="rId7" Type="http://schemas.openxmlformats.org/officeDocument/2006/relationships/hyperlink" Target="https://wiki.app.pconnect.biz/x/yaS5Uw" TargetMode="External"/><Relationship Id="rId12" Type="http://schemas.openxmlformats.org/officeDocument/2006/relationships/hyperlink" Target="https://wiki.app.pconnect.biz/x/kfxFV" TargetMode="External"/><Relationship Id="rId17" Type="http://schemas.openxmlformats.org/officeDocument/2006/relationships/hyperlink" Target="https://wiki.app.pconnect.biz/x/ddGBV" TargetMode="External"/><Relationship Id="rId25" Type="http://schemas.openxmlformats.org/officeDocument/2006/relationships/hyperlink" Target="https://wiki.app.pconnect.biz/x/KdwZUw" TargetMode="External"/><Relationship Id="rId2" Type="http://schemas.openxmlformats.org/officeDocument/2006/relationships/hyperlink" Target="https://wiki.app.pconnect.biz/x/8pm1Ug" TargetMode="External"/><Relationship Id="rId16" Type="http://schemas.openxmlformats.org/officeDocument/2006/relationships/hyperlink" Target="https://wiki.app.pconnect.biz/x/wCmHUQ" TargetMode="External"/><Relationship Id="rId20" Type="http://schemas.openxmlformats.org/officeDocument/2006/relationships/hyperlink" Target="https://wiki.app.pconnect.biz/x/3CjsV" TargetMode="External"/><Relationship Id="rId29" Type="http://schemas.openxmlformats.org/officeDocument/2006/relationships/hyperlink" Target="https://wiki.app.pconnect.biz/display/CDE/%5BPRD%5D+CITA+-+New+Relic+Implementation" TargetMode="External"/><Relationship Id="rId1" Type="http://schemas.openxmlformats.org/officeDocument/2006/relationships/hyperlink" Target="https://wiki.app.pconnect.biz/x/6Zi1Ug" TargetMode="External"/><Relationship Id="rId6" Type="http://schemas.openxmlformats.org/officeDocument/2006/relationships/hyperlink" Target="https://wiki.app.pconnect.biz/x/JoULUw" TargetMode="External"/><Relationship Id="rId11" Type="http://schemas.openxmlformats.org/officeDocument/2006/relationships/hyperlink" Target="https://wiki.app.pconnect.biz/x/S4AwTg" TargetMode="External"/><Relationship Id="rId24" Type="http://schemas.openxmlformats.org/officeDocument/2006/relationships/hyperlink" Target="https://jira.app.pconnect.biz/browse/CDE-36237" TargetMode="External"/><Relationship Id="rId5" Type="http://schemas.openxmlformats.org/officeDocument/2006/relationships/hyperlink" Target="https://wiki.app.pconnect.biz/x/Z5JtUg" TargetMode="External"/><Relationship Id="rId15" Type="http://schemas.openxmlformats.org/officeDocument/2006/relationships/hyperlink" Target="https://wiki.app.pconnect.biz/x/9IBtUg" TargetMode="External"/><Relationship Id="rId23" Type="http://schemas.openxmlformats.org/officeDocument/2006/relationships/hyperlink" Target="https://wiki.app.pconnect.biz/x/wtoZUw" TargetMode="External"/><Relationship Id="rId28" Type="http://schemas.openxmlformats.org/officeDocument/2006/relationships/hyperlink" Target="https://wiki.app.pconnect.biz/display/CDE/%5BPRD%5D+CITA+-+Mixpanel+Tracker+for+FMCG+Products" TargetMode="External"/><Relationship Id="rId10" Type="http://schemas.openxmlformats.org/officeDocument/2006/relationships/hyperlink" Target="https://wiki.app.pconnect.biz/x/65TlUw" TargetMode="External"/><Relationship Id="rId19" Type="http://schemas.openxmlformats.org/officeDocument/2006/relationships/hyperlink" Target="https://wiki.app.pconnect.biz/x/uybsV" TargetMode="External"/><Relationship Id="rId31" Type="http://schemas.openxmlformats.org/officeDocument/2006/relationships/hyperlink" Target="https://wiki.app.pconnect.biz/display/CDE/%5BPRD%5D+CITA+-+Reorder+Button+on+Notification+Page" TargetMode="External"/><Relationship Id="rId4" Type="http://schemas.openxmlformats.org/officeDocument/2006/relationships/hyperlink" Target="https://wiki.app.pconnect.biz/x/vyqHUQ" TargetMode="External"/><Relationship Id="rId9" Type="http://schemas.openxmlformats.org/officeDocument/2006/relationships/hyperlink" Target="https://wiki.app.pconnect.biz/x/dZLlUw" TargetMode="External"/><Relationship Id="rId14" Type="http://schemas.openxmlformats.org/officeDocument/2006/relationships/hyperlink" Target="https://wiki.app.pconnect.biz/x/Ig5UV" TargetMode="External"/><Relationship Id="rId22" Type="http://schemas.openxmlformats.org/officeDocument/2006/relationships/hyperlink" Target="https://jira.app.pconnect.biz/browse/CDE-35171" TargetMode="External"/><Relationship Id="rId27" Type="http://schemas.openxmlformats.org/officeDocument/2006/relationships/hyperlink" Target="https://wiki.app.pconnect.biz/x/uEsAVQ" TargetMode="External"/><Relationship Id="rId30" Type="http://schemas.openxmlformats.org/officeDocument/2006/relationships/hyperlink" Target="https://wiki.app.pconnect.biz/display/CDE/%5BPRD%5D+CITA+-+Allow+Notification+Entry+Point+on+CITA" TargetMode="Externa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26.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31.xml.rels><?xml version="1.0" encoding="UTF-8" standalone="yes"?>
<Relationships xmlns="http://schemas.openxmlformats.org/package/2006/relationships"><Relationship Id="rId13" Type="http://schemas.openxmlformats.org/officeDocument/2006/relationships/hyperlink" Target="https://jira.app.pconnect.biz/browse/CDE-75611" TargetMode="External"/><Relationship Id="rId18" Type="http://schemas.openxmlformats.org/officeDocument/2006/relationships/hyperlink" Target="https://jira.app.pconnect.biz/browse/CDE-77685" TargetMode="External"/><Relationship Id="rId26" Type="http://schemas.openxmlformats.org/officeDocument/2006/relationships/hyperlink" Target="https://jira.app.pconnect.biz/browse/CDE-72249" TargetMode="External"/><Relationship Id="rId3" Type="http://schemas.openxmlformats.org/officeDocument/2006/relationships/hyperlink" Target="https://jira.app.pconnect.biz/browse/CDE-67620" TargetMode="External"/><Relationship Id="rId21" Type="http://schemas.openxmlformats.org/officeDocument/2006/relationships/hyperlink" Target="https://jira.app.pconnect.biz/browse/CDE-73536" TargetMode="External"/><Relationship Id="rId7" Type="http://schemas.openxmlformats.org/officeDocument/2006/relationships/hyperlink" Target="https://jira.app.pconnect.biz/browse/CDE-28835" TargetMode="External"/><Relationship Id="rId12" Type="http://schemas.openxmlformats.org/officeDocument/2006/relationships/hyperlink" Target="https://jira.app.pconnect.biz/browse/CDE-72276" TargetMode="External"/><Relationship Id="rId17" Type="http://schemas.openxmlformats.org/officeDocument/2006/relationships/hyperlink" Target="https://jira.app.pconnect.biz/browse/CDE-77684" TargetMode="External"/><Relationship Id="rId25" Type="http://schemas.openxmlformats.org/officeDocument/2006/relationships/hyperlink" Target="https://jira.app.pconnect.biz/browse/CDE-72260" TargetMode="External"/><Relationship Id="rId33" Type="http://schemas.openxmlformats.org/officeDocument/2006/relationships/table" Target="../tables/table1.xml"/><Relationship Id="rId2" Type="http://schemas.openxmlformats.org/officeDocument/2006/relationships/hyperlink" Target="https://jira.app.pconnect.biz/browse/CDE-67620" TargetMode="External"/><Relationship Id="rId16" Type="http://schemas.openxmlformats.org/officeDocument/2006/relationships/hyperlink" Target="https://jira.app.pconnect.biz/browse/CDE-57312" TargetMode="External"/><Relationship Id="rId20" Type="http://schemas.openxmlformats.org/officeDocument/2006/relationships/hyperlink" Target="https://jira.app.pconnect.biz/browse/CDE-76903" TargetMode="External"/><Relationship Id="rId29" Type="http://schemas.openxmlformats.org/officeDocument/2006/relationships/hyperlink" Target="https://jira.app.pconnect.biz/browse/CDE-83669" TargetMode="External"/><Relationship Id="rId1" Type="http://schemas.openxmlformats.org/officeDocument/2006/relationships/hyperlink" Target="https://jira.app.pconnect.biz/browse/CDE-67620" TargetMode="External"/><Relationship Id="rId6" Type="http://schemas.openxmlformats.org/officeDocument/2006/relationships/hyperlink" Target="https://jira.app.pconnect.biz/browse/CDE-67620" TargetMode="External"/><Relationship Id="rId11" Type="http://schemas.openxmlformats.org/officeDocument/2006/relationships/hyperlink" Target="https://jira.app.pconnect.biz/browse/CDE-74182" TargetMode="External"/><Relationship Id="rId24" Type="http://schemas.openxmlformats.org/officeDocument/2006/relationships/hyperlink" Target="https://jira.app.pconnect.biz/browse/CDE-72256" TargetMode="External"/><Relationship Id="rId32" Type="http://schemas.openxmlformats.org/officeDocument/2006/relationships/hyperlink" Target="https://jira.app.pconnect.biz/browse/CDE-84826" TargetMode="External"/><Relationship Id="rId5" Type="http://schemas.openxmlformats.org/officeDocument/2006/relationships/hyperlink" Target="https://jira.app.pconnect.biz/browse/CDE-57317" TargetMode="External"/><Relationship Id="rId15" Type="http://schemas.openxmlformats.org/officeDocument/2006/relationships/hyperlink" Target="https://jira.app.pconnect.biz/browse/CDE-77505" TargetMode="External"/><Relationship Id="rId23" Type="http://schemas.openxmlformats.org/officeDocument/2006/relationships/hyperlink" Target="https://jira.app.pconnect.biz/browse/CDE-73534" TargetMode="External"/><Relationship Id="rId28" Type="http://schemas.openxmlformats.org/officeDocument/2006/relationships/hyperlink" Target="https://jira.app.pconnect.biz/browse/CDE-72507" TargetMode="External"/><Relationship Id="rId10" Type="http://schemas.openxmlformats.org/officeDocument/2006/relationships/hyperlink" Target="https://jira.app.pconnect.biz/browse/CDE-73864" TargetMode="External"/><Relationship Id="rId19" Type="http://schemas.openxmlformats.org/officeDocument/2006/relationships/hyperlink" Target="https://jira.app.pconnect.biz/browse/CDE-81750" TargetMode="External"/><Relationship Id="rId31" Type="http://schemas.openxmlformats.org/officeDocument/2006/relationships/hyperlink" Target="https://jira.app.pconnect.biz/browse/CDE-67343" TargetMode="External"/><Relationship Id="rId4" Type="http://schemas.openxmlformats.org/officeDocument/2006/relationships/hyperlink" Target="https://jira.app.pconnect.biz/browse/CDE-67620" TargetMode="External"/><Relationship Id="rId9" Type="http://schemas.openxmlformats.org/officeDocument/2006/relationships/hyperlink" Target="https://jira.app.pconnect.biz/browse/CDE-68866" TargetMode="External"/><Relationship Id="rId14" Type="http://schemas.openxmlformats.org/officeDocument/2006/relationships/hyperlink" Target="https://jira.app.pconnect.biz/browse/CDE-77504" TargetMode="External"/><Relationship Id="rId22" Type="http://schemas.openxmlformats.org/officeDocument/2006/relationships/hyperlink" Target="https://jira.app.pconnect.biz/browse/CDE-73512" TargetMode="External"/><Relationship Id="rId27" Type="http://schemas.openxmlformats.org/officeDocument/2006/relationships/hyperlink" Target="https://jira.app.pconnect.biz/browse/CDE-80962" TargetMode="External"/><Relationship Id="rId30" Type="http://schemas.openxmlformats.org/officeDocument/2006/relationships/hyperlink" Target="https://jira.app.pconnect.biz/browse/CDE-75437" TargetMode="External"/><Relationship Id="rId8" Type="http://schemas.openxmlformats.org/officeDocument/2006/relationships/hyperlink" Target="https://jira.app.pconnect.biz/browse/CDE-75459" TargetMode="External"/></Relationships>
</file>

<file path=xl/worksheets/_rels/sheet3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33.xml.rels><?xml version="1.0" encoding="UTF-8" standalone="yes"?>
<Relationships xmlns="http://schemas.openxmlformats.org/package/2006/relationships"><Relationship Id="rId13" Type="http://schemas.openxmlformats.org/officeDocument/2006/relationships/hyperlink" Target="https://pmicloud-my.sharepoint.com/:p:/g/personal/jdharmaw_pmintl_net/IQAzNSqXi94MR6JZCl1zU8vUAVH_MxIDtIqg7pFF059rzio?e=L4rMVc" TargetMode="External"/><Relationship Id="rId18" Type="http://schemas.openxmlformats.org/officeDocument/2006/relationships/hyperlink" Target="https://pmicloud.sharepoint.com/:p:/r/teams/Comm.Deployment-Deployment-ID/Shared%20Documents/00.%20COMM_DEPLOYMENT/06.%20SPRINT/1.%20Sprint%202026/BRD%202026/Sprint%209%20-%20BRD%20-%20Compile/Sprint%209%202026%20-%20AYO%20MITRA/BRD%20-%20MITRA%20Loyalty.pptx?d=we1c29dd71925469692005909cd356e42&amp;csf=1&amp;web=1&amp;e=K9rVMK" TargetMode="External"/><Relationship Id="rId26" Type="http://schemas.openxmlformats.org/officeDocument/2006/relationships/hyperlink" Target="https://pmicloud-my.sharepoint.com/:p:/r/personal/jdharmaw_pmintl_net/Documents/Microsoft%20Teams%20Chat%20Files/BRD%20-%20CITA%20-%20Action%20Widget%20Exp.pptx?d=wdccb3eb24d084d74bff8489408beb4e8&amp;csf=1&amp;web=1&amp;e=del7nE" TargetMode="External"/><Relationship Id="rId39"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21" Type="http://schemas.openxmlformats.org/officeDocument/2006/relationships/hyperlink" Target="https://jira.app.pconnect.biz/browse/CDE-72412" TargetMode="External"/><Relationship Id="rId34"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42" Type="http://schemas.openxmlformats.org/officeDocument/2006/relationships/hyperlink" Target="https://wiki.app.pconnect.biz/pages/viewpage.action?pageId=1761746238&amp;spaceKey=CDE&amp;title=AYO%2BKasir%2BIQOS%2BXP%2BTrigger%2BSurvey%2Bfrom%2BPayment%2BStatus%2BUpdate" TargetMode="External"/><Relationship Id="rId47" Type="http://schemas.openxmlformats.org/officeDocument/2006/relationships/hyperlink" Target="https://pmicloud.sharepoint.com/:p:/r/teams/Comm.Deployment-Deployment-ID/Shared%20Documents/00.%20COMM_DEPLOYMENT/06.%20SPRINT/1.%20Sprint%202026/BRD%202026/Sprint%209%20-%20BRD%20-%20Compile/Sprint%209%202026%20-%20AYO%20MITRA/BRD%20-%20GENESIS.pptx?d=w1b181dba1bc54e45a148b5732b9c9e87&amp;csf=1&amp;web=1&amp;e=l0WylX" TargetMode="External"/><Relationship Id="rId50"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55" Type="http://schemas.openxmlformats.org/officeDocument/2006/relationships/hyperlink" Target="https://jira.app.pconnect.biz/browse/CDE-87797" TargetMode="External"/><Relationship Id="rId7" Type="http://schemas.openxmlformats.org/officeDocument/2006/relationships/hyperlink" Target="https://pmicloud.sharepoint.com/:b:/r/teams/Comm.Deployment-Deployment-ID/Shared%20Documents/00.%20COMM_DEPLOYMENT/06.%20SPRINT/1.%20Sprint%202026/BRD%202026/Sprint%208%20-%20BRD%20-%20Compile/Sprint%208%202026%20-%20B2B%20-%20Toko,%20Principal,%20CITA,%20MITA,%20Mitra,%20Mitra%20Order/BRD%20AYO%20TOKO%20to%20serve%20recomendation%20order%20verse2.pdf?d=w34a1c148ac184d31a8cbe810ed9c365c&amp;csf=1&amp;web=1&amp;e=WnqTa2" TargetMode="External"/><Relationship Id="rId2" Type="http://schemas.openxmlformats.org/officeDocument/2006/relationships/hyperlink" Target="https://pmicloud.sharepoint.com/:p:/r/teams/Comm.Deployment-Deployment-ID/Shared%20Documents/00.%20COMM_DEPLOYMENT/06.%20SPRINT/1.%20Sprint%202026/BRD%202026/Sprint%209%20-%20BRD%20-%20Compile/Sprint%209%202026%20-%20B2B%20-%20Toko,%20Principal,%20CITA,%20MITA,%20Mitra,%20Mitra%20Order/BRD%20AYO%20TOKO%20CC%20-%20Login%20Enhancement.pptx?d=w68e7fa627cd5430e8785dea3ceabcbaf&amp;csf=1&amp;web=1&amp;e=QUuYNa" TargetMode="External"/><Relationship Id="rId16" Type="http://schemas.openxmlformats.org/officeDocument/2006/relationships/hyperlink" Target="https://pmicloud.sharepoint.com/:p:/r/teams/Comm.Deployment-Deployment-ID/Shared%20Documents/00.%20COMM_DEPLOYMENT/06.%20SPRINT/1.%20Sprint%202026/BRD%202026/Sprint%209%20-%20BRD%20-%20Compile/Sprint%209%202026%20-%20AYO%20MITRA/BRD%20-%20AYO%20Mitra%20Enhancement.pptx?d=w2c37414fdc6242a08ba000c31dacd6bc&amp;csf=1&amp;web=1&amp;e=x0ciMx" TargetMode="External"/><Relationship Id="rId29" Type="http://schemas.openxmlformats.org/officeDocument/2006/relationships/hyperlink" Target="https://pmicloud.sharepoint.com/:p:/r/teams/Comm.Deployment-Deployment-ID/Shared%20Documents/00.%20COMM_DEPLOYMENT/06.%20SPRINT/1.%20Sprint%202026/BRD%202026/Sprint%206%20-%20BRD%20-%20Compile/Sprint%206%202026%20-%20MyHero/BRD%20Price%20Management%20Enhancement.pptx?d=w2a3cf2efe1bc48d481d1212ee17251ff&amp;csf=1&amp;web=1&amp;e=cHdMKO" TargetMode="External"/><Relationship Id="rId11" Type="http://schemas.openxmlformats.org/officeDocument/2006/relationships/hyperlink" Target="https://pmicloud.sharepoint.com/:p:/r/teams/Comm.Deployment-Deployment-ID/Shared%20Documents/00.%20COMM_DEPLOYMENT/06.%20SPRINT/1.%20Sprint%202026/BRD%202026/Sprint%209%20-%20BRD%20-%20Compile/Sprint%209%202026%20-%20B2B%20-%20Toko,%20Principal,%20CITA,%20MITA,%20Mitra,%20Mitra%20Order/BRD%20AYO%20TOKO%20SFP%20-%20Update%20Order%20Status.pptx?d=w431d3a6692fb43e9a35ef57a364e6609&amp;csf=1&amp;web=1&amp;e=2aOFUA" TargetMode="External"/><Relationship Id="rId24" Type="http://schemas.openxmlformats.org/officeDocument/2006/relationships/hyperlink" Target="https://pmicloud-my.sharepoint.com/:p:/r/personal/jdharmaw_pmintl_net/Documents/CITA%20Chatbot%20Enhancement%20%E2%80%93%20Intent-Based%20Order%20Assistance%20(Phase%201%20%E2%80%93%20Temporary%20Solution).pptx?d=w607ad470f6a84bf4afc28d72f6c86667&amp;csf=1&amp;web=1&amp;e=GaDrTl" TargetMode="External"/><Relationship Id="rId32" Type="http://schemas.openxmlformats.org/officeDocument/2006/relationships/hyperlink" Target="https://pmicloud.sharepoint.com/:b:/r/teams/Comm.Deployment-Deployment-ID/Shared%20Documents/00.%20COMM_DEPLOYMENT/06.%20SPRINT/1.%20Sprint%202026/BRD%202026/Sprint%207%20-%20BRD%20-%20Compile/Sprint%207%202026%20-%20B2B%20-%20Toko,%20Principal,%20CITA,%20MITA,%20Mitra,%20Mitra%20Order/BRD%20AYO%20TOKO%20to%20Provide%20CN%20Reward%20fix%20update.pdf?csf=1&amp;web=1&amp;e=XWzc2O" TargetMode="External"/><Relationship Id="rId37"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40"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45" Type="http://schemas.openxmlformats.org/officeDocument/2006/relationships/hyperlink" Target="https://pmicloud-my.sharepoint.com/:p:/g/personal/kanggana_pmintl_net/IQDeJciWyCndR4ob0eWkqQz7AaHJcMyCSmh6txopM2hD_UA?e=93PjzC" TargetMode="External"/><Relationship Id="rId53" Type="http://schemas.openxmlformats.org/officeDocument/2006/relationships/hyperlink" Target="https://pmicloud.sharepoint.com/:b:/r/teams/Comm.Deployment-Deployment-ID/Shared%20Documents/00.%20COMM_DEPLOYMENT/06.%20SPRINT/1.%20Sprint%202026/BRD%202026/Sprint%209%20-%20BRD%20-%20Compile/Sprint%209%202026%20-%20DTE/BRD%20-%20AYO%20Kasir%20-%20Leads%20Gen%20Enhancement%202%201.pdf?d=wbbef60248e374287a9f2fff7055f4d6b&amp;csf=1&amp;web=1&amp;e=sbZhS1" TargetMode="External"/><Relationship Id="rId58" Type="http://schemas.microsoft.com/office/2017/10/relationships/threadedComment" Target="../threadedComments/threadedComment8.xml"/><Relationship Id="rId5" Type="http://schemas.openxmlformats.org/officeDocument/2006/relationships/hyperlink" Target="https://pmicloud.sharepoint.com/:p:/r/teams/Comm.Deployment-Deployment-ID/Shared%20Documents/00.%20COMM_DEPLOYMENT/06.%20SPRINT/1.%20Sprint%202026/BRD%202026/Sprint%209%20-%20BRD%20-%20Compile/Sprint%209%202026%20-%20B2B%20-%20Toko,%20Principal,%20CITA,%20MITA,%20Mitra,%20Mitra%20Order/BRD%20AYO%20TOKO%20CC%20-%20Scan%20to%20Visit.pptx?d=wc83f9fe214ec4262891b8bee01f61bb5&amp;csf=1&amp;web=1&amp;e=dajVFn" TargetMode="External"/><Relationship Id="rId19" Type="http://schemas.openxmlformats.org/officeDocument/2006/relationships/hyperlink" Target="https://pmicloud.sharepoint.com/:p:/r/teams/Comm.Deployment-Deployment-ID/Shared%20Documents/00.%20COMM_DEPLOYMENT/06.%20SPRINT/1.%20Sprint%202026/BRD%202026/Sprint%209%20-%20BRD%20-%20Compile/Sprint%209%202026%20-%20MyHero/BRD%20Automated%20Overdue%20Control%20Enhancement%20%E2%80%93%20Receipt%20Penjualan%20Tunai.pptx?d=wdd826e7ad88f460a830a55974611df3c&amp;csf=1&amp;web=1&amp;e=R7vkHP" TargetMode="External"/><Relationship Id="rId4" Type="http://schemas.openxmlformats.org/officeDocument/2006/relationships/hyperlink" Target="https://pmicloud.sharepoint.com/:p:/r/teams/Comm.Deployment-Deployment-ID/Shared%20Documents/00.%20COMM_DEPLOYMENT/06.%20SPRINT/1.%20Sprint%202026/BRD%202026/Sprint%209%20-%20BRD%20-%20Compile/Sprint%209%202026%20-%20B2B%20-%20Toko,%20Principal,%20CITA,%20MITA,%20Mitra,%20Mitra%20Order/BRD%20AYO%20TOKO%20CC%20-%20Refactor%20AYO%20Toko.pptx?d=w812ca9c19cd2439bac808a7f5fb59a45&amp;csf=1&amp;web=1&amp;e=zEoPaT" TargetMode="External"/><Relationship Id="rId9" Type="http://schemas.openxmlformats.org/officeDocument/2006/relationships/hyperlink" Target="https://pmicloud.sharepoint.com/:b:/r/teams/Comm.Deployment-Deployment-ID/Shared%20Documents/00.%20COMM_DEPLOYMENT/06.%20SPRINT/1.%20Sprint%202026/BRD%202026/Sprint%208%20-%20BRD%20-%20Compile/Sprint%208%202026%20-%20B2B%20-%20Toko,%20Principal,%20CITA,%20MITA,%20Mitra,%20Mitra%20Order/BRD%20AYO%20TOKO%20to%20serve%20recomendation%20order%20verse2.pdf?d=w34a1c148ac184d31a8cbe810ed9c365c&amp;csf=1&amp;web=1&amp;e=WnqTa2" TargetMode="External"/><Relationship Id="rId14" Type="http://schemas.openxmlformats.org/officeDocument/2006/relationships/hyperlink" Target="https://pmicloud-my.sharepoint.com/:p:/r/personal/rtjandra_pmintl_net/Documents/Documents/BRD%202026/BRD_PH_PH%20Control%20Tower%20Phase%201.pptx?d=w33ff3c26965a485cbbcd03977cb622c3&amp;csf=1&amp;web=1&amp;e=ZpBkbg" TargetMode="External"/><Relationship Id="rId22" Type="http://schemas.openxmlformats.org/officeDocument/2006/relationships/hyperlink" Target="https://pmicloud-my.sharepoint.com/:p:/g/personal/jdharmaw_pmintl_net/IQAzNSqXi94MR6JZCl1zU8vUAVH_MxIDtIqg7pFF059rzio?e=L4rMVc" TargetMode="External"/><Relationship Id="rId27" Type="http://schemas.openxmlformats.org/officeDocument/2006/relationships/hyperlink" Target="https://pmicloud-my.sharepoint.com/:p:/g/personal/jalexand4_pmintl_net/IQDQBy274gVaQZWARBSor2C9AevjwU5IcflT442x-y8S6hI?e=vcPIpo" TargetMode="External"/><Relationship Id="rId30" Type="http://schemas.openxmlformats.org/officeDocument/2006/relationships/hyperlink" Target="https://jira.app.pconnect.biz/browse/CDE-72276" TargetMode="External"/><Relationship Id="rId35" Type="http://schemas.openxmlformats.org/officeDocument/2006/relationships/hyperlink" Target="https://pmicloud-my.sharepoint.com/:p:/g/personal/kanggana_pmintl_net/IQDeJciWyCndR4ob0eWkqQz7AaHJcMyCSmh6txopM2hD_UA?e=93PjzC" TargetMode="External"/><Relationship Id="rId43" Type="http://schemas.openxmlformats.org/officeDocument/2006/relationships/hyperlink" Target="https://pmicloud-my.sharepoint.com/:p:/r/personal/fgunawan6_pmintl_net/Documents/AYO%20Kasir/BRD/BRD%20-%20AYO%20Kasir%20Sprint%208%202026.pptx?d=wc324ba1b117047559ff1e9b2f071bbcd&amp;csf=1&amp;web=1&amp;e=lNkILQ" TargetMode="External"/><Relationship Id="rId48" Type="http://schemas.openxmlformats.org/officeDocument/2006/relationships/hyperlink" Target="https://pmicloud.sharepoint.com/:p:/r/teams/Comm.Deployment-Deployment-ID/Shared%20Documents/00.%20COMM_DEPLOYMENT/06.%20SPRINT/1.%20Sprint%202026/BRD%202026/Sprint%209%20-%20BRD%20-%20Compile/Sprint%209%202026%20-%20AYO%20MITRA/BRD%20-%20GENESIS.pptx?d=w1b181dba1bc54e45a148b5732b9c9e87&amp;csf=1&amp;web=1&amp;e=l0WylX" TargetMode="External"/><Relationship Id="rId56" Type="http://schemas.openxmlformats.org/officeDocument/2006/relationships/vmlDrawing" Target="../drawings/vmlDrawing8.vml"/><Relationship Id="rId8" Type="http://schemas.openxmlformats.org/officeDocument/2006/relationships/hyperlink" Target="https://pmicloud.sharepoint.com/:b:/r/teams/Comm.Deployment-Deployment-ID/Shared%20Documents/00.%20COMM_DEPLOYMENT/06.%20SPRINT/1.%20Sprint%202026/BRD%202026/Sprint%208%20-%20BRD%20-%20Compile/Sprint%208%202026%20-%20B2B%20-%20Toko,%20Principal,%20CITA,%20MITA,%20Mitra,%20Mitra%20Order/BRD%20AYO%20TOKO%20to%20serve%20recomendation%20order%20verse2.pdf?d=w34a1c148ac184d31a8cbe810ed9c365c&amp;csf=1&amp;web=1&amp;e=WnqTa2" TargetMode="External"/><Relationship Id="rId51" Type="http://schemas.openxmlformats.org/officeDocument/2006/relationships/hyperlink" Target="https://pmicloud.sharepoint.com/:p:/r/teams/Comm.Deployment-Deployment-ID/Shared%20Documents/00.%20COMM_DEPLOYMENT/06.%20SPRINT/1.%20Sprint%202026/BRD%202026/Sprint%209%20-%20BRD%20-%20Compile/Sprint%209%202026%20-%20DTE/BRD%20-%20DTE%20Verification%20Challenge%20(Pengajuan%20Banding%20Misi).pptx?d=w3c8e7db566264b019d598ab303b5039d&amp;csf=1&amp;web=1&amp;e=ZDhX8o" TargetMode="External"/><Relationship Id="rId3" Type="http://schemas.openxmlformats.org/officeDocument/2006/relationships/hyperlink" Target="https://pmicloud.sharepoint.com/:p:/r/teams/Comm.Deployment-Deployment-ID/Shared%20Documents/00.%20COMM_DEPLOYMENT/06.%20SPRINT/1.%20Sprint%202026/BRD%202026/Sprint%209%20-%20BRD%20-%20Compile/Sprint%209%202026%20-%20B2B%20-%20Toko,%20Principal,%20CITA,%20MITA,%20Mitra,%20Mitra%20Order/BRD%20AYO%20TOKO%20CC%20-%20New%20B2B%20Matchmaking%20Scheme.pptx?d=w7b8c9bb33833442faea2a61e7e48c22a&amp;csf=1&amp;web=1&amp;e=fFPzLi" TargetMode="External"/><Relationship Id="rId12" Type="http://schemas.openxmlformats.org/officeDocument/2006/relationships/hyperlink" Target="https://pmicloud-my.sharepoint.com/:p:/g/personal/jdharmaw_pmintl_net/IQAzNSqXi94MR6JZCl1zU8vUAVH_MxIDtIqg7pFF059rzio?e=L4rMVc" TargetMode="External"/><Relationship Id="rId17" Type="http://schemas.openxmlformats.org/officeDocument/2006/relationships/hyperlink" Target="https://pmicloud.sharepoint.com/:p:/r/teams/Comm.Deployment-Deployment-ID/Shared%20Documents/00.%20COMM_DEPLOYMENT/06.%20SPRINT/1.%20Sprint%202026/BRD%202026/Sprint%209%20-%20BRD%20-%20Compile/Sprint%209%202026%20-%20AYO%20MITRA/BRD%20-%20AYO%20Mitra%20Enhancement.pptx?d=w2c37414fdc6242a08ba000c31dacd6bc&amp;csf=1&amp;web=1&amp;e=x0ciMx" TargetMode="External"/><Relationship Id="rId25" Type="http://schemas.openxmlformats.org/officeDocument/2006/relationships/hyperlink" Target="https://jira.app.pconnect.biz/browse/CDE-67620" TargetMode="External"/><Relationship Id="rId33"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38"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46" Type="http://schemas.openxmlformats.org/officeDocument/2006/relationships/hyperlink" Target="https://pmicloud.sharepoint.com/:p:/r/teams/Comm.Deployment-Deployment-ID/Shared%20Documents/00.%20COMM_DEPLOYMENT/06.%20SPRINT/1.%20Sprint%202026/BRD%202026/Sprint%209%20-%20BRD%20-%20Compile/Sprint%209%202026%20-%20AYO%20MITRA/BRD%20-%20GENESIS.pptx?d=w1b181dba1bc54e45a148b5732b9c9e87&amp;csf=1&amp;web=1&amp;e=l0WylX" TargetMode="External"/><Relationship Id="rId59" Type="http://schemas.microsoft.com/office/2019/04/relationships/documenttask" Target="../documenttasks/documenttask1.xml"/><Relationship Id="rId20" Type="http://schemas.openxmlformats.org/officeDocument/2006/relationships/hyperlink" Target="https://pmicloud.sharepoint.com/:p:/t/DIA-DataInsightAnalytics-Sampoerna-ID2/IQAwEUj5nNsoQ7QJKSJ6GgS2AXWNMoCfTz4VVa7A7SY8_44?e=IZljWc" TargetMode="External"/><Relationship Id="rId41" Type="http://schemas.openxmlformats.org/officeDocument/2006/relationships/hyperlink" Target="https://pmicloud.sharepoint.com/:p:/r/teams/Comm.Deployment-Deployment-ID/_layouts/15/Doc.aspx?sourcedoc=%7B4AB2C2E4-8DEF-4D69-B027-80AC8BB5A1D2%7D&amp;file=BRD%20Connect%20Coach%20Type%20with%20Retailer%20Type.pptx&amp;action=edit&amp;mobileredirect=true" TargetMode="External"/><Relationship Id="rId54"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1" Type="http://schemas.openxmlformats.org/officeDocument/2006/relationships/hyperlink" Target="https://pmicloud.sharepoint.com/:p:/r/teams/Comm.Deployment-Deployment-ID/Shared%20Documents/00.%20COMM_DEPLOYMENT/06.%20SPRINT/1.%20Sprint%202026/BRD%202026/Sprint%209%20-%20BRD%20-%20Compile/Sprint%209%202026%20-%20B2B%20-%20Toko,%20Principal,%20CITA,%20MITA,%20Mitra,%20Mitra%20Order/BRD%20AYO%20TOKO%20CC%20-%20Dijamin1Klik%20in%20AYO%20Toko.pptx?d=wae7b720c1d40429b9a3eed1b041b4a6a&amp;csf=1&amp;web=1&amp;e=fhhcK5" TargetMode="External"/><Relationship Id="rId6" Type="http://schemas.openxmlformats.org/officeDocument/2006/relationships/hyperlink" Target="https://pmicloud.sharepoint.com/:b:/r/teams/Comm.Deployment-Deployment-ID/Shared%20Documents/00.%20COMM_DEPLOYMENT/06.%20SPRINT/1.%20Sprint%202026/BRD%202026/Sprint%208%20-%20BRD%20-%20Compile/Sprint%208%202026%20-%20B2B%20-%20Toko,%20Principal,%20CITA,%20MITA,%20Mitra,%20Mitra%20Order/BRD%20AYO%20TOKO%20to%20serve%20recomendation%20order%20verse2.pdf?d=w34a1c148ac184d31a8cbe810ed9c365c&amp;csf=1&amp;web=1&amp;e=WnqTa2" TargetMode="External"/><Relationship Id="rId15" Type="http://schemas.openxmlformats.org/officeDocument/2006/relationships/hyperlink" Target="https://jira.app.pconnect.biz/browse/CDE-78657" TargetMode="External"/><Relationship Id="rId23" Type="http://schemas.openxmlformats.org/officeDocument/2006/relationships/hyperlink" Target="https://pmicloud-my.sharepoint.com/:p:/g/personal/jdharmaw_pmintl_net/IQAzNSqXi94MR6JZCl1zU8vUAVH_MxIDtIqg7pFF059rzio?e=L4rMVc" TargetMode="External"/><Relationship Id="rId28" Type="http://schemas.openxmlformats.org/officeDocument/2006/relationships/hyperlink" Target="https://pmicloud.sharepoint.com/:p:/r/teams/Comm.Deployment-Deployment-ID/Shared%20Documents/00.%20COMM_DEPLOYMENT/06.%20SPRINT/1.%20Sprint%202026/BRD%202026/Sprint%206%20-%20BRD%20-%20Compile/Sprint%206%202026%20-%20MyHero/BRD%20Invoice%20Adjustment.pptx?d=wb45b91fe07d7415fafe698f33c28c314&amp;csf=1&amp;web=1&amp;e=byeozX" TargetMode="External"/><Relationship Id="rId36" Type="http://schemas.openxmlformats.org/officeDocument/2006/relationships/hyperlink" Target="https://pmicloud-my.sharepoint.com/:p:/g/personal/kanggana_pmintl_net/IQDeJciWyCndR4ob0eWkqQz7AaHJcMyCSmh6txopM2hD_UA?e=93PjzC" TargetMode="External"/><Relationship Id="rId49" Type="http://schemas.openxmlformats.org/officeDocument/2006/relationships/hyperlink" Target="https://pmicloud-my.sharepoint.com/:p:/r/personal/rtjandra_pmintl_net/Documents/Documents/BRD%202026/BRD_PH_Kita_Code_Enhancement.pptx?d=w97cf054c0f30455a8af2ec5063ce7953&amp;csf=1&amp;web=1&amp;e=4vm5od" TargetMode="External"/><Relationship Id="rId57" Type="http://schemas.openxmlformats.org/officeDocument/2006/relationships/comments" Target="../comments8.xml"/><Relationship Id="rId10" Type="http://schemas.openxmlformats.org/officeDocument/2006/relationships/hyperlink" Target="https://pmicloud.sharepoint.com/:b:/r/teams/Comm.Deployment-Deployment-ID/Shared%20Documents/00.%20COMM_DEPLOYMENT/06.%20SPRINT/1.%20Sprint%202026/BRD%202026/Sprint%208%20-%20BRD%20-%20Compile/Sprint%208%202026%20-%20B2B%20-%20Toko,%20Principal,%20CITA,%20MITA,%20Mitra,%20Mitra%20Order/BRD%20AYO%20TOKO%20to%20serve%20recomendation%20order%20verse2.pdf?d=w34a1c148ac184d31a8cbe810ed9c365c&amp;csf=1&amp;web=1&amp;e=WnqTa2" TargetMode="External"/><Relationship Id="rId31" Type="http://schemas.openxmlformats.org/officeDocument/2006/relationships/hyperlink" Target="https://pmicloud.sharepoint.com/:p:/r/teams/Comm.Deployment-Deployment-ID/Shared%20Documents/00.%20COMM_DEPLOYMENT/06.%20SPRINT/1.%20Sprint%202026/BRD%202026/Sprint%206%20-%20BRD%20-%20Compile/Sprint%206%202026%20-%20MyHero/BRD%20Optimize%20PG%20Cash.pptx?d=wc74d2436a716410a9f01cb8a30fb862e&amp;csf=1&amp;web=1&amp;e=3zAc8N" TargetMode="External"/><Relationship Id="rId44" Type="http://schemas.openxmlformats.org/officeDocument/2006/relationships/hyperlink" Target="https://pmicloud-my.sharepoint.com/:p:/g/personal/kwijaya1_pmintl_net/IQAasnz1QdktRY_evHUYWbBcAV1UCQow87zr-tiQGZJb30s?e=tG3fwa" TargetMode="External"/><Relationship Id="rId52" Type="http://schemas.openxmlformats.org/officeDocument/2006/relationships/hyperlink" Target="https://pmicloud.sharepoint.com/:p:/r/teams/Comm.Deployment-Deployment-ID/Shared%20Documents/00.%20COMM_DEPLOYMENT/06.%20SPRINT/1.%20Sprint%202026/BRD%202026/Sprint%209%20-%20BRD%20-%20Compile/Sprint%209%202026%20-%20DTE/BRD%20CITA,%20AYO%20TOKO,%20DTE%20-%20Agnostic%20Missions.pptx?d=wf121e5e7383c49c1968f35e914b28767&amp;csf=1&amp;web=1&amp;e=VRmbpO" TargetMode="External"/><Relationship Id="rId60" Type="http://schemas.microsoft.com/office/2019/04/relationships/namedSheetView" Target="../namedSheetViews/namedSheetView6.xml"/></Relationships>
</file>

<file path=xl/worksheets/_rels/sheet3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35.xml.rels><?xml version="1.0" encoding="UTF-8" standalone="yes"?>
<Relationships xmlns="http://schemas.openxmlformats.org/package/2006/relationships"><Relationship Id="rId13" Type="http://schemas.openxmlformats.org/officeDocument/2006/relationships/hyperlink" Target="https://pmicloud.sharepoint.com/:p:/r/teams/Comm.Deployment-Deployment-ID/Shared%20Documents/00.%20COMM_DEPLOYMENT/06.%20SPRINT/1.%20Sprint%202026/BRD%202026/Sprint%206%20-%20BRD%20-%20Compile/Sprint%206%202026%20-%20MyHero/BRD%20Optimize%20PG%20Cash.pptx?d=wc74d2436a716410a9f01cb8a30fb862e&amp;csf=1&amp;web=1&amp;e=3zAc8N" TargetMode="External"/><Relationship Id="rId18" Type="http://schemas.openxmlformats.org/officeDocument/2006/relationships/hyperlink" Target="https://pmicloud.sharepoint.com/:b:/r/teams/Comm.Deployment-Deployment-ID/Shared%20Documents/00.%20COMM_DEPLOYMENT/06.%20SPRINT/1.%20Sprint%202026/BRD%202026/Sprint%207%20-%20BRD%20-%20Compile/Sprint%207%202026%20-%20B2B%20-%20Toko,%20Principal,%20CITA,%20MITA,%20Mitra,%20Mitra%20Order/BRD%20AYO%20TOKO%20to%20Provide%20CN%20Reward%20fix%20update.pdf?csf=1&amp;web=1&amp;e=XWzc2O" TargetMode="External"/><Relationship Id="rId26" Type="http://schemas.openxmlformats.org/officeDocument/2006/relationships/hyperlink" Target="https://pmicloud-my.sharepoint.com/:p:/r/personal/jalexand4_pmintl_net/Documents/2026/AYO%20Toko%202026/BRD%20AYO%20Toko%20-%20Sprint%208.pptx?d=waee7473ef8504b7b9c0ceeeac8cd85be&amp;csf=1&amp;web=1&amp;e=2ixsdy" TargetMode="External"/><Relationship Id="rId39" Type="http://schemas.openxmlformats.org/officeDocument/2006/relationships/hyperlink" Target="https://jira.app.pconnect.biz/browse/CDE-67620" TargetMode="External"/><Relationship Id="rId21" Type="http://schemas.openxmlformats.org/officeDocument/2006/relationships/hyperlink" Target="https://pmicloud.sharepoint.com/:p:/r/teams/Comm.Deployment-Deployment-ID/_layouts/15/Doc.aspx?sourcedoc=%7B4AB2C2E4-8DEF-4D69-B027-80AC8BB5A1D2%7D&amp;file=BRD%20Connect%20Coach%20Type%20with%20Retailer%20Type.pptx&amp;action=edit&amp;mobileredirect=true" TargetMode="External"/><Relationship Id="rId34" Type="http://schemas.openxmlformats.org/officeDocument/2006/relationships/hyperlink" Target="https://pmicloud-my.sharepoint.com/:p:/r/personal/jalexand4_pmintl_net/Documents/2026/AYO%20Toko%202026/BRD%20AYO%20Toko%20-%20Sprint%208.pptx?d=waee7473ef8504b7b9c0ceeeac8cd85be&amp;csf=1&amp;web=1&amp;e=2ixsdy" TargetMode="External"/><Relationship Id="rId42" Type="http://schemas.openxmlformats.org/officeDocument/2006/relationships/hyperlink" Target="https://wiki.app.pconnect.biz/spaces/CDE/pages/1895040593/PRD+CITA+-+Mission+Shortcut+on+Homepage+Logic+Enhancement" TargetMode="External"/><Relationship Id="rId47" Type="http://schemas.openxmlformats.org/officeDocument/2006/relationships/hyperlink" Target="https://jira.app.pconnect.biz/browse/CDE-72558" TargetMode="External"/><Relationship Id="rId50" Type="http://schemas.openxmlformats.org/officeDocument/2006/relationships/hyperlink" Target="https://pmicloud.sharepoint.com/:b:/r/teams/Comm.Deployment-Deployment-ID/Shared%20Documents/00.%20COMM_DEPLOYMENT/06.%20SPRINT/1.%20Sprint%202026/BRD%202026/Sprint%207%20-%20BRD%20-%20Compile/Sprint%207%202026%20-%20B2B%20-%20Toko,%20Principal,%20CITA,%20MITA,%20Mitra,%20Mitra%20Order/BRD%20AYO%20TOKO%20to%20Provide%20CN%20Reward%20fix%20update.pdf?csf=1&amp;web=1&amp;e=XHOT2s" TargetMode="External"/><Relationship Id="rId55" Type="http://schemas.openxmlformats.org/officeDocument/2006/relationships/vmlDrawing" Target="../drawings/vmlDrawing9.vml"/><Relationship Id="rId7" Type="http://schemas.openxmlformats.org/officeDocument/2006/relationships/hyperlink" Target="https://pmicloud.sharepoint.com/:p:/r/teams/Comm.Deployment-Deployment-ID/Shared%20Documents/00.%20COMM_DEPLOYMENT/06.%20SPRINT/1.%20Sprint%202026/BRD%202026/Sprint%206%20-%20BRD%20-%20Compile/Sprint%206%202026%20-%20MyHero/BRD%20Invoice%20Adjustment.pptx?d=wb45b91fe07d7415fafe698f33c28c314&amp;csf=1&amp;web=1&amp;e=byeozX" TargetMode="External"/><Relationship Id="rId2" Type="http://schemas.openxmlformats.org/officeDocument/2006/relationships/hyperlink" Target="https://pmicloud-my.sharepoint.com/:p:/g/personal/jdharmaw_pmintl_net/IQAzNSqXi94MR6JZCl1zU8vUAVH_MxIDtIqg7pFF059rzio?e=L4rMVc" TargetMode="External"/><Relationship Id="rId16"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29" Type="http://schemas.openxmlformats.org/officeDocument/2006/relationships/hyperlink" Target="https://pmicloud-my.sharepoint.com/:p:/r/personal/fgunawan6_pmintl_net/Documents/AYO%20Kasir/BRD/BRD%20-%20AYO%20Kasir%20Sprint%208%202026.pptx?d=wc324ba1b117047559ff1e9b2f071bbcd&amp;csf=1&amp;web=1&amp;e=lNkILQ" TargetMode="External"/><Relationship Id="rId11" Type="http://schemas.openxmlformats.org/officeDocument/2006/relationships/hyperlink" Target="https://pmicloud-my.sharepoint.com/:p:/g/personal/kanggana_pmintl_net/IQDeJciWyCndR4ob0eWkqQz7AaHJcMyCSmh6txopM2hD_UA?e=93PjzC" TargetMode="External"/><Relationship Id="rId24" Type="http://schemas.openxmlformats.org/officeDocument/2006/relationships/hyperlink" Target="https://pmicloud-my.sharepoint.com/:p:/g/personal/jalexand4_pmintl_net/IQDQBy274gVaQZWARBSor2C9AevjwU5IcflT442x-y8S6hI?e=vcPIpo" TargetMode="External"/><Relationship Id="rId32" Type="http://schemas.openxmlformats.org/officeDocument/2006/relationships/hyperlink" Target="https://pmicloud.sharepoint.com/:b:/r/teams/Comm.Deployment-Deployment-ID/Shared%20Documents/00.%20COMM_DEPLOYMENT/06.%20SPRINT/1.%20Sprint%202026/BRD%202026/Sprint%208%20-%20BRD%20-%20Compile/Sprint%208%202026%20-%20B2B%20-%20Toko,%20Principal,%20CITA,%20MITA,%20Mitra,%20Mitra%20Order/BRD%20AYO%20TOKO%20to%20serve%20recomendation%20order%20verse2.pdf?d=w34a1c148ac184d31a8cbe810ed9c365c&amp;csf=1&amp;web=1&amp;e=WnqTa2" TargetMode="External"/><Relationship Id="rId37" Type="http://schemas.openxmlformats.org/officeDocument/2006/relationships/hyperlink" Target="https://pmicloud.sharepoint.com/:b:/r/teams/Comm.Deployment-Deployment-ID/Shared%20Documents/00.%20COMM_DEPLOYMENT/06.%20SPRINT/1.%20Sprint%202026/BRD%202026/Sprint%208%20-%20BRD%20-%20Compile/Sprint%208%202026%20-%20B2B%20-%20Toko,%20Principal,%20CITA,%20MITA,%20Mitra,%20Mitra%20Order/BRD%20AYO%20TOKO%20to%20serve%20recomendation%20order%20verse2.pdf?d=w34a1c148ac184d31a8cbe810ed9c365c&amp;csf=1&amp;web=1&amp;e=WnqTa2" TargetMode="External"/><Relationship Id="rId40" Type="http://schemas.openxmlformats.org/officeDocument/2006/relationships/hyperlink" Target="https://jira.app.pconnect.biz/browse/CDE-67620" TargetMode="External"/><Relationship Id="rId45" Type="http://schemas.openxmlformats.org/officeDocument/2006/relationships/hyperlink" Target="https://jira.app.pconnect.biz/browse/CDE-82139" TargetMode="External"/><Relationship Id="rId53" Type="http://schemas.openxmlformats.org/officeDocument/2006/relationships/hyperlink" Target="https://jira.app.pconnect.biz/browse/CDE-79967" TargetMode="External"/><Relationship Id="rId58" Type="http://schemas.microsoft.com/office/2019/04/relationships/documenttask" Target="../documenttasks/documenttask2.xml"/><Relationship Id="rId5" Type="http://schemas.openxmlformats.org/officeDocument/2006/relationships/hyperlink" Target="https://pmicloud-my.sharepoint.com/:p:/g/personal/kanggana_pmintl_net/IQDeJciWyCndR4ob0eWkqQz7AaHJcMyCSmh6txopM2hD_UA?e=93PjzC" TargetMode="External"/><Relationship Id="rId19" Type="http://schemas.openxmlformats.org/officeDocument/2006/relationships/hyperlink" Target="https://pmicloud-my.sharepoint.com/:p:/r/personal/jdharmaw_pmintl_net/Documents/CITA%20Chatbot%20Enhancement%20%E2%80%93%20Intent-Based%20Order%20Assistance%20(Phase%201%20%E2%80%93%20Temporary%20Solution).pptx?d=w607ad470f6a84bf4afc28d72f6c86667&amp;csf=1&amp;web=1&amp;e=GaDrTl" TargetMode="External"/><Relationship Id="rId4" Type="http://schemas.openxmlformats.org/officeDocument/2006/relationships/hyperlink" Target="https://pmicloud-my.sharepoint.com/:p:/g/personal/kanggana_pmintl_net/IQDeJciWyCndR4ob0eWkqQz7AaHJcMyCSmh6txopM2hD_UA?e=93PjzC" TargetMode="External"/><Relationship Id="rId9"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14"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22"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27" Type="http://schemas.openxmlformats.org/officeDocument/2006/relationships/hyperlink" Target="https://pmicloud.sharepoint.com/:b:/r/teams/Comm.Deployment-Deployment-ID/Shared%20Documents/00.%20COMM_DEPLOYMENT/06.%20SPRINT/1.%20Sprint%202026/BRD%202026/Sprint%208%20-%20BRD%20-%20Compile/Sprint%208%202026%20-%20B2B%20-%20Toko,%20Principal,%20CITA,%20MITA,%20Mitra,%20Mitra%20Order/BRD%20AYO%20TOKO%20to%20serve%20recomendation%20order%20verse2.pdf?d=w34a1c148ac184d31a8cbe810ed9c365c&amp;csf=1&amp;web=1&amp;e=WnqTa2" TargetMode="External"/><Relationship Id="rId30" Type="http://schemas.openxmlformats.org/officeDocument/2006/relationships/hyperlink" Target="https://pmicloud-my.sharepoint.com/:p:/r/personal/rtjandra_pmintl_net/Documents/Documents/BRD%202026/BRD_PH_PH%20Control%20Tower%20Phase%201.pptx?d=w33ff3c26965a485cbbcd03977cb622c3&amp;csf=1&amp;web=1&amp;e=ZpBkbg" TargetMode="External"/><Relationship Id="rId35" Type="http://schemas.openxmlformats.org/officeDocument/2006/relationships/hyperlink" Target="https://pmicloud-my.sharepoint.com/:p:/r/personal/jdharmaw_pmintl_net/_layouts/15/Doc.aspx?sourcedoc=%7B8839C935-DD55-4F3A-9E63-46EB57162946%7D&amp;file=BRD%20-%20CITA%20Profile%20Page.pptx&amp;action=edit&amp;mobileredirect=true" TargetMode="External"/><Relationship Id="rId43" Type="http://schemas.openxmlformats.org/officeDocument/2006/relationships/hyperlink" Target="https://pmicloud.sharepoint.com/:p:/t/DIA-DataInsightAnalytics-Sampoerna-ID2/IQAwEUj5nNsoQ7QJKSJ6GgS2AXWNMoCfTz4VVa7A7SY8_44?e=IZljWc" TargetMode="External"/><Relationship Id="rId48" Type="http://schemas.openxmlformats.org/officeDocument/2006/relationships/hyperlink" Target="https://jira.app.pconnect.biz/browse/CDE-78657" TargetMode="External"/><Relationship Id="rId56" Type="http://schemas.openxmlformats.org/officeDocument/2006/relationships/comments" Target="../comments9.xml"/><Relationship Id="rId8" Type="http://schemas.openxmlformats.org/officeDocument/2006/relationships/hyperlink" Target="https://pmicloud.sharepoint.com/:p:/r/teams/Comm.Deployment-Deployment-ID/Shared%20Documents/00.%20COMM_DEPLOYMENT/06.%20SPRINT/1.%20Sprint%202026/BRD%202026/Sprint%206%20-%20BRD%20-%20Compile/Sprint%206%202026%20-%20MyHero/BRD%20Price%20Management%20Enhancement.pptx?d=w2a3cf2efe1bc48d481d1212ee17251ff&amp;csf=1&amp;web=1&amp;e=cHdMKO" TargetMode="External"/><Relationship Id="rId51" Type="http://schemas.openxmlformats.org/officeDocument/2006/relationships/hyperlink" Target="https://pmicloud.sharepoint.com/:p:/r/teams/Comm.Deployment-Deployment-ID/Shared%20Documents/00.%20COMM_DEPLOYMENT/06.%20SPRINT/1.%20Sprint%202026/BRD%202026/Sprint%206%20-%20BRD%20-%20Compile/Sprint%206%202026%20-%20B2B%20-%20Toko,%20Principal,%20CITA,%20MITA,%20Mitra,%20Mitra%20Order/BRD%20Communicate%20ayo%20order%20status%20to%20iLogic.pptx?d=wd0e1d256dc384491a5683b29c344b4b9&amp;csf=1&amp;web=1&amp;e=fhaSoL" TargetMode="External"/><Relationship Id="rId3"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12" Type="http://schemas.openxmlformats.org/officeDocument/2006/relationships/hyperlink" Target="https://pmicloud-my.sharepoint.com/:p:/g/personal/kanggana_pmintl_net/IQDeJciWyCndR4ob0eWkqQz7AaHJcMyCSmh6txopM2hD_UA?e=93PjzC" TargetMode="External"/><Relationship Id="rId17"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25" Type="http://schemas.openxmlformats.org/officeDocument/2006/relationships/hyperlink" Target="https://pmicloud-my.sharepoint.com/:p:/r/personal/jalexand4_pmintl_net/Documents/2026/AYO%20Toko%202026/BRD%20AYO%20Toko%20-%20Sprint%208.pptx?d=waee7473ef8504b7b9c0ceeeac8cd85be&amp;csf=1&amp;web=1&amp;e=2ixsdy" TargetMode="External"/><Relationship Id="rId33" Type="http://schemas.openxmlformats.org/officeDocument/2006/relationships/hyperlink" Target="https://pmicloud.sharepoint.com/:b:/r/teams/Comm.Deployment-Deployment-ID/Shared%20Documents/00.%20COMM_DEPLOYMENT/06.%20SPRINT/1.%20Sprint%202026/BRD%202026/Sprint%208%20-%20BRD%20-%20Compile/Sprint%208%202026%20-%20B2B%20-%20Toko,%20Principal,%20CITA,%20MITA,%20Mitra,%20Mitra%20Order/BRD%20AYO%20TOKO%20to%20serve%20recomendation%20order%20verse2.pdf?d=w34a1c148ac184d31a8cbe810ed9c365c&amp;csf=1&amp;web=1&amp;e=WnqTa2" TargetMode="External"/><Relationship Id="rId38" Type="http://schemas.openxmlformats.org/officeDocument/2006/relationships/hyperlink" Target="https://jira.app.pconnect.biz/browse/CDE-73864" TargetMode="External"/><Relationship Id="rId46" Type="http://schemas.openxmlformats.org/officeDocument/2006/relationships/hyperlink" Target="https://jira.app.pconnect.biz/browse/CDE-82138" TargetMode="External"/><Relationship Id="rId59" Type="http://schemas.microsoft.com/office/2019/04/relationships/namedSheetView" Target="../namedSheetViews/namedSheetView7.xml"/><Relationship Id="rId20" Type="http://schemas.openxmlformats.org/officeDocument/2006/relationships/hyperlink" Target="https://pmicloud-my.sharepoint.com/:p:/r/personal/jdharmaw_pmintl_net/Documents/Microsoft%20Teams%20Chat%20Files/BRD%20-%20CITA%20-%20Action%20Widget%20Exp.pptx?d=wdccb3eb24d084d74bff8489408beb4e8&amp;csf=1&amp;web=1&amp;e=del7nE" TargetMode="External"/><Relationship Id="rId41" Type="http://schemas.openxmlformats.org/officeDocument/2006/relationships/hyperlink" Target="https://jira.app.pconnect.biz/browse/CDE-72276" TargetMode="External"/><Relationship Id="rId54" Type="http://schemas.openxmlformats.org/officeDocument/2006/relationships/hyperlink" Target="https://jira.app.pconnect.biz/browse/CDE-80670" TargetMode="External"/><Relationship Id="rId1" Type="http://schemas.openxmlformats.org/officeDocument/2006/relationships/hyperlink" Target="https://pmicloud-my.sharepoint.com/:p:/g/personal/jdharmaw_pmintl_net/IQAzNSqXi94MR6JZCl1zU8vUAVH_MxIDtIqg7pFF059rzio?e=L4rMVc" TargetMode="External"/><Relationship Id="rId6"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15"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23" Type="http://schemas.openxmlformats.org/officeDocument/2006/relationships/hyperlink" Target="https://wiki.app.pconnect.biz/pages/viewpage.action?pageId=1761746238&amp;spaceKey=CDE&amp;title=AYO%2BKasir%2BIQOS%2BXP%2BTrigger%2BSurvey%2Bfrom%2BPayment%2BStatus%2BUpdate" TargetMode="External"/><Relationship Id="rId28" Type="http://schemas.openxmlformats.org/officeDocument/2006/relationships/hyperlink" Target="https://pmicloud.sharepoint.com/:b:/r/teams/Comm.Deployment-Deployment-ID/Shared%20Documents/00.%20COMM_DEPLOYMENT/06.%20SPRINT/1.%20Sprint%202026/BRD%202026/Sprint%208%20-%20BRD%20-%20Compile/Sprint%208%202026%20-%20B2B%20-%20Toko,%20Principal,%20CITA,%20MITA,%20Mitra,%20Mitra%20Order/BRD%20AYO%20TOKO%20to%20serve%20recomendation%20order%20verse2.pdf?d=w34a1c148ac184d31a8cbe810ed9c365c&amp;csf=1&amp;web=1&amp;e=WnqTa2" TargetMode="External"/><Relationship Id="rId36" Type="http://schemas.openxmlformats.org/officeDocument/2006/relationships/hyperlink" Target="https://pmicloud.sharepoint.com/:p:/r/teams/Comm.Deployment-Deployment-ID/Shared%20Documents/00.%20COMM_DEPLOYMENT/06.%20SPRINT/1.%20Sprint%202026/BRD%202026/Sprint%208%20-%20BRD%20-%20Compile/Sprint%208%202026%20-%20MyHero/BRD%20-%20Digital%20Signature%20-%20Enhancement.pptx?d=wcf0bff38b8c241e7ab01d4f0ec43e2ec&amp;csf=1&amp;web=1&amp;e=K7bC6R" TargetMode="External"/><Relationship Id="rId49" Type="http://schemas.openxmlformats.org/officeDocument/2006/relationships/hyperlink" Target="https://jira.app.pconnect.biz/browse/CDE-61920" TargetMode="External"/><Relationship Id="rId57" Type="http://schemas.microsoft.com/office/2017/10/relationships/threadedComment" Target="../threadedComments/threadedComment9.xml"/><Relationship Id="rId10"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31" Type="http://schemas.openxmlformats.org/officeDocument/2006/relationships/hyperlink" Target="https://pmicloud-my.sharepoint.com/:p:/g/personal/kwijaya1_pmintl_net/IQAasnz1QdktRY_evHUYWbBcAV1UCQow87zr-tiQGZJb30s?e=tG3fwa" TargetMode="External"/><Relationship Id="rId44" Type="http://schemas.openxmlformats.org/officeDocument/2006/relationships/hyperlink" Target="https://jira.app.pconnect.biz/browse/CDE-72412" TargetMode="External"/><Relationship Id="rId52" Type="http://schemas.openxmlformats.org/officeDocument/2006/relationships/hyperlink" Target="https://jira.app.pconnect.biz/browse/CDE-79552"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https://jira.app.pconnect.biz/browse/CDE-75589" TargetMode="External"/><Relationship Id="rId18" Type="http://schemas.openxmlformats.org/officeDocument/2006/relationships/hyperlink" Target="https://jira.app.pconnect.biz/browse/CDE-57312" TargetMode="External"/><Relationship Id="rId26" Type="http://schemas.openxmlformats.org/officeDocument/2006/relationships/hyperlink" Target="https://jira.app.pconnect.biz/browse/CDE-68909" TargetMode="External"/><Relationship Id="rId39" Type="http://schemas.openxmlformats.org/officeDocument/2006/relationships/hyperlink" Target="https://jira.app.pconnect.biz/browse/CDE-82950" TargetMode="External"/><Relationship Id="rId21" Type="http://schemas.openxmlformats.org/officeDocument/2006/relationships/hyperlink" Target="https://jira.app.pconnect.biz/browse/CDE-77685" TargetMode="External"/><Relationship Id="rId34" Type="http://schemas.openxmlformats.org/officeDocument/2006/relationships/hyperlink" Target="https://jira.app.pconnect.biz/browse/CDE-73534" TargetMode="External"/><Relationship Id="rId7" Type="http://schemas.openxmlformats.org/officeDocument/2006/relationships/hyperlink" Target="https://jira.app.pconnect.biz/browse/CDE-28835" TargetMode="External"/><Relationship Id="rId12" Type="http://schemas.openxmlformats.org/officeDocument/2006/relationships/hyperlink" Target="https://jira.app.pconnect.biz/browse/CDE-74181" TargetMode="External"/><Relationship Id="rId17" Type="http://schemas.openxmlformats.org/officeDocument/2006/relationships/hyperlink" Target="https://jira.app.pconnect.biz/browse/CDE-77505" TargetMode="External"/><Relationship Id="rId25" Type="http://schemas.openxmlformats.org/officeDocument/2006/relationships/hyperlink" Target="https://jira.app.pconnect.biz/browse/CDE-77686" TargetMode="External"/><Relationship Id="rId33" Type="http://schemas.openxmlformats.org/officeDocument/2006/relationships/hyperlink" Target="https://jira.app.pconnect.biz/browse/CDE-73512" TargetMode="External"/><Relationship Id="rId38" Type="http://schemas.openxmlformats.org/officeDocument/2006/relationships/hyperlink" Target="https://jira.app.pconnect.biz/browse/CDE-80962" TargetMode="External"/><Relationship Id="rId2" Type="http://schemas.openxmlformats.org/officeDocument/2006/relationships/hyperlink" Target="https://jira.app.pconnect.biz/browse/CDE-67620" TargetMode="External"/><Relationship Id="rId16" Type="http://schemas.openxmlformats.org/officeDocument/2006/relationships/hyperlink" Target="https://jira.app.pconnect.biz/browse/CDE-77504" TargetMode="External"/><Relationship Id="rId20" Type="http://schemas.openxmlformats.org/officeDocument/2006/relationships/hyperlink" Target="https://jira.app.pconnect.biz/browse/CDE-77684" TargetMode="External"/><Relationship Id="rId29" Type="http://schemas.openxmlformats.org/officeDocument/2006/relationships/hyperlink" Target="https://jira.app.pconnect.biz/browse/CDE-78292" TargetMode="External"/><Relationship Id="rId1" Type="http://schemas.openxmlformats.org/officeDocument/2006/relationships/hyperlink" Target="https://jira.app.pconnect.biz/browse/CDE-67620" TargetMode="External"/><Relationship Id="rId6" Type="http://schemas.openxmlformats.org/officeDocument/2006/relationships/hyperlink" Target="https://jira.app.pconnect.biz/browse/CDE-67620" TargetMode="External"/><Relationship Id="rId11" Type="http://schemas.openxmlformats.org/officeDocument/2006/relationships/hyperlink" Target="https://jira.app.pconnect.biz/browse/CDE-74182" TargetMode="External"/><Relationship Id="rId24" Type="http://schemas.openxmlformats.org/officeDocument/2006/relationships/hyperlink" Target="https://jira.app.pconnect.biz/browse/CDE-75994" TargetMode="External"/><Relationship Id="rId32" Type="http://schemas.openxmlformats.org/officeDocument/2006/relationships/hyperlink" Target="https://jira.app.pconnect.biz/browse/CDE-73536" TargetMode="External"/><Relationship Id="rId37" Type="http://schemas.openxmlformats.org/officeDocument/2006/relationships/hyperlink" Target="https://jira.app.pconnect.biz/browse/CDE-72249" TargetMode="External"/><Relationship Id="rId40" Type="http://schemas.openxmlformats.org/officeDocument/2006/relationships/table" Target="../tables/table2.xml"/><Relationship Id="rId5" Type="http://schemas.openxmlformats.org/officeDocument/2006/relationships/hyperlink" Target="https://jira.app.pconnect.biz/browse/CDE-57317" TargetMode="External"/><Relationship Id="rId15" Type="http://schemas.openxmlformats.org/officeDocument/2006/relationships/hyperlink" Target="https://jira.app.pconnect.biz/browse/CDE-75611" TargetMode="External"/><Relationship Id="rId23" Type="http://schemas.openxmlformats.org/officeDocument/2006/relationships/hyperlink" Target="https://jira.app.pconnect.biz/browse/CDE-75041" TargetMode="External"/><Relationship Id="rId28" Type="http://schemas.openxmlformats.org/officeDocument/2006/relationships/hyperlink" Target="https://jira.app.pconnect.biz/browse/CDE-81750" TargetMode="External"/><Relationship Id="rId36" Type="http://schemas.openxmlformats.org/officeDocument/2006/relationships/hyperlink" Target="https://jira.app.pconnect.biz/browse/CDE-72260" TargetMode="External"/><Relationship Id="rId10" Type="http://schemas.openxmlformats.org/officeDocument/2006/relationships/hyperlink" Target="https://jira.app.pconnect.biz/browse/CDE-73864" TargetMode="External"/><Relationship Id="rId19" Type="http://schemas.openxmlformats.org/officeDocument/2006/relationships/hyperlink" Target="https://jira.app.pconnect.biz/browse/CDE-77523" TargetMode="External"/><Relationship Id="rId31" Type="http://schemas.openxmlformats.org/officeDocument/2006/relationships/hyperlink" Target="https://jira.app.pconnect.biz/browse/CDE-76903" TargetMode="External"/><Relationship Id="rId4" Type="http://schemas.openxmlformats.org/officeDocument/2006/relationships/hyperlink" Target="https://jira.app.pconnect.biz/browse/CDE-67620" TargetMode="External"/><Relationship Id="rId9" Type="http://schemas.openxmlformats.org/officeDocument/2006/relationships/hyperlink" Target="https://jira.app.pconnect.biz/browse/CDE-68866" TargetMode="External"/><Relationship Id="rId14" Type="http://schemas.openxmlformats.org/officeDocument/2006/relationships/hyperlink" Target="https://jira.app.pconnect.biz/browse/CDE-72276" TargetMode="External"/><Relationship Id="rId22" Type="http://schemas.openxmlformats.org/officeDocument/2006/relationships/hyperlink" Target="https://jira.app.pconnect.biz/browse/CDE-75437" TargetMode="External"/><Relationship Id="rId27" Type="http://schemas.openxmlformats.org/officeDocument/2006/relationships/hyperlink" Target="https://jira.app.pconnect.biz/browse/CDE-82989" TargetMode="External"/><Relationship Id="rId30" Type="http://schemas.openxmlformats.org/officeDocument/2006/relationships/hyperlink" Target="https://jira.app.pconnect.biz/browse/CDE-80682" TargetMode="External"/><Relationship Id="rId35" Type="http://schemas.openxmlformats.org/officeDocument/2006/relationships/hyperlink" Target="https://jira.app.pconnect.biz/browse/CDE-72256" TargetMode="External"/><Relationship Id="rId8" Type="http://schemas.openxmlformats.org/officeDocument/2006/relationships/hyperlink" Target="https://jira.app.pconnect.biz/browse/CDE-75459" TargetMode="External"/><Relationship Id="rId3" Type="http://schemas.openxmlformats.org/officeDocument/2006/relationships/hyperlink" Target="https://jira.app.pconnect.biz/browse/CDE-67620" TargetMode="External"/></Relationships>
</file>

<file path=xl/worksheets/_rels/sheet37.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38.xml.rels><?xml version="1.0" encoding="UTF-8" standalone="yes"?>
<Relationships xmlns="http://schemas.openxmlformats.org/package/2006/relationships"><Relationship Id="rId13" Type="http://schemas.openxmlformats.org/officeDocument/2006/relationships/hyperlink" Target="https://pmicloud-my.sharepoint.com/:p:/r/personal/jdharmaw_pmintl_net/Documents/Microsoft%20Teams%20Chat%20Files/BRD%20-%20CITA%20-%20Action%20Widget%20Exp.pptx?d=wdccb3eb24d084d74bff8489408beb4e8&amp;csf=1&amp;web=1&amp;e=del7nE" TargetMode="External"/><Relationship Id="rId18"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26"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39" Type="http://schemas.openxmlformats.org/officeDocument/2006/relationships/hyperlink" Target="https://pmicloud.sharepoint.com/:p:/r/teams/AYO-DevelopersCollaboration-ITCommercialAYO-IT/Shared%20Documents/General/DTE/2026/CDE-66031%20CITA%20Loyalty%20Ph%203/01-Gather%20Requirement/BRD%20CITA%20Loyalty%20Sprint%207.pptx?d=w9a621ec02de7498ba4010c648626a1c5&amp;csf=1&amp;web=1&amp;e=Yr1zDs" TargetMode="External"/><Relationship Id="rId21"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34" Type="http://schemas.openxmlformats.org/officeDocument/2006/relationships/hyperlink" Target="https://pmicloud-my.sharepoint.com/:p:/g/personal/kanggana_pmintl_net/IQDeJciWyCndR4ob0eWkqQz7AaHJcMyCSmh6txopM2hD_UA?e=93PjzC" TargetMode="External"/><Relationship Id="rId42" Type="http://schemas.openxmlformats.org/officeDocument/2006/relationships/hyperlink" Target="https://pmicloud-my.sharepoint.com/:p:/g/personal/jalexand4_pmintl_net/IQDu6e7iOxpTQZp-Dn7NdP5mAZZ-ktBeDujJkUIjfwQsQgo?e=XkQI4g" TargetMode="External"/><Relationship Id="rId47" Type="http://schemas.openxmlformats.org/officeDocument/2006/relationships/hyperlink" Target="https://pmicloud-my.sharepoint.com/:p:/g/personal/jalexand4_pmintl_net/IQDu6e7iOxpTQZp-Dn7NdP5mAZZ-ktBeDujJkUIjfwQsQgo?e=XkQI4g" TargetMode="External"/><Relationship Id="rId50" Type="http://schemas.openxmlformats.org/officeDocument/2006/relationships/comments" Target="../comments10.xml"/><Relationship Id="rId7" Type="http://schemas.openxmlformats.org/officeDocument/2006/relationships/hyperlink" Target="https://pmicloud-my.sharepoint.com/:p:/r/personal/jdharmaw_pmintl_net/_layouts/15/Doc.aspx?sourcedoc=%7B8839C935-DD55-4F3A-9E63-46EB57162946%7D&amp;file=BRD%20-%20CITA%20Profile%20Page.pptx&amp;action=edit&amp;mobileredirect=true" TargetMode="External"/><Relationship Id="rId2" Type="http://schemas.openxmlformats.org/officeDocument/2006/relationships/hyperlink" Target="https://jira.app.pconnect.biz/browse/CDE-58281" TargetMode="External"/><Relationship Id="rId16" Type="http://schemas.openxmlformats.org/officeDocument/2006/relationships/hyperlink" Target="https://pmicloud-my.sharepoint.com/:p:/g/personal/rtjandra_pmintl_net/IQDyRJf_GUJFS6WPKT4SHa7aAc7lNj6uGUzuRJ8vBM8O6Wo?e=IgvChi" TargetMode="External"/><Relationship Id="rId29"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11" Type="http://schemas.openxmlformats.org/officeDocument/2006/relationships/hyperlink" Target="https://pmicloud.sharepoint.com/:p:/r/teams/Comm.Deployment-Deployment-ID/Shared%20Documents/00.%20COMM_DEPLOYMENT/06.%20SPRINT/1.%20Sprint%202026/BRD%202026/Sprint%206%20-%20BRD%20-%20Compile/Sprint%206%202026%20-%20MyHero/BRD%20Price%20Management%20Enhancement.pptx?d=w2a3cf2efe1bc48d481d1212ee17251ff&amp;csf=1&amp;web=1&amp;e=cHdMKO" TargetMode="External"/><Relationship Id="rId24" Type="http://schemas.openxmlformats.org/officeDocument/2006/relationships/hyperlink" Target="https://pmicloud.sharepoint.com/:p:/r/teams/Comm.Deployment-Deployment-ID/_layouts/15/Doc.aspx?sourcedoc=%7BECF82FF7-1724-492D-9F4C-4859169E2E25%7D&amp;file=BRD%20Manual%20Upload%20SMB%20Point.pptx&amp;action=edit&amp;mobileredirect=true" TargetMode="External"/><Relationship Id="rId32" Type="http://schemas.openxmlformats.org/officeDocument/2006/relationships/hyperlink" Target="https://pmicloud.sharepoint.com/:p:/r/teams/Comm.Deployment-Deployment-ID/_layouts/15/Doc.aspx?sourcedoc=%7B4AB2C2E4-8DEF-4D69-B027-80AC8BB5A1D2%7D&amp;file=BRD%20Connect%20Coach%20Type%20with%20Retailer%20Type.pptx&amp;action=edit&amp;mobileredirect=true" TargetMode="External"/><Relationship Id="rId37" Type="http://schemas.openxmlformats.org/officeDocument/2006/relationships/hyperlink" Target="https://pmicloud.sharepoint.com/:b:/r/teams/Comm.Deployment-Deployment-ID/Shared%20Documents/00.%20COMM_DEPLOYMENT/06.%20SPRINT/1.%20Sprint%202026/BRD%202026/Sprint%207%20-%20BRD%20-%20Compile/Sprint%207%202026%20-%20B2B%20-%20Toko,%20Principal,%20CITA,%20MITA,%20Mitra,%20Mitra%20Order/BRD%20AYO%20TOKO%20to%20Provide%20CN%20Reward%20fix%20update.pdf?csf=1&amp;web=1&amp;e=XWzc2O" TargetMode="External"/><Relationship Id="rId40" Type="http://schemas.openxmlformats.org/officeDocument/2006/relationships/hyperlink" Target="https://pmicloud-my.sharepoint.com/:p:/g/personal/jdharmaw_pmintl_net/IQAzNSqXi94MR6JZCl1zU8vUAVH_MxIDtIqg7pFF059rzio?e=L4rMVc" TargetMode="External"/><Relationship Id="rId45" Type="http://schemas.openxmlformats.org/officeDocument/2006/relationships/hyperlink" Target="https://jira.app.pconnect.biz/browse/CDE-69921" TargetMode="External"/><Relationship Id="rId53" Type="http://schemas.microsoft.com/office/2019/04/relationships/namedSheetView" Target="../namedSheetViews/namedSheetView8.xml"/><Relationship Id="rId5" Type="http://schemas.openxmlformats.org/officeDocument/2006/relationships/hyperlink" Target="https://pmicloud.sharepoint.com/:b:/r/teams/Comm.Deployment-Deployment-ID/Shared%20Documents/00.%20COMM_DEPLOYMENT/06.%20SPRINT/1.%20Sprint%202026/BRD%202026/Sprint%207%20-%20BRD%20-%20Compile/Sprint%207%202026%20-%20B2B%20-%20Toko,%20Principal,%20CITA,%20MITA,%20Mitra,%20Mitra%20Order/BRD%20AYO%20TOKO%20to%20Provide%20CN%20Reward%20fix%20update.pdf?csf=1&amp;web=1&amp;e=XHOT2s" TargetMode="External"/><Relationship Id="rId10" Type="http://schemas.openxmlformats.org/officeDocument/2006/relationships/hyperlink" Target="https://pmicloud.sharepoint.com/:p:/r/teams/Comm.Deployment-Deployment-ID/Shared%20Documents/00.%20COMM_DEPLOYMENT/06.%20SPRINT/1.%20Sprint%202026/BRD%202026/Sprint%206%20-%20BRD%20-%20Compile/Sprint%206%202026%20-%20MyHero/BRD%20Optimize%20PG%20Cash.pptx?d=wc74d2436a716410a9f01cb8a30fb862e&amp;csf=1&amp;web=1&amp;e=3zAc8N" TargetMode="External"/><Relationship Id="rId19"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31"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44" Type="http://schemas.openxmlformats.org/officeDocument/2006/relationships/hyperlink" Target="https://jira.app.pconnect.biz/browse/CDE-72412" TargetMode="External"/><Relationship Id="rId52" Type="http://schemas.microsoft.com/office/2019/04/relationships/documenttask" Target="../documenttasks/documenttask3.xml"/><Relationship Id="rId4" Type="http://schemas.openxmlformats.org/officeDocument/2006/relationships/hyperlink" Target="https://pmicloud.sharepoint.com/:p:/r/teams/Comm.Deployment-Deployment-ID/Shared%20Documents/00.%20COMM_DEPLOYMENT/06.%20SPRINT/1.%20Sprint%202026/BRD%202026/Sprint%206%20-%20BRD%20-%20Compile/Sprint%206%202026%20-%20B2B%20-%20Toko,%20Principal,%20CITA,%20MITA,%20Mitra,%20Mitra%20Order/BRD%20Communicate%20ayo%20order%20status%20to%20iLogic.pptx?d=wd0e1d256dc384491a5683b29c344b4b9&amp;csf=1&amp;web=1&amp;e=fhaSoL" TargetMode="External"/><Relationship Id="rId9" Type="http://schemas.openxmlformats.org/officeDocument/2006/relationships/hyperlink" Target="https://pmicloud-my.sharepoint.com/:p:/g/personal/jalexand4_pmintl_net/IQDQBy274gVaQZWARBSor2C9AevjwU5IcflT442x-y8S6hI?e=vcPIpo" TargetMode="External"/><Relationship Id="rId14" Type="http://schemas.openxmlformats.org/officeDocument/2006/relationships/hyperlink" Target="https://pmicloud.sharepoint.com/:p:/r/teams/Comm.Deployment-Deployment-ID/Shared%20Documents/00.%20COMM_DEPLOYMENT/06.%20SPRINT/1.%20Sprint%202026/BRD%202026/Sprint%206%20-%20BRD%20-%20Compile/Sprint%206%202026%20-%20MyHero/BRD%20Invoice%20Adjustment.pptx?d=wb45b91fe07d7415fafe698f33c28c314&amp;csf=1&amp;web=1&amp;e=byeozX" TargetMode="External"/><Relationship Id="rId22"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27"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30"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35" Type="http://schemas.openxmlformats.org/officeDocument/2006/relationships/hyperlink" Target="https://pmicloud-my.sharepoint.com/:p:/g/personal/kanggana_pmintl_net/IQDeJciWyCndR4ob0eWkqQz7AaHJcMyCSmh6txopM2hD_UA?e=93PjzC" TargetMode="External"/><Relationship Id="rId43" Type="http://schemas.openxmlformats.org/officeDocument/2006/relationships/hyperlink" Target="https://pmicloud-my.sharepoint.com/:p:/r/personal/rtjandra_pmintl_net/Documents/Documents/BRD%202026/BRD_ZA_Toko%20Web%20%26%20PWA%20South%20Africa.pptx?d=w6930656cb4d742d4996a476acd7ff843&amp;csf=1&amp;web=1&amp;e=pnyjCE" TargetMode="External"/><Relationship Id="rId48" Type="http://schemas.openxmlformats.org/officeDocument/2006/relationships/printerSettings" Target="../printerSettings/printerSettings2.bin"/><Relationship Id="rId8" Type="http://schemas.openxmlformats.org/officeDocument/2006/relationships/hyperlink" Target="https://pmicloud.sharepoint.com/:b:/r/teams/Comm.Deployment-Deployment-ID/Shared%20Documents/00.%20COMM_DEPLOYMENT/06.%20SPRINT/1.%20Sprint%202026/BRD%202026/Sprint%205%20-%20BRD%20-%20Compile/Sprint%205%202026%20-%20DTE/BRD%20-%20AYO%20Kasir%20-%20Leads%20Gen%20Enhancement%202%201.pdf?csf=1&amp;web=1&amp;e=CXN2bu" TargetMode="External"/><Relationship Id="rId51" Type="http://schemas.microsoft.com/office/2017/10/relationships/threadedComment" Target="../threadedComments/threadedComment10.xml"/><Relationship Id="rId3" Type="http://schemas.openxmlformats.org/officeDocument/2006/relationships/hyperlink" Target="https://jira.app.pconnect.biz/browse/CDE-58279" TargetMode="External"/><Relationship Id="rId12" Type="http://schemas.openxmlformats.org/officeDocument/2006/relationships/hyperlink" Target="https://pmicloud-my.sharepoint.com/:p:/r/personal/jdharmaw_pmintl_net/Documents/CITA%20Chatbot%20Enhancement%20%E2%80%93%20Intent-Based%20Order%20Assistance%20(Phase%201%20%E2%80%93%20Temporary%20Solution).pptx?d=w607ad470f6a84bf4afc28d72f6c86667&amp;csf=1&amp;web=1&amp;e=GaDrTl" TargetMode="External"/><Relationship Id="rId17" Type="http://schemas.openxmlformats.org/officeDocument/2006/relationships/hyperlink" Target="https://pmicloud.sharepoint.com/:p:/t/DIA-DataInsightAnalytics-Sampoerna-ID2/IQAwEUj5nNsoQ7QJKSJ6GgS2AXWNMoCfTz4VVa7A7SY8_44?e=IZljWc" TargetMode="External"/><Relationship Id="rId25"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33" Type="http://schemas.openxmlformats.org/officeDocument/2006/relationships/hyperlink" Target="https://pmicloud-my.sharepoint.com/:p:/g/personal/kanggana_pmintl_net/IQDeJciWyCndR4ob0eWkqQz7AaHJcMyCSmh6txopM2hD_UA?e=93PjzC" TargetMode="External"/><Relationship Id="rId38" Type="http://schemas.openxmlformats.org/officeDocument/2006/relationships/hyperlink" Target="https://pmicloud.sharepoint.com/:p:/r/teams/AYO-DevelopersCollaboration-ITCommercialAYO-IT/Shared%20Documents/General/DTE/2026/CDE-%2051863%20Retailer%20Analytics/01-Gather%20Requirement/BRD%20AYO%20TOKO%20%26%20DTE%20-%20Retailer%20Analytics%20Enhancement%201.pptx?d=w3cbcab01f6614ec989087f0378b46e65&amp;csf=1&amp;web=1&amp;e=VzVlie" TargetMode="External"/><Relationship Id="rId46" Type="http://schemas.openxmlformats.org/officeDocument/2006/relationships/hyperlink" Target="https://jira.app.pconnect.biz/browse/CDE-61920" TargetMode="External"/><Relationship Id="rId20"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41" Type="http://schemas.openxmlformats.org/officeDocument/2006/relationships/hyperlink" Target="https://pmicloud-my.sharepoint.com/:p:/g/personal/jdharmaw_pmintl_net/IQAzNSqXi94MR6JZCl1zU8vUAVH_MxIDtIqg7pFF059rzio?e=L4rMVc" TargetMode="External"/><Relationship Id="rId1" Type="http://schemas.openxmlformats.org/officeDocument/2006/relationships/hyperlink" Target="https://pmicloud.sharepoint.com/:p:/r/teams/Comm.Deployment-Deployment-ID/Shared%20Documents/00.%20COMM_DEPLOYMENT/06.%20SPRINT/1.%20Sprint%202026/BRD%202026/Sprint%206%20-%20BRD%20-%20Compile/Sprint%206%202026%20-%20B2B%20-%20Toko,%20Principal,%20CITA,%20MITA,%20Mitra,%20Mitra%20Order/BRD%20AYO%20TOKO%20%26%20DTE%20-%20Retailer%20Analytics%20Enhancement.pptx?d=w0ffa8c1ab4574346ab0878a4017a1b68&amp;csf=1&amp;web=1&amp;e=RCa5Y0&amp;isSPOFile=1&amp;xsdata=MDV8MDJ8fDI1ZjMwNzIyOTZhOTQxZGQ3OTI2MDhkZWMxMTlhNmZlfDhiODZhNjVlM2MzYTQ0MDY4YWMzMTlhNmI1Y2M1MmJjfDB8MHw2MzkxNjA1MTMwNTMyMjczMDJ8VW5rbm93bnxWR1ZoYlhOVFpXTjFjbWwwZVZObGNuWnBZMlY4ZXlKRFFTSTZJbFJsWVcxelgwRlVVRk5sY25acFkyVmZVMUJQVEU5R0lpd2lWaUk2SWpBdU1DNHdNREF3SWl3aVVDSTZJbGRwYmpNeUlpd2lRVTRpT2lKUGRHaGxjaUlzSWxkVUlqb3hNWDA9fDF8TDJOb1lYUnpMekU1T20xbFpYUnBibWRmVFVkT2ExbHFiR2xPVkZWMFdsUlJOVmxwTURCUFZHUnBURmRKZWs5SFZYUk9hbEpxV2xSQ2FFMTZUWHBhVjFab1FIUm9jbVZoWkM1Mk1pOXRaWE56WVdkbGN5OHhOemd3TkRVME5UQTFNREl3fGYyZDhhYjBjZGY5NjQwYTM3OTI2MDhkZWMxMTlhNmZlfGE2NjNlNmQwYmM5ZjQ5OGZhNGFjNGY3OGQ4NmUzYTEz&amp;sdata=NDg1VTl5MjlSaXZLVGZpZzVBalgxdDhpODQ2YUZYQzl2WDBRaC9GNkhsOD0%3D&amp;ovuser=8b86a65e-3c3a-4406-8ac3-19a6b5cc52bc%2Cjalexand4%40PMINTL.NET" TargetMode="External"/><Relationship Id="rId6" Type="http://schemas.openxmlformats.org/officeDocument/2006/relationships/hyperlink" Target="https://wiki.app.pconnect.biz/pages/viewpage.action?pageId=1761746238&amp;spaceKey=CDE&amp;title=AYO%2BKasir%2BIQOS%2BXP%2BTrigger%2BSurvey%2Bfrom%2BPayment%2BStatus%2BUpdate" TargetMode="External"/><Relationship Id="rId15" Type="http://schemas.openxmlformats.org/officeDocument/2006/relationships/hyperlink" Target="https://pmicloud-my.sharepoint.com/:p:/g/personal/rtjandra_pmintl_net/IQCBCd4l9K6VS6AoHS1HWsxuAcp_xx_CIHa-19J72JHa6vE?e=SbCKSu" TargetMode="External"/><Relationship Id="rId23"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28" Type="http://schemas.openxmlformats.org/officeDocument/2006/relationships/hyperlink" Target="https://pmicloud.sharepoint.com/:p:/r/teams/Comm.Deployment-Deployment-ID/_layouts/15/Doc.aspx?sourcedoc=%7B868B306D-3568-4A1F-BEEE-7CB2094F934F%7D&amp;file=BRD%20-%20SFP%20Direct%20Channel%20Sprint%207%202026%20-%20AYO%20Kasir.pptx&amp;action=edit&amp;mobileredirect=true" TargetMode="External"/><Relationship Id="rId36" Type="http://schemas.openxmlformats.org/officeDocument/2006/relationships/hyperlink" Target="https://pmicloud-my.sharepoint.com/:p:/g/personal/kanggana_pmintl_net/IQDeJciWyCndR4ob0eWkqQz7AaHJcMyCSmh6txopM2hD_UA?e=93PjzC" TargetMode="External"/><Relationship Id="rId49" Type="http://schemas.openxmlformats.org/officeDocument/2006/relationships/vmlDrawing" Target="../drawings/vmlDrawing10.vml"/></Relationships>
</file>

<file path=xl/worksheets/_rels/sheet39.xml.rels><?xml version="1.0" encoding="UTF-8" standalone="yes"?>
<Relationships xmlns="http://schemas.openxmlformats.org/package/2006/relationships"><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40.xml.rels><?xml version="1.0" encoding="UTF-8" standalone="yes"?>
<Relationships xmlns="http://schemas.openxmlformats.org/package/2006/relationships"><Relationship Id="rId8" Type="http://schemas.openxmlformats.org/officeDocument/2006/relationships/hyperlink" Target="https://jira.app.pconnect.biz/browse/CDE-57317" TargetMode="External"/><Relationship Id="rId13" Type="http://schemas.openxmlformats.org/officeDocument/2006/relationships/hyperlink" Target="https://jira.app.pconnect.biz/browse/CDE-70236" TargetMode="External"/><Relationship Id="rId18" Type="http://schemas.openxmlformats.org/officeDocument/2006/relationships/hyperlink" Target="https://jira.app.pconnect.biz/browse/CDE-75459" TargetMode="External"/><Relationship Id="rId3" Type="http://schemas.openxmlformats.org/officeDocument/2006/relationships/hyperlink" Target="https://jira.app.pconnect.biz/browse/CDE-67620" TargetMode="External"/><Relationship Id="rId21" Type="http://schemas.openxmlformats.org/officeDocument/2006/relationships/hyperlink" Target="https://jira.app.pconnect.biz/browse/CDE-74182" TargetMode="External"/><Relationship Id="rId7" Type="http://schemas.openxmlformats.org/officeDocument/2006/relationships/hyperlink" Target="https://jira.app.pconnect.biz/browse/CDE-68675" TargetMode="External"/><Relationship Id="rId12" Type="http://schemas.openxmlformats.org/officeDocument/2006/relationships/hyperlink" Target="https://jira.app.pconnect.biz/browse/CDE-70235" TargetMode="External"/><Relationship Id="rId17" Type="http://schemas.openxmlformats.org/officeDocument/2006/relationships/hyperlink" Target="https://jira.app.pconnect.biz/browse/CDE-28835" TargetMode="External"/><Relationship Id="rId25" Type="http://schemas.microsoft.com/office/2019/04/relationships/namedSheetView" Target="../namedSheetViews/namedSheetView9.xml"/><Relationship Id="rId2" Type="http://schemas.openxmlformats.org/officeDocument/2006/relationships/hyperlink" Target="https://jira.app.pconnect.biz/browse/CDE-67620" TargetMode="External"/><Relationship Id="rId16" Type="http://schemas.openxmlformats.org/officeDocument/2006/relationships/hyperlink" Target="https://jira.app.pconnect.biz/browse/CDE-69733" TargetMode="External"/><Relationship Id="rId20" Type="http://schemas.openxmlformats.org/officeDocument/2006/relationships/hyperlink" Target="https://jira.app.pconnect.biz/browse/CDE-73864" TargetMode="External"/><Relationship Id="rId1" Type="http://schemas.openxmlformats.org/officeDocument/2006/relationships/hyperlink" Target="https://jira.app.pconnect.biz/browse/CDE-67620" TargetMode="External"/><Relationship Id="rId6" Type="http://schemas.openxmlformats.org/officeDocument/2006/relationships/hyperlink" Target="https://jira.app.pconnect.biz/browse/CDE-67343" TargetMode="External"/><Relationship Id="rId11" Type="http://schemas.openxmlformats.org/officeDocument/2006/relationships/hyperlink" Target="https://jira.app.pconnect.biz/browse/CDE-69864" TargetMode="External"/><Relationship Id="rId24" Type="http://schemas.openxmlformats.org/officeDocument/2006/relationships/table" Target="../tables/table3.xml"/><Relationship Id="rId5" Type="http://schemas.openxmlformats.org/officeDocument/2006/relationships/hyperlink" Target="https://jira.app.pconnect.biz/browse/CDE-67620" TargetMode="External"/><Relationship Id="rId15" Type="http://schemas.openxmlformats.org/officeDocument/2006/relationships/hyperlink" Target="https://jira.app.pconnect.biz/browse/CDE-73728" TargetMode="External"/><Relationship Id="rId23" Type="http://schemas.openxmlformats.org/officeDocument/2006/relationships/hyperlink" Target="https://jira.app.pconnect.biz/browse/CDE-68866" TargetMode="External"/><Relationship Id="rId10" Type="http://schemas.openxmlformats.org/officeDocument/2006/relationships/hyperlink" Target="https://jira.app.pconnect.biz/browse/CDE-67620" TargetMode="External"/><Relationship Id="rId19" Type="http://schemas.openxmlformats.org/officeDocument/2006/relationships/hyperlink" Target="https://jira.app.pconnect.biz/browse/CDE-68866" TargetMode="External"/><Relationship Id="rId4" Type="http://schemas.openxmlformats.org/officeDocument/2006/relationships/hyperlink" Target="https://jira.app.pconnect.biz/browse/CDE-67620" TargetMode="External"/><Relationship Id="rId9" Type="http://schemas.openxmlformats.org/officeDocument/2006/relationships/hyperlink" Target="https://jira.app.pconnect.biz/browse/CDE-67620" TargetMode="External"/><Relationship Id="rId14" Type="http://schemas.openxmlformats.org/officeDocument/2006/relationships/hyperlink" Target="https://jira.app.pconnect.biz/browse/CDE-73809" TargetMode="External"/><Relationship Id="rId22" Type="http://schemas.openxmlformats.org/officeDocument/2006/relationships/hyperlink" Target="https://jira.app.pconnect.biz/browse/CDE-74181"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https://jira.app.pconnect.biz/browse/CDE-66669" TargetMode="External"/><Relationship Id="rId3" Type="http://schemas.openxmlformats.org/officeDocument/2006/relationships/hyperlink" Target="https://jira.app.pconnect.biz/browse/CDE-57315" TargetMode="External"/><Relationship Id="rId7" Type="http://schemas.openxmlformats.org/officeDocument/2006/relationships/hyperlink" Target="https://jira.app.pconnect.biz/browse/CDE-67350" TargetMode="External"/><Relationship Id="rId2" Type="http://schemas.openxmlformats.org/officeDocument/2006/relationships/hyperlink" Target="https://jira.app.pconnect.biz/browse/CDE-58279" TargetMode="External"/><Relationship Id="rId1" Type="http://schemas.openxmlformats.org/officeDocument/2006/relationships/hyperlink" Target="https://jira.app.pconnect.biz/browse/CDE-58281" TargetMode="External"/><Relationship Id="rId6" Type="http://schemas.openxmlformats.org/officeDocument/2006/relationships/hyperlink" Target="https://jira.app.pconnect.biz/browse/CDE-67055" TargetMode="External"/><Relationship Id="rId5" Type="http://schemas.openxmlformats.org/officeDocument/2006/relationships/hyperlink" Target="https://jira.app.pconnect.biz/browse/CDE-57316" TargetMode="External"/><Relationship Id="rId4" Type="http://schemas.openxmlformats.org/officeDocument/2006/relationships/hyperlink" Target="https://jira.app.pconnect.biz/browse/CDE-57317" TargetMode="External"/><Relationship Id="rId9" Type="http://schemas.openxmlformats.org/officeDocument/2006/relationships/hyperlink" Target="https://jira.app.pconnect.biz/browse/CDE-67584" TargetMode="External"/></Relationships>
</file>

<file path=xl/worksheets/_rels/sheet42.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43.xml.rels><?xml version="1.0" encoding="UTF-8" standalone="yes"?>
<Relationships xmlns="http://schemas.openxmlformats.org/package/2006/relationships"><Relationship Id="rId13" Type="http://schemas.openxmlformats.org/officeDocument/2006/relationships/hyperlink" Target="https://pmicloud.sharepoint.com/:p:/r/teams/Comm.Deployment-Deployment-ID/Shared%20Documents/00.%20COMM_DEPLOYMENT/06.%20SPRINT/1.%20Sprint%202026/BRD%202026/Sprint%206%20-%20BRD%20-%20Compile/Sprint%206%202026%20-%20MyHero/BRD%20Invoice%20Adjustment.pptx?d=wb45b91fe07d7415fafe698f33c28c314&amp;csf=1&amp;web=1&amp;e=byeozX" TargetMode="External"/><Relationship Id="rId18" Type="http://schemas.openxmlformats.org/officeDocument/2006/relationships/hyperlink" Target="https://pmicloud.sharepoint.com/:p:/r/teams/Comm.Deployment-Deployment-ID/Shared%20Documents/00.%20COMM_DEPLOYMENT/06.%20SPRINT/1.%20Sprint%202026/BRD%202026/Sprint%206%20-%20BRD%20-%20Compile/Sprint%206%202026%20-%20DTE/BRD%20-%20DTE%20Verification%20Challenge%20(Pengajuan%20Banding%20Misi).pptx?d=w11b74fc9120a43f093e27f45365b285d&amp;csf=1&amp;web=1&amp;e=WvhVhA" TargetMode="External"/><Relationship Id="rId26" Type="http://schemas.openxmlformats.org/officeDocument/2006/relationships/hyperlink" Target="https://pmicloud-my.sharepoint.com/:p:/g/personal/dpsetyaw_pmintl_net/IQBOLEi8yWLwTo7lK4FOUhkAAVRrNYre198KCS0GV1Pmkz4?e=Bi5KHf" TargetMode="External"/><Relationship Id="rId39" Type="http://schemas.openxmlformats.org/officeDocument/2006/relationships/comments" Target="../comments11.xml"/><Relationship Id="rId21" Type="http://schemas.openxmlformats.org/officeDocument/2006/relationships/hyperlink" Target="https://pmicloud-my.sharepoint.com/:p:/g/personal/rtjandra_pmintl_net/IQDIjW3NCVkiQ4Kqnde9nJO3Ae-M7D47fmSglbdQojwhSCo?e=gb9Hnp" TargetMode="External"/><Relationship Id="rId34" Type="http://schemas.openxmlformats.org/officeDocument/2006/relationships/hyperlink" Target="https://jira.app.pconnect.biz/browse/CDE-67518" TargetMode="External"/><Relationship Id="rId42" Type="http://schemas.microsoft.com/office/2019/04/relationships/namedSheetView" Target="../namedSheetViews/namedSheetView10.xml"/><Relationship Id="rId7" Type="http://schemas.openxmlformats.org/officeDocument/2006/relationships/hyperlink" Target="https://pmicloud.sharepoint.com/:p:/r/teams/Comm.Deployment-Deployment-ID/Shared%20Documents/00.%20COMM_DEPLOYMENT/06.%20SPRINT/1.%20Sprint%202026/BRD%202026/Sprint%206%20-%20BRD%20-%20Compile/Sprint%206%202026%20-%20B2B%20-%20Toko,%20Principal,%20CITA,%20MITA,%20Mitra,%20Mitra%20Order/BRD%20Communicate%20ayo%20order%20status%20to%20iLogic.pptx?d=wd0e1d256dc384491a5683b29c344b4b9&amp;csf=1&amp;web=1&amp;e=fhaSoL" TargetMode="External"/><Relationship Id="rId2" Type="http://schemas.openxmlformats.org/officeDocument/2006/relationships/hyperlink" Target="https://pmicloud-my.sharepoint.com/:p:/g/personal/jalexand4_pmintl_net/IQDQBy274gVaQZWARBSor2C9AevjwU5IcflT442x-y8S6hI?e=vcPIpo" TargetMode="External"/><Relationship Id="rId16" Type="http://schemas.openxmlformats.org/officeDocument/2006/relationships/hyperlink" Target="https://pmicloud.sharepoint.com/:p:/r/teams/Comm.Deployment-Deployment-ID/Shared%20Documents/00.%20COMM_DEPLOYMENT/06.%20SPRINT/1.%20Sprint%202026/BRD%202026/Sprint%206%20-%20BRD%20-%20Compile/Sprint%206%202026%20-%20B2B%20-%20Toko,%20Principal,%20CITA,%20MITA,%20Mitra,%20Mitra%20Order/AYO%20PRINCIPAL%20-%20CITA%20-%20AMO%20-%20BRD%20Unreg%20Enablement.pptx?d=wc2809ab160ad429589a5d1fdbd64f8a0&amp;csf=1&amp;web=1&amp;e=e98kYD" TargetMode="External"/><Relationship Id="rId20" Type="http://schemas.openxmlformats.org/officeDocument/2006/relationships/hyperlink" Target="https://teams.microsoft.com/l/message/19:4e2a7f8397f049269a8040b1257e4f0e@thread.tacv2/1778493983033?tenantId=8b86a65e-3c3a-4406-8ac3-19a6b5cc52bc&amp;groupId=d2066fd5-f9b6-40bf-8fd2-bcf6358fd3e4&amp;parentMessageId=1778493983033&amp;teamName=AYO%20Principal%20Discussion%20%2F%20Bug%20%2F%20Report&amp;channelName=Control%20Tower%20-%20Discussion&amp;createdTime=1778493983033" TargetMode="External"/><Relationship Id="rId29" Type="http://schemas.openxmlformats.org/officeDocument/2006/relationships/hyperlink" Target="https://jira.app.pconnect.biz/browse/CDE-65007" TargetMode="External"/><Relationship Id="rId41" Type="http://schemas.microsoft.com/office/2019/04/relationships/documenttask" Target="../documenttasks/documenttask4.xml"/><Relationship Id="rId1" Type="http://schemas.openxmlformats.org/officeDocument/2006/relationships/hyperlink" Target="https://pmicloud.sharepoint.com/:p:/r/teams/Comm.Deployment-Deployment-ID/Shared%20Documents/00.%20COMM_DEPLOYMENT/06.%20SPRINT/1.%20Sprint%202026/BRD%202026/Sprint%206%20-%20BRD%20-%20Compile/Sprint%206%202026%20-%20DTE/BRD%20CITA%20%26%20DTE%20-%20Serbu%20Rabu.pptx?d=wfe47fb94860f48f794d2736757fbd590&amp;csf=1&amp;web=1&amp;e=L6qpWg" TargetMode="External"/><Relationship Id="rId6" Type="http://schemas.openxmlformats.org/officeDocument/2006/relationships/hyperlink" Target="https://pmicloud-my.sharepoint.com/:p:/g/personal/jalexand4_pmintl_net/IQDu6e7iOxpTQZp-Dn7NdP5mAZZ-ktBeDujJkUIjfwQsQgo?e=XkQI4g" TargetMode="External"/><Relationship Id="rId11" Type="http://schemas.openxmlformats.org/officeDocument/2006/relationships/hyperlink" Target="https://pmicloud-my.sharepoint.com/:p:/r/personal/jdharmaw_pmintl_net/Documents/Microsoft%20Teams%20Chat%20Files/BRD%20-%20CITA%20-%20Action%20Widget%20Exp.pptx?d=wdccb3eb24d084d74bff8489408beb4e8&amp;csf=1&amp;web=1&amp;e=del7nE" TargetMode="External"/><Relationship Id="rId24" Type="http://schemas.openxmlformats.org/officeDocument/2006/relationships/hyperlink" Target="https://pmicloud-my.sharepoint.com/:p:/g/personal/rtjandra_pmintl_net/IQDFSp63kDyZS4wql7QqyO1bARaTLRmrR4_CxBmHGxMA6-c?e=EyEJUq" TargetMode="External"/><Relationship Id="rId32" Type="http://schemas.openxmlformats.org/officeDocument/2006/relationships/hyperlink" Target="https://jira.app.pconnect.biz/browse/CDE-53658" TargetMode="External"/><Relationship Id="rId37" Type="http://schemas.openxmlformats.org/officeDocument/2006/relationships/printerSettings" Target="../printerSettings/printerSettings3.bin"/><Relationship Id="rId40" Type="http://schemas.microsoft.com/office/2017/10/relationships/threadedComment" Target="../threadedComments/threadedComment11.xml"/><Relationship Id="rId5" Type="http://schemas.openxmlformats.org/officeDocument/2006/relationships/hyperlink" Target="https://pmicloud.sharepoint.com/:p:/r/teams/Comm.Deployment-Deployment-ID/Shared%20Documents/00.%20COMM_DEPLOYMENT/06.%20SPRINT/1.%20Sprint%202026/BRD%202026/Sprint%206%20-%20BRD%20-%20Compile/Sprint%206%202026%20-%20B2B%20-%20Toko,%20Principal,%20CITA,%20MITA,%20Mitra,%20Mitra%20Order/BRD%20AYO%20TOKO%20%26%20DTE%20-%20Retailer%20Analytics%20Enhancement.pptx?d=w0ffa8c1ab4574346ab0878a4017a1b68&amp;csf=1&amp;web=1&amp;e=RCa5Y0&amp;isSPOFile=1&amp;xsdata=MDV8MDJ8fDI1ZjMwNzIyOTZhOTQxZGQ3OTI2MDhkZWMxMTlhNmZlfDhiODZhNjVlM2MzYTQ0MDY4YWMzMTlhNmI1Y2M1MmJjfDB8MHw2MzkxNjA1MTMwNTMyMjczMDJ8VW5rbm93bnxWR1ZoYlhOVFpXTjFjbWwwZVZObGNuWnBZMlY4ZXlKRFFTSTZJbFJsWVcxelgwRlVVRk5sY25acFkyVmZVMUJQVEU5R0lpd2lWaUk2SWpBdU1DNHdNREF3SWl3aVVDSTZJbGRwYmpNeUlpd2lRVTRpT2lKUGRHaGxjaUlzSWxkVUlqb3hNWDA9fDF8TDJOb1lYUnpMekU1T20xbFpYUnBibWRmVFVkT2ExbHFiR2xPVkZWMFdsUlJOVmxwTURCUFZHUnBURmRKZWs5SFZYUk9hbEpxV2xSQ2FFMTZUWHBhVjFab1FIUm9jbVZoWkM1Mk1pOXRaWE56WVdkbGN5OHhOemd3TkRVME5UQTFNREl3fGYyZDhhYjBjZGY5NjQwYTM3OTI2MDhkZWMxMTlhNmZlfGE2NjNlNmQwYmM5ZjQ5OGZhNGFjNGY3OGQ4NmUzYTEz&amp;sdata=NDg1VTl5MjlSaXZLVGZpZzVBalgxdDhpODQ2YUZYQzl2WDBRaC9GNkhsOD0%3D&amp;ovuser=8b86a65e-3c3a-4406-8ac3-19a6b5cc52bc%2Cjalexand4%40PMINTL.NET" TargetMode="External"/><Relationship Id="rId15" Type="http://schemas.openxmlformats.org/officeDocument/2006/relationships/hyperlink" Target="https://pmicloud.sharepoint.com/:p:/r/teams/Comm.Deployment-Deployment-ID/Shared%20Documents/00.%20COMM_DEPLOYMENT/06.%20SPRINT/1.%20Sprint%202026/BRD%202026/Sprint%206%20-%20BRD%20-%20Compile/Sprint%206%202026%20-%20MyHero/BRD%20Price%20Management%20Enhancement.pptx?d=w2a3cf2efe1bc48d481d1212ee17251ff&amp;csf=1&amp;web=1&amp;e=cHdMKO" TargetMode="External"/><Relationship Id="rId23" Type="http://schemas.openxmlformats.org/officeDocument/2006/relationships/hyperlink" Target="https://pmicloud-my.sharepoint.com/:p:/g/personal/rtjandra_pmintl_net/IQDFSp63kDyZS4wql7QqyO1bARaTLRmrR4_CxBmHGxMA6-c?e=EyEJUq" TargetMode="External"/><Relationship Id="rId28" Type="http://schemas.openxmlformats.org/officeDocument/2006/relationships/hyperlink" Target="https://jira.app.pconnect.biz/browse/CDE-65003" TargetMode="External"/><Relationship Id="rId36" Type="http://schemas.openxmlformats.org/officeDocument/2006/relationships/hyperlink" Target="https://pmicloud-my.sharepoint.com/:p:/g/personal/rtjandra_pmintl_net/IQDgguleg_84QIkOMH44l6FSAcUUkNPi4CULzhKuQF7KX5Y?e=Ga5lWA" TargetMode="External"/><Relationship Id="rId10" Type="http://schemas.openxmlformats.org/officeDocument/2006/relationships/hyperlink" Target="https://pmicloud-my.sharepoint.com/:p:/r/personal/jdharmaw_pmintl_net/Documents/CITA%20Chatbot%20Enhancement%20%E2%80%93%20Intent-Based%20Order%20Assistance%20(Phase%201%20%E2%80%93%20Temporary%20Solution).pptx?d=w607ad470f6a84bf4afc28d72f6c86667&amp;csf=1&amp;web=1&amp;e=GaDrTl" TargetMode="External"/><Relationship Id="rId19" Type="http://schemas.openxmlformats.org/officeDocument/2006/relationships/hyperlink" Target="https://pmicloud.sharepoint.com/:b:/r/teams/Comm.Deployment-Deployment-ID/Shared%20Documents/00.%20COMM_DEPLOYMENT/06.%20SPRINT/1.%20Sprint%202026/BRD%202026/Sprint%205%20-%20BRD%20-%20Compile/Sprint%205%202026%20-%20DTE/BRD%20-%20AYO%20Kasir%20-%20Leads%20Gen%20Enhancement%202%201.pdf?csf=1&amp;web=1&amp;e=CXN2bu" TargetMode="External"/><Relationship Id="rId31"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BRD%20AYO%20TOKO%20%26%20AYO%20PRINCIPAL%20-%20Search%20Suggestion.pptx?d=w5ad0b928062e4a3b8bd8c716d046b828&amp;csf=1&amp;web=1&amp;e=ys2rPx" TargetMode="External"/><Relationship Id="rId4" Type="http://schemas.openxmlformats.org/officeDocument/2006/relationships/hyperlink" Target="https://pmicloud.sharepoint.com/:p:/r/teams/Comm.Deployment-Deployment-ID/Shared%20Documents/00.%20COMM_DEPLOYMENT/06.%20SPRINT/1.%20Sprint%202026/BRD%202026/Sprint%206%20-%20BRD%20-%20Compile/Sprint%206%202026%20-%20B2B%20-%20Toko,%20Principal,%20CITA,%20MITA,%20Mitra,%20Mitra%20Order/BRD%20-%20DTE%20Automation%20(SMP%20Auto%20Verification).pptx?d=w62f0cfb15dd445eda9e251558ff1d3b8&amp;csf=1&amp;web=1&amp;e=B4f3b1&amp;isSPOFile=1&amp;xsdata=MDV8MDJ8fGExMGI4NGFhMTRlMTRhNjc4MTlhMDhkZWMxMTYxZDc5fDhiODZhNjVlM2MzYTQ0MDY4YWMzMTlhNmI1Y2M1MmJjfDB8MHw2MzkxNjA0OTc4NjExMzI2OTh8VW5rbm93bnxWR1ZoYlhOVFpXTjFjbWwwZVZObGNuWnBZMlY4ZXlKRFFTSTZJbFJsWVcxelgwRlVVRk5sY25acFkyVmZVMUJQVEU5R0lpd2lWaUk2SWpBdU1DNHdNREF3SWl3aVVDSTZJbGRwYmpNeUlpd2lRVTRpT2lKUGRHaGxjaUlzSWxkVUlqb3hNWDA9fDF8TDJOb1lYUnpMekU1T20xbFpYUnBibWRmV1cxSmQxbFhUbXBaVkd0MFRYcFpNRTFUTURCTlYwa3lURlJuZVU1RWEzUlphbU42VFdwTmVVMUVhM2RhUkVacFFIUm9jbVZoWkM1Mk1pOXRaWE56WVdkbGN5OHhOemd3TkRVeU9UZzFNalUzfGY5YzRlY2VhMjc2MTQ0YjE4MTlhMDhkZWMxMTYxZDc5fGJmNTRjOGY3N2U0ZDRiM2M5NThkZjAwZGNhNDM5NTlm&amp;sdata=dlVtcFhXelBMbjg2TXRQc1VITUlxUFlLMFV6M2lsMFdnWDhOYkZJazNXYz0%3D&amp;ovuser=8b86a65e-3c3a-4406-8ac3-19a6b5cc52bc%2Cjalexand4%40PMINTL.NET" TargetMode="External"/><Relationship Id="rId9" Type="http://schemas.openxmlformats.org/officeDocument/2006/relationships/hyperlink" Target="https://pmicloud.sharepoint.com/:p:/r/teams/Comm.Deployment-Deployment-ID/Shared%20Documents/00.%20COMM_DEPLOYMENT/06.%20SPRINT/1.%20Sprint%202026/BRD%202026/Sprint%206%20-%20BRD%20-%20Compile/Sprint%206%202026%20-%20B2B%20-%20Toko,%20Principal,%20CITA,%20MITA,%20Mitra,%20Mitra%20Order/BRD%20CITA%20%26%20DTE%20-%20Serbu%20Rabu.pptx?d=w6c910648e7e24a29903720db6d6d5f9b&amp;csf=1&amp;web=1&amp;e=XrrUYi" TargetMode="External"/><Relationship Id="rId14" Type="http://schemas.openxmlformats.org/officeDocument/2006/relationships/hyperlink" Target="https://pmicloud.sharepoint.com/:p:/r/teams/Comm.Deployment-Deployment-ID/Shared%20Documents/00.%20COMM_DEPLOYMENT/06.%20SPRINT/1.%20Sprint%202026/BRD%202026/Sprint%206%20-%20BRD%20-%20Compile/Sprint%206%202026%20-%20MyHero/BRD%20Optimize%20PG%20Cash.pptx?d=wc74d2436a716410a9f01cb8a30fb862e&amp;csf=1&amp;web=1&amp;e=3zAc8N" TargetMode="External"/><Relationship Id="rId22" Type="http://schemas.openxmlformats.org/officeDocument/2006/relationships/hyperlink" Target="https://pmicloud-my.sharepoint.com/:p:/g/personal/rtjandra_pmintl_net/IQDFSp63kDyZS4wql7QqyO1bARaTLRmrR4_CxBmHGxMA6-c?e=EyEJUq" TargetMode="External"/><Relationship Id="rId27" Type="http://schemas.openxmlformats.org/officeDocument/2006/relationships/hyperlink" Target="https://wiki.app.pconnect.biz/spaces/CDE/pages/1761746254/SPRINT+6+-+AYO+Mitra+UX+Navigation+Improvements" TargetMode="External"/><Relationship Id="rId30" Type="http://schemas.openxmlformats.org/officeDocument/2006/relationships/hyperlink" Target="https://jira.app.pconnect.biz/browse/CDE-65008" TargetMode="External"/><Relationship Id="rId35" Type="http://schemas.openxmlformats.org/officeDocument/2006/relationships/hyperlink" Target="https://pmicloud-my.sharepoint.com/:p:/g/personal/rtjandra_pmintl_net/IQDkKJSrPigRTaHJwFC16HlsAYVEkXSWDYBFhJOqF6xgh5c?e=Uglz6K" TargetMode="External"/><Relationship Id="rId8" Type="http://schemas.openxmlformats.org/officeDocument/2006/relationships/hyperlink" Target="https://pmicloud-my.sharepoint.com/:p:/r/personal/jdharmaw_pmintl_net/_layouts/15/Doc.aspx?sourcedoc=%7B8839C935-DD55-4F3A-9E63-46EB57162946%7D&amp;file=BRD%20-%20CITA%20Profile%20Page.pptx&amp;action=edit&amp;mobileredirect=true" TargetMode="External"/><Relationship Id="rId3" Type="http://schemas.openxmlformats.org/officeDocument/2006/relationships/hyperlink" Target="https://pmicloud-my.sharepoint.com/:p:/r/personal/jalexand4_pmintl_net/Documents/2026/AYO%20Toko%202026/BRD%20AYO%20Toko%20-%20Nav%20Bar%20Icon%20Enhancement.pptx?d=w635651aac32b4849b533825a50149fe2&amp;csf=1&amp;web=1&amp;e=HvPC64" TargetMode="External"/><Relationship Id="rId12" Type="http://schemas.openxmlformats.org/officeDocument/2006/relationships/hyperlink" Target="https://pmicloud.sharepoint.com/:p:/r/teams/Comm.Deployment-Deployment-ID/Shared%20Documents/00.%20COMM_DEPLOYMENT/06.%20SPRINT/1.%20Sprint%202026/BRD%202026/Sprint%206%20-%20BRD%20-%20Compile/Sprint%206%202026%20-%20MyHero/BRD%20Audit%20Review%20Preparation.pptx?d=w3b7273ef7aea4783aee2f0be733ce973&amp;csf=1&amp;web=1&amp;e=wFPxDb" TargetMode="External"/><Relationship Id="rId17" Type="http://schemas.openxmlformats.org/officeDocument/2006/relationships/hyperlink" Target="https://pmicloud.sharepoint.com/:p:/r/teams/Comm.Deployment-Deployment-ID/Shared%20Documents/00.%20COMM_DEPLOYMENT/06.%20SPRINT/1.%20Sprint%202026/BRD%202026/Sprint%206%20-%20BRD%20-%20Compile/Sprint%206%202026%20-%20B2B%20-%20Toko,%20Principal,%20CITA,%20MITA,%20Mitra,%20Mitra%20Order/07.%20AYO%20Principal%20-%20BRD%20Remove%20Qiscus.pptx?d=w525e172a9b6841f581d6b068a6ad4f58&amp;csf=1&amp;web=1&amp;e=vm11GK" TargetMode="External"/><Relationship Id="rId25" Type="http://schemas.openxmlformats.org/officeDocument/2006/relationships/hyperlink" Target="https://pmicloud-my.sharepoint.com/:p:/g/personal/jalexand4_pmintl_net/IQDu6e7iOxpTQZp-Dn7NdP5mAZZ-ktBeDujJkUIjfwQsQgo?e=XkQI4g&amp;or=EXCEL-WEB.BODY.NT&amp;ct=1780897540396" TargetMode="External"/><Relationship Id="rId33" Type="http://schemas.openxmlformats.org/officeDocument/2006/relationships/hyperlink" Target="https://jira.app.pconnect.biz/browse/CDE-56640" TargetMode="External"/><Relationship Id="rId38" Type="http://schemas.openxmlformats.org/officeDocument/2006/relationships/vmlDrawing" Target="../drawings/vmlDrawing11.vml"/></Relationships>
</file>

<file path=xl/worksheets/_rels/sheet44.xml.rels><?xml version="1.0" encoding="UTF-8" standalone="yes"?>
<Relationships xmlns="http://schemas.openxmlformats.org/package/2006/relationships"><Relationship Id="rId13" Type="http://schemas.openxmlformats.org/officeDocument/2006/relationships/hyperlink" Target="../../../../EnterpriseInnovation-EnterpriseInnovation-IndonesiaRegion1/Shared%20Documents/:p:/g/personal/rtjandra_pmintl_net/IQDUoUxURce9Qb4UYHrNfREBAViPfuYnlTZa2O0a-Hp0X-U?e=YHRqQv" TargetMode="External"/><Relationship Id="rId18" Type="http://schemas.openxmlformats.org/officeDocument/2006/relationships/hyperlink" Target="https://jira.app.pconnect.biz/browse/CDE-59332" TargetMode="External"/><Relationship Id="rId26" Type="http://schemas.openxmlformats.org/officeDocument/2006/relationships/hyperlink" Target="https://pmicloud.sharepoint.com/:p:/r/teams/Comm.Deployment-Deployment-ID/Shared%20Documents/00.%20COMM_DEPLOYMENT/06.%20SPRINT/1.%20Sprint%202026/BRD%202026/Sprint%204%20-%20BRD%20-%20Compile/Sprint%204%202026%20-%20B2B%20-%20Toko,%20Principal,%20CITA,%20MITA,%20Mitra,%20Mitra%20Order/BRD%20-%20Serbu%20Rabu.pptx?d=w2a0545887200499f810d4ccfca2a3768&amp;csf=1&amp;web=1&amp;e=TVSRSd" TargetMode="External"/><Relationship Id="rId39" Type="http://schemas.openxmlformats.org/officeDocument/2006/relationships/comments" Target="../comments12.xml"/><Relationship Id="rId21" Type="http://schemas.openxmlformats.org/officeDocument/2006/relationships/hyperlink" Target="https://pmicloud-my.sharepoint.com/:p:/r/personal/jdharmaw_pmintl_net/_layouts/15/Doc.aspx?sourcedoc=%7B8839C935-DD55-4F3A-9E63-46EB57162946%7D&amp;file=BRD%20-%20CITA%20Profile%20Page.pptx&amp;action=edit&amp;mobileredirect=true" TargetMode="External"/><Relationship Id="rId34" Type="http://schemas.openxmlformats.org/officeDocument/2006/relationships/hyperlink" Target="https://pmicloud-my.sharepoint.com/:p:/g/personal/rtjandra_pmintl_net/IQAXRUWflzP7RrYF6-VmkVsXAQdqfzI21UNR-M-Qg1OoeSw?e=LWphEl" TargetMode="External"/><Relationship Id="rId42" Type="http://schemas.microsoft.com/office/2019/04/relationships/namedSheetView" Target="../namedSheetViews/namedSheetView11.xml"/><Relationship Id="rId7" Type="http://schemas.openxmlformats.org/officeDocument/2006/relationships/hyperlink" Target="https://pmicloud-my.sharepoint.com/:p:/r/personal/jdharmaw_pmintl_net/Documents/CITA%20Chatbot%20Enhancement%20%E2%80%93%20Intent-Based%20Order%20Assistance%20(Phase%201%20%E2%80%93%20Temporary%20Solution).pptx?d=w607ad470f6a84bf4afc28d72f6c86667&amp;csf=1&amp;web=1&amp;e=GaDrTl" TargetMode="External"/><Relationship Id="rId2" Type="http://schemas.openxmlformats.org/officeDocument/2006/relationships/hyperlink" Target="https://pmicloud.sharepoint.com/:p:/r/teams/Comm.Deployment-Deployment-ID/Shared%20Documents/00.%20COMM_DEPLOYMENT/06.%20SPRINT/1.%20Sprint%202026/BRD%202026/Sprint%205%20-%20BRD%20-%20Compile/Sprint%205%202026%20-%20DTE/01.%20AYO%20Toko%20-%20Deeplink%20Foto%20Toko.pptx?d=w8d67309438be4ad78d8bc0be52bc6aa5&amp;csf=1&amp;web=1&amp;e=WdrJQk" TargetMode="External"/><Relationship Id="rId16" Type="http://schemas.openxmlformats.org/officeDocument/2006/relationships/hyperlink" Target="https://jira.app.pconnect.biz/browse/CDE-59328" TargetMode="External"/><Relationship Id="rId20" Type="http://schemas.openxmlformats.org/officeDocument/2006/relationships/hyperlink" Target="https://wiki.app.pconnect.biz/spaces/CDE/pages/1696827059/SPRINT+5+-+Configurable+AYO+Mitra+AYO+Mitra+Order+Parameters" TargetMode="External"/><Relationship Id="rId29" Type="http://schemas.openxmlformats.org/officeDocument/2006/relationships/hyperlink" Target="https://jira.app.pconnect.biz/browse/CDE-57182" TargetMode="External"/><Relationship Id="rId41" Type="http://schemas.microsoft.com/office/2019/04/relationships/documenttask" Target="../documenttasks/documenttask5.xml"/><Relationship Id="rId1" Type="http://schemas.openxmlformats.org/officeDocument/2006/relationships/hyperlink" Target="https://pmicloud.sharepoint.com/:p:/r/teams/Comm.Deployment-Deployment-ID/Shared%20Documents/00.%20COMM_DEPLOYMENT/06.%20SPRINT/1.%20Sprint%202026/BRD%202026/Sprint%205%20-%20BRD%20-%20Compile/Sprint%205%202026%20-%20DTE/BRD%20-%20DTE%20Automation%20(SMP%20Auto%20Verification).pptx?d=wc258687e27be4537bfa1dba612fe555c&amp;csf=1&amp;web=1&amp;e=F9fRqI" TargetMode="External"/><Relationship Id="rId6"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BRD%20AYO%20TOKO%20%26%20AYO%20PRINCIPAL%20-%20Search%20Suggestion.pptx?d=w5ad0b928062e4a3b8bd8c716d046b828&amp;csf=1&amp;web=1&amp;e=ys2rPx" TargetMode="External"/><Relationship Id="rId11" Type="http://schemas.openxmlformats.org/officeDocument/2006/relationships/hyperlink" Target="https://pmicloud.sharepoint.com/:p:/r/teams/Comm.Deployment-Deployment-ID/Shared%20Documents/00.%20COMM_DEPLOYMENT/06.%20SPRINT/1.%20Sprint%202026/BRD%202026/Sprint%205%20-%20BRD%20-%20Compile/Sprint%205%202026%20-%20MyHero/BRD%20Automate%20Collectra%20Report.pptx?d=w623d05f74f8240368fbe62fba87a1ff9&amp;csf=1&amp;web=1&amp;e=3kyBgC" TargetMode="External"/><Relationship Id="rId24" Type="http://schemas.openxmlformats.org/officeDocument/2006/relationships/hyperlink" Target="https://pmicloud-my.sharepoint.com/:p:/g/personal/rtjandra_pmintl_net/IQDFSp63kDyZS4wql7QqyO1bARaTLRmrR4_CxBmHGxMA6-c?e=wiCsxT" TargetMode="External"/><Relationship Id="rId32" Type="http://schemas.openxmlformats.org/officeDocument/2006/relationships/hyperlink" Target="https://pmicloud-my.sharepoint.com/:p:/r/personal/rtjandra_pmintl_net/Documents/Documents/BRD%202026/BRD_KSA_Order%20Cancel%20Reason.pptx?d=we5706b96e2354898b35e12133f156712&amp;csf=1&amp;web=1&amp;e=HwknvE" TargetMode="External"/><Relationship Id="rId37" Type="http://schemas.openxmlformats.org/officeDocument/2006/relationships/printerSettings" Target="../printerSettings/printerSettings4.bin"/><Relationship Id="rId40" Type="http://schemas.microsoft.com/office/2017/10/relationships/threadedComment" Target="../threadedComments/threadedComment12.xml"/><Relationship Id="rId5"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BRD%20AYO%20TOKO%20-%20Pop%20Up%20Revamp.pptx?d=wb4fb381aa173448299edf6afb8859301&amp;csf=1&amp;web=1&amp;e=H3ZZAy" TargetMode="External"/><Relationship Id="rId15" Type="http://schemas.openxmlformats.org/officeDocument/2006/relationships/hyperlink" Target="https://pmicloud-my.sharepoint.com/:p:/g/personal/jdharmaw_pmintl_net/IQClRUCXFSGSSpTP--8kRNaZAVSG2mOiltpHzLVznHItPyo?e=leBEVJ" TargetMode="External"/><Relationship Id="rId23" Type="http://schemas.openxmlformats.org/officeDocument/2006/relationships/hyperlink" Target="https://pmicloud-my.sharepoint.com/:p:/g/personal/rtjandra_pmintl_net/IQCPL1OmjCxATpIDD-01s2p6AUo3-LPkBdh84mlvLw9GjBk?e=Sd2TBT" TargetMode="External"/><Relationship Id="rId28" Type="http://schemas.openxmlformats.org/officeDocument/2006/relationships/hyperlink" Target="https://pmicloud-my.sharepoint.com/:p:/g/personal/rtjandra_pmintl_net/IQDFSp63kDyZS4wql7QqyO1bARaTLRmrR4_CxBmHGxMA6-c?e=wiCsxT" TargetMode="External"/><Relationship Id="rId36" Type="http://schemas.openxmlformats.org/officeDocument/2006/relationships/hyperlink" Target="https://pmicloud-my.sharepoint.com/:p:/g/personal/rtjandra_pmintl_net/IQDgguleg_84QIkOMH44l6FSAcUUkNPi4CULzhKuQF7KX5Y?e=Ga5lWA" TargetMode="External"/><Relationship Id="rId10" Type="http://schemas.openxmlformats.org/officeDocument/2006/relationships/hyperlink" Target="https://pmicloud.sharepoint.com/:p:/r/teams/Comm.Deployment-Deployment-ID/Shared%20Documents/00.%20COMM_DEPLOYMENT/06.%20SPRINT/1.%20Sprint%202026/BRD%202026/Sprint%205%20-%20BRD%20-%20Compile/Sprint%205%202026%20-%20MyHero/Data%20Ingestion%20for%20PBI%20Cleo%20Reconcile.pptx?d=w2de570f27978462cb4b7e23c0c055cc3&amp;csf=1&amp;web=1&amp;e=azSWLg" TargetMode="External"/><Relationship Id="rId19" Type="http://schemas.openxmlformats.org/officeDocument/2006/relationships/hyperlink" Target="https://jira.app.pconnect.biz/browse/CDE-53658" TargetMode="External"/><Relationship Id="rId31" Type="http://schemas.openxmlformats.org/officeDocument/2006/relationships/hyperlink" Target="https://jira.app.pconnect.biz/browse/CDE-60511" TargetMode="External"/><Relationship Id="rId4" Type="http://schemas.openxmlformats.org/officeDocument/2006/relationships/hyperlink" Target="https://pmicloud.sharepoint.com/:b:/r/teams/Comm.Deployment-Deployment-ID/Shared%20Documents/00.%20COMM_DEPLOYMENT/06.%20SPRINT/1.%20Sprint%202026/BRD%202026/Sprint%205%20-%20BRD%20-%20Compile/Sprint%205%202026%20-%20DTE/BRD%20-%20AYO%20Kasir%20-%20Leads%20Gen%20Enhancement%202%201.pdf?csf=1&amp;web=1&amp;e=CXN2bu" TargetMode="External"/><Relationship Id="rId9" Type="http://schemas.openxmlformats.org/officeDocument/2006/relationships/hyperlink" Target="https://pmicloud.sharepoint.com/:p:/r/teams/Comm.Deployment-Deployment-ID/Shared%20Documents/00.%20COMM_DEPLOYMENT/06.%20SPRINT/1.%20Sprint%202026/BRD%202026/Sprint%205%20-%20BRD%20-%20Compile/Sprint%205%202026%20-%20MyHero/HLE%20OTA%20Flow.pptx?d=w6534c0fa44a4470e885088aed71c9e23&amp;csf=1&amp;web=1&amp;e=tbFWhF" TargetMode="External"/><Relationship Id="rId14" Type="http://schemas.openxmlformats.org/officeDocument/2006/relationships/hyperlink" Target="../../../../EnterpriseInnovation-EnterpriseInnovation-IndonesiaRegion1/Shared%20Documents/:p:/g/personal/rtjandra_pmintl_net/IQBMpJAYPeWSQqSCXTA-SPIjAWkhJT3R3s4mLcIhE5D6NRo?e=jF4fug" TargetMode="External"/><Relationship Id="rId22" Type="http://schemas.openxmlformats.org/officeDocument/2006/relationships/hyperlink" Target="https://jira.app.pconnect.biz/browse/CDE-61570" TargetMode="External"/><Relationship Id="rId27" Type="http://schemas.openxmlformats.org/officeDocument/2006/relationships/hyperlink" Target="https://pmicloud-my.sharepoint.com/:p:/g/personal/rtjandra_pmintl_net/IQDFSp63kDyZS4wql7QqyO1bARaTLRmrR4_CxBmHGxMA6-c?e=wiCsxT" TargetMode="External"/><Relationship Id="rId30" Type="http://schemas.openxmlformats.org/officeDocument/2006/relationships/hyperlink" Target="https://jira.app.pconnect.biz/browse/CDE-60527" TargetMode="External"/><Relationship Id="rId35" Type="http://schemas.openxmlformats.org/officeDocument/2006/relationships/hyperlink" Target="https://pmicloud-my.sharepoint.com/:p:/g/personal/rtjandra_pmintl_net/IQDkKJSrPigRTaHJwFC16HlsAYVEkXSWDYBFhJOqF6xgh5c?e=Uglz6K" TargetMode="External"/><Relationship Id="rId8" Type="http://schemas.openxmlformats.org/officeDocument/2006/relationships/hyperlink" Target="https://pmicloud-my.sharepoint.com/:p:/r/personal/jdharmaw_pmintl_net/Documents/Microsoft%20Teams%20Chat%20Files/BRD%20-%20CITA%20-%20Action%20Widget%20Exp.pptx?d=wdccb3eb24d084d74bff8489408beb4e8&amp;csf=1&amp;web=1&amp;e=del7nE" TargetMode="External"/><Relationship Id="rId3" Type="http://schemas.openxmlformats.org/officeDocument/2006/relationships/hyperlink" Target="https://pmicloud.sharepoint.com/:p:/r/teams/Comm.Deployment-Deployment-ID/Shared%20Documents/00.%20COMM_DEPLOYMENT/06.%20SPRINT/1.%20Sprint%202026/BRD%202026/Sprint%205%20-%20BRD%20-%20Compile/Sprint%205%202026%20-%20DTE/BRD%20-%20Serbu%20Rabu.pptx?d=w9db6bbc8b1e44de2a4e568d1cc4e0b34&amp;csf=1&amp;web=1&amp;e=UdVFsM" TargetMode="External"/><Relationship Id="rId12" Type="http://schemas.openxmlformats.org/officeDocument/2006/relationships/hyperlink" Target="../../../../EnterpriseInnovation-EnterpriseInnovation-IndonesiaRegion1/Shared%20Documents/:p:/g/personal/rtjandra_pmintl_net/IQDwepYzlGFDRpDhVq3JYbHuASpuytPI_lhvGQ5lsgOr8xE?e=xBNvMD" TargetMode="External"/><Relationship Id="rId17" Type="http://schemas.openxmlformats.org/officeDocument/2006/relationships/hyperlink" Target="https://jira.app.pconnect.biz/browse/CDE-59249" TargetMode="External"/><Relationship Id="rId25" Type="http://schemas.openxmlformats.org/officeDocument/2006/relationships/hyperlink" Target="https://wiki.app.pconnect.biz/spaces/CDE/pages/1696835120/PRD+CITA+-+Loyalty+Enhancement+Sprint+5" TargetMode="External"/><Relationship Id="rId33" Type="http://schemas.openxmlformats.org/officeDocument/2006/relationships/hyperlink" Target="https://pmicloud-my.sharepoint.com/:p:/g/personal/rtjandra_pmintl_net/IQAXRUWflzP7RrYF6-VmkVsXAQdqfzI21UNR-M-Qg1OoeSw?e=LWphEl" TargetMode="External"/><Relationship Id="rId38" Type="http://schemas.openxmlformats.org/officeDocument/2006/relationships/vmlDrawing" Target="../drawings/vmlDrawing12.vml"/></Relationships>
</file>

<file path=xl/worksheets/_rels/sheet45.xml.rels><?xml version="1.0" encoding="UTF-8" standalone="yes"?>
<Relationships xmlns="http://schemas.openxmlformats.org/package/2006/relationships"><Relationship Id="rId8" Type="http://schemas.openxmlformats.org/officeDocument/2006/relationships/hyperlink" Target="https://jira.app.pconnect.biz/browse/CDE-57187" TargetMode="External"/><Relationship Id="rId13" Type="http://schemas.openxmlformats.org/officeDocument/2006/relationships/hyperlink" Target="https://jira.app.pconnect.biz/browse/CDE-58293" TargetMode="External"/><Relationship Id="rId3" Type="http://schemas.openxmlformats.org/officeDocument/2006/relationships/hyperlink" Target="https://jira.app.pconnect.biz/browse/CDE-52210" TargetMode="External"/><Relationship Id="rId7" Type="http://schemas.openxmlformats.org/officeDocument/2006/relationships/hyperlink" Target="https://jira.app.pconnect.biz/browse/CDE-57340" TargetMode="External"/><Relationship Id="rId12" Type="http://schemas.openxmlformats.org/officeDocument/2006/relationships/hyperlink" Target="https://jira.app.pconnect.biz/browse/CDE-57203" TargetMode="External"/><Relationship Id="rId2" Type="http://schemas.openxmlformats.org/officeDocument/2006/relationships/hyperlink" Target="https://jira.app.pconnect.biz/browse/CDE-52209" TargetMode="External"/><Relationship Id="rId16" Type="http://schemas.openxmlformats.org/officeDocument/2006/relationships/hyperlink" Target="https://jira.app.pconnect.biz/browse/CDE-58931" TargetMode="External"/><Relationship Id="rId1" Type="http://schemas.openxmlformats.org/officeDocument/2006/relationships/hyperlink" Target="https://jira.app.pconnect.biz/browse/CDE-52207" TargetMode="External"/><Relationship Id="rId6" Type="http://schemas.openxmlformats.org/officeDocument/2006/relationships/hyperlink" Target="https://jira.app.pconnect.biz/browse/CDE-57349" TargetMode="External"/><Relationship Id="rId11" Type="http://schemas.openxmlformats.org/officeDocument/2006/relationships/hyperlink" Target="https://jira.app.pconnect.biz/browse/CDE-55210" TargetMode="External"/><Relationship Id="rId5" Type="http://schemas.openxmlformats.org/officeDocument/2006/relationships/hyperlink" Target="https://jira.app.pconnect.biz/browse/CDE-57353" TargetMode="External"/><Relationship Id="rId15" Type="http://schemas.openxmlformats.org/officeDocument/2006/relationships/hyperlink" Target="https://jira.app.pconnect.biz/browse/CDE-58296" TargetMode="External"/><Relationship Id="rId10" Type="http://schemas.openxmlformats.org/officeDocument/2006/relationships/hyperlink" Target="https://jira.app.pconnect.biz/browse/CDE-57459" TargetMode="External"/><Relationship Id="rId4" Type="http://schemas.openxmlformats.org/officeDocument/2006/relationships/hyperlink" Target="https://jira.app.pconnect.biz/browse/CDE-52212" TargetMode="External"/><Relationship Id="rId9" Type="http://schemas.openxmlformats.org/officeDocument/2006/relationships/hyperlink" Target="https://jira.app.pconnect.biz/browse/CDE-57264" TargetMode="External"/><Relationship Id="rId14" Type="http://schemas.openxmlformats.org/officeDocument/2006/relationships/hyperlink" Target="https://jira.app.pconnect.biz/browse/CDE-58295" TargetMode="External"/></Relationships>
</file>

<file path=xl/worksheets/_rels/sheet46.xml.rels><?xml version="1.0" encoding="UTF-8" standalone="yes"?>
<Relationships xmlns="http://schemas.openxmlformats.org/package/2006/relationships"><Relationship Id="rId8" Type="http://schemas.openxmlformats.org/officeDocument/2006/relationships/hyperlink" Target="https://jira.app.pconnect.biz/browse/CDE-59504" TargetMode="External"/><Relationship Id="rId13" Type="http://schemas.openxmlformats.org/officeDocument/2006/relationships/hyperlink" Target="https://jira.app.pconnect.biz/browse/CDE-63636" TargetMode="External"/><Relationship Id="rId18" Type="http://schemas.openxmlformats.org/officeDocument/2006/relationships/hyperlink" Target="https://jira.app.pconnect.biz/browse/CDE-63446" TargetMode="External"/><Relationship Id="rId3" Type="http://schemas.openxmlformats.org/officeDocument/2006/relationships/hyperlink" Target="https://jira.app.pconnect.biz/browse/CDE-58281" TargetMode="External"/><Relationship Id="rId7" Type="http://schemas.openxmlformats.org/officeDocument/2006/relationships/hyperlink" Target="https://jira.app.pconnect.biz/browse/CDE-59503" TargetMode="External"/><Relationship Id="rId12" Type="http://schemas.openxmlformats.org/officeDocument/2006/relationships/hyperlink" Target="https://jira.app.pconnect.biz/browse/CDE-56850" TargetMode="External"/><Relationship Id="rId17" Type="http://schemas.openxmlformats.org/officeDocument/2006/relationships/hyperlink" Target="https://jira.app.pconnect.biz/browse/CDE-63640" TargetMode="External"/><Relationship Id="rId2" Type="http://schemas.openxmlformats.org/officeDocument/2006/relationships/hyperlink" Target="https://jira.app.pconnect.biz/browse/CDE-57467" TargetMode="External"/><Relationship Id="rId16" Type="http://schemas.openxmlformats.org/officeDocument/2006/relationships/hyperlink" Target="https://jira.app.pconnect.biz/browse/CDE-63639" TargetMode="External"/><Relationship Id="rId1" Type="http://schemas.openxmlformats.org/officeDocument/2006/relationships/hyperlink" Target="https://jira.app.pconnect.biz/browse/CDE-57460" TargetMode="External"/><Relationship Id="rId6" Type="http://schemas.openxmlformats.org/officeDocument/2006/relationships/hyperlink" Target="https://jira.app.pconnect.biz/browse/CDE-59506" TargetMode="External"/><Relationship Id="rId11" Type="http://schemas.openxmlformats.org/officeDocument/2006/relationships/hyperlink" Target="https://jira.app.pconnect.biz/browse/CDE-58293" TargetMode="External"/><Relationship Id="rId5" Type="http://schemas.openxmlformats.org/officeDocument/2006/relationships/hyperlink" Target="https://jira.app.pconnect.biz/browse/CDE-48742" TargetMode="External"/><Relationship Id="rId15" Type="http://schemas.openxmlformats.org/officeDocument/2006/relationships/hyperlink" Target="https://jira.app.pconnect.biz/browse/CDE-63638" TargetMode="External"/><Relationship Id="rId10" Type="http://schemas.openxmlformats.org/officeDocument/2006/relationships/hyperlink" Target="https://jira.app.pconnect.biz/browse/CDE-47324" TargetMode="External"/><Relationship Id="rId4" Type="http://schemas.openxmlformats.org/officeDocument/2006/relationships/hyperlink" Target="https://jira.app.pconnect.biz/browse/CDE-58279" TargetMode="External"/><Relationship Id="rId9" Type="http://schemas.openxmlformats.org/officeDocument/2006/relationships/hyperlink" Target="https://jira.app.pconnect.biz/browse/CDE-59505" TargetMode="External"/><Relationship Id="rId14" Type="http://schemas.openxmlformats.org/officeDocument/2006/relationships/hyperlink" Target="https://jira.app.pconnect.biz/browse/CDE-63637" TargetMode="External"/></Relationships>
</file>

<file path=xl/worksheets/_rels/sheet47.xml.rels><?xml version="1.0" encoding="UTF-8" standalone="yes"?>
<Relationships xmlns="http://schemas.openxmlformats.org/package/2006/relationships"><Relationship Id="rId26" Type="http://schemas.openxmlformats.org/officeDocument/2006/relationships/hyperlink" Target="https://pmicloud.sharepoint.com/:p:/r/teams/Comm.Deployment-Deployment-ID/Shared%20Documents/00.%20COMM_DEPLOYMENT/06.%20SPRINT/1.%20Sprint%202026/BRD%202026/Sprint%204%20-%20BRD%20-%20Compile/Sprint%204%202026%20-%20MyHero/BRD%20Enhancement%20GR%20Report%20to%20differentiate%20by%20Partner%20(ABC,%20Kopi%20Jago,%20Meterai).pptx?d=wc9880b736e6e4b51a2abf1978b225760&amp;csf=1&amp;web=1&amp;e=As37Iz" TargetMode="External"/><Relationship Id="rId21" Type="http://schemas.openxmlformats.org/officeDocument/2006/relationships/hyperlink" Target="https://pmicloud.sharepoint.com/:p:/r/teams/Comm.Deployment-Deployment-ID/Shared%20Documents/00.%20COMM_DEPLOYMENT/06.%20SPRINT/1.%20Sprint%202026/BRD%202026/Sprint%204%20-%20BRD%20-%20Compile/Sprint%204%202026%20-%20MyHero/BRD%20Update%20Job%20Dummy%20Variance%20SAP%20AYO%20Cancellation.pptx?d=w77535dd7c4af4e24afeae8842be2d97f&amp;csf=1&amp;web=1&amp;e=97Wbj5" TargetMode="External"/><Relationship Id="rId42" Type="http://schemas.openxmlformats.org/officeDocument/2006/relationships/hyperlink" Target="https://pmicloud.sharepoint.com/:p:/r/teams/Comm.Deployment-Deployment-ID/Shared%20Documents/00.%20COMM_DEPLOYMENT/06.%20SPRINT/1.%20Sprint%202026/BRD%202026/Sprint%202%20-%20BRD%20-%20Compile/Sprint%202%202026%20-%20DTE/BRD%20-%20SMP%20Auto%20Verification%20-%20Copy.pptx?d=wb7e76e8c0bb94ca3b70798b0a2e76068&amp;csf=1&amp;web=1&amp;e=4N62PD" TargetMode="External"/><Relationship Id="rId47" Type="http://schemas.openxmlformats.org/officeDocument/2006/relationships/hyperlink" Target="https://pmicloud.sharepoint.com/:p:/r/teams/Comm.Deployment-Deployment-ID/Shared%20Documents/00.%20COMM_DEPLOYMENT/06.%20SPRINT/1.%20Sprint%202026/BRD%202026/Sprint%203%20-%20BRD%20-%20Compile/Sprint%203%202026%20-%20MyHero/BRD%20-%20Report%20Filter%20Business%20Model.pptx?d=w89c65e47670b42baaefef4d78a0f870b&amp;csf=1&amp;web=1&amp;e=gyPxDC" TargetMode="External"/><Relationship Id="rId63" Type="http://schemas.openxmlformats.org/officeDocument/2006/relationships/hyperlink" Target="https://wiki.app.pconnect.biz/spaces/CDE/pages/1652131561/AYO+Principal+-+Enable+User+Identification+in+New+Relic+Browser+Monitoring" TargetMode="External"/><Relationship Id="rId68" Type="http://schemas.openxmlformats.org/officeDocument/2006/relationships/hyperlink" Target="https://jira.app.pconnect.biz/browse/CDE-48550" TargetMode="External"/><Relationship Id="rId84" Type="http://schemas.microsoft.com/office/2019/04/relationships/documenttask" Target="../documenttasks/documenttask6.xml"/><Relationship Id="rId16" Type="http://schemas.openxmlformats.org/officeDocument/2006/relationships/hyperlink" Target="https://jira.app.pconnect.biz/browse/CDE-53606" TargetMode="External"/><Relationship Id="rId11" Type="http://schemas.openxmlformats.org/officeDocument/2006/relationships/hyperlink" Target="https://jira.app.pconnect.biz/browse/CDE-53585" TargetMode="External"/><Relationship Id="rId32" Type="http://schemas.openxmlformats.org/officeDocument/2006/relationships/hyperlink" Target="https://pmicloud.sharepoint.com/:p:/r/teams/Comm.Deployment-Deployment-ID/Shared%20Documents/00.%20COMM_DEPLOYMENT/06.%20SPRINT/1.%20Sprint%202026/BRD%202026/Sprint%204%20-%20BRD%20-%20Compile/Sprint%204%202026%20-%20MyHero/BRD%20PG%20CASH%20-%20Enhance%20Area%20on%20QR%20Menu.pptx?d=w2a4bad91559147e6b46b3759df40b6c9&amp;csf=1&amp;web=1&amp;e=sowKsF" TargetMode="External"/><Relationship Id="rId37" Type="http://schemas.openxmlformats.org/officeDocument/2006/relationships/hyperlink" Target="https://pmicloud.sharepoint.com/:p:/r/teams/Comm.Deployment-Deployment-ID/Shared%20Documents/00.%20COMM_DEPLOYMENT/06.%20SPRINT/1.%20Sprint%202026/BRD%202026/Sprint%202%20-%20BRD%20-%20Compile/Sprint%202%202026%20-%20MyHero/BRD%20-%20Panamas%20RE%20Retry%20Send%20Cancel%20Pre%20Order.pptx?d=wcdf7ce85df5642cca8dc289bc064fb3c&amp;csf=1&amp;web=1&amp;e=pJtKxn" TargetMode="External"/><Relationship Id="rId53" Type="http://schemas.openxmlformats.org/officeDocument/2006/relationships/hyperlink" Target="https://pmicloud.sharepoint.com/:p:/r/teams/Comm.Deployment-Deployment-ID/Shared%20Documents/00.%20COMM_DEPLOYMENT/06.%20SPRINT/1.%20Sprint%202026/BRD%202026/Sprint%203%20-%20BRD%20-%20Compile/Sprint%203%202026%20-%20MyHero/BRD%20-%20FMCG%20V2V.pptx?d=w4876430c8cba47aa93d3d039681dad92&amp;csf=1&amp;web=1&amp;e=dIR9V8" TargetMode="External"/><Relationship Id="rId58" Type="http://schemas.openxmlformats.org/officeDocument/2006/relationships/hyperlink" Target="https://pmicloud.sharepoint.com/:p:/r/teams/Comm.Deployment-Deployment-ID/_layouts/15/Doc.aspx?sourcedoc=%7B6741B7C6-57D8-4E45-962B-4AC83B0730A5%7D&amp;file=BRD%20-%20AYO%20Toko%20-%20Link%20to%20Pojok%20Bayar%25u200b.pptx&amp;action=edit&amp;mobileredirect=true" TargetMode="External"/><Relationship Id="rId74" Type="http://schemas.openxmlformats.org/officeDocument/2006/relationships/hyperlink" Target="https://wiki.app.pconnect.biz/spaces/CDE/pages/1652131636/PRD+CITA+-+Remove+intermediary+Flow+to+Yellow" TargetMode="External"/><Relationship Id="rId79" Type="http://schemas.openxmlformats.org/officeDocument/2006/relationships/hyperlink" Target="https://pmicloud-my.sharepoint.com/:p:/g/personal/rtjandra_pmintl_net/IQCPL1OmjCxATpIDD-01s2p6AUo3-LPkBdh84mlvLw9GjBk?e=Sd2TBT" TargetMode="External"/><Relationship Id="rId5" Type="http://schemas.openxmlformats.org/officeDocument/2006/relationships/hyperlink" Target="https://jira.app.pconnect.biz/browse/CDE-43831" TargetMode="External"/><Relationship Id="rId19" Type="http://schemas.openxmlformats.org/officeDocument/2006/relationships/hyperlink" Target="../../../../EnterpriseInnovation-EnterpriseInnovation-IndonesiaRegion1/Shared%20Documents/:p:/g/personal/jdharmaw_pmintl_net/IQDG7GTV4huqRKHhza4SDZsIAZLhLF-UpzNUiouFLI2_Q_M?e=mfhTs1" TargetMode="External"/><Relationship Id="rId14" Type="http://schemas.openxmlformats.org/officeDocument/2006/relationships/hyperlink" Target="https://jira.app.pconnect.biz/browse/CDE-53571" TargetMode="External"/><Relationship Id="rId22" Type="http://schemas.openxmlformats.org/officeDocument/2006/relationships/hyperlink" Target="https://pmicloud.sharepoint.com/:p:/r/teams/Comm.Deployment-Deployment-ID/Shared%20Documents/00.%20COMM_DEPLOYMENT/06.%20SPRINT/1.%20Sprint%202026/BRD%202026/Sprint%204%20-%20BRD%20-%20Compile/Sprint%204%202026%20-%20B2B%20-%20Toko,%20Principal,%20CITA,%20MITA,%20Mitra,%20Mitra%20Order/04.%20AYO%20Principal%20BRD%20-%20Compliance%20for%20Sprint%204.pptx?d=w1631c602e95944009f4635e1278441d5&amp;csf=1&amp;web=1&amp;e=3y71ab" TargetMode="External"/><Relationship Id="rId27" Type="http://schemas.openxmlformats.org/officeDocument/2006/relationships/hyperlink" Target="https://jira.app.pconnect.biz/browse/CDE-48503" TargetMode="External"/><Relationship Id="rId30" Type="http://schemas.openxmlformats.org/officeDocument/2006/relationships/hyperlink" Target="https://pmicloud.sharepoint.com/:p:/r/teams/Comm.Deployment-Deployment-ID/Shared%20Documents/00.%20COMM_DEPLOYMENT/06.%20SPRINT/1.%20Sprint%202026/BRD%202026/Sprint%204%20-%20BRD%20-%20Compile/Sprint%204%202026%20-%20DTE/BRD%20-%20Serbu%20Rabu.pptx?d=wae0ce6b43f6448f1b7c45dbe0bf8ffe5&amp;csf=1&amp;web=1&amp;e=rzCAvL" TargetMode="External"/><Relationship Id="rId35" Type="http://schemas.openxmlformats.org/officeDocument/2006/relationships/hyperlink" Target="https://pmicloud.sharepoint.com/:p:/r/teams/Comm.Deployment-Deployment-ID/Shared%20Documents/00.%20COMM_DEPLOYMENT/06.%20SPRINT/1.%20Sprint%202026/BRD%202026/Sprint%204%20-%20BRD%20-%20Compile/Sprint%204%202026%20-%20MyHero/BRD%20PG%20CASH%20-%20Rename%20Allocated%20Cash-In%20into%20Deposit%20Report.pptx?d=wd3e6325925b5495aaed0a96d65f5ad1f&amp;csf=1&amp;web=1&amp;e=78ayLH" TargetMode="External"/><Relationship Id="rId43"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Sprint%203%202026%20-%20AYO%20Mitra%20Order%20-%20Sync%20Upload%20Improvement.pptx?d=w64637866817f42fe97dc0805db2d4437&amp;csf=1&amp;web=1&amp;e=yEGNS5" TargetMode="External"/><Relationship Id="rId48" Type="http://schemas.openxmlformats.org/officeDocument/2006/relationships/hyperlink" Target="https://pmicloud.sharepoint.com/:p:/r/teams/Comm.Deployment-Deployment-ID/_layouts/15/Doc.aspx?sourcedoc=%7BC94BF00D-574A-4C7C-8E3D-CA3D8749CF22%7D&amp;file=BRD%20-%20My%20Hero%20Customer%20Data%20Privacy.pptx&amp;action=edit&amp;mobileredirect=true" TargetMode="External"/><Relationship Id="rId56" Type="http://schemas.openxmlformats.org/officeDocument/2006/relationships/hyperlink" Target="../../../../EnterpriseInnovation-EnterpriseInnovation-IndonesiaRegion1/Shared%20Documents/:p:/r/personal/rtjandra_pmintl_net/Documents/Documents/BRD%202026/BRD_PH_UIUX%20Revamp%20(Ph1).pptx?d=w885b731320664603964b3e60ab549f4f&amp;csf=1&amp;web=1&amp;e=XLURPg" TargetMode="External"/><Relationship Id="rId64" Type="http://schemas.openxmlformats.org/officeDocument/2006/relationships/hyperlink" Target="../../../../EnterpriseInnovation-EnterpriseInnovation-IndonesiaRegion1/Shared%20Documents/:p:/r/personal/rtjandra_pmintl_net/Documents/Documents/BRD%202026/BRD_KSA_AMO%20Hybrid%20%26%20Loadsheet%20Improvement.pptx?d=w9f454517339746fbb605ebe566915b17&amp;csf=1&amp;web=1&amp;e=QAfIGJ" TargetMode="External"/><Relationship Id="rId69" Type="http://schemas.openxmlformats.org/officeDocument/2006/relationships/hyperlink" Target="https://jira.app.pconnect.biz/browse/CDE-57103" TargetMode="External"/><Relationship Id="rId77" Type="http://schemas.openxmlformats.org/officeDocument/2006/relationships/hyperlink" Target="https://jira.app.pconnect.biz/browse/CDE-51828" TargetMode="External"/><Relationship Id="rId8" Type="http://schemas.openxmlformats.org/officeDocument/2006/relationships/hyperlink" Target="https://pmicloud.sharepoint.com/:p:/r/teams/Comm.Deployment-Deployment-ID/Shared%20Documents/00.%20COMM_DEPLOYMENT/06.%20SPRINT/1.%20Sprint%202026/BRD%202026/Sprint%201%20-%20BRD%20-%20Compile/Sprint%201%202026%20-%20B2B%20-%20Toko,%20Principal,%20CITA,%20MITA,%20Mitra,%20Mitra%20Order/Ayo%20toko%20Believer%20-%20BRD%20Template%202026%20-%20Nov%2725%20Update%20-%20FINAL.pptx?d=w1b2d5fb4601946cea72a854860b26b9f&amp;csf=1&amp;web=1&amp;e=mQ3ZMh" TargetMode="External"/><Relationship Id="rId51" Type="http://schemas.openxmlformats.org/officeDocument/2006/relationships/hyperlink" Target="https://pmicloud.sharepoint.com/:p:/r/teams/Comm.Deployment-Deployment-ID/Shared%20Documents/00.%20COMM_DEPLOYMENT/06.%20SPRINT/1.%20Sprint%202026/BRD%202026/Sprint%203%20-%20BRD%20-%20Compile/Sprint%203%202026%20-%20MyHero/BRD%20WEE%20Pre%20Order%20(Delivery%20Date%20Revision)%20-%202026.pptx?d=w48c7fa7fe6b14e818a3b79b981db2e10&amp;csf=1&amp;web=1&amp;e=L9r8ky" TargetMode="External"/><Relationship Id="rId72" Type="http://schemas.openxmlformats.org/officeDocument/2006/relationships/hyperlink" Target="https://wiki.app.pconnect.biz/spaces/CDE/pages/1652131569/PRD+CITA+-+Enable+Questionnaire+mission+on+CITA" TargetMode="External"/><Relationship Id="rId80" Type="http://schemas.openxmlformats.org/officeDocument/2006/relationships/printerSettings" Target="../printerSettings/printerSettings5.bin"/><Relationship Id="rId85" Type="http://schemas.microsoft.com/office/2019/04/relationships/namedSheetView" Target="../namedSheetViews/namedSheetView12.xml"/><Relationship Id="rId3" Type="http://schemas.openxmlformats.org/officeDocument/2006/relationships/hyperlink" Target="https://jira.app.pconnect.biz/browse/CDE-46362" TargetMode="External"/><Relationship Id="rId12" Type="http://schemas.openxmlformats.org/officeDocument/2006/relationships/hyperlink" Target="https://jira.app.pconnect.biz/browse/CDE-53578" TargetMode="External"/><Relationship Id="rId17" Type="http://schemas.openxmlformats.org/officeDocument/2006/relationships/hyperlink" Target="https://jira.app.pconnect.biz/browse/CDE-53658" TargetMode="External"/><Relationship Id="rId25" Type="http://schemas.openxmlformats.org/officeDocument/2006/relationships/hyperlink" Target="https://pmicloud.sharepoint.com/:p:/r/teams/Comm.Deployment-Deployment-ID/Shared%20Documents/00.%20COMM_DEPLOYMENT/06.%20SPRINT/1.%20Sprint%202026/BRD%202026/Sprint%204%20-%20BRD%20-%20Compile/Sprint%204%202026%20-%20B2B%20-%20Toko,%20Principal,%20CITA,%20MITA,%20Mitra,%20Mitra%20Order/05.%20AYO%20Principal%20BRD%20-%20%20AYO%20Principal%202.0%20April.pptx?d=w61e39afeb41b4fe1b18cec4d6afaa407&amp;csf=1&amp;web=1&amp;e=p0kHwi" TargetMode="External"/><Relationship Id="rId33" Type="http://schemas.openxmlformats.org/officeDocument/2006/relationships/hyperlink" Target="https://pmicloud.sharepoint.com/:p:/r/teams/Comm.Deployment-Deployment-ID/Shared%20Documents/00.%20COMM_DEPLOYMENT/06.%20SPRINT/1.%20Sprint%202026/BRD%202026/Sprint%204%20-%20BRD%20-%20Compile/Sprint%204%202026%20-%20MyHero/BRD%20PG%20CASH%20-%20Integrate%20API%20for%20QR%20CDM%20Status.pptx?d=wf59a1298e6854daab6db9df5bd39a603&amp;csf=1&amp;web=1&amp;e=lh12pC" TargetMode="External"/><Relationship Id="rId38" Type="http://schemas.openxmlformats.org/officeDocument/2006/relationships/hyperlink" Target="https://pmicloud.sharepoint.com/:p:/r/teams/Comm.Deployment-Deployment-ID/Shared%20Documents/00.%20COMM_DEPLOYMENT/06.%20SPRINT/1.%20Sprint%202026/BRD%202026/Sprint%202%20-%20BRD%20-%20Compile/Sprint%202%202026%20-%20MyHero/BRD%20Changes%20for%20WMS%20Sales%20TA%20RE%20Data.pptx?d=wb3e0ecaeb58a49d38cd6ad015e2a20a0&amp;csf=1&amp;web=1&amp;e=mzAFC1" TargetMode="External"/><Relationship Id="rId46" Type="http://schemas.openxmlformats.org/officeDocument/2006/relationships/hyperlink" Target="https://pmicloud.sharepoint.com/:p:/r/teams/Comm.Deployment-Deployment-ID/Shared%20Documents/00.%20COMM_DEPLOYMENT/06.%20SPRINT/1.%20Sprint%202026/BRD%202026/Sprint%203%20-%20BRD%20-%20Compile/Sprint%203%202026%20-%20MyHero/Split%20Invoice%20Tax%20%26%20Non%20Tax.pptx?d=wdddf0bb7b29c4f778940cd934490695e&amp;csf=1&amp;web=1&amp;e=orMppP" TargetMode="External"/><Relationship Id="rId59" Type="http://schemas.openxmlformats.org/officeDocument/2006/relationships/hyperlink" Target="https://jira.app.pconnect.biz/browse/CDE-53616" TargetMode="External"/><Relationship Id="rId67" Type="http://schemas.openxmlformats.org/officeDocument/2006/relationships/hyperlink" Target="https://jira.app.pconnect.biz/browse/CDE-46812" TargetMode="External"/><Relationship Id="rId20" Type="http://schemas.openxmlformats.org/officeDocument/2006/relationships/hyperlink" Target="../../../../EnterpriseInnovation-EnterpriseInnovation-IndonesiaRegion1/Shared%20Documents/:p:/r/personal/jalexand4_pmintl_net/Documents/2026/My%20AYO/BRD%20My%20AYO%20-%20Avatar%20Profile%20Picture.pptx?d=w6742dfb2745f4616bec94cb187b2c598&amp;csf=1&amp;web=1&amp;e=z7RdNq" TargetMode="External"/><Relationship Id="rId41" Type="http://schemas.openxmlformats.org/officeDocument/2006/relationships/hyperlink" Target="https://pmicloud.sharepoint.com/:p:/r/teams/Comm.Deployment-Deployment-ID/Shared%20Documents/00.%20COMM_DEPLOYMENT/06.%20SPRINT/1.%20Sprint%202026/BRD%202026/Sprint%204%20-%20BRD%20-%20Compile/Sprint%204%202026%20-%20DTE/BRD%20-%20DTE%20Automation%20(SMP%20Auto%20Verification).pptx?d=w31e6a777e97b48438809d3eb858093a5&amp;csf=1&amp;web=1&amp;e=HwQznE" TargetMode="External"/><Relationship Id="rId54" Type="http://schemas.openxmlformats.org/officeDocument/2006/relationships/hyperlink" Target="https://jira.app.pconnect.biz/browse/CDE-55216" TargetMode="External"/><Relationship Id="rId62" Type="http://schemas.openxmlformats.org/officeDocument/2006/relationships/hyperlink" Target="https://jira.app.pconnect.biz/browse/CDE-56586" TargetMode="External"/><Relationship Id="rId70" Type="http://schemas.openxmlformats.org/officeDocument/2006/relationships/hyperlink" Target="https://jira.app.pconnect.biz/browse/CDE-58448" TargetMode="External"/><Relationship Id="rId75" Type="http://schemas.openxmlformats.org/officeDocument/2006/relationships/hyperlink" Target="https://wiki.app.pconnect.biz/spaces/CDE/pages/1658359733/PRD+CITA+-+CITA+OTP+Whitelist" TargetMode="External"/><Relationship Id="rId83" Type="http://schemas.microsoft.com/office/2017/10/relationships/threadedComment" Target="../threadedComments/threadedComment13.xml"/><Relationship Id="rId1"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BRD%20AYO%20TOKO%20-%20Pop%20Up%20Revamp.pptx?d=wb4fb381aa173448299edf6afb8859301&amp;csf=1&amp;web=1&amp;e=H3ZZAy" TargetMode="External"/><Relationship Id="rId6" Type="http://schemas.openxmlformats.org/officeDocument/2006/relationships/hyperlink" Target="https://jira.app.pconnect.biz/browse/CDE-46363" TargetMode="External"/><Relationship Id="rId15" Type="http://schemas.openxmlformats.org/officeDocument/2006/relationships/hyperlink" Target="https://jira.app.pconnect.biz/browse/CDE-53605" TargetMode="External"/><Relationship Id="rId23" Type="http://schemas.openxmlformats.org/officeDocument/2006/relationships/hyperlink" Target="https://pmicloud.sharepoint.com/:p:/r/teams/Comm.Deployment-Deployment-ID/Shared%20Documents/00.%20COMM_DEPLOYMENT/06.%20SPRINT/1.%20Sprint%202026/BRD%202026/Sprint%204%20-%20BRD%20-%20Compile/Sprint%204%202026%20-%20B2B%20-%20Toko,%20Principal,%20CITA,%20MITA,%20Mitra,%20Mitra%20Order/04.%20AYO%20Principal%20BRD%20-%20Compliance%20for%20Sprint%204.pptx?d=w1631c602e95944009f4635e1278441d5&amp;csf=1&amp;web=1&amp;e=3y71ab" TargetMode="External"/><Relationship Id="rId28" Type="http://schemas.openxmlformats.org/officeDocument/2006/relationships/hyperlink" Target="https://pmicloud.sharepoint.com/:p:/r/teams/Comm.Deployment-Deployment-ID/Shared%20Documents/00.%20COMM_DEPLOYMENT/06.%20SPRINT/1.%20Sprint%202026/BRD%202026/Sprint%201%20-%20BRD%20-%20Compile/Sprint%201%202026%20-%20B2B%20-%20Toko,%20Principal,%20CITA,%20MITA,%20Mitra,%20Mitra%20Order/AYO%20Toko%20SFP%20-%20Simplify%20and%20faster%20update%20invoice%20status%20(for%20manual%20transfer%20payment).pptx?d=w86437c9b948b4ebc84c4fa8833dc128a&amp;csf=1&amp;web=1&amp;e=bvnsiZ" TargetMode="External"/><Relationship Id="rId36" Type="http://schemas.openxmlformats.org/officeDocument/2006/relationships/hyperlink" Target="https://pmicloud.sharepoint.com/:p:/r/teams/Comm.Deployment-Deployment-ID/Shared%20Documents/00.%20COMM_DEPLOYMENT/06.%20SPRINT/1.%20Sprint%202026/BRD%202026/Sprint%202%20-%20BRD%20-%20Compile/Sprint%202%202026%20-%20MyHero/BRD%20-%20Panamas%20RE%20Cancel%20Pre%20Order%20Phase%202.pptx?d=wa8d435c632ea4563952299e1dd1c007e&amp;csf=1&amp;web=1&amp;e=dg6Jcv" TargetMode="External"/><Relationship Id="rId49" Type="http://schemas.openxmlformats.org/officeDocument/2006/relationships/hyperlink" Target="https://pmicloud.sharepoint.com/:p:/r/teams/Comm.Deployment-Deployment-ID/Shared%20Documents/00.%20COMM_DEPLOYMENT/06.%20SPRINT/1.%20Sprint%202026/BRD%202026/Sprint%203%20-%20BRD%20-%20Compile/Sprint%203%202026%20-%20MyHero/BRD%20-%20Adjust%20product%20category%20to%20Busn%20Model.pptx?d=w2125b1ff09b2407f8637e6bf2aeb9c98&amp;csf=1&amp;web=1&amp;e=4UE7oE" TargetMode="External"/><Relationship Id="rId57" Type="http://schemas.openxmlformats.org/officeDocument/2006/relationships/hyperlink" Target="../../../../EnterpriseInnovation-EnterpriseInnovation-IndonesiaRegion1/Shared%20Documents/:p:/g/personal/rtjandra_pmintl_net/IQDUoUxURce9Qb4UYHrNfREBAViPfuYnlTZa2O0a-Hp0X-U?e=YHRqQv" TargetMode="External"/><Relationship Id="rId10" Type="http://schemas.openxmlformats.org/officeDocument/2006/relationships/hyperlink" Target="https://pmicloud.sharepoint.com/:p:/r/teams/Comm.Deployment-Deployment-ID/Shared%20Documents/00.%20COMM_DEPLOYMENT/06.%20SPRINT/1.%20Sprint%202026/BRD%202026/Sprint%201%20-%20BRD%20-%20Compile/Sprint%201%202026%20-%20B2B%20-%20Toko,%20Principal,%20CITA,%20MITA,%20Mitra,%20Mitra%20Order/Ayo%20toko%20Believer%20-%20BRD%20Template%202026%20-%20Nov%2725%20Update%20-%20FINAL.pptx?d=w1b2d5fb4601946cea72a854860b26b9f&amp;csf=1&amp;web=1&amp;e=mQ3ZMh" TargetMode="External"/><Relationship Id="rId31" Type="http://schemas.openxmlformats.org/officeDocument/2006/relationships/hyperlink" Target="https://pmicloud.sharepoint.com/:p:/r/teams/Comm.Deployment-Deployment-ID/Shared%20Documents/00.%20COMM_DEPLOYMENT/06.%20SPRINT/1.%20Sprint%202026/BRD%202026/Sprint%204%20-%20BRD%20-%20Compile/Sprint%204%202026%20-%20B2B%20-%20Toko,%20Principal,%20CITA,%20MITA,%20Mitra,%20Mitra%20Order/01.%20AYO%20Toko%20-%20Deeplink%20Foto%20Toko.pptx?d=w14e45dc386044b6ca0a0835af05e9d9f&amp;csf=1&amp;web=1&amp;e=fHKM0X" TargetMode="External"/><Relationship Id="rId44" Type="http://schemas.openxmlformats.org/officeDocument/2006/relationships/hyperlink" Target="https://pmicloud.sharepoint.com/:p:/r/teams/Comm.Deployment-Deployment-ID/Shared%20Documents/00.%20COMM_DEPLOYMENT/06.%20SPRINT/1.%20Sprint%202026/BRD%202026/Sprint%204%20-%20BRD%20-%20Compile/Sprint%204%202026%20-%20DTE/BRD%20-%20Add%20Mission%20Related%20Parameters%20to%20OSEM.pptx?d=wa17c17d1e76a4421acde0cbff5f65474&amp;csf=1&amp;web=1&amp;e=UXuBJM" TargetMode="External"/><Relationship Id="rId52" Type="http://schemas.openxmlformats.org/officeDocument/2006/relationships/hyperlink" Target="https://pmicloud.sharepoint.com/:p:/r/teams/Comm.Deployment-Deployment-ID/Shared%20Documents/00.%20COMM_DEPLOYMENT/06.%20SPRINT/1.%20Sprint%202026/BRD%202026/Sprint%202%20-%20BRD%20-%20Compile/Sprint%202%202026%20-%20MyHero/BRD%20Migrate%20Menu%20Principal%20to%20MYHERO%20BE.pptx?d=wb34955f7029c4ba482a7e5807cb3d4f7&amp;csf=1&amp;web=1&amp;e=LLlobC" TargetMode="External"/><Relationship Id="rId60" Type="http://schemas.openxmlformats.org/officeDocument/2006/relationships/hyperlink" Target="https://pmicloud.sharepoint.com/:p:/r/teams/Comm.Deployment-Deployment-ID/Shared%20Documents/00.%20COMM_DEPLOYMENT/06.%20SPRINT/1.%20Sprint%202026/BRD%202026/Sprint%204%20-%20BRD%20-%20Compile/Sprint%204%202026%20-%20B2B%20-%20Toko,%20Principal,%20CITA,%20MITA,%20Mitra,%20Mitra%20Order/01.%20AYO%20Toko%20-%20Deeplink%20Foto%20Toko.pptx?d=w14e45dc386044b6ca0a0835af05e9d9f&amp;csf=1&amp;web=1&amp;e=fHKM0X" TargetMode="External"/><Relationship Id="rId65" Type="http://schemas.openxmlformats.org/officeDocument/2006/relationships/hyperlink" Target="../../../../EnterpriseInnovation-EnterpriseInnovation-IndonesiaRegion1/Shared%20Documents/:p:/r/personal/rtjandra_pmintl_net/Documents/Documents/BRD%202026/BRD_KSA_Order%20Cancel%20Reason.pptx?d=we5706b96e2354898b35e12133f156712&amp;csf=1&amp;web=1&amp;e=cYV3Da" TargetMode="External"/><Relationship Id="rId73" Type="http://schemas.openxmlformats.org/officeDocument/2006/relationships/hyperlink" Target="https://wiki.app.pconnect.biz/spaces/CDE/pages/1652131596/PRD+CITA+-+Mission+Detail+Page" TargetMode="External"/><Relationship Id="rId78" Type="http://schemas.openxmlformats.org/officeDocument/2006/relationships/hyperlink" Target="https://pmicloud-my.sharepoint.com/:p:/g/personal/rtjandra_pmintl_net/IQAOG331bpPEQpPrBRetpCT7AazTjV3pOGXKGuLAY8LCQC0?e=hqxKHN" TargetMode="External"/><Relationship Id="rId81" Type="http://schemas.openxmlformats.org/officeDocument/2006/relationships/vmlDrawing" Target="../drawings/vmlDrawing13.vml"/><Relationship Id="rId4" Type="http://schemas.openxmlformats.org/officeDocument/2006/relationships/hyperlink" Target="https://pmicloud.sharepoint.com/:p:/r/teams/Comm.Deployment-Deployment-ID/Shared%20Documents/00.%20COMM_DEPLOYMENT/06.%20SPRINT/1.%20Sprint%202026/BRD%202026/Sprint%201%20-%20BRD%20-%20Compile/Sprint%201%202026%20-%20B2B%20-%20Toko,%20Principal,%20CITA,%20MITA,%20Mitra,%20Mitra%20Order/Ayo%20toko%20Believer%20-%20BRD%20Template%202026%20-%20Nov%2725%20Update%20-%20FINAL.pptx?d=w1b2d5fb4601946cea72a854860b26b9f&amp;csf=1&amp;web=1&amp;e=mQ3ZMh" TargetMode="External"/><Relationship Id="rId9" Type="http://schemas.openxmlformats.org/officeDocument/2006/relationships/hyperlink" Target="https://pmicloud.sharepoint.com/:p:/r/teams/Comm.Deployment-Deployment-ID/Shared%20Documents/00.%20COMM_DEPLOYMENT/06.%20SPRINT/1.%20Sprint%202026/BRD%202026/Sprint%201%20-%20BRD%20-%20Compile/Sprint%201%202026%20-%20B2B%20-%20Toko,%20Principal,%20CITA,%20MITA,%20Mitra,%20Mitra%20Order/Ayo%20toko%20Believer%20-%20BRD%20Template%202026%20-%20Nov%2725%20Update%20-%20FINAL.pptx?d=w1b2d5fb4601946cea72a854860b26b9f&amp;csf=1&amp;web=1&amp;e=mQ3ZMh" TargetMode="External"/><Relationship Id="rId13" Type="http://schemas.openxmlformats.org/officeDocument/2006/relationships/hyperlink" Target="https://jira.app.pconnect.biz/browse/CDE-53568" TargetMode="External"/><Relationship Id="rId18" Type="http://schemas.openxmlformats.org/officeDocument/2006/relationships/hyperlink" Target="../../../../EnterpriseInnovation-EnterpriseInnovation-IndonesiaRegion1/Shared%20Documents/:p:/g/personal/jdharmaw_pmintl_net/IQBM8wKjn3ArRKNYCAC19riaAdukmB_7BnKHk5ZNX2epf_w?e=tvOLh3" TargetMode="External"/><Relationship Id="rId39" Type="http://schemas.openxmlformats.org/officeDocument/2006/relationships/hyperlink" Target="https://pmicloud.sharepoint.com/:p:/r/teams/Comm.Deployment-Deployment-ID/Shared%20Documents/00.%20COMM_DEPLOYMENT/06.%20SPRINT/1.%20Sprint%202026/BRD%202026/Sprint%204%20-%20BRD%20-%20Compile/Sprint%204%202026%20-%20B2B%20-%20Toko,%20Principal,%20CITA,%20MITA,%20Mitra,%20Mitra%20Order/BRD%20-%20Serbu%20Rabu.pptx?d=w2a0545887200499f810d4ccfca2a3768&amp;csf=1&amp;web=1&amp;e=TVSRSd" TargetMode="External"/><Relationship Id="rId34" Type="http://schemas.openxmlformats.org/officeDocument/2006/relationships/hyperlink" Target="https://pmicloud.sharepoint.com/:p:/r/teams/Comm.Deployment-Deployment-ID/Shared%20Documents/00.%20COMM_DEPLOYMENT/06.%20SPRINT/1.%20Sprint%202026/BRD%202026/Sprint%204%20-%20BRD%20-%20Compile/Sprint%204%202026%20-%20MyHero/BRD%20PG%20CASH%20-%20Enhancement%20Lock%20Territory%20for%20Inactive%20Salesman%20across%20Different%20KPS.pptx?d=wec2e8e4a415745a48340083558600dc2&amp;csf=1&amp;web=1&amp;e=enwPoC" TargetMode="External"/><Relationship Id="rId50" Type="http://schemas.openxmlformats.org/officeDocument/2006/relationships/hyperlink" Target="https://pmicloud.sharepoint.com/:p:/r/teams/Comm.Deployment-Deployment-ID/Shared%20Documents/00.%20COMM_DEPLOYMENT/06.%20SPRINT/1.%20Sprint%202026/BRD%202026/Sprint%203%20-%20BRD%20-%20Compile/Sprint%203%202026%20-%20MyHero/BRD%20Enhancement%20and%20Revision%20for%20Batch%20JOB%20SOX%20SAP%20vs%20AYO%20Panamas.pptx?d=w9de96fc475e942b086067072383c6c1e&amp;csf=1&amp;web=1&amp;e=rhQp77" TargetMode="External"/><Relationship Id="rId55" Type="http://schemas.openxmlformats.org/officeDocument/2006/relationships/hyperlink" Target="../../../../EnterpriseInnovation-EnterpriseInnovation-IndonesiaRegion1/Shared%20Documents/:p:/g/personal/rtjandra_pmintl_net/IQDwepYzlGFDRpDhVq3JYbHuASpuytPI_lhvGQ5lsgOr8xE?e=xBNvMD" TargetMode="External"/><Relationship Id="rId76" Type="http://schemas.openxmlformats.org/officeDocument/2006/relationships/hyperlink" Target="https://wiki.app.pconnect.biz/spaces/CDE/pages/1588433090/PRD+AYO+Toko+SFP+-+Calibrating+ACL+in+AYO+Toko+Post%E2%80%91Implementation+of+ACL+from+iSMS" TargetMode="External"/><Relationship Id="rId7" Type="http://schemas.openxmlformats.org/officeDocument/2006/relationships/hyperlink" Target="https://jira.app.pconnect.biz/browse/CDE-46361" TargetMode="External"/><Relationship Id="rId71" Type="http://schemas.openxmlformats.org/officeDocument/2006/relationships/hyperlink" Target="https://wiki.app.pconnect.biz/spaces/CDE/pages/1652131609/PRD+CITA+-+Loyalty+Enhancement+for+Serbu+Rabu" TargetMode="External"/><Relationship Id="rId2"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BRD%20AYO%20TOKO%20%26%20AYO%20PRINCIPAL%20-%20Search%20Suggestion.pptx?d=w5ad0b928062e4a3b8bd8c716d046b828&amp;csf=1&amp;web=1&amp;e=ys2rPx" TargetMode="External"/><Relationship Id="rId29" Type="http://schemas.openxmlformats.org/officeDocument/2006/relationships/hyperlink" Target="https://pmicloud.sharepoint.com/:p:/r/teams/Comm.Deployment-Deployment-ID/Shared%20Documents/00.%20COMM_DEPLOYMENT/06.%20SPRINT/1.%20Sprint%202026/BRD%202026/Sprint%204%20-%20BRD%20-%20Compile/Sprint%204%202026%20-%20B2B%20-%20Toko,%20Principal,%20CITA,%20MITA,%20Mitra,%20Mitra%20Order/BRD%20-%20DTE%20Automation%20(SMP%20Auto%20Verification).pptx?d=w05c819d6cb8f4e0e8edff94ca9b96c10&amp;csf=1&amp;web=1&amp;e=HcL3St" TargetMode="External"/><Relationship Id="rId24" Type="http://schemas.openxmlformats.org/officeDocument/2006/relationships/hyperlink" Target="https://pmicloud.sharepoint.com/:p:/r/teams/Comm.Deployment-Deployment-ID/Shared%20Documents/00.%20COMM_DEPLOYMENT/06.%20SPRINT/1.%20Sprint%202026/BRD%202026/Sprint%204%20-%20BRD%20-%20Compile/Sprint%204%202026%20-%20B2B%20-%20Toko,%20Principal,%20CITA,%20MITA,%20Mitra,%20Mitra%20Order/05.%20AYO%20Principal%20BRD%20-%20%20AYO%20Principal%202.0%20April.pptx?d=w61e39afeb41b4fe1b18cec4d6afaa407&amp;csf=1&amp;web=1&amp;e=p0kHwi" TargetMode="External"/><Relationship Id="rId40" Type="http://schemas.openxmlformats.org/officeDocument/2006/relationships/hyperlink" Target="https://pmicloud.sharepoint.com/:p:/r/teams/Comm.Deployment-Deployment-ID/Shared%20Documents/00.%20COMM_DEPLOYMENT/06.%20SPRINT/1.%20Sprint%202026/BRD%202026/Sprint%204%20-%20BRD%20-%20Compile/Sprint%204%202026%20-%20B2B%20-%20Toko,%20Principal,%20CITA,%20MITA,%20Mitra,%20Mitra%20Order/01.%20AYO%20Toko%20-%20Deeplink%20Foto%20Toko.pptx?d=w14e45dc386044b6ca0a0835af05e9d9f&amp;csf=1&amp;web=1&amp;e=fHKM0X" TargetMode="External"/><Relationship Id="rId45" Type="http://schemas.openxmlformats.org/officeDocument/2006/relationships/hyperlink" Target="../../../../EnterpriseInnovation-EnterpriseInnovation-IndonesiaRegion1/Shared%20Documents/:p:/r/personal/jalexand4_pmintl_net/Documents/2026/AYO%20Toko%202026/BRD%20AYO%20Toko%20-%20UI%20Checkout%20Revamp.pptx?d=w30a3f883fb394c9c9b8856505860cd85&amp;csf=1&amp;web=1&amp;e=iWPBNN" TargetMode="External"/><Relationship Id="rId66" Type="http://schemas.openxmlformats.org/officeDocument/2006/relationships/hyperlink" Target="../../../../EnterpriseInnovation-EnterpriseInnovation-IndonesiaRegion1/Shared%20Documents/:p:/g/personal/rtjandra_pmintl_net/IQBMpJAYPeWSQqSCXTA-SPIjAWkhJT3R3s4mLcIhE5D6NRo?e=jF4fug" TargetMode="External"/><Relationship Id="rId61" Type="http://schemas.openxmlformats.org/officeDocument/2006/relationships/hyperlink" Target="https://jira.app.pconnect.biz/browse/CDE-56171" TargetMode="External"/><Relationship Id="rId82" Type="http://schemas.openxmlformats.org/officeDocument/2006/relationships/comments" Target="../comments13.xml"/></Relationships>
</file>

<file path=xl/worksheets/_rels/sheet48.xml.rels><?xml version="1.0" encoding="UTF-8" standalone="yes"?>
<Relationships xmlns="http://schemas.openxmlformats.org/package/2006/relationships"><Relationship Id="rId26"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Sprint%203%202026%20-%20AYO%20Mitra%20Order%20-%20Sync%20Upload%20Improvement.pptx?d=w64637866817f42fe97dc0805db2d4437&amp;csf=1&amp;web=1&amp;e=yEGNS5" TargetMode="External"/><Relationship Id="rId21" Type="http://schemas.openxmlformats.org/officeDocument/2006/relationships/hyperlink" Target="../../../../EnterpriseInnovation-EnterpriseInnovation-IndonesiaRegion1/Shared%20Documents/:p:/g/personal/jdharmaw_pmintl_net/IQAwI9WUtMajT4PFEyblpIFiAfk7xWCZcxERtwRjYt-Y8-Q?e=bQM8eQ" TargetMode="External"/><Relationship Id="rId42" Type="http://schemas.openxmlformats.org/officeDocument/2006/relationships/hyperlink" Target="https://jira.app.pconnect.biz/browse/CDE-51779" TargetMode="External"/><Relationship Id="rId47" Type="http://schemas.openxmlformats.org/officeDocument/2006/relationships/hyperlink" Target="https://wiki.app.pconnect.biz/spaces/CDE/pages/1586498383/PRD+%E2%80%93+AYO+Principal+-+Logo+Configuration+AYO+Principal+as+centralized+Logo+Source" TargetMode="External"/><Relationship Id="rId63" Type="http://schemas.openxmlformats.org/officeDocument/2006/relationships/hyperlink" Target="https://jira.app.pconnect.biz/browse/CDE-51828" TargetMode="External"/><Relationship Id="rId68" Type="http://schemas.openxmlformats.org/officeDocument/2006/relationships/comments" Target="../comments14.xml"/><Relationship Id="rId7" Type="http://schemas.openxmlformats.org/officeDocument/2006/relationships/hyperlink" Target="../../../../EnterpriseInnovation-EnterpriseInnovation-IndonesiaRegion1/Shared%20Documents/:p:/r/personal/rtjandra_pmintl_net/Documents/Documents/BRD%202026/BRD_PH_UIUX%20Revamp%20(Ph1).pptx?d=w885b731320664603964b3e60ab549f4f&amp;csf=1&amp;web=1&amp;e=XLURPg" TargetMode="External"/><Relationship Id="rId71" Type="http://schemas.microsoft.com/office/2019/04/relationships/namedSheetView" Target="../namedSheetViews/namedSheetView13.xml"/><Relationship Id="rId2" Type="http://schemas.openxmlformats.org/officeDocument/2006/relationships/hyperlink" Target="https://jira.app.pconnect.biz/browse/CDE-46362" TargetMode="External"/><Relationship Id="rId16" Type="http://schemas.openxmlformats.org/officeDocument/2006/relationships/hyperlink" Target="https://pmicloud.sharepoint.com/:p:/r/teams/Comm.Deployment-Deployment-ID/Shared%20Documents/00.%20COMM_DEPLOYMENT/06.%20SPRINT/1.%20Sprint%202026/BRD%202026/Sprint%203%20-%20BRD%20-%20Compile/Sprint%203%202026%20-%20MyHero/BRD%20Enhancement%20and%20Revision%20for%20Batch%20JOB%20SOX%20SAP%20vs%20AYO%20Panamas.pptx?d=w9de96fc475e942b086067072383c6c1e&amp;csf=1&amp;web=1&amp;e=rhQp77" TargetMode="External"/><Relationship Id="rId29"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BRD%20AYO%20TOKO%20%26%20AYO%20PRINCIPAL%20-%20Retailer%20Analytics.pptx?d=w4f32c099207b403e91455ba9725d404a&amp;csf=1&amp;web=1&amp;e=kDEJ6e" TargetMode="External"/><Relationship Id="rId11" Type="http://schemas.openxmlformats.org/officeDocument/2006/relationships/hyperlink" Target="https://pmicloud.sharepoint.com/:p:/r/teams/Comm.Deployment-Deployment-ID/Shared%20Documents/00.%20COMM_DEPLOYMENT/06.%20SPRINT/1.%20Sprint%202026/BRD%202026/Sprint%203%20-%20BRD%20-%20Compile/Sprint%203%202026%20-%20MyHero/BRD%20-%20Adjust%20product%20category%20to%20Busn%20Model.pptx?d=w2125b1ff09b2407f8637e6bf2aeb9c98&amp;csf=1&amp;web=1&amp;e=4UE7oE" TargetMode="External"/><Relationship Id="rId24" Type="http://schemas.openxmlformats.org/officeDocument/2006/relationships/hyperlink" Target="../../../../EnterpriseInnovation-EnterpriseInnovation-IndonesiaRegion1/Shared%20Documents/:p:/g/personal/jdharmaw_pmintl_net/IQCYAsAkHVg2QIGKTA6DF3iXAXL7NOjXIiUlJ04dR6TztwI?e=XWojx9" TargetMode="External"/><Relationship Id="rId32"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BRD%20AYO%20PRINCIPAL%20-%20Logo%20Configuration.pptx?d=w7250c96ca7c844d7a9a5468d510037d6&amp;csf=1&amp;web=1&amp;e=tyEdGT" TargetMode="External"/><Relationship Id="rId37" Type="http://schemas.openxmlformats.org/officeDocument/2006/relationships/hyperlink" Target="https://pmicloud.sharepoint.com/:p:/r/teams/Comm.Deployment-Deployment-ID/Shared%20Documents/00.%20COMM_DEPLOYMENT/06.%20SPRINT/1.%20Sprint%202026/BRD%202026/Sprint%201%20-%20BRD%20-%20Compile/Sprint%201%202026%20-%20B2B%20-%20Toko,%20Principal,%20CITA,%20MITA,%20Mitra,%20Mitra%20Order/Ayo%20toko%20Believer%20-%20BRD%20Template%202026%20-%20Nov%2725%20Update%20-%20FINAL.pptx?d=w1b2d5fb4601946cea72a854860b26b9f&amp;csf=1&amp;web=1&amp;e=mQ3ZMh" TargetMode="External"/><Relationship Id="rId40"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BRD%20-%20AYO%20Principal%20-%20Gemini%20AI%203.0%20API.pptx?d=wad1d46576e994c1bbfb3e6cf81b1b165&amp;csf=1&amp;web=1&amp;e=GVJ9RU&amp;isSPOFile=1&amp;xsdata=MDV8MDJ8fDJlMTZhODk3ZDhlYTRiNjI1NDU0MDhkZTZhZTU4N2ZlfDhiODZhNjVlM2MzYTQ0MDY4YWMzMTlhNmI1Y2M1MmJjfDB8MHw2MzkwNjU3MzExOTQ4MzYwNTJ8VW5rbm93bnxWR1ZoYlhOVFpXTjFjbWwwZVZObGNuWnBZMlY4ZXlKRFFTSTZJbFJsWVcxelgwRlVVRk5sY25acFkyVmZVMUJQVEU5R0lpd2lWaUk2SWpBdU1DNHdNREF3SWl3aVVDSTZJbGRwYmpNeUlpd2lRVTRpT2lKUGRHaGxjaUlzSWxkVUlqb3hNWDA9fDF8TDJOb1lYUnpMekU1T2pjME1UQmtaV1prTFRVME9XSXROREl5TXkxaVpHWmxMVFl4T0RFMlkyWTROelZrWkY5aU9XTmlPR0prTUMxbFlXRXlMVFJsT0RJdFlXTTRPUzA1TTJReU9XTTVOR0ZqT1RKQWRXNXhMbWRpYkM1emNHRmpaWE12YldWemMyRm5aWE12TVRjM01EazNOak14TnpReE9RPT18NWZkMGFjYjJiNGNmNDhmZGRiMmMwOGRlNmFlNTg3ZmR8ZWZhZDczNDZmYzIwNGRmZTk2Y2M1ODZkYzY3ZDRlYTQ%3D&amp;sdata=QXl0YTYwdUJHZW53bmc0SzNwZE9iOER1eEtTTzJpL1NDb2wvZVc2bmwzdz0%3D&amp;ovuser=8b86a65e-3c3a-4406-8ac3-19a6b5cc52bc%2Crhadi6%40PMINTL.NET" TargetMode="External"/><Relationship Id="rId45" Type="http://schemas.openxmlformats.org/officeDocument/2006/relationships/hyperlink" Target="https://jira.app.pconnect.biz/browse/CDE-51933" TargetMode="External"/><Relationship Id="rId53" Type="http://schemas.openxmlformats.org/officeDocument/2006/relationships/hyperlink" Target="https://wiki.app.pconnect.biz/spaces/CDE/pages/1566941543/PRD+AYO+Principal+AYO+Mitra+-+Provide+recommendation+cluster+for+AYO+Mitra+hybrid" TargetMode="External"/><Relationship Id="rId58" Type="http://schemas.openxmlformats.org/officeDocument/2006/relationships/hyperlink" Target="https://jira.app.pconnect.biz/browse/CDE-50211" TargetMode="External"/><Relationship Id="rId66" Type="http://schemas.openxmlformats.org/officeDocument/2006/relationships/printerSettings" Target="../printerSettings/printerSettings6.bin"/><Relationship Id="rId5" Type="http://schemas.openxmlformats.org/officeDocument/2006/relationships/hyperlink" Target="https://jira.app.pconnect.biz/browse/CDE-46361" TargetMode="External"/><Relationship Id="rId61" Type="http://schemas.openxmlformats.org/officeDocument/2006/relationships/hyperlink" Target="../../../../EnterpriseInnovation-EnterpriseInnovation-IndonesiaRegion1/Shared%20Documents/:p:/g/personal/rtjandra_pmintl_net/IQBuyJQhBQY4R42im3OmVGcIAQ-0gJagvAIcJqagRmbFcOo?e=JQ90re" TargetMode="External"/><Relationship Id="rId19"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BRD%20-%20Coretax%20Integration%20Config%20-%20AYO%20Toko%20SFP%20update%20VAT.pptx?d=w9e67581c304946199705a1b7ad6321ba&amp;csf=1&amp;web=1&amp;e=DKuYxw" TargetMode="External"/><Relationship Id="rId14" Type="http://schemas.openxmlformats.org/officeDocument/2006/relationships/hyperlink" Target="https://jira.app.pconnect.biz/browse/CDE-48550" TargetMode="External"/><Relationship Id="rId22" Type="http://schemas.openxmlformats.org/officeDocument/2006/relationships/hyperlink" Target="../../../../EnterpriseInnovation-EnterpriseInnovation-IndonesiaRegion1/Shared%20Documents/:p:/g/personal/jdharmaw_pmintl_net/IQDPO_u74WBKS6BOZ-H4RQcUARkbaqWDO9pZazuBswCXeqE?e=NfQKaa" TargetMode="External"/><Relationship Id="rId27" Type="http://schemas.openxmlformats.org/officeDocument/2006/relationships/hyperlink" Target="https://pmicloud.sharepoint.com/:p:/r/teams/Comm.Deployment-Deployment-ID/Shared%20Documents/00.%20COMM_DEPLOYMENT/06.%20SPRINT/1.%20Sprint%202026/BRD%202026/Sprint%203%20-%20BRD%20-%20Compile/Sprint%203%202026%20-%20MyHero/BRD%20WEE%20Pre%20Order%20(Delivery%20Date%20Revision)%20-%202026.pptx?d=w48c7fa7fe6b14e818a3b79b981db2e10&amp;csf=1&amp;web=1&amp;e=L9r8ky" TargetMode="External"/><Relationship Id="rId30"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BRD%20-%20AYO%20Toko%20SFP%20-%20Improve%20PDF%20Invoice%20Generation%20Reliability.pptx?d=wa267eaa407704ca3806b5129a8682713&amp;csf=1&amp;web=1&amp;e=k3FCqg" TargetMode="External"/><Relationship Id="rId35"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BRD%20AYO%20TOKO%20-%20Navigation%20Bar%20Mission.pptx?d=wf30cc476cd2147368837d41c6373949c&amp;csf=1&amp;web=1&amp;e=NBqBoL" TargetMode="External"/><Relationship Id="rId43" Type="http://schemas.openxmlformats.org/officeDocument/2006/relationships/hyperlink" Target="https://jira.app.pconnect.biz/browse/CDE-51855" TargetMode="External"/><Relationship Id="rId48" Type="http://schemas.openxmlformats.org/officeDocument/2006/relationships/hyperlink" Target="https://wiki.app.pconnect.biz/pages/viewpage.action?pageId=1435633501" TargetMode="External"/><Relationship Id="rId56" Type="http://schemas.openxmlformats.org/officeDocument/2006/relationships/hyperlink" Target="https://jira.app.pconnect.biz/browse/CDE-50192" TargetMode="External"/><Relationship Id="rId64" Type="http://schemas.openxmlformats.org/officeDocument/2006/relationships/hyperlink" Target="https://wiki.app.pconnect.biz/spaces/CDE/pages/1588433090/PRD+AYO+Toko+SFP+-+Calibrating+ACL+in+AYO+Toko+Post%E2%80%91Implementation+of+ACL+from+iSMS" TargetMode="External"/><Relationship Id="rId69" Type="http://schemas.microsoft.com/office/2017/10/relationships/threadedComment" Target="../threadedComments/threadedComment14.xml"/><Relationship Id="rId8" Type="http://schemas.openxmlformats.org/officeDocument/2006/relationships/hyperlink" Target="https://pmicloud.sharepoint.com/:p:/r/teams/Comm.Deployment-Deployment-ID/Shared%20Documents/00.%20COMM_DEPLOYMENT/06.%20SPRINT/1.%20Sprint%202026/BRD%202026/Sprint%203%20-%20BRD%20-%20Compile/Sprint%203%202026%20-%20MyHero/BRD%20-%20FMCG%20V2V.pptx?d=w4876430c8cba47aa93d3d039681dad92&amp;csf=1&amp;web=1&amp;e=dIR9V8" TargetMode="External"/><Relationship Id="rId51" Type="http://schemas.openxmlformats.org/officeDocument/2006/relationships/hyperlink" Target="https://wiki.app.pconnect.biz/spaces/CDE/pages/1545832364/PRD+AYO+Mitra+%E2%80%94+On%E2%80%91Demand+Auto%E2%80%91Cluster+Trigger+via+%E2%80%9CPilih+Otomatis%E2%80%9D+Button" TargetMode="External"/><Relationship Id="rId3" Type="http://schemas.openxmlformats.org/officeDocument/2006/relationships/hyperlink" Target="https://jira.app.pconnect.biz/browse/CDE-46363" TargetMode="External"/><Relationship Id="rId12" Type="http://schemas.openxmlformats.org/officeDocument/2006/relationships/hyperlink" Target="https://jira.app.pconnect.biz/browse/CDE-33343" TargetMode="External"/><Relationship Id="rId17" Type="http://schemas.openxmlformats.org/officeDocument/2006/relationships/hyperlink" Target="https://pmicloud.sharepoint.com/:p:/r/teams/Comm.Deployment-Deployment-ID/Shared%20Documents/00.%20COMM_DEPLOYMENT/06.%20SPRINT/1.%20Sprint%202026/BRD%202026/Sprint%203%20-%20BRD%20-%20Compile/Sprint%203%202026%20-%20MyHero/BRD%20Enhancement%20and%20Revision%20for%20Updating%20Batch%20Job%20Processing%20Time%20for%20SOX%20SO%20Autoreport%20(Panamas).pptx?d=w8d0e5d38fd1740f699bc2b338a2e8406&amp;csf=1&amp;web=1&amp;e=kihTqf" TargetMode="External"/><Relationship Id="rId25"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Sprint%203%202026%20-%20AYO%20Mitra%20Order%20-%20BPPB.pptx?d=wc9fd1b7a851340899a92eda6c00784cc&amp;csf=1&amp;web=1&amp;e=p2kQ6t" TargetMode="External"/><Relationship Id="rId33"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BRD%20AYO%20TOKO%20-%20Pop%20Up%20Revamp.pptx?d=wb4fb381aa173448299edf6afb8859301&amp;csf=1&amp;web=1&amp;e=H3ZZAy" TargetMode="External"/><Relationship Id="rId38" Type="http://schemas.openxmlformats.org/officeDocument/2006/relationships/hyperlink" Target="https://pmicloud.sharepoint.com/:p:/r/teams/Comm.Deployment-Deployment-ID/Shared%20Documents/00.%20COMM_DEPLOYMENT/06.%20SPRINT/1.%20Sprint%202026/BRD%202026/Sprint%201%20-%20BRD%20-%20Compile/Sprint%201%202026%20-%20B2B%20-%20Toko,%20Principal,%20CITA,%20MITA,%20Mitra,%20Mitra%20Order/Ayo%20toko%20Believer%20-%20BRD%20Template%202026%20-%20Nov%2725%20Update%20-%20FINAL.pptx?d=w1b2d5fb4601946cea72a854860b26b9f&amp;csf=1&amp;web=1&amp;e=mQ3ZMh" TargetMode="External"/><Relationship Id="rId46" Type="http://schemas.openxmlformats.org/officeDocument/2006/relationships/hyperlink" Target="https://jira.app.pconnect.biz/browse/CDE-51953" TargetMode="External"/><Relationship Id="rId59" Type="http://schemas.openxmlformats.org/officeDocument/2006/relationships/hyperlink" Target="https://jira.app.pconnect.biz/browse/CDE-51932" TargetMode="External"/><Relationship Id="rId67" Type="http://schemas.openxmlformats.org/officeDocument/2006/relationships/vmlDrawing" Target="../drawings/vmlDrawing14.vml"/><Relationship Id="rId20" Type="http://schemas.openxmlformats.org/officeDocument/2006/relationships/hyperlink" Target="../../../../EnterpriseInnovation-EnterpriseInnovation-IndonesiaRegion1/Shared%20Documents/:p:/r/personal/jdharmaw_pmintl_net/Documents/CITA%20-%20Sprint%203%20-%20Additional%20Mixpanel%20Tracker.pptx?d=w2028f68368a5493180324df46f6f4203&amp;csf=1&amp;web=1&amp;e=gpXuKb" TargetMode="External"/><Relationship Id="rId41" Type="http://schemas.openxmlformats.org/officeDocument/2006/relationships/hyperlink" Target="https://wiki.app.pconnect.biz/spaces/CDE/pages/1588433163/PRD+CITA+-+Chatbot+to+detect+UOM" TargetMode="External"/><Relationship Id="rId54" Type="http://schemas.openxmlformats.org/officeDocument/2006/relationships/hyperlink" Target="https://jira.app.pconnect.biz/browse/CDE-50187" TargetMode="External"/><Relationship Id="rId62" Type="http://schemas.openxmlformats.org/officeDocument/2006/relationships/hyperlink" Target="https://jira.app.pconnect.biz/browse/CDE-43299" TargetMode="External"/><Relationship Id="rId70" Type="http://schemas.microsoft.com/office/2019/04/relationships/documenttask" Target="../documenttasks/documenttask7.xml"/><Relationship Id="rId1" Type="http://schemas.openxmlformats.org/officeDocument/2006/relationships/hyperlink" Target="https://pmicloud.sharepoint.com/:p:/r/teams/Comm.Deployment-Deployment-ID/Shared%20Documents/00.%20COMM_DEPLOYMENT/06.%20SPRINT/1.%20Sprint%202026/BRD%202026/Sprint%203%20-%20BRD%20-%20Compile/Sprint%203%202026%20-%20MyHero/Split%20Invoice%20Tax%20%26%20Non%20Tax.pptx?d=wdddf0bb7b29c4f778940cd934490695e&amp;csf=1&amp;web=1&amp;e=orMppP" TargetMode="External"/><Relationship Id="rId6" Type="http://schemas.openxmlformats.org/officeDocument/2006/relationships/hyperlink" Target="../../../../EnterpriseInnovation-EnterpriseInnovation-IndonesiaRegion1/Shared%20Documents/:p:/g/personal/rtjandra_pmintl_net/IQDwepYzlGFDRpDhVq3JYbHuASpuytPI_lhvGQ5lsgOr8xE?e=xBNvMD" TargetMode="External"/><Relationship Id="rId15" Type="http://schemas.openxmlformats.org/officeDocument/2006/relationships/hyperlink" Target="https://jira.app.pconnect.biz/browse/CDE-49319" TargetMode="External"/><Relationship Id="rId23" Type="http://schemas.openxmlformats.org/officeDocument/2006/relationships/hyperlink" Target="../../../../EnterpriseInnovation-EnterpriseInnovation-IndonesiaRegion1/Shared%20Documents/:p:/g/personal/jdharmaw_pmintl_net/IQDIKxvGUY2PTJDTgMGFZT6FAY72x0tmfNqw4M4DlPG5HZo?e=zHe6HO" TargetMode="External"/><Relationship Id="rId28"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BRD%20-%20AYO%20Toko%20SFP%20-%20Calibrating%20ACL%20in%20AYO%20Toko%20Post%E2%80%91Implementation%20of%20ACL%20from%20iSMS.pptx?d=w1a7fa7f7585b4173a9db3b7ce42cc920&amp;csf=1&amp;web=1&amp;e=qwO52I" TargetMode="External"/><Relationship Id="rId36" Type="http://schemas.openxmlformats.org/officeDocument/2006/relationships/hyperlink" Target="https://pmicloud.sharepoint.com/:p:/r/teams/Comm.Deployment-Deployment-ID/Shared%20Documents/00.%20COMM_DEPLOYMENT/06.%20SPRINT/1.%20Sprint%202026/BRD%202026/Sprint%201%20-%20BRD%20-%20Compile/Sprint%201%202026%20-%20B2B%20-%20Toko,%20Principal,%20CITA,%20MITA,%20Mitra,%20Mitra%20Order/Ayo%20toko%20Believer%20-%20BRD%20Template%202026%20-%20Nov%2725%20Update%20-%20FINAL.pptx?d=w1b2d5fb4601946cea72a854860b26b9f&amp;csf=1&amp;web=1&amp;e=mQ3ZMh" TargetMode="External"/><Relationship Id="rId49" Type="http://schemas.openxmlformats.org/officeDocument/2006/relationships/hyperlink" Target="https://wiki.app.pconnect.biz/pages/viewpage.action?pageId=1435633919" TargetMode="External"/><Relationship Id="rId57" Type="http://schemas.openxmlformats.org/officeDocument/2006/relationships/hyperlink" Target="https://jira.app.pconnect.biz/browse/CDE-43833" TargetMode="External"/><Relationship Id="rId10" Type="http://schemas.openxmlformats.org/officeDocument/2006/relationships/hyperlink" Target="https://pmicloud.sharepoint.com/:p:/r/teams/Comm.Deployment-Deployment-ID/_layouts/15/Doc.aspx?sourcedoc=%7BC94BF00D-574A-4C7C-8E3D-CA3D8749CF22%7D&amp;file=BRD%20-%20My%20Hero%20Customer%20Data%20Privacy.pptx&amp;action=edit&amp;mobileredirect=true" TargetMode="External"/><Relationship Id="rId31" Type="http://schemas.openxmlformats.org/officeDocument/2006/relationships/hyperlink" Target="https://pmicloud.sharepoint.com/:p:/r/teams/Comm.Deployment-Deployment-ID/_layouts/15/Doc.aspx?sourcedoc=%7B4F32C099-207B-403E-9145-5BA9725D404A%7D&amp;file=BRD%20AYO%20TOKO%20&amp;%20AYO%20PRINCIPAL%20-%20Retailer%20Analytics.pptx=&amp;action=edit&amp;mobileredirect=true" TargetMode="External"/><Relationship Id="rId44" Type="http://schemas.openxmlformats.org/officeDocument/2006/relationships/hyperlink" Target="https://jira.app.pconnect.biz/browse/CDE-51858" TargetMode="External"/><Relationship Id="rId52" Type="http://schemas.openxmlformats.org/officeDocument/2006/relationships/hyperlink" Target="https://wiki.app.pconnect.biz/spaces/CDE/pages/1568129562/PRD+AYO+Mitra+Plus+Hybrid+-+%E2%80%9CPengaturan+Salesman+Agen%E2%80%9D+%E2%80%93+Filter+Search+and+Multi%E2%80%91Select+Reclustering" TargetMode="External"/><Relationship Id="rId60" Type="http://schemas.openxmlformats.org/officeDocument/2006/relationships/hyperlink" Target="https://wiki.app.pconnect.biz/spaces/CDE/pages/1588434087/SPRINT+3+-+Track+Nota+Printing+in+ayo_b2b.pasgar_visits+AYO+Mitra+Order" TargetMode="External"/><Relationship Id="rId65" Type="http://schemas.openxmlformats.org/officeDocument/2006/relationships/hyperlink" Target="https://jira.app.pconnect.biz/browse/CDE-51859" TargetMode="External"/><Relationship Id="rId4" Type="http://schemas.openxmlformats.org/officeDocument/2006/relationships/hyperlink" Target="https://jira.app.pconnect.biz/browse/CDE-43831" TargetMode="External"/><Relationship Id="rId9" Type="http://schemas.openxmlformats.org/officeDocument/2006/relationships/hyperlink" Target="https://pmicloud.sharepoint.com/:p:/r/teams/Comm.Deployment-Deployment-ID/Shared%20Documents/00.%20COMM_DEPLOYMENT/06.%20SPRINT/1.%20Sprint%202026/BRD%202026/Sprint%203%20-%20BRD%20-%20Compile/Sprint%203%202026%20-%20MyHero/BRD%20-%20Report%20Filter%20Business%20Model.pptx?d=w89c65e47670b42baaefef4d78a0f870b&amp;csf=1&amp;web=1&amp;e=gyPxDC" TargetMode="External"/><Relationship Id="rId13" Type="http://schemas.openxmlformats.org/officeDocument/2006/relationships/hyperlink" Target="https://jira.app.pconnect.biz/browse/CDE-46812" TargetMode="External"/><Relationship Id="rId18" Type="http://schemas.openxmlformats.org/officeDocument/2006/relationships/hyperlink" Target="https://pmicloud.sharepoint.com/:p:/r/teams/Comm.Deployment-Deployment-ID/Shared%20Documents/00.%20COMM_DEPLOYMENT/06.%20SPRINT/1.%20Sprint%202026/BRD%202026/Sprint%202%20-%20BRD%20-%20Compile/Sprint%202%202026%20-%20MyHero/BRD%20Migrate%20Menu%20Principal%20to%20MYHERO%20BE.pptx?d=wb34955f7029c4ba482a7e5807cb3d4f7&amp;csf=1&amp;web=1&amp;e=LLlobC" TargetMode="External"/><Relationship Id="rId39" Type="http://schemas.openxmlformats.org/officeDocument/2006/relationships/hyperlink" Target="https://pmicloud.sharepoint.com/:p:/r/teams/Comm.Deployment-Deployment-ID/Shared%20Documents/00.%20COMM_DEPLOYMENT/06.%20SPRINT/1.%20Sprint%202026/BRD%202026/Sprint%201%20-%20BRD%20-%20Compile/Sprint%201%202026%20-%20B2B%20-%20Toko,%20Principal,%20CITA,%20MITA,%20Mitra,%20Mitra%20Order/Ayo%20toko%20Believer%20-%20BRD%20Template%202026%20-%20Nov%2725%20Update%20-%20FINAL.pptx?d=w1b2d5fb4601946cea72a854860b26b9f&amp;csf=1&amp;web=1&amp;e=mQ3ZMh" TargetMode="External"/><Relationship Id="rId34"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BRD%20AYO%20TOKO%20%26%20AYO%20PRINCIPAL%20-%20Search%20Suggestion.pptx?d=w5ad0b928062e4a3b8bd8c716d046b828&amp;csf=1&amp;web=1&amp;e=ys2rPx" TargetMode="External"/><Relationship Id="rId50" Type="http://schemas.openxmlformats.org/officeDocument/2006/relationships/hyperlink" Target="https://wiki.app.pconnect.biz/spaces/CDE/pages/1511821950/PRD+AYO+Mitra+ID+-+Downline+Review+Acknowledgement+Mechanism+in+AYO+Mitra" TargetMode="External"/><Relationship Id="rId55" Type="http://schemas.openxmlformats.org/officeDocument/2006/relationships/hyperlink" Target="https://jira.app.pconnect.biz/browse/CDE-51887" TargetMode="External"/></Relationships>
</file>

<file path=xl/worksheets/_rels/sheet49.xml.rels><?xml version="1.0" encoding="UTF-8" standalone="yes"?>
<Relationships xmlns="http://schemas.openxmlformats.org/package/2006/relationships"><Relationship Id="rId13" Type="http://schemas.openxmlformats.org/officeDocument/2006/relationships/hyperlink" Target="https://jira.app.pconnect.biz/browse/CDE-46812" TargetMode="External"/><Relationship Id="rId18" Type="http://schemas.openxmlformats.org/officeDocument/2006/relationships/hyperlink" Target="https://pmicloud.sharepoint.com/:p:/r/teams/Comm.Deployment-Deployment-ID/Shared%20Documents/00.%20COMM_DEPLOYMENT/06.%20SPRINT/1.%20Sprint%202026/BRD%202026/Sprint%202%20-%20BRD%20-%20Compile/Sprint%202%202026%20-%20MyHero/BRD%20Migrate%20Menu%20Principal%20to%20MYHERO%20BE.pptx?d=wb34955f7029c4ba482a7e5807cb3d4f7&amp;csf=1&amp;web=1&amp;e=LLlobC" TargetMode="External"/><Relationship Id="rId26"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Sprint%203%202026%20-%20AYO%20Mitra%20Order%20-%20Sync%20Upload%20Improvement.pptx?d=w64637866817f42fe97dc0805db2d4437&amp;csf=1&amp;web=1&amp;e=yEGNS5" TargetMode="External"/><Relationship Id="rId3" Type="http://schemas.openxmlformats.org/officeDocument/2006/relationships/hyperlink" Target="https://jira.app.pconnect.biz/browse/CDE-46363" TargetMode="External"/><Relationship Id="rId21" Type="http://schemas.openxmlformats.org/officeDocument/2006/relationships/hyperlink" Target="../../../../EnterpriseInnovation-EnterpriseInnovation-IndonesiaRegion1/Shared%20Documents/:p:/g/personal/jdharmaw_pmintl_net/IQAwI9WUtMajT4PFEyblpIFiAfk7xWCZcxERtwRjYt-Y8-Q?e=bQM8eQ" TargetMode="External"/><Relationship Id="rId34" Type="http://schemas.microsoft.com/office/2017/10/relationships/threadedComment" Target="../threadedComments/threadedComment15.xml"/><Relationship Id="rId7" Type="http://schemas.openxmlformats.org/officeDocument/2006/relationships/hyperlink" Target="../../../../EnterpriseInnovation-EnterpriseInnovation-IndonesiaRegion1/Shared%20Documents/:p:/r/personal/rtjandra_pmintl_net/Documents/Documents/BRD%202026/BRD_PH_UIUX%20Revamp%20(Ph1).pptx?d=w885b731320664603964b3e60ab549f4f&amp;csf=1&amp;web=1&amp;e=XLURPg" TargetMode="External"/><Relationship Id="rId12" Type="http://schemas.openxmlformats.org/officeDocument/2006/relationships/hyperlink" Target="https://jira.app.pconnect.biz/browse/CDE-33343" TargetMode="External"/><Relationship Id="rId17" Type="http://schemas.openxmlformats.org/officeDocument/2006/relationships/hyperlink" Target="https://pmicloud.sharepoint.com/:p:/r/teams/Comm.Deployment-Deployment-ID/Shared%20Documents/00.%20COMM_DEPLOYMENT/06.%20SPRINT/1.%20Sprint%202026/BRD%202026/Sprint%203%20-%20BRD%20-%20Compile/Sprint%203%202026%20-%20MyHero/BRD%20Enhancement%20and%20Revision%20for%20Updating%20Batch%20Job%20Processing%20Time%20for%20SOX%20SO%20Autoreport%20(Panamas).pptx?d=w8d0e5d38fd1740f699bc2b338a2e8406&amp;csf=1&amp;web=1&amp;e=kihTqf" TargetMode="External"/><Relationship Id="rId25"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Sprint%203%202026%20-%20AYO%20Mitra%20Order%20-%20BPPB.pptx?d=wc9fd1b7a851340899a92eda6c00784cc&amp;csf=1&amp;web=1&amp;e=p2kQ6t" TargetMode="External"/><Relationship Id="rId33" Type="http://schemas.openxmlformats.org/officeDocument/2006/relationships/comments" Target="../comments15.xml"/><Relationship Id="rId2" Type="http://schemas.openxmlformats.org/officeDocument/2006/relationships/hyperlink" Target="https://jira.app.pconnect.biz/browse/CDE-46362" TargetMode="External"/><Relationship Id="rId16" Type="http://schemas.openxmlformats.org/officeDocument/2006/relationships/hyperlink" Target="https://pmicloud.sharepoint.com/:p:/r/teams/Comm.Deployment-Deployment-ID/Shared%20Documents/00.%20COMM_DEPLOYMENT/06.%20SPRINT/1.%20Sprint%202026/BRD%202026/Sprint%203%20-%20BRD%20-%20Compile/Sprint%203%202026%20-%20MyHero/BRD%20Enhancement%20and%20Revision%20for%20Batch%20JOB%20SOX%20SAP%20vs%20AYO%20Panamas.pptx?d=w9de96fc475e942b086067072383c6c1e&amp;csf=1&amp;web=1&amp;e=rhQp77" TargetMode="External"/><Relationship Id="rId20" Type="http://schemas.openxmlformats.org/officeDocument/2006/relationships/hyperlink" Target="../../../../EnterpriseInnovation-EnterpriseInnovation-IndonesiaRegion1/Shared%20Documents/:p:/r/personal/jdharmaw_pmintl_net/Documents/CITA%20-%20Sprint%203%20-%20Additional%20Mixpanel%20Tracker.pptx?d=w2028f68368a5493180324df46f6f4203&amp;csf=1&amp;web=1&amp;e=gpXuKb" TargetMode="External"/><Relationship Id="rId29"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BRD%20AYO%20TOKO%20%26%20AYO%20PRINCIPAL%20-%20Retailer%20Analytics.pptx?d=w4f32c099207b403e91455ba9725d404a&amp;csf=1&amp;web=1&amp;e=kDEJ6e" TargetMode="External"/><Relationship Id="rId1" Type="http://schemas.openxmlformats.org/officeDocument/2006/relationships/hyperlink" Target="https://pmicloud.sharepoint.com/:p:/r/teams/Comm.Deployment-Deployment-ID/Shared%20Documents/00.%20COMM_DEPLOYMENT/06.%20SPRINT/1.%20Sprint%202026/BRD%202026/Sprint%203%20-%20BRD%20-%20Compile/Sprint%203%202026%20-%20MyHero/Split%20Invoice%20Tax%20%26%20Non%20Tax.pptx?d=wdddf0bb7b29c4f778940cd934490695e&amp;csf=1&amp;web=1&amp;e=orMppP" TargetMode="External"/><Relationship Id="rId6" Type="http://schemas.openxmlformats.org/officeDocument/2006/relationships/hyperlink" Target="../../../../EnterpriseInnovation-EnterpriseInnovation-IndonesiaRegion1/Shared%20Documents/:p:/g/personal/rtjandra_pmintl_net/IQDwepYzlGFDRpDhVq3JYbHuASpuytPI_lhvGQ5lsgOr8xE?e=xBNvMD" TargetMode="External"/><Relationship Id="rId11" Type="http://schemas.openxmlformats.org/officeDocument/2006/relationships/hyperlink" Target="https://pmicloud.sharepoint.com/:p:/r/teams/Comm.Deployment-Deployment-ID/Shared%20Documents/00.%20COMM_DEPLOYMENT/06.%20SPRINT/1.%20Sprint%202026/BRD%202026/Sprint%203%20-%20BRD%20-%20Compile/Sprint%203%202026%20-%20MyHero/BRD%20-%20Adjust%20product%20category%20to%20Busn%20Model.pptx?d=w2125b1ff09b2407f8637e6bf2aeb9c98&amp;csf=1&amp;web=1&amp;e=4UE7oE" TargetMode="External"/><Relationship Id="rId24" Type="http://schemas.openxmlformats.org/officeDocument/2006/relationships/hyperlink" Target="../../../../EnterpriseInnovation-EnterpriseInnovation-IndonesiaRegion1/Shared%20Documents/:p:/g/personal/jdharmaw_pmintl_net/IQCYAsAkHVg2QIGKTA6DF3iXAXL7NOjXIiUlJ04dR6TztwI?e=XWojx9" TargetMode="External"/><Relationship Id="rId32" Type="http://schemas.openxmlformats.org/officeDocument/2006/relationships/vmlDrawing" Target="../drawings/vmlDrawing15.vml"/><Relationship Id="rId5" Type="http://schemas.openxmlformats.org/officeDocument/2006/relationships/hyperlink" Target="https://jira.app.pconnect.biz/browse/CDE-46361" TargetMode="External"/><Relationship Id="rId15" Type="http://schemas.openxmlformats.org/officeDocument/2006/relationships/hyperlink" Target="https://jira.app.pconnect.biz/browse/CDE-49319" TargetMode="External"/><Relationship Id="rId23" Type="http://schemas.openxmlformats.org/officeDocument/2006/relationships/hyperlink" Target="../../../../EnterpriseInnovation-EnterpriseInnovation-IndonesiaRegion1/Shared%20Documents/:p:/g/personal/jdharmaw_pmintl_net/IQDIKxvGUY2PTJDTgMGFZT6FAY72x0tmfNqw4M4DlPG5HZo?e=zHe6HO" TargetMode="External"/><Relationship Id="rId28"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BRD%20-%20AYO%20Toko%20SFP%20-%20Calibrating%20ACL%20in%20AYO%20Toko%20Post%E2%80%91Implementation%20of%20ACL%20from%20iSMS.pptx?d=w1a7fa7f7585b4173a9db3b7ce42cc920&amp;csf=1&amp;web=1&amp;e=qwO52I" TargetMode="External"/><Relationship Id="rId36" Type="http://schemas.microsoft.com/office/2019/04/relationships/namedSheetView" Target="../namedSheetViews/namedSheetView14.xml"/><Relationship Id="rId10" Type="http://schemas.openxmlformats.org/officeDocument/2006/relationships/hyperlink" Target="https://pmicloud.sharepoint.com/:p:/r/teams/Comm.Deployment-Deployment-ID/_layouts/15/Doc.aspx?sourcedoc=%7BC94BF00D-574A-4C7C-8E3D-CA3D8749CF22%7D&amp;file=BRD%20-%20My%20Hero%20Customer%20Data%20Privacy.pptx&amp;action=edit&amp;mobileredirect=true" TargetMode="External"/><Relationship Id="rId19"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BRD%20-%20Coretax%20Integration%20Config%20-%20AYO%20Toko%20SFP%20update%20VAT.pptx?d=w9e67581c304946199705a1b7ad6321ba&amp;csf=1&amp;web=1&amp;e=DKuYxw" TargetMode="External"/><Relationship Id="rId31" Type="http://schemas.openxmlformats.org/officeDocument/2006/relationships/printerSettings" Target="../printerSettings/printerSettings7.bin"/><Relationship Id="rId4" Type="http://schemas.openxmlformats.org/officeDocument/2006/relationships/hyperlink" Target="https://jira.app.pconnect.biz/browse/CDE-43831" TargetMode="External"/><Relationship Id="rId9" Type="http://schemas.openxmlformats.org/officeDocument/2006/relationships/hyperlink" Target="https://pmicloud.sharepoint.com/:p:/r/teams/Comm.Deployment-Deployment-ID/Shared%20Documents/00.%20COMM_DEPLOYMENT/06.%20SPRINT/1.%20Sprint%202026/BRD%202026/Sprint%203%20-%20BRD%20-%20Compile/Sprint%203%202026%20-%20MyHero/BRD%20-%20Report%20Filter%20Business%20Model.pptx?d=w89c65e47670b42baaefef4d78a0f870b&amp;csf=1&amp;web=1&amp;e=gyPxDC" TargetMode="External"/><Relationship Id="rId14" Type="http://schemas.openxmlformats.org/officeDocument/2006/relationships/hyperlink" Target="https://jira.app.pconnect.biz/browse/CDE-48550" TargetMode="External"/><Relationship Id="rId22" Type="http://schemas.openxmlformats.org/officeDocument/2006/relationships/hyperlink" Target="../../../../EnterpriseInnovation-EnterpriseInnovation-IndonesiaRegion1/Shared%20Documents/:p:/g/personal/jdharmaw_pmintl_net/IQDPO_u74WBKS6BOZ-H4RQcUARkbaqWDO9pZazuBswCXeqE?e=NfQKaa" TargetMode="External"/><Relationship Id="rId27" Type="http://schemas.openxmlformats.org/officeDocument/2006/relationships/hyperlink" Target="https://pmicloud.sharepoint.com/:p:/r/teams/Comm.Deployment-Deployment-ID/Shared%20Documents/00.%20COMM_DEPLOYMENT/06.%20SPRINT/1.%20Sprint%202026/BRD%202026/Sprint%203%20-%20BRD%20-%20Compile/Sprint%203%202026%20-%20MyHero/BRD%20WEE%20Pre%20Order%20(Delivery%20Date%20Revision)%20-%202026.pptx?d=w48c7fa7fe6b14e818a3b79b981db2e10&amp;csf=1&amp;web=1&amp;e=L9r8ky" TargetMode="External"/><Relationship Id="rId30" Type="http://schemas.openxmlformats.org/officeDocument/2006/relationships/hyperlink" Target="https://pmicloud.sharepoint.com/:p:/r/teams/Comm.Deployment-Deployment-ID/Shared%20Documents/00.%20COMM_DEPLOYMENT/06.%20SPRINT/1.%20Sprint%202026/BRD%202026/Sprint%203%20-%20BRD%20-%20Compile/Sprint%203%202026%20-%20B2B%20-%20Toko,%20Principal,%20CITA,%20MITA,%20Mitra,%20Mitra%20Order/BRD%20-%20AYO%20Principal%20-%20Gemini%20AI%203.0%20API.pptx?d=wad1d46576e994c1bbfb3e6cf81b1b165&amp;csf=1&amp;web=1&amp;e=GVJ9RU&amp;isSPOFile=1&amp;xsdata=MDV8MDJ8fDJlMTZhODk3ZDhlYTRiNjI1NDU0MDhkZTZhZTU4N2ZlfDhiODZhNjVlM2MzYTQ0MDY4YWMzMTlhNmI1Y2M1MmJjfDB8MHw2MzkwNjU3MzExOTQ4MzYwNTJ8VW5rbm93bnxWR1ZoYlhOVFpXTjFjbWwwZVZObGNuWnBZMlY4ZXlKRFFTSTZJbFJsWVcxelgwRlVVRk5sY25acFkyVmZVMUJQVEU5R0lpd2lWaUk2SWpBdU1DNHdNREF3SWl3aVVDSTZJbGRwYmpNeUlpd2lRVTRpT2lKUGRHaGxjaUlzSWxkVUlqb3hNWDA9fDF8TDJOb1lYUnpMekU1T2pjME1UQmtaV1prTFRVME9XSXROREl5TXkxaVpHWmxMVFl4T0RFMlkyWTROelZrWkY5aU9XTmlPR0prTUMxbFlXRXlMVFJsT0RJdFlXTTRPUzA1TTJReU9XTTVOR0ZqT1RKQWRXNXhMbWRpYkM1emNHRmpaWE12YldWemMyRm5aWE12TVRjM01EazNOak14TnpReE9RPT18NWZkMGFjYjJiNGNmNDhmZGRiMmMwOGRlNmFlNTg3ZmR8ZWZhZDczNDZmYzIwNGRmZTk2Y2M1ODZkYzY3ZDRlYTQ%3D&amp;sdata=QXl0YTYwdUJHZW53bmc0SzNwZE9iOER1eEtTTzJpL1NDb2wvZVc2bmwzdz0%3D&amp;ovuser=8b86a65e-3c3a-4406-8ac3-19a6b5cc52bc%2Crhadi6%40PMINTL.NET" TargetMode="External"/><Relationship Id="rId35" Type="http://schemas.microsoft.com/office/2019/04/relationships/documenttask" Target="../documenttasks/documenttask8.xml"/><Relationship Id="rId8" Type="http://schemas.openxmlformats.org/officeDocument/2006/relationships/hyperlink" Target="https://pmicloud.sharepoint.com/:p:/r/teams/Comm.Deployment-Deployment-ID/Shared%20Documents/00.%20COMM_DEPLOYMENT/06.%20SPRINT/1.%20Sprint%202026/BRD%202026/Sprint%203%20-%20BRD%20-%20Compile/Sprint%203%202026%20-%20MyHero/BRD%20-%20FMCG%20V2V.pptx?d=w4876430c8cba47aa93d3d039681dad92&amp;csf=1&amp;web=1&amp;e=dIR9V8" TargetMode="External"/></Relationships>
</file>

<file path=xl/worksheets/_rels/sheet50.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51.xml.rels><?xml version="1.0" encoding="UTF-8" standalone="yes"?>
<Relationships xmlns="http://schemas.openxmlformats.org/package/2006/relationships"><Relationship Id="rId3" Type="http://schemas.openxmlformats.org/officeDocument/2006/relationships/hyperlink" Target="https://jira.app.pconnect.biz/browse/CDE-52210" TargetMode="External"/><Relationship Id="rId2" Type="http://schemas.openxmlformats.org/officeDocument/2006/relationships/hyperlink" Target="https://jira.app.pconnect.biz/browse/CDE-52209" TargetMode="External"/><Relationship Id="rId1" Type="http://schemas.openxmlformats.org/officeDocument/2006/relationships/hyperlink" Target="https://jira.app.pconnect.biz/browse/CDE-52207" TargetMode="External"/><Relationship Id="rId4" Type="http://schemas.openxmlformats.org/officeDocument/2006/relationships/hyperlink" Target="https://jira.app.pconnect.biz/browse/CDE-52212" TargetMode="External"/></Relationships>
</file>

<file path=xl/worksheets/_rels/sheet52.xml.rels><?xml version="1.0" encoding="UTF-8" standalone="yes"?>
<Relationships xmlns="http://schemas.openxmlformats.org/package/2006/relationships"><Relationship Id="rId8" Type="http://schemas.openxmlformats.org/officeDocument/2006/relationships/hyperlink" Target="https://jira.app.pconnect.biz/browse/CDE-46812" TargetMode="External"/><Relationship Id="rId13" Type="http://schemas.openxmlformats.org/officeDocument/2006/relationships/hyperlink" Target="https://jira.app.pconnect.biz/browse/CDE-33343" TargetMode="External"/><Relationship Id="rId18" Type="http://schemas.openxmlformats.org/officeDocument/2006/relationships/hyperlink" Target="https://jira.app.pconnect.biz/browse/CDE-49303" TargetMode="External"/><Relationship Id="rId26" Type="http://schemas.openxmlformats.org/officeDocument/2006/relationships/vmlDrawing" Target="../drawings/vmlDrawing16.vml"/><Relationship Id="rId3" Type="http://schemas.openxmlformats.org/officeDocument/2006/relationships/hyperlink" Target="https://jira.app.pconnect.biz/browse/CDE-32930" TargetMode="External"/><Relationship Id="rId21" Type="http://schemas.openxmlformats.org/officeDocument/2006/relationships/hyperlink" Target="https://jira.app.pconnect.biz/browse/CDE-43834" TargetMode="External"/><Relationship Id="rId7" Type="http://schemas.openxmlformats.org/officeDocument/2006/relationships/hyperlink" Target="https://jira.app.pconnect.biz/browse/CDE-43833" TargetMode="External"/><Relationship Id="rId12" Type="http://schemas.openxmlformats.org/officeDocument/2006/relationships/hyperlink" Target="https://jira.app.pconnect.biz/browse/CDE-48770" TargetMode="External"/><Relationship Id="rId17" Type="http://schemas.openxmlformats.org/officeDocument/2006/relationships/hyperlink" Target="https://jira.app.pconnect.biz/browse/CDE-49319" TargetMode="External"/><Relationship Id="rId25" Type="http://schemas.openxmlformats.org/officeDocument/2006/relationships/printerSettings" Target="../printerSettings/printerSettings8.bin"/><Relationship Id="rId2" Type="http://schemas.openxmlformats.org/officeDocument/2006/relationships/hyperlink" Target="https://jira.app.pconnect.biz/browse/CDE-43242" TargetMode="External"/><Relationship Id="rId16" Type="http://schemas.openxmlformats.org/officeDocument/2006/relationships/hyperlink" Target="https://jira.app.pconnect.biz/browse/CDE-43830%20(FE%20-%20Landing%20Page)" TargetMode="External"/><Relationship Id="rId20"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5BBRD%5D%20AYO%20Toko%20-%20Bypass%20OTP%20Login.pptx?d=w2933bc47efce46408d0086fbf962e4e4&amp;csf=1&amp;web=1&amp;e=kXQOIb" TargetMode="External"/><Relationship Id="rId29" Type="http://schemas.microsoft.com/office/2019/04/relationships/documenttask" Target="../documenttasks/documenttask9.xml"/><Relationship Id="rId1" Type="http://schemas.openxmlformats.org/officeDocument/2006/relationships/hyperlink" Target="https://pmicloud.sharepoint.com/:w:/r/teams/Comm.Deployment-Deployment-ID/Shared%20Documents/00.%20COMM_DEPLOYMENT/06.%20SPRINT/Sprint%202026/BRD%202026/Sprint%201%202026%20-%20MyHero/BRD%20Intelligent%20Objective%20Planning%20%26%20Execution%20(OSEM%20x%20CITA).doc?d=wa6c7c8b9457c4760adb736b6d774aa0f&amp;csf=1&amp;web=1&amp;e=ibNatg" TargetMode="External"/><Relationship Id="rId6" Type="http://schemas.openxmlformats.org/officeDocument/2006/relationships/hyperlink" Target="https://jira.app.pconnect.biz/browse/CDE-46334" TargetMode="External"/><Relationship Id="rId11" Type="http://schemas.openxmlformats.org/officeDocument/2006/relationships/hyperlink" Target="https://jira.app.pconnect.biz/browse/CDE-33053" TargetMode="External"/><Relationship Id="rId24" Type="http://schemas.openxmlformats.org/officeDocument/2006/relationships/hyperlink" Target="https://jira.app.pconnect.biz/browse/CDE-48769" TargetMode="External"/><Relationship Id="rId5" Type="http://schemas.openxmlformats.org/officeDocument/2006/relationships/hyperlink" Target="https://jira.app.pconnect.biz/browse/CDE-43829" TargetMode="External"/><Relationship Id="rId15" Type="http://schemas.openxmlformats.org/officeDocument/2006/relationships/hyperlink" Target="https://jira.app.pconnect.biz/browse/CDE-48895" TargetMode="External"/><Relationship Id="rId23" Type="http://schemas.openxmlformats.org/officeDocument/2006/relationships/hyperlink" Target="https://jira.app.pconnect.biz/browse/CDE-46251" TargetMode="External"/><Relationship Id="rId28" Type="http://schemas.microsoft.com/office/2017/10/relationships/threadedComment" Target="../threadedComments/threadedComment16.xml"/><Relationship Id="rId10" Type="http://schemas.openxmlformats.org/officeDocument/2006/relationships/hyperlink" Target="https://jira.app.pconnect.biz/browse/CDE-48772" TargetMode="External"/><Relationship Id="rId19" Type="http://schemas.openxmlformats.org/officeDocument/2006/relationships/hyperlink" Target="https://jira.app.pconnect.biz/browse/CDE-44978" TargetMode="External"/><Relationship Id="rId4" Type="http://schemas.openxmlformats.org/officeDocument/2006/relationships/hyperlink" Target="https://jira.app.pconnect.biz/browse/CDE-46362%20(FE%20-%20News%20+%20Testimony)" TargetMode="External"/><Relationship Id="rId9" Type="http://schemas.openxmlformats.org/officeDocument/2006/relationships/hyperlink" Target="https://jira.app.pconnect.biz/browse/CDE-48550" TargetMode="External"/><Relationship Id="rId14" Type="http://schemas.openxmlformats.org/officeDocument/2006/relationships/hyperlink" Target="https://jira.app.pconnect.biz/browse/CDE-46897" TargetMode="External"/><Relationship Id="rId22" Type="http://schemas.openxmlformats.org/officeDocument/2006/relationships/hyperlink" Target="../../../../EnterpriseInnovation-EnterpriseInnovation-IndonesiaRegion1/Shared%20Documents/:p:/r/personal/rtjandra_pmintl_net/Documents/Documents/BRD%202026/BRD_PH_UIUX%20Revamp%20(Ph1).pptx?d=w885b731320664603964b3e60ab549f4f&amp;csf=1&amp;web=1&amp;e=XLURPg" TargetMode="External"/><Relationship Id="rId27" Type="http://schemas.openxmlformats.org/officeDocument/2006/relationships/comments" Target="../comments16.xml"/><Relationship Id="rId30" Type="http://schemas.microsoft.com/office/2019/04/relationships/namedSheetView" Target="../namedSheetViews/namedSheetView15.xml"/></Relationships>
</file>

<file path=xl/worksheets/_rels/sheet53.xml.rels><?xml version="1.0" encoding="UTF-8" standalone="yes"?>
<Relationships xmlns="http://schemas.openxmlformats.org/package/2006/relationships"><Relationship Id="rId13" Type="http://schemas.openxmlformats.org/officeDocument/2006/relationships/hyperlink" Target="https://jira.app.pconnect.biz/browse/CDE-43242" TargetMode="External"/><Relationship Id="rId18" Type="http://schemas.openxmlformats.org/officeDocument/2006/relationships/hyperlink" Target="https://jira.app.pconnect.biz/browse/CDE-46334" TargetMode="External"/><Relationship Id="rId26" Type="http://schemas.openxmlformats.org/officeDocument/2006/relationships/hyperlink" Target="https://jira.app.pconnect.biz/browse/CDE-48307" TargetMode="External"/><Relationship Id="rId39" Type="http://schemas.openxmlformats.org/officeDocument/2006/relationships/comments" Target="../comments17.xml"/><Relationship Id="rId21" Type="http://schemas.openxmlformats.org/officeDocument/2006/relationships/hyperlink" Target="https://jira.app.pconnect.biz/browse/CDE-46897" TargetMode="External"/><Relationship Id="rId34" Type="http://schemas.openxmlformats.org/officeDocument/2006/relationships/hyperlink" Target="https://jira.app.pconnect.biz/browse/CDE-33343" TargetMode="External"/><Relationship Id="rId7" Type="http://schemas.openxmlformats.org/officeDocument/2006/relationships/hyperlink" Target="https://pmicloud.sharepoint.com/:p:/r/teams/DigitalTeam632/Shared%20Documents/General/0.%20BRD/BRD_Sprint_02_2026/BRD%20-%20BOS%20Selection%20for%20BV1.pptx?d=w29eaad3ac85e48e99530152df4caf72c&amp;csf=1&amp;web=1&amp;e=Tt1w1M" TargetMode="External"/><Relationship Id="rId2" Type="http://schemas.openxmlformats.org/officeDocument/2006/relationships/hyperlink" Target="../../../../EnterpriseInnovation-EnterpriseInnovation-IndonesiaRegion1/Shared%20Documents/:p:/g/personal/rtjandra_pmintl_net/IQDFSp63kDyZS4wql7QqyO1bARaTLRmrR4_CxBmHGxMA6-c?e=1UCxsg" TargetMode="External"/><Relationship Id="rId16" Type="http://schemas.openxmlformats.org/officeDocument/2006/relationships/hyperlink" Target="https://jira.app.pconnect.biz/browse/CDE-43833" TargetMode="External"/><Relationship Id="rId20" Type="http://schemas.openxmlformats.org/officeDocument/2006/relationships/hyperlink" Target="https://jira.app.pconnect.biz/browse/CDE-32930" TargetMode="External"/><Relationship Id="rId29" Type="http://schemas.openxmlformats.org/officeDocument/2006/relationships/hyperlink" Target="../../../../EnterpriseInnovation-EnterpriseInnovation-IndonesiaRegion1/Shared%20Documents/:p:/r/personal/gazzahra_pmintl_net/Documents/Documents/01.%20CBD/03.%20Operational/03.%20Product/01.%20Air%20Minum%20ES.ER.CE%20200ML/Project%20Taking%20Order%20Cleo%20Panamas/System/BRD_Taking%20Order%20PNM%20Cleo.pptx?d=w0b6fe1a3daee45f4b89d1f1c1c05cf14&amp;csf=1&amp;web=1&amp;e=gpgaOR" TargetMode="External"/><Relationship Id="rId41" Type="http://schemas.microsoft.com/office/2019/04/relationships/namedSheetView" Target="../namedSheetViews/namedSheetView16.xml"/><Relationship Id="rId1" Type="http://schemas.openxmlformats.org/officeDocument/2006/relationships/hyperlink" Target="../../../../EnterpriseInnovation-EnterpriseInnovation-IndonesiaRegion1/Shared%20Documents/:p:/g/personal/rtjandra_pmintl_net/IQDwepYzlGFDRpDhVq3JYbHuASpuytPI_lhvGQ5lsgOr8xE?e=xBNvMD" TargetMode="External"/><Relationship Id="rId6" Type="http://schemas.openxmlformats.org/officeDocument/2006/relationships/hyperlink" Target="https://pmicloud.sharepoint.com/:p:/r/teams/Comm.Deployment-Deployment-ID/Shared%20Documents/00.%20COMM_DEPLOYMENT/06.%20SPRINT/1.%20Sprint%202026/BRD%202026/Sprint%202%20-%20BRD%20-%20Compile/Sprint%202%202026%20-%20MyHero/BRD%20-%20Align%20Posting%20Date.pptx?d=w4c28a339022148ec916da2e4352411a5&amp;csf=1&amp;web=1&amp;e=sjv7n4" TargetMode="External"/><Relationship Id="rId11" Type="http://schemas.openxmlformats.org/officeDocument/2006/relationships/hyperlink" Target="../../../../EnterpriseInnovation-EnterpriseInnovation-IndonesiaRegion1/Shared%20Documents/General/SPRINT%20Governance%20-%20Stakeholders%20File%20Sharing/Sprint%20Governance/BRD%202026/Sprint%201%202026%20-%20B2C%20-%20Kasir,%20Qoncierge,%20My%20AYO/BRD%20Template%20-%202026%20Direct%20Channel.pptx" TargetMode="External"/><Relationship Id="rId24" Type="http://schemas.openxmlformats.org/officeDocument/2006/relationships/hyperlink" Target="https://pmicloud.sharepoint.com/:p:/r/teams/Comm.Deployment-Deployment-ID/Shared%20Documents/00.%20COMM_DEPLOYMENT/06.%20SPRINT/1.%20Sprint%202026/BRD%202026/Sprint%202%20-%20BRD%20-%20Compile/Sprint%202%202026%20-%20MyHero/BRD%20-%20Panamas%20RE%20Retry%20Send%20Cancel%20Pre%20Order.pptx?d=wcdf7ce85df5642cca8dc289bc064fb3c&amp;csf=1&amp;web=1&amp;e=pJtKxn" TargetMode="External"/><Relationship Id="rId32" Type="http://schemas.openxmlformats.org/officeDocument/2006/relationships/hyperlink" Target="https://jira.app.pconnect.biz/browse/CDE-48771" TargetMode="External"/><Relationship Id="rId37" Type="http://schemas.openxmlformats.org/officeDocument/2006/relationships/printerSettings" Target="../printerSettings/printerSettings9.bin"/><Relationship Id="rId40" Type="http://schemas.microsoft.com/office/2017/10/relationships/threadedComment" Target="../threadedComments/threadedComment17.xml"/><Relationship Id="rId5" Type="http://schemas.openxmlformats.org/officeDocument/2006/relationships/hyperlink" Target="https://pmicloud.sharepoint.com/:p:/r/teams/Comm.Deployment-Deployment-ID/Shared%20Documents/00.%20COMM_DEPLOYMENT/06.%20SPRINT/1.%20Sprint%202026/BRD%202026/Sprint%202%20-%20BRD%20-%20Compile/Sprint%202%202026%20-%20Multi%20Platforms/BRD%20-%20Coretax%20Integration.pptx?d=w8308161642ae47c28181cea840265a54&amp;csf=1&amp;web=1&amp;e=LSCrUk" TargetMode="External"/><Relationship Id="rId15" Type="http://schemas.openxmlformats.org/officeDocument/2006/relationships/hyperlink" Target="https://jira.app.pconnect.biz/browse/CDE-45651" TargetMode="External"/><Relationship Id="rId23" Type="http://schemas.openxmlformats.org/officeDocument/2006/relationships/hyperlink" Target="https://pmicloud.sharepoint.com/:p:/r/teams/Comm.Deployment-Deployment-ID/Shared%20Documents/00.%20COMM_DEPLOYMENT/06.%20SPRINT/1.%20Sprint%202026/BRD%202026/Sprint%202%20-%20BRD%20-%20Compile/Sprint%202%202026%20-%20MyHero/BRD%20-%20Panamas%20RE%20Cancel%20Pre%20Order%20Phase%202.pptx?d=wa8d435c632ea4563952299e1dd1c007e&amp;csf=1&amp;web=1&amp;e=dg6Jcv" TargetMode="External"/><Relationship Id="rId28" Type="http://schemas.openxmlformats.org/officeDocument/2006/relationships/hyperlink" Target="https://jira.app.pconnect.biz/browse/CDE-46812" TargetMode="External"/><Relationship Id="rId36" Type="http://schemas.openxmlformats.org/officeDocument/2006/relationships/hyperlink" Target="https://jira.app.pconnect.biz/browse/CDE-48503" TargetMode="External"/><Relationship Id="rId10" Type="http://schemas.openxmlformats.org/officeDocument/2006/relationships/hyperlink" Target="https://pmicloud.sharepoint.com/:p:/r/teams/Comm.Deployment-Deployment-ID/Shared%20Documents/00.%20COMM_DEPLOYMENT/06.%20SPRINT/1.%20Sprint%202026/BRD%202026/Sprint%202%20-%20BRD%20-%20Compile/Sprint%202%202026%20-%20B2B%20-%20Toko,%20Principal,%20CITA,%20MITA,%20Mitra,%20Mitra%20Order/BRD%20-%20CITA%20-%20Transaction%20ID%20in%20Coin%20History.pptx?d=w8acc510385ad40499be268861a7e0907&amp;csf=1&amp;web=1&amp;e=JbLqPx" TargetMode="External"/><Relationship Id="rId19" Type="http://schemas.openxmlformats.org/officeDocument/2006/relationships/hyperlink" Target="https://jira.app.pconnect.biz/browse/CDE-46359" TargetMode="External"/><Relationship Id="rId31" Type="http://schemas.openxmlformats.org/officeDocument/2006/relationships/hyperlink" Target="https://jira.app.pconnect.biz/browse/CDE-48770" TargetMode="External"/><Relationship Id="rId4" Type="http://schemas.openxmlformats.org/officeDocument/2006/relationships/hyperlink" Target="https://pmicloud.sharepoint.com/:p:/r/teams/Comm.Deployment-Deployment-ID/Shared%20Documents/00.%20COMM_DEPLOYMENT/06.%20SPRINT/1.%20Sprint%202026/BRD%202026/Sprint%202%20-%20BRD%20-%20Compile/Sprint%202%202026%20-%20MyHero/BRD%20-%20MOQ%20update%20validation%20%26%20mass%20upload.pptx?d=w7d8ade8126c64711a434b2652463985d&amp;csf=1&amp;web=1&amp;e=t0B22f" TargetMode="External"/><Relationship Id="rId9" Type="http://schemas.openxmlformats.org/officeDocument/2006/relationships/hyperlink" Target="https://pmicloud.sharepoint.com/:p:/r/teams/Comm.Deployment-Deployment-ID/Shared%20Documents/00.%20COMM_DEPLOYMENT/06.%20SPRINT/1.%20Sprint%202026/BRD%202026/Sprint%202%20-%20BRD%20-%20Compile/Sprint%202%202026%20-%20B2B%20-%20Toko,%20Principal,%20CITA,%20MITA,%20Mitra,%20Mitra%20Order/BRD%20-%20CITA%20-%20Recipient%20Email%20Alerting.pptx?d=w25e6b04b4d564b54931d2cda41575b27&amp;csf=1&amp;web=1&amp;e=0w9Wiz" TargetMode="External"/><Relationship Id="rId14" Type="http://schemas.openxmlformats.org/officeDocument/2006/relationships/hyperlink" Target="https://jira.app.pconnect.biz/browse/CDE-43829" TargetMode="External"/><Relationship Id="rId22" Type="http://schemas.openxmlformats.org/officeDocument/2006/relationships/hyperlink" Target="https://pmicloud.sharepoint.com/:p:/r/teams/Comm.Deployment-Deployment-ID/Shared%20Documents/00.%20COMM_DEPLOYMENT/06.%20SPRINT/1.%20Sprint%202026/BRD%202026/Sprint%202%20-%20BRD%20-%20Compile/Sprint%202%202026%20-%20MyHero/BRD%20-%20Delivery%20Date%20Validation.pptx?d=w5f55b08d1fa843c583153f0ffdc03c2f&amp;csf=1&amp;web=1&amp;e=dO6dFD" TargetMode="External"/><Relationship Id="rId27" Type="http://schemas.openxmlformats.org/officeDocument/2006/relationships/hyperlink" Target="https://jira.app.pconnect.biz/browse/CDE-48550" TargetMode="External"/><Relationship Id="rId30" Type="http://schemas.openxmlformats.org/officeDocument/2006/relationships/hyperlink" Target="https://jira.app.pconnect.biz/browse/CDE-48769" TargetMode="External"/><Relationship Id="rId35" Type="http://schemas.openxmlformats.org/officeDocument/2006/relationships/hyperlink" Target="https://jira.app.pconnect.biz/browse/CDE-47919" TargetMode="External"/><Relationship Id="rId8" Type="http://schemas.openxmlformats.org/officeDocument/2006/relationships/hyperlink" Target="https://pmicloud.sharepoint.com/:p:/r/teams/Comm.Deployment-Deployment-ID/Shared%20Documents/00.%20COMM_DEPLOYMENT/06.%20SPRINT/1.%20Sprint%202026/BRD%202026/Sprint%202%20-%20BRD%20-%20Compile/Sprint%202%202026%20-%20MyHero/BRD%20-%20Change%20Filter%20for%20Aladdin%20Data%20Transfer.pptx?d=w5b4880fd651e4765971d990f8e276a34&amp;csf=1&amp;web=1&amp;e=ijBg7f" TargetMode="External"/><Relationship Id="rId3" Type="http://schemas.openxmlformats.org/officeDocument/2006/relationships/hyperlink" Target="../../../../EnterpriseInnovation-EnterpriseInnovation-IndonesiaRegion1/Shared%20Documents/:p:/r/personal/rtjandra_pmintl_net/Documents/Documents/BRD%202026/BRD_PH_UIUX%20Revamp%20(Ph1).pptx?d=w885b731320664603964b3e60ab549f4f&amp;csf=1&amp;web=1&amp;e=XLURPg" TargetMode="External"/><Relationship Id="rId12" Type="http://schemas.openxmlformats.org/officeDocument/2006/relationships/hyperlink" Target="../../../../EnterpriseInnovation-EnterpriseInnovation-IndonesiaRegion1/Shared%20Documents/General/SPRINT%20Governance%20-%20Stakeholders%20File%20Sharing/Sprint%20Governance/BRD%202026/Sprint%201%202026%20-%20B2C%20-%20Kasir,%20Qoncierge,%20My%20AYO/BRD%20-%20AYO%20Kasir%20Leads%20Gen%20Enhancement.pptx" TargetMode="External"/><Relationship Id="rId17" Type="http://schemas.openxmlformats.org/officeDocument/2006/relationships/hyperlink" Target="https://jira.app.pconnect.biz/browse/CDE-46362%20(FE%20-%20News%20+%20Testimony)" TargetMode="External"/><Relationship Id="rId25" Type="http://schemas.openxmlformats.org/officeDocument/2006/relationships/hyperlink" Target="https://pmicloud.sharepoint.com/:p:/r/teams/Comm.Deployment-Deployment-ID/Shared%20Documents/00.%20COMM_DEPLOYMENT/06.%20SPRINT/1.%20Sprint%202026/BRD%202026/Sprint%202%20-%20BRD%20-%20Compile/Sprint%202%202026%20-%20MyHero/BRD%20Changes%20for%20WMS%20Sales%20TA%20RE%20Data.pptx?d=wb3e0ecaeb58a49d38cd6ad015e2a20a0&amp;csf=1&amp;web=1&amp;e=mzAFC1" TargetMode="External"/><Relationship Id="rId33" Type="http://schemas.openxmlformats.org/officeDocument/2006/relationships/hyperlink" Target="https://jira.app.pconnect.biz/browse/CDE-48772" TargetMode="External"/><Relationship Id="rId38" Type="http://schemas.openxmlformats.org/officeDocument/2006/relationships/vmlDrawing" Target="../drawings/vmlDrawing17.vml"/></Relationships>
</file>

<file path=xl/worksheets/_rels/sheet54.xml.rels><?xml version="1.0" encoding="UTF-8" standalone="yes"?>
<Relationships xmlns="http://schemas.openxmlformats.org/package/2006/relationships"><Relationship Id="rId13" Type="http://schemas.openxmlformats.org/officeDocument/2006/relationships/hyperlink" Target="https://jira.app.pconnect.biz/browse/CDE-49410" TargetMode="External"/><Relationship Id="rId18" Type="http://schemas.openxmlformats.org/officeDocument/2006/relationships/hyperlink" Target="https://jira.app.pconnect.biz/browse/CDE-48895" TargetMode="External"/><Relationship Id="rId26" Type="http://schemas.openxmlformats.org/officeDocument/2006/relationships/hyperlink" Target="https://jira.app.pconnect.biz/browse/CDE-40573" TargetMode="External"/><Relationship Id="rId3" Type="http://schemas.openxmlformats.org/officeDocument/2006/relationships/hyperlink" Target="https://jira.app.pconnect.biz/browse/CDE-48572" TargetMode="External"/><Relationship Id="rId21" Type="http://schemas.openxmlformats.org/officeDocument/2006/relationships/hyperlink" Target="https://jira.app.pconnect.biz/browse/CDE-49389" TargetMode="External"/><Relationship Id="rId34" Type="http://schemas.openxmlformats.org/officeDocument/2006/relationships/hyperlink" Target="https://jira.app.pconnect.biz/browse/CDE-47112" TargetMode="External"/><Relationship Id="rId7" Type="http://schemas.openxmlformats.org/officeDocument/2006/relationships/hyperlink" Target="https://jira.app.pconnect.biz/browse/CDE-49404" TargetMode="External"/><Relationship Id="rId12" Type="http://schemas.openxmlformats.org/officeDocument/2006/relationships/hyperlink" Target="https://jira.app.pconnect.biz/browse/CDE-49409" TargetMode="External"/><Relationship Id="rId17" Type="http://schemas.openxmlformats.org/officeDocument/2006/relationships/hyperlink" Target="https://jira.app.pconnect.biz/browse/CDE-45644" TargetMode="External"/><Relationship Id="rId25" Type="http://schemas.openxmlformats.org/officeDocument/2006/relationships/hyperlink" Target="https://jira.app.pconnect.biz/browse/CDE-40572" TargetMode="External"/><Relationship Id="rId33" Type="http://schemas.openxmlformats.org/officeDocument/2006/relationships/hyperlink" Target="https://jira.app.pconnect.biz/browse/CDE-40578" TargetMode="External"/><Relationship Id="rId2" Type="http://schemas.openxmlformats.org/officeDocument/2006/relationships/hyperlink" Target="https://jira.app.pconnect.biz/browse/CDE-48572" TargetMode="External"/><Relationship Id="rId16" Type="http://schemas.openxmlformats.org/officeDocument/2006/relationships/hyperlink" Target="https://jira.app.pconnect.biz/browse/CDE-48742" TargetMode="External"/><Relationship Id="rId20" Type="http://schemas.openxmlformats.org/officeDocument/2006/relationships/hyperlink" Target="https://jira.app.pconnect.biz/browse/CDE-49393" TargetMode="External"/><Relationship Id="rId29" Type="http://schemas.openxmlformats.org/officeDocument/2006/relationships/hyperlink" Target="https://jira.app.pconnect.biz/browse/CDE-40574" TargetMode="External"/><Relationship Id="rId1" Type="http://schemas.openxmlformats.org/officeDocument/2006/relationships/hyperlink" Target="https://jira.app.pconnect.biz/browse/CDE-48572" TargetMode="External"/><Relationship Id="rId6" Type="http://schemas.openxmlformats.org/officeDocument/2006/relationships/hyperlink" Target="https://jira.app.pconnect.biz/browse/CDE-49403" TargetMode="External"/><Relationship Id="rId11" Type="http://schemas.openxmlformats.org/officeDocument/2006/relationships/hyperlink" Target="https://jira.app.pconnect.biz/browse/CDE-49408" TargetMode="External"/><Relationship Id="rId24" Type="http://schemas.openxmlformats.org/officeDocument/2006/relationships/hyperlink" Target="https://jira.app.pconnect.biz/browse/CDE-40571" TargetMode="External"/><Relationship Id="rId32" Type="http://schemas.openxmlformats.org/officeDocument/2006/relationships/hyperlink" Target="https://jira.app.pconnect.biz/browse/CDE-40579" TargetMode="External"/><Relationship Id="rId5" Type="http://schemas.openxmlformats.org/officeDocument/2006/relationships/hyperlink" Target="https://jira.app.pconnect.biz/browse/CDE-48475" TargetMode="External"/><Relationship Id="rId15" Type="http://schemas.openxmlformats.org/officeDocument/2006/relationships/hyperlink" Target="https://jira.app.pconnect.biz/browse/CDE-49412" TargetMode="External"/><Relationship Id="rId23" Type="http://schemas.openxmlformats.org/officeDocument/2006/relationships/hyperlink" Target="https://jira.app.pconnect.biz/browse/CDE-40570" TargetMode="External"/><Relationship Id="rId28" Type="http://schemas.openxmlformats.org/officeDocument/2006/relationships/hyperlink" Target="https://jira.app.pconnect.biz/browse/CDE-44379" TargetMode="External"/><Relationship Id="rId10" Type="http://schemas.openxmlformats.org/officeDocument/2006/relationships/hyperlink" Target="https://jira.app.pconnect.biz/browse/CDE-49407" TargetMode="External"/><Relationship Id="rId19" Type="http://schemas.openxmlformats.org/officeDocument/2006/relationships/hyperlink" Target="https://jira.app.pconnect.biz/browse/CDE-48818" TargetMode="External"/><Relationship Id="rId31" Type="http://schemas.openxmlformats.org/officeDocument/2006/relationships/hyperlink" Target="https://jira.app.pconnect.biz/browse/CDE-40576" TargetMode="External"/><Relationship Id="rId4" Type="http://schemas.openxmlformats.org/officeDocument/2006/relationships/hyperlink" Target="https://jira.app.pconnect.biz/browse/CDE-47412" TargetMode="External"/><Relationship Id="rId9" Type="http://schemas.openxmlformats.org/officeDocument/2006/relationships/hyperlink" Target="https://jira.app.pconnect.biz/browse/CDE-49406" TargetMode="External"/><Relationship Id="rId14" Type="http://schemas.openxmlformats.org/officeDocument/2006/relationships/hyperlink" Target="https://jira.app.pconnect.biz/browse/CDE-49411" TargetMode="External"/><Relationship Id="rId22" Type="http://schemas.openxmlformats.org/officeDocument/2006/relationships/hyperlink" Target="https://jira.app.pconnect.biz/browse/CDE-48477" TargetMode="External"/><Relationship Id="rId27" Type="http://schemas.openxmlformats.org/officeDocument/2006/relationships/hyperlink" Target="https://jira.app.pconnect.biz/browse/CDE-44377" TargetMode="External"/><Relationship Id="rId30" Type="http://schemas.openxmlformats.org/officeDocument/2006/relationships/hyperlink" Target="https://jira.app.pconnect.biz/browse/CDE-40575" TargetMode="External"/><Relationship Id="rId35" Type="http://schemas.openxmlformats.org/officeDocument/2006/relationships/hyperlink" Target="https://jira.app.pconnect.biz/browse/CDE-44381" TargetMode="External"/><Relationship Id="rId8" Type="http://schemas.openxmlformats.org/officeDocument/2006/relationships/hyperlink" Target="https://jira.app.pconnect.biz/browse/CDE-49405" TargetMode="External"/></Relationships>
</file>

<file path=xl/worksheets/_rels/sheet55.xml.rels><?xml version="1.0" encoding="UTF-8" standalone="yes"?>
<Relationships xmlns="http://schemas.openxmlformats.org/package/2006/relationships"><Relationship Id="rId26" Type="http://schemas.openxmlformats.org/officeDocument/2006/relationships/hyperlink" Target="https://pmicloud.sharepoint.com/:b:/r/teams/Comm.Deployment-Deployment-ID/Shared%20Documents/00.%20COMM_DEPLOYMENT/06.%20SPRINT/Sprint%202026/BRD%202026/Sprint%201%202026%20-%20B2B%20-%20Toko,%20Principal,%20CITA,%20MITA,%20Mitra,%20Mitra%20Order/AYO%20PRINCIPAL%20-%20BRD%20-%20SMS%20CRM%20Integration%20to%20OSEM.pdf?csf=1&amp;web=1&amp;e=9sv5TR" TargetMode="External"/><Relationship Id="rId21" Type="http://schemas.openxmlformats.org/officeDocument/2006/relationships/hyperlink" Target="https://pmicloud.sharepoint.com/:p:/r/teams/Comm.Deployment-Deployment-ID/Shared%20Documents/00.%20COMM_DEPLOYMENT/06.%20SPRINT/Sprint%202026/BRD%202026/Sprint%201%202026%20-%20MyHero/BRD%20PG%20CASH%20-%20Enhance%20Filter%20Settlement%20Report%20by%20Zone-Region.pptx?d=wd4b90c62ece54d658ee1f8915075f3d1&amp;csf=1&amp;web=1&amp;e=ld13Df" TargetMode="External"/><Relationship Id="rId34"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BRD%20-%20%20Gemini%20AI%20UX%20Improvement%20.pptx?d=w1dd0587882c4499ab9478f4c71a1ea84&amp;csf=1&amp;web=1&amp;e=CnlHb1" TargetMode="External"/><Relationship Id="rId42" Type="http://schemas.openxmlformats.org/officeDocument/2006/relationships/hyperlink" Target="https://jira.app.pconnect.biz/browse/CDE-40295" TargetMode="External"/><Relationship Id="rId47" Type="http://schemas.openxmlformats.org/officeDocument/2006/relationships/hyperlink" Target="https://jira.app.pconnect.biz/browse/CDE-37756" TargetMode="External"/><Relationship Id="rId50" Type="http://schemas.openxmlformats.org/officeDocument/2006/relationships/hyperlink" Target="https://jira.app.pconnect.biz/browse/CDE-39333" TargetMode="External"/><Relationship Id="rId55" Type="http://schemas.openxmlformats.org/officeDocument/2006/relationships/hyperlink" Target="https://jira.app.pconnect.biz/browse/CDE-44887" TargetMode="External"/><Relationship Id="rId63" Type="http://schemas.openxmlformats.org/officeDocument/2006/relationships/hyperlink" Target="https://pmicloud.sharepoint.com/:p:/r/teams/Comm.Deployment-Deployment-ID/Shared%20Documents/00.%20COMM_DEPLOYMENT/06.%20SPRINT/Sprint%202026/BRD%202026/Sprint%201%202026%20-%20MyHero/BRD%20-%20Return%20BS%20Restriction.pptx?d=wd7ffecef3b3d4f9da007f6d272d53887&amp;csf=1&amp;web=1&amp;e=MieJqT" TargetMode="External"/><Relationship Id="rId68" Type="http://schemas.microsoft.com/office/2019/04/relationships/namedSheetView" Target="../namedSheetViews/namedSheetView17.xml"/><Relationship Id="rId7" Type="http://schemas.openxmlformats.org/officeDocument/2006/relationships/hyperlink" Target="https://pmicloud.sharepoint.com/:p:/r/teams/Comm.Deployment-Deployment-ID/Shared%20Documents/00.%20COMM_DEPLOYMENT/06.%20SPRINT/Sprint%202026/BRD%202026/Sprint%201%202026%20-%20MyHero/BRD%20SFP%20B2C%20Selling%20Integration%20%26%20Weekend%20Stock.pptx?d=wa6a04bdd91884e2ba32c05747abb29fd&amp;csf=1&amp;web=1&amp;e=avvmN2" TargetMode="External"/><Relationship Id="rId2" Type="http://schemas.openxmlformats.org/officeDocument/2006/relationships/hyperlink" Target="../../../../EnterpriseInnovation-EnterpriseInnovation-IndonesiaRegion1/Shared%20Documents/General/SPRINT%20Governance%20-%20Stakeholders%20File%20Sharing/Sprint%20Governance/BRD%202026/Sprint%201%202026%20-%20B2C%20-%20Kasir,%20Qoncierge,%20My%20AYO/BRD%20Template%20-%202026%20Direct%20Channel.pptx" TargetMode="External"/><Relationship Id="rId16"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AYO%20Toko%20SFP%20-%20Simplify%20and%20faster%20update%20invoice%20status%20(for%20manual%20transfer%20payment).pptx?d=w86437c9b948b4ebc84c4fa8833dc128a&amp;csf=1&amp;web=1&amp;e=1kecec" TargetMode="External"/><Relationship Id="rId29" Type="http://schemas.openxmlformats.org/officeDocument/2006/relationships/hyperlink" Target="../../../../EnterpriseInnovation-EnterpriseInnovation-IndonesiaRegion1/Shared%20Documents/:p:/g/personal/rtjandra_pmintl_net/IQDFSp63kDyZS4wql7QqyO1bARaTLRmrR4_CxBmHGxMA6-c?e=1UCxsg" TargetMode="External"/><Relationship Id="rId11" Type="http://schemas.openxmlformats.org/officeDocument/2006/relationships/hyperlink" Target="https://pmicloud.sharepoint.com/:w:/r/teams/Comm.Deployment-Deployment-ID/Shared%20Documents/00.%20COMM_DEPLOYMENT/06.%20SPRINT/Sprint%202026/BRD%202026/Sprint%201%202026%20-%20MyHero/BRD%20Intelligent%20Objective%20Planning%20%26%20Execution%20(OSEM%20x%20CITA).doc?d=wa6c7c8b9457c4760adb736b6d774aa0f&amp;csf=1&amp;web=1&amp;e=ibNatg" TargetMode="External"/><Relationship Id="rId24" Type="http://schemas.openxmlformats.org/officeDocument/2006/relationships/hyperlink" Target="https://pmicloud.sharepoint.com/:p:/r/teams/Comm.Deployment-Deployment-ID/Shared%20Documents/00.%20COMM_DEPLOYMENT/06.%20SPRINT/Sprint%202026/BRD%202026/Sprint%201%202026%20-%20MyHero/BRD%20PG%20CASH%20-%20Menu%20PG%20Log.pptx?d=w4d06f132a1d44030975b837a09f416ad&amp;csf=1&amp;web=1&amp;e=VGmfdv" TargetMode="External"/><Relationship Id="rId32" Type="http://schemas.openxmlformats.org/officeDocument/2006/relationships/hyperlink" Target="https://pmicloud.sharepoint.com/:p:/r/teams/Comm.Deployment-Deployment-ID/Shared%20Documents/00.%20COMM_DEPLOYMENT/06.%20SPRINT/Sprint%202026/BRD%202026/Sprint%201%202026%20-%20OSEM/OSEM%20BRD%20Sprint%201%20-%20rev%201%20Des%202025.pptx?d=wbaaf3eb13ecd42e48b1e9bbba6cf2008&amp;csf=1&amp;web=1&amp;e=9b60UI" TargetMode="External"/><Relationship Id="rId37" Type="http://schemas.openxmlformats.org/officeDocument/2006/relationships/hyperlink" Target="https://jira.app.pconnect.biz/browse/CDE-43833" TargetMode="External"/><Relationship Id="rId40" Type="http://schemas.openxmlformats.org/officeDocument/2006/relationships/hyperlink" Target="https://jira.app.pconnect.biz/browse/CDE-39470" TargetMode="External"/><Relationship Id="rId45" Type="http://schemas.openxmlformats.org/officeDocument/2006/relationships/hyperlink" Target="https://jira.app.pconnect.biz/browse/CDE-43656" TargetMode="External"/><Relationship Id="rId53" Type="http://schemas.openxmlformats.org/officeDocument/2006/relationships/hyperlink" Target="https://jira.app.pconnect.biz/browse/CDE-44903" TargetMode="External"/><Relationship Id="rId58" Type="http://schemas.openxmlformats.org/officeDocument/2006/relationships/hyperlink" Target="https://jira.app.pconnect.biz/browse/CDE-44901" TargetMode="External"/><Relationship Id="rId66" Type="http://schemas.microsoft.com/office/2017/10/relationships/threadedComment" Target="../threadedComments/threadedComment18.xml"/><Relationship Id="rId5" Type="http://schemas.openxmlformats.org/officeDocument/2006/relationships/hyperlink" Target="https://pmicloud.sharepoint.com/:p:/r/teams/Comm.Deployment-Deployment-ID/Shared%20Documents/00.%20COMM_DEPLOYMENT/06.%20SPRINT/Sprint%202026/BRD%202026/Sprint%201%202026%20-%20MyHero/BRD%20-%20New%20Relic%20MYHERO%20PG%20Cash.pptx?d=w6a0fdbd573ed4ca9bbad8781d2efafb8&amp;csf=1&amp;web=1&amp;e=MJMJPX" TargetMode="External"/><Relationship Id="rId61" Type="http://schemas.openxmlformats.org/officeDocument/2006/relationships/hyperlink" Target="https://jira.app.pconnect.biz/browse/CDE-32930" TargetMode="External"/><Relationship Id="rId19" Type="http://schemas.openxmlformats.org/officeDocument/2006/relationships/hyperlink" Target="https://pmicloud.sharepoint.com/:p:/r/teams/Comm.Deployment-Deployment-ID/Shared%20Documents/00.%20COMM_DEPLOYMENT/06.%20SPRINT/Sprint%202026/BRD%202026/Sprint%201%202026%20-%20MyHero/BRD%20PG%20CASH%20-%20Enhance%20AYO%20to%20Prevent%20Duplicate%20Employee.pptx?d=w49c5586e2008471c828e94be6cf66069&amp;csf=1&amp;web=1&amp;e=kceT87" TargetMode="External"/><Relationship Id="rId14"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AYO%20Toko%20SFP%20-%20Able%20to%20download%20PDF%20Faktur%20Pajak.pptx?d=w2591ab1de4df44b99f526b409ded5971&amp;csf=1&amp;web=1&amp;e=N7bfum" TargetMode="External"/><Relationship Id="rId22" Type="http://schemas.openxmlformats.org/officeDocument/2006/relationships/hyperlink" Target="https://pmicloud.sharepoint.com/:p:/r/teams/Comm.Deployment-Deployment-ID/Shared%20Documents/00.%20COMM_DEPLOYMENT/06.%20SPRINT/Sprint%202026/BRD%202026/Sprint%201%202026%20-%20MyHero/BRD%20PG%20CASH%20-%20Add%20Area%20Name%20on%20QR%20Report,%20Receipt%20Report,%20and%20Settlement%20Report.pptx?d=web96e51e2085485aaf7667863cc05860&amp;csf=1&amp;web=1&amp;e=vf74h4" TargetMode="External"/><Relationship Id="rId27" Type="http://schemas.openxmlformats.org/officeDocument/2006/relationships/hyperlink" Target="../../../../EnterpriseInnovation-EnterpriseInnovation-IndonesiaRegion1/Shared%20Documents/:p:/g/personal/rtjandra_pmintl_net/IQDUoUxURce9Qb4UYHrNfREBAViPfuYnlTZa2O0a-Hp0X-U?e=9BTmxK" TargetMode="External"/><Relationship Id="rId30" Type="http://schemas.openxmlformats.org/officeDocument/2006/relationships/hyperlink" Target="../../../../EnterpriseInnovation-EnterpriseInnovation-IndonesiaRegion1/Shared%20Documents/:p:/g/personal/rtjandra_pmintl_net/IQBuyJQhBQY4R42im3OmVGcIAQ-0gJagvAIcJqagRmbFcOo?e=JQ90re" TargetMode="External"/><Relationship Id="rId35" Type="http://schemas.openxmlformats.org/officeDocument/2006/relationships/hyperlink" Target="https://jira.app.pconnect.biz/browse/CDE-43829" TargetMode="External"/><Relationship Id="rId43" Type="http://schemas.openxmlformats.org/officeDocument/2006/relationships/hyperlink" Target="https://jira.app.pconnect.biz/browse/CDE-43847" TargetMode="External"/><Relationship Id="rId48" Type="http://schemas.openxmlformats.org/officeDocument/2006/relationships/hyperlink" Target="https://jira.app.pconnect.biz/browse/CDE-39331" TargetMode="External"/><Relationship Id="rId56" Type="http://schemas.openxmlformats.org/officeDocument/2006/relationships/hyperlink" Target="https://jira.app.pconnect.biz/browse/CDE-44978" TargetMode="External"/><Relationship Id="rId64" Type="http://schemas.openxmlformats.org/officeDocument/2006/relationships/vmlDrawing" Target="../drawings/vmlDrawing18.vml"/><Relationship Id="rId8" Type="http://schemas.openxmlformats.org/officeDocument/2006/relationships/hyperlink" Target="https://pmicloud.sharepoint.com/:p:/r/teams/Comm.Deployment-Deployment-ID/Shared%20Documents/00.%20COMM_DEPLOYMENT/06.%20SPRINT/Sprint%202026/BRD%202026/Sprint%201%202026%20-%20MyHero/BRD%20-%20Add%20deposit%20detail%20data%20%26%20rename%20VA.pptx?d=w703b9aeb520a4aaf94f47de859e9667f&amp;csf=1&amp;web=1&amp;e=X3UjUN" TargetMode="External"/><Relationship Id="rId51" Type="http://schemas.openxmlformats.org/officeDocument/2006/relationships/hyperlink" Target="https://jira.app.pconnect.biz/browse/CDE-44886" TargetMode="External"/><Relationship Id="rId3" Type="http://schemas.openxmlformats.org/officeDocument/2006/relationships/hyperlink" Target="../../../../EnterpriseInnovation-EnterpriseInnovation-IndonesiaRegion1/Shared%20Documents/General/SPRINT%20Governance%20-%20Stakeholders%20File%20Sharing/Sprint%20Governance/BRD%202026/Sprint%201%202026%20-%20B2C%20-%20Kasir,%20Qoncierge,%20My%20AYO/BRD%20Template%20-%202026%20Direct%20Channel.pptx" TargetMode="External"/><Relationship Id="rId12" Type="http://schemas.openxmlformats.org/officeDocument/2006/relationships/hyperlink" Target="https://pmicloud.sharepoint.com/:p:/r/teams/Comm.Deployment-Deployment-ID/Shared%20Documents/00.%20COMM_DEPLOYMENT/06.%20SPRINT/Sprint%202026/BRD%202026/Sprint%201%202026%20-%20DTE/BRD%20-%20SRC%20%26%20KA%20Deployment.pptx?d=w940b57ed23c345d29ef75ae104cd1a92&amp;csf=1&amp;web=1&amp;e=tHMTuE" TargetMode="External"/><Relationship Id="rId17" Type="http://schemas.openxmlformats.org/officeDocument/2006/relationships/hyperlink" Target="https://pmicloud.sharepoint.com/:p:/r/teams/Comm.Deployment-Deployment-ID/Shared%20Documents/00.%20COMM_DEPLOYMENT/06.%20SPRINT/Sprint%202026/BRD%202026/Sprint%201%202026%20-%20Others/BRD%20SMB%20Next%20Level%202026%20-%20Nov%2725.pptx?d=wb7dbb538d3db4def852d01587bc791c9&amp;csf=1&amp;web=1&amp;e=iOx1Q6" TargetMode="External"/><Relationship Id="rId25" Type="http://schemas.openxmlformats.org/officeDocument/2006/relationships/hyperlink" Target="https://pmicloud.sharepoint.com/:p:/r/teams/Comm.Deployment-Deployment-ID/Shared%20Documents/00.%20COMM_DEPLOYMENT/06.%20SPRINT/Sprint%202026/BRD%202026/Sprint%201%202026%20-%20MyHero/BRD%20PG%20CASH%20-%20Successful%20Disbursement%20Email.pptx?d=w0608c02f091d4c3583540dc9be728c05&amp;csf=1&amp;web=1&amp;e=7DcqKE" TargetMode="External"/><Relationship Id="rId33"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BRD%20-%20%20External%20User%20Logging%20-%20AYO%20Principal%202.0.pptx?d=w981e3404984d4773a54d584b6159a919&amp;csf=1&amp;web=1&amp;e=mOuiR9" TargetMode="External"/><Relationship Id="rId38" Type="http://schemas.openxmlformats.org/officeDocument/2006/relationships/hyperlink" Target="https://jira.app.pconnect.biz/browse/CDE-43834" TargetMode="External"/><Relationship Id="rId46" Type="http://schemas.openxmlformats.org/officeDocument/2006/relationships/hyperlink" Target="https://jira.app.pconnect.biz/browse/CDE-39299" TargetMode="External"/><Relationship Id="rId59" Type="http://schemas.openxmlformats.org/officeDocument/2006/relationships/hyperlink" Target="https://jira.app.pconnect.biz/browse/CDE-46334" TargetMode="External"/><Relationship Id="rId67" Type="http://schemas.microsoft.com/office/2019/04/relationships/documenttask" Target="../documenttasks/documenttask10.xml"/><Relationship Id="rId20" Type="http://schemas.openxmlformats.org/officeDocument/2006/relationships/hyperlink" Target="https://pmicloud.sharepoint.com/:p:/r/teams/Comm.Deployment-Deployment-ID/Shared%20Documents/00.%20COMM_DEPLOYMENT/06.%20SPRINT/Sprint%202026/BRD%202026/Sprint%201%202026%20-%20MyHero/BRD%20PG%20CASH%20-%20Include%20Receipt%20Revision%20HHSALES%20to%20Settlement.pptx?d=w150a18ae84dd4e1bb73511688fcfb16a&amp;csf=1&amp;web=1&amp;e=RYsHH4" TargetMode="External"/><Relationship Id="rId41" Type="http://schemas.openxmlformats.org/officeDocument/2006/relationships/hyperlink" Target="https://jira.app.pconnect.biz/browse/CDE-23024" TargetMode="External"/><Relationship Id="rId54" Type="http://schemas.openxmlformats.org/officeDocument/2006/relationships/hyperlink" Target="https://jira.app.pconnect.biz/browse/CDE-44899" TargetMode="External"/><Relationship Id="rId62" Type="http://schemas.openxmlformats.org/officeDocument/2006/relationships/hyperlink" Target="https://jira.app.pconnect.biz/browse/CDE-46362%20(FE%20-%20News%20+%20Testimony)" TargetMode="External"/><Relationship Id="rId1" Type="http://schemas.openxmlformats.org/officeDocument/2006/relationships/hyperlink" Target="../../../../EnterpriseInnovation-EnterpriseInnovation-IndonesiaRegion1/Shared%20Documents/General/SPRINT%20Governance%20-%20Stakeholders%20File%20Sharing/Sprint%20Governance/BRD%202026/Sprint%201%202026%20-%20B2C%20-%20Kasir,%20Qoncierge,%20My%20AYO/BRD%20-%20AYO%20Kasir%20Leads%20Gen%20Enhancement.pptx" TargetMode="External"/><Relationship Id="rId6" Type="http://schemas.openxmlformats.org/officeDocument/2006/relationships/hyperlink" Target="https://pmicloud.sharepoint.com/:p:/r/teams/Comm.Deployment-Deployment-ID/Shared%20Documents/00.%20COMM_DEPLOYMENT/06.%20SPRINT/Sprint%202026/BRD%202026/Sprint%201%202026%20-%20MyHero/BRD%20Migrate%20BV1%20Module.pptx?d=w06edcdcc4b2448879a0ab824359a0d98&amp;csf=1&amp;web=1&amp;e=cA62uy" TargetMode="External"/><Relationship Id="rId15"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5BBRD%5D%20AYO%20Toko%20-%20Bypass%20OTP%20Login.pptx?d=w2933bc47efce46408d0086fbf962e4e4&amp;csf=1&amp;web=1&amp;e=kXQOIb" TargetMode="External"/><Relationship Id="rId23" Type="http://schemas.openxmlformats.org/officeDocument/2006/relationships/hyperlink" Target="https://pmicloud.sharepoint.com/:p:/r/teams/Comm.Deployment-Deployment-ID/Shared%20Documents/00.%20COMM_DEPLOYMENT/06.%20SPRINT/Sprint%202026/BRD%202026/Sprint%201%202026%20-%20MyHero/BRD%20PG%20CASH%20-%20Show%20Sum%20Amount%20on%20PG%20Reports.pptx?d=w5b5ce946ffed475fbf3d02b7833de55a&amp;csf=1&amp;web=1&amp;e=Gb9y1K" TargetMode="External"/><Relationship Id="rId28" Type="http://schemas.openxmlformats.org/officeDocument/2006/relationships/hyperlink" Target="../../../../EnterpriseInnovation-EnterpriseInnovation-IndonesiaRegion1/Shared%20Documents/:p:/g/personal/rtjandra_pmintl_net/IQDwepYzlGFDRpDhVq3JYbHuASpuytPI_lhvGQ5lsgOr8xE?e=xBNvMD" TargetMode="External"/><Relationship Id="rId36" Type="http://schemas.openxmlformats.org/officeDocument/2006/relationships/hyperlink" Target="https://jira.app.pconnect.biz/browse/CDE-43832" TargetMode="External"/><Relationship Id="rId49" Type="http://schemas.openxmlformats.org/officeDocument/2006/relationships/hyperlink" Target="https://jira.app.pconnect.biz/browse/CDE-39333" TargetMode="External"/><Relationship Id="rId57" Type="http://schemas.openxmlformats.org/officeDocument/2006/relationships/hyperlink" Target="https://jira.app.pconnect.biz/browse/CDE-45651" TargetMode="External"/><Relationship Id="rId10" Type="http://schemas.openxmlformats.org/officeDocument/2006/relationships/hyperlink" Target="https://pmicloud.sharepoint.com/:w:/r/teams/Comm.Deployment-Deployment-ID/Shared%20Documents/00.%20COMM_DEPLOYMENT/06.%20SPRINT/Sprint%202026/BRD%202026/Sprint%201%202026%20-%20MyHero/BRD%20Intelligent%20Objective%20Planning%20%26%20Execution%20(OSEM%20x%20CITA).doc?d=wa6c7c8b9457c4760adb736b6d774aa0f&amp;csf=1&amp;web=1&amp;e=ibNatg" TargetMode="External"/><Relationship Id="rId31" Type="http://schemas.openxmlformats.org/officeDocument/2006/relationships/hyperlink" Target="https://pmicloud.sharepoint.com/:p:/r/teams/Comm.Deployment-Deployment-ID/Shared%20Documents/00.%20COMM_DEPLOYMENT/06.%20SPRINT/Sprint%202026/BRD%202026/Sprint%201%202026%20-%20OSEM/OSEM%20BRD%20Sprint%201%20-%20rev%201%20Des%202025.pptx?d=wbaaf3eb13ecd42e48b1e9bbba6cf2008&amp;csf=1&amp;web=1&amp;e=9b60UI" TargetMode="External"/><Relationship Id="rId44" Type="http://schemas.openxmlformats.org/officeDocument/2006/relationships/hyperlink" Target="https://jira.app.pconnect.biz/browse/CDE-43299" TargetMode="External"/><Relationship Id="rId52" Type="http://schemas.openxmlformats.org/officeDocument/2006/relationships/hyperlink" Target="https://jira.app.pconnect.biz/browse/CDE-44902" TargetMode="External"/><Relationship Id="rId60" Type="http://schemas.openxmlformats.org/officeDocument/2006/relationships/hyperlink" Target="https://jira.app.pconnect.biz/browse/CDE-46359" TargetMode="External"/><Relationship Id="rId65" Type="http://schemas.openxmlformats.org/officeDocument/2006/relationships/comments" Target="../comments18.xml"/><Relationship Id="rId4" Type="http://schemas.openxmlformats.org/officeDocument/2006/relationships/hyperlink" Target="https://pmicloud.sharepoint.com/:p:/r/teams/Comm.Deployment-Deployment-ID/Shared%20Documents/00.%20COMM_DEPLOYMENT/06.%20SPRINT/Sprint%202026/BRD%202026/Sprint%201%202026%20-%20MyHero/BRD%20-%20Digital%20Signature.pptx?d=w106ba6680e8c493eb5d8fa3d26209156&amp;csf=1&amp;web=1&amp;e=0f0nob" TargetMode="External"/><Relationship Id="rId9" Type="http://schemas.openxmlformats.org/officeDocument/2006/relationships/hyperlink" Target="https://pmicloud.sharepoint.com/:p:/r/teams/Comm.Deployment-Deployment-ID/Shared%20Documents/00.%20COMM_DEPLOYMENT/06.%20SPRINT/Sprint%202026/BRD%202026/Sprint%201%202026%20-%20MyHero/BRD%20-%20FMCG%20V2V.pptx?d=w8d87c0660dbb4d639cde13b97ad03587&amp;csf=1&amp;web=1&amp;e=Zi3y3e" TargetMode="External"/><Relationship Id="rId13" Type="http://schemas.openxmlformats.org/officeDocument/2006/relationships/hyperlink" Target="https://pmicloud.sharepoint.com/:p:/r/teams/Comm.Deployment-Deployment-ID/Shared%20Documents/00.%20COMM_DEPLOYMENT/06.%20SPRINT/Sprint%202026/BRD%202026/Sprint%201%202026%20-%20DTE/BRD%20Koin%20Potongan%20Belanja%20for%20DTE%20CITA.pptx?d=wf7b9ae4506d442069ee5a20c7b9524af&amp;csf=1&amp;web=1&amp;e=bGTXlR" TargetMode="External"/><Relationship Id="rId18" Type="http://schemas.openxmlformats.org/officeDocument/2006/relationships/hyperlink" Target="https://pmicloud.sharepoint.com/:p:/r/teams/Comm.Deployment-Deployment-ID/Shared%20Documents/00.%20COMM_DEPLOYMENT/06.%20SPRINT/Sprint%202026/BRD%202026/Sprint%201%202026%20-%20MyHero/BRD%20PG%20CASH%20-%20BCP%20Menu.pptx?d=we8dfead4469447bb80b5f4504955aaf8&amp;csf=1&amp;web=1&amp;e=BMWdSp" TargetMode="External"/><Relationship Id="rId39" Type="http://schemas.openxmlformats.org/officeDocument/2006/relationships/hyperlink" Target="https://jira.app.pconnect.biz/browse/CDE-43835" TargetMode="External"/></Relationships>
</file>

<file path=xl/worksheets/_rels/sheet56.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57.xml.rels><?xml version="1.0" encoding="UTF-8" standalone="yes"?>
<Relationships xmlns="http://schemas.openxmlformats.org/package/2006/relationships"><Relationship Id="rId13" Type="http://schemas.openxmlformats.org/officeDocument/2006/relationships/hyperlink" Target="../../../../EnterpriseInnovation-EnterpriseInnovation-IndonesiaRegion1/Shared%20Documents/:p:/g/personal/rfadilah1_pmintl_net/IQBeVSO19FLKQ4MHk64pRDtNARBip2N25aHxdfnWqCnaIBs?e=JD105n&amp;xsdata=MDV8MDJ8fDc1N2RlMmM0ODFjYzQzMmEzYTE1MDhkZTMwODJkMzUwfDhiODZhNjVlM2MzYTQ0MDY4YWMzMTlhNmI1Y2M1MmJjfDB8MHw2MzkwMDE1MzU1ODIzMjExNzN8VW5rbm93bnxWR1ZoYlhOVFpXTjFjbWwwZVZObGNuWnBZMlY4ZXlKRFFTSTZJbFJsWVcxelgwRlVVRk5sY25acFkyVmZVMUJQVEU5R0lpd2lWaUk2SWpBdU1DNHdNREF3SWl3aVVDSTZJbGRwYmpNeUlpd2lRVTRpT2lKUGRHaGxjaUlzSWxkVUlqb3hNWDA9fDF8TDJOb1lYUnpMekU1T2pOa09XSTBPRFUxTFRreFl6RXRORGsyTWkxaVpqbGhMV1kwWW1VeU16QTFNREJqTkY4NE9XRmlNREExT0MwMlpqUTBMVFF3TURBdE9ESmhNQzA1TXpSa1lXSmlZV0U1T1dGQWRXNXhMbWRpYkM1emNHRmpaWE12YldWemMyRm5aWE12TVRjMk5EVTFOamMxTnpVMU1nPT18Y2E2MWE4NjNkOGY0NGM3ODNhMTUwOGRlMzA4MmQzNTB8YjE4ZTQ2ZTEyYzAxNGFmYjg5MTRhMTVjY2EwNzU3YWQ%3D&amp;sdata=NCtGZ20rWUJxNkQ0azN3cFJlUWtncWRaQ1ZWc3NsTEllZFlrL3hEblJ1Zz0%3D&amp;ovuser=8b86a65e-3c3a-4406-8ac3-19a6b5cc52bc%2Cwputra3%40PMINTL.NET" TargetMode="External"/><Relationship Id="rId18" Type="http://schemas.openxmlformats.org/officeDocument/2006/relationships/hyperlink" Target="https://pmicloud.sharepoint.com/:p:/r/teams/Comm.Deployment-Deployment-ID/Shared%20Documents/00.%20COMM_DEPLOYMENT/06.%20SPRINT/Sprint%202026/BRD%202026/Sprint%201%202026%20-%20DTE/BRD%20Koin%20Potongan%20Belanja%20for%20DTE%20CITA.pptx?d=wf7b9ae4506d442069ee5a20c7b9524af&amp;csf=1&amp;web=1&amp;e=bGTXlR" TargetMode="External"/><Relationship Id="rId26" Type="http://schemas.openxmlformats.org/officeDocument/2006/relationships/hyperlink" Target="https://pmicloud.sharepoint.com/:p:/r/teams/Comm.Deployment-Deployment-ID/Shared%20Documents/00.%20COMM_DEPLOYMENT/06.%20SPRINT/Sprint%202026/BRD%202026/Sprint%201%202026%20-%20MyHero/BRD%20PG%20CASH%20-%20Enhance%20Filter%20Settlement%20Report%20by%20Zone-Region.pptx?d=wd4b90c62ece54d658ee1f8915075f3d1&amp;csf=1&amp;web=1&amp;e=ld13Df" TargetMode="External"/><Relationship Id="rId3" Type="http://schemas.openxmlformats.org/officeDocument/2006/relationships/hyperlink" Target="../../../../EnterpriseInnovation-EnterpriseInnovation-IndonesiaRegion1/Shared%20Documents/General/SPRINT%20Governance%20-%20Stakeholders%20File%20Sharing/Sprint%20Governance/BRD%202026/Sprint%201%202026%20-%20B2C%20-%20Kasir,%20Qoncierge,%20My%20AYO/BRD%20Template%20-%202026%20Direct%20Channel.pptx" TargetMode="External"/><Relationship Id="rId21"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AYO%20Toko%20SFP%20-%20Simplify%20and%20faster%20update%20invoice%20status%20(for%20manual%20transfer%20payment).pptx?d=w86437c9b948b4ebc84c4fa8833dc128a&amp;csf=1&amp;web=1&amp;e=1kecec" TargetMode="External"/><Relationship Id="rId7" Type="http://schemas.openxmlformats.org/officeDocument/2006/relationships/hyperlink" Target="https://pmicloud.sharepoint.com/:p:/r/teams/Comm.Deployment-Deployment-ID/Shared%20Documents/00.%20COMM_DEPLOYMENT/06.%20SPRINT/Sprint%202026/BRD%202026/Sprint%201%202026%20-%20MyHero/BRD%20Migrate%20BV1%20Module.pptx?d=w06edcdcc4b2448879a0ab824359a0d98&amp;csf=1&amp;web=1&amp;e=cA62uy" TargetMode="External"/><Relationship Id="rId12" Type="http://schemas.openxmlformats.org/officeDocument/2006/relationships/hyperlink" Target="https://pmicloud.sharepoint.com/:p:/r/teams/Comm.Deployment-Deployment-ID/Shared%20Documents/00.%20COMM_DEPLOYMENT/06.%20SPRINT/Sprint%202026/BRD%202026/Sprint%201%202026%20-%20MyHero/BRD%20-%20FMCG%20V2V.pptx?d=w8d87c0660dbb4d639cde13b97ad03587&amp;csf=1&amp;web=1&amp;e=Zi3y3e" TargetMode="External"/><Relationship Id="rId17" Type="http://schemas.openxmlformats.org/officeDocument/2006/relationships/hyperlink" Target="https://pmicloud.sharepoint.com/:p:/r/teams/Comm.Deployment-Deployment-ID/Shared%20Documents/00.%20COMM_DEPLOYMENT/06.%20SPRINT/Sprint%202026/BRD%202026/Sprint%201%202026%20-%20DTE/BRD%20-%20SRC%20%26%20KA%20Deployment.pptx?d=w940b57ed23c345d29ef75ae104cd1a92&amp;csf=1&amp;web=1&amp;e=tHMTuE" TargetMode="External"/><Relationship Id="rId25" Type="http://schemas.openxmlformats.org/officeDocument/2006/relationships/hyperlink" Target="https://pmicloud.sharepoint.com/:p:/r/teams/Comm.Deployment-Deployment-ID/Shared%20Documents/00.%20COMM_DEPLOYMENT/06.%20SPRINT/Sprint%202026/BRD%202026/Sprint%201%202026%20-%20MyHero/BRD%20PG%20CASH%20-%20Include%20Receipt%20Revision%20HHSALES%20to%20Settlement.pptx?d=w150a18ae84dd4e1bb73511688fcfb16a&amp;csf=1&amp;web=1&amp;e=RYsHH4" TargetMode="External"/><Relationship Id="rId33"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BRD%20-%20CITA%20Resolution%20Center%20-%20Phase%201.pptx?d=wd6a6a4c606374e6e86d933edb8774188&amp;csf=1&amp;web=1&amp;e=0F2kzy" TargetMode="External"/><Relationship Id="rId2" Type="http://schemas.openxmlformats.org/officeDocument/2006/relationships/hyperlink" Target="../../../../EnterpriseInnovation-EnterpriseInnovation-IndonesiaRegion1/Shared%20Documents/General/SPRINT%20Governance%20-%20Stakeholders%20File%20Sharing/Sprint%20Governance/BRD%202026/Sprint%201%202026%20-%20B2C%20-%20Kasir,%20Qoncierge,%20My%20AYO/BRD%20Template%20-%202026%20Direct%20Channel.pptx" TargetMode="External"/><Relationship Id="rId16" Type="http://schemas.openxmlformats.org/officeDocument/2006/relationships/hyperlink" Target="../../../../EnterpriseInnovation-EnterpriseInnovation-IndonesiaRegion1/Shared%20Documents/:p:/g/personal/wputra3_pmintl_net/IQA7cSBzoe8DRo1zyCcdWmdpAWlR_VwA1uTXvbVmQXP-Xgk?e=hyz7rE" TargetMode="External"/><Relationship Id="rId20"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5BBRD%5D%20AYO%20Toko%20-%20Bypass%20OTP%20Login.pptx?d=w2933bc47efce46408d0086fbf962e4e4&amp;csf=1&amp;web=1&amp;e=kXQOIb" TargetMode="External"/><Relationship Id="rId29" Type="http://schemas.openxmlformats.org/officeDocument/2006/relationships/hyperlink" Target="https://pmicloud.sharepoint.com/:p:/r/teams/Comm.Deployment-Deployment-ID/Shared%20Documents/00.%20COMM_DEPLOYMENT/06.%20SPRINT/Sprint%202026/BRD%202026/Sprint%201%202026%20-%20MyHero/BRD%20PG%20CASH%20-%20Menu%20PG%20Log.pptx?d=w4d06f132a1d44030975b837a09f416ad&amp;csf=1&amp;web=1&amp;e=VGmfdv" TargetMode="External"/><Relationship Id="rId1" Type="http://schemas.openxmlformats.org/officeDocument/2006/relationships/hyperlink" Target="../../../../EnterpriseInnovation-EnterpriseInnovation-IndonesiaRegion1/Shared%20Documents/General/SPRINT%20Governance%20-%20Stakeholders%20File%20Sharing/Sprint%20Governance/BRD%202026/Sprint%201%202026%20-%20B2C%20-%20Kasir,%20Qoncierge,%20My%20AYO/BRD%20-%20AYO%20Kasir%20Leads%20Gen%20Enhancement.pptx" TargetMode="External"/><Relationship Id="rId6" Type="http://schemas.openxmlformats.org/officeDocument/2006/relationships/hyperlink" Target="https://pmicloud.sharepoint.com/:p:/r/teams/Comm.Deployment-Deployment-ID/Shared%20Documents/00.%20COMM_DEPLOYMENT/06.%20SPRINT/Sprint%202026/BRD%202026/Sprint%201%202026%20-%20MyHero/BRD%20-%20Return%20BS%20Restriction.pptx?d=wd7ffecef3b3d4f9da007f6d272d53887&amp;csf=1&amp;web=1&amp;e=MieJqT" TargetMode="External"/><Relationship Id="rId11" Type="http://schemas.openxmlformats.org/officeDocument/2006/relationships/hyperlink" Target="https://pmicloud.sharepoint.com/:p:/r/teams/Comm.Deployment-Deployment-ID/Shared%20Documents/00.%20COMM_DEPLOYMENT/06.%20SPRINT/Sprint%202026/BRD%202026/Sprint%201%202026%20-%20MyHero/BRD%20-%20Add%20deposit%20detail%20data%20%26%20rename%20VA.pptx?d=w703b9aeb520a4aaf94f47de859e9667f&amp;csf=1&amp;web=1&amp;e=X3UjUN" TargetMode="External"/><Relationship Id="rId24" Type="http://schemas.openxmlformats.org/officeDocument/2006/relationships/hyperlink" Target="https://pmicloud.sharepoint.com/:p:/r/teams/Comm.Deployment-Deployment-ID/Shared%20Documents/00.%20COMM_DEPLOYMENT/06.%20SPRINT/Sprint%202026/BRD%202026/Sprint%201%202026%20-%20MyHero/BRD%20PG%20CASH%20-%20Enhance%20AYO%20to%20Prevent%20Duplicate%20Employee.pptx?d=w49c5586e2008471c828e94be6cf66069&amp;csf=1&amp;web=1&amp;e=kceT87" TargetMode="External"/><Relationship Id="rId32"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BRD%20-%20CITA%20Loyalty%20-%20Order%20Deduction.pptx?d=w9122e811be2e43beb9acdd2bb6683842&amp;csf=1&amp;web=1&amp;e=ZH46Sa" TargetMode="External"/><Relationship Id="rId5" Type="http://schemas.openxmlformats.org/officeDocument/2006/relationships/hyperlink" Target="https://pmicloud.sharepoint.com/:p:/r/teams/Comm.Deployment-Deployment-ID/Shared%20Documents/00.%20COMM_DEPLOYMENT/06.%20SPRINT/Sprint%202026/BRD%202026/Sprint%201%202026%20-%20MyHero/BRD%20-%20New%20Relic%20MYHERO%20PG%20Cash.pptx?d=w6a0fdbd573ed4ca9bbad8781d2efafb8&amp;csf=1&amp;web=1&amp;e=MJMJPX" TargetMode="External"/><Relationship Id="rId15" Type="http://schemas.openxmlformats.org/officeDocument/2006/relationships/hyperlink" Target="https://pmicloud.sharepoint.com/:w:/r/teams/Comm.Deployment-Deployment-ID/Shared%20Documents/00.%20COMM_DEPLOYMENT/06.%20SPRINT/Sprint%202026/BRD%202026/Sprint%201%202026%20-%20MyHero/BRD%20Intelligent%20Objective%20Planning%20%26%20Execution%20(OSEM%20x%20CITA).doc?d=wa6c7c8b9457c4760adb736b6d774aa0f&amp;csf=1&amp;web=1&amp;e=ibNatg" TargetMode="External"/><Relationship Id="rId23" Type="http://schemas.openxmlformats.org/officeDocument/2006/relationships/hyperlink" Target="https://pmicloud.sharepoint.com/:p:/r/teams/Comm.Deployment-Deployment-ID/Shared%20Documents/00.%20COMM_DEPLOYMENT/06.%20SPRINT/Sprint%202026/BRD%202026/Sprint%201%202026%20-%20MyHero/BRD%20PG%20CASH%20-%20BCP%20Menu.pptx?d=we8dfead4469447bb80b5f4504955aaf8&amp;csf=1&amp;web=1&amp;e=BMWdSp" TargetMode="External"/><Relationship Id="rId28" Type="http://schemas.openxmlformats.org/officeDocument/2006/relationships/hyperlink" Target="https://pmicloud.sharepoint.com/:p:/r/teams/Comm.Deployment-Deployment-ID/Shared%20Documents/00.%20COMM_DEPLOYMENT/06.%20SPRINT/Sprint%202026/BRD%202026/Sprint%201%202026%20-%20MyHero/BRD%20PG%20CASH%20-%20Show%20Sum%20Amount%20on%20PG%20Reports.pptx?d=w5b5ce946ffed475fbf3d02b7833de55a&amp;csf=1&amp;web=1&amp;e=Gb9y1K" TargetMode="External"/><Relationship Id="rId10" Type="http://schemas.openxmlformats.org/officeDocument/2006/relationships/hyperlink" Target="https://pmicloud.sharepoint.com/:p:/r/teams/Comm.Deployment-Deployment-ID/Shared%20Documents/00.%20COMM_DEPLOYMENT/06.%20SPRINT/Sprint%202026/BRD%202026/Sprint%201%202026%20-%20MyHero/BRD%20SFP%20B2C%20Selling%20Integration%20%26%20Weekend%20Stock.pptx?d=wa6a04bdd91884e2ba32c05747abb29fd&amp;csf=1&amp;web=1&amp;e=avvmN2" TargetMode="External"/><Relationship Id="rId19"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AYO%20Toko%20SFP%20-%20Able%20to%20download%20PDF%20Faktur%20Pajak.pptx?d=w2591ab1de4df44b99f526b409ded5971&amp;csf=1&amp;web=1&amp;e=N7bfum" TargetMode="External"/><Relationship Id="rId31" Type="http://schemas.openxmlformats.org/officeDocument/2006/relationships/hyperlink" Target="https://pmicloud.sharepoint.com/:b:/r/teams/Comm.Deployment-Deployment-ID/Shared%20Documents/00.%20COMM_DEPLOYMENT/06.%20SPRINT/Sprint%202026/BRD%202026/Sprint%201%202026%20-%20B2B%20-%20Toko,%20Principal,%20CITA,%20MITA,%20Mitra,%20Mitra%20Order/AYO%20PRINCIPAL%20-%20BRD%20-%20SMS%20CRM%20Integration%20to%20OSEM.pdf?csf=1&amp;web=1&amp;e=9sv5TR" TargetMode="External"/><Relationship Id="rId4" Type="http://schemas.openxmlformats.org/officeDocument/2006/relationships/hyperlink" Target="https://pmicloud.sharepoint.com/:p:/r/teams/Comm.Deployment-Deployment-ID/Shared%20Documents/00.%20COMM_DEPLOYMENT/06.%20SPRINT/Sprint%202026/BRD%202026/Sprint%201%202026%20-%20MyHero/BRD%20-%20Digital%20Signature.pptx?d=w106ba6680e8c493eb5d8fa3d26209156&amp;csf=1&amp;web=1&amp;e=0f0nob" TargetMode="External"/><Relationship Id="rId9" Type="http://schemas.openxmlformats.org/officeDocument/2006/relationships/hyperlink" Target="https://pmicloud.sharepoint.com/:w:/r/teams/Comm.Deployment-Deployment-ID/Shared%20Documents/00.%20COMM_DEPLOYMENT/06.%20SPRINT/Sprint%202026/BRD%202026/Sprint%201%202026%20-%20MyHero/1.%20BRD%20Stock%20Count%20+%20DSD.docx?d=w70afeabe960e49dbaec063b319c301ec&amp;csf=1&amp;web=1&amp;e=qfNdue" TargetMode="External"/><Relationship Id="rId14" Type="http://schemas.openxmlformats.org/officeDocument/2006/relationships/hyperlink" Target="https://pmicloud.sharepoint.com/:w:/r/teams/Comm.Deployment-Deployment-ID/Shared%20Documents/00.%20COMM_DEPLOYMENT/06.%20SPRINT/Sprint%202026/BRD%202026/Sprint%201%202026%20-%20MyHero/BRD%20Intelligent%20Objective%20Planning%20%26%20Execution%20(OSEM%20x%20CITA).doc?d=wa6c7c8b9457c4760adb736b6d774aa0f&amp;csf=1&amp;web=1&amp;e=ibNatg" TargetMode="External"/><Relationship Id="rId22" Type="http://schemas.openxmlformats.org/officeDocument/2006/relationships/hyperlink" Target="https://pmicloud.sharepoint.com/:p:/r/teams/Comm.Deployment-Deployment-ID/Shared%20Documents/00.%20COMM_DEPLOYMENT/06.%20SPRINT/Sprint%202026/BRD%202026/Sprint%201%202026%20-%20Others/BRD%20SMB%20Next%20Level%202026%20-%20Nov%2725.pptx?d=wb7dbb538d3db4def852d01587bc791c9&amp;csf=1&amp;web=1&amp;e=iOx1Q6" TargetMode="External"/><Relationship Id="rId27" Type="http://schemas.openxmlformats.org/officeDocument/2006/relationships/hyperlink" Target="https://pmicloud.sharepoint.com/:p:/r/teams/Comm.Deployment-Deployment-ID/Shared%20Documents/00.%20COMM_DEPLOYMENT/06.%20SPRINT/Sprint%202026/BRD%202026/Sprint%201%202026%20-%20MyHero/BRD%20PG%20CASH%20-%20Add%20Area%20Name%20on%20QR%20Report,%20Receipt%20Report,%20and%20Settlement%20Report.pptx?d=web96e51e2085485aaf7667863cc05860&amp;csf=1&amp;web=1&amp;e=vf74h4" TargetMode="External"/><Relationship Id="rId30" Type="http://schemas.openxmlformats.org/officeDocument/2006/relationships/hyperlink" Target="https://pmicloud.sharepoint.com/:p:/r/teams/Comm.Deployment-Deployment-ID/Shared%20Documents/00.%20COMM_DEPLOYMENT/06.%20SPRINT/Sprint%202026/BRD%202026/Sprint%201%202026%20-%20MyHero/BRD%20PG%20CASH%20-%20Successful%20Disbursement%20Email.pptx?d=w0608c02f091d4c3583540dc9be728c05&amp;csf=1&amp;web=1&amp;e=7DcqKE" TargetMode="External"/><Relationship Id="rId8" Type="http://schemas.openxmlformats.org/officeDocument/2006/relationships/hyperlink" Target="https://pmicloud.sharepoint.com/:p:/r/teams/Comm.Deployment-Deployment-ID/Shared%20Documents/00.%20COMM_DEPLOYMENT/06.%20SPRINT/Sprint%202026/BRD%202026/Sprint%201%202026%20-%20MyHero/BRD_Taking%20Order%20PNM%20Cleo.pptx?d=w59b2a57da92f49e497d2f797fe83c72f&amp;csf=1&amp;web=1&amp;e=nCINOT" TargetMode="External"/></Relationships>
</file>

<file path=xl/worksheets/_rels/sheet58.xml.rels><?xml version="1.0" encoding="UTF-8" standalone="yes"?>
<Relationships xmlns="http://schemas.openxmlformats.org/package/2006/relationships"><Relationship Id="rId13" Type="http://schemas.openxmlformats.org/officeDocument/2006/relationships/hyperlink" Target="../../../../EnterpriseInnovation-EnterpriseInnovation-IndonesiaRegion1/Shared%20Documents/:p:/g/personal/wputra3_pmintl_net/IQA7cSBzoe8DRo1zyCcdWmdpAWlR_VwA1uTXvbVmQXP-Xgk?e=hyz7rE" TargetMode="External"/><Relationship Id="rId18"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AYO%20Toko%20SFP%20-%20Able%20to%20download%20PDF%20Faktur%20Pajak.pptx?d=w2591ab1de4df44b99f526b409ded5971&amp;csf=1&amp;web=1&amp;e=N7bfum" TargetMode="External"/><Relationship Id="rId26" Type="http://schemas.openxmlformats.org/officeDocument/2006/relationships/hyperlink" Target="https://pmicloud.sharepoint.com/:p:/r/teams/Comm.Deployment-Deployment-ID/Shared%20Documents/00.%20COMM_DEPLOYMENT/06.%20SPRINT/Sprint%202026/BRD%202026/Sprint%201%202026%20-%20MyHero/BRD%20PG%20CASH%20-%20Add%20Area%20Name%20on%20QR%20Report,%20Receipt%20Report,%20and%20Settlement%20Report.pptx?d=web96e51e2085485aaf7667863cc05860&amp;csf=1&amp;web=1&amp;e=vf74h4" TargetMode="External"/><Relationship Id="rId39" Type="http://schemas.openxmlformats.org/officeDocument/2006/relationships/hyperlink" Target="https://jira.app.pconnect.biz/browse/CDE-43287" TargetMode="External"/><Relationship Id="rId21" Type="http://schemas.openxmlformats.org/officeDocument/2006/relationships/hyperlink" Target="https://pmicloud.sharepoint.com/:p:/r/teams/Comm.Deployment-Deployment-ID/Shared%20Documents/00.%20COMM_DEPLOYMENT/06.%20SPRINT/Sprint%202026/BRD%202026/Sprint%201%202026%20-%20Others/BRD%20SMB%20Next%20Level%202026%20-%20Nov%2725.pptx?d=wb7dbb538d3db4def852d01587bc791c9&amp;csf=1&amp;web=1&amp;e=iOx1Q6" TargetMode="External"/><Relationship Id="rId34"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BRD%20-%20%20External%20User%20Logging%20-%20AYO%20Principal%202.0.pptx?d=w981e3404984d4773a54d584b6159a919&amp;csf=1&amp;web=1&amp;e=QiJVTg" TargetMode="External"/><Relationship Id="rId42" Type="http://schemas.openxmlformats.org/officeDocument/2006/relationships/hyperlink" Target="https://jira.app.pconnect.biz/browse/CDE-43242" TargetMode="External"/><Relationship Id="rId7" Type="http://schemas.openxmlformats.org/officeDocument/2006/relationships/hyperlink" Target="https://pmicloud.sharepoint.com/:p:/r/teams/Comm.Deployment-Deployment-ID/Shared%20Documents/00.%20COMM_DEPLOYMENT/06.%20SPRINT/Sprint%202026/BRD%202026/Sprint%201%202026%20-%20MyHero/BRD%20SFP%20B2C%20Selling%20Integration%20%26%20Weekend%20Stock.pptx?d=wa6a04bdd91884e2ba32c05747abb29fd&amp;csf=1&amp;web=1&amp;e=avvmN2" TargetMode="External"/><Relationship Id="rId2" Type="http://schemas.openxmlformats.org/officeDocument/2006/relationships/hyperlink" Target="https://pmicloud.sharepoint.com/:p:/r/teams/Comm.Deployment-Deployment-ID/Shared%20Documents/00.%20COMM_DEPLOYMENT/06.%20SPRINT/Sprint%202026/BRD%202026/Sprint%201%202026%20-%20MyHero/BRD%20-%20New%20Relic%20MYHERO%20PG%20Cash.pptx?d=w6a0fdbd573ed4ca9bbad8781d2efafb8&amp;csf=1&amp;web=1&amp;e=MJMJPX" TargetMode="External"/><Relationship Id="rId16" Type="http://schemas.openxmlformats.org/officeDocument/2006/relationships/hyperlink" Target="https://pmicloud.sharepoint.com/:p:/r/teams/Comm.Deployment-Deployment-ID/Shared%20Documents/00.%20COMM_DEPLOYMENT/06.%20SPRINT/Sprint%202026/BRD%202026/Sprint%201%202026%20-%20DTE/BRD%20Koin%20Potongan%20Belanja%20for%20DTE%20CITA.pptx?d=wf7b9ae4506d442069ee5a20c7b9524af&amp;csf=1&amp;web=1&amp;e=bGTXlR" TargetMode="External"/><Relationship Id="rId20"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AYO%20Toko%20SFP%20-%20Simplify%20and%20faster%20update%20invoice%20status%20(for%20manual%20transfer%20payment).pptx?d=w86437c9b948b4ebc84c4fa8833dc128a&amp;csf=1&amp;web=1&amp;e=1kecec" TargetMode="External"/><Relationship Id="rId29" Type="http://schemas.openxmlformats.org/officeDocument/2006/relationships/hyperlink" Target="https://pmicloud.sharepoint.com/:p:/r/teams/Comm.Deployment-Deployment-ID/Shared%20Documents/00.%20COMM_DEPLOYMENT/06.%20SPRINT/Sprint%202026/BRD%202026/Sprint%201%202026%20-%20MyHero/BRD%20PG%20CASH%20-%20Successful%20Disbursement%20Email.pptx?d=w0608c02f091d4c3583540dc9be728c05&amp;csf=1&amp;web=1&amp;e=7DcqKE" TargetMode="External"/><Relationship Id="rId41" Type="http://schemas.openxmlformats.org/officeDocument/2006/relationships/hyperlink" Target="https://jira.app.pconnect.biz/browse/CDE-43240" TargetMode="External"/><Relationship Id="rId1" Type="http://schemas.openxmlformats.org/officeDocument/2006/relationships/hyperlink" Target="https://pmicloud.sharepoint.com/:p:/r/teams/Comm.Deployment-Deployment-ID/Shared%20Documents/00.%20COMM_DEPLOYMENT/06.%20SPRINT/Sprint%202026/BRD%202026/Sprint%201%202026%20-%20MyHero/BRD%20-%20Digital%20Signature.pptx?d=w106ba6680e8c493eb5d8fa3d26209156&amp;csf=1&amp;web=1&amp;e=0f0nob" TargetMode="External"/><Relationship Id="rId6" Type="http://schemas.openxmlformats.org/officeDocument/2006/relationships/hyperlink" Target="https://pmicloud.sharepoint.com/:w:/r/teams/Comm.Deployment-Deployment-ID/Shared%20Documents/00.%20COMM_DEPLOYMENT/06.%20SPRINT/Sprint%202026/BRD%202026/Sprint%201%202026%20-%20MyHero/1.%20BRD%20Stock%20Count%20+%20DSD.docx?d=w70afeabe960e49dbaec063b319c301ec&amp;csf=1&amp;web=1&amp;e=qfNdue" TargetMode="External"/><Relationship Id="rId11" Type="http://schemas.openxmlformats.org/officeDocument/2006/relationships/hyperlink" Target="https://pmicloud.sharepoint.com/:w:/r/teams/Comm.Deployment-Deployment-ID/Shared%20Documents/00.%20COMM_DEPLOYMENT/06.%20SPRINT/Sprint%202026/BRD%202026/Sprint%201%202026%20-%20MyHero/BRD%20Intelligent%20Objective%20Planning%20%26%20Execution%20(OSEM%20x%20CITA).doc?d=wa6c7c8b9457c4760adb736b6d774aa0f&amp;csf=1&amp;web=1&amp;e=ibNatg" TargetMode="External"/><Relationship Id="rId24" Type="http://schemas.openxmlformats.org/officeDocument/2006/relationships/hyperlink" Target="https://pmicloud.sharepoint.com/:p:/r/teams/Comm.Deployment-Deployment-ID/Shared%20Documents/00.%20COMM_DEPLOYMENT/06.%20SPRINT/Sprint%202026/BRD%202026/Sprint%201%202026%20-%20MyHero/BRD%20PG%20CASH%20-%20Include%20Receipt%20Revision%20HHSALES%20to%20Settlement.pptx?d=w150a18ae84dd4e1bb73511688fcfb16a&amp;csf=1&amp;web=1&amp;e=RYsHH4" TargetMode="External"/><Relationship Id="rId32"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BRD%20-%20CITA%20Resolution%20Center%20-%20Phase%201.pptx?d=wd6a6a4c606374e6e86d933edb8774188&amp;csf=1&amp;web=1&amp;e=0F2kzy" TargetMode="External"/><Relationship Id="rId37" Type="http://schemas.openxmlformats.org/officeDocument/2006/relationships/hyperlink" Target="https://pmicloud.sharepoint.com/:p:/r/teams/Comm.Deployment-Deployment-ID/Shared%20Documents/00.%20COMM_DEPLOYMENT/06.%20SPRINT/Sprint%202026/BRD%202026/Sprint%201%202026%20-%20OSEM/OSEM%20BRD%20Sprint%201%20-%20rev%201%20Des%202025.pptx?d=wbaaf3eb13ecd42e48b1e9bbba6cf2008&amp;csf=1&amp;web=1&amp;e=9b60UI" TargetMode="External"/><Relationship Id="rId40" Type="http://schemas.openxmlformats.org/officeDocument/2006/relationships/hyperlink" Target="https://jira.app.pconnect.biz/browse/CDE-43241" TargetMode="External"/><Relationship Id="rId5" Type="http://schemas.openxmlformats.org/officeDocument/2006/relationships/hyperlink" Target="https://pmicloud.sharepoint.com/:p:/r/teams/Comm.Deployment-Deployment-ID/Shared%20Documents/00.%20COMM_DEPLOYMENT/06.%20SPRINT/Sprint%202026/BRD%202026/Sprint%201%202026%20-%20MyHero/BRD_Taking%20Order%20PNM%20Cleo.pptx?d=w59b2a57da92f49e497d2f797fe83c72f&amp;csf=1&amp;web=1&amp;e=nCINOT" TargetMode="External"/><Relationship Id="rId15" Type="http://schemas.openxmlformats.org/officeDocument/2006/relationships/hyperlink" Target="https://pmicloud.sharepoint.com/:p:/r/teams/Comm.Deployment-Deployment-ID/Shared%20Documents/00.%20COMM_DEPLOYMENT/06.%20SPRINT/Sprint%202026/BRD%202026/Sprint%201%202026%20-%20DTE/BRD%20-%20SRC%20%26%20KA%20Deployment.pptx?d=w940b57ed23c345d29ef75ae104cd1a92&amp;csf=1&amp;web=1&amp;e=tHMTuE" TargetMode="External"/><Relationship Id="rId23" Type="http://schemas.openxmlformats.org/officeDocument/2006/relationships/hyperlink" Target="https://pmicloud.sharepoint.com/:p:/r/teams/Comm.Deployment-Deployment-ID/Shared%20Documents/00.%20COMM_DEPLOYMENT/06.%20SPRINT/Sprint%202026/BRD%202026/Sprint%201%202026%20-%20MyHero/BRD%20PG%20CASH%20-%20Enhance%20AYO%20to%20Prevent%20Duplicate%20Employee.pptx?d=w49c5586e2008471c828e94be6cf66069&amp;csf=1&amp;web=1&amp;e=kceT87" TargetMode="External"/><Relationship Id="rId28" Type="http://schemas.openxmlformats.org/officeDocument/2006/relationships/hyperlink" Target="https://pmicloud.sharepoint.com/:p:/r/teams/Comm.Deployment-Deployment-ID/Shared%20Documents/00.%20COMM_DEPLOYMENT/06.%20SPRINT/Sprint%202026/BRD%202026/Sprint%201%202026%20-%20MyHero/BRD%20PG%20CASH%20-%20Menu%20PG%20Log.pptx?d=w4d06f132a1d44030975b837a09f416ad&amp;csf=1&amp;web=1&amp;e=VGmfdv" TargetMode="External"/><Relationship Id="rId36" Type="http://schemas.openxmlformats.org/officeDocument/2006/relationships/hyperlink" Target="https://pmicloud.sharepoint.com/:p:/r/teams/Comm.Deployment-Deployment-ID/Shared%20Documents/00.%20COMM_DEPLOYMENT/06.%20SPRINT/Sprint%202026/BRD%202026/Sprint%201%202026%20-%20OSEM/OSEM%20BRD%20Sprint%201%20-%20rev%201%20Des%202025.pptx?d=wbaaf3eb13ecd42e48b1e9bbba6cf2008&amp;csf=1&amp;web=1&amp;e=9b60UI" TargetMode="External"/><Relationship Id="rId10" Type="http://schemas.openxmlformats.org/officeDocument/2006/relationships/hyperlink" Target="../../../../EnterpriseInnovation-EnterpriseInnovation-IndonesiaRegion1/Shared%20Documents/:p:/g/personal/rfadilah1_pmintl_net/IQBeVSO19FLKQ4MHk64pRDtNARBip2N25aHxdfnWqCnaIBs?e=JD105n&amp;xsdata=MDV8MDJ8fDc1N2RlMmM0ODFjYzQzMmEzYTE1MDhkZTMwODJkMzUwfDhiODZhNjVlM2MzYTQ0MDY4YWMzMTlhNmI1Y2M1MmJjfDB8MHw2MzkwMDE1MzU1ODIzMjExNzN8VW5rbm93bnxWR1ZoYlhOVFpXTjFjbWwwZVZObGNuWnBZMlY4ZXlKRFFTSTZJbFJsWVcxelgwRlVVRk5sY25acFkyVmZVMUJQVEU5R0lpd2lWaUk2SWpBdU1DNHdNREF3SWl3aVVDSTZJbGRwYmpNeUlpd2lRVTRpT2lKUGRHaGxjaUlzSWxkVUlqb3hNWDA9fDF8TDJOb1lYUnpMekU1T2pOa09XSTBPRFUxTFRreFl6RXRORGsyTWkxaVpqbGhMV1kwWW1VeU16QTFNREJqTkY4NE9XRmlNREExT0MwMlpqUTBMVFF3TURBdE9ESmhNQzA1TXpSa1lXSmlZV0U1T1dGQWRXNXhMbWRpYkM1emNHRmpaWE12YldWemMyRm5aWE12TVRjMk5EVTFOamMxTnpVMU1nPT18Y2E2MWE4NjNkOGY0NGM3ODNhMTUwOGRlMzA4MmQzNTB8YjE4ZTQ2ZTEyYzAxNGFmYjg5MTRhMTVjY2EwNzU3YWQ%3D&amp;sdata=NCtGZ20rWUJxNkQ0azN3cFJlUWtncWRaQ1ZWc3NsTEllZFlrL3hEblJ1Zz0%3D&amp;ovuser=8b86a65e-3c3a-4406-8ac3-19a6b5cc52bc%2Cwputra3%40PMINTL.NET" TargetMode="External"/><Relationship Id="rId19"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5BBRD%5D%20AYO%20Toko%20-%20Bypass%20OTP%20Login.pptx?d=w2933bc47efce46408d0086fbf962e4e4&amp;csf=1&amp;web=1&amp;e=kXQOIb" TargetMode="External"/><Relationship Id="rId31"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BRD%20-%20CITA%20Loyalty%20-%20Order%20Deduction.pptx?d=w9122e811be2e43beb9acdd2bb6683842&amp;csf=1&amp;web=1&amp;e=ZH46Sa" TargetMode="External"/><Relationship Id="rId44" Type="http://schemas.openxmlformats.org/officeDocument/2006/relationships/hyperlink" Target="https://jira.app.pconnect.biz/browse/CDE-31657" TargetMode="External"/><Relationship Id="rId4" Type="http://schemas.openxmlformats.org/officeDocument/2006/relationships/hyperlink" Target="https://pmicloud.sharepoint.com/:p:/r/teams/Comm.Deployment-Deployment-ID/Shared%20Documents/00.%20COMM_DEPLOYMENT/06.%20SPRINT/Sprint%202026/BRD%202026/Sprint%201%202026%20-%20MyHero/BRD%20Migrate%20BV1%20Module.pptx?d=w06edcdcc4b2448879a0ab824359a0d98&amp;csf=1&amp;web=1&amp;e=cA62uy" TargetMode="External"/><Relationship Id="rId9" Type="http://schemas.openxmlformats.org/officeDocument/2006/relationships/hyperlink" Target="https://pmicloud.sharepoint.com/:p:/r/teams/Comm.Deployment-Deployment-ID/Shared%20Documents/00.%20COMM_DEPLOYMENT/06.%20SPRINT/Sprint%202026/BRD%202026/Sprint%201%202026%20-%20MyHero/BRD%20-%20FMCG%20V2V.pptx?d=w8d87c0660dbb4d639cde13b97ad03587&amp;csf=1&amp;web=1&amp;e=Zi3y3e" TargetMode="External"/><Relationship Id="rId14" Type="http://schemas.openxmlformats.org/officeDocument/2006/relationships/hyperlink" Target="https://pmicloud.sharepoint.com/:p:/r/teams/Comm.Deployment-Deployment-ID/Shared%20Documents/00.%20COMM_DEPLOYMENT/06.%20SPRINT/Sprint%202026/BRD%202026/Sprint%201%202026%20-%20DTE/BRD%20-%20SRC%20%26%20KA%20Deployment.pptx?d=w940b57ed23c345d29ef75ae104cd1a92&amp;csf=1&amp;web=1&amp;e=tHMTuE" TargetMode="External"/><Relationship Id="rId22" Type="http://schemas.openxmlformats.org/officeDocument/2006/relationships/hyperlink" Target="https://pmicloud.sharepoint.com/:p:/r/teams/Comm.Deployment-Deployment-ID/Shared%20Documents/00.%20COMM_DEPLOYMENT/06.%20SPRINT/Sprint%202026/BRD%202026/Sprint%201%202026%20-%20MyHero/BRD%20PG%20CASH%20-%20BCP%20Menu.pptx?d=we8dfead4469447bb80b5f4504955aaf8&amp;csf=1&amp;web=1&amp;e=BMWdSp" TargetMode="External"/><Relationship Id="rId27" Type="http://schemas.openxmlformats.org/officeDocument/2006/relationships/hyperlink" Target="https://pmicloud.sharepoint.com/:p:/r/teams/Comm.Deployment-Deployment-ID/Shared%20Documents/00.%20COMM_DEPLOYMENT/06.%20SPRINT/Sprint%202026/BRD%202026/Sprint%201%202026%20-%20MyHero/BRD%20PG%20CASH%20-%20Show%20Sum%20Amount%20on%20PG%20Reports.pptx?d=w5b5ce946ffed475fbf3d02b7833de55a&amp;csf=1&amp;web=1&amp;e=Gb9y1K" TargetMode="External"/><Relationship Id="rId30" Type="http://schemas.openxmlformats.org/officeDocument/2006/relationships/hyperlink" Target="https://pmicloud.sharepoint.com/:b:/r/teams/Comm.Deployment-Deployment-ID/Shared%20Documents/00.%20COMM_DEPLOYMENT/06.%20SPRINT/Sprint%202026/BRD%202026/Sprint%201%202026%20-%20B2B%20-%20Toko,%20Principal,%20CITA,%20MITA,%20Mitra,%20Mitra%20Order/AYO%20PRINCIPAL%20-%20BRD%20-%20SMS%20CRM%20Integration%20to%20OSEM.pdf?csf=1&amp;web=1&amp;e=9sv5TR" TargetMode="External"/><Relationship Id="rId35"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5BBRD%5D%20AYO%20Toko%20-%20Bypass%20OTP%20Login.pptx?d=w2933bc47efce46408d0086fbf962e4e4&amp;csf=1&amp;web=1&amp;e=wYoIOS" TargetMode="External"/><Relationship Id="rId43" Type="http://schemas.openxmlformats.org/officeDocument/2006/relationships/hyperlink" Target="https://jira.app.pconnect.biz/browse/CDE-42342" TargetMode="External"/><Relationship Id="rId8" Type="http://schemas.openxmlformats.org/officeDocument/2006/relationships/hyperlink" Target="https://pmicloud.sharepoint.com/:p:/r/teams/Comm.Deployment-Deployment-ID/Shared%20Documents/00.%20COMM_DEPLOYMENT/06.%20SPRINT/Sprint%202026/BRD%202026/Sprint%201%202026%20-%20MyHero/BRD%20-%20Add%20deposit%20detail%20data%20%26%20rename%20VA.pptx?d=w703b9aeb520a4aaf94f47de859e9667f&amp;csf=1&amp;web=1&amp;e=X3UjUN" TargetMode="External"/><Relationship Id="rId3" Type="http://schemas.openxmlformats.org/officeDocument/2006/relationships/hyperlink" Target="https://pmicloud.sharepoint.com/:p:/r/teams/Comm.Deployment-Deployment-ID/Shared%20Documents/00.%20COMM_DEPLOYMENT/06.%20SPRINT/Sprint%202026/BRD%202026/Sprint%201%202026%20-%20MyHero/BRD%20-%20Return%20BS%20Restriction.pptx?d=wd7ffecef3b3d4f9da007f6d272d53887&amp;csf=1&amp;web=1&amp;e=MieJqT" TargetMode="External"/><Relationship Id="rId12" Type="http://schemas.openxmlformats.org/officeDocument/2006/relationships/hyperlink" Target="https://pmicloud.sharepoint.com/:w:/r/teams/Comm.Deployment-Deployment-ID/Shared%20Documents/00.%20COMM_DEPLOYMENT/06.%20SPRINT/Sprint%202026/BRD%202026/Sprint%201%202026%20-%20MyHero/BRD%20Intelligent%20Objective%20Planning%20%26%20Execution%20(OSEM%20x%20CITA).doc?d=wa6c7c8b9457c4760adb736b6d774aa0f&amp;csf=1&amp;web=1&amp;e=ibNatg" TargetMode="External"/><Relationship Id="rId17"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Ayo%20toko%20Believer%20-%20BRD%20Template%202026%20-%20Nov%2725%20Update%20-%20FINAL.pptx?d=w1b2d5fb4601946cea72a854860b26b9f&amp;csf=1&amp;web=1&amp;e=jTXrcU" TargetMode="External"/><Relationship Id="rId25" Type="http://schemas.openxmlformats.org/officeDocument/2006/relationships/hyperlink" Target="https://pmicloud.sharepoint.com/:p:/r/teams/Comm.Deployment-Deployment-ID/Shared%20Documents/00.%20COMM_DEPLOYMENT/06.%20SPRINT/Sprint%202026/BRD%202026/Sprint%201%202026%20-%20MyHero/BRD%20PG%20CASH%20-%20Enhance%20Filter%20Settlement%20Report%20by%20Zone-Region.pptx?d=wd4b90c62ece54d658ee1f8915075f3d1&amp;csf=1&amp;web=1&amp;e=ld13Df" TargetMode="External"/><Relationship Id="rId33" Type="http://schemas.openxmlformats.org/officeDocument/2006/relationships/hyperlink" Target="https://pmicloud.sharepoint.com/:p:/r/teams/Comm.Deployment-Deployment-ID/Shared%20Documents/00.%20COMM_DEPLOYMENT/06.%20SPRINT/Sprint%202026/BRD%202026/Sprint%201%202026%20-%20B2B%20-%20Toko,%20Principal,%20CITA,%20MITA,%20Mitra,%20Mitra%20Order/BRD%20-%20%20Gemini%20AI%20UX%20Improvement%20.pptx?d=w1dd0587882c4499ab9478f4c71a1ea84&amp;csf=1&amp;web=1&amp;e=soh18S" TargetMode="External"/><Relationship Id="rId38" Type="http://schemas.openxmlformats.org/officeDocument/2006/relationships/hyperlink" Target="https://pmicloud.sharepoint.com/:w:/r/teams/Comm.Deployment-Deployment-ID/Shared%20Documents/00.%20COMM_DEPLOYMENT/06.%20SPRINT/Sprint%202026/BRD%202026/Sprint%201%202026%20-%20B2B%20-%20Toko,%20Principal,%20CITA,%20MITA,%20Mitra,%20Mitra%20Order/Sprint%201%202026%20-%20AYO%20Mitra%20Order%20-%20Enforce%20location%20tracker%20to%20all%20vst%20type.docx?d=wc4b38716329246f39d0d81343aaeac1d&amp;csf=1&amp;web=1&amp;e=MvnBIn" TargetMode="External"/></Relationships>
</file>

<file path=xl/worksheets/_rels/sheet59.xml.rels><?xml version="1.0" encoding="UTF-8" standalone="yes"?>
<Relationships xmlns="http://schemas.openxmlformats.org/package/2006/relationships"><Relationship Id="rId26" Type="http://schemas.openxmlformats.org/officeDocument/2006/relationships/hyperlink" Target="https://wiki.app.pconnect.biz/x/wCmHUQ" TargetMode="External"/><Relationship Id="rId21" Type="http://schemas.openxmlformats.org/officeDocument/2006/relationships/hyperlink" Target="https://wiki.app.pconnect.biz/x/OEUAVQ" TargetMode="External"/><Relationship Id="rId42" Type="http://schemas.openxmlformats.org/officeDocument/2006/relationships/hyperlink" Target="https://jira.app.pconnect.biz/browse/CDE-37756" TargetMode="External"/><Relationship Id="rId47" Type="http://schemas.openxmlformats.org/officeDocument/2006/relationships/hyperlink" Target="https://wiki.app.pconnect.biz/pages/viewpage.action?pageId=1431701706" TargetMode="External"/><Relationship Id="rId63" Type="http://schemas.openxmlformats.org/officeDocument/2006/relationships/hyperlink" Target="https://jira.app.pconnect.biz/browse/CDE-39454" TargetMode="External"/><Relationship Id="rId68" Type="http://schemas.openxmlformats.org/officeDocument/2006/relationships/hyperlink" Target="https://jira.app.pconnect.biz/browse/CDE-32930" TargetMode="External"/><Relationship Id="rId84" Type="http://schemas.openxmlformats.org/officeDocument/2006/relationships/vmlDrawing" Target="../drawings/vmlDrawing19.vml"/><Relationship Id="rId16" Type="http://schemas.openxmlformats.org/officeDocument/2006/relationships/hyperlink" Target="https://jira.app.pconnect.biz/browse/CDE-35959" TargetMode="External"/><Relationship Id="rId11" Type="http://schemas.openxmlformats.org/officeDocument/2006/relationships/hyperlink" Target="https://wiki.app.pconnect.biz/x/9IBtUg" TargetMode="External"/><Relationship Id="rId32" Type="http://schemas.openxmlformats.org/officeDocument/2006/relationships/hyperlink" Target="https://wiki.app.pconnect.biz/display/CDE/%5BPRD%5D+AYO+Toko+-+Return+Non+VAT+SFP" TargetMode="External"/><Relationship Id="rId37" Type="http://schemas.openxmlformats.org/officeDocument/2006/relationships/hyperlink" Target="https://wiki.app.pconnect.biz/x/5I-mUQ" TargetMode="External"/><Relationship Id="rId53" Type="http://schemas.openxmlformats.org/officeDocument/2006/relationships/hyperlink" Target="https://wiki.app.pconnect.biz/pages/viewpage.action?pageId=1431701696" TargetMode="External"/><Relationship Id="rId58" Type="http://schemas.openxmlformats.org/officeDocument/2006/relationships/hyperlink" Target="https://wiki.app.pconnect.biz/pages/viewpage.action?pageId=1112988587" TargetMode="External"/><Relationship Id="rId74" Type="http://schemas.openxmlformats.org/officeDocument/2006/relationships/hyperlink" Target="https://wiki.app.pconnect.biz/display/CDE/OSEM+hyper-personalized+digital+user+experience+Order+Creation+Enhancement" TargetMode="External"/><Relationship Id="rId79" Type="http://schemas.openxmlformats.org/officeDocument/2006/relationships/hyperlink" Target="https://jira.app.pconnect.biz/browse/CDE-39465" TargetMode="External"/><Relationship Id="rId5" Type="http://schemas.openxmlformats.org/officeDocument/2006/relationships/hyperlink" Target="https://wiki.app.pconnect.biz/x/dZLlUw" TargetMode="External"/><Relationship Id="rId19" Type="http://schemas.openxmlformats.org/officeDocument/2006/relationships/hyperlink" Target="https://jira.app.pconnect.biz/browse/CDE-36237" TargetMode="External"/><Relationship Id="rId14" Type="http://schemas.openxmlformats.org/officeDocument/2006/relationships/hyperlink" Target="https://wiki.app.pconnect.biz/x/uybsV" TargetMode="External"/><Relationship Id="rId22" Type="http://schemas.openxmlformats.org/officeDocument/2006/relationships/hyperlink" Target="https://wiki.app.pconnect.biz/x/uEsAVQ" TargetMode="External"/><Relationship Id="rId27" Type="http://schemas.openxmlformats.org/officeDocument/2006/relationships/hyperlink" Target="https://wiki.app.pconnect.biz/x/8pm1Ug" TargetMode="External"/><Relationship Id="rId30" Type="http://schemas.openxmlformats.org/officeDocument/2006/relationships/hyperlink" Target="https://wiki.app.pconnect.biz/display/CDE/AYO+Principal+-+Performance+Monitoring" TargetMode="External"/><Relationship Id="rId35" Type="http://schemas.openxmlformats.org/officeDocument/2006/relationships/hyperlink" Target="https://jira.app.pconnect.biz/browse/CDE-31030" TargetMode="External"/><Relationship Id="rId43" Type="http://schemas.openxmlformats.org/officeDocument/2006/relationships/hyperlink" Target="https://wiki.app.pconnect.biz/display/CDE/%5BPRD%5D+AYO+Mitra+%5BID%5D+-+Reassign+Orders+via+Map+View" TargetMode="External"/><Relationship Id="rId48" Type="http://schemas.openxmlformats.org/officeDocument/2006/relationships/hyperlink" Target="https://jira.app.pconnect.biz/browse/CDE-39333" TargetMode="External"/><Relationship Id="rId56" Type="http://schemas.openxmlformats.org/officeDocument/2006/relationships/hyperlink" Target="https://jira.app.pconnect.biz/browse/CDE-29382?jql=text%20~%20%22AYO%20Mitra%20-%20Koin%20potongan%20belanja%22" TargetMode="External"/><Relationship Id="rId64" Type="http://schemas.openxmlformats.org/officeDocument/2006/relationships/hyperlink" Target="https://jira.app.pconnect.biz/browse/CDE-39455" TargetMode="External"/><Relationship Id="rId69" Type="http://schemas.openxmlformats.org/officeDocument/2006/relationships/hyperlink" Target="https://jira.app.pconnect.biz/browse/CDE-32934" TargetMode="External"/><Relationship Id="rId77" Type="http://schemas.openxmlformats.org/officeDocument/2006/relationships/hyperlink" Target="https://wiki.app.pconnect.biz/pages/viewpage.action?pageId=1176866656" TargetMode="External"/><Relationship Id="rId8" Type="http://schemas.openxmlformats.org/officeDocument/2006/relationships/hyperlink" Target="https://wiki.app.pconnect.biz/x/kfxFV" TargetMode="External"/><Relationship Id="rId51" Type="http://schemas.openxmlformats.org/officeDocument/2006/relationships/hyperlink" Target="https://wiki.app.pconnect.biz/pages/viewpage.action?pageId=1431701751" TargetMode="External"/><Relationship Id="rId72" Type="http://schemas.openxmlformats.org/officeDocument/2006/relationships/hyperlink" Target="https://wiki.app.pconnect.biz/pages/resumedraft.action?draftId=1436787810&amp;draftShareId=4650eeac-678d-4f21-9534-52d5a2ea82fb&amp;" TargetMode="External"/><Relationship Id="rId80" Type="http://schemas.openxmlformats.org/officeDocument/2006/relationships/hyperlink" Target="../../../../EnterpriseInnovation-EnterpriseInnovation-IndonesiaRegion1/Shared%20Documents/:p:/r/personal/jangelia_pmintl_net/Documents/Microsoft%20Teams%20Chat%20Files/BRD%20-%20Manual%20BCP%201.pptx?d=w3ff37387b8e949a79ecb5cd607214dee&amp;csf=1&amp;web=1&amp;e=LacFat" TargetMode="External"/><Relationship Id="rId85" Type="http://schemas.openxmlformats.org/officeDocument/2006/relationships/comments" Target="../comments19.xml"/><Relationship Id="rId3" Type="http://schemas.openxmlformats.org/officeDocument/2006/relationships/hyperlink" Target="https://wiki.app.pconnect.biz/x/yaS5Uw" TargetMode="External"/><Relationship Id="rId12" Type="http://schemas.openxmlformats.org/officeDocument/2006/relationships/hyperlink" Target="https://wiki.app.pconnect.biz/x/ddGBV" TargetMode="External"/><Relationship Id="rId17" Type="http://schemas.openxmlformats.org/officeDocument/2006/relationships/hyperlink" Target="https://jira.app.pconnect.biz/browse/CDE-35171" TargetMode="External"/><Relationship Id="rId25" Type="http://schemas.openxmlformats.org/officeDocument/2006/relationships/hyperlink" Target="https://wiki.app.pconnect.biz/x/6Zi1Ug" TargetMode="External"/><Relationship Id="rId33" Type="http://schemas.openxmlformats.org/officeDocument/2006/relationships/hyperlink" Target="https://jira.app.pconnect.biz/browse/CDE-22098" TargetMode="External"/><Relationship Id="rId38" Type="http://schemas.openxmlformats.org/officeDocument/2006/relationships/hyperlink" Target="https://wiki.app.pconnect.biz/pages/viewpage.action?pageId=1435632503" TargetMode="External"/><Relationship Id="rId46" Type="http://schemas.openxmlformats.org/officeDocument/2006/relationships/hyperlink" Target="https://jira.app.pconnect.biz/browse/CDE-39330" TargetMode="External"/><Relationship Id="rId59" Type="http://schemas.openxmlformats.org/officeDocument/2006/relationships/hyperlink" Target="https://wiki.app.pconnect.biz/display/CDE/AYO+Mitra+Order+-+Downline+Enhancements" TargetMode="External"/><Relationship Id="rId67" Type="http://schemas.openxmlformats.org/officeDocument/2006/relationships/hyperlink" Target="https://jira.app.pconnect.biz/browse/CDE-37316" TargetMode="External"/><Relationship Id="rId20" Type="http://schemas.openxmlformats.org/officeDocument/2006/relationships/hyperlink" Target="https://wiki.app.pconnect.biz/x/KdwZUw" TargetMode="External"/><Relationship Id="rId41" Type="http://schemas.openxmlformats.org/officeDocument/2006/relationships/hyperlink" Target="https://jira.app.pconnect.biz/browse/CDE-39299" TargetMode="External"/><Relationship Id="rId54" Type="http://schemas.openxmlformats.org/officeDocument/2006/relationships/hyperlink" Target="https://wiki.app.pconnect.biz/pages/viewpage.action?pageId=1435633919" TargetMode="External"/><Relationship Id="rId62" Type="http://schemas.openxmlformats.org/officeDocument/2006/relationships/hyperlink" Target="https://jira.app.pconnect.biz/browse/CDE-39452?src=confmacro" TargetMode="External"/><Relationship Id="rId70" Type="http://schemas.openxmlformats.org/officeDocument/2006/relationships/hyperlink" Target="https://jira.app.pconnect.biz/browse/CDE-39707" TargetMode="External"/><Relationship Id="rId75" Type="http://schemas.openxmlformats.org/officeDocument/2006/relationships/hyperlink" Target="https://wiki.app.pconnect.biz/display/CDE/OSEM+hyper-personalized+digital+user+experience+Order+Creation+Enhancement" TargetMode="External"/><Relationship Id="rId83" Type="http://schemas.openxmlformats.org/officeDocument/2006/relationships/hyperlink" Target="https://jira.app.pconnect.biz/browse/CDE-26737" TargetMode="External"/><Relationship Id="rId1" Type="http://schemas.openxmlformats.org/officeDocument/2006/relationships/hyperlink" Target="https://wiki.app.pconnect.biz/x/vyqHUQ" TargetMode="External"/><Relationship Id="rId6" Type="http://schemas.openxmlformats.org/officeDocument/2006/relationships/hyperlink" Target="https://wiki.app.pconnect.biz/x/65TlUw" TargetMode="External"/><Relationship Id="rId15" Type="http://schemas.openxmlformats.org/officeDocument/2006/relationships/hyperlink" Target="https://wiki.app.pconnect.biz/x/3CjsV" TargetMode="External"/><Relationship Id="rId23" Type="http://schemas.openxmlformats.org/officeDocument/2006/relationships/hyperlink" Target="https://wiki.app.pconnect.biz/x/Z5JtUg" TargetMode="External"/><Relationship Id="rId28" Type="http://schemas.openxmlformats.org/officeDocument/2006/relationships/hyperlink" Target="https://jira.app.pconnect.biz/browse/CDE-24667" TargetMode="External"/><Relationship Id="rId36" Type="http://schemas.openxmlformats.org/officeDocument/2006/relationships/hyperlink" Target="https://wiki.app.pconnect.biz/x/4zAZUg" TargetMode="External"/><Relationship Id="rId49" Type="http://schemas.openxmlformats.org/officeDocument/2006/relationships/hyperlink" Target="https://wiki.app.pconnect.biz/pages/viewpage.action?pageId=1431701751" TargetMode="External"/><Relationship Id="rId57" Type="http://schemas.openxmlformats.org/officeDocument/2006/relationships/hyperlink" Target="https://wiki.app.pconnect.biz/pages/viewpage.action?pageId=1389134620" TargetMode="External"/><Relationship Id="rId10" Type="http://schemas.openxmlformats.org/officeDocument/2006/relationships/hyperlink" Target="https://wiki.app.pconnect.biz/x/Ig5UV" TargetMode="External"/><Relationship Id="rId31" Type="http://schemas.openxmlformats.org/officeDocument/2006/relationships/hyperlink" Target="https://wiki.app.pconnect.biz/display/CDE/%5BPRD%5D+AYO+Toko+-+Return+Non+VAT+SFP" TargetMode="External"/><Relationship Id="rId44" Type="http://schemas.openxmlformats.org/officeDocument/2006/relationships/hyperlink" Target="https://jira.app.pconnect.biz/browse/CDE-39329" TargetMode="External"/><Relationship Id="rId52" Type="http://schemas.openxmlformats.org/officeDocument/2006/relationships/hyperlink" Target="https://jira.app.pconnect.biz/browse/CDE-39329" TargetMode="External"/><Relationship Id="rId60" Type="http://schemas.openxmlformats.org/officeDocument/2006/relationships/hyperlink" Target="https://jira.app.pconnect.biz/browse/CDE-38970?src=confmacro" TargetMode="External"/><Relationship Id="rId65" Type="http://schemas.openxmlformats.org/officeDocument/2006/relationships/hyperlink" Target="https://jira.app.pconnect.biz/browse/CDE-39451?src=confmacro" TargetMode="External"/><Relationship Id="rId73" Type="http://schemas.openxmlformats.org/officeDocument/2006/relationships/hyperlink" Target="https://wiki.app.pconnect.biz/pages/resumedraft.action?draftId=1436787810&amp;draftShareId=4650eeac-678d-4f21-9534-52d5a2ea82fb&amp;" TargetMode="External"/><Relationship Id="rId78" Type="http://schemas.openxmlformats.org/officeDocument/2006/relationships/hyperlink" Target="https://jira.app.pconnect.biz/browse/CDE-41128" TargetMode="External"/><Relationship Id="rId81" Type="http://schemas.openxmlformats.org/officeDocument/2006/relationships/hyperlink" Target="https://pmicloud.sharepoint.com/:p:/r/teams/DigitalTeam632/Shared%20Documents/General/BRD/BRD_Sprint_1_2026/BRD%20PG%20CASH%20-%20Successful%20Disbursement%20Email.pptx?d=wcbe337aa9b49446ebf3c1d07b1b90c64&amp;csf=1&amp;web=1&amp;e=4UwI05" TargetMode="External"/><Relationship Id="rId86" Type="http://schemas.microsoft.com/office/2017/10/relationships/threadedComment" Target="../threadedComments/threadedComment19.xml"/><Relationship Id="rId4" Type="http://schemas.openxmlformats.org/officeDocument/2006/relationships/hyperlink" Target="https://wiki.app.pconnect.biz/x/P5LlUw" TargetMode="External"/><Relationship Id="rId9" Type="http://schemas.openxmlformats.org/officeDocument/2006/relationships/hyperlink" Target="https://wiki.app.pconnect.biz/x/pQFUV" TargetMode="External"/><Relationship Id="rId13" Type="http://schemas.openxmlformats.org/officeDocument/2006/relationships/hyperlink" Target="https://wiki.app.pconnect.biz/x/h2NXV" TargetMode="External"/><Relationship Id="rId18" Type="http://schemas.openxmlformats.org/officeDocument/2006/relationships/hyperlink" Target="https://wiki.app.pconnect.biz/x/wtoZUw" TargetMode="External"/><Relationship Id="rId39" Type="http://schemas.openxmlformats.org/officeDocument/2006/relationships/hyperlink" Target="https://jira.app.pconnect.biz/browse/CDE-39298" TargetMode="External"/><Relationship Id="rId34" Type="http://schemas.openxmlformats.org/officeDocument/2006/relationships/hyperlink" Target="https://wiki.app.pconnect.biz/pages/viewpage.action?spaceKey=CDE&amp;title=%5BPRD%5D+CITA+-+Coachmark" TargetMode="External"/><Relationship Id="rId50" Type="http://schemas.openxmlformats.org/officeDocument/2006/relationships/hyperlink" Target="https://jira.app.pconnect.biz/browse/CDE-39333" TargetMode="External"/><Relationship Id="rId55" Type="http://schemas.openxmlformats.org/officeDocument/2006/relationships/hyperlink" Target="https://jira.app.pconnect.biz/browse/CDE-39331" TargetMode="External"/><Relationship Id="rId76" Type="http://schemas.openxmlformats.org/officeDocument/2006/relationships/hyperlink" Target="https://jira.app.pconnect.biz/browse/CDE-31494" TargetMode="External"/><Relationship Id="rId7" Type="http://schemas.openxmlformats.org/officeDocument/2006/relationships/hyperlink" Target="https://wiki.app.pconnect.biz/x/S4AwTg" TargetMode="External"/><Relationship Id="rId71" Type="http://schemas.openxmlformats.org/officeDocument/2006/relationships/hyperlink" Target="https://jira.app.pconnect.biz/browse/CDE-39709" TargetMode="External"/><Relationship Id="rId2" Type="http://schemas.openxmlformats.org/officeDocument/2006/relationships/hyperlink" Target="https://wiki.app.pconnect.biz/x/JoULUw" TargetMode="External"/><Relationship Id="rId29" Type="http://schemas.openxmlformats.org/officeDocument/2006/relationships/hyperlink" Target="https://jira.app.pconnect.biz/browse/CDE-24681?src=confmacro" TargetMode="External"/><Relationship Id="rId24" Type="http://schemas.openxmlformats.org/officeDocument/2006/relationships/hyperlink" Target="https://wiki.app.pconnect.biz/x/OEUAVQ" TargetMode="External"/><Relationship Id="rId40" Type="http://schemas.openxmlformats.org/officeDocument/2006/relationships/hyperlink" Target="https://wiki.app.pconnect.biz/pages/viewpage.action?pageId=1435633501" TargetMode="External"/><Relationship Id="rId45" Type="http://schemas.openxmlformats.org/officeDocument/2006/relationships/hyperlink" Target="https://wiki.app.pconnect.biz/pages/viewpage.action?pageId=1431701696" TargetMode="External"/><Relationship Id="rId66" Type="http://schemas.openxmlformats.org/officeDocument/2006/relationships/hyperlink" Target="https://jira.app.pconnect.biz/browse/CDE-37315" TargetMode="External"/><Relationship Id="rId87" Type="http://schemas.microsoft.com/office/2019/04/relationships/namedSheetView" Target="../namedSheetViews/namedSheetView18.xml"/><Relationship Id="rId61" Type="http://schemas.openxmlformats.org/officeDocument/2006/relationships/hyperlink" Target="https://wiki.app.pconnect.biz/display/CDE/AYO+Mitra+Order+-+Add+selling+enhancement" TargetMode="External"/><Relationship Id="rId82" Type="http://schemas.openxmlformats.org/officeDocument/2006/relationships/hyperlink" Target="https://pmicloud.sharepoint.com/:p:/r/teams/DigitalTeam632/Shared%20Documents/General/BRD/BRD_Sprint_1_2026/BRD%20-%20Menu%20PG%20Log.pptx?d=w358d0a274cc541bdb5b7cc22df50b5eb&amp;csf=1&amp;web=1&amp;e=Xjnx87"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https://wiki.app.pconnect.biz/display/CDE/OSEM+hyper-personalized+digital+user+experience+Order+Creation+Enhancement" TargetMode="External"/><Relationship Id="rId13" Type="http://schemas.microsoft.com/office/2019/04/relationships/documenttask" Target="../documenttasks/documenttask11.xml"/><Relationship Id="rId3" Type="http://schemas.openxmlformats.org/officeDocument/2006/relationships/hyperlink" Target="https://jira.app.pconnect.biz/browse/CDE-24667" TargetMode="External"/><Relationship Id="rId7" Type="http://schemas.openxmlformats.org/officeDocument/2006/relationships/hyperlink" Target="https://wiki.app.pconnect.biz/x/Ax6NVQ" TargetMode="External"/><Relationship Id="rId12" Type="http://schemas.microsoft.com/office/2017/10/relationships/threadedComment" Target="../threadedComments/threadedComment20.xml"/><Relationship Id="rId2" Type="http://schemas.openxmlformats.org/officeDocument/2006/relationships/hyperlink" Target="https://jira.app.pconnect.biz/browse/CDE-24681?src=confmacro" TargetMode="External"/><Relationship Id="rId1" Type="http://schemas.openxmlformats.org/officeDocument/2006/relationships/hyperlink" Target="https://wiki.app.pconnect.biz/display/CDE/AYO+Principal+-+Performance+Monitoring" TargetMode="External"/><Relationship Id="rId6" Type="http://schemas.openxmlformats.org/officeDocument/2006/relationships/hyperlink" Target="https://jira.app.pconnect.biz/browse/CDE-22098" TargetMode="External"/><Relationship Id="rId11" Type="http://schemas.openxmlformats.org/officeDocument/2006/relationships/comments" Target="../comments20.xml"/><Relationship Id="rId5" Type="http://schemas.openxmlformats.org/officeDocument/2006/relationships/hyperlink" Target="https://wiki.app.pconnect.biz/display/CDE/%5BPRD%5D+AYO+Toko+-+Return+Non+VAT+SFP" TargetMode="External"/><Relationship Id="rId10" Type="http://schemas.openxmlformats.org/officeDocument/2006/relationships/vmlDrawing" Target="../drawings/vmlDrawing20.vml"/><Relationship Id="rId4" Type="http://schemas.openxmlformats.org/officeDocument/2006/relationships/hyperlink" Target="https://wiki.app.pconnect.biz/display/CDE/%5BPRD%5D+AYO+Toko+-+Return+Non+VAT+SFP" TargetMode="External"/><Relationship Id="rId9" Type="http://schemas.openxmlformats.org/officeDocument/2006/relationships/hyperlink" Target="https://wiki.app.pconnect.biz/display/CDE/OSEM+hyper-personalized+digital+user+experience+Order+Creation+Enhancement" TargetMode="External"/><Relationship Id="rId14" Type="http://schemas.microsoft.com/office/2019/04/relationships/namedSheetView" Target="../namedSheetViews/namedSheetView19.xml"/></Relationships>
</file>

<file path=xl/worksheets/_rels/sheet61.xml.rels><?xml version="1.0" encoding="UTF-8" standalone="yes"?>
<Relationships xmlns="http://schemas.openxmlformats.org/package/2006/relationships"><Relationship Id="rId2" Type="http://schemas.openxmlformats.org/officeDocument/2006/relationships/hyperlink" Target="https://jira.app.pconnect.biz/browse/CDE-37550" TargetMode="External"/><Relationship Id="rId1" Type="http://schemas.openxmlformats.org/officeDocument/2006/relationships/hyperlink" Target="https://jira.app.pconnect.biz/browse/CDE-36431" TargetMode="Externa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4.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B124C-229E-4CB8-A62A-6AFDA674E1EA}">
  <sheetPr codeName="Sheet1"/>
  <dimension ref="A1:X169"/>
  <sheetViews>
    <sheetView showGridLines="0" zoomScaleNormal="100" workbookViewId="0">
      <pane xSplit="2" ySplit="7" topLeftCell="C161" activePane="bottomRight" state="frozen"/>
      <selection pane="bottomRight" activeCell="C170" sqref="C170"/>
      <selection pane="bottomLeft" activeCell="A8" sqref="A8"/>
      <selection pane="topRight" activeCell="C1" sqref="C1"/>
    </sheetView>
  </sheetViews>
  <sheetFormatPr defaultColWidth="8.5703125" defaultRowHeight="12"/>
  <cols>
    <col min="1" max="1" width="8" style="8" customWidth="1"/>
    <col min="2" max="2" width="15.5703125" style="9" customWidth="1"/>
    <col min="3" max="3" width="16.5703125" style="8" customWidth="1"/>
    <col min="4" max="4" width="39.42578125" style="9" customWidth="1"/>
    <col min="5" max="5" width="35.5703125" style="9" customWidth="1"/>
    <col min="6" max="6" width="34.5703125" style="9" customWidth="1"/>
    <col min="7" max="9" width="16.42578125" style="8" customWidth="1"/>
    <col min="10" max="10" width="16.5703125" style="8" customWidth="1"/>
    <col min="11" max="14" width="13.42578125" style="8" customWidth="1"/>
    <col min="15" max="24" width="8.5703125" style="8"/>
    <col min="25" max="16384" width="8.5703125" style="2"/>
  </cols>
  <sheetData>
    <row r="1" spans="1:24">
      <c r="A1" s="3" t="s">
        <v>0</v>
      </c>
      <c r="B1" s="29"/>
      <c r="C1" s="2"/>
      <c r="D1" s="29"/>
      <c r="E1" s="29"/>
      <c r="F1" s="29"/>
      <c r="G1" s="2"/>
      <c r="H1" s="2"/>
      <c r="I1" s="2"/>
      <c r="J1" s="2"/>
      <c r="K1" s="2"/>
      <c r="L1" s="2"/>
      <c r="M1" s="2"/>
      <c r="N1" s="2"/>
      <c r="O1" s="2"/>
      <c r="P1" s="2"/>
      <c r="Q1" s="2"/>
      <c r="R1" s="2"/>
      <c r="S1" s="2"/>
      <c r="T1" s="2"/>
      <c r="U1" s="2"/>
      <c r="V1" s="2"/>
      <c r="W1" s="2"/>
      <c r="X1" s="2"/>
    </row>
    <row r="2" spans="1:24">
      <c r="A2" s="24" t="s">
        <v>1</v>
      </c>
      <c r="B2" s="34"/>
      <c r="C2" s="4"/>
      <c r="D2" s="29"/>
      <c r="E2" s="29"/>
      <c r="F2" s="29"/>
      <c r="G2" s="2"/>
      <c r="H2" s="2"/>
      <c r="I2" s="2"/>
      <c r="J2" s="2"/>
      <c r="K2" s="2"/>
      <c r="L2" s="2"/>
      <c r="M2" s="2"/>
      <c r="N2" s="2"/>
      <c r="O2" s="2"/>
      <c r="P2" s="2"/>
      <c r="Q2" s="2"/>
      <c r="R2" s="2"/>
      <c r="S2" s="2"/>
      <c r="T2" s="2"/>
      <c r="U2" s="2"/>
      <c r="V2" s="2"/>
      <c r="W2" s="2"/>
      <c r="X2" s="2"/>
    </row>
    <row r="3" spans="1:24">
      <c r="A3" s="24" t="s">
        <v>2</v>
      </c>
      <c r="B3" s="29"/>
      <c r="C3" s="2"/>
      <c r="D3" s="29"/>
      <c r="E3" s="29"/>
      <c r="F3" s="29"/>
      <c r="G3" s="2"/>
      <c r="H3" s="2"/>
      <c r="I3" s="2"/>
      <c r="J3" s="2"/>
      <c r="K3" s="2"/>
      <c r="L3" s="2"/>
      <c r="M3" s="2"/>
      <c r="N3" s="2"/>
      <c r="O3" s="2"/>
      <c r="P3" s="2"/>
      <c r="Q3" s="2"/>
      <c r="R3" s="2"/>
      <c r="S3" s="2"/>
      <c r="T3" s="2"/>
      <c r="U3" s="2"/>
      <c r="V3" s="2"/>
      <c r="W3" s="2"/>
      <c r="X3" s="2"/>
    </row>
    <row r="4" spans="1:24">
      <c r="A4" s="25" t="s">
        <v>3</v>
      </c>
      <c r="B4" s="29"/>
      <c r="C4" s="2"/>
      <c r="D4" s="29"/>
      <c r="E4" s="29"/>
      <c r="F4" s="29"/>
      <c r="G4" s="2"/>
      <c r="H4" s="2"/>
      <c r="I4" s="2"/>
      <c r="J4" s="2"/>
      <c r="K4" s="2"/>
      <c r="L4" s="2"/>
      <c r="M4" s="2"/>
      <c r="N4" s="2"/>
      <c r="O4" s="2"/>
      <c r="P4" s="2"/>
      <c r="Q4" s="2"/>
      <c r="R4" s="2"/>
      <c r="S4" s="2"/>
      <c r="T4" s="2"/>
      <c r="U4" s="2"/>
      <c r="V4" s="2"/>
      <c r="W4" s="2"/>
      <c r="X4" s="2"/>
    </row>
    <row r="5" spans="1:24" ht="24.6" customHeight="1">
      <c r="A5" s="1"/>
      <c r="B5" s="29"/>
      <c r="C5" s="2"/>
      <c r="D5" s="29"/>
      <c r="E5" s="29"/>
      <c r="F5" s="29"/>
      <c r="G5" s="2"/>
      <c r="H5" s="2"/>
      <c r="I5" s="2"/>
      <c r="J5" s="2"/>
      <c r="K5" s="2"/>
      <c r="L5" s="2"/>
      <c r="M5" s="2"/>
      <c r="N5" s="2"/>
      <c r="O5" s="1570" t="s">
        <v>4</v>
      </c>
      <c r="P5" s="1570"/>
      <c r="Q5" s="1570"/>
      <c r="R5" s="1570"/>
      <c r="S5" s="1570"/>
      <c r="T5" s="2"/>
      <c r="U5" s="2"/>
      <c r="V5" s="2"/>
      <c r="W5" s="2"/>
      <c r="X5" s="2"/>
    </row>
    <row r="6" spans="1:24" ht="13.35" customHeight="1">
      <c r="A6" s="1"/>
      <c r="B6" s="29"/>
      <c r="C6" s="4" t="s">
        <v>5</v>
      </c>
      <c r="D6" s="29"/>
      <c r="E6" s="29"/>
      <c r="F6" s="29"/>
      <c r="G6" s="4" t="s">
        <v>5</v>
      </c>
      <c r="H6" s="2"/>
      <c r="I6" s="2"/>
      <c r="J6" s="2"/>
      <c r="K6" s="5"/>
      <c r="L6" s="5"/>
      <c r="M6" s="5"/>
      <c r="N6" s="5"/>
      <c r="O6" s="11">
        <v>45907</v>
      </c>
      <c r="P6" s="11">
        <v>45920</v>
      </c>
      <c r="Q6" s="11">
        <v>45927</v>
      </c>
      <c r="R6" s="11">
        <v>45929</v>
      </c>
      <c r="S6" s="11">
        <v>45958</v>
      </c>
      <c r="T6" s="2"/>
      <c r="U6" s="2"/>
      <c r="V6" s="2" t="s">
        <v>5</v>
      </c>
      <c r="W6" s="2" t="s">
        <v>5</v>
      </c>
      <c r="X6" s="2" t="s">
        <v>5</v>
      </c>
    </row>
    <row r="7" spans="1:24" ht="21.6" customHeight="1">
      <c r="A7" s="6" t="s">
        <v>6</v>
      </c>
      <c r="B7" s="30" t="s">
        <v>7</v>
      </c>
      <c r="C7" s="12" t="s">
        <v>8</v>
      </c>
      <c r="D7" s="30" t="s">
        <v>9</v>
      </c>
      <c r="E7" s="30" t="s">
        <v>10</v>
      </c>
      <c r="F7" s="30" t="s">
        <v>11</v>
      </c>
      <c r="G7" s="12" t="s">
        <v>12</v>
      </c>
      <c r="H7" s="6" t="s">
        <v>13</v>
      </c>
      <c r="I7" s="6" t="s">
        <v>14</v>
      </c>
      <c r="J7" s="6" t="s">
        <v>15</v>
      </c>
      <c r="K7" s="6" t="s">
        <v>16</v>
      </c>
      <c r="L7" s="6" t="s">
        <v>17</v>
      </c>
      <c r="M7" s="30" t="s">
        <v>18</v>
      </c>
      <c r="N7" s="13" t="s">
        <v>19</v>
      </c>
      <c r="O7" s="13" t="s">
        <v>20</v>
      </c>
      <c r="P7" s="13" t="s">
        <v>21</v>
      </c>
      <c r="Q7" s="13" t="s">
        <v>22</v>
      </c>
      <c r="R7" s="13" t="s">
        <v>23</v>
      </c>
      <c r="S7" s="13" t="s">
        <v>24</v>
      </c>
      <c r="T7" s="13" t="s">
        <v>25</v>
      </c>
      <c r="U7" s="13" t="s">
        <v>26</v>
      </c>
      <c r="V7" s="35" t="s">
        <v>27</v>
      </c>
      <c r="W7" s="35" t="s">
        <v>28</v>
      </c>
      <c r="X7" s="35" t="s">
        <v>29</v>
      </c>
    </row>
    <row r="8" spans="1:24" ht="24">
      <c r="A8" s="19">
        <v>1</v>
      </c>
      <c r="B8" s="15" t="s">
        <v>30</v>
      </c>
      <c r="C8" s="15"/>
      <c r="D8" s="16" t="s">
        <v>31</v>
      </c>
      <c r="E8" s="16" t="s">
        <v>31</v>
      </c>
      <c r="F8" s="16" t="s">
        <v>31</v>
      </c>
      <c r="G8" s="16" t="s">
        <v>32</v>
      </c>
      <c r="H8" s="16" t="s">
        <v>33</v>
      </c>
      <c r="I8" s="16"/>
      <c r="J8" s="17">
        <v>45870</v>
      </c>
      <c r="K8" s="18" t="s">
        <v>34</v>
      </c>
      <c r="L8" s="18"/>
      <c r="M8" s="18"/>
      <c r="N8" s="18"/>
      <c r="O8" s="15" t="s">
        <v>35</v>
      </c>
      <c r="P8" s="15"/>
      <c r="Q8" s="15"/>
      <c r="R8" s="15"/>
      <c r="S8" s="15"/>
      <c r="T8" s="15"/>
      <c r="U8" s="15"/>
      <c r="V8" s="15"/>
      <c r="W8" s="15"/>
      <c r="X8" s="15"/>
    </row>
    <row r="9" spans="1:24" ht="24">
      <c r="A9" s="19">
        <v>2</v>
      </c>
      <c r="B9" s="15" t="s">
        <v>30</v>
      </c>
      <c r="C9" s="15"/>
      <c r="D9" s="16" t="s">
        <v>36</v>
      </c>
      <c r="E9" s="16" t="s">
        <v>36</v>
      </c>
      <c r="F9" s="16" t="s">
        <v>37</v>
      </c>
      <c r="G9" s="16" t="s">
        <v>32</v>
      </c>
      <c r="H9" s="16" t="s">
        <v>33</v>
      </c>
      <c r="I9" s="16"/>
      <c r="J9" s="17">
        <v>45870</v>
      </c>
      <c r="K9" s="18" t="s">
        <v>34</v>
      </c>
      <c r="L9" s="18"/>
      <c r="M9" s="18"/>
      <c r="N9" s="18"/>
      <c r="O9" s="15" t="s">
        <v>35</v>
      </c>
      <c r="P9" s="15"/>
      <c r="Q9" s="15"/>
      <c r="R9" s="15"/>
      <c r="S9" s="15"/>
      <c r="T9" s="15"/>
      <c r="U9" s="15"/>
      <c r="V9" s="15"/>
      <c r="W9" s="15"/>
      <c r="X9" s="15"/>
    </row>
    <row r="10" spans="1:24" ht="24">
      <c r="A10" s="19">
        <v>3</v>
      </c>
      <c r="B10" s="15" t="s">
        <v>30</v>
      </c>
      <c r="C10" s="15"/>
      <c r="D10" s="16" t="s">
        <v>38</v>
      </c>
      <c r="E10" s="16" t="s">
        <v>38</v>
      </c>
      <c r="F10" s="16" t="s">
        <v>39</v>
      </c>
      <c r="G10" s="15" t="s">
        <v>32</v>
      </c>
      <c r="H10" s="16" t="s">
        <v>33</v>
      </c>
      <c r="I10" s="16"/>
      <c r="J10" s="17">
        <v>45870</v>
      </c>
      <c r="K10" s="15" t="s">
        <v>34</v>
      </c>
      <c r="L10" s="15"/>
      <c r="M10" s="15"/>
      <c r="N10" s="15"/>
      <c r="O10" s="15" t="s">
        <v>35</v>
      </c>
      <c r="P10" s="15"/>
      <c r="Q10" s="15"/>
      <c r="R10" s="15"/>
      <c r="S10" s="15"/>
      <c r="T10" s="15"/>
      <c r="U10" s="15"/>
      <c r="V10" s="15"/>
      <c r="W10" s="15"/>
      <c r="X10" s="15"/>
    </row>
    <row r="11" spans="1:24" ht="36">
      <c r="A11" s="19">
        <v>4</v>
      </c>
      <c r="B11" s="15" t="s">
        <v>30</v>
      </c>
      <c r="C11" s="15"/>
      <c r="D11" s="16" t="s">
        <v>40</v>
      </c>
      <c r="E11" s="16" t="s">
        <v>40</v>
      </c>
      <c r="F11" s="16" t="s">
        <v>40</v>
      </c>
      <c r="G11" s="15" t="s">
        <v>32</v>
      </c>
      <c r="H11" s="16" t="s">
        <v>33</v>
      </c>
      <c r="I11" s="16"/>
      <c r="J11" s="17">
        <v>45870</v>
      </c>
      <c r="K11" s="15" t="s">
        <v>34</v>
      </c>
      <c r="L11" s="15"/>
      <c r="M11" s="15"/>
      <c r="N11" s="15"/>
      <c r="O11" s="15" t="s">
        <v>35</v>
      </c>
      <c r="P11" s="15"/>
      <c r="Q11" s="15"/>
      <c r="R11" s="15"/>
      <c r="S11" s="15"/>
      <c r="T11" s="15"/>
      <c r="U11" s="15"/>
      <c r="V11" s="15"/>
      <c r="W11" s="15"/>
      <c r="X11" s="15"/>
    </row>
    <row r="12" spans="1:24" ht="36">
      <c r="A12" s="19">
        <v>5</v>
      </c>
      <c r="B12" s="15" t="s">
        <v>30</v>
      </c>
      <c r="C12" s="15"/>
      <c r="D12" s="16" t="s">
        <v>41</v>
      </c>
      <c r="E12" s="16" t="s">
        <v>41</v>
      </c>
      <c r="F12" s="16" t="s">
        <v>41</v>
      </c>
      <c r="G12" s="15" t="s">
        <v>32</v>
      </c>
      <c r="H12" s="16" t="s">
        <v>33</v>
      </c>
      <c r="I12" s="16"/>
      <c r="J12" s="17">
        <v>45870</v>
      </c>
      <c r="K12" s="15" t="s">
        <v>34</v>
      </c>
      <c r="L12" s="15"/>
      <c r="M12" s="15"/>
      <c r="N12" s="15"/>
      <c r="O12" s="15" t="s">
        <v>35</v>
      </c>
      <c r="P12" s="15"/>
      <c r="Q12" s="15"/>
      <c r="R12" s="15"/>
      <c r="S12" s="15"/>
      <c r="T12" s="15"/>
      <c r="U12" s="15"/>
      <c r="V12" s="15"/>
      <c r="W12" s="15"/>
      <c r="X12" s="15"/>
    </row>
    <row r="13" spans="1:24" ht="24" hidden="1">
      <c r="A13" s="20">
        <v>6</v>
      </c>
      <c r="B13" s="31" t="s">
        <v>42</v>
      </c>
      <c r="C13" s="21"/>
      <c r="D13" s="31" t="s">
        <v>43</v>
      </c>
      <c r="E13" s="31" t="s">
        <v>44</v>
      </c>
      <c r="F13" s="31" t="s">
        <v>45</v>
      </c>
      <c r="G13" s="21" t="s">
        <v>46</v>
      </c>
      <c r="H13" s="22" t="s">
        <v>47</v>
      </c>
      <c r="I13" s="22"/>
      <c r="J13" s="23">
        <v>45930</v>
      </c>
      <c r="K13" s="21"/>
      <c r="L13" s="21"/>
      <c r="M13" s="21"/>
      <c r="N13" s="21"/>
      <c r="O13" s="21"/>
      <c r="P13" s="21"/>
      <c r="Q13" s="21"/>
      <c r="R13" s="21"/>
      <c r="S13" s="21"/>
      <c r="T13" s="21"/>
      <c r="U13" s="21"/>
      <c r="V13" s="21"/>
      <c r="W13" s="21"/>
      <c r="X13" s="21"/>
    </row>
    <row r="14" spans="1:24" ht="36" hidden="1">
      <c r="A14" s="20">
        <v>7</v>
      </c>
      <c r="B14" s="31" t="s">
        <v>42</v>
      </c>
      <c r="C14" s="21"/>
      <c r="D14" s="31" t="s">
        <v>43</v>
      </c>
      <c r="E14" s="31" t="s">
        <v>48</v>
      </c>
      <c r="F14" s="31" t="s">
        <v>49</v>
      </c>
      <c r="G14" s="21" t="s">
        <v>46</v>
      </c>
      <c r="H14" s="22" t="s">
        <v>47</v>
      </c>
      <c r="I14" s="22"/>
      <c r="J14" s="23">
        <v>45930</v>
      </c>
      <c r="K14" s="21" t="s">
        <v>50</v>
      </c>
      <c r="L14" s="21"/>
      <c r="M14" s="21"/>
      <c r="N14" s="21"/>
      <c r="O14" s="21"/>
      <c r="P14" s="21"/>
      <c r="Q14" s="21"/>
      <c r="R14" s="21"/>
      <c r="S14" s="21"/>
      <c r="T14" s="21"/>
      <c r="U14" s="21"/>
      <c r="V14" s="21"/>
      <c r="W14" s="21"/>
      <c r="X14" s="21"/>
    </row>
    <row r="15" spans="1:24" ht="24" hidden="1">
      <c r="A15" s="20">
        <v>8</v>
      </c>
      <c r="B15" s="31" t="s">
        <v>42</v>
      </c>
      <c r="C15" s="21"/>
      <c r="D15" s="31" t="s">
        <v>43</v>
      </c>
      <c r="E15" s="31" t="s">
        <v>51</v>
      </c>
      <c r="F15" s="31" t="s">
        <v>52</v>
      </c>
      <c r="G15" s="21" t="s">
        <v>46</v>
      </c>
      <c r="H15" s="22" t="s">
        <v>47</v>
      </c>
      <c r="I15" s="22"/>
      <c r="J15" s="23">
        <v>45930</v>
      </c>
      <c r="K15" s="21"/>
      <c r="L15" s="21"/>
      <c r="M15" s="21"/>
      <c r="N15" s="21"/>
      <c r="O15" s="21"/>
      <c r="P15" s="21"/>
      <c r="Q15" s="21"/>
      <c r="R15" s="21"/>
      <c r="S15" s="21"/>
      <c r="T15" s="21"/>
      <c r="U15" s="21"/>
      <c r="V15" s="21"/>
      <c r="W15" s="21"/>
      <c r="X15" s="21"/>
    </row>
    <row r="16" spans="1:24" ht="24" hidden="1">
      <c r="A16" s="20">
        <v>9</v>
      </c>
      <c r="B16" s="31" t="s">
        <v>53</v>
      </c>
      <c r="C16" s="21"/>
      <c r="D16" s="31" t="s">
        <v>54</v>
      </c>
      <c r="E16" s="31" t="s">
        <v>55</v>
      </c>
      <c r="F16" s="31" t="s">
        <v>56</v>
      </c>
      <c r="G16" s="21" t="s">
        <v>46</v>
      </c>
      <c r="H16" s="22" t="s">
        <v>57</v>
      </c>
      <c r="I16" s="22"/>
      <c r="J16" s="23">
        <v>45930</v>
      </c>
      <c r="K16" s="21" t="s">
        <v>58</v>
      </c>
      <c r="L16" s="21" t="s">
        <v>50</v>
      </c>
      <c r="M16" s="21"/>
      <c r="N16" s="21" t="s">
        <v>59</v>
      </c>
      <c r="O16" s="21"/>
      <c r="P16" s="21"/>
      <c r="Q16" s="21"/>
      <c r="R16" s="21"/>
      <c r="S16" s="21"/>
      <c r="T16" s="21"/>
      <c r="U16" s="21"/>
      <c r="V16" s="21"/>
      <c r="W16" s="21"/>
      <c r="X16" s="21"/>
    </row>
    <row r="17" spans="1:24" ht="48">
      <c r="A17" s="20">
        <v>10</v>
      </c>
      <c r="B17" s="21" t="s">
        <v>30</v>
      </c>
      <c r="C17" s="21"/>
      <c r="D17" s="31" t="s">
        <v>60</v>
      </c>
      <c r="E17" s="31" t="s">
        <v>61</v>
      </c>
      <c r="F17" s="31" t="s">
        <v>62</v>
      </c>
      <c r="G17" s="21" t="s">
        <v>32</v>
      </c>
      <c r="H17" s="22" t="s">
        <v>33</v>
      </c>
      <c r="I17" s="22"/>
      <c r="J17" s="23">
        <v>45930</v>
      </c>
      <c r="K17" s="21" t="s">
        <v>58</v>
      </c>
      <c r="L17" s="21"/>
      <c r="M17" s="21"/>
      <c r="N17" s="21" t="s">
        <v>63</v>
      </c>
      <c r="O17" s="21"/>
      <c r="P17" s="21"/>
      <c r="Q17" s="21"/>
      <c r="R17" s="21"/>
      <c r="S17" s="21"/>
      <c r="T17" s="21"/>
      <c r="U17" s="21"/>
      <c r="V17" s="21"/>
      <c r="W17" s="21"/>
      <c r="X17" s="21"/>
    </row>
    <row r="18" spans="1:24">
      <c r="A18" s="20">
        <v>11</v>
      </c>
      <c r="B18" s="21" t="s">
        <v>64</v>
      </c>
      <c r="C18" s="21"/>
      <c r="D18" s="31" t="s">
        <v>65</v>
      </c>
      <c r="E18" s="31" t="s">
        <v>65</v>
      </c>
      <c r="F18" s="31" t="s">
        <v>66</v>
      </c>
      <c r="G18" s="21" t="s">
        <v>67</v>
      </c>
      <c r="H18" s="22" t="s">
        <v>33</v>
      </c>
      <c r="I18" s="22"/>
      <c r="J18" s="23">
        <v>45930</v>
      </c>
      <c r="K18" s="21" t="s">
        <v>58</v>
      </c>
      <c r="L18" s="21"/>
      <c r="M18" s="21"/>
      <c r="N18" s="21"/>
      <c r="O18" s="21"/>
      <c r="P18" s="21"/>
      <c r="Q18" s="21"/>
      <c r="R18" s="21"/>
      <c r="S18" s="21"/>
      <c r="T18" s="21"/>
      <c r="U18" s="21"/>
      <c r="V18" s="21"/>
      <c r="W18" s="21"/>
      <c r="X18" s="21"/>
    </row>
    <row r="19" spans="1:24" ht="24">
      <c r="A19" s="20">
        <v>12</v>
      </c>
      <c r="B19" s="21" t="s">
        <v>68</v>
      </c>
      <c r="C19" s="21"/>
      <c r="D19" s="31" t="s">
        <v>69</v>
      </c>
      <c r="E19" s="31" t="s">
        <v>69</v>
      </c>
      <c r="F19" s="31" t="s">
        <v>70</v>
      </c>
      <c r="G19" s="21" t="s">
        <v>67</v>
      </c>
      <c r="H19" s="22" t="s">
        <v>33</v>
      </c>
      <c r="I19" s="22"/>
      <c r="J19" s="23">
        <v>45930</v>
      </c>
      <c r="K19" s="21" t="s">
        <v>58</v>
      </c>
      <c r="L19" s="21"/>
      <c r="M19" s="21"/>
      <c r="N19" s="21"/>
      <c r="O19" s="21"/>
      <c r="P19" s="21"/>
      <c r="Q19" s="21"/>
      <c r="R19" s="21"/>
      <c r="S19" s="21"/>
      <c r="T19" s="21"/>
      <c r="U19" s="21"/>
      <c r="V19" s="21"/>
      <c r="W19" s="21"/>
      <c r="X19" s="21"/>
    </row>
    <row r="20" spans="1:24">
      <c r="A20" s="20">
        <v>13</v>
      </c>
      <c r="B20" s="21" t="s">
        <v>68</v>
      </c>
      <c r="C20" s="21"/>
      <c r="D20" s="31" t="s">
        <v>71</v>
      </c>
      <c r="E20" s="31" t="s">
        <v>71</v>
      </c>
      <c r="F20" s="31" t="s">
        <v>72</v>
      </c>
      <c r="G20" s="21" t="s">
        <v>67</v>
      </c>
      <c r="H20" s="22" t="s">
        <v>33</v>
      </c>
      <c r="I20" s="22"/>
      <c r="J20" s="23">
        <v>45930</v>
      </c>
      <c r="K20" s="21" t="s">
        <v>58</v>
      </c>
      <c r="L20" s="21"/>
      <c r="M20" s="21"/>
      <c r="N20" s="21"/>
      <c r="O20" s="21"/>
      <c r="P20" s="21"/>
      <c r="Q20" s="21"/>
      <c r="R20" s="21"/>
      <c r="S20" s="21"/>
      <c r="T20" s="21"/>
      <c r="U20" s="21"/>
      <c r="V20" s="21"/>
      <c r="W20" s="21"/>
      <c r="X20" s="21"/>
    </row>
    <row r="21" spans="1:24">
      <c r="A21" s="20">
        <v>14</v>
      </c>
      <c r="B21" s="21" t="s">
        <v>68</v>
      </c>
      <c r="C21" s="21"/>
      <c r="D21" s="31" t="s">
        <v>73</v>
      </c>
      <c r="E21" s="31" t="s">
        <v>73</v>
      </c>
      <c r="F21" s="31" t="s">
        <v>74</v>
      </c>
      <c r="G21" s="21" t="s">
        <v>67</v>
      </c>
      <c r="H21" s="22" t="s">
        <v>33</v>
      </c>
      <c r="I21" s="22"/>
      <c r="J21" s="23">
        <v>45930</v>
      </c>
      <c r="K21" s="21" t="s">
        <v>58</v>
      </c>
      <c r="L21" s="21"/>
      <c r="M21" s="21"/>
      <c r="N21" s="21"/>
      <c r="O21" s="21"/>
      <c r="P21" s="21"/>
      <c r="Q21" s="21"/>
      <c r="R21" s="21"/>
      <c r="S21" s="21"/>
      <c r="T21" s="21"/>
      <c r="U21" s="21"/>
      <c r="V21" s="21"/>
      <c r="W21" s="21"/>
      <c r="X21" s="21"/>
    </row>
    <row r="22" spans="1:24">
      <c r="A22" s="20">
        <v>15</v>
      </c>
      <c r="B22" s="21" t="s">
        <v>68</v>
      </c>
      <c r="C22" s="21"/>
      <c r="D22" s="31" t="s">
        <v>75</v>
      </c>
      <c r="E22" s="31" t="s">
        <v>75</v>
      </c>
      <c r="F22" s="31" t="s">
        <v>76</v>
      </c>
      <c r="G22" s="21" t="s">
        <v>67</v>
      </c>
      <c r="H22" s="22" t="s">
        <v>33</v>
      </c>
      <c r="I22" s="22"/>
      <c r="J22" s="23">
        <v>45930</v>
      </c>
      <c r="K22" s="21" t="s">
        <v>58</v>
      </c>
      <c r="L22" s="21"/>
      <c r="M22" s="21"/>
      <c r="N22" s="21"/>
      <c r="O22" s="21"/>
      <c r="P22" s="21"/>
      <c r="Q22" s="21"/>
      <c r="R22" s="21"/>
      <c r="S22" s="21"/>
      <c r="T22" s="21"/>
      <c r="U22" s="21"/>
      <c r="V22" s="21"/>
      <c r="W22" s="21"/>
      <c r="X22" s="21"/>
    </row>
    <row r="23" spans="1:24" ht="24">
      <c r="A23" s="20">
        <v>16</v>
      </c>
      <c r="B23" s="21" t="s">
        <v>77</v>
      </c>
      <c r="C23" s="21"/>
      <c r="D23" s="31" t="s">
        <v>78</v>
      </c>
      <c r="E23" s="31" t="s">
        <v>78</v>
      </c>
      <c r="F23" s="31" t="s">
        <v>78</v>
      </c>
      <c r="G23" s="21" t="s">
        <v>67</v>
      </c>
      <c r="H23" s="22" t="s">
        <v>57</v>
      </c>
      <c r="I23" s="22"/>
      <c r="J23" s="23">
        <v>45930</v>
      </c>
      <c r="K23" s="21" t="s">
        <v>58</v>
      </c>
      <c r="L23" s="21"/>
      <c r="M23" s="21"/>
      <c r="N23" s="21"/>
      <c r="O23" s="21"/>
      <c r="P23" s="21"/>
      <c r="Q23" s="21"/>
      <c r="R23" s="21"/>
      <c r="S23" s="21"/>
      <c r="T23" s="21"/>
      <c r="U23" s="21"/>
      <c r="V23" s="21"/>
      <c r="W23" s="21"/>
      <c r="X23" s="21"/>
    </row>
    <row r="24" spans="1:24">
      <c r="A24" s="20">
        <v>17</v>
      </c>
      <c r="B24" s="21" t="s">
        <v>77</v>
      </c>
      <c r="C24" s="21"/>
      <c r="D24" s="31" t="s">
        <v>79</v>
      </c>
      <c r="E24" s="31" t="s">
        <v>79</v>
      </c>
      <c r="F24" s="31" t="s">
        <v>80</v>
      </c>
      <c r="G24" s="21" t="s">
        <v>67</v>
      </c>
      <c r="H24" s="22" t="s">
        <v>57</v>
      </c>
      <c r="I24" s="22"/>
      <c r="J24" s="23">
        <v>45930</v>
      </c>
      <c r="K24" s="21" t="s">
        <v>58</v>
      </c>
      <c r="L24" s="21"/>
      <c r="M24" s="21"/>
      <c r="N24" s="21"/>
      <c r="O24" s="21"/>
      <c r="P24" s="21"/>
      <c r="Q24" s="21"/>
      <c r="R24" s="21"/>
      <c r="S24" s="21"/>
      <c r="T24" s="21"/>
      <c r="U24" s="21"/>
      <c r="V24" s="21"/>
      <c r="W24" s="21"/>
      <c r="X24" s="21"/>
    </row>
    <row r="25" spans="1:24" ht="24">
      <c r="A25" s="20">
        <v>18</v>
      </c>
      <c r="B25" s="21" t="s">
        <v>77</v>
      </c>
      <c r="C25" s="21"/>
      <c r="D25" s="31" t="s">
        <v>81</v>
      </c>
      <c r="E25" s="31" t="s">
        <v>81</v>
      </c>
      <c r="F25" s="31" t="s">
        <v>82</v>
      </c>
      <c r="G25" s="21" t="s">
        <v>67</v>
      </c>
      <c r="H25" s="22" t="s">
        <v>57</v>
      </c>
      <c r="I25" s="22"/>
      <c r="J25" s="23">
        <v>45930</v>
      </c>
      <c r="K25" s="21" t="s">
        <v>58</v>
      </c>
      <c r="L25" s="21"/>
      <c r="M25" s="21"/>
      <c r="N25" s="21"/>
      <c r="O25" s="21"/>
      <c r="P25" s="21"/>
      <c r="Q25" s="21"/>
      <c r="R25" s="21"/>
      <c r="S25" s="21"/>
      <c r="T25" s="21"/>
      <c r="U25" s="21"/>
      <c r="V25" s="21"/>
      <c r="W25" s="21"/>
      <c r="X25" s="21"/>
    </row>
    <row r="26" spans="1:24">
      <c r="A26" s="20">
        <v>19</v>
      </c>
      <c r="B26" s="21" t="s">
        <v>77</v>
      </c>
      <c r="C26" s="21"/>
      <c r="D26" s="31" t="s">
        <v>83</v>
      </c>
      <c r="E26" s="31" t="s">
        <v>83</v>
      </c>
      <c r="F26" s="31" t="s">
        <v>83</v>
      </c>
      <c r="G26" s="21" t="s">
        <v>67</v>
      </c>
      <c r="H26" s="22" t="s">
        <v>57</v>
      </c>
      <c r="I26" s="22"/>
      <c r="J26" s="23">
        <v>45930</v>
      </c>
      <c r="K26" s="21" t="s">
        <v>58</v>
      </c>
      <c r="L26" s="21"/>
      <c r="M26" s="21"/>
      <c r="N26" s="21"/>
      <c r="O26" s="21"/>
      <c r="P26" s="21"/>
      <c r="Q26" s="21"/>
      <c r="R26" s="21"/>
      <c r="S26" s="21"/>
      <c r="T26" s="21"/>
      <c r="U26" s="21"/>
      <c r="V26" s="21"/>
      <c r="W26" s="21"/>
      <c r="X26" s="21"/>
    </row>
    <row r="27" spans="1:24">
      <c r="A27" s="20">
        <v>20</v>
      </c>
      <c r="B27" s="21" t="s">
        <v>77</v>
      </c>
      <c r="C27" s="21"/>
      <c r="D27" s="31" t="s">
        <v>84</v>
      </c>
      <c r="E27" s="31" t="s">
        <v>84</v>
      </c>
      <c r="F27" s="31" t="s">
        <v>84</v>
      </c>
      <c r="G27" s="21" t="s">
        <v>67</v>
      </c>
      <c r="H27" s="22" t="s">
        <v>57</v>
      </c>
      <c r="I27" s="22"/>
      <c r="J27" s="23">
        <v>45930</v>
      </c>
      <c r="K27" s="21" t="s">
        <v>58</v>
      </c>
      <c r="L27" s="21"/>
      <c r="M27" s="21"/>
      <c r="N27" s="21"/>
      <c r="O27" s="21"/>
      <c r="P27" s="21"/>
      <c r="Q27" s="21"/>
      <c r="R27" s="21"/>
      <c r="S27" s="21"/>
      <c r="T27" s="21"/>
      <c r="U27" s="21"/>
      <c r="V27" s="21"/>
      <c r="W27" s="21"/>
      <c r="X27" s="21"/>
    </row>
    <row r="28" spans="1:24" ht="36" hidden="1">
      <c r="A28" s="20">
        <v>21</v>
      </c>
      <c r="B28" s="21" t="s">
        <v>85</v>
      </c>
      <c r="C28" s="21"/>
      <c r="D28" s="31" t="s">
        <v>86</v>
      </c>
      <c r="E28" s="31" t="s">
        <v>87</v>
      </c>
      <c r="F28" s="31" t="s">
        <v>88</v>
      </c>
      <c r="G28" s="21" t="s">
        <v>89</v>
      </c>
      <c r="H28" s="22" t="s">
        <v>47</v>
      </c>
      <c r="I28" s="22"/>
      <c r="J28" s="23">
        <v>45930</v>
      </c>
      <c r="K28" s="21" t="s">
        <v>58</v>
      </c>
      <c r="L28" s="21"/>
      <c r="M28" s="21"/>
      <c r="N28" s="21"/>
      <c r="O28" s="21"/>
      <c r="P28" s="21"/>
      <c r="Q28" s="21"/>
      <c r="R28" s="21"/>
      <c r="S28" s="21"/>
      <c r="T28" s="21"/>
      <c r="U28" s="21"/>
      <c r="V28" s="21"/>
      <c r="W28" s="21"/>
      <c r="X28" s="21"/>
    </row>
    <row r="29" spans="1:24" ht="24" hidden="1">
      <c r="A29" s="20">
        <v>22</v>
      </c>
      <c r="B29" s="21" t="s">
        <v>85</v>
      </c>
      <c r="C29" s="21"/>
      <c r="D29" s="31" t="s">
        <v>90</v>
      </c>
      <c r="E29" s="31" t="s">
        <v>91</v>
      </c>
      <c r="F29" s="31" t="s">
        <v>92</v>
      </c>
      <c r="G29" s="21" t="s">
        <v>89</v>
      </c>
      <c r="H29" s="22" t="s">
        <v>47</v>
      </c>
      <c r="I29" s="22"/>
      <c r="J29" s="23">
        <v>45930</v>
      </c>
      <c r="K29" s="21" t="s">
        <v>58</v>
      </c>
      <c r="L29" s="21"/>
      <c r="M29" s="21"/>
      <c r="N29" s="21"/>
      <c r="O29" s="21"/>
      <c r="P29" s="21"/>
      <c r="Q29" s="21"/>
      <c r="R29" s="21"/>
      <c r="S29" s="21"/>
      <c r="T29" s="21"/>
      <c r="U29" s="21"/>
      <c r="V29" s="21"/>
      <c r="W29" s="21"/>
      <c r="X29" s="21"/>
    </row>
    <row r="30" spans="1:24" ht="24" hidden="1">
      <c r="A30" s="20">
        <v>23</v>
      </c>
      <c r="B30" s="21" t="s">
        <v>85</v>
      </c>
      <c r="C30" s="21"/>
      <c r="D30" s="31" t="s">
        <v>90</v>
      </c>
      <c r="E30" s="31" t="s">
        <v>91</v>
      </c>
      <c r="F30" s="31" t="s">
        <v>93</v>
      </c>
      <c r="G30" s="21" t="s">
        <v>89</v>
      </c>
      <c r="H30" s="22" t="s">
        <v>47</v>
      </c>
      <c r="I30" s="22"/>
      <c r="J30" s="23">
        <v>45930</v>
      </c>
      <c r="K30" s="21" t="s">
        <v>58</v>
      </c>
      <c r="L30" s="21"/>
      <c r="M30" s="21"/>
      <c r="N30" s="21"/>
      <c r="O30" s="21"/>
      <c r="P30" s="21"/>
      <c r="Q30" s="21"/>
      <c r="R30" s="21"/>
      <c r="S30" s="21"/>
      <c r="T30" s="21"/>
      <c r="U30" s="21"/>
      <c r="V30" s="21"/>
      <c r="W30" s="21"/>
      <c r="X30" s="21"/>
    </row>
    <row r="31" spans="1:24" ht="24" hidden="1">
      <c r="A31" s="20">
        <v>24</v>
      </c>
      <c r="B31" s="21" t="s">
        <v>94</v>
      </c>
      <c r="C31" s="21"/>
      <c r="D31" s="31" t="s">
        <v>95</v>
      </c>
      <c r="E31" s="31" t="s">
        <v>95</v>
      </c>
      <c r="F31" s="31" t="s">
        <v>96</v>
      </c>
      <c r="G31" s="21" t="s">
        <v>97</v>
      </c>
      <c r="H31" s="22" t="s">
        <v>98</v>
      </c>
      <c r="I31" s="22"/>
      <c r="J31" s="23">
        <v>45930</v>
      </c>
      <c r="K31" s="21" t="s">
        <v>58</v>
      </c>
      <c r="L31" s="21"/>
      <c r="M31" s="21"/>
      <c r="N31" s="21" t="s">
        <v>63</v>
      </c>
      <c r="O31" s="21"/>
      <c r="P31" s="21"/>
      <c r="Q31" s="21"/>
      <c r="R31" s="21"/>
      <c r="S31" s="21"/>
      <c r="T31" s="21"/>
      <c r="U31" s="21"/>
      <c r="V31" s="21"/>
      <c r="W31" s="21"/>
      <c r="X31" s="21"/>
    </row>
    <row r="32" spans="1:24" ht="48" hidden="1">
      <c r="A32" s="20">
        <v>25</v>
      </c>
      <c r="B32" s="21" t="s">
        <v>94</v>
      </c>
      <c r="C32" s="21"/>
      <c r="D32" s="31" t="s">
        <v>99</v>
      </c>
      <c r="E32" s="31" t="s">
        <v>99</v>
      </c>
      <c r="F32" s="31" t="s">
        <v>100</v>
      </c>
      <c r="G32" s="21" t="s">
        <v>97</v>
      </c>
      <c r="H32" s="22" t="s">
        <v>98</v>
      </c>
      <c r="I32" s="22"/>
      <c r="J32" s="23">
        <v>45930</v>
      </c>
      <c r="K32" s="21" t="s">
        <v>58</v>
      </c>
      <c r="L32" s="21"/>
      <c r="M32" s="21"/>
      <c r="N32" s="21" t="s">
        <v>63</v>
      </c>
      <c r="O32" s="21"/>
      <c r="P32" s="21"/>
      <c r="Q32" s="21"/>
      <c r="R32" s="21"/>
      <c r="S32" s="21"/>
      <c r="T32" s="21"/>
      <c r="U32" s="21"/>
      <c r="V32" s="21"/>
      <c r="W32" s="21"/>
      <c r="X32" s="21"/>
    </row>
    <row r="33" spans="1:24" ht="24" hidden="1">
      <c r="A33" s="20">
        <v>26</v>
      </c>
      <c r="B33" s="21" t="s">
        <v>101</v>
      </c>
      <c r="C33" s="21"/>
      <c r="D33" s="31" t="s">
        <v>102</v>
      </c>
      <c r="E33" s="31" t="s">
        <v>103</v>
      </c>
      <c r="F33" s="31"/>
      <c r="G33" s="21" t="s">
        <v>32</v>
      </c>
      <c r="H33" s="22" t="s">
        <v>104</v>
      </c>
      <c r="I33" s="22"/>
      <c r="J33" s="23">
        <v>45930</v>
      </c>
      <c r="K33" s="21" t="s">
        <v>58</v>
      </c>
      <c r="L33" s="21"/>
      <c r="M33" s="21"/>
      <c r="N33" s="21" t="s">
        <v>105</v>
      </c>
      <c r="O33" s="21"/>
      <c r="P33" s="21"/>
      <c r="Q33" s="21"/>
      <c r="R33" s="21"/>
      <c r="S33" s="21"/>
      <c r="T33" s="21"/>
      <c r="U33" s="21"/>
      <c r="V33" s="21"/>
      <c r="W33" s="21"/>
      <c r="X33" s="21"/>
    </row>
    <row r="34" spans="1:24" ht="24" hidden="1">
      <c r="A34" s="20">
        <v>27</v>
      </c>
      <c r="B34" s="21" t="s">
        <v>101</v>
      </c>
      <c r="C34" s="21"/>
      <c r="D34" s="31" t="s">
        <v>106</v>
      </c>
      <c r="E34" s="31" t="s">
        <v>107</v>
      </c>
      <c r="F34" s="31" t="s">
        <v>108</v>
      </c>
      <c r="G34" s="21" t="s">
        <v>32</v>
      </c>
      <c r="H34" s="22" t="s">
        <v>104</v>
      </c>
      <c r="I34" s="22"/>
      <c r="J34" s="23">
        <v>45930</v>
      </c>
      <c r="K34" s="21" t="s">
        <v>58</v>
      </c>
      <c r="L34" s="21"/>
      <c r="M34" s="21"/>
      <c r="N34" s="21" t="s">
        <v>109</v>
      </c>
      <c r="O34" s="21"/>
      <c r="P34" s="21"/>
      <c r="Q34" s="21"/>
      <c r="R34" s="21"/>
      <c r="S34" s="21"/>
      <c r="T34" s="21"/>
      <c r="U34" s="21"/>
      <c r="V34" s="21"/>
      <c r="W34" s="21"/>
      <c r="X34" s="21"/>
    </row>
    <row r="35" spans="1:24" ht="24" hidden="1">
      <c r="A35" s="20">
        <v>28</v>
      </c>
      <c r="B35" s="21" t="s">
        <v>101</v>
      </c>
      <c r="C35" s="21"/>
      <c r="D35" s="31" t="s">
        <v>110</v>
      </c>
      <c r="E35" s="31" t="s">
        <v>111</v>
      </c>
      <c r="F35" s="31" t="s">
        <v>112</v>
      </c>
      <c r="G35" s="21" t="s">
        <v>32</v>
      </c>
      <c r="H35" s="22" t="s">
        <v>104</v>
      </c>
      <c r="I35" s="22"/>
      <c r="J35" s="23">
        <v>45930</v>
      </c>
      <c r="K35" s="21" t="s">
        <v>58</v>
      </c>
      <c r="L35" s="21"/>
      <c r="M35" s="21"/>
      <c r="N35" s="21" t="s">
        <v>109</v>
      </c>
      <c r="O35" s="21"/>
      <c r="P35" s="21"/>
      <c r="Q35" s="21"/>
      <c r="R35" s="21"/>
      <c r="S35" s="21"/>
      <c r="T35" s="21"/>
      <c r="U35" s="21"/>
      <c r="V35" s="21"/>
      <c r="W35" s="21"/>
      <c r="X35" s="21"/>
    </row>
    <row r="36" spans="1:24" ht="48" hidden="1">
      <c r="A36" s="20">
        <v>29</v>
      </c>
      <c r="B36" s="21" t="s">
        <v>101</v>
      </c>
      <c r="C36" s="21"/>
      <c r="D36" s="31" t="s">
        <v>113</v>
      </c>
      <c r="E36" s="31" t="s">
        <v>114</v>
      </c>
      <c r="F36" s="31" t="s">
        <v>115</v>
      </c>
      <c r="G36" s="21" t="s">
        <v>32</v>
      </c>
      <c r="H36" s="22" t="s">
        <v>104</v>
      </c>
      <c r="I36" s="22"/>
      <c r="J36" s="23">
        <v>45930</v>
      </c>
      <c r="K36" s="21" t="s">
        <v>58</v>
      </c>
      <c r="L36" s="21"/>
      <c r="M36" s="21"/>
      <c r="N36" s="21" t="s">
        <v>109</v>
      </c>
      <c r="O36" s="21"/>
      <c r="P36" s="21"/>
      <c r="Q36" s="21"/>
      <c r="R36" s="21"/>
      <c r="S36" s="21"/>
      <c r="T36" s="21"/>
      <c r="U36" s="21"/>
      <c r="V36" s="21"/>
      <c r="W36" s="21"/>
      <c r="X36" s="21"/>
    </row>
    <row r="37" spans="1:24" ht="36" hidden="1">
      <c r="A37" s="20">
        <v>30</v>
      </c>
      <c r="B37" s="21" t="s">
        <v>101</v>
      </c>
      <c r="C37" s="21"/>
      <c r="D37" s="31" t="s">
        <v>116</v>
      </c>
      <c r="E37" s="31" t="s">
        <v>117</v>
      </c>
      <c r="F37" s="31" t="s">
        <v>118</v>
      </c>
      <c r="G37" s="21" t="s">
        <v>32</v>
      </c>
      <c r="H37" s="22" t="s">
        <v>104</v>
      </c>
      <c r="I37" s="22"/>
      <c r="J37" s="23">
        <v>45930</v>
      </c>
      <c r="K37" s="21" t="s">
        <v>58</v>
      </c>
      <c r="L37" s="21"/>
      <c r="M37" s="21"/>
      <c r="N37" s="21" t="s">
        <v>109</v>
      </c>
      <c r="O37" s="21"/>
      <c r="P37" s="21"/>
      <c r="Q37" s="21"/>
      <c r="R37" s="21"/>
      <c r="S37" s="21"/>
      <c r="T37" s="21"/>
      <c r="U37" s="21"/>
      <c r="V37" s="21"/>
      <c r="W37" s="21"/>
      <c r="X37" s="21"/>
    </row>
    <row r="38" spans="1:24" ht="60" hidden="1">
      <c r="A38" s="20">
        <v>31</v>
      </c>
      <c r="B38" s="21" t="s">
        <v>101</v>
      </c>
      <c r="C38" s="21"/>
      <c r="D38" s="31" t="s">
        <v>119</v>
      </c>
      <c r="E38" s="31" t="s">
        <v>120</v>
      </c>
      <c r="F38" s="31" t="s">
        <v>121</v>
      </c>
      <c r="G38" s="21" t="s">
        <v>32</v>
      </c>
      <c r="H38" s="22" t="s">
        <v>104</v>
      </c>
      <c r="I38" s="22"/>
      <c r="J38" s="23">
        <v>45930</v>
      </c>
      <c r="K38" s="21" t="s">
        <v>58</v>
      </c>
      <c r="L38" s="21"/>
      <c r="M38" s="21"/>
      <c r="N38" s="21" t="s">
        <v>63</v>
      </c>
      <c r="O38" s="21"/>
      <c r="P38" s="21"/>
      <c r="Q38" s="21"/>
      <c r="R38" s="21"/>
      <c r="S38" s="21"/>
      <c r="T38" s="21"/>
      <c r="U38" s="21"/>
      <c r="V38" s="21"/>
      <c r="W38" s="21"/>
      <c r="X38" s="21"/>
    </row>
    <row r="39" spans="1:24" ht="48" hidden="1">
      <c r="A39" s="20">
        <v>32</v>
      </c>
      <c r="B39" s="21" t="s">
        <v>101</v>
      </c>
      <c r="C39" s="21"/>
      <c r="D39" s="31" t="s">
        <v>122</v>
      </c>
      <c r="E39" s="31" t="s">
        <v>123</v>
      </c>
      <c r="F39" s="31" t="s">
        <v>124</v>
      </c>
      <c r="G39" s="21" t="s">
        <v>32</v>
      </c>
      <c r="H39" s="22" t="s">
        <v>104</v>
      </c>
      <c r="I39" s="22"/>
      <c r="J39" s="23">
        <v>45930</v>
      </c>
      <c r="K39" s="21" t="s">
        <v>58</v>
      </c>
      <c r="L39" s="21"/>
      <c r="M39" s="21"/>
      <c r="N39" s="21" t="s">
        <v>63</v>
      </c>
      <c r="O39" s="21"/>
      <c r="P39" s="21"/>
      <c r="Q39" s="21"/>
      <c r="R39" s="21"/>
      <c r="S39" s="21"/>
      <c r="T39" s="21"/>
      <c r="U39" s="21"/>
      <c r="V39" s="21"/>
      <c r="W39" s="21"/>
      <c r="X39" s="21"/>
    </row>
    <row r="40" spans="1:24" hidden="1">
      <c r="A40" s="20">
        <v>33</v>
      </c>
      <c r="B40" s="21" t="s">
        <v>101</v>
      </c>
      <c r="C40" s="21"/>
      <c r="D40" s="31" t="s">
        <v>125</v>
      </c>
      <c r="E40" s="31" t="s">
        <v>125</v>
      </c>
      <c r="F40" s="31" t="s">
        <v>126</v>
      </c>
      <c r="G40" s="21" t="s">
        <v>32</v>
      </c>
      <c r="H40" s="22" t="s">
        <v>104</v>
      </c>
      <c r="I40" s="22"/>
      <c r="J40" s="23">
        <v>45930</v>
      </c>
      <c r="K40" s="21" t="s">
        <v>58</v>
      </c>
      <c r="L40" s="21"/>
      <c r="M40" s="21"/>
      <c r="N40" s="21" t="s">
        <v>63</v>
      </c>
      <c r="O40" s="21"/>
      <c r="P40" s="21"/>
      <c r="Q40" s="21"/>
      <c r="R40" s="21"/>
      <c r="S40" s="21"/>
      <c r="T40" s="21"/>
      <c r="U40" s="21"/>
      <c r="V40" s="21"/>
      <c r="W40" s="21"/>
      <c r="X40" s="21"/>
    </row>
    <row r="41" spans="1:24" ht="48" hidden="1">
      <c r="A41" s="20">
        <v>34</v>
      </c>
      <c r="B41" s="21" t="s">
        <v>101</v>
      </c>
      <c r="C41" s="21"/>
      <c r="D41" s="31" t="s">
        <v>127</v>
      </c>
      <c r="E41" s="31" t="s">
        <v>128</v>
      </c>
      <c r="F41" s="31" t="s">
        <v>129</v>
      </c>
      <c r="G41" s="21" t="s">
        <v>32</v>
      </c>
      <c r="H41" s="22" t="s">
        <v>104</v>
      </c>
      <c r="I41" s="22"/>
      <c r="J41" s="23">
        <v>45930</v>
      </c>
      <c r="K41" s="21" t="s">
        <v>58</v>
      </c>
      <c r="L41" s="21"/>
      <c r="M41" s="21"/>
      <c r="N41" s="21" t="s">
        <v>63</v>
      </c>
      <c r="O41" s="21"/>
      <c r="P41" s="21"/>
      <c r="Q41" s="21"/>
      <c r="R41" s="21"/>
      <c r="S41" s="21"/>
      <c r="T41" s="21"/>
      <c r="U41" s="21"/>
      <c r="V41" s="21"/>
      <c r="W41" s="21"/>
      <c r="X41" s="21"/>
    </row>
    <row r="42" spans="1:24" ht="36" hidden="1">
      <c r="A42" s="7">
        <v>35</v>
      </c>
      <c r="B42" s="8" t="s">
        <v>101</v>
      </c>
      <c r="D42" s="9" t="s">
        <v>130</v>
      </c>
      <c r="E42" s="9" t="s">
        <v>131</v>
      </c>
      <c r="F42" s="9" t="s">
        <v>132</v>
      </c>
      <c r="H42" s="14" t="s">
        <v>104</v>
      </c>
      <c r="I42" s="14"/>
      <c r="J42" s="10">
        <v>45955</v>
      </c>
      <c r="K42" s="8" t="s">
        <v>133</v>
      </c>
    </row>
    <row r="43" spans="1:24" ht="24" hidden="1">
      <c r="A43" s="7">
        <v>36</v>
      </c>
      <c r="B43" s="8" t="s">
        <v>101</v>
      </c>
      <c r="D43" s="9" t="s">
        <v>134</v>
      </c>
      <c r="E43" s="9" t="s">
        <v>135</v>
      </c>
      <c r="F43" s="9" t="s">
        <v>136</v>
      </c>
      <c r="H43" s="14" t="s">
        <v>104</v>
      </c>
      <c r="I43" s="14"/>
      <c r="J43" s="10">
        <v>45955</v>
      </c>
      <c r="K43" s="8" t="s">
        <v>133</v>
      </c>
    </row>
    <row r="44" spans="1:24" ht="60" hidden="1">
      <c r="A44" s="7">
        <v>37</v>
      </c>
      <c r="B44" s="8" t="s">
        <v>101</v>
      </c>
      <c r="D44" s="9" t="s">
        <v>137</v>
      </c>
      <c r="E44" s="9" t="s">
        <v>138</v>
      </c>
      <c r="F44" s="9" t="s">
        <v>139</v>
      </c>
      <c r="H44" s="14" t="s">
        <v>140</v>
      </c>
      <c r="I44" s="14"/>
      <c r="J44" s="10">
        <v>45955</v>
      </c>
      <c r="K44" s="8" t="s">
        <v>133</v>
      </c>
    </row>
    <row r="45" spans="1:24" ht="36" hidden="1">
      <c r="A45" s="7">
        <v>38</v>
      </c>
      <c r="B45" s="8" t="s">
        <v>101</v>
      </c>
      <c r="D45" s="9" t="s">
        <v>141</v>
      </c>
      <c r="E45" s="9" t="s">
        <v>142</v>
      </c>
      <c r="F45" s="9" t="s">
        <v>143</v>
      </c>
      <c r="G45" s="8" t="s">
        <v>144</v>
      </c>
      <c r="H45" s="14" t="s">
        <v>104</v>
      </c>
      <c r="I45" s="14"/>
      <c r="J45" s="10">
        <v>45955</v>
      </c>
      <c r="K45" s="8" t="s">
        <v>133</v>
      </c>
    </row>
    <row r="46" spans="1:24" ht="48" hidden="1">
      <c r="A46" s="7">
        <v>39</v>
      </c>
      <c r="B46" s="8" t="s">
        <v>101</v>
      </c>
      <c r="D46" s="9" t="s">
        <v>145</v>
      </c>
      <c r="E46" s="9" t="s">
        <v>146</v>
      </c>
      <c r="F46" s="9" t="s">
        <v>147</v>
      </c>
      <c r="H46" s="14" t="s">
        <v>104</v>
      </c>
      <c r="I46" s="14"/>
      <c r="J46" s="10">
        <v>45955</v>
      </c>
      <c r="K46" s="8" t="s">
        <v>133</v>
      </c>
    </row>
    <row r="47" spans="1:24" ht="36" hidden="1">
      <c r="A47" s="7">
        <v>40</v>
      </c>
      <c r="B47" s="8" t="s">
        <v>101</v>
      </c>
      <c r="D47" s="9" t="s">
        <v>148</v>
      </c>
      <c r="E47" s="9" t="s">
        <v>149</v>
      </c>
      <c r="F47" s="9" t="s">
        <v>150</v>
      </c>
      <c r="H47" s="14" t="s">
        <v>104</v>
      </c>
      <c r="I47" s="14"/>
      <c r="J47" s="10">
        <v>45955</v>
      </c>
      <c r="K47" s="8" t="s">
        <v>133</v>
      </c>
    </row>
    <row r="48" spans="1:24" ht="72" hidden="1">
      <c r="A48" s="7">
        <v>41</v>
      </c>
      <c r="B48" s="8" t="s">
        <v>101</v>
      </c>
      <c r="D48" s="9" t="s">
        <v>151</v>
      </c>
      <c r="E48" s="9" t="s">
        <v>152</v>
      </c>
      <c r="F48" s="9" t="s">
        <v>153</v>
      </c>
      <c r="H48" s="14" t="s">
        <v>104</v>
      </c>
      <c r="I48" s="14"/>
      <c r="J48" s="10">
        <v>45955</v>
      </c>
      <c r="K48" s="8" t="s">
        <v>133</v>
      </c>
    </row>
    <row r="49" spans="1:11" ht="36" hidden="1">
      <c r="A49" s="7">
        <v>42</v>
      </c>
      <c r="B49" s="8" t="s">
        <v>154</v>
      </c>
      <c r="D49" s="9" t="s">
        <v>155</v>
      </c>
      <c r="E49" s="9" t="s">
        <v>156</v>
      </c>
      <c r="F49" s="9" t="s">
        <v>156</v>
      </c>
      <c r="H49" s="14" t="s">
        <v>104</v>
      </c>
      <c r="I49" s="14"/>
      <c r="J49" s="10">
        <v>45955</v>
      </c>
      <c r="K49" s="8" t="s">
        <v>133</v>
      </c>
    </row>
    <row r="50" spans="1:11" ht="36" hidden="1">
      <c r="A50" s="7">
        <v>43</v>
      </c>
      <c r="B50" s="8" t="s">
        <v>101</v>
      </c>
      <c r="D50" s="9" t="s">
        <v>157</v>
      </c>
      <c r="E50" s="9" t="s">
        <v>158</v>
      </c>
      <c r="F50" s="9" t="s">
        <v>159</v>
      </c>
      <c r="H50" s="14" t="s">
        <v>104</v>
      </c>
      <c r="I50" s="14"/>
      <c r="J50" s="10">
        <v>45955</v>
      </c>
      <c r="K50" s="8" t="s">
        <v>133</v>
      </c>
    </row>
    <row r="51" spans="1:11" ht="72" hidden="1">
      <c r="A51" s="7">
        <v>44</v>
      </c>
      <c r="B51" s="8" t="s">
        <v>101</v>
      </c>
      <c r="D51" s="9" t="s">
        <v>160</v>
      </c>
      <c r="E51" s="9" t="s">
        <v>161</v>
      </c>
      <c r="F51" s="9" t="s">
        <v>162</v>
      </c>
      <c r="H51" s="14" t="s">
        <v>163</v>
      </c>
      <c r="I51" s="14"/>
      <c r="J51" s="10">
        <v>45955</v>
      </c>
      <c r="K51" s="8" t="s">
        <v>133</v>
      </c>
    </row>
    <row r="52" spans="1:11" ht="48">
      <c r="A52" s="7">
        <v>45</v>
      </c>
      <c r="B52" s="8" t="s">
        <v>101</v>
      </c>
      <c r="D52" s="9" t="s">
        <v>164</v>
      </c>
      <c r="E52" s="9" t="s">
        <v>165</v>
      </c>
      <c r="F52" s="9" t="s">
        <v>166</v>
      </c>
      <c r="G52" s="8" t="s">
        <v>144</v>
      </c>
      <c r="H52" s="14"/>
      <c r="I52" s="14"/>
      <c r="J52" s="10"/>
    </row>
    <row r="53" spans="1:11" ht="60">
      <c r="A53" s="7">
        <v>46</v>
      </c>
      <c r="B53" s="8" t="s">
        <v>154</v>
      </c>
      <c r="D53" s="9" t="s">
        <v>167</v>
      </c>
      <c r="E53" s="9" t="s">
        <v>168</v>
      </c>
      <c r="F53" s="9" t="s">
        <v>169</v>
      </c>
      <c r="G53" s="8" t="s">
        <v>144</v>
      </c>
      <c r="H53" s="14"/>
      <c r="I53" s="14"/>
      <c r="J53" s="10"/>
    </row>
    <row r="54" spans="1:11" ht="60">
      <c r="A54" s="7">
        <v>47</v>
      </c>
      <c r="B54" s="8" t="s">
        <v>154</v>
      </c>
      <c r="D54" s="9" t="s">
        <v>170</v>
      </c>
      <c r="E54" s="9" t="s">
        <v>171</v>
      </c>
      <c r="F54" s="9" t="s">
        <v>172</v>
      </c>
      <c r="H54" s="14"/>
      <c r="I54" s="14"/>
      <c r="J54" s="10"/>
    </row>
    <row r="55" spans="1:11" ht="60">
      <c r="A55" s="7">
        <v>48</v>
      </c>
      <c r="B55" s="8" t="s">
        <v>154</v>
      </c>
      <c r="D55" s="9" t="s">
        <v>173</v>
      </c>
      <c r="E55" s="9" t="s">
        <v>174</v>
      </c>
      <c r="F55" s="9" t="s">
        <v>175</v>
      </c>
      <c r="G55" s="8" t="s">
        <v>176</v>
      </c>
      <c r="H55" s="14"/>
      <c r="I55" s="14"/>
      <c r="J55" s="10"/>
    </row>
    <row r="56" spans="1:11" ht="60">
      <c r="A56" s="7">
        <v>49</v>
      </c>
      <c r="B56" s="8" t="s">
        <v>154</v>
      </c>
      <c r="D56" s="9" t="s">
        <v>177</v>
      </c>
      <c r="E56" s="9" t="s">
        <v>178</v>
      </c>
      <c r="F56" s="9" t="s">
        <v>179</v>
      </c>
      <c r="G56" s="8" t="s">
        <v>176</v>
      </c>
      <c r="H56" s="14"/>
      <c r="I56" s="14"/>
      <c r="J56" s="10"/>
    </row>
    <row r="57" spans="1:11" ht="96" hidden="1">
      <c r="A57" s="7">
        <v>50</v>
      </c>
      <c r="B57" s="8" t="s">
        <v>180</v>
      </c>
      <c r="C57" s="8" t="s">
        <v>181</v>
      </c>
      <c r="D57" s="9" t="s">
        <v>182</v>
      </c>
      <c r="E57" s="9" t="s">
        <v>183</v>
      </c>
      <c r="F57" s="9" t="s">
        <v>184</v>
      </c>
      <c r="G57" s="8" t="s">
        <v>185</v>
      </c>
      <c r="H57" s="8" t="s">
        <v>186</v>
      </c>
      <c r="I57" s="14"/>
      <c r="J57" s="10">
        <v>45955</v>
      </c>
      <c r="K57" s="8" t="s">
        <v>133</v>
      </c>
    </row>
    <row r="58" spans="1:11" hidden="1">
      <c r="A58" s="7">
        <v>51</v>
      </c>
      <c r="B58" s="8" t="s">
        <v>187</v>
      </c>
      <c r="D58" s="9" t="s">
        <v>188</v>
      </c>
      <c r="E58" s="9" t="s">
        <v>189</v>
      </c>
      <c r="F58" s="9" t="s">
        <v>189</v>
      </c>
      <c r="H58" s="8" t="s">
        <v>47</v>
      </c>
      <c r="I58" s="14"/>
      <c r="J58" s="10">
        <v>45955</v>
      </c>
      <c r="K58" s="8" t="s">
        <v>133</v>
      </c>
    </row>
    <row r="59" spans="1:11" ht="36" hidden="1">
      <c r="A59" s="7">
        <v>52</v>
      </c>
      <c r="B59" s="8" t="s">
        <v>101</v>
      </c>
      <c r="D59" s="9" t="s">
        <v>190</v>
      </c>
      <c r="E59" s="9" t="s">
        <v>191</v>
      </c>
      <c r="F59" s="9" t="s">
        <v>192</v>
      </c>
      <c r="H59" s="8" t="s">
        <v>163</v>
      </c>
      <c r="I59" s="14"/>
      <c r="J59" s="10">
        <v>45955</v>
      </c>
      <c r="K59" s="8" t="s">
        <v>133</v>
      </c>
    </row>
    <row r="60" spans="1:11" ht="72" hidden="1">
      <c r="A60" s="7">
        <v>53</v>
      </c>
      <c r="B60" s="8" t="s">
        <v>101</v>
      </c>
      <c r="D60" s="9" t="s">
        <v>193</v>
      </c>
      <c r="E60" s="9" t="s">
        <v>194</v>
      </c>
      <c r="F60" s="9" t="s">
        <v>195</v>
      </c>
      <c r="H60" s="8" t="s">
        <v>104</v>
      </c>
      <c r="I60" s="14"/>
      <c r="J60" s="10">
        <v>45955</v>
      </c>
      <c r="K60" s="8" t="s">
        <v>196</v>
      </c>
    </row>
    <row r="61" spans="1:11" ht="72" hidden="1">
      <c r="A61" s="7">
        <v>54</v>
      </c>
      <c r="B61" s="8" t="s">
        <v>101</v>
      </c>
      <c r="D61" s="9" t="s">
        <v>197</v>
      </c>
      <c r="E61" s="9" t="s">
        <v>198</v>
      </c>
      <c r="F61" s="9" t="s">
        <v>199</v>
      </c>
      <c r="H61" s="8" t="s">
        <v>104</v>
      </c>
      <c r="I61" s="14"/>
      <c r="J61" s="10">
        <v>45955</v>
      </c>
      <c r="K61" s="8" t="s">
        <v>196</v>
      </c>
    </row>
    <row r="62" spans="1:11" ht="312" hidden="1">
      <c r="A62" s="7">
        <v>55</v>
      </c>
      <c r="B62" s="8" t="s">
        <v>180</v>
      </c>
      <c r="C62" s="8" t="s">
        <v>181</v>
      </c>
      <c r="D62" s="9" t="s">
        <v>200</v>
      </c>
      <c r="E62" s="9" t="s">
        <v>201</v>
      </c>
      <c r="F62" s="9" t="s">
        <v>202</v>
      </c>
      <c r="G62" s="8" t="s">
        <v>185</v>
      </c>
      <c r="H62" s="8" t="s">
        <v>186</v>
      </c>
      <c r="I62" s="14"/>
      <c r="J62" s="10">
        <v>45955</v>
      </c>
      <c r="K62" s="8" t="s">
        <v>196</v>
      </c>
    </row>
    <row r="63" spans="1:11" ht="24" hidden="1">
      <c r="A63" s="7">
        <v>56</v>
      </c>
      <c r="B63" s="8" t="s">
        <v>180</v>
      </c>
      <c r="D63" s="9" t="s">
        <v>203</v>
      </c>
      <c r="E63" s="9" t="s">
        <v>204</v>
      </c>
      <c r="F63" s="9" t="s">
        <v>205</v>
      </c>
      <c r="G63" s="8" t="s">
        <v>185</v>
      </c>
      <c r="H63" s="8" t="s">
        <v>186</v>
      </c>
      <c r="I63" s="14"/>
      <c r="J63" s="10">
        <v>45955</v>
      </c>
      <c r="K63" s="8" t="s">
        <v>196</v>
      </c>
    </row>
    <row r="64" spans="1:11" ht="48" hidden="1">
      <c r="A64" s="7">
        <v>57</v>
      </c>
      <c r="B64" s="8" t="s">
        <v>180</v>
      </c>
      <c r="D64" s="9" t="s">
        <v>206</v>
      </c>
      <c r="E64" s="9" t="s">
        <v>207</v>
      </c>
      <c r="F64" s="9" t="s">
        <v>208</v>
      </c>
      <c r="G64" s="8" t="s">
        <v>185</v>
      </c>
      <c r="H64" s="8" t="s">
        <v>186</v>
      </c>
      <c r="I64" s="14"/>
      <c r="J64" s="10">
        <v>45955</v>
      </c>
      <c r="K64" s="8" t="s">
        <v>196</v>
      </c>
    </row>
    <row r="65" spans="1:11" ht="24" hidden="1">
      <c r="A65" s="7">
        <v>58</v>
      </c>
      <c r="B65" s="8" t="s">
        <v>180</v>
      </c>
      <c r="C65" s="8" t="s">
        <v>181</v>
      </c>
      <c r="D65" s="9" t="s">
        <v>209</v>
      </c>
      <c r="E65" s="9" t="s">
        <v>210</v>
      </c>
      <c r="F65" s="9" t="s">
        <v>210</v>
      </c>
      <c r="G65" s="8" t="s">
        <v>185</v>
      </c>
      <c r="H65" s="8" t="s">
        <v>186</v>
      </c>
      <c r="I65" s="14"/>
      <c r="J65" s="10">
        <v>45955</v>
      </c>
      <c r="K65" s="8" t="s">
        <v>196</v>
      </c>
    </row>
    <row r="66" spans="1:11" ht="24" hidden="1">
      <c r="A66" s="7">
        <v>59</v>
      </c>
      <c r="B66" s="8" t="s">
        <v>180</v>
      </c>
      <c r="C66" s="8" t="s">
        <v>211</v>
      </c>
      <c r="D66" s="9" t="s">
        <v>212</v>
      </c>
      <c r="E66" s="9" t="s">
        <v>213</v>
      </c>
      <c r="F66" s="9" t="s">
        <v>214</v>
      </c>
      <c r="G66" s="8" t="s">
        <v>185</v>
      </c>
      <c r="I66" s="14"/>
      <c r="J66" s="10"/>
      <c r="K66" s="8" t="s">
        <v>50</v>
      </c>
    </row>
    <row r="67" spans="1:11" ht="36" hidden="1">
      <c r="A67" s="7">
        <v>60</v>
      </c>
      <c r="B67" s="8" t="s">
        <v>180</v>
      </c>
      <c r="D67" s="9" t="s">
        <v>215</v>
      </c>
      <c r="E67" s="9" t="s">
        <v>216</v>
      </c>
      <c r="F67" s="9" t="s">
        <v>216</v>
      </c>
      <c r="G67" s="8" t="s">
        <v>217</v>
      </c>
      <c r="H67" s="8" t="s">
        <v>218</v>
      </c>
      <c r="I67" s="14"/>
      <c r="J67" s="10">
        <v>45955</v>
      </c>
      <c r="K67" s="8" t="s">
        <v>196</v>
      </c>
    </row>
    <row r="68" spans="1:11" ht="24">
      <c r="A68" s="7">
        <v>61</v>
      </c>
      <c r="B68" s="8" t="s">
        <v>68</v>
      </c>
      <c r="D68" s="9" t="s">
        <v>219</v>
      </c>
      <c r="E68" s="9" t="s">
        <v>219</v>
      </c>
      <c r="F68" s="9" t="s">
        <v>220</v>
      </c>
      <c r="G68" s="8" t="s">
        <v>221</v>
      </c>
      <c r="H68" s="8" t="s">
        <v>57</v>
      </c>
      <c r="I68" s="14"/>
      <c r="J68" s="10">
        <v>45955</v>
      </c>
      <c r="K68" s="8" t="s">
        <v>196</v>
      </c>
    </row>
    <row r="69" spans="1:11" ht="108">
      <c r="A69" s="7">
        <v>62</v>
      </c>
      <c r="B69" s="8" t="s">
        <v>222</v>
      </c>
      <c r="D69" s="9" t="s">
        <v>223</v>
      </c>
      <c r="E69" s="9" t="s">
        <v>224</v>
      </c>
      <c r="F69" s="9" t="s">
        <v>225</v>
      </c>
      <c r="H69" s="8" t="s">
        <v>57</v>
      </c>
      <c r="I69" s="14"/>
      <c r="J69" s="10">
        <v>45955</v>
      </c>
      <c r="K69" s="8" t="s">
        <v>196</v>
      </c>
    </row>
    <row r="70" spans="1:11" ht="96">
      <c r="A70" s="7">
        <v>63</v>
      </c>
      <c r="B70" s="8" t="s">
        <v>222</v>
      </c>
      <c r="D70" s="9" t="s">
        <v>223</v>
      </c>
      <c r="E70" s="9" t="s">
        <v>226</v>
      </c>
      <c r="F70" s="9" t="s">
        <v>227</v>
      </c>
      <c r="H70" s="8" t="s">
        <v>57</v>
      </c>
      <c r="I70" s="14"/>
      <c r="J70" s="10">
        <v>45955</v>
      </c>
      <c r="K70" s="8" t="s">
        <v>196</v>
      </c>
    </row>
    <row r="71" spans="1:11" ht="24" hidden="1">
      <c r="A71" s="7">
        <v>64</v>
      </c>
      <c r="B71" s="9" t="s">
        <v>228</v>
      </c>
      <c r="D71" s="9" t="s">
        <v>229</v>
      </c>
      <c r="E71" s="9" t="s">
        <v>230</v>
      </c>
      <c r="F71" s="9" t="s">
        <v>231</v>
      </c>
      <c r="G71" s="8" t="s">
        <v>232</v>
      </c>
      <c r="H71" s="8" t="s">
        <v>233</v>
      </c>
      <c r="J71" s="10"/>
      <c r="K71" s="8" t="s">
        <v>234</v>
      </c>
    </row>
    <row r="72" spans="1:11" ht="36" hidden="1">
      <c r="A72" s="7">
        <v>65</v>
      </c>
      <c r="B72" s="9" t="s">
        <v>235</v>
      </c>
      <c r="D72" s="9" t="s">
        <v>236</v>
      </c>
      <c r="E72" s="9" t="s">
        <v>237</v>
      </c>
      <c r="F72" s="9" t="s">
        <v>238</v>
      </c>
      <c r="G72" s="8" t="s">
        <v>46</v>
      </c>
      <c r="J72" s="10"/>
    </row>
    <row r="73" spans="1:11" ht="36" hidden="1">
      <c r="A73" s="7">
        <v>66</v>
      </c>
      <c r="B73" s="9" t="s">
        <v>235</v>
      </c>
      <c r="D73" s="9" t="s">
        <v>239</v>
      </c>
      <c r="E73" s="9" t="s">
        <v>240</v>
      </c>
      <c r="F73" s="9" t="s">
        <v>241</v>
      </c>
      <c r="G73" s="8" t="s">
        <v>46</v>
      </c>
      <c r="J73" s="10"/>
    </row>
    <row r="74" spans="1:11" ht="24" hidden="1">
      <c r="A74" s="7">
        <v>67</v>
      </c>
      <c r="B74" s="8" t="s">
        <v>94</v>
      </c>
      <c r="C74" s="8" t="s">
        <v>242</v>
      </c>
      <c r="D74" s="9" t="s">
        <v>243</v>
      </c>
      <c r="E74" s="9" t="s">
        <v>244</v>
      </c>
      <c r="G74" s="8" t="s">
        <v>245</v>
      </c>
      <c r="H74" s="8" t="s">
        <v>246</v>
      </c>
      <c r="J74" s="10"/>
      <c r="K74" s="8" t="s">
        <v>50</v>
      </c>
    </row>
    <row r="75" spans="1:11" ht="60" hidden="1">
      <c r="A75" s="7">
        <v>68</v>
      </c>
      <c r="B75" s="8" t="s">
        <v>94</v>
      </c>
      <c r="C75" s="8" t="s">
        <v>247</v>
      </c>
      <c r="D75" s="9" t="s">
        <v>248</v>
      </c>
      <c r="E75" s="9" t="s">
        <v>249</v>
      </c>
      <c r="F75" s="9" t="s">
        <v>250</v>
      </c>
      <c r="G75" s="8" t="s">
        <v>251</v>
      </c>
      <c r="H75" s="8" t="s">
        <v>252</v>
      </c>
      <c r="J75" s="10"/>
      <c r="K75" s="8" t="s">
        <v>50</v>
      </c>
    </row>
    <row r="76" spans="1:11" ht="72" hidden="1">
      <c r="A76" s="7">
        <v>69</v>
      </c>
      <c r="B76" s="8" t="s">
        <v>94</v>
      </c>
      <c r="C76" s="8" t="s">
        <v>253</v>
      </c>
      <c r="D76" s="9" t="s">
        <v>254</v>
      </c>
      <c r="E76" s="9" t="s">
        <v>255</v>
      </c>
      <c r="F76" s="9" t="s">
        <v>256</v>
      </c>
      <c r="G76" s="8" t="s">
        <v>251</v>
      </c>
      <c r="H76" s="8" t="s">
        <v>257</v>
      </c>
      <c r="J76" s="10"/>
      <c r="K76" s="8" t="s">
        <v>50</v>
      </c>
    </row>
    <row r="77" spans="1:11" ht="84" hidden="1">
      <c r="A77" s="7">
        <v>70</v>
      </c>
      <c r="B77" s="8" t="s">
        <v>94</v>
      </c>
      <c r="C77" s="8" t="s">
        <v>247</v>
      </c>
      <c r="D77" s="9" t="s">
        <v>258</v>
      </c>
      <c r="E77" s="9" t="s">
        <v>259</v>
      </c>
      <c r="F77" s="9" t="s">
        <v>260</v>
      </c>
      <c r="G77" s="8" t="s">
        <v>251</v>
      </c>
      <c r="H77" s="8" t="s">
        <v>261</v>
      </c>
      <c r="J77" s="10"/>
      <c r="K77" s="8" t="s">
        <v>50</v>
      </c>
    </row>
    <row r="78" spans="1:11" ht="36" hidden="1">
      <c r="A78" s="7">
        <v>71</v>
      </c>
      <c r="B78" s="9" t="s">
        <v>262</v>
      </c>
      <c r="C78" s="8" t="s">
        <v>263</v>
      </c>
      <c r="D78" s="9" t="s">
        <v>264</v>
      </c>
      <c r="E78" s="9" t="s">
        <v>265</v>
      </c>
      <c r="F78" s="9" t="s">
        <v>266</v>
      </c>
      <c r="G78" s="8" t="s">
        <v>267</v>
      </c>
      <c r="J78" s="10"/>
      <c r="K78" s="8" t="s">
        <v>234</v>
      </c>
    </row>
    <row r="79" spans="1:11" ht="24" hidden="1">
      <c r="A79" s="7">
        <v>72</v>
      </c>
      <c r="B79" s="9" t="s">
        <v>268</v>
      </c>
      <c r="D79" s="9" t="s">
        <v>269</v>
      </c>
      <c r="E79" s="9" t="s">
        <v>270</v>
      </c>
      <c r="F79" s="9" t="s">
        <v>271</v>
      </c>
      <c r="G79" s="8" t="s">
        <v>267</v>
      </c>
      <c r="H79" s="8" t="s">
        <v>272</v>
      </c>
      <c r="J79" s="10"/>
      <c r="K79" s="8" t="s">
        <v>273</v>
      </c>
    </row>
    <row r="80" spans="1:11" ht="36" hidden="1">
      <c r="A80" s="7">
        <v>73</v>
      </c>
      <c r="B80" s="9" t="s">
        <v>274</v>
      </c>
      <c r="C80" s="9" t="s">
        <v>275</v>
      </c>
      <c r="D80" s="9" t="s">
        <v>276</v>
      </c>
      <c r="E80" s="9" t="s">
        <v>277</v>
      </c>
      <c r="F80" s="9" t="s">
        <v>278</v>
      </c>
      <c r="G80" s="8" t="s">
        <v>267</v>
      </c>
      <c r="H80" s="8" t="s">
        <v>233</v>
      </c>
      <c r="J80" s="10"/>
      <c r="K80" s="8" t="s">
        <v>234</v>
      </c>
    </row>
    <row r="81" spans="1:12" ht="24" hidden="1">
      <c r="A81" s="7">
        <v>74</v>
      </c>
      <c r="B81" s="9" t="s">
        <v>228</v>
      </c>
      <c r="C81" s="8" t="s">
        <v>279</v>
      </c>
      <c r="D81" s="9" t="s">
        <v>280</v>
      </c>
      <c r="E81" s="9" t="s">
        <v>281</v>
      </c>
      <c r="F81" s="9" t="s">
        <v>282</v>
      </c>
      <c r="G81" s="8" t="s">
        <v>267</v>
      </c>
      <c r="J81" s="10"/>
      <c r="K81" s="8" t="s">
        <v>234</v>
      </c>
    </row>
    <row r="82" spans="1:12" ht="24" hidden="1">
      <c r="A82" s="7">
        <v>75</v>
      </c>
      <c r="B82" s="8" t="s">
        <v>42</v>
      </c>
      <c r="D82" s="9" t="s">
        <v>283</v>
      </c>
      <c r="E82" s="9" t="s">
        <v>284</v>
      </c>
      <c r="F82" s="9" t="s">
        <v>285</v>
      </c>
      <c r="G82" s="8" t="s">
        <v>46</v>
      </c>
      <c r="H82" s="8" t="s">
        <v>286</v>
      </c>
      <c r="J82" s="10"/>
      <c r="K82" s="8" t="s">
        <v>287</v>
      </c>
      <c r="L82" s="8" t="s">
        <v>50</v>
      </c>
    </row>
    <row r="83" spans="1:12" ht="108" hidden="1">
      <c r="A83" s="7">
        <v>76</v>
      </c>
      <c r="B83" s="8" t="s">
        <v>288</v>
      </c>
      <c r="D83" s="9" t="s">
        <v>289</v>
      </c>
      <c r="E83" s="9" t="s">
        <v>290</v>
      </c>
      <c r="F83" s="9" t="s">
        <v>291</v>
      </c>
      <c r="G83" s="8" t="s">
        <v>292</v>
      </c>
      <c r="H83" s="8" t="s">
        <v>293</v>
      </c>
      <c r="J83" s="10">
        <v>45955</v>
      </c>
      <c r="K83" s="8" t="s">
        <v>196</v>
      </c>
    </row>
    <row r="84" spans="1:12" ht="48" hidden="1">
      <c r="A84" s="7">
        <v>77</v>
      </c>
      <c r="B84" s="8" t="s">
        <v>288</v>
      </c>
      <c r="D84" s="9" t="s">
        <v>294</v>
      </c>
      <c r="E84" s="9" t="s">
        <v>295</v>
      </c>
      <c r="F84" s="9" t="s">
        <v>296</v>
      </c>
      <c r="G84" s="8" t="s">
        <v>293</v>
      </c>
      <c r="H84" s="8" t="s">
        <v>297</v>
      </c>
      <c r="J84" s="10">
        <v>45955</v>
      </c>
      <c r="K84" s="8" t="s">
        <v>133</v>
      </c>
    </row>
    <row r="85" spans="1:12" ht="120" hidden="1">
      <c r="A85" s="7">
        <v>78</v>
      </c>
      <c r="B85" s="8" t="s">
        <v>288</v>
      </c>
      <c r="D85" s="9" t="s">
        <v>298</v>
      </c>
      <c r="E85" s="9" t="s">
        <v>299</v>
      </c>
      <c r="F85" s="9" t="s">
        <v>300</v>
      </c>
      <c r="G85" s="8" t="s">
        <v>301</v>
      </c>
      <c r="H85" s="8" t="s">
        <v>302</v>
      </c>
      <c r="J85" s="10">
        <v>45955</v>
      </c>
      <c r="K85" s="8" t="s">
        <v>133</v>
      </c>
    </row>
    <row r="86" spans="1:12" ht="60" hidden="1">
      <c r="A86" s="7">
        <v>79</v>
      </c>
      <c r="B86" s="9" t="s">
        <v>303</v>
      </c>
      <c r="C86" s="9"/>
      <c r="D86" s="9" t="s">
        <v>304</v>
      </c>
      <c r="E86" s="9" t="s">
        <v>305</v>
      </c>
      <c r="F86" s="9" t="s">
        <v>306</v>
      </c>
      <c r="G86" s="9" t="s">
        <v>307</v>
      </c>
      <c r="H86" s="9" t="s">
        <v>308</v>
      </c>
      <c r="I86" s="9"/>
      <c r="J86" s="10">
        <v>45955</v>
      </c>
      <c r="K86" s="8" t="s">
        <v>133</v>
      </c>
    </row>
    <row r="87" spans="1:12" ht="84" hidden="1">
      <c r="A87" s="7">
        <v>80</v>
      </c>
      <c r="B87" s="9" t="s">
        <v>309</v>
      </c>
      <c r="C87" s="9"/>
      <c r="D87" s="9" t="s">
        <v>310</v>
      </c>
      <c r="E87" s="9" t="s">
        <v>311</v>
      </c>
      <c r="F87" s="9" t="s">
        <v>312</v>
      </c>
      <c r="G87" s="9" t="s">
        <v>307</v>
      </c>
      <c r="H87" s="9" t="s">
        <v>313</v>
      </c>
      <c r="I87" s="9"/>
      <c r="J87" s="10">
        <v>45955</v>
      </c>
      <c r="K87" s="8" t="s">
        <v>133</v>
      </c>
    </row>
    <row r="88" spans="1:12" ht="96" hidden="1">
      <c r="A88" s="7">
        <v>81</v>
      </c>
      <c r="B88" s="9" t="s">
        <v>309</v>
      </c>
      <c r="C88" s="9"/>
      <c r="D88" s="9" t="s">
        <v>314</v>
      </c>
      <c r="E88" s="9" t="s">
        <v>315</v>
      </c>
      <c r="F88" s="9" t="s">
        <v>316</v>
      </c>
      <c r="G88" s="9" t="s">
        <v>307</v>
      </c>
      <c r="H88" s="9" t="s">
        <v>313</v>
      </c>
      <c r="I88" s="9"/>
      <c r="J88" s="10">
        <v>45955</v>
      </c>
      <c r="K88" s="8" t="s">
        <v>133</v>
      </c>
    </row>
    <row r="89" spans="1:12" ht="36">
      <c r="A89" s="7">
        <v>82</v>
      </c>
      <c r="B89" s="26" t="s">
        <v>68</v>
      </c>
      <c r="D89" s="9" t="s">
        <v>317</v>
      </c>
      <c r="E89" s="9" t="s">
        <v>318</v>
      </c>
      <c r="F89" s="9" t="s">
        <v>319</v>
      </c>
      <c r="G89" s="8" t="s">
        <v>320</v>
      </c>
    </row>
    <row r="90" spans="1:12" ht="24">
      <c r="A90" s="7">
        <v>83</v>
      </c>
      <c r="B90" s="26" t="s">
        <v>321</v>
      </c>
      <c r="D90" s="27" t="s">
        <v>322</v>
      </c>
      <c r="E90" s="9" t="s">
        <v>323</v>
      </c>
      <c r="F90" s="9" t="s">
        <v>324</v>
      </c>
      <c r="G90" s="8" t="s">
        <v>320</v>
      </c>
    </row>
    <row r="91" spans="1:12" ht="36">
      <c r="A91" s="7">
        <v>84</v>
      </c>
      <c r="B91" s="26" t="s">
        <v>68</v>
      </c>
      <c r="D91" s="9" t="s">
        <v>325</v>
      </c>
      <c r="E91" s="9" t="s">
        <v>325</v>
      </c>
      <c r="F91" s="9" t="s">
        <v>326</v>
      </c>
      <c r="G91" s="8" t="s">
        <v>320</v>
      </c>
    </row>
    <row r="92" spans="1:12" ht="48">
      <c r="A92" s="7">
        <v>85</v>
      </c>
      <c r="B92" s="26" t="s">
        <v>68</v>
      </c>
      <c r="D92" s="9" t="s">
        <v>327</v>
      </c>
      <c r="E92" s="9" t="s">
        <v>328</v>
      </c>
      <c r="F92" s="9" t="s">
        <v>329</v>
      </c>
      <c r="G92" s="8" t="s">
        <v>320</v>
      </c>
      <c r="H92" s="8" t="s">
        <v>330</v>
      </c>
    </row>
    <row r="93" spans="1:12" ht="48">
      <c r="A93" s="7">
        <v>86</v>
      </c>
      <c r="B93" s="26" t="s">
        <v>331</v>
      </c>
      <c r="D93" s="9" t="s">
        <v>332</v>
      </c>
      <c r="E93" s="9" t="s">
        <v>333</v>
      </c>
      <c r="F93" s="9" t="s">
        <v>334</v>
      </c>
      <c r="G93" s="8" t="s">
        <v>320</v>
      </c>
    </row>
    <row r="94" spans="1:12" ht="24">
      <c r="A94" s="7">
        <v>87</v>
      </c>
      <c r="B94" s="26" t="s">
        <v>68</v>
      </c>
      <c r="D94" s="9" t="s">
        <v>335</v>
      </c>
      <c r="E94" s="9" t="s">
        <v>335</v>
      </c>
      <c r="F94" s="9" t="s">
        <v>336</v>
      </c>
      <c r="G94" s="8" t="s">
        <v>320</v>
      </c>
    </row>
    <row r="95" spans="1:12" ht="48" hidden="1">
      <c r="A95" s="7">
        <v>88</v>
      </c>
      <c r="B95" s="8" t="s">
        <v>263</v>
      </c>
      <c r="D95" s="9" t="s">
        <v>337</v>
      </c>
      <c r="E95" s="9" t="s">
        <v>338</v>
      </c>
      <c r="F95" s="28" t="s">
        <v>339</v>
      </c>
      <c r="G95" s="8" t="s">
        <v>340</v>
      </c>
      <c r="J95" s="10">
        <v>45955</v>
      </c>
      <c r="K95" s="8" t="s">
        <v>50</v>
      </c>
    </row>
    <row r="96" spans="1:12" ht="36" hidden="1">
      <c r="A96" s="7">
        <v>89</v>
      </c>
      <c r="B96" s="8" t="s">
        <v>263</v>
      </c>
      <c r="D96" s="9" t="s">
        <v>341</v>
      </c>
      <c r="E96" s="9" t="s">
        <v>342</v>
      </c>
      <c r="F96" s="28" t="s">
        <v>343</v>
      </c>
      <c r="G96" s="8" t="s">
        <v>340</v>
      </c>
      <c r="J96" s="10">
        <v>45955</v>
      </c>
      <c r="K96" s="8" t="s">
        <v>50</v>
      </c>
    </row>
    <row r="97" spans="1:11" ht="48" hidden="1">
      <c r="A97" s="7">
        <v>90</v>
      </c>
      <c r="B97" s="8" t="s">
        <v>263</v>
      </c>
      <c r="D97" s="9" t="s">
        <v>344</v>
      </c>
      <c r="E97" s="9" t="s">
        <v>345</v>
      </c>
      <c r="F97" s="28" t="s">
        <v>346</v>
      </c>
      <c r="G97" s="8" t="s">
        <v>340</v>
      </c>
      <c r="J97" s="10">
        <v>45955</v>
      </c>
      <c r="K97" s="8" t="s">
        <v>50</v>
      </c>
    </row>
    <row r="98" spans="1:11" ht="48" hidden="1">
      <c r="A98" s="7">
        <v>91</v>
      </c>
      <c r="B98" s="8" t="s">
        <v>263</v>
      </c>
      <c r="D98" s="9" t="s">
        <v>347</v>
      </c>
      <c r="E98" s="9" t="s">
        <v>348</v>
      </c>
      <c r="F98" s="28" t="s">
        <v>349</v>
      </c>
      <c r="G98" s="8" t="s">
        <v>340</v>
      </c>
      <c r="H98" s="8" t="s">
        <v>350</v>
      </c>
      <c r="J98" s="10">
        <v>45955</v>
      </c>
      <c r="K98" s="8" t="s">
        <v>50</v>
      </c>
    </row>
    <row r="99" spans="1:11" ht="36" hidden="1">
      <c r="A99" s="7">
        <v>92</v>
      </c>
      <c r="B99" s="8" t="s">
        <v>263</v>
      </c>
      <c r="D99" s="9" t="s">
        <v>351</v>
      </c>
      <c r="E99" s="9" t="s">
        <v>352</v>
      </c>
      <c r="F99" s="28" t="s">
        <v>353</v>
      </c>
      <c r="G99" s="8" t="s">
        <v>340</v>
      </c>
      <c r="H99" s="8" t="s">
        <v>354</v>
      </c>
      <c r="J99" s="10">
        <v>45955</v>
      </c>
      <c r="K99" s="8" t="s">
        <v>50</v>
      </c>
    </row>
    <row r="100" spans="1:11" ht="48" hidden="1">
      <c r="A100" s="7">
        <v>93</v>
      </c>
      <c r="B100" s="8" t="s">
        <v>263</v>
      </c>
      <c r="D100" s="9" t="s">
        <v>355</v>
      </c>
      <c r="E100" s="9" t="s">
        <v>356</v>
      </c>
      <c r="F100" s="28" t="s">
        <v>357</v>
      </c>
      <c r="G100" s="8" t="s">
        <v>340</v>
      </c>
      <c r="H100" s="8" t="s">
        <v>267</v>
      </c>
      <c r="J100" s="10">
        <v>45955</v>
      </c>
      <c r="K100" s="8" t="s">
        <v>50</v>
      </c>
    </row>
    <row r="101" spans="1:11" ht="24" hidden="1">
      <c r="A101" s="7">
        <v>94</v>
      </c>
      <c r="B101" s="9" t="s">
        <v>358</v>
      </c>
      <c r="D101" s="9" t="s">
        <v>359</v>
      </c>
      <c r="E101" s="9" t="s">
        <v>360</v>
      </c>
      <c r="F101" s="28" t="s">
        <v>361</v>
      </c>
      <c r="G101" s="8" t="s">
        <v>362</v>
      </c>
      <c r="J101" s="10">
        <v>45955</v>
      </c>
      <c r="K101" s="8" t="s">
        <v>363</v>
      </c>
    </row>
    <row r="102" spans="1:11" hidden="1">
      <c r="A102" s="7">
        <v>95</v>
      </c>
      <c r="B102" s="9" t="s">
        <v>358</v>
      </c>
      <c r="D102" s="9" t="s">
        <v>364</v>
      </c>
      <c r="E102" s="9" t="s">
        <v>365</v>
      </c>
      <c r="F102" s="28" t="s">
        <v>366</v>
      </c>
      <c r="G102" s="8" t="s">
        <v>362</v>
      </c>
      <c r="J102" s="10">
        <v>45955</v>
      </c>
      <c r="K102" s="8" t="s">
        <v>363</v>
      </c>
    </row>
    <row r="103" spans="1:11" hidden="1">
      <c r="A103" s="7">
        <v>96</v>
      </c>
      <c r="B103" s="9" t="s">
        <v>358</v>
      </c>
      <c r="D103" s="9" t="s">
        <v>367</v>
      </c>
      <c r="G103" s="8" t="s">
        <v>362</v>
      </c>
      <c r="J103" s="10">
        <v>45955</v>
      </c>
      <c r="K103" s="8" t="s">
        <v>368</v>
      </c>
    </row>
    <row r="104" spans="1:11" hidden="1">
      <c r="A104" s="7">
        <v>97</v>
      </c>
      <c r="B104" s="9" t="s">
        <v>358</v>
      </c>
      <c r="D104" s="9" t="s">
        <v>369</v>
      </c>
      <c r="F104" s="9" t="s">
        <v>370</v>
      </c>
      <c r="G104" s="8" t="s">
        <v>362</v>
      </c>
      <c r="J104" s="10">
        <v>45955</v>
      </c>
      <c r="K104" s="8" t="s">
        <v>363</v>
      </c>
    </row>
    <row r="105" spans="1:11" ht="132">
      <c r="A105" s="7">
        <v>98</v>
      </c>
      <c r="B105" s="9" t="s">
        <v>77</v>
      </c>
      <c r="D105" s="9" t="s">
        <v>371</v>
      </c>
      <c r="E105" s="9" t="s">
        <v>372</v>
      </c>
      <c r="F105" s="32" t="s">
        <v>373</v>
      </c>
      <c r="G105" s="8" t="s">
        <v>374</v>
      </c>
      <c r="H105" s="8" t="s">
        <v>375</v>
      </c>
      <c r="J105" s="10">
        <v>45955</v>
      </c>
      <c r="K105" s="8" t="s">
        <v>50</v>
      </c>
    </row>
    <row r="106" spans="1:11" ht="60" hidden="1">
      <c r="A106" s="7">
        <v>99</v>
      </c>
      <c r="B106" s="9" t="s">
        <v>42</v>
      </c>
      <c r="D106" s="9" t="s">
        <v>376</v>
      </c>
      <c r="E106" s="9" t="s">
        <v>377</v>
      </c>
      <c r="F106" s="32" t="s">
        <v>378</v>
      </c>
      <c r="G106" s="8" t="s">
        <v>379</v>
      </c>
      <c r="H106" s="8" t="s">
        <v>380</v>
      </c>
      <c r="J106" s="33">
        <v>45962</v>
      </c>
      <c r="K106" s="8" t="s">
        <v>50</v>
      </c>
    </row>
    <row r="107" spans="1:11" ht="60" hidden="1">
      <c r="A107" s="7">
        <v>100</v>
      </c>
      <c r="B107" s="9" t="s">
        <v>42</v>
      </c>
      <c r="D107" s="9" t="s">
        <v>381</v>
      </c>
      <c r="E107" s="9" t="s">
        <v>382</v>
      </c>
      <c r="F107" s="32" t="s">
        <v>383</v>
      </c>
      <c r="G107" s="8" t="s">
        <v>384</v>
      </c>
      <c r="H107" s="8" t="s">
        <v>251</v>
      </c>
      <c r="J107" s="10">
        <v>45955</v>
      </c>
      <c r="K107" s="8" t="s">
        <v>50</v>
      </c>
    </row>
    <row r="108" spans="1:11" ht="60" hidden="1">
      <c r="A108" s="7">
        <v>101</v>
      </c>
      <c r="B108" s="9" t="s">
        <v>42</v>
      </c>
      <c r="D108" s="9" t="s">
        <v>385</v>
      </c>
      <c r="E108" s="9" t="s">
        <v>386</v>
      </c>
      <c r="F108" s="32" t="s">
        <v>386</v>
      </c>
      <c r="G108" s="8" t="s">
        <v>384</v>
      </c>
      <c r="H108" s="8" t="s">
        <v>251</v>
      </c>
      <c r="J108" s="10">
        <v>45955</v>
      </c>
      <c r="K108" s="8" t="s">
        <v>50</v>
      </c>
    </row>
    <row r="109" spans="1:11" ht="108">
      <c r="A109" s="7">
        <v>102</v>
      </c>
      <c r="B109" s="9" t="s">
        <v>387</v>
      </c>
      <c r="D109" s="9" t="s">
        <v>388</v>
      </c>
      <c r="E109" s="9" t="s">
        <v>389</v>
      </c>
      <c r="F109" s="28" t="s">
        <v>390</v>
      </c>
      <c r="G109" s="8" t="s">
        <v>391</v>
      </c>
      <c r="H109" s="8" t="s">
        <v>384</v>
      </c>
      <c r="J109" s="33">
        <v>45930</v>
      </c>
      <c r="K109" s="8" t="s">
        <v>58</v>
      </c>
    </row>
    <row r="110" spans="1:11" ht="132">
      <c r="A110" s="7">
        <v>103</v>
      </c>
      <c r="B110" s="9" t="s">
        <v>77</v>
      </c>
      <c r="D110" s="9" t="s">
        <v>392</v>
      </c>
      <c r="E110" s="9" t="s">
        <v>393</v>
      </c>
      <c r="F110" s="28" t="s">
        <v>394</v>
      </c>
      <c r="G110" s="8" t="s">
        <v>395</v>
      </c>
      <c r="H110" s="8" t="s">
        <v>384</v>
      </c>
      <c r="J110" s="33">
        <v>45930</v>
      </c>
      <c r="K110" s="8" t="s">
        <v>58</v>
      </c>
    </row>
    <row r="111" spans="1:11" ht="156">
      <c r="A111" s="7">
        <v>104</v>
      </c>
      <c r="B111" s="9" t="s">
        <v>396</v>
      </c>
      <c r="D111" s="9" t="s">
        <v>397</v>
      </c>
      <c r="E111" s="9" t="s">
        <v>398</v>
      </c>
      <c r="F111" s="28" t="s">
        <v>399</v>
      </c>
      <c r="G111" s="8" t="s">
        <v>320</v>
      </c>
      <c r="H111" s="8" t="s">
        <v>400</v>
      </c>
      <c r="J111" s="33">
        <v>45958</v>
      </c>
      <c r="K111" s="8" t="s">
        <v>50</v>
      </c>
    </row>
    <row r="112" spans="1:11" ht="132" hidden="1">
      <c r="A112" s="7">
        <v>105</v>
      </c>
      <c r="B112" s="9" t="s">
        <v>42</v>
      </c>
      <c r="E112" s="9" t="s">
        <v>401</v>
      </c>
      <c r="F112" s="9" t="s">
        <v>402</v>
      </c>
    </row>
    <row r="113" spans="1:23">
      <c r="A113" s="7">
        <v>106</v>
      </c>
    </row>
    <row r="114" spans="1:23" ht="60">
      <c r="A114" s="7">
        <v>107</v>
      </c>
      <c r="B114" s="9" t="s">
        <v>42</v>
      </c>
      <c r="D114" s="9" t="s">
        <v>403</v>
      </c>
      <c r="E114" s="9" t="s">
        <v>404</v>
      </c>
      <c r="F114" s="9" t="s">
        <v>405</v>
      </c>
      <c r="G114" s="8" t="s">
        <v>46</v>
      </c>
      <c r="H114" s="8" t="s">
        <v>46</v>
      </c>
      <c r="K114" s="8" t="s">
        <v>50</v>
      </c>
    </row>
    <row r="115" spans="1:23" ht="36">
      <c r="A115" s="7">
        <v>108</v>
      </c>
      <c r="B115" s="9" t="s">
        <v>406</v>
      </c>
      <c r="D115" s="9" t="s">
        <v>407</v>
      </c>
      <c r="E115" s="9" t="s">
        <v>408</v>
      </c>
      <c r="G115" s="8" t="s">
        <v>217</v>
      </c>
      <c r="H115" s="8" t="s">
        <v>409</v>
      </c>
    </row>
    <row r="116" spans="1:23" ht="24">
      <c r="A116" s="7">
        <v>109</v>
      </c>
      <c r="B116" s="9" t="s">
        <v>410</v>
      </c>
      <c r="D116" s="9" t="s">
        <v>411</v>
      </c>
      <c r="E116" s="9" t="s">
        <v>412</v>
      </c>
      <c r="G116" s="8" t="s">
        <v>217</v>
      </c>
      <c r="H116" s="8" t="s">
        <v>413</v>
      </c>
    </row>
    <row r="117" spans="1:23" ht="36">
      <c r="A117" s="7">
        <v>110</v>
      </c>
      <c r="B117" s="9" t="s">
        <v>410</v>
      </c>
      <c r="D117" s="9" t="s">
        <v>414</v>
      </c>
      <c r="E117" s="9" t="s">
        <v>415</v>
      </c>
      <c r="G117" s="8" t="s">
        <v>217</v>
      </c>
      <c r="H117" s="8" t="s">
        <v>416</v>
      </c>
    </row>
    <row r="118" spans="1:23" ht="24">
      <c r="A118" s="7">
        <v>111</v>
      </c>
      <c r="B118" s="9" t="s">
        <v>417</v>
      </c>
      <c r="D118" s="9" t="s">
        <v>418</v>
      </c>
      <c r="E118" s="9" t="s">
        <v>419</v>
      </c>
      <c r="F118" s="9" t="s">
        <v>418</v>
      </c>
      <c r="G118" s="8" t="s">
        <v>420</v>
      </c>
      <c r="H118" s="8" t="s">
        <v>421</v>
      </c>
      <c r="W118" s="8" t="s">
        <v>422</v>
      </c>
    </row>
    <row r="119" spans="1:23" ht="24">
      <c r="A119" s="7">
        <v>112</v>
      </c>
      <c r="B119" s="9" t="s">
        <v>417</v>
      </c>
      <c r="D119" s="9" t="s">
        <v>423</v>
      </c>
      <c r="E119" s="9" t="s">
        <v>424</v>
      </c>
      <c r="F119" s="9" t="s">
        <v>423</v>
      </c>
      <c r="G119" s="8" t="s">
        <v>420</v>
      </c>
      <c r="H119" s="8" t="s">
        <v>421</v>
      </c>
      <c r="W119" s="8" t="s">
        <v>425</v>
      </c>
    </row>
    <row r="120" spans="1:23" ht="24">
      <c r="A120" s="7">
        <v>113</v>
      </c>
      <c r="B120" s="9" t="s">
        <v>417</v>
      </c>
      <c r="D120" s="9" t="s">
        <v>426</v>
      </c>
      <c r="E120" s="9" t="s">
        <v>427</v>
      </c>
      <c r="F120" s="9" t="s">
        <v>426</v>
      </c>
      <c r="G120" s="8" t="s">
        <v>420</v>
      </c>
      <c r="H120" s="8" t="s">
        <v>421</v>
      </c>
      <c r="W120" s="8" t="s">
        <v>428</v>
      </c>
    </row>
    <row r="121" spans="1:23" ht="24">
      <c r="A121" s="7">
        <v>114</v>
      </c>
      <c r="B121" s="9" t="s">
        <v>417</v>
      </c>
      <c r="D121" s="9" t="s">
        <v>429</v>
      </c>
      <c r="E121" s="9" t="s">
        <v>430</v>
      </c>
      <c r="F121" s="9" t="s">
        <v>429</v>
      </c>
      <c r="G121" s="8" t="s">
        <v>420</v>
      </c>
      <c r="H121" s="8" t="s">
        <v>421</v>
      </c>
      <c r="W121" s="8" t="s">
        <v>431</v>
      </c>
    </row>
    <row r="122" spans="1:23" ht="36">
      <c r="A122" s="7">
        <v>115</v>
      </c>
      <c r="B122" s="9" t="s">
        <v>417</v>
      </c>
      <c r="D122" s="9" t="s">
        <v>432</v>
      </c>
      <c r="E122" s="9" t="s">
        <v>433</v>
      </c>
      <c r="F122" s="9" t="s">
        <v>432</v>
      </c>
      <c r="G122" s="8" t="s">
        <v>420</v>
      </c>
      <c r="H122" s="8" t="s">
        <v>421</v>
      </c>
    </row>
    <row r="123" spans="1:23" ht="36">
      <c r="A123" s="7">
        <v>116</v>
      </c>
      <c r="B123" s="9" t="s">
        <v>417</v>
      </c>
      <c r="D123" s="9" t="s">
        <v>434</v>
      </c>
      <c r="E123" s="9" t="s">
        <v>435</v>
      </c>
      <c r="F123" s="9" t="s">
        <v>434</v>
      </c>
      <c r="G123" s="8" t="s">
        <v>420</v>
      </c>
      <c r="H123" s="8" t="s">
        <v>421</v>
      </c>
    </row>
    <row r="124" spans="1:23" ht="36">
      <c r="A124" s="7">
        <v>117</v>
      </c>
      <c r="B124" s="9" t="s">
        <v>417</v>
      </c>
      <c r="D124" s="9" t="s">
        <v>436</v>
      </c>
      <c r="E124" s="9" t="s">
        <v>437</v>
      </c>
      <c r="F124" s="9" t="s">
        <v>436</v>
      </c>
      <c r="G124" s="8" t="s">
        <v>420</v>
      </c>
      <c r="H124" s="8" t="s">
        <v>421</v>
      </c>
    </row>
    <row r="125" spans="1:23" ht="24">
      <c r="A125" s="7">
        <v>118</v>
      </c>
      <c r="B125" s="9" t="s">
        <v>417</v>
      </c>
      <c r="D125" s="9" t="s">
        <v>438</v>
      </c>
      <c r="E125" s="9" t="s">
        <v>439</v>
      </c>
      <c r="F125" s="9" t="s">
        <v>440</v>
      </c>
      <c r="G125" s="8" t="s">
        <v>420</v>
      </c>
      <c r="H125" s="8" t="s">
        <v>421</v>
      </c>
    </row>
    <row r="126" spans="1:23" ht="36">
      <c r="A126" s="7">
        <v>119</v>
      </c>
      <c r="B126" s="9" t="s">
        <v>417</v>
      </c>
      <c r="D126" s="9" t="s">
        <v>438</v>
      </c>
      <c r="E126" s="9" t="s">
        <v>439</v>
      </c>
      <c r="F126" s="9" t="s">
        <v>441</v>
      </c>
      <c r="G126" s="8" t="s">
        <v>420</v>
      </c>
      <c r="H126" s="8" t="s">
        <v>421</v>
      </c>
    </row>
    <row r="127" spans="1:23">
      <c r="A127" s="7">
        <v>120</v>
      </c>
      <c r="B127" s="9" t="s">
        <v>417</v>
      </c>
      <c r="D127" s="9" t="s">
        <v>438</v>
      </c>
      <c r="E127" s="9" t="s">
        <v>442</v>
      </c>
      <c r="F127" s="9" t="s">
        <v>443</v>
      </c>
      <c r="G127" s="8" t="s">
        <v>420</v>
      </c>
      <c r="H127" s="8" t="s">
        <v>421</v>
      </c>
    </row>
    <row r="128" spans="1:23" ht="24">
      <c r="A128" s="7">
        <v>121</v>
      </c>
      <c r="B128" s="9" t="s">
        <v>417</v>
      </c>
      <c r="D128" s="9" t="s">
        <v>444</v>
      </c>
      <c r="E128" s="9" t="s">
        <v>445</v>
      </c>
      <c r="F128" s="9" t="s">
        <v>444</v>
      </c>
      <c r="G128" s="8" t="s">
        <v>420</v>
      </c>
      <c r="H128" s="8" t="s">
        <v>421</v>
      </c>
      <c r="W128" s="8" t="s">
        <v>446</v>
      </c>
    </row>
    <row r="129" spans="1:23" ht="24">
      <c r="A129" s="7">
        <v>122</v>
      </c>
      <c r="B129" s="9" t="s">
        <v>417</v>
      </c>
      <c r="D129" s="9" t="s">
        <v>447</v>
      </c>
      <c r="E129" s="9" t="s">
        <v>448</v>
      </c>
      <c r="F129" s="9" t="s">
        <v>449</v>
      </c>
      <c r="G129" s="8" t="s">
        <v>420</v>
      </c>
      <c r="H129" s="8" t="s">
        <v>421</v>
      </c>
      <c r="W129" s="8" t="s">
        <v>450</v>
      </c>
    </row>
    <row r="130" spans="1:23" ht="24">
      <c r="A130" s="7">
        <v>123</v>
      </c>
      <c r="B130" s="9" t="s">
        <v>417</v>
      </c>
      <c r="D130" s="9" t="s">
        <v>451</v>
      </c>
      <c r="E130" s="9" t="s">
        <v>452</v>
      </c>
      <c r="F130" s="9" t="s">
        <v>453</v>
      </c>
      <c r="G130" s="8" t="s">
        <v>420</v>
      </c>
      <c r="H130" s="8" t="s">
        <v>421</v>
      </c>
      <c r="W130" s="8" t="s">
        <v>454</v>
      </c>
    </row>
    <row r="131" spans="1:23" ht="24">
      <c r="A131" s="7">
        <v>124</v>
      </c>
      <c r="B131" s="9" t="s">
        <v>417</v>
      </c>
      <c r="D131" s="9" t="s">
        <v>455</v>
      </c>
      <c r="E131" s="9" t="s">
        <v>456</v>
      </c>
      <c r="F131" s="9" t="s">
        <v>457</v>
      </c>
      <c r="G131" s="8" t="s">
        <v>420</v>
      </c>
      <c r="H131" s="8" t="s">
        <v>421</v>
      </c>
      <c r="W131" s="8" t="s">
        <v>458</v>
      </c>
    </row>
    <row r="132" spans="1:23" ht="24">
      <c r="A132" s="7">
        <v>125</v>
      </c>
      <c r="B132" s="9" t="s">
        <v>417</v>
      </c>
      <c r="D132" s="9" t="s">
        <v>459</v>
      </c>
      <c r="E132" s="9" t="s">
        <v>460</v>
      </c>
      <c r="F132" s="9" t="s">
        <v>461</v>
      </c>
      <c r="G132" s="8" t="s">
        <v>420</v>
      </c>
      <c r="H132" s="8" t="s">
        <v>421</v>
      </c>
      <c r="W132" s="8" t="s">
        <v>462</v>
      </c>
    </row>
    <row r="133" spans="1:23" ht="24">
      <c r="A133" s="7">
        <v>126</v>
      </c>
      <c r="B133" s="9" t="s">
        <v>417</v>
      </c>
      <c r="D133" s="9" t="s">
        <v>463</v>
      </c>
      <c r="E133" s="9" t="s">
        <v>463</v>
      </c>
      <c r="F133" s="9" t="s">
        <v>464</v>
      </c>
      <c r="G133" s="8" t="s">
        <v>420</v>
      </c>
      <c r="H133" s="8" t="s">
        <v>421</v>
      </c>
      <c r="W133" s="8" t="s">
        <v>465</v>
      </c>
    </row>
    <row r="134" spans="1:23" ht="24">
      <c r="A134" s="7">
        <v>127</v>
      </c>
      <c r="B134" s="9" t="s">
        <v>417</v>
      </c>
      <c r="D134" s="9" t="s">
        <v>466</v>
      </c>
      <c r="E134" s="9" t="s">
        <v>467</v>
      </c>
      <c r="F134" s="9" t="s">
        <v>466</v>
      </c>
      <c r="G134" s="8" t="s">
        <v>420</v>
      </c>
      <c r="H134" s="8" t="s">
        <v>421</v>
      </c>
    </row>
    <row r="135" spans="1:23" ht="24">
      <c r="A135" s="7">
        <v>128</v>
      </c>
      <c r="B135" s="9" t="s">
        <v>417</v>
      </c>
      <c r="D135" s="9" t="s">
        <v>468</v>
      </c>
      <c r="E135" s="9" t="s">
        <v>469</v>
      </c>
      <c r="F135" s="9" t="s">
        <v>468</v>
      </c>
      <c r="G135" s="8" t="s">
        <v>420</v>
      </c>
      <c r="H135" s="8" t="s">
        <v>421</v>
      </c>
    </row>
    <row r="136" spans="1:23" ht="24">
      <c r="A136" s="7">
        <v>129</v>
      </c>
      <c r="B136" s="9" t="s">
        <v>470</v>
      </c>
      <c r="D136" s="9" t="s">
        <v>471</v>
      </c>
      <c r="E136" s="9" t="s">
        <v>471</v>
      </c>
      <c r="F136" s="9" t="s">
        <v>472</v>
      </c>
      <c r="G136" s="8" t="s">
        <v>420</v>
      </c>
      <c r="H136" s="8" t="s">
        <v>473</v>
      </c>
    </row>
    <row r="137" spans="1:23" ht="24">
      <c r="A137" s="7">
        <v>130</v>
      </c>
      <c r="B137" s="9" t="s">
        <v>410</v>
      </c>
      <c r="D137" s="9" t="s">
        <v>474</v>
      </c>
      <c r="E137" s="9" t="s">
        <v>475</v>
      </c>
      <c r="G137" s="8" t="s">
        <v>217</v>
      </c>
    </row>
    <row r="138" spans="1:23" ht="36">
      <c r="A138" s="7">
        <v>131</v>
      </c>
      <c r="B138" s="9" t="s">
        <v>410</v>
      </c>
      <c r="D138" s="9" t="s">
        <v>447</v>
      </c>
      <c r="E138" s="9" t="s">
        <v>476</v>
      </c>
      <c r="G138" s="8" t="s">
        <v>217</v>
      </c>
    </row>
    <row r="139" spans="1:23" ht="24">
      <c r="A139" s="7">
        <v>132</v>
      </c>
      <c r="B139" s="9" t="s">
        <v>410</v>
      </c>
      <c r="D139" s="9" t="s">
        <v>477</v>
      </c>
      <c r="E139" s="9" t="s">
        <v>478</v>
      </c>
      <c r="G139" s="8" t="s">
        <v>217</v>
      </c>
    </row>
    <row r="140" spans="1:23">
      <c r="A140" s="7">
        <v>133</v>
      </c>
    </row>
    <row r="141" spans="1:23" ht="24">
      <c r="A141" s="7">
        <v>134</v>
      </c>
      <c r="B141" s="9" t="s">
        <v>222</v>
      </c>
      <c r="C141" s="8" t="s">
        <v>94</v>
      </c>
      <c r="D141" s="9" t="s">
        <v>479</v>
      </c>
      <c r="E141" s="9" t="s">
        <v>480</v>
      </c>
      <c r="F141" s="9" t="s">
        <v>481</v>
      </c>
      <c r="G141" s="8" t="s">
        <v>482</v>
      </c>
      <c r="H141" s="8" t="s">
        <v>246</v>
      </c>
    </row>
    <row r="142" spans="1:23" ht="24">
      <c r="A142" s="7">
        <v>135</v>
      </c>
      <c r="B142" s="9" t="s">
        <v>483</v>
      </c>
      <c r="E142" s="9" t="s">
        <v>484</v>
      </c>
      <c r="F142" s="9" t="s">
        <v>485</v>
      </c>
      <c r="G142" s="8" t="s">
        <v>486</v>
      </c>
      <c r="H142" s="8" t="s">
        <v>487</v>
      </c>
      <c r="W142" s="8" t="s">
        <v>488</v>
      </c>
    </row>
    <row r="143" spans="1:23" ht="24">
      <c r="A143" s="7">
        <v>136</v>
      </c>
      <c r="B143" s="9" t="s">
        <v>483</v>
      </c>
      <c r="E143" s="9" t="s">
        <v>489</v>
      </c>
      <c r="F143" s="9" t="s">
        <v>490</v>
      </c>
      <c r="G143" s="8" t="s">
        <v>486</v>
      </c>
      <c r="H143" s="8" t="s">
        <v>491</v>
      </c>
      <c r="W143" s="8" t="s">
        <v>488</v>
      </c>
    </row>
    <row r="144" spans="1:23" ht="24">
      <c r="A144" s="7">
        <v>137</v>
      </c>
      <c r="B144" s="9" t="s">
        <v>483</v>
      </c>
      <c r="E144" s="9" t="s">
        <v>492</v>
      </c>
      <c r="F144" s="9" t="s">
        <v>493</v>
      </c>
      <c r="G144" s="8" t="s">
        <v>486</v>
      </c>
      <c r="H144" s="8" t="s">
        <v>491</v>
      </c>
      <c r="W144" s="8" t="s">
        <v>488</v>
      </c>
    </row>
    <row r="145" spans="1:24" ht="24">
      <c r="A145" s="7">
        <v>138</v>
      </c>
      <c r="B145" s="9" t="s">
        <v>494</v>
      </c>
      <c r="E145" s="9" t="s">
        <v>495</v>
      </c>
      <c r="F145" s="9" t="s">
        <v>496</v>
      </c>
      <c r="G145" s="8" t="s">
        <v>486</v>
      </c>
      <c r="H145" s="8" t="s">
        <v>491</v>
      </c>
      <c r="W145" s="8" t="s">
        <v>488</v>
      </c>
    </row>
    <row r="146" spans="1:24" ht="24">
      <c r="A146" s="7">
        <v>139</v>
      </c>
      <c r="B146" s="9" t="s">
        <v>497</v>
      </c>
      <c r="E146" s="9" t="s">
        <v>498</v>
      </c>
      <c r="F146" s="9" t="s">
        <v>499</v>
      </c>
      <c r="G146" s="8" t="s">
        <v>486</v>
      </c>
      <c r="H146" s="8" t="s">
        <v>500</v>
      </c>
    </row>
    <row r="147" spans="1:24" ht="36">
      <c r="A147" s="7">
        <v>140</v>
      </c>
      <c r="B147" s="9" t="s">
        <v>501</v>
      </c>
      <c r="E147" s="9" t="s">
        <v>502</v>
      </c>
      <c r="F147" s="9" t="s">
        <v>503</v>
      </c>
      <c r="G147" s="8" t="s">
        <v>486</v>
      </c>
      <c r="H147" s="8" t="s">
        <v>504</v>
      </c>
    </row>
    <row r="148" spans="1:24" ht="24">
      <c r="A148" s="7">
        <v>141</v>
      </c>
      <c r="B148" s="9" t="s">
        <v>501</v>
      </c>
      <c r="E148" s="9" t="s">
        <v>505</v>
      </c>
      <c r="F148" s="9" t="s">
        <v>506</v>
      </c>
      <c r="G148" s="8" t="s">
        <v>486</v>
      </c>
      <c r="H148" s="8" t="s">
        <v>504</v>
      </c>
    </row>
    <row r="149" spans="1:24" ht="36">
      <c r="A149" s="7">
        <v>142</v>
      </c>
      <c r="B149" s="9" t="s">
        <v>501</v>
      </c>
      <c r="E149" s="9" t="s">
        <v>507</v>
      </c>
      <c r="F149" s="9" t="s">
        <v>508</v>
      </c>
      <c r="G149" s="8" t="s">
        <v>486</v>
      </c>
      <c r="H149" s="8" t="s">
        <v>504</v>
      </c>
    </row>
    <row r="150" spans="1:24" ht="84">
      <c r="A150" s="7">
        <v>143</v>
      </c>
      <c r="B150" s="9" t="s">
        <v>509</v>
      </c>
      <c r="E150" s="9" t="s">
        <v>510</v>
      </c>
      <c r="F150" s="9" t="s">
        <v>511</v>
      </c>
      <c r="G150" s="8" t="s">
        <v>486</v>
      </c>
      <c r="H150" s="8" t="s">
        <v>504</v>
      </c>
    </row>
    <row r="151" spans="1:24" ht="36">
      <c r="A151" s="7">
        <v>144</v>
      </c>
      <c r="B151" s="9" t="s">
        <v>509</v>
      </c>
      <c r="E151" s="9" t="s">
        <v>512</v>
      </c>
      <c r="F151" s="9" t="s">
        <v>513</v>
      </c>
      <c r="G151" s="8" t="s">
        <v>486</v>
      </c>
      <c r="H151" s="8" t="s">
        <v>504</v>
      </c>
    </row>
    <row r="152" spans="1:24" ht="48">
      <c r="A152" s="7">
        <v>145</v>
      </c>
      <c r="B152" s="9" t="s">
        <v>509</v>
      </c>
      <c r="E152" s="9" t="s">
        <v>514</v>
      </c>
      <c r="F152" s="9" t="s">
        <v>515</v>
      </c>
      <c r="G152" s="8" t="s">
        <v>486</v>
      </c>
      <c r="H152" s="8" t="s">
        <v>504</v>
      </c>
    </row>
    <row r="153" spans="1:24" ht="48">
      <c r="A153" s="7">
        <v>146</v>
      </c>
      <c r="B153" s="9" t="s">
        <v>497</v>
      </c>
      <c r="E153" s="9" t="s">
        <v>516</v>
      </c>
      <c r="F153" s="9" t="s">
        <v>517</v>
      </c>
      <c r="G153" s="8" t="s">
        <v>486</v>
      </c>
      <c r="H153" s="8" t="s">
        <v>252</v>
      </c>
    </row>
    <row r="154" spans="1:24" ht="84">
      <c r="A154" s="7">
        <v>147</v>
      </c>
      <c r="B154" s="9" t="s">
        <v>509</v>
      </c>
      <c r="E154" s="9" t="s">
        <v>518</v>
      </c>
      <c r="F154" s="9" t="s">
        <v>519</v>
      </c>
      <c r="G154" s="8" t="s">
        <v>486</v>
      </c>
      <c r="H154" s="8" t="s">
        <v>252</v>
      </c>
    </row>
    <row r="155" spans="1:24" ht="24">
      <c r="A155" s="7">
        <v>148</v>
      </c>
      <c r="B155" s="9" t="s">
        <v>509</v>
      </c>
      <c r="E155" s="9" t="s">
        <v>520</v>
      </c>
      <c r="F155" s="9" t="s">
        <v>521</v>
      </c>
      <c r="G155" s="8" t="s">
        <v>486</v>
      </c>
      <c r="H155" s="8" t="s">
        <v>504</v>
      </c>
    </row>
    <row r="156" spans="1:24" ht="24">
      <c r="A156" s="7">
        <v>149</v>
      </c>
      <c r="B156" s="9" t="s">
        <v>509</v>
      </c>
      <c r="E156" s="9" t="s">
        <v>522</v>
      </c>
      <c r="F156" s="9" t="s">
        <v>523</v>
      </c>
      <c r="G156" s="8" t="s">
        <v>486</v>
      </c>
      <c r="H156" s="8" t="s">
        <v>504</v>
      </c>
    </row>
    <row r="157" spans="1:24" ht="24">
      <c r="A157" s="7">
        <v>150</v>
      </c>
      <c r="B157" s="9" t="s">
        <v>501</v>
      </c>
      <c r="E157" s="9" t="s">
        <v>524</v>
      </c>
      <c r="F157" s="9" t="s">
        <v>525</v>
      </c>
      <c r="G157" s="8" t="s">
        <v>486</v>
      </c>
      <c r="H157" s="8" t="s">
        <v>504</v>
      </c>
    </row>
    <row r="158" spans="1:24" ht="48">
      <c r="A158" s="7">
        <v>151</v>
      </c>
      <c r="B158" s="9" t="s">
        <v>526</v>
      </c>
      <c r="D158" s="9" t="s">
        <v>527</v>
      </c>
      <c r="E158" s="9" t="s">
        <v>528</v>
      </c>
      <c r="F158" s="9" t="s">
        <v>529</v>
      </c>
      <c r="G158" s="8" t="s">
        <v>530</v>
      </c>
      <c r="H158" s="8" t="s">
        <v>531</v>
      </c>
      <c r="U158" s="36"/>
      <c r="W158" s="38" t="s">
        <v>532</v>
      </c>
      <c r="X158" s="37"/>
    </row>
    <row r="159" spans="1:24" ht="48">
      <c r="A159" s="7">
        <v>152</v>
      </c>
      <c r="B159" s="9" t="s">
        <v>526</v>
      </c>
      <c r="D159" s="9" t="s">
        <v>533</v>
      </c>
      <c r="E159" s="9" t="s">
        <v>534</v>
      </c>
      <c r="F159" s="9" t="s">
        <v>535</v>
      </c>
      <c r="G159" s="8" t="s">
        <v>530</v>
      </c>
      <c r="H159" s="8" t="s">
        <v>531</v>
      </c>
      <c r="U159" s="36"/>
      <c r="W159" s="38" t="s">
        <v>536</v>
      </c>
      <c r="X159" s="37"/>
    </row>
    <row r="160" spans="1:24" ht="36">
      <c r="A160" s="7">
        <v>153</v>
      </c>
      <c r="B160" s="9" t="s">
        <v>526</v>
      </c>
      <c r="D160" s="9" t="s">
        <v>537</v>
      </c>
      <c r="E160" s="9" t="s">
        <v>538</v>
      </c>
      <c r="F160" s="9" t="s">
        <v>539</v>
      </c>
      <c r="G160" s="8" t="s">
        <v>530</v>
      </c>
      <c r="H160" s="8" t="s">
        <v>531</v>
      </c>
      <c r="U160" s="36"/>
      <c r="W160" s="38" t="s">
        <v>540</v>
      </c>
      <c r="X160" s="37"/>
    </row>
    <row r="161" spans="1:23" ht="48">
      <c r="A161" s="7">
        <v>154</v>
      </c>
      <c r="B161" s="9" t="s">
        <v>541</v>
      </c>
      <c r="D161" s="9" t="s">
        <v>542</v>
      </c>
      <c r="E161" s="9" t="s">
        <v>543</v>
      </c>
      <c r="F161" s="9" t="s">
        <v>544</v>
      </c>
      <c r="G161" s="8" t="s">
        <v>530</v>
      </c>
      <c r="H161" s="8" t="s">
        <v>531</v>
      </c>
      <c r="W161" s="39" t="s">
        <v>545</v>
      </c>
    </row>
    <row r="162" spans="1:23" ht="48">
      <c r="A162" s="7">
        <v>155</v>
      </c>
      <c r="B162" s="9" t="s">
        <v>541</v>
      </c>
      <c r="D162" s="9" t="s">
        <v>546</v>
      </c>
      <c r="E162" s="9" t="s">
        <v>547</v>
      </c>
      <c r="F162" s="9" t="s">
        <v>548</v>
      </c>
      <c r="G162" s="8" t="s">
        <v>530</v>
      </c>
      <c r="H162" s="8" t="s">
        <v>531</v>
      </c>
      <c r="W162" s="39" t="s">
        <v>549</v>
      </c>
    </row>
    <row r="163" spans="1:23" ht="24">
      <c r="A163" s="7">
        <v>156</v>
      </c>
      <c r="B163" s="9" t="s">
        <v>541</v>
      </c>
      <c r="D163" s="9" t="s">
        <v>550</v>
      </c>
      <c r="E163" s="9" t="s">
        <v>551</v>
      </c>
      <c r="F163" s="9" t="s">
        <v>552</v>
      </c>
      <c r="G163" s="8" t="s">
        <v>530</v>
      </c>
      <c r="H163" s="8" t="s">
        <v>531</v>
      </c>
    </row>
    <row r="164" spans="1:23" ht="24">
      <c r="A164" s="7">
        <v>157</v>
      </c>
      <c r="B164" s="9" t="s">
        <v>470</v>
      </c>
      <c r="D164" s="9" t="s">
        <v>553</v>
      </c>
      <c r="E164" s="9" t="s">
        <v>554</v>
      </c>
      <c r="G164" s="8" t="s">
        <v>555</v>
      </c>
      <c r="K164" s="8" t="s">
        <v>50</v>
      </c>
      <c r="W164" s="8" t="s">
        <v>556</v>
      </c>
    </row>
    <row r="165" spans="1:23" ht="36">
      <c r="A165" s="7">
        <v>158</v>
      </c>
      <c r="B165" s="9" t="s">
        <v>410</v>
      </c>
      <c r="D165" s="9" t="s">
        <v>557</v>
      </c>
      <c r="E165" s="9" t="s">
        <v>558</v>
      </c>
      <c r="G165" s="8" t="s">
        <v>555</v>
      </c>
      <c r="K165" s="8" t="s">
        <v>50</v>
      </c>
      <c r="W165" s="8" t="s">
        <v>559</v>
      </c>
    </row>
    <row r="166" spans="1:23">
      <c r="A166" s="7">
        <v>159</v>
      </c>
      <c r="B166" s="9" t="s">
        <v>410</v>
      </c>
      <c r="D166" s="9" t="s">
        <v>560</v>
      </c>
      <c r="E166" s="9" t="s">
        <v>561</v>
      </c>
      <c r="G166" s="8" t="s">
        <v>555</v>
      </c>
      <c r="K166" s="8" t="s">
        <v>50</v>
      </c>
    </row>
    <row r="167" spans="1:23" ht="60">
      <c r="A167" s="7">
        <v>160</v>
      </c>
      <c r="B167" s="9" t="s">
        <v>410</v>
      </c>
      <c r="D167" s="9" t="s">
        <v>562</v>
      </c>
      <c r="E167" s="9" t="s">
        <v>563</v>
      </c>
      <c r="G167" s="8" t="s">
        <v>555</v>
      </c>
      <c r="K167" s="8" t="s">
        <v>50</v>
      </c>
      <c r="W167" s="8" t="s">
        <v>564</v>
      </c>
    </row>
    <row r="168" spans="1:23" ht="24">
      <c r="A168" s="7">
        <v>161</v>
      </c>
      <c r="B168" s="9" t="s">
        <v>410</v>
      </c>
      <c r="D168" s="9" t="s">
        <v>565</v>
      </c>
      <c r="E168" s="9" t="s">
        <v>566</v>
      </c>
      <c r="G168" s="8" t="s">
        <v>555</v>
      </c>
      <c r="K168" s="8" t="s">
        <v>50</v>
      </c>
    </row>
    <row r="169" spans="1:23" ht="24">
      <c r="A169" s="7">
        <v>162</v>
      </c>
      <c r="B169" s="9" t="s">
        <v>410</v>
      </c>
      <c r="D169" s="9" t="s">
        <v>567</v>
      </c>
      <c r="E169" s="9" t="s">
        <v>568</v>
      </c>
      <c r="G169" s="8" t="s">
        <v>555</v>
      </c>
      <c r="K169" s="8" t="s">
        <v>50</v>
      </c>
      <c r="W169" s="8" t="s">
        <v>569</v>
      </c>
    </row>
  </sheetData>
  <sheetProtection algorithmName="SHA-512" hashValue="DlDNU4cjvaC0+7Da/mzVfNXcFxn2+X0GZNpx/qgsjvqfuV8beouryI8E97qgJiEuqDw7nGEmeKtriTdVxqNBfg==" saltValue="aJBcQErMwUbZEVqgvk7hGw==" spinCount="100000" sheet="1" objects="1" scenarios="1"/>
  <autoFilter ref="A7:X160" xr:uid="{57BB124C-229E-4CB8-A62A-6AFDA674E1EA}"/>
  <mergeCells count="1">
    <mergeCell ref="O5:S5"/>
  </mergeCells>
  <phoneticPr fontId="3" type="noConversion"/>
  <dataValidations count="1">
    <dataValidation type="list" allowBlank="1" showInputMessage="1" showErrorMessage="1" sqref="I8:I70" xr:uid="{3DB68799-59F7-4A6F-9BD2-3CFD88CB7B11}">
      <formula1>"CC, SFP, Panamas, Ecosystem+PL"</formula1>
    </dataValidation>
  </dataValidations>
  <hyperlinks>
    <hyperlink ref="W158" r:id="rId1" display="https://jira.app.pconnect.biz/browse/CDE-26647" xr:uid="{7E15F84B-841D-4AF9-8116-903435F5CD54}"/>
    <hyperlink ref="W159" r:id="rId2" display="https://jira.app.pconnect.biz/browse/CDE-25558" xr:uid="{DD7D38B6-86DB-4CE4-B8DD-FB94A447AAB1}"/>
    <hyperlink ref="W160" r:id="rId3" display="https://jira.app.pconnect.biz/browse/CDE-27266" xr:uid="{E263A345-A3FF-48A2-9F2C-3D0923856D82}"/>
    <hyperlink ref="W161" r:id="rId4" display="https://pmiv.service-now.com/now/nav/ui/classic/params/target/change_request.do%3Fsys_id%3D1bf9f0c5972eae140b59b44ef053aff1%26sysparm_record_target%3Dchange_request%26sysparm_record_row%3D5%26sysparm_record_rows%3D6%26sysparm_record_list%3Dbusiness_service%253Def4d2fc9db177810ea6bf572f39619d2%255Estate%2521%253D3%255EORDERBYDESCsys_created_on" xr:uid="{C7FFC880-7FF4-4DC7-BC30-87C0EE7CAED2}"/>
    <hyperlink ref="W162" r:id="rId5" display="https://pmiv.service-now.com/now/nav/ui/classic/params/target/change_request.do%3Fsys_id%3D83fe0486975bea94418db327f053afd2%26sysparm_stack%3D%26sysparm_view%3D" xr:uid="{FDB713D7-B06E-4059-81EB-1D3A93CBB6C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C484A-0EAC-4BAC-AB67-951596BD90D2}">
  <sheetPr codeName="Sheet2"/>
  <dimension ref="A1:W168"/>
  <sheetViews>
    <sheetView topLeftCell="A162" workbookViewId="0">
      <selection activeCell="A168" sqref="A168"/>
    </sheetView>
  </sheetViews>
  <sheetFormatPr defaultColWidth="8.5703125" defaultRowHeight="12"/>
  <cols>
    <col min="1" max="1" width="8" style="41" customWidth="1"/>
    <col min="2" max="3" width="15.5703125" style="42" customWidth="1"/>
    <col min="4" max="4" width="29.5703125" style="42" customWidth="1"/>
    <col min="5" max="5" width="35.5703125" style="42" customWidth="1"/>
    <col min="6" max="6" width="30" style="42" customWidth="1"/>
    <col min="7" max="9" width="16.42578125" style="42" customWidth="1"/>
    <col min="10" max="10" width="16.5703125" style="42" customWidth="1"/>
    <col min="11" max="11" width="13.42578125" style="42" customWidth="1"/>
    <col min="12" max="12" width="13.42578125" style="43" customWidth="1"/>
    <col min="13" max="14" width="13.42578125" style="42" customWidth="1"/>
    <col min="15" max="21" width="8.5703125" style="42"/>
    <col min="22" max="16384" width="8.5703125" style="40"/>
  </cols>
  <sheetData>
    <row r="1" spans="1:23">
      <c r="A1" s="44" t="s">
        <v>0</v>
      </c>
      <c r="B1" s="45"/>
      <c r="C1" s="45"/>
      <c r="D1" s="45"/>
      <c r="E1" s="45"/>
      <c r="F1" s="45"/>
      <c r="G1" s="45"/>
      <c r="H1" s="46" t="s">
        <v>263</v>
      </c>
      <c r="I1" s="46"/>
      <c r="J1" s="71" t="s">
        <v>570</v>
      </c>
      <c r="K1" s="47" t="s">
        <v>180</v>
      </c>
      <c r="L1" s="48">
        <v>12</v>
      </c>
      <c r="M1" s="45"/>
      <c r="N1" s="45"/>
      <c r="O1" s="45"/>
      <c r="P1" s="45"/>
      <c r="Q1" s="45"/>
      <c r="R1" s="45"/>
      <c r="S1" s="45"/>
      <c r="T1" s="45"/>
      <c r="U1" s="45"/>
    </row>
    <row r="2" spans="1:23">
      <c r="A2" s="49" t="s">
        <v>1</v>
      </c>
      <c r="B2" s="50"/>
      <c r="C2" s="50"/>
      <c r="D2" s="45"/>
      <c r="E2" s="45"/>
      <c r="F2" s="45"/>
      <c r="G2" s="45"/>
      <c r="H2" s="45" t="s">
        <v>571</v>
      </c>
      <c r="I2" s="45">
        <f>66</f>
        <v>66</v>
      </c>
      <c r="J2" s="71" t="s">
        <v>572</v>
      </c>
      <c r="K2" s="47" t="s">
        <v>101</v>
      </c>
      <c r="L2" s="48">
        <v>97</v>
      </c>
      <c r="M2" s="45"/>
      <c r="N2" s="45"/>
      <c r="O2" s="45"/>
      <c r="P2" s="45"/>
      <c r="Q2" s="45"/>
      <c r="R2" s="45"/>
      <c r="S2" s="45"/>
      <c r="T2" s="45"/>
      <c r="U2" s="45"/>
    </row>
    <row r="3" spans="1:23" ht="24">
      <c r="A3" s="49" t="s">
        <v>2</v>
      </c>
      <c r="B3" s="45"/>
      <c r="C3" s="45"/>
      <c r="D3" s="45"/>
      <c r="E3" s="45"/>
      <c r="F3" s="45"/>
      <c r="G3" s="45"/>
      <c r="H3" s="45"/>
      <c r="I3" s="45"/>
      <c r="J3" s="71" t="s">
        <v>573</v>
      </c>
      <c r="K3" s="47" t="s">
        <v>94</v>
      </c>
      <c r="L3" s="48">
        <v>50</v>
      </c>
      <c r="M3" s="45">
        <v>10</v>
      </c>
      <c r="N3" s="45" t="s">
        <v>574</v>
      </c>
      <c r="O3" s="45"/>
      <c r="P3" s="45"/>
      <c r="Q3" s="45"/>
      <c r="R3" s="45"/>
      <c r="S3" s="45"/>
      <c r="T3" s="45"/>
      <c r="U3" s="45"/>
    </row>
    <row r="4" spans="1:23">
      <c r="A4" s="51" t="s">
        <v>3</v>
      </c>
      <c r="B4" s="45"/>
      <c r="C4" s="45"/>
      <c r="D4" s="45"/>
      <c r="E4" s="45"/>
      <c r="F4" s="45"/>
      <c r="G4" s="45"/>
      <c r="H4" s="45"/>
      <c r="I4" s="45"/>
      <c r="J4" s="45"/>
      <c r="K4" s="52" t="s">
        <v>222</v>
      </c>
      <c r="L4" s="53"/>
      <c r="M4" s="45"/>
      <c r="N4" s="45"/>
      <c r="O4" s="45"/>
      <c r="P4" s="45"/>
      <c r="Q4" s="45"/>
      <c r="R4" s="45"/>
      <c r="S4" s="45"/>
      <c r="T4" s="45"/>
      <c r="U4" s="45"/>
    </row>
    <row r="5" spans="1:23">
      <c r="A5" s="54"/>
      <c r="B5" s="45"/>
      <c r="C5" s="45"/>
      <c r="D5" s="45"/>
      <c r="E5" s="45"/>
      <c r="F5" s="45"/>
      <c r="G5" s="45"/>
      <c r="H5" s="45"/>
      <c r="I5" s="45"/>
      <c r="J5" s="45"/>
      <c r="K5" s="46" t="s">
        <v>30</v>
      </c>
      <c r="L5" s="53">
        <v>107</v>
      </c>
      <c r="M5" s="45"/>
      <c r="N5" s="45"/>
      <c r="O5" s="1571" t="s">
        <v>4</v>
      </c>
      <c r="P5" s="1571"/>
      <c r="Q5" s="1571"/>
      <c r="R5" s="1571"/>
      <c r="S5" s="1571"/>
      <c r="T5" s="45"/>
      <c r="U5" s="45"/>
    </row>
    <row r="6" spans="1:23">
      <c r="A6" s="54"/>
      <c r="B6" s="45"/>
      <c r="C6" s="50" t="s">
        <v>5</v>
      </c>
      <c r="D6" s="45"/>
      <c r="E6" s="45"/>
      <c r="F6" s="45"/>
      <c r="G6" s="50" t="s">
        <v>5</v>
      </c>
      <c r="H6" s="45"/>
      <c r="I6" s="45"/>
      <c r="J6" s="45"/>
      <c r="K6" s="55"/>
      <c r="L6" s="1572" t="s">
        <v>575</v>
      </c>
      <c r="M6" s="1572"/>
      <c r="N6" s="55"/>
      <c r="O6" s="56">
        <v>45904</v>
      </c>
      <c r="P6" s="56">
        <v>45920</v>
      </c>
      <c r="Q6" s="56">
        <v>45927</v>
      </c>
      <c r="R6" s="56">
        <v>45929</v>
      </c>
      <c r="S6" s="56">
        <v>45958</v>
      </c>
      <c r="T6" s="45"/>
      <c r="U6" s="45"/>
    </row>
    <row r="7" spans="1:23">
      <c r="A7" s="57" t="s">
        <v>6</v>
      </c>
      <c r="B7" s="58" t="s">
        <v>7</v>
      </c>
      <c r="C7" s="59" t="s">
        <v>8</v>
      </c>
      <c r="D7" s="58" t="s">
        <v>9</v>
      </c>
      <c r="E7" s="58" t="s">
        <v>10</v>
      </c>
      <c r="F7" s="58" t="s">
        <v>11</v>
      </c>
      <c r="G7" s="59" t="s">
        <v>12</v>
      </c>
      <c r="H7" s="58" t="s">
        <v>13</v>
      </c>
      <c r="I7" s="58" t="s">
        <v>14</v>
      </c>
      <c r="J7" s="58" t="s">
        <v>15</v>
      </c>
      <c r="K7" s="58" t="s">
        <v>16</v>
      </c>
      <c r="L7" s="58" t="s">
        <v>576</v>
      </c>
      <c r="M7" s="58" t="s">
        <v>17</v>
      </c>
      <c r="N7" s="60" t="s">
        <v>577</v>
      </c>
      <c r="O7" s="60" t="s">
        <v>20</v>
      </c>
      <c r="P7" s="60" t="s">
        <v>21</v>
      </c>
      <c r="Q7" s="60" t="s">
        <v>22</v>
      </c>
      <c r="R7" s="60" t="s">
        <v>23</v>
      </c>
      <c r="S7" s="60" t="s">
        <v>24</v>
      </c>
      <c r="T7" s="60" t="s">
        <v>25</v>
      </c>
      <c r="U7" s="60" t="s">
        <v>26</v>
      </c>
      <c r="V7" s="40" t="s">
        <v>578</v>
      </c>
      <c r="W7" s="40" t="s">
        <v>579</v>
      </c>
    </row>
    <row r="8" spans="1:23" s="2" customFormat="1" ht="36">
      <c r="A8" s="19">
        <v>1</v>
      </c>
      <c r="B8" s="16" t="s">
        <v>30</v>
      </c>
      <c r="C8" s="16"/>
      <c r="D8" s="16" t="s">
        <v>31</v>
      </c>
      <c r="E8" s="16" t="s">
        <v>31</v>
      </c>
      <c r="F8" s="16" t="s">
        <v>31</v>
      </c>
      <c r="G8" s="16" t="s">
        <v>32</v>
      </c>
      <c r="H8" s="16" t="s">
        <v>33</v>
      </c>
      <c r="I8" s="16"/>
      <c r="J8" s="61">
        <v>45870</v>
      </c>
      <c r="K8" s="62" t="s">
        <v>34</v>
      </c>
      <c r="L8" s="62"/>
      <c r="M8" s="62"/>
      <c r="N8" s="62"/>
      <c r="O8" s="16" t="s">
        <v>35</v>
      </c>
      <c r="P8" s="16"/>
      <c r="Q8" s="16"/>
      <c r="R8" s="16"/>
      <c r="S8" s="16"/>
      <c r="T8" s="16"/>
      <c r="U8" s="16"/>
    </row>
    <row r="9" spans="1:23" s="2" customFormat="1" ht="24">
      <c r="A9" s="19">
        <v>2</v>
      </c>
      <c r="B9" s="16" t="s">
        <v>30</v>
      </c>
      <c r="C9" s="16"/>
      <c r="D9" s="16" t="s">
        <v>36</v>
      </c>
      <c r="E9" s="16" t="s">
        <v>36</v>
      </c>
      <c r="F9" s="16" t="s">
        <v>37</v>
      </c>
      <c r="G9" s="16" t="s">
        <v>32</v>
      </c>
      <c r="H9" s="16" t="s">
        <v>33</v>
      </c>
      <c r="I9" s="16"/>
      <c r="J9" s="61">
        <v>45870</v>
      </c>
      <c r="K9" s="62" t="s">
        <v>34</v>
      </c>
      <c r="L9" s="62"/>
      <c r="M9" s="62"/>
      <c r="N9" s="62"/>
      <c r="O9" s="16" t="s">
        <v>35</v>
      </c>
      <c r="P9" s="16"/>
      <c r="Q9" s="16"/>
      <c r="R9" s="16"/>
      <c r="S9" s="16"/>
      <c r="T9" s="16"/>
      <c r="U9" s="16"/>
    </row>
    <row r="10" spans="1:23" s="2" customFormat="1" ht="24">
      <c r="A10" s="19">
        <v>3</v>
      </c>
      <c r="B10" s="16" t="s">
        <v>30</v>
      </c>
      <c r="C10" s="16"/>
      <c r="D10" s="16" t="s">
        <v>38</v>
      </c>
      <c r="E10" s="16" t="s">
        <v>38</v>
      </c>
      <c r="F10" s="16" t="s">
        <v>39</v>
      </c>
      <c r="G10" s="16" t="s">
        <v>32</v>
      </c>
      <c r="H10" s="16" t="s">
        <v>33</v>
      </c>
      <c r="I10" s="16"/>
      <c r="J10" s="61">
        <v>45870</v>
      </c>
      <c r="K10" s="16" t="s">
        <v>34</v>
      </c>
      <c r="L10" s="16"/>
      <c r="M10" s="16"/>
      <c r="N10" s="16"/>
      <c r="O10" s="16" t="s">
        <v>35</v>
      </c>
      <c r="P10" s="16"/>
      <c r="Q10" s="16"/>
      <c r="R10" s="16"/>
      <c r="S10" s="16"/>
      <c r="T10" s="16"/>
      <c r="U10" s="16"/>
    </row>
    <row r="11" spans="1:23" s="2" customFormat="1" ht="36">
      <c r="A11" s="19">
        <v>4</v>
      </c>
      <c r="B11" s="16" t="s">
        <v>30</v>
      </c>
      <c r="C11" s="16"/>
      <c r="D11" s="16" t="s">
        <v>40</v>
      </c>
      <c r="E11" s="16" t="s">
        <v>40</v>
      </c>
      <c r="F11" s="16" t="s">
        <v>40</v>
      </c>
      <c r="G11" s="16" t="s">
        <v>32</v>
      </c>
      <c r="H11" s="16" t="s">
        <v>33</v>
      </c>
      <c r="I11" s="16"/>
      <c r="J11" s="61">
        <v>45870</v>
      </c>
      <c r="K11" s="16" t="s">
        <v>34</v>
      </c>
      <c r="L11" s="16"/>
      <c r="M11" s="16"/>
      <c r="N11" s="16"/>
      <c r="O11" s="16" t="s">
        <v>35</v>
      </c>
      <c r="P11" s="16"/>
      <c r="Q11" s="16"/>
      <c r="R11" s="16"/>
      <c r="S11" s="16"/>
      <c r="T11" s="16"/>
      <c r="U11" s="16"/>
    </row>
    <row r="12" spans="1:23" s="2" customFormat="1" ht="36">
      <c r="A12" s="19">
        <v>5</v>
      </c>
      <c r="B12" s="16" t="s">
        <v>30</v>
      </c>
      <c r="C12" s="16"/>
      <c r="D12" s="16" t="s">
        <v>41</v>
      </c>
      <c r="E12" s="16" t="s">
        <v>41</v>
      </c>
      <c r="F12" s="16" t="s">
        <v>41</v>
      </c>
      <c r="G12" s="16" t="s">
        <v>32</v>
      </c>
      <c r="H12" s="16" t="s">
        <v>33</v>
      </c>
      <c r="I12" s="16"/>
      <c r="J12" s="61">
        <v>45870</v>
      </c>
      <c r="K12" s="16" t="s">
        <v>34</v>
      </c>
      <c r="L12" s="16"/>
      <c r="M12" s="16"/>
      <c r="N12" s="16"/>
      <c r="O12" s="16" t="s">
        <v>35</v>
      </c>
      <c r="P12" s="16"/>
      <c r="Q12" s="16"/>
      <c r="R12" s="16"/>
      <c r="S12" s="16"/>
      <c r="T12" s="16"/>
      <c r="U12" s="16"/>
    </row>
    <row r="13" spans="1:23" s="2" customFormat="1" ht="24">
      <c r="A13" s="20">
        <v>6</v>
      </c>
      <c r="B13" s="31" t="s">
        <v>42</v>
      </c>
      <c r="C13" s="31"/>
      <c r="D13" s="31" t="s">
        <v>43</v>
      </c>
      <c r="E13" s="31" t="s">
        <v>44</v>
      </c>
      <c r="F13" s="31" t="s">
        <v>45</v>
      </c>
      <c r="G13" s="31" t="s">
        <v>97</v>
      </c>
      <c r="H13" s="22" t="s">
        <v>47</v>
      </c>
      <c r="I13" s="22"/>
      <c r="J13" s="63">
        <v>45930</v>
      </c>
      <c r="K13" s="31" t="s">
        <v>58</v>
      </c>
      <c r="L13" s="31"/>
      <c r="M13" s="31"/>
      <c r="N13" s="21"/>
      <c r="O13" s="21"/>
      <c r="P13" s="31"/>
      <c r="Q13" s="31"/>
      <c r="R13" s="31"/>
      <c r="S13" s="31"/>
      <c r="T13" s="31"/>
      <c r="U13" s="31"/>
    </row>
    <row r="14" spans="1:23" s="2" customFormat="1" ht="36">
      <c r="A14" s="20">
        <v>7</v>
      </c>
      <c r="B14" s="31" t="s">
        <v>42</v>
      </c>
      <c r="C14" s="31"/>
      <c r="D14" s="31" t="s">
        <v>43</v>
      </c>
      <c r="E14" s="31" t="s">
        <v>48</v>
      </c>
      <c r="F14" s="31" t="s">
        <v>49</v>
      </c>
      <c r="G14" s="31" t="s">
        <v>97</v>
      </c>
      <c r="H14" s="22" t="s">
        <v>47</v>
      </c>
      <c r="I14" s="22"/>
      <c r="J14" s="63">
        <v>45930</v>
      </c>
      <c r="K14" s="31" t="s">
        <v>58</v>
      </c>
      <c r="L14" s="31"/>
      <c r="M14" s="31"/>
      <c r="N14" s="21"/>
      <c r="O14" s="21"/>
      <c r="P14" s="31"/>
      <c r="Q14" s="31"/>
      <c r="R14" s="31"/>
      <c r="S14" s="31"/>
      <c r="T14" s="31"/>
      <c r="U14" s="31"/>
    </row>
    <row r="15" spans="1:23" s="2" customFormat="1" ht="36">
      <c r="A15" s="20">
        <v>8</v>
      </c>
      <c r="B15" s="31" t="s">
        <v>42</v>
      </c>
      <c r="C15" s="31"/>
      <c r="D15" s="31" t="s">
        <v>43</v>
      </c>
      <c r="E15" s="31" t="s">
        <v>51</v>
      </c>
      <c r="F15" s="31" t="s">
        <v>52</v>
      </c>
      <c r="G15" s="31" t="s">
        <v>97</v>
      </c>
      <c r="H15" s="22" t="s">
        <v>47</v>
      </c>
      <c r="I15" s="22"/>
      <c r="J15" s="63">
        <v>45930</v>
      </c>
      <c r="K15" s="31" t="s">
        <v>58</v>
      </c>
      <c r="L15" s="31"/>
      <c r="M15" s="31"/>
      <c r="N15" s="21"/>
      <c r="O15" s="21"/>
      <c r="P15" s="31"/>
      <c r="Q15" s="31"/>
      <c r="R15" s="31"/>
      <c r="S15" s="31"/>
      <c r="T15" s="31"/>
      <c r="U15" s="31"/>
    </row>
    <row r="16" spans="1:23" s="2" customFormat="1" ht="24">
      <c r="A16" s="20">
        <v>9</v>
      </c>
      <c r="B16" s="31" t="s">
        <v>53</v>
      </c>
      <c r="C16" s="31"/>
      <c r="D16" s="31" t="s">
        <v>54</v>
      </c>
      <c r="E16" s="31" t="s">
        <v>55</v>
      </c>
      <c r="F16" s="31" t="s">
        <v>56</v>
      </c>
      <c r="G16" s="31" t="s">
        <v>97</v>
      </c>
      <c r="H16" s="22" t="s">
        <v>57</v>
      </c>
      <c r="I16" s="22"/>
      <c r="J16" s="63">
        <v>45930</v>
      </c>
      <c r="K16" s="31" t="s">
        <v>58</v>
      </c>
      <c r="L16" s="31"/>
      <c r="M16" s="31" t="s">
        <v>50</v>
      </c>
      <c r="N16" s="21" t="s">
        <v>59</v>
      </c>
      <c r="O16" s="21"/>
      <c r="P16" s="31"/>
      <c r="Q16" s="31"/>
      <c r="R16" s="31"/>
      <c r="S16" s="31"/>
      <c r="T16" s="31"/>
      <c r="U16" s="31"/>
    </row>
    <row r="17" spans="1:21" s="2" customFormat="1" ht="48">
      <c r="A17" s="20">
        <v>10</v>
      </c>
      <c r="B17" s="31" t="s">
        <v>30</v>
      </c>
      <c r="C17" s="31"/>
      <c r="D17" s="31" t="s">
        <v>60</v>
      </c>
      <c r="E17" s="31" t="s">
        <v>61</v>
      </c>
      <c r="F17" s="31" t="s">
        <v>62</v>
      </c>
      <c r="G17" s="31" t="s">
        <v>32</v>
      </c>
      <c r="H17" s="22" t="s">
        <v>33</v>
      </c>
      <c r="I17" s="22"/>
      <c r="J17" s="63">
        <v>45930</v>
      </c>
      <c r="K17" s="31" t="s">
        <v>58</v>
      </c>
      <c r="L17" s="31"/>
      <c r="M17" s="31"/>
      <c r="N17" s="21" t="s">
        <v>63</v>
      </c>
      <c r="O17" s="21"/>
      <c r="P17" s="31"/>
      <c r="Q17" s="31"/>
      <c r="R17" s="31"/>
      <c r="S17" s="31"/>
      <c r="T17" s="31"/>
      <c r="U17" s="31"/>
    </row>
    <row r="18" spans="1:21" s="2" customFormat="1">
      <c r="A18" s="20">
        <v>11</v>
      </c>
      <c r="B18" s="31" t="s">
        <v>64</v>
      </c>
      <c r="C18" s="31"/>
      <c r="D18" s="31" t="s">
        <v>65</v>
      </c>
      <c r="E18" s="31" t="s">
        <v>65</v>
      </c>
      <c r="F18" s="31" t="s">
        <v>66</v>
      </c>
      <c r="G18" s="31" t="s">
        <v>67</v>
      </c>
      <c r="H18" s="22" t="s">
        <v>33</v>
      </c>
      <c r="I18" s="22"/>
      <c r="J18" s="63">
        <v>45930</v>
      </c>
      <c r="K18" s="31" t="s">
        <v>58</v>
      </c>
      <c r="L18" s="31"/>
      <c r="M18" s="31"/>
      <c r="N18" s="21"/>
      <c r="O18" s="21"/>
      <c r="P18" s="31"/>
      <c r="Q18" s="31"/>
      <c r="R18" s="31"/>
      <c r="S18" s="31"/>
      <c r="T18" s="31"/>
      <c r="U18" s="31"/>
    </row>
    <row r="19" spans="1:21" s="2" customFormat="1" ht="24">
      <c r="A19" s="20">
        <v>12</v>
      </c>
      <c r="B19" s="31" t="s">
        <v>68</v>
      </c>
      <c r="C19" s="31"/>
      <c r="D19" s="31" t="s">
        <v>69</v>
      </c>
      <c r="E19" s="31" t="s">
        <v>69</v>
      </c>
      <c r="F19" s="31" t="s">
        <v>70</v>
      </c>
      <c r="G19" s="31" t="s">
        <v>67</v>
      </c>
      <c r="H19" s="22" t="s">
        <v>33</v>
      </c>
      <c r="I19" s="22"/>
      <c r="J19" s="63">
        <v>45930</v>
      </c>
      <c r="K19" s="31" t="s">
        <v>58</v>
      </c>
      <c r="L19" s="31"/>
      <c r="M19" s="31"/>
      <c r="N19" s="21" t="s">
        <v>63</v>
      </c>
      <c r="O19" s="21"/>
      <c r="P19" s="31"/>
      <c r="Q19" s="31"/>
      <c r="R19" s="31"/>
      <c r="S19" s="31"/>
      <c r="T19" s="31"/>
      <c r="U19" s="31"/>
    </row>
    <row r="20" spans="1:21" s="2" customFormat="1" ht="24">
      <c r="A20" s="20">
        <v>13</v>
      </c>
      <c r="B20" s="31" t="s">
        <v>68</v>
      </c>
      <c r="C20" s="31"/>
      <c r="D20" s="31" t="s">
        <v>71</v>
      </c>
      <c r="E20" s="31" t="s">
        <v>71</v>
      </c>
      <c r="F20" s="31" t="s">
        <v>72</v>
      </c>
      <c r="G20" s="31" t="s">
        <v>67</v>
      </c>
      <c r="H20" s="22" t="s">
        <v>33</v>
      </c>
      <c r="I20" s="22"/>
      <c r="J20" s="63">
        <v>45930</v>
      </c>
      <c r="K20" s="31" t="s">
        <v>58</v>
      </c>
      <c r="L20" s="31"/>
      <c r="M20" s="31"/>
      <c r="N20" s="21" t="s">
        <v>63</v>
      </c>
      <c r="O20" s="21"/>
      <c r="P20" s="31"/>
      <c r="Q20" s="31"/>
      <c r="R20" s="31"/>
      <c r="S20" s="31"/>
      <c r="T20" s="31"/>
      <c r="U20" s="31"/>
    </row>
    <row r="21" spans="1:21" s="2" customFormat="1" ht="24">
      <c r="A21" s="20">
        <v>14</v>
      </c>
      <c r="B21" s="31" t="s">
        <v>68</v>
      </c>
      <c r="C21" s="31"/>
      <c r="D21" s="31" t="s">
        <v>73</v>
      </c>
      <c r="E21" s="31" t="s">
        <v>73</v>
      </c>
      <c r="F21" s="31" t="s">
        <v>74</v>
      </c>
      <c r="G21" s="31" t="s">
        <v>67</v>
      </c>
      <c r="H21" s="22" t="s">
        <v>33</v>
      </c>
      <c r="I21" s="22"/>
      <c r="J21" s="63">
        <v>45930</v>
      </c>
      <c r="K21" s="31" t="s">
        <v>58</v>
      </c>
      <c r="L21" s="31"/>
      <c r="M21" s="31"/>
      <c r="N21" s="21" t="s">
        <v>63</v>
      </c>
      <c r="O21" s="21"/>
      <c r="P21" s="31"/>
      <c r="Q21" s="31"/>
      <c r="R21" s="31"/>
      <c r="S21" s="31"/>
      <c r="T21" s="31"/>
      <c r="U21" s="31"/>
    </row>
    <row r="22" spans="1:21" s="2" customFormat="1">
      <c r="A22" s="20">
        <v>15</v>
      </c>
      <c r="B22" s="31" t="s">
        <v>68</v>
      </c>
      <c r="C22" s="31"/>
      <c r="D22" s="31" t="s">
        <v>75</v>
      </c>
      <c r="E22" s="31" t="s">
        <v>75</v>
      </c>
      <c r="F22" s="31" t="s">
        <v>76</v>
      </c>
      <c r="G22" s="31" t="s">
        <v>67</v>
      </c>
      <c r="H22" s="22" t="s">
        <v>33</v>
      </c>
      <c r="I22" s="22"/>
      <c r="J22" s="63">
        <v>45930</v>
      </c>
      <c r="K22" s="31" t="s">
        <v>58</v>
      </c>
      <c r="L22" s="31"/>
      <c r="M22" s="31"/>
      <c r="N22" s="21" t="s">
        <v>63</v>
      </c>
      <c r="O22" s="21"/>
      <c r="P22" s="31"/>
      <c r="Q22" s="31"/>
      <c r="R22" s="31"/>
      <c r="S22" s="31"/>
      <c r="T22" s="31"/>
      <c r="U22" s="31"/>
    </row>
    <row r="23" spans="1:21" s="2" customFormat="1" ht="24">
      <c r="A23" s="20">
        <v>16</v>
      </c>
      <c r="B23" s="31" t="s">
        <v>77</v>
      </c>
      <c r="C23" s="31"/>
      <c r="D23" s="31" t="s">
        <v>78</v>
      </c>
      <c r="E23" s="31" t="s">
        <v>78</v>
      </c>
      <c r="F23" s="31" t="s">
        <v>78</v>
      </c>
      <c r="G23" s="31" t="s">
        <v>67</v>
      </c>
      <c r="H23" s="22" t="s">
        <v>57</v>
      </c>
      <c r="I23" s="22"/>
      <c r="J23" s="63">
        <v>45930</v>
      </c>
      <c r="K23" s="31" t="s">
        <v>58</v>
      </c>
      <c r="L23" s="31"/>
      <c r="M23" s="31"/>
      <c r="N23" s="21" t="s">
        <v>63</v>
      </c>
      <c r="O23" s="21"/>
      <c r="P23" s="31"/>
      <c r="Q23" s="31"/>
      <c r="R23" s="31"/>
      <c r="S23" s="31"/>
      <c r="T23" s="31"/>
      <c r="U23" s="31"/>
    </row>
    <row r="24" spans="1:21" s="2" customFormat="1">
      <c r="A24" s="20">
        <v>17</v>
      </c>
      <c r="B24" s="31" t="s">
        <v>77</v>
      </c>
      <c r="C24" s="31"/>
      <c r="D24" s="31" t="s">
        <v>79</v>
      </c>
      <c r="E24" s="31" t="s">
        <v>79</v>
      </c>
      <c r="F24" s="31" t="s">
        <v>80</v>
      </c>
      <c r="G24" s="31" t="s">
        <v>67</v>
      </c>
      <c r="H24" s="22" t="s">
        <v>57</v>
      </c>
      <c r="I24" s="22"/>
      <c r="J24" s="63">
        <v>45930</v>
      </c>
      <c r="K24" s="31" t="s">
        <v>58</v>
      </c>
      <c r="L24" s="31"/>
      <c r="M24" s="31"/>
      <c r="N24" s="21" t="s">
        <v>63</v>
      </c>
      <c r="O24" s="21"/>
      <c r="P24" s="31"/>
      <c r="Q24" s="31"/>
      <c r="R24" s="31"/>
      <c r="S24" s="31"/>
      <c r="T24" s="31"/>
      <c r="U24" s="31"/>
    </row>
    <row r="25" spans="1:21" s="2" customFormat="1" ht="36">
      <c r="A25" s="20">
        <v>18</v>
      </c>
      <c r="B25" s="31" t="s">
        <v>77</v>
      </c>
      <c r="C25" s="31"/>
      <c r="D25" s="31" t="s">
        <v>81</v>
      </c>
      <c r="E25" s="31" t="s">
        <v>81</v>
      </c>
      <c r="F25" s="31" t="s">
        <v>82</v>
      </c>
      <c r="G25" s="31" t="s">
        <v>67</v>
      </c>
      <c r="H25" s="22" t="s">
        <v>57</v>
      </c>
      <c r="I25" s="22"/>
      <c r="J25" s="63">
        <v>45930</v>
      </c>
      <c r="K25" s="31" t="s">
        <v>58</v>
      </c>
      <c r="L25" s="31"/>
      <c r="M25" s="31"/>
      <c r="N25" s="21" t="s">
        <v>63</v>
      </c>
      <c r="O25" s="21"/>
      <c r="P25" s="31"/>
      <c r="Q25" s="31"/>
      <c r="R25" s="31"/>
      <c r="S25" s="31"/>
      <c r="T25" s="31"/>
      <c r="U25" s="31"/>
    </row>
    <row r="26" spans="1:21" s="2" customFormat="1">
      <c r="A26" s="20">
        <v>19</v>
      </c>
      <c r="B26" s="31" t="s">
        <v>77</v>
      </c>
      <c r="C26" s="31"/>
      <c r="D26" s="31" t="s">
        <v>83</v>
      </c>
      <c r="E26" s="31" t="s">
        <v>83</v>
      </c>
      <c r="F26" s="31" t="s">
        <v>83</v>
      </c>
      <c r="G26" s="31" t="s">
        <v>67</v>
      </c>
      <c r="H26" s="22" t="s">
        <v>57</v>
      </c>
      <c r="I26" s="22"/>
      <c r="J26" s="63">
        <v>45930</v>
      </c>
      <c r="K26" s="31" t="s">
        <v>58</v>
      </c>
      <c r="L26" s="31"/>
      <c r="M26" s="31"/>
      <c r="N26" s="21" t="s">
        <v>63</v>
      </c>
      <c r="O26" s="21"/>
      <c r="P26" s="31"/>
      <c r="Q26" s="31"/>
      <c r="R26" s="31"/>
      <c r="S26" s="31"/>
      <c r="T26" s="31"/>
      <c r="U26" s="31"/>
    </row>
    <row r="27" spans="1:21" s="2" customFormat="1">
      <c r="A27" s="20">
        <v>20</v>
      </c>
      <c r="B27" s="31" t="s">
        <v>77</v>
      </c>
      <c r="C27" s="31"/>
      <c r="D27" s="31" t="s">
        <v>84</v>
      </c>
      <c r="E27" s="31" t="s">
        <v>84</v>
      </c>
      <c r="F27" s="31" t="s">
        <v>84</v>
      </c>
      <c r="G27" s="31" t="s">
        <v>67</v>
      </c>
      <c r="H27" s="22" t="s">
        <v>57</v>
      </c>
      <c r="I27" s="22"/>
      <c r="J27" s="63">
        <v>45930</v>
      </c>
      <c r="K27" s="31" t="s">
        <v>58</v>
      </c>
      <c r="L27" s="31"/>
      <c r="M27" s="31"/>
      <c r="N27" s="21" t="s">
        <v>63</v>
      </c>
      <c r="O27" s="21"/>
      <c r="P27" s="31"/>
      <c r="Q27" s="31"/>
      <c r="R27" s="31"/>
      <c r="S27" s="31"/>
      <c r="T27" s="31"/>
      <c r="U27" s="31"/>
    </row>
    <row r="28" spans="1:21" s="2" customFormat="1" ht="48">
      <c r="A28" s="20">
        <v>21</v>
      </c>
      <c r="B28" s="31" t="s">
        <v>85</v>
      </c>
      <c r="C28" s="31"/>
      <c r="D28" s="31" t="s">
        <v>86</v>
      </c>
      <c r="E28" s="31" t="s">
        <v>87</v>
      </c>
      <c r="F28" s="31" t="s">
        <v>88</v>
      </c>
      <c r="G28" s="31" t="s">
        <v>580</v>
      </c>
      <c r="H28" s="22" t="s">
        <v>47</v>
      </c>
      <c r="I28" s="22"/>
      <c r="J28" s="63">
        <v>45930</v>
      </c>
      <c r="K28" s="31" t="s">
        <v>58</v>
      </c>
      <c r="L28" s="31"/>
      <c r="M28" s="31"/>
      <c r="N28" s="21"/>
      <c r="O28" s="21"/>
      <c r="P28" s="31"/>
      <c r="Q28" s="31"/>
      <c r="R28" s="31"/>
      <c r="S28" s="31"/>
      <c r="T28" s="31"/>
      <c r="U28" s="31"/>
    </row>
    <row r="29" spans="1:21" s="2" customFormat="1" ht="24">
      <c r="A29" s="20">
        <v>22</v>
      </c>
      <c r="B29" s="31" t="s">
        <v>85</v>
      </c>
      <c r="C29" s="31"/>
      <c r="D29" s="31" t="s">
        <v>90</v>
      </c>
      <c r="E29" s="31" t="s">
        <v>91</v>
      </c>
      <c r="F29" s="31" t="s">
        <v>92</v>
      </c>
      <c r="G29" s="31" t="s">
        <v>580</v>
      </c>
      <c r="H29" s="22" t="s">
        <v>47</v>
      </c>
      <c r="I29" s="22"/>
      <c r="J29" s="63">
        <v>45930</v>
      </c>
      <c r="K29" s="31" t="s">
        <v>58</v>
      </c>
      <c r="L29" s="31"/>
      <c r="M29" s="31"/>
      <c r="N29" s="21"/>
      <c r="O29" s="21"/>
      <c r="P29" s="31"/>
      <c r="Q29" s="31"/>
      <c r="R29" s="31"/>
      <c r="S29" s="31"/>
      <c r="T29" s="31"/>
      <c r="U29" s="31"/>
    </row>
    <row r="30" spans="1:21" s="2" customFormat="1" ht="24">
      <c r="A30" s="20">
        <v>23</v>
      </c>
      <c r="B30" s="31" t="s">
        <v>85</v>
      </c>
      <c r="C30" s="31"/>
      <c r="D30" s="31" t="s">
        <v>90</v>
      </c>
      <c r="E30" s="31" t="s">
        <v>91</v>
      </c>
      <c r="F30" s="31" t="s">
        <v>93</v>
      </c>
      <c r="G30" s="31" t="s">
        <v>580</v>
      </c>
      <c r="H30" s="22" t="s">
        <v>47</v>
      </c>
      <c r="I30" s="22"/>
      <c r="J30" s="63">
        <v>45930</v>
      </c>
      <c r="K30" s="31" t="s">
        <v>58</v>
      </c>
      <c r="L30" s="31"/>
      <c r="M30" s="31"/>
      <c r="N30" s="21"/>
      <c r="O30" s="21"/>
      <c r="P30" s="31"/>
      <c r="Q30" s="31"/>
      <c r="R30" s="31"/>
      <c r="S30" s="31"/>
      <c r="T30" s="31"/>
      <c r="U30" s="31"/>
    </row>
    <row r="31" spans="1:21" s="2" customFormat="1" ht="24">
      <c r="A31" s="20">
        <v>24</v>
      </c>
      <c r="B31" s="31" t="s">
        <v>94</v>
      </c>
      <c r="C31" s="31"/>
      <c r="D31" s="31" t="s">
        <v>95</v>
      </c>
      <c r="E31" s="31" t="s">
        <v>95</v>
      </c>
      <c r="F31" s="31" t="s">
        <v>96</v>
      </c>
      <c r="G31" s="31" t="s">
        <v>97</v>
      </c>
      <c r="H31" s="22" t="s">
        <v>98</v>
      </c>
      <c r="I31" s="22"/>
      <c r="J31" s="63">
        <v>45930</v>
      </c>
      <c r="K31" s="31" t="s">
        <v>58</v>
      </c>
      <c r="L31" s="31"/>
      <c r="M31" s="31"/>
      <c r="N31" s="21" t="s">
        <v>63</v>
      </c>
      <c r="O31" s="21"/>
      <c r="P31" s="31"/>
      <c r="Q31" s="31"/>
      <c r="R31" s="31"/>
      <c r="S31" s="31"/>
      <c r="T31" s="31"/>
      <c r="U31" s="31"/>
    </row>
    <row r="32" spans="1:21" s="2" customFormat="1" ht="48">
      <c r="A32" s="20">
        <v>25</v>
      </c>
      <c r="B32" s="31" t="s">
        <v>94</v>
      </c>
      <c r="C32" s="31"/>
      <c r="D32" s="31" t="s">
        <v>99</v>
      </c>
      <c r="E32" s="31" t="s">
        <v>99</v>
      </c>
      <c r="F32" s="31" t="s">
        <v>100</v>
      </c>
      <c r="G32" s="31" t="s">
        <v>97</v>
      </c>
      <c r="H32" s="22" t="s">
        <v>98</v>
      </c>
      <c r="I32" s="22"/>
      <c r="J32" s="63">
        <v>45930</v>
      </c>
      <c r="K32" s="31" t="s">
        <v>58</v>
      </c>
      <c r="L32" s="31"/>
      <c r="M32" s="31"/>
      <c r="N32" s="21" t="s">
        <v>63</v>
      </c>
      <c r="O32" s="21"/>
      <c r="P32" s="31"/>
      <c r="Q32" s="31"/>
      <c r="R32" s="31"/>
      <c r="S32" s="31"/>
      <c r="T32" s="31"/>
      <c r="U32" s="31"/>
    </row>
    <row r="33" spans="1:21" s="2" customFormat="1" ht="24">
      <c r="A33" s="20">
        <v>26</v>
      </c>
      <c r="B33" s="31" t="s">
        <v>101</v>
      </c>
      <c r="C33" s="31"/>
      <c r="D33" s="31" t="s">
        <v>102</v>
      </c>
      <c r="E33" s="31" t="s">
        <v>103</v>
      </c>
      <c r="F33" s="31"/>
      <c r="G33" s="31" t="s">
        <v>32</v>
      </c>
      <c r="H33" s="22" t="s">
        <v>104</v>
      </c>
      <c r="I33" s="22"/>
      <c r="J33" s="63">
        <v>45930</v>
      </c>
      <c r="K33" s="31" t="s">
        <v>58</v>
      </c>
      <c r="L33" s="31"/>
      <c r="M33" s="31"/>
      <c r="N33" s="21" t="s">
        <v>105</v>
      </c>
      <c r="O33" s="21"/>
      <c r="P33" s="31"/>
      <c r="Q33" s="31"/>
      <c r="R33" s="31"/>
      <c r="S33" s="31"/>
      <c r="T33" s="31"/>
      <c r="U33" s="31"/>
    </row>
    <row r="34" spans="1:21" s="2" customFormat="1" ht="36">
      <c r="A34" s="20">
        <v>27</v>
      </c>
      <c r="B34" s="31" t="s">
        <v>101</v>
      </c>
      <c r="C34" s="31"/>
      <c r="D34" s="31" t="s">
        <v>106</v>
      </c>
      <c r="E34" s="31" t="s">
        <v>107</v>
      </c>
      <c r="F34" s="31" t="s">
        <v>108</v>
      </c>
      <c r="G34" s="31" t="s">
        <v>32</v>
      </c>
      <c r="H34" s="22" t="s">
        <v>104</v>
      </c>
      <c r="I34" s="22"/>
      <c r="J34" s="63">
        <v>45930</v>
      </c>
      <c r="K34" s="31" t="s">
        <v>58</v>
      </c>
      <c r="L34" s="31"/>
      <c r="M34" s="31"/>
      <c r="N34" s="21" t="s">
        <v>109</v>
      </c>
      <c r="O34" s="21"/>
      <c r="P34" s="31"/>
      <c r="Q34" s="31"/>
      <c r="R34" s="31"/>
      <c r="S34" s="31"/>
      <c r="T34" s="31"/>
      <c r="U34" s="31"/>
    </row>
    <row r="35" spans="1:21" s="2" customFormat="1" ht="36">
      <c r="A35" s="20">
        <v>28</v>
      </c>
      <c r="B35" s="31" t="s">
        <v>101</v>
      </c>
      <c r="C35" s="31"/>
      <c r="D35" s="31" t="s">
        <v>110</v>
      </c>
      <c r="E35" s="31" t="s">
        <v>111</v>
      </c>
      <c r="F35" s="31" t="s">
        <v>112</v>
      </c>
      <c r="G35" s="31" t="s">
        <v>32</v>
      </c>
      <c r="H35" s="22" t="s">
        <v>104</v>
      </c>
      <c r="I35" s="22"/>
      <c r="J35" s="63">
        <v>45930</v>
      </c>
      <c r="K35" s="31" t="s">
        <v>58</v>
      </c>
      <c r="L35" s="31"/>
      <c r="M35" s="31"/>
      <c r="N35" s="21" t="s">
        <v>109</v>
      </c>
      <c r="O35" s="21"/>
      <c r="P35" s="31"/>
      <c r="Q35" s="31"/>
      <c r="R35" s="31"/>
      <c r="S35" s="31"/>
      <c r="T35" s="31"/>
      <c r="U35" s="31"/>
    </row>
    <row r="36" spans="1:21" s="2" customFormat="1" ht="48">
      <c r="A36" s="20">
        <v>29</v>
      </c>
      <c r="B36" s="31" t="s">
        <v>101</v>
      </c>
      <c r="C36" s="31"/>
      <c r="D36" s="31" t="s">
        <v>113</v>
      </c>
      <c r="E36" s="31" t="s">
        <v>114</v>
      </c>
      <c r="F36" s="31" t="s">
        <v>115</v>
      </c>
      <c r="G36" s="31" t="s">
        <v>32</v>
      </c>
      <c r="H36" s="22" t="s">
        <v>104</v>
      </c>
      <c r="I36" s="22"/>
      <c r="J36" s="63">
        <v>45930</v>
      </c>
      <c r="K36" s="31" t="s">
        <v>58</v>
      </c>
      <c r="L36" s="31"/>
      <c r="M36" s="31"/>
      <c r="N36" s="21" t="s">
        <v>109</v>
      </c>
      <c r="O36" s="21"/>
      <c r="P36" s="31"/>
      <c r="Q36" s="31"/>
      <c r="R36" s="31"/>
      <c r="S36" s="31"/>
      <c r="T36" s="31"/>
      <c r="U36" s="31"/>
    </row>
    <row r="37" spans="1:21" s="2" customFormat="1" ht="48">
      <c r="A37" s="20">
        <v>30</v>
      </c>
      <c r="B37" s="31" t="s">
        <v>101</v>
      </c>
      <c r="C37" s="31"/>
      <c r="D37" s="31" t="s">
        <v>116</v>
      </c>
      <c r="E37" s="31" t="s">
        <v>117</v>
      </c>
      <c r="F37" s="31" t="s">
        <v>118</v>
      </c>
      <c r="G37" s="31" t="s">
        <v>32</v>
      </c>
      <c r="H37" s="22" t="s">
        <v>104</v>
      </c>
      <c r="I37" s="22"/>
      <c r="J37" s="63">
        <v>45930</v>
      </c>
      <c r="K37" s="31" t="s">
        <v>58</v>
      </c>
      <c r="L37" s="31"/>
      <c r="M37" s="31"/>
      <c r="N37" s="21" t="s">
        <v>109</v>
      </c>
      <c r="O37" s="21"/>
      <c r="P37" s="31"/>
      <c r="Q37" s="31"/>
      <c r="R37" s="31"/>
      <c r="S37" s="31"/>
      <c r="T37" s="31"/>
      <c r="U37" s="31"/>
    </row>
    <row r="38" spans="1:21" s="2" customFormat="1" ht="72">
      <c r="A38" s="20">
        <v>31</v>
      </c>
      <c r="B38" s="31" t="s">
        <v>101</v>
      </c>
      <c r="C38" s="31"/>
      <c r="D38" s="31" t="s">
        <v>119</v>
      </c>
      <c r="E38" s="31" t="s">
        <v>120</v>
      </c>
      <c r="F38" s="31" t="s">
        <v>121</v>
      </c>
      <c r="G38" s="31" t="s">
        <v>32</v>
      </c>
      <c r="H38" s="22" t="s">
        <v>104</v>
      </c>
      <c r="I38" s="22"/>
      <c r="J38" s="63">
        <v>45930</v>
      </c>
      <c r="K38" s="31" t="s">
        <v>58</v>
      </c>
      <c r="L38" s="31"/>
      <c r="M38" s="31"/>
      <c r="N38" s="21" t="s">
        <v>63</v>
      </c>
      <c r="O38" s="21"/>
      <c r="P38" s="31"/>
      <c r="Q38" s="31"/>
      <c r="R38" s="31"/>
      <c r="S38" s="31"/>
      <c r="T38" s="31"/>
      <c r="U38" s="31"/>
    </row>
    <row r="39" spans="1:21" s="2" customFormat="1" ht="48">
      <c r="A39" s="20">
        <v>32</v>
      </c>
      <c r="B39" s="31" t="s">
        <v>101</v>
      </c>
      <c r="C39" s="31"/>
      <c r="D39" s="31" t="s">
        <v>122</v>
      </c>
      <c r="E39" s="31" t="s">
        <v>123</v>
      </c>
      <c r="F39" s="31" t="s">
        <v>124</v>
      </c>
      <c r="G39" s="31" t="s">
        <v>32</v>
      </c>
      <c r="H39" s="22" t="s">
        <v>104</v>
      </c>
      <c r="I39" s="22"/>
      <c r="J39" s="63">
        <v>45930</v>
      </c>
      <c r="K39" s="31" t="s">
        <v>58</v>
      </c>
      <c r="L39" s="31"/>
      <c r="M39" s="31"/>
      <c r="N39" s="21" t="s">
        <v>63</v>
      </c>
      <c r="O39" s="21"/>
      <c r="P39" s="31"/>
      <c r="Q39" s="31"/>
      <c r="R39" s="31"/>
      <c r="S39" s="31"/>
      <c r="T39" s="31"/>
      <c r="U39" s="31"/>
    </row>
    <row r="40" spans="1:21" s="2" customFormat="1">
      <c r="A40" s="20">
        <v>33</v>
      </c>
      <c r="B40" s="31" t="s">
        <v>101</v>
      </c>
      <c r="C40" s="31"/>
      <c r="D40" s="31" t="s">
        <v>125</v>
      </c>
      <c r="E40" s="31" t="s">
        <v>125</v>
      </c>
      <c r="F40" s="31" t="s">
        <v>126</v>
      </c>
      <c r="G40" s="31" t="s">
        <v>32</v>
      </c>
      <c r="H40" s="22" t="s">
        <v>104</v>
      </c>
      <c r="I40" s="22"/>
      <c r="J40" s="63">
        <v>45930</v>
      </c>
      <c r="K40" s="31" t="s">
        <v>58</v>
      </c>
      <c r="L40" s="31"/>
      <c r="M40" s="31"/>
      <c r="N40" s="21" t="s">
        <v>63</v>
      </c>
      <c r="O40" s="21"/>
      <c r="P40" s="31"/>
      <c r="Q40" s="31"/>
      <c r="R40" s="31"/>
      <c r="S40" s="31"/>
      <c r="T40" s="31"/>
      <c r="U40" s="31"/>
    </row>
    <row r="41" spans="1:21" s="2" customFormat="1" ht="48">
      <c r="A41" s="20">
        <v>34</v>
      </c>
      <c r="B41" s="31" t="s">
        <v>101</v>
      </c>
      <c r="C41" s="31"/>
      <c r="D41" s="31" t="s">
        <v>127</v>
      </c>
      <c r="E41" s="31" t="s">
        <v>128</v>
      </c>
      <c r="F41" s="31" t="s">
        <v>129</v>
      </c>
      <c r="G41" s="31" t="s">
        <v>32</v>
      </c>
      <c r="H41" s="22" t="s">
        <v>104</v>
      </c>
      <c r="I41" s="22"/>
      <c r="J41" s="63">
        <v>45930</v>
      </c>
      <c r="K41" s="31" t="s">
        <v>58</v>
      </c>
      <c r="L41" s="31"/>
      <c r="M41" s="31"/>
      <c r="N41" s="21" t="s">
        <v>63</v>
      </c>
      <c r="O41" s="21"/>
      <c r="P41" s="31"/>
      <c r="Q41" s="31"/>
      <c r="R41" s="31"/>
      <c r="S41" s="31"/>
      <c r="T41" s="31"/>
      <c r="U41" s="31"/>
    </row>
    <row r="42" spans="1:21" s="2" customFormat="1" ht="36">
      <c r="A42" s="7">
        <v>35</v>
      </c>
      <c r="B42" s="9" t="s">
        <v>101</v>
      </c>
      <c r="C42" s="9"/>
      <c r="D42" s="9" t="s">
        <v>130</v>
      </c>
      <c r="E42" s="9" t="s">
        <v>131</v>
      </c>
      <c r="F42" s="9" t="s">
        <v>132</v>
      </c>
      <c r="G42" s="9"/>
      <c r="H42" s="14" t="s">
        <v>104</v>
      </c>
      <c r="I42" s="14"/>
      <c r="J42" s="64">
        <v>45955</v>
      </c>
      <c r="K42" s="9" t="s">
        <v>133</v>
      </c>
      <c r="L42" s="65"/>
      <c r="M42" s="9"/>
      <c r="N42" s="9"/>
      <c r="O42" s="9"/>
      <c r="P42" s="9"/>
      <c r="Q42" s="9"/>
      <c r="R42" s="9"/>
      <c r="S42" s="9"/>
      <c r="T42" s="9"/>
      <c r="U42" s="9"/>
    </row>
    <row r="43" spans="1:21" s="2" customFormat="1" ht="36">
      <c r="A43" s="7">
        <v>36</v>
      </c>
      <c r="B43" s="9" t="s">
        <v>101</v>
      </c>
      <c r="C43" s="9"/>
      <c r="D43" s="9" t="s">
        <v>134</v>
      </c>
      <c r="E43" s="9" t="s">
        <v>135</v>
      </c>
      <c r="F43" s="9" t="s">
        <v>136</v>
      </c>
      <c r="G43" s="9"/>
      <c r="H43" s="14" t="s">
        <v>104</v>
      </c>
      <c r="I43" s="14"/>
      <c r="J43" s="64">
        <v>45955</v>
      </c>
      <c r="K43" s="9" t="s">
        <v>133</v>
      </c>
      <c r="L43" s="65"/>
      <c r="M43" s="9"/>
      <c r="N43" s="9"/>
      <c r="O43" s="9"/>
      <c r="P43" s="9"/>
      <c r="Q43" s="9"/>
      <c r="R43" s="9"/>
      <c r="S43" s="9"/>
      <c r="T43" s="9"/>
      <c r="U43" s="9"/>
    </row>
    <row r="44" spans="1:21" s="2" customFormat="1" ht="72">
      <c r="A44" s="7">
        <v>37</v>
      </c>
      <c r="B44" s="9" t="s">
        <v>101</v>
      </c>
      <c r="C44" s="9"/>
      <c r="D44" s="9" t="s">
        <v>137</v>
      </c>
      <c r="E44" s="9" t="s">
        <v>138</v>
      </c>
      <c r="F44" s="9" t="s">
        <v>139</v>
      </c>
      <c r="G44" s="9"/>
      <c r="H44" s="14" t="s">
        <v>140</v>
      </c>
      <c r="I44" s="14"/>
      <c r="J44" s="64">
        <v>45955</v>
      </c>
      <c r="K44" s="9" t="s">
        <v>133</v>
      </c>
      <c r="L44" s="65"/>
      <c r="M44" s="9"/>
      <c r="N44" s="9"/>
      <c r="O44" s="9"/>
      <c r="P44" s="9"/>
      <c r="Q44" s="9"/>
      <c r="R44" s="9"/>
      <c r="S44" s="9"/>
      <c r="T44" s="9"/>
      <c r="U44" s="9"/>
    </row>
    <row r="45" spans="1:21" s="2" customFormat="1" ht="48">
      <c r="A45" s="7">
        <v>38</v>
      </c>
      <c r="B45" s="9" t="s">
        <v>101</v>
      </c>
      <c r="C45" s="9"/>
      <c r="D45" s="9" t="s">
        <v>141</v>
      </c>
      <c r="E45" s="9" t="s">
        <v>142</v>
      </c>
      <c r="F45" s="9" t="s">
        <v>143</v>
      </c>
      <c r="G45" s="9"/>
      <c r="H45" s="14" t="s">
        <v>104</v>
      </c>
      <c r="I45" s="14"/>
      <c r="J45" s="64">
        <v>45955</v>
      </c>
      <c r="K45" s="9" t="s">
        <v>133</v>
      </c>
      <c r="L45" s="65"/>
      <c r="M45" s="9"/>
      <c r="N45" s="9"/>
      <c r="O45" s="9"/>
      <c r="P45" s="9"/>
      <c r="Q45" s="9"/>
      <c r="R45" s="9"/>
      <c r="S45" s="9"/>
      <c r="T45" s="9"/>
      <c r="U45" s="9"/>
    </row>
    <row r="46" spans="1:21" s="2" customFormat="1" ht="48">
      <c r="A46" s="7">
        <v>39</v>
      </c>
      <c r="B46" s="9" t="s">
        <v>101</v>
      </c>
      <c r="C46" s="9"/>
      <c r="D46" s="9" t="s">
        <v>145</v>
      </c>
      <c r="E46" s="9" t="s">
        <v>146</v>
      </c>
      <c r="F46" s="9" t="s">
        <v>147</v>
      </c>
      <c r="G46" s="9"/>
      <c r="H46" s="14" t="s">
        <v>104</v>
      </c>
      <c r="I46" s="14"/>
      <c r="J46" s="64">
        <v>45955</v>
      </c>
      <c r="K46" s="9" t="s">
        <v>133</v>
      </c>
      <c r="L46" s="65"/>
      <c r="M46" s="9"/>
      <c r="N46" s="9"/>
      <c r="O46" s="9"/>
      <c r="P46" s="9"/>
      <c r="Q46" s="9"/>
      <c r="R46" s="9"/>
      <c r="S46" s="9"/>
      <c r="T46" s="9"/>
      <c r="U46" s="9"/>
    </row>
    <row r="47" spans="1:21" s="2" customFormat="1" ht="36">
      <c r="A47" s="7">
        <v>40</v>
      </c>
      <c r="B47" s="9" t="s">
        <v>101</v>
      </c>
      <c r="C47" s="9"/>
      <c r="D47" s="9" t="s">
        <v>148</v>
      </c>
      <c r="E47" s="9" t="s">
        <v>149</v>
      </c>
      <c r="F47" s="9" t="s">
        <v>150</v>
      </c>
      <c r="G47" s="9"/>
      <c r="H47" s="14" t="s">
        <v>104</v>
      </c>
      <c r="I47" s="14"/>
      <c r="J47" s="64">
        <v>45955</v>
      </c>
      <c r="K47" s="9" t="s">
        <v>133</v>
      </c>
      <c r="L47" s="65"/>
      <c r="M47" s="9"/>
      <c r="N47" s="9"/>
      <c r="O47" s="9"/>
      <c r="P47" s="9"/>
      <c r="Q47" s="9"/>
      <c r="R47" s="9"/>
      <c r="S47" s="9"/>
      <c r="T47" s="9"/>
      <c r="U47" s="9"/>
    </row>
    <row r="48" spans="1:21" s="2" customFormat="1" ht="72">
      <c r="A48" s="7">
        <v>41</v>
      </c>
      <c r="B48" s="9" t="s">
        <v>101</v>
      </c>
      <c r="C48" s="9"/>
      <c r="D48" s="9" t="s">
        <v>151</v>
      </c>
      <c r="E48" s="9" t="s">
        <v>152</v>
      </c>
      <c r="F48" s="9" t="s">
        <v>153</v>
      </c>
      <c r="G48" s="9"/>
      <c r="H48" s="14" t="s">
        <v>104</v>
      </c>
      <c r="I48" s="14"/>
      <c r="J48" s="64">
        <v>45955</v>
      </c>
      <c r="K48" s="9" t="s">
        <v>133</v>
      </c>
      <c r="L48" s="65"/>
      <c r="M48" s="9"/>
      <c r="N48" s="9"/>
      <c r="O48" s="9"/>
      <c r="P48" s="9"/>
      <c r="Q48" s="9"/>
      <c r="R48" s="9"/>
      <c r="S48" s="9"/>
      <c r="T48" s="9"/>
      <c r="U48" s="9"/>
    </row>
    <row r="49" spans="1:21" s="2" customFormat="1" ht="36">
      <c r="A49" s="7">
        <v>42</v>
      </c>
      <c r="B49" s="9" t="s">
        <v>154</v>
      </c>
      <c r="C49" s="9"/>
      <c r="D49" s="9" t="s">
        <v>155</v>
      </c>
      <c r="E49" s="9" t="s">
        <v>156</v>
      </c>
      <c r="F49" s="9" t="s">
        <v>156</v>
      </c>
      <c r="G49" s="9"/>
      <c r="H49" s="14" t="s">
        <v>104</v>
      </c>
      <c r="I49" s="14"/>
      <c r="J49" s="64">
        <v>45955</v>
      </c>
      <c r="K49" s="9" t="s">
        <v>133</v>
      </c>
      <c r="L49" s="65"/>
      <c r="M49" s="9"/>
      <c r="N49" s="9"/>
      <c r="O49" s="9"/>
      <c r="P49" s="9"/>
      <c r="Q49" s="9"/>
      <c r="R49" s="9"/>
      <c r="S49" s="9"/>
      <c r="T49" s="9"/>
      <c r="U49" s="9"/>
    </row>
    <row r="50" spans="1:21" s="2" customFormat="1" ht="36">
      <c r="A50" s="7">
        <v>43</v>
      </c>
      <c r="B50" s="9" t="s">
        <v>101</v>
      </c>
      <c r="C50" s="9"/>
      <c r="D50" s="9" t="s">
        <v>157</v>
      </c>
      <c r="E50" s="9" t="s">
        <v>158</v>
      </c>
      <c r="F50" s="9" t="s">
        <v>159</v>
      </c>
      <c r="G50" s="9"/>
      <c r="H50" s="14" t="s">
        <v>104</v>
      </c>
      <c r="I50" s="14"/>
      <c r="J50" s="64">
        <v>45955</v>
      </c>
      <c r="K50" s="9" t="s">
        <v>133</v>
      </c>
      <c r="L50" s="65"/>
      <c r="M50" s="9"/>
      <c r="N50" s="9"/>
      <c r="O50" s="9"/>
      <c r="P50" s="9"/>
      <c r="Q50" s="9"/>
      <c r="R50" s="9"/>
      <c r="S50" s="9"/>
      <c r="T50" s="9"/>
      <c r="U50" s="9"/>
    </row>
    <row r="51" spans="1:21" s="2" customFormat="1" ht="84">
      <c r="A51" s="7">
        <v>44</v>
      </c>
      <c r="B51" s="9" t="s">
        <v>101</v>
      </c>
      <c r="C51" s="9"/>
      <c r="D51" s="9" t="s">
        <v>160</v>
      </c>
      <c r="E51" s="9" t="s">
        <v>161</v>
      </c>
      <c r="F51" s="9" t="s">
        <v>162</v>
      </c>
      <c r="G51" s="9"/>
      <c r="H51" s="14" t="s">
        <v>163</v>
      </c>
      <c r="I51" s="14"/>
      <c r="J51" s="64">
        <v>45955</v>
      </c>
      <c r="K51" s="9" t="s">
        <v>133</v>
      </c>
      <c r="L51" s="65"/>
      <c r="M51" s="9"/>
      <c r="N51" s="9"/>
      <c r="O51" s="9"/>
      <c r="P51" s="9"/>
      <c r="Q51" s="9"/>
      <c r="R51" s="9"/>
      <c r="S51" s="9"/>
      <c r="T51" s="9"/>
      <c r="U51" s="9"/>
    </row>
    <row r="52" spans="1:21" ht="96">
      <c r="A52" s="66">
        <v>45</v>
      </c>
      <c r="B52" s="42" t="s">
        <v>180</v>
      </c>
      <c r="D52" s="42" t="s">
        <v>182</v>
      </c>
      <c r="E52" s="42" t="s">
        <v>183</v>
      </c>
      <c r="F52" s="42" t="s">
        <v>184</v>
      </c>
      <c r="H52" s="42" t="s">
        <v>186</v>
      </c>
      <c r="I52" s="67"/>
      <c r="J52" s="68">
        <v>45955</v>
      </c>
      <c r="K52" s="42" t="s">
        <v>133</v>
      </c>
      <c r="L52" s="43">
        <v>1</v>
      </c>
    </row>
    <row r="53" spans="1:21" s="2" customFormat="1" ht="24">
      <c r="A53" s="7">
        <v>46</v>
      </c>
      <c r="B53" s="9" t="s">
        <v>187</v>
      </c>
      <c r="C53" s="9"/>
      <c r="D53" s="9" t="s">
        <v>188</v>
      </c>
      <c r="E53" s="9" t="s">
        <v>189</v>
      </c>
      <c r="F53" s="9" t="s">
        <v>189</v>
      </c>
      <c r="G53" s="9"/>
      <c r="H53" s="9" t="s">
        <v>47</v>
      </c>
      <c r="I53" s="14"/>
      <c r="J53" s="64">
        <v>45955</v>
      </c>
      <c r="K53" s="9" t="s">
        <v>133</v>
      </c>
      <c r="L53" s="65">
        <v>1</v>
      </c>
      <c r="M53" s="9"/>
      <c r="N53" s="9"/>
      <c r="O53" s="9"/>
      <c r="P53" s="9"/>
      <c r="Q53" s="9"/>
      <c r="R53" s="9"/>
      <c r="S53" s="9"/>
      <c r="T53" s="9"/>
      <c r="U53" s="9"/>
    </row>
    <row r="54" spans="1:21" s="2" customFormat="1" ht="36">
      <c r="A54" s="7">
        <v>47</v>
      </c>
      <c r="B54" s="9" t="s">
        <v>101</v>
      </c>
      <c r="C54" s="9"/>
      <c r="D54" s="9" t="s">
        <v>190</v>
      </c>
      <c r="E54" s="9" t="s">
        <v>191</v>
      </c>
      <c r="F54" s="9" t="s">
        <v>192</v>
      </c>
      <c r="G54" s="9"/>
      <c r="H54" s="9" t="s">
        <v>163</v>
      </c>
      <c r="I54" s="14"/>
      <c r="J54" s="64">
        <v>45955</v>
      </c>
      <c r="K54" s="9" t="s">
        <v>133</v>
      </c>
      <c r="L54" s="65"/>
      <c r="M54" s="9"/>
      <c r="N54" s="9"/>
      <c r="O54" s="9"/>
      <c r="P54" s="9"/>
      <c r="Q54" s="9"/>
      <c r="R54" s="9"/>
      <c r="S54" s="9"/>
      <c r="T54" s="9"/>
      <c r="U54" s="9"/>
    </row>
    <row r="55" spans="1:21" s="2" customFormat="1" ht="96">
      <c r="A55" s="7">
        <v>48</v>
      </c>
      <c r="B55" s="9" t="s">
        <v>101</v>
      </c>
      <c r="C55" s="9"/>
      <c r="D55" s="9" t="s">
        <v>193</v>
      </c>
      <c r="E55" s="9" t="s">
        <v>194</v>
      </c>
      <c r="F55" s="9" t="s">
        <v>195</v>
      </c>
      <c r="G55" s="9"/>
      <c r="H55" s="9" t="s">
        <v>104</v>
      </c>
      <c r="I55" s="14"/>
      <c r="J55" s="64">
        <v>45955</v>
      </c>
      <c r="K55" s="9" t="s">
        <v>196</v>
      </c>
      <c r="L55" s="9"/>
      <c r="M55" s="9"/>
      <c r="N55" s="9"/>
      <c r="O55" s="9"/>
      <c r="P55" s="9"/>
      <c r="Q55" s="9"/>
      <c r="R55" s="9"/>
      <c r="S55" s="9"/>
      <c r="T55" s="9"/>
      <c r="U55" s="9"/>
    </row>
    <row r="56" spans="1:21" s="2" customFormat="1" ht="84">
      <c r="A56" s="7">
        <v>49</v>
      </c>
      <c r="B56" s="9" t="s">
        <v>101</v>
      </c>
      <c r="C56" s="9"/>
      <c r="D56" s="9" t="s">
        <v>197</v>
      </c>
      <c r="E56" s="9" t="s">
        <v>198</v>
      </c>
      <c r="F56" s="9" t="s">
        <v>199</v>
      </c>
      <c r="G56" s="9"/>
      <c r="H56" s="9" t="s">
        <v>104</v>
      </c>
      <c r="I56" s="14"/>
      <c r="J56" s="64">
        <v>45955</v>
      </c>
      <c r="K56" s="9" t="s">
        <v>196</v>
      </c>
      <c r="L56" s="9"/>
      <c r="M56" s="9"/>
      <c r="N56" s="9"/>
      <c r="O56" s="9"/>
      <c r="P56" s="9"/>
      <c r="Q56" s="9"/>
      <c r="R56" s="9"/>
      <c r="S56" s="9"/>
      <c r="T56" s="9"/>
      <c r="U56" s="9"/>
    </row>
    <row r="57" spans="1:21" ht="312">
      <c r="A57" s="66">
        <v>50</v>
      </c>
      <c r="B57" s="42" t="s">
        <v>180</v>
      </c>
      <c r="D57" s="42" t="s">
        <v>200</v>
      </c>
      <c r="E57" s="42" t="s">
        <v>201</v>
      </c>
      <c r="F57" s="42" t="s">
        <v>581</v>
      </c>
      <c r="H57" s="42" t="s">
        <v>186</v>
      </c>
      <c r="I57" s="67"/>
      <c r="J57" s="68">
        <v>45955</v>
      </c>
      <c r="K57" s="42" t="s">
        <v>196</v>
      </c>
      <c r="L57" s="43">
        <v>5</v>
      </c>
    </row>
    <row r="58" spans="1:21" ht="24">
      <c r="A58" s="66">
        <v>51</v>
      </c>
      <c r="B58" s="42" t="s">
        <v>180</v>
      </c>
      <c r="D58" s="42" t="s">
        <v>203</v>
      </c>
      <c r="E58" s="42" t="s">
        <v>204</v>
      </c>
      <c r="F58" s="42" t="s">
        <v>205</v>
      </c>
      <c r="H58" s="42" t="s">
        <v>186</v>
      </c>
      <c r="I58" s="67"/>
      <c r="J58" s="68">
        <v>45955</v>
      </c>
      <c r="K58" s="42" t="s">
        <v>196</v>
      </c>
      <c r="L58" s="43">
        <v>3</v>
      </c>
    </row>
    <row r="59" spans="1:21" ht="60">
      <c r="A59" s="66">
        <v>52</v>
      </c>
      <c r="B59" s="42" t="s">
        <v>180</v>
      </c>
      <c r="D59" s="42" t="s">
        <v>206</v>
      </c>
      <c r="E59" s="42" t="s">
        <v>207</v>
      </c>
      <c r="F59" s="42" t="s">
        <v>208</v>
      </c>
      <c r="H59" s="42" t="s">
        <v>186</v>
      </c>
      <c r="I59" s="67"/>
      <c r="J59" s="68">
        <v>45955</v>
      </c>
      <c r="K59" s="42" t="s">
        <v>196</v>
      </c>
      <c r="L59" s="43">
        <v>6</v>
      </c>
    </row>
    <row r="60" spans="1:21" ht="24">
      <c r="A60" s="66">
        <v>53</v>
      </c>
      <c r="B60" s="41" t="s">
        <v>180</v>
      </c>
      <c r="C60" s="41" t="s">
        <v>211</v>
      </c>
      <c r="D60" s="42" t="s">
        <v>212</v>
      </c>
      <c r="E60" s="42" t="s">
        <v>213</v>
      </c>
      <c r="F60" s="42" t="s">
        <v>214</v>
      </c>
      <c r="G60" s="41" t="s">
        <v>185</v>
      </c>
      <c r="H60" s="41"/>
      <c r="I60" s="67"/>
      <c r="J60" s="69"/>
      <c r="K60" s="41" t="s">
        <v>582</v>
      </c>
      <c r="L60" s="70">
        <v>4</v>
      </c>
    </row>
    <row r="61" spans="1:21" ht="24">
      <c r="A61" s="66">
        <v>54</v>
      </c>
      <c r="B61" s="42" t="s">
        <v>180</v>
      </c>
      <c r="D61" s="42" t="s">
        <v>209</v>
      </c>
      <c r="E61" s="42" t="s">
        <v>210</v>
      </c>
      <c r="F61" s="42" t="s">
        <v>210</v>
      </c>
      <c r="H61" s="42" t="s">
        <v>186</v>
      </c>
      <c r="I61" s="67"/>
      <c r="J61" s="68">
        <v>45955</v>
      </c>
      <c r="K61" s="42" t="s">
        <v>196</v>
      </c>
      <c r="L61" s="43">
        <v>2</v>
      </c>
    </row>
    <row r="62" spans="1:21" ht="48">
      <c r="A62" s="66">
        <v>55</v>
      </c>
      <c r="B62" s="42" t="s">
        <v>180</v>
      </c>
      <c r="D62" s="42" t="s">
        <v>215</v>
      </c>
      <c r="E62" s="42" t="s">
        <v>216</v>
      </c>
      <c r="F62" s="42" t="s">
        <v>216</v>
      </c>
      <c r="H62" s="42" t="s">
        <v>218</v>
      </c>
      <c r="I62" s="67"/>
      <c r="J62" s="68">
        <v>45955</v>
      </c>
      <c r="K62" s="42" t="s">
        <v>196</v>
      </c>
      <c r="L62" s="43" t="s">
        <v>583</v>
      </c>
      <c r="O62" s="42" t="s">
        <v>582</v>
      </c>
    </row>
    <row r="63" spans="1:21" s="2" customFormat="1" ht="24">
      <c r="A63" s="7">
        <v>56</v>
      </c>
      <c r="B63" s="9" t="s">
        <v>68</v>
      </c>
      <c r="C63" s="9"/>
      <c r="D63" s="9" t="s">
        <v>219</v>
      </c>
      <c r="E63" s="9" t="s">
        <v>219</v>
      </c>
      <c r="F63" s="9" t="s">
        <v>220</v>
      </c>
      <c r="G63" s="9"/>
      <c r="H63" s="9" t="s">
        <v>57</v>
      </c>
      <c r="I63" s="14"/>
      <c r="J63" s="64">
        <v>45955</v>
      </c>
      <c r="K63" s="9" t="s">
        <v>196</v>
      </c>
      <c r="L63" s="9">
        <v>1</v>
      </c>
      <c r="M63" s="9"/>
      <c r="N63" s="9"/>
      <c r="O63" s="9"/>
      <c r="P63" s="9"/>
      <c r="Q63" s="9"/>
      <c r="R63" s="9"/>
      <c r="S63" s="9"/>
      <c r="T63" s="9"/>
      <c r="U63" s="9"/>
    </row>
    <row r="64" spans="1:21" s="2" customFormat="1" ht="108">
      <c r="A64" s="7">
        <v>57</v>
      </c>
      <c r="B64" s="9" t="s">
        <v>222</v>
      </c>
      <c r="C64" s="9"/>
      <c r="D64" s="9" t="s">
        <v>223</v>
      </c>
      <c r="E64" s="9" t="s">
        <v>224</v>
      </c>
      <c r="F64" s="9" t="s">
        <v>225</v>
      </c>
      <c r="G64" s="9"/>
      <c r="H64" s="9" t="s">
        <v>57</v>
      </c>
      <c r="I64" s="14"/>
      <c r="J64" s="64">
        <v>45955</v>
      </c>
      <c r="K64" s="9" t="s">
        <v>196</v>
      </c>
      <c r="L64" s="9">
        <v>2</v>
      </c>
      <c r="M64" s="9"/>
      <c r="N64" s="9"/>
      <c r="O64" s="9"/>
      <c r="P64" s="9"/>
      <c r="Q64" s="9"/>
      <c r="R64" s="9"/>
      <c r="S64" s="9"/>
      <c r="T64" s="9"/>
      <c r="U64" s="9"/>
    </row>
    <row r="65" spans="1:21" s="2" customFormat="1" ht="108">
      <c r="A65" s="7">
        <v>58</v>
      </c>
      <c r="B65" s="9" t="s">
        <v>222</v>
      </c>
      <c r="C65" s="9"/>
      <c r="D65" s="9" t="s">
        <v>223</v>
      </c>
      <c r="E65" s="9" t="s">
        <v>226</v>
      </c>
      <c r="F65" s="9" t="s">
        <v>227</v>
      </c>
      <c r="G65" s="9"/>
      <c r="H65" s="9" t="s">
        <v>57</v>
      </c>
      <c r="I65" s="14"/>
      <c r="J65" s="64">
        <v>45955</v>
      </c>
      <c r="K65" s="9" t="s">
        <v>196</v>
      </c>
      <c r="L65" s="9">
        <v>3</v>
      </c>
      <c r="M65" s="9"/>
      <c r="N65" s="9"/>
      <c r="O65" s="9"/>
      <c r="P65" s="9"/>
      <c r="Q65" s="9"/>
      <c r="R65" s="9"/>
      <c r="S65" s="9"/>
      <c r="T65" s="9"/>
      <c r="U65" s="9"/>
    </row>
    <row r="66" spans="1:21" s="2" customFormat="1" ht="24">
      <c r="A66" s="7">
        <v>59</v>
      </c>
      <c r="B66" s="9" t="s">
        <v>228</v>
      </c>
      <c r="C66" s="8"/>
      <c r="D66" s="9" t="s">
        <v>229</v>
      </c>
      <c r="E66" s="9" t="s">
        <v>230</v>
      </c>
      <c r="F66" s="9" t="s">
        <v>231</v>
      </c>
      <c r="G66" s="8" t="s">
        <v>232</v>
      </c>
      <c r="H66" s="8" t="s">
        <v>233</v>
      </c>
      <c r="I66" s="8"/>
      <c r="J66" s="10"/>
      <c r="K66" s="8" t="s">
        <v>50</v>
      </c>
      <c r="L66" s="8">
        <v>1</v>
      </c>
      <c r="M66" s="8"/>
      <c r="N66" s="8"/>
      <c r="O66" s="8"/>
      <c r="P66" s="8"/>
      <c r="Q66" s="8"/>
      <c r="R66" s="8"/>
      <c r="S66" s="8"/>
      <c r="T66" s="8"/>
      <c r="U66" s="8"/>
    </row>
    <row r="67" spans="1:21" s="2" customFormat="1" ht="48">
      <c r="A67" s="7">
        <v>60</v>
      </c>
      <c r="B67" s="9" t="s">
        <v>235</v>
      </c>
      <c r="C67" s="8"/>
      <c r="D67" s="9" t="s">
        <v>236</v>
      </c>
      <c r="E67" s="9" t="s">
        <v>237</v>
      </c>
      <c r="F67" s="9" t="s">
        <v>238</v>
      </c>
      <c r="G67" s="8" t="s">
        <v>46</v>
      </c>
      <c r="H67" s="8"/>
      <c r="I67" s="8"/>
      <c r="J67" s="10"/>
      <c r="K67" s="8" t="s">
        <v>50</v>
      </c>
      <c r="L67" s="8">
        <v>7</v>
      </c>
      <c r="M67" s="8"/>
      <c r="N67" s="8"/>
      <c r="O67" s="8"/>
      <c r="P67" s="8"/>
      <c r="Q67" s="8"/>
      <c r="R67" s="8"/>
      <c r="S67" s="8"/>
      <c r="T67" s="8"/>
      <c r="U67" s="8"/>
    </row>
    <row r="68" spans="1:21" s="2" customFormat="1" ht="36">
      <c r="A68" s="7">
        <v>61</v>
      </c>
      <c r="B68" s="9" t="s">
        <v>235</v>
      </c>
      <c r="C68" s="8"/>
      <c r="D68" s="9" t="s">
        <v>239</v>
      </c>
      <c r="E68" s="9" t="s">
        <v>240</v>
      </c>
      <c r="F68" s="9" t="s">
        <v>241</v>
      </c>
      <c r="G68" s="8" t="s">
        <v>46</v>
      </c>
      <c r="H68" s="8"/>
      <c r="I68" s="8"/>
      <c r="J68" s="10"/>
      <c r="K68" s="8" t="s">
        <v>50</v>
      </c>
      <c r="L68" s="8" t="s">
        <v>583</v>
      </c>
      <c r="M68" s="8"/>
      <c r="N68" s="8"/>
      <c r="O68" s="8" t="s">
        <v>582</v>
      </c>
      <c r="P68" s="8"/>
      <c r="Q68" s="8"/>
      <c r="R68" s="8"/>
      <c r="S68" s="8"/>
      <c r="T68" s="8"/>
      <c r="U68" s="8"/>
    </row>
    <row r="69" spans="1:21" s="2" customFormat="1" ht="36">
      <c r="A69" s="7">
        <v>62</v>
      </c>
      <c r="B69" s="8" t="s">
        <v>94</v>
      </c>
      <c r="C69" s="8" t="s">
        <v>242</v>
      </c>
      <c r="D69" s="9" t="s">
        <v>243</v>
      </c>
      <c r="E69" s="9" t="s">
        <v>244</v>
      </c>
      <c r="F69" s="9"/>
      <c r="G69" s="8" t="s">
        <v>245</v>
      </c>
      <c r="H69" s="8" t="s">
        <v>246</v>
      </c>
      <c r="I69" s="8"/>
      <c r="J69" s="10"/>
      <c r="K69" s="8" t="s">
        <v>50</v>
      </c>
      <c r="L69" s="8">
        <v>3</v>
      </c>
      <c r="M69" s="8"/>
      <c r="N69" s="8" t="s">
        <v>584</v>
      </c>
      <c r="O69" s="8"/>
      <c r="P69" s="8"/>
      <c r="Q69" s="8"/>
      <c r="R69" s="8"/>
      <c r="S69" s="8"/>
      <c r="T69" s="8"/>
      <c r="U69" s="8"/>
    </row>
    <row r="70" spans="1:21" s="2" customFormat="1" ht="72">
      <c r="A70" s="7">
        <v>63</v>
      </c>
      <c r="B70" s="8" t="s">
        <v>94</v>
      </c>
      <c r="C70" s="8" t="s">
        <v>247</v>
      </c>
      <c r="D70" s="9" t="s">
        <v>248</v>
      </c>
      <c r="E70" s="9" t="s">
        <v>249</v>
      </c>
      <c r="F70" s="9" t="s">
        <v>250</v>
      </c>
      <c r="G70" s="8" t="s">
        <v>251</v>
      </c>
      <c r="H70" s="8" t="s">
        <v>252</v>
      </c>
      <c r="I70" s="8"/>
      <c r="J70" s="10"/>
      <c r="K70" s="8" t="s">
        <v>50</v>
      </c>
      <c r="L70" s="8">
        <v>2</v>
      </c>
      <c r="M70" s="8"/>
      <c r="N70" s="8" t="s">
        <v>584</v>
      </c>
      <c r="O70" s="8"/>
      <c r="P70" s="8"/>
      <c r="Q70" s="8"/>
      <c r="R70" s="8"/>
      <c r="S70" s="8"/>
      <c r="T70" s="8"/>
      <c r="U70" s="8"/>
    </row>
    <row r="71" spans="1:21" s="2" customFormat="1" ht="84">
      <c r="A71" s="7">
        <v>64</v>
      </c>
      <c r="B71" s="8" t="s">
        <v>94</v>
      </c>
      <c r="C71" s="8" t="s">
        <v>253</v>
      </c>
      <c r="D71" s="9" t="s">
        <v>254</v>
      </c>
      <c r="E71" s="9" t="s">
        <v>255</v>
      </c>
      <c r="F71" s="9" t="s">
        <v>256</v>
      </c>
      <c r="G71" s="8" t="s">
        <v>251</v>
      </c>
      <c r="H71" s="8" t="s">
        <v>257</v>
      </c>
      <c r="I71" s="8"/>
      <c r="J71" s="10"/>
      <c r="K71" s="8" t="s">
        <v>50</v>
      </c>
      <c r="L71" s="8">
        <v>1</v>
      </c>
      <c r="M71" s="8"/>
      <c r="N71" s="8" t="s">
        <v>584</v>
      </c>
      <c r="O71" s="8"/>
      <c r="P71" s="8"/>
      <c r="Q71" s="8"/>
      <c r="R71" s="8"/>
      <c r="S71" s="8"/>
      <c r="T71" s="8"/>
      <c r="U71" s="8"/>
    </row>
    <row r="72" spans="1:21" s="2" customFormat="1" ht="108">
      <c r="A72" s="7">
        <v>65</v>
      </c>
      <c r="B72" s="8" t="s">
        <v>94</v>
      </c>
      <c r="C72" s="8" t="s">
        <v>247</v>
      </c>
      <c r="D72" s="9" t="s">
        <v>258</v>
      </c>
      <c r="E72" s="9" t="s">
        <v>259</v>
      </c>
      <c r="F72" s="9" t="s">
        <v>260</v>
      </c>
      <c r="G72" s="8" t="s">
        <v>251</v>
      </c>
      <c r="H72" s="8" t="s">
        <v>261</v>
      </c>
      <c r="I72" s="8"/>
      <c r="J72" s="10"/>
      <c r="K72" s="8" t="s">
        <v>50</v>
      </c>
      <c r="L72" s="8">
        <v>4</v>
      </c>
      <c r="M72" s="8"/>
      <c r="N72" s="8"/>
      <c r="O72" s="8"/>
      <c r="P72" s="8"/>
      <c r="Q72" s="8"/>
      <c r="R72" s="8"/>
      <c r="S72" s="8"/>
      <c r="T72" s="8"/>
      <c r="U72" s="8"/>
    </row>
    <row r="73" spans="1:21" s="2" customFormat="1" ht="48">
      <c r="A73" s="7">
        <v>66</v>
      </c>
      <c r="B73" s="9" t="s">
        <v>262</v>
      </c>
      <c r="C73" s="8" t="s">
        <v>263</v>
      </c>
      <c r="D73" s="9" t="s">
        <v>264</v>
      </c>
      <c r="E73" s="9" t="s">
        <v>265</v>
      </c>
      <c r="F73" s="9" t="s">
        <v>266</v>
      </c>
      <c r="G73" s="8" t="s">
        <v>267</v>
      </c>
      <c r="H73" s="8"/>
      <c r="I73" s="8"/>
      <c r="J73" s="10"/>
      <c r="K73" s="8" t="s">
        <v>50</v>
      </c>
      <c r="L73" s="8">
        <v>1</v>
      </c>
      <c r="M73" s="8"/>
      <c r="N73" s="8"/>
      <c r="O73" s="8"/>
      <c r="P73" s="8"/>
      <c r="Q73" s="8"/>
      <c r="R73" s="8"/>
      <c r="S73" s="8"/>
      <c r="T73" s="8"/>
      <c r="U73" s="8"/>
    </row>
    <row r="74" spans="1:21" s="2" customFormat="1" ht="24">
      <c r="A74" s="7">
        <v>67</v>
      </c>
      <c r="B74" s="9" t="s">
        <v>268</v>
      </c>
      <c r="C74" s="8"/>
      <c r="D74" s="9" t="s">
        <v>269</v>
      </c>
      <c r="E74" s="9" t="s">
        <v>270</v>
      </c>
      <c r="F74" s="9" t="s">
        <v>271</v>
      </c>
      <c r="G74" s="8" t="s">
        <v>267</v>
      </c>
      <c r="H74" s="8" t="s">
        <v>272</v>
      </c>
      <c r="I74" s="8"/>
      <c r="J74" s="10"/>
      <c r="K74" s="8" t="s">
        <v>50</v>
      </c>
      <c r="L74" s="8">
        <v>1</v>
      </c>
      <c r="M74" s="8"/>
      <c r="N74" s="8"/>
      <c r="O74" s="8"/>
      <c r="P74" s="8"/>
      <c r="Q74" s="8"/>
      <c r="R74" s="8"/>
      <c r="S74" s="8"/>
      <c r="T74" s="8"/>
      <c r="U74" s="8"/>
    </row>
    <row r="75" spans="1:21" s="2" customFormat="1" ht="36">
      <c r="A75" s="7">
        <v>68</v>
      </c>
      <c r="B75" s="9" t="s">
        <v>274</v>
      </c>
      <c r="C75" s="9" t="s">
        <v>275</v>
      </c>
      <c r="D75" s="9" t="s">
        <v>276</v>
      </c>
      <c r="E75" s="9" t="s">
        <v>277</v>
      </c>
      <c r="F75" s="9" t="s">
        <v>278</v>
      </c>
      <c r="G75" s="8" t="s">
        <v>267</v>
      </c>
      <c r="H75" s="8" t="s">
        <v>233</v>
      </c>
      <c r="I75" s="8"/>
      <c r="J75" s="10"/>
      <c r="K75" s="8" t="s">
        <v>50</v>
      </c>
      <c r="L75" s="8">
        <v>1</v>
      </c>
      <c r="M75" s="8"/>
      <c r="N75" s="8"/>
      <c r="O75" s="8"/>
      <c r="P75" s="8"/>
      <c r="Q75" s="8"/>
      <c r="R75" s="8"/>
      <c r="S75" s="8"/>
      <c r="T75" s="8"/>
      <c r="U75" s="8"/>
    </row>
    <row r="76" spans="1:21" s="2" customFormat="1" ht="36">
      <c r="A76" s="7">
        <v>69</v>
      </c>
      <c r="B76" s="9" t="s">
        <v>228</v>
      </c>
      <c r="C76" s="8" t="s">
        <v>279</v>
      </c>
      <c r="D76" s="9" t="s">
        <v>280</v>
      </c>
      <c r="E76" s="9" t="s">
        <v>281</v>
      </c>
      <c r="F76" s="9" t="s">
        <v>282</v>
      </c>
      <c r="G76" s="8" t="s">
        <v>267</v>
      </c>
      <c r="H76" s="8"/>
      <c r="I76" s="8"/>
      <c r="J76" s="10"/>
      <c r="K76" s="8" t="s">
        <v>50</v>
      </c>
      <c r="L76" s="8">
        <v>2</v>
      </c>
      <c r="M76" s="8"/>
      <c r="N76" s="8"/>
      <c r="O76" s="8"/>
      <c r="P76" s="8"/>
      <c r="Q76" s="8"/>
      <c r="R76" s="8"/>
      <c r="S76" s="8"/>
      <c r="T76" s="8"/>
      <c r="U76" s="8"/>
    </row>
    <row r="77" spans="1:21" s="2" customFormat="1" ht="24">
      <c r="A77" s="7">
        <v>70</v>
      </c>
      <c r="B77" s="8" t="s">
        <v>42</v>
      </c>
      <c r="C77" s="8"/>
      <c r="D77" s="9" t="s">
        <v>283</v>
      </c>
      <c r="E77" s="9" t="s">
        <v>284</v>
      </c>
      <c r="F77" s="9" t="s">
        <v>285</v>
      </c>
      <c r="G77" s="8" t="s">
        <v>46</v>
      </c>
      <c r="H77" s="8" t="s">
        <v>286</v>
      </c>
      <c r="I77" s="8"/>
      <c r="J77" s="10"/>
      <c r="K77" s="8" t="s">
        <v>50</v>
      </c>
      <c r="L77" s="8">
        <v>13</v>
      </c>
      <c r="M77" s="8" t="s">
        <v>585</v>
      </c>
      <c r="N77" s="8" t="s">
        <v>584</v>
      </c>
      <c r="O77" s="8"/>
      <c r="P77" s="8"/>
      <c r="Q77" s="8"/>
      <c r="R77" s="8"/>
      <c r="S77" s="8"/>
      <c r="T77" s="8"/>
      <c r="U77" s="8"/>
    </row>
    <row r="78" spans="1:21" s="2" customFormat="1" ht="120">
      <c r="A78" s="7">
        <v>71</v>
      </c>
      <c r="B78" s="8" t="s">
        <v>288</v>
      </c>
      <c r="C78" s="8"/>
      <c r="D78" s="9" t="s">
        <v>289</v>
      </c>
      <c r="E78" s="9" t="s">
        <v>290</v>
      </c>
      <c r="F78" s="9" t="s">
        <v>291</v>
      </c>
      <c r="G78" s="8" t="s">
        <v>292</v>
      </c>
      <c r="H78" s="8" t="s">
        <v>293</v>
      </c>
      <c r="I78" s="8"/>
      <c r="J78" s="10">
        <v>45955</v>
      </c>
      <c r="K78" s="8" t="s">
        <v>50</v>
      </c>
      <c r="L78" s="8">
        <v>10</v>
      </c>
      <c r="M78" s="8"/>
      <c r="N78" s="8"/>
      <c r="O78" s="8"/>
      <c r="P78" s="8"/>
      <c r="Q78" s="8"/>
      <c r="R78" s="8"/>
      <c r="S78" s="8"/>
      <c r="T78" s="8"/>
      <c r="U78" s="8"/>
    </row>
    <row r="79" spans="1:21" s="2" customFormat="1" ht="60">
      <c r="A79" s="7">
        <v>72</v>
      </c>
      <c r="B79" s="8" t="s">
        <v>288</v>
      </c>
      <c r="C79" s="8"/>
      <c r="D79" s="9" t="s">
        <v>294</v>
      </c>
      <c r="E79" s="9" t="s">
        <v>295</v>
      </c>
      <c r="F79" s="9" t="s">
        <v>296</v>
      </c>
      <c r="G79" s="8" t="s">
        <v>293</v>
      </c>
      <c r="H79" s="8" t="s">
        <v>297</v>
      </c>
      <c r="I79" s="8"/>
      <c r="J79" s="10">
        <v>45955</v>
      </c>
      <c r="K79" s="8" t="s">
        <v>50</v>
      </c>
      <c r="L79" s="8">
        <v>8</v>
      </c>
      <c r="M79" s="8"/>
      <c r="N79" s="8"/>
      <c r="O79" s="8"/>
      <c r="P79" s="8"/>
      <c r="Q79" s="8"/>
      <c r="R79" s="8"/>
      <c r="S79" s="8"/>
      <c r="T79" s="8"/>
      <c r="U79" s="8"/>
    </row>
    <row r="80" spans="1:21" s="2" customFormat="1" ht="156">
      <c r="A80" s="7">
        <v>73</v>
      </c>
      <c r="B80" s="8" t="s">
        <v>288</v>
      </c>
      <c r="C80" s="8"/>
      <c r="D80" s="9" t="s">
        <v>298</v>
      </c>
      <c r="E80" s="9" t="s">
        <v>299</v>
      </c>
      <c r="F80" s="9" t="s">
        <v>300</v>
      </c>
      <c r="G80" s="8" t="s">
        <v>301</v>
      </c>
      <c r="H80" s="8" t="s">
        <v>302</v>
      </c>
      <c r="I80" s="8"/>
      <c r="J80" s="10">
        <v>45955</v>
      </c>
      <c r="K80" s="8" t="s">
        <v>50</v>
      </c>
      <c r="L80" s="8">
        <v>9</v>
      </c>
      <c r="M80" s="8"/>
      <c r="N80" s="8"/>
      <c r="O80" s="8"/>
      <c r="P80" s="8"/>
      <c r="Q80" s="8"/>
      <c r="R80" s="8"/>
      <c r="S80" s="8"/>
      <c r="T80" s="8"/>
      <c r="U80" s="8"/>
    </row>
    <row r="81" spans="1:21" s="2" customFormat="1" ht="60">
      <c r="A81" s="7">
        <v>74</v>
      </c>
      <c r="B81" s="9" t="s">
        <v>303</v>
      </c>
      <c r="C81" s="9"/>
      <c r="D81" s="9" t="s">
        <v>304</v>
      </c>
      <c r="E81" s="9" t="s">
        <v>305</v>
      </c>
      <c r="F81" s="9" t="s">
        <v>306</v>
      </c>
      <c r="G81" s="9" t="s">
        <v>307</v>
      </c>
      <c r="H81" s="9" t="s">
        <v>308</v>
      </c>
      <c r="I81" s="9"/>
      <c r="J81" s="10">
        <v>45955</v>
      </c>
      <c r="K81" s="8" t="s">
        <v>50</v>
      </c>
      <c r="L81" s="8">
        <v>2</v>
      </c>
      <c r="M81" s="8"/>
      <c r="N81" s="8"/>
      <c r="O81" s="8"/>
      <c r="P81" s="8"/>
      <c r="Q81" s="8"/>
      <c r="R81" s="8"/>
      <c r="S81" s="8"/>
      <c r="T81" s="8"/>
      <c r="U81" s="8"/>
    </row>
    <row r="82" spans="1:21" s="2" customFormat="1" ht="96">
      <c r="A82" s="7">
        <v>75</v>
      </c>
      <c r="B82" s="9" t="s">
        <v>309</v>
      </c>
      <c r="C82" s="9"/>
      <c r="D82" s="9" t="s">
        <v>310</v>
      </c>
      <c r="E82" s="9" t="s">
        <v>311</v>
      </c>
      <c r="F82" s="9" t="s">
        <v>312</v>
      </c>
      <c r="G82" s="9" t="s">
        <v>307</v>
      </c>
      <c r="H82" s="9" t="s">
        <v>313</v>
      </c>
      <c r="I82" s="9"/>
      <c r="J82" s="10">
        <v>45955</v>
      </c>
      <c r="K82" s="8" t="s">
        <v>50</v>
      </c>
      <c r="L82" s="8">
        <v>3</v>
      </c>
      <c r="M82" s="8"/>
      <c r="N82" s="8"/>
      <c r="O82" s="8"/>
      <c r="P82" s="8"/>
      <c r="Q82" s="8"/>
      <c r="R82" s="8"/>
      <c r="S82" s="8"/>
      <c r="T82" s="8"/>
      <c r="U82" s="8"/>
    </row>
    <row r="83" spans="1:21" s="2" customFormat="1" ht="120">
      <c r="A83" s="7">
        <v>76</v>
      </c>
      <c r="B83" s="9" t="s">
        <v>309</v>
      </c>
      <c r="C83" s="9"/>
      <c r="D83" s="9" t="s">
        <v>314</v>
      </c>
      <c r="E83" s="9" t="s">
        <v>315</v>
      </c>
      <c r="F83" s="9" t="s">
        <v>316</v>
      </c>
      <c r="G83" s="9" t="s">
        <v>307</v>
      </c>
      <c r="H83" s="9" t="s">
        <v>313</v>
      </c>
      <c r="I83" s="9"/>
      <c r="J83" s="10">
        <v>45955</v>
      </c>
      <c r="K83" s="8" t="s">
        <v>50</v>
      </c>
      <c r="L83" s="8">
        <v>19</v>
      </c>
      <c r="M83" s="8"/>
      <c r="N83" s="8"/>
      <c r="O83" s="8"/>
      <c r="P83" s="8"/>
      <c r="Q83" s="8"/>
      <c r="R83" s="8"/>
      <c r="S83" s="8"/>
      <c r="T83" s="8"/>
      <c r="U83" s="8"/>
    </row>
    <row r="84" spans="1:21" s="2" customFormat="1" ht="48">
      <c r="A84" s="7">
        <v>77</v>
      </c>
      <c r="B84" s="26" t="s">
        <v>68</v>
      </c>
      <c r="C84" s="8"/>
      <c r="D84" s="9" t="s">
        <v>317</v>
      </c>
      <c r="E84" s="9" t="s">
        <v>318</v>
      </c>
      <c r="F84" s="9" t="s">
        <v>319</v>
      </c>
      <c r="G84" s="8" t="s">
        <v>320</v>
      </c>
      <c r="H84" s="8"/>
      <c r="I84" s="8"/>
      <c r="J84" s="8"/>
      <c r="K84" s="8" t="s">
        <v>50</v>
      </c>
      <c r="L84" s="8">
        <v>4</v>
      </c>
      <c r="M84" s="8"/>
      <c r="N84" s="8"/>
      <c r="O84" s="8"/>
      <c r="P84" s="8"/>
      <c r="Q84" s="8"/>
      <c r="R84" s="8"/>
      <c r="S84" s="8"/>
      <c r="T84" s="8"/>
      <c r="U84" s="8"/>
    </row>
    <row r="85" spans="1:21" s="2" customFormat="1" ht="24">
      <c r="A85" s="7">
        <v>78</v>
      </c>
      <c r="B85" s="26" t="s">
        <v>321</v>
      </c>
      <c r="C85" s="8"/>
      <c r="D85" s="27" t="s">
        <v>322</v>
      </c>
      <c r="E85" s="9" t="s">
        <v>323</v>
      </c>
      <c r="F85" s="9" t="s">
        <v>324</v>
      </c>
      <c r="G85" s="8" t="s">
        <v>320</v>
      </c>
      <c r="H85" s="8"/>
      <c r="I85" s="8"/>
      <c r="J85" s="8"/>
      <c r="K85" s="8" t="s">
        <v>50</v>
      </c>
      <c r="L85" s="8">
        <v>10</v>
      </c>
      <c r="M85" s="8"/>
      <c r="N85" s="8"/>
      <c r="O85" s="8"/>
      <c r="P85" s="8"/>
      <c r="Q85" s="8"/>
      <c r="R85" s="8"/>
      <c r="S85" s="8"/>
      <c r="T85" s="8"/>
      <c r="U85" s="8"/>
    </row>
    <row r="86" spans="1:21" s="2" customFormat="1" ht="36">
      <c r="A86" s="19">
        <v>79</v>
      </c>
      <c r="B86" s="26" t="s">
        <v>68</v>
      </c>
      <c r="C86" s="8"/>
      <c r="D86" s="9" t="s">
        <v>325</v>
      </c>
      <c r="E86" s="9" t="s">
        <v>325</v>
      </c>
      <c r="F86" s="9" t="s">
        <v>326</v>
      </c>
      <c r="G86" s="8" t="s">
        <v>320</v>
      </c>
      <c r="H86" s="8"/>
      <c r="I86" s="8"/>
      <c r="J86" s="8"/>
      <c r="K86" s="8" t="s">
        <v>50</v>
      </c>
      <c r="L86" s="8">
        <v>11</v>
      </c>
      <c r="M86" s="8"/>
      <c r="N86" s="8"/>
      <c r="O86" s="8"/>
      <c r="P86" s="8"/>
      <c r="Q86" s="8"/>
      <c r="R86" s="8"/>
      <c r="S86" s="8"/>
      <c r="T86" s="8"/>
      <c r="U86" s="8"/>
    </row>
    <row r="87" spans="1:21" s="2" customFormat="1" ht="60">
      <c r="A87" s="7">
        <v>80</v>
      </c>
      <c r="B87" s="26" t="s">
        <v>68</v>
      </c>
      <c r="C87" s="8"/>
      <c r="D87" s="9" t="s">
        <v>327</v>
      </c>
      <c r="E87" s="9" t="s">
        <v>328</v>
      </c>
      <c r="F87" s="9" t="s">
        <v>329</v>
      </c>
      <c r="G87" s="8" t="s">
        <v>320</v>
      </c>
      <c r="H87" s="8" t="s">
        <v>330</v>
      </c>
      <c r="I87" s="8"/>
      <c r="J87" s="8"/>
      <c r="K87" s="8" t="s">
        <v>50</v>
      </c>
      <c r="L87" s="8">
        <v>9</v>
      </c>
      <c r="M87" s="8"/>
      <c r="N87" s="8"/>
      <c r="O87" s="8"/>
      <c r="P87" s="8"/>
      <c r="Q87" s="8"/>
      <c r="R87" s="8"/>
      <c r="S87" s="8"/>
      <c r="T87" s="8"/>
      <c r="U87" s="8"/>
    </row>
    <row r="88" spans="1:21" s="2" customFormat="1" ht="60">
      <c r="A88" s="7">
        <v>81</v>
      </c>
      <c r="B88" s="26" t="s">
        <v>331</v>
      </c>
      <c r="C88" s="8"/>
      <c r="D88" s="9" t="s">
        <v>332</v>
      </c>
      <c r="E88" s="9" t="s">
        <v>333</v>
      </c>
      <c r="F88" s="9" t="s">
        <v>334</v>
      </c>
      <c r="G88" s="8" t="s">
        <v>320</v>
      </c>
      <c r="H88" s="8"/>
      <c r="I88" s="8"/>
      <c r="J88" s="8"/>
      <c r="K88" s="8" t="s">
        <v>50</v>
      </c>
      <c r="L88" s="8">
        <v>7</v>
      </c>
      <c r="M88" s="8"/>
      <c r="N88" s="8"/>
      <c r="O88" s="8"/>
      <c r="P88" s="8"/>
      <c r="Q88" s="8"/>
      <c r="R88" s="8"/>
      <c r="S88" s="8"/>
      <c r="T88" s="8"/>
      <c r="U88" s="8"/>
    </row>
    <row r="89" spans="1:21" s="2" customFormat="1" ht="36">
      <c r="A89" s="7">
        <v>82</v>
      </c>
      <c r="B89" s="26" t="s">
        <v>68</v>
      </c>
      <c r="C89" s="8"/>
      <c r="D89" s="9" t="s">
        <v>335</v>
      </c>
      <c r="E89" s="9" t="s">
        <v>335</v>
      </c>
      <c r="F89" s="9" t="s">
        <v>336</v>
      </c>
      <c r="G89" s="8" t="s">
        <v>320</v>
      </c>
      <c r="H89" s="8"/>
      <c r="I89" s="8"/>
      <c r="J89" s="8"/>
      <c r="K89" s="8" t="s">
        <v>50</v>
      </c>
      <c r="L89" s="8">
        <v>6</v>
      </c>
      <c r="M89" s="8"/>
      <c r="N89" s="8"/>
      <c r="O89" s="8"/>
      <c r="P89" s="8"/>
      <c r="Q89" s="8"/>
      <c r="R89" s="8"/>
      <c r="S89" s="8"/>
      <c r="T89" s="8"/>
      <c r="U89" s="8"/>
    </row>
    <row r="90" spans="1:21" s="2" customFormat="1" ht="60">
      <c r="A90" s="7">
        <v>83</v>
      </c>
      <c r="B90" s="8" t="s">
        <v>263</v>
      </c>
      <c r="C90" s="8"/>
      <c r="D90" s="9" t="s">
        <v>337</v>
      </c>
      <c r="E90" s="9" t="s">
        <v>338</v>
      </c>
      <c r="F90" s="28" t="s">
        <v>339</v>
      </c>
      <c r="G90" s="8" t="s">
        <v>340</v>
      </c>
      <c r="H90" s="8"/>
      <c r="I90" s="8"/>
      <c r="J90" s="10">
        <v>45955</v>
      </c>
      <c r="K90" s="8" t="s">
        <v>50</v>
      </c>
      <c r="L90" s="8">
        <v>5</v>
      </c>
      <c r="M90" s="8"/>
      <c r="N90" s="8"/>
      <c r="O90" s="8"/>
      <c r="P90" s="8"/>
      <c r="Q90" s="8"/>
      <c r="R90" s="8"/>
      <c r="S90" s="8"/>
      <c r="T90" s="8"/>
      <c r="U90" s="8"/>
    </row>
    <row r="91" spans="1:21" s="2" customFormat="1" ht="36">
      <c r="A91" s="7">
        <v>84</v>
      </c>
      <c r="B91" s="8" t="s">
        <v>263</v>
      </c>
      <c r="C91" s="8"/>
      <c r="D91" s="9" t="s">
        <v>341</v>
      </c>
      <c r="E91" s="9" t="s">
        <v>342</v>
      </c>
      <c r="F91" s="28" t="s">
        <v>343</v>
      </c>
      <c r="G91" s="8" t="s">
        <v>340</v>
      </c>
      <c r="H91" s="8"/>
      <c r="I91" s="8"/>
      <c r="J91" s="10">
        <v>45955</v>
      </c>
      <c r="K91" s="8" t="s">
        <v>50</v>
      </c>
      <c r="L91" s="8">
        <v>6</v>
      </c>
      <c r="M91" s="8"/>
      <c r="N91" s="8"/>
      <c r="O91" s="8"/>
      <c r="P91" s="8"/>
      <c r="Q91" s="8"/>
      <c r="R91" s="8"/>
      <c r="S91" s="8"/>
      <c r="T91" s="8"/>
      <c r="U91" s="8"/>
    </row>
    <row r="92" spans="1:21" s="2" customFormat="1" ht="48">
      <c r="A92" s="7">
        <v>85</v>
      </c>
      <c r="B92" s="8" t="s">
        <v>263</v>
      </c>
      <c r="C92" s="8"/>
      <c r="D92" s="9" t="s">
        <v>344</v>
      </c>
      <c r="E92" s="9" t="s">
        <v>345</v>
      </c>
      <c r="F92" s="28" t="s">
        <v>346</v>
      </c>
      <c r="G92" s="8" t="s">
        <v>340</v>
      </c>
      <c r="H92" s="8"/>
      <c r="I92" s="8"/>
      <c r="J92" s="10">
        <v>45955</v>
      </c>
      <c r="K92" s="8" t="s">
        <v>50</v>
      </c>
      <c r="L92" s="8">
        <v>1</v>
      </c>
      <c r="M92" s="8"/>
      <c r="N92" s="8"/>
      <c r="O92" s="8"/>
      <c r="P92" s="8"/>
      <c r="Q92" s="8"/>
      <c r="R92" s="8"/>
      <c r="S92" s="8"/>
      <c r="T92" s="8"/>
      <c r="U92" s="8"/>
    </row>
    <row r="93" spans="1:21" s="2" customFormat="1" ht="48">
      <c r="A93" s="7">
        <v>86</v>
      </c>
      <c r="B93" s="8" t="s">
        <v>263</v>
      </c>
      <c r="C93" s="8"/>
      <c r="D93" s="9" t="s">
        <v>347</v>
      </c>
      <c r="E93" s="9" t="s">
        <v>348</v>
      </c>
      <c r="F93" s="28" t="s">
        <v>349</v>
      </c>
      <c r="G93" s="8" t="s">
        <v>340</v>
      </c>
      <c r="H93" s="8" t="s">
        <v>350</v>
      </c>
      <c r="I93" s="8"/>
      <c r="J93" s="10">
        <v>45955</v>
      </c>
      <c r="K93" s="8" t="s">
        <v>50</v>
      </c>
      <c r="L93" s="8">
        <v>4</v>
      </c>
      <c r="M93" s="8"/>
      <c r="N93" s="8"/>
      <c r="O93" s="8"/>
      <c r="P93" s="8"/>
      <c r="Q93" s="8"/>
      <c r="R93" s="8"/>
      <c r="S93" s="8"/>
      <c r="T93" s="8"/>
      <c r="U93" s="8"/>
    </row>
    <row r="94" spans="1:21" s="2" customFormat="1" ht="36">
      <c r="A94" s="7">
        <v>87</v>
      </c>
      <c r="B94" s="8" t="s">
        <v>263</v>
      </c>
      <c r="C94" s="8"/>
      <c r="D94" s="9" t="s">
        <v>351</v>
      </c>
      <c r="E94" s="9" t="s">
        <v>352</v>
      </c>
      <c r="F94" s="28" t="s">
        <v>353</v>
      </c>
      <c r="G94" s="8" t="s">
        <v>340</v>
      </c>
      <c r="H94" s="8" t="s">
        <v>354</v>
      </c>
      <c r="I94" s="8"/>
      <c r="J94" s="10">
        <v>45955</v>
      </c>
      <c r="K94" s="8" t="s">
        <v>50</v>
      </c>
      <c r="L94" s="8">
        <v>3</v>
      </c>
      <c r="M94" s="8"/>
      <c r="N94" s="8"/>
      <c r="O94" s="8"/>
      <c r="P94" s="8"/>
      <c r="Q94" s="8"/>
      <c r="R94" s="8"/>
      <c r="S94" s="8"/>
      <c r="T94" s="8"/>
      <c r="U94" s="8"/>
    </row>
    <row r="95" spans="1:21" s="2" customFormat="1" ht="60">
      <c r="A95" s="7">
        <v>88</v>
      </c>
      <c r="B95" s="8" t="s">
        <v>263</v>
      </c>
      <c r="C95" s="8"/>
      <c r="D95" s="9" t="s">
        <v>355</v>
      </c>
      <c r="E95" s="9" t="s">
        <v>356</v>
      </c>
      <c r="F95" s="28" t="s">
        <v>357</v>
      </c>
      <c r="G95" s="8" t="s">
        <v>340</v>
      </c>
      <c r="H95" s="8" t="s">
        <v>267</v>
      </c>
      <c r="I95" s="8"/>
      <c r="J95" s="10">
        <v>45955</v>
      </c>
      <c r="K95" s="8" t="s">
        <v>50</v>
      </c>
      <c r="L95" s="8">
        <v>2</v>
      </c>
      <c r="M95" s="8"/>
      <c r="N95" s="8"/>
      <c r="O95" s="8"/>
      <c r="P95" s="8"/>
      <c r="Q95" s="8"/>
      <c r="R95" s="8"/>
      <c r="S95" s="8"/>
      <c r="T95" s="8"/>
      <c r="U95" s="8"/>
    </row>
    <row r="96" spans="1:21" s="2" customFormat="1" ht="24">
      <c r="A96" s="7">
        <v>89</v>
      </c>
      <c r="B96" s="9" t="s">
        <v>358</v>
      </c>
      <c r="C96" s="8"/>
      <c r="D96" s="9" t="s">
        <v>359</v>
      </c>
      <c r="E96" s="9" t="s">
        <v>360</v>
      </c>
      <c r="F96" s="28" t="s">
        <v>361</v>
      </c>
      <c r="G96" s="8" t="s">
        <v>362</v>
      </c>
      <c r="H96" s="8"/>
      <c r="I96" s="8"/>
      <c r="J96" s="10">
        <v>45955</v>
      </c>
      <c r="K96" s="8" t="s">
        <v>50</v>
      </c>
      <c r="L96" s="8">
        <v>1</v>
      </c>
      <c r="M96" s="8"/>
      <c r="N96" s="8"/>
      <c r="O96" s="8"/>
      <c r="P96" s="8"/>
      <c r="Q96" s="8"/>
      <c r="R96" s="8"/>
      <c r="S96" s="8"/>
      <c r="T96" s="8"/>
      <c r="U96" s="8"/>
    </row>
    <row r="97" spans="1:23" s="2" customFormat="1" ht="24">
      <c r="A97" s="7">
        <v>90</v>
      </c>
      <c r="B97" s="9" t="s">
        <v>358</v>
      </c>
      <c r="C97" s="8"/>
      <c r="D97" s="9" t="s">
        <v>364</v>
      </c>
      <c r="E97" s="9" t="s">
        <v>365</v>
      </c>
      <c r="F97" s="28" t="s">
        <v>366</v>
      </c>
      <c r="G97" s="8" t="s">
        <v>362</v>
      </c>
      <c r="H97" s="8"/>
      <c r="I97" s="8"/>
      <c r="J97" s="10">
        <v>45955</v>
      </c>
      <c r="K97" s="8" t="s">
        <v>50</v>
      </c>
      <c r="L97" s="8">
        <v>2</v>
      </c>
      <c r="M97" s="8"/>
      <c r="N97" s="8"/>
      <c r="O97" s="8"/>
      <c r="P97" s="8"/>
      <c r="Q97" s="8"/>
      <c r="R97" s="8"/>
      <c r="S97" s="8"/>
      <c r="T97" s="8"/>
      <c r="U97" s="8"/>
    </row>
    <row r="98" spans="1:23" s="2" customFormat="1">
      <c r="A98" s="7">
        <v>91</v>
      </c>
      <c r="B98" s="9" t="s">
        <v>358</v>
      </c>
      <c r="C98" s="8"/>
      <c r="D98" s="9" t="s">
        <v>367</v>
      </c>
      <c r="E98" s="9"/>
      <c r="F98" s="9"/>
      <c r="G98" s="8" t="s">
        <v>362</v>
      </c>
      <c r="H98" s="8"/>
      <c r="I98" s="8"/>
      <c r="J98" s="10">
        <v>45955</v>
      </c>
      <c r="K98" s="8" t="s">
        <v>50</v>
      </c>
      <c r="L98" s="8">
        <v>3</v>
      </c>
      <c r="M98" s="8"/>
      <c r="N98" s="8"/>
      <c r="O98" s="8"/>
      <c r="P98" s="8"/>
      <c r="Q98" s="8"/>
      <c r="R98" s="8"/>
      <c r="S98" s="8"/>
      <c r="T98" s="8"/>
      <c r="U98" s="8"/>
    </row>
    <row r="99" spans="1:23" s="2" customFormat="1" ht="24">
      <c r="A99" s="7">
        <v>92</v>
      </c>
      <c r="B99" s="9" t="s">
        <v>358</v>
      </c>
      <c r="C99" s="8"/>
      <c r="D99" s="9" t="s">
        <v>369</v>
      </c>
      <c r="E99" s="9"/>
      <c r="F99" s="9" t="s">
        <v>370</v>
      </c>
      <c r="G99" s="8" t="s">
        <v>362</v>
      </c>
      <c r="H99" s="8"/>
      <c r="I99" s="8"/>
      <c r="J99" s="10">
        <v>45955</v>
      </c>
      <c r="K99" s="8" t="s">
        <v>50</v>
      </c>
      <c r="L99" s="8">
        <v>4</v>
      </c>
      <c r="M99" s="8"/>
      <c r="N99" s="8"/>
      <c r="O99" s="8"/>
      <c r="P99" s="8"/>
      <c r="Q99" s="8"/>
      <c r="R99" s="8"/>
      <c r="S99" s="8"/>
      <c r="T99" s="8"/>
      <c r="U99" s="8"/>
    </row>
    <row r="100" spans="1:23" s="2" customFormat="1" ht="168">
      <c r="A100" s="7">
        <v>93</v>
      </c>
      <c r="B100" s="9" t="s">
        <v>77</v>
      </c>
      <c r="C100" s="8"/>
      <c r="D100" s="9" t="s">
        <v>371</v>
      </c>
      <c r="E100" s="9" t="s">
        <v>372</v>
      </c>
      <c r="F100" s="32" t="s">
        <v>373</v>
      </c>
      <c r="G100" s="8" t="s">
        <v>374</v>
      </c>
      <c r="H100" s="8" t="s">
        <v>375</v>
      </c>
      <c r="I100" s="8"/>
      <c r="J100" s="10">
        <v>45955</v>
      </c>
      <c r="K100" s="8" t="s">
        <v>50</v>
      </c>
      <c r="L100" s="8">
        <v>5</v>
      </c>
      <c r="M100" s="8"/>
      <c r="N100" s="8"/>
      <c r="O100" s="8"/>
      <c r="P100" s="8"/>
      <c r="Q100" s="8"/>
      <c r="R100" s="8"/>
      <c r="S100" s="8"/>
      <c r="T100" s="8"/>
      <c r="U100" s="8"/>
    </row>
    <row r="101" spans="1:23" s="2" customFormat="1" ht="84">
      <c r="A101" s="7">
        <v>94</v>
      </c>
      <c r="B101" s="9" t="s">
        <v>42</v>
      </c>
      <c r="C101" s="8"/>
      <c r="D101" s="9" t="s">
        <v>376</v>
      </c>
      <c r="E101" s="9" t="s">
        <v>377</v>
      </c>
      <c r="F101" s="32" t="s">
        <v>378</v>
      </c>
      <c r="G101" s="8" t="s">
        <v>379</v>
      </c>
      <c r="H101" s="8" t="s">
        <v>380</v>
      </c>
      <c r="I101" s="8"/>
      <c r="J101" s="33">
        <v>45962</v>
      </c>
      <c r="K101" s="8" t="s">
        <v>50</v>
      </c>
      <c r="L101" s="8">
        <v>1</v>
      </c>
      <c r="M101" s="8"/>
      <c r="N101" s="8"/>
      <c r="O101" s="8"/>
      <c r="P101" s="8"/>
      <c r="Q101" s="8"/>
      <c r="R101" s="8"/>
      <c r="S101" s="8"/>
      <c r="T101" s="8"/>
      <c r="U101" s="8"/>
    </row>
    <row r="102" spans="1:23" s="2" customFormat="1" ht="84">
      <c r="A102" s="7">
        <v>95</v>
      </c>
      <c r="B102" s="9" t="s">
        <v>42</v>
      </c>
      <c r="C102" s="8"/>
      <c r="D102" s="9" t="s">
        <v>381</v>
      </c>
      <c r="E102" s="9" t="s">
        <v>382</v>
      </c>
      <c r="F102" s="32" t="s">
        <v>383</v>
      </c>
      <c r="G102" s="8" t="s">
        <v>384</v>
      </c>
      <c r="H102" s="8" t="s">
        <v>251</v>
      </c>
      <c r="I102" s="8"/>
      <c r="J102" s="10">
        <v>45955</v>
      </c>
      <c r="K102" s="8" t="s">
        <v>50</v>
      </c>
      <c r="L102" s="8">
        <v>12</v>
      </c>
      <c r="M102" s="8"/>
      <c r="N102" s="8"/>
      <c r="O102" s="8"/>
      <c r="P102" s="8"/>
      <c r="Q102" s="8"/>
      <c r="R102" s="8"/>
      <c r="S102" s="8"/>
      <c r="T102" s="8"/>
      <c r="U102" s="8"/>
    </row>
    <row r="103" spans="1:23" s="2" customFormat="1" ht="84">
      <c r="A103" s="7">
        <v>96</v>
      </c>
      <c r="B103" s="9" t="s">
        <v>42</v>
      </c>
      <c r="C103" s="8"/>
      <c r="D103" s="9" t="s">
        <v>385</v>
      </c>
      <c r="E103" s="9" t="s">
        <v>386</v>
      </c>
      <c r="F103" s="32" t="s">
        <v>386</v>
      </c>
      <c r="G103" s="8" t="s">
        <v>384</v>
      </c>
      <c r="H103" s="8" t="s">
        <v>251</v>
      </c>
      <c r="I103" s="8"/>
      <c r="J103" s="10">
        <v>45955</v>
      </c>
      <c r="K103" s="8" t="s">
        <v>50</v>
      </c>
      <c r="L103" s="8">
        <v>11</v>
      </c>
      <c r="M103" s="8"/>
      <c r="N103" s="8"/>
      <c r="O103" s="8"/>
      <c r="P103" s="8"/>
      <c r="Q103" s="8"/>
      <c r="R103" s="8"/>
      <c r="S103" s="8"/>
      <c r="T103" s="8"/>
      <c r="U103" s="8"/>
    </row>
    <row r="104" spans="1:23" s="2" customFormat="1" ht="132">
      <c r="A104" s="7">
        <v>97</v>
      </c>
      <c r="B104" s="9" t="s">
        <v>387</v>
      </c>
      <c r="C104" s="8"/>
      <c r="D104" s="9" t="s">
        <v>388</v>
      </c>
      <c r="E104" s="9" t="s">
        <v>389</v>
      </c>
      <c r="F104" s="28" t="s">
        <v>390</v>
      </c>
      <c r="G104" s="8" t="s">
        <v>391</v>
      </c>
      <c r="H104" s="8" t="s">
        <v>384</v>
      </c>
      <c r="I104" s="8"/>
      <c r="J104" s="33">
        <v>45930</v>
      </c>
      <c r="K104" s="8" t="s">
        <v>50</v>
      </c>
      <c r="L104" s="8">
        <v>13</v>
      </c>
      <c r="M104" s="8"/>
      <c r="N104" s="8"/>
      <c r="O104" s="8"/>
      <c r="P104" s="8"/>
      <c r="Q104" s="8"/>
      <c r="R104" s="8"/>
      <c r="S104" s="8"/>
      <c r="T104" s="8"/>
      <c r="U104" s="8"/>
    </row>
    <row r="105" spans="1:23" s="2" customFormat="1" ht="180">
      <c r="A105" s="7">
        <v>98</v>
      </c>
      <c r="B105" s="9" t="s">
        <v>77</v>
      </c>
      <c r="C105" s="8"/>
      <c r="D105" s="9" t="s">
        <v>392</v>
      </c>
      <c r="E105" s="9" t="s">
        <v>393</v>
      </c>
      <c r="F105" s="28" t="s">
        <v>394</v>
      </c>
      <c r="G105" s="8" t="s">
        <v>395</v>
      </c>
      <c r="H105" s="8" t="s">
        <v>384</v>
      </c>
      <c r="I105" s="8"/>
      <c r="J105" s="33">
        <v>45930</v>
      </c>
      <c r="K105" s="8" t="s">
        <v>50</v>
      </c>
      <c r="L105" s="8">
        <v>14</v>
      </c>
      <c r="M105" s="8"/>
      <c r="N105" s="8"/>
      <c r="O105" s="8"/>
      <c r="P105" s="8"/>
      <c r="Q105" s="8"/>
      <c r="R105" s="8"/>
      <c r="S105" s="8"/>
      <c r="T105" s="8"/>
      <c r="U105" s="8"/>
    </row>
    <row r="106" spans="1:23" s="2" customFormat="1" ht="180">
      <c r="A106" s="7">
        <v>99</v>
      </c>
      <c r="B106" s="9" t="s">
        <v>396</v>
      </c>
      <c r="C106" s="8"/>
      <c r="D106" s="9" t="s">
        <v>397</v>
      </c>
      <c r="E106" s="9" t="s">
        <v>398</v>
      </c>
      <c r="F106" s="28" t="s">
        <v>399</v>
      </c>
      <c r="G106" s="8" t="s">
        <v>320</v>
      </c>
      <c r="H106" s="8" t="s">
        <v>400</v>
      </c>
      <c r="I106" s="8"/>
      <c r="J106" s="33">
        <v>45958</v>
      </c>
      <c r="K106" s="8" t="s">
        <v>50</v>
      </c>
      <c r="L106" s="8">
        <v>8</v>
      </c>
      <c r="M106" s="8"/>
      <c r="N106" s="8"/>
      <c r="O106" s="8"/>
      <c r="P106" s="8"/>
      <c r="Q106" s="8"/>
      <c r="R106" s="8"/>
      <c r="S106" s="8"/>
      <c r="T106" s="8"/>
      <c r="U106" s="8"/>
    </row>
    <row r="107" spans="1:23" s="2" customFormat="1" ht="132">
      <c r="A107" s="7">
        <v>100</v>
      </c>
      <c r="B107" s="9" t="s">
        <v>42</v>
      </c>
      <c r="C107" s="8"/>
      <c r="D107" s="9"/>
      <c r="E107" s="9" t="s">
        <v>401</v>
      </c>
      <c r="F107" s="9" t="s">
        <v>402</v>
      </c>
      <c r="G107" s="8" t="s">
        <v>586</v>
      </c>
      <c r="H107" s="8"/>
      <c r="I107" s="8"/>
      <c r="J107" s="8"/>
      <c r="K107" s="8" t="s">
        <v>50</v>
      </c>
      <c r="L107" s="8">
        <v>6</v>
      </c>
      <c r="M107" s="8"/>
      <c r="N107" s="8"/>
      <c r="O107" s="8"/>
      <c r="P107" s="8"/>
      <c r="Q107" s="8"/>
      <c r="R107" s="8"/>
      <c r="S107" s="8"/>
      <c r="T107" s="8"/>
      <c r="U107" s="8"/>
    </row>
    <row r="108" spans="1:23" s="2" customFormat="1" ht="60">
      <c r="A108" s="7">
        <v>101</v>
      </c>
      <c r="B108" s="9" t="s">
        <v>42</v>
      </c>
      <c r="C108" s="8"/>
      <c r="D108" s="9" t="s">
        <v>403</v>
      </c>
      <c r="E108" s="9" t="s">
        <v>404</v>
      </c>
      <c r="F108" s="9" t="s">
        <v>405</v>
      </c>
      <c r="G108" s="8" t="s">
        <v>46</v>
      </c>
      <c r="H108" s="8" t="s">
        <v>46</v>
      </c>
      <c r="I108" s="8"/>
      <c r="J108" s="8"/>
      <c r="K108" s="8" t="s">
        <v>50</v>
      </c>
      <c r="L108" s="8">
        <v>5</v>
      </c>
      <c r="M108" s="8"/>
      <c r="N108" s="8"/>
      <c r="O108" s="8"/>
      <c r="P108" s="8"/>
      <c r="Q108" s="8"/>
      <c r="R108" s="8"/>
      <c r="S108" s="8"/>
      <c r="T108" s="8"/>
      <c r="U108" s="8"/>
    </row>
    <row r="109" spans="1:23" s="2" customFormat="1" ht="36">
      <c r="A109" s="7">
        <v>102</v>
      </c>
      <c r="B109" s="9" t="s">
        <v>406</v>
      </c>
      <c r="C109" s="8"/>
      <c r="D109" s="9" t="s">
        <v>407</v>
      </c>
      <c r="E109" s="9" t="s">
        <v>408</v>
      </c>
      <c r="F109" s="9"/>
      <c r="G109" s="8" t="s">
        <v>217</v>
      </c>
      <c r="H109" s="8" t="s">
        <v>409</v>
      </c>
      <c r="I109" s="8"/>
      <c r="J109" s="8"/>
      <c r="K109" s="8" t="s">
        <v>50</v>
      </c>
      <c r="L109" s="8" t="s">
        <v>583</v>
      </c>
      <c r="M109" s="8"/>
      <c r="N109" s="8"/>
      <c r="O109" s="8"/>
      <c r="P109" s="8"/>
      <c r="Q109" s="8"/>
      <c r="R109" s="8"/>
      <c r="S109" s="8"/>
      <c r="T109" s="8"/>
      <c r="U109" s="8"/>
      <c r="V109" s="8"/>
      <c r="W109" s="8"/>
    </row>
    <row r="110" spans="1:23" s="2" customFormat="1" ht="24">
      <c r="A110" s="7">
        <v>103</v>
      </c>
      <c r="B110" s="9" t="s">
        <v>410</v>
      </c>
      <c r="C110" s="8"/>
      <c r="D110" s="9" t="s">
        <v>411</v>
      </c>
      <c r="E110" s="9" t="s">
        <v>412</v>
      </c>
      <c r="F110" s="9"/>
      <c r="G110" s="8" t="s">
        <v>217</v>
      </c>
      <c r="H110" s="8" t="s">
        <v>413</v>
      </c>
      <c r="I110" s="8"/>
      <c r="J110" s="8"/>
      <c r="K110" s="8" t="s">
        <v>50</v>
      </c>
      <c r="L110" s="8">
        <v>20</v>
      </c>
      <c r="M110" s="8"/>
      <c r="N110" s="8"/>
      <c r="O110" s="8"/>
      <c r="P110" s="8"/>
      <c r="Q110" s="8"/>
      <c r="R110" s="8"/>
      <c r="S110" s="8"/>
      <c r="T110" s="8"/>
      <c r="U110" s="8"/>
      <c r="V110" s="8"/>
      <c r="W110" s="8"/>
    </row>
    <row r="111" spans="1:23" s="2" customFormat="1" ht="36">
      <c r="A111" s="7">
        <v>104</v>
      </c>
      <c r="B111" s="9" t="s">
        <v>410</v>
      </c>
      <c r="C111" s="8"/>
      <c r="D111" s="9" t="s">
        <v>414</v>
      </c>
      <c r="E111" s="9" t="s">
        <v>415</v>
      </c>
      <c r="F111" s="9"/>
      <c r="G111" s="8" t="s">
        <v>217</v>
      </c>
      <c r="H111" s="8" t="s">
        <v>416</v>
      </c>
      <c r="I111" s="8"/>
      <c r="J111" s="8"/>
      <c r="K111" s="8" t="s">
        <v>50</v>
      </c>
      <c r="L111" s="8">
        <v>21</v>
      </c>
      <c r="M111" s="8"/>
      <c r="N111" s="8"/>
      <c r="O111" s="8"/>
      <c r="P111" s="8"/>
      <c r="Q111" s="8"/>
      <c r="R111" s="8"/>
      <c r="S111" s="8"/>
      <c r="T111" s="8"/>
      <c r="U111" s="8"/>
      <c r="V111" s="8"/>
      <c r="W111" s="8"/>
    </row>
    <row r="112" spans="1:23" s="2" customFormat="1" ht="36">
      <c r="A112" s="7">
        <v>105</v>
      </c>
      <c r="B112" s="9" t="s">
        <v>417</v>
      </c>
      <c r="C112" s="8"/>
      <c r="D112" s="9" t="s">
        <v>418</v>
      </c>
      <c r="E112" s="9" t="s">
        <v>419</v>
      </c>
      <c r="F112" s="9" t="s">
        <v>418</v>
      </c>
      <c r="G112" s="8" t="s">
        <v>420</v>
      </c>
      <c r="H112" s="8" t="s">
        <v>421</v>
      </c>
      <c r="I112" s="8"/>
      <c r="J112" s="8"/>
      <c r="K112" s="8" t="s">
        <v>50</v>
      </c>
      <c r="L112" s="8">
        <v>22</v>
      </c>
      <c r="M112" s="8"/>
      <c r="N112" s="8"/>
      <c r="O112" s="8"/>
      <c r="P112" s="8"/>
      <c r="Q112" s="8"/>
      <c r="R112" s="8"/>
      <c r="S112" s="8"/>
      <c r="T112" s="8"/>
      <c r="U112" s="8"/>
      <c r="V112" s="8" t="s">
        <v>422</v>
      </c>
      <c r="W112" s="8"/>
    </row>
    <row r="113" spans="1:23" s="2" customFormat="1" ht="24">
      <c r="A113" s="7">
        <v>106</v>
      </c>
      <c r="B113" s="9" t="s">
        <v>417</v>
      </c>
      <c r="C113" s="8"/>
      <c r="D113" s="9" t="s">
        <v>423</v>
      </c>
      <c r="E113" s="9" t="s">
        <v>424</v>
      </c>
      <c r="F113" s="9" t="s">
        <v>423</v>
      </c>
      <c r="G113" s="8" t="s">
        <v>420</v>
      </c>
      <c r="H113" s="8" t="s">
        <v>421</v>
      </c>
      <c r="I113" s="8"/>
      <c r="J113" s="8"/>
      <c r="K113" s="8" t="s">
        <v>50</v>
      </c>
      <c r="L113" s="8">
        <v>4</v>
      </c>
      <c r="M113" s="8"/>
      <c r="N113" s="8"/>
      <c r="O113" s="8"/>
      <c r="P113" s="8"/>
      <c r="Q113" s="8"/>
      <c r="R113" s="8"/>
      <c r="S113" s="8"/>
      <c r="T113" s="8"/>
      <c r="U113" s="8"/>
      <c r="V113" s="8" t="s">
        <v>425</v>
      </c>
      <c r="W113" s="8"/>
    </row>
    <row r="114" spans="1:23" s="2" customFormat="1" ht="24">
      <c r="A114" s="7">
        <v>107</v>
      </c>
      <c r="B114" s="9" t="s">
        <v>417</v>
      </c>
      <c r="C114" s="8"/>
      <c r="D114" s="9" t="s">
        <v>426</v>
      </c>
      <c r="E114" s="9" t="s">
        <v>427</v>
      </c>
      <c r="F114" s="9" t="s">
        <v>426</v>
      </c>
      <c r="G114" s="8" t="s">
        <v>420</v>
      </c>
      <c r="H114" s="8" t="s">
        <v>421</v>
      </c>
      <c r="I114" s="8"/>
      <c r="J114" s="8"/>
      <c r="K114" s="8" t="s">
        <v>50</v>
      </c>
      <c r="L114" s="8">
        <v>7</v>
      </c>
      <c r="M114" s="8"/>
      <c r="N114" s="8"/>
      <c r="O114" s="8"/>
      <c r="P114" s="8"/>
      <c r="Q114" s="8"/>
      <c r="R114" s="8"/>
      <c r="S114" s="8"/>
      <c r="T114" s="8"/>
      <c r="U114" s="8"/>
      <c r="V114" s="8" t="s">
        <v>428</v>
      </c>
      <c r="W114" s="8"/>
    </row>
    <row r="115" spans="1:23" s="2" customFormat="1" ht="24">
      <c r="A115" s="7">
        <v>108</v>
      </c>
      <c r="B115" s="9" t="s">
        <v>417</v>
      </c>
      <c r="C115" s="8"/>
      <c r="D115" s="9" t="s">
        <v>429</v>
      </c>
      <c r="E115" s="9" t="s">
        <v>430</v>
      </c>
      <c r="F115" s="9" t="s">
        <v>429</v>
      </c>
      <c r="G115" s="8" t="s">
        <v>420</v>
      </c>
      <c r="H115" s="8" t="s">
        <v>421</v>
      </c>
      <c r="I115" s="8"/>
      <c r="J115" s="8"/>
      <c r="K115" s="8" t="s">
        <v>50</v>
      </c>
      <c r="L115" s="8">
        <v>6</v>
      </c>
      <c r="M115" s="8"/>
      <c r="N115" s="8"/>
      <c r="O115" s="8"/>
      <c r="P115" s="8"/>
      <c r="Q115" s="8"/>
      <c r="R115" s="8"/>
      <c r="S115" s="8"/>
      <c r="T115" s="8"/>
      <c r="U115" s="8"/>
      <c r="V115" s="8" t="s">
        <v>431</v>
      </c>
      <c r="W115" s="8"/>
    </row>
    <row r="116" spans="1:23" s="2" customFormat="1" ht="48">
      <c r="A116" s="7">
        <v>109</v>
      </c>
      <c r="B116" s="9" t="s">
        <v>417</v>
      </c>
      <c r="C116" s="8"/>
      <c r="D116" s="9" t="s">
        <v>432</v>
      </c>
      <c r="E116" s="9" t="s">
        <v>433</v>
      </c>
      <c r="F116" s="9" t="s">
        <v>432</v>
      </c>
      <c r="G116" s="8" t="s">
        <v>420</v>
      </c>
      <c r="H116" s="8" t="s">
        <v>421</v>
      </c>
      <c r="I116" s="8"/>
      <c r="J116" s="8"/>
      <c r="K116" s="8" t="s">
        <v>50</v>
      </c>
      <c r="L116" s="8">
        <v>5</v>
      </c>
      <c r="M116" s="8"/>
      <c r="N116" s="8"/>
      <c r="O116" s="8"/>
      <c r="P116" s="8"/>
      <c r="Q116" s="8"/>
      <c r="R116" s="8"/>
      <c r="S116" s="8"/>
      <c r="T116" s="8"/>
      <c r="U116" s="8"/>
      <c r="V116" s="8"/>
      <c r="W116" s="8"/>
    </row>
    <row r="117" spans="1:23" s="2" customFormat="1" ht="36">
      <c r="A117" s="7">
        <v>110</v>
      </c>
      <c r="B117" s="9" t="s">
        <v>417</v>
      </c>
      <c r="C117" s="8"/>
      <c r="D117" s="9" t="s">
        <v>434</v>
      </c>
      <c r="E117" s="9" t="s">
        <v>435</v>
      </c>
      <c r="F117" s="9" t="s">
        <v>434</v>
      </c>
      <c r="G117" s="8" t="s">
        <v>420</v>
      </c>
      <c r="H117" s="8" t="s">
        <v>421</v>
      </c>
      <c r="I117" s="8"/>
      <c r="J117" s="8"/>
      <c r="K117" s="8" t="s">
        <v>50</v>
      </c>
      <c r="L117" s="8">
        <v>8</v>
      </c>
      <c r="M117" s="8"/>
      <c r="N117" s="8"/>
      <c r="O117" s="8"/>
      <c r="P117" s="8"/>
      <c r="Q117" s="8"/>
      <c r="R117" s="8"/>
      <c r="S117" s="8"/>
      <c r="T117" s="8"/>
      <c r="U117" s="8"/>
      <c r="V117" s="8"/>
      <c r="W117" s="8"/>
    </row>
    <row r="118" spans="1:23" s="2" customFormat="1" ht="48">
      <c r="A118" s="7">
        <v>111</v>
      </c>
      <c r="B118" s="9" t="s">
        <v>417</v>
      </c>
      <c r="C118" s="8"/>
      <c r="D118" s="9" t="s">
        <v>436</v>
      </c>
      <c r="E118" s="9" t="s">
        <v>437</v>
      </c>
      <c r="F118" s="9" t="s">
        <v>436</v>
      </c>
      <c r="G118" s="8" t="s">
        <v>420</v>
      </c>
      <c r="H118" s="8" t="s">
        <v>421</v>
      </c>
      <c r="I118" s="8"/>
      <c r="J118" s="8"/>
      <c r="K118" s="8" t="s">
        <v>50</v>
      </c>
      <c r="L118" s="8">
        <v>9</v>
      </c>
      <c r="M118" s="8"/>
      <c r="N118" s="8"/>
      <c r="O118" s="8"/>
      <c r="P118" s="8"/>
      <c r="Q118" s="8"/>
      <c r="R118" s="8"/>
      <c r="S118" s="8"/>
      <c r="T118" s="8"/>
      <c r="U118" s="8"/>
      <c r="V118" s="8"/>
      <c r="W118" s="8"/>
    </row>
    <row r="119" spans="1:23" s="2" customFormat="1" ht="24">
      <c r="A119" s="7">
        <v>112</v>
      </c>
      <c r="B119" s="9" t="s">
        <v>417</v>
      </c>
      <c r="C119" s="8"/>
      <c r="D119" s="9" t="s">
        <v>438</v>
      </c>
      <c r="E119" s="9" t="s">
        <v>439</v>
      </c>
      <c r="F119" s="9" t="s">
        <v>440</v>
      </c>
      <c r="G119" s="8" t="s">
        <v>420</v>
      </c>
      <c r="H119" s="8" t="s">
        <v>421</v>
      </c>
      <c r="I119" s="8"/>
      <c r="J119" s="8"/>
      <c r="K119" s="8" t="s">
        <v>50</v>
      </c>
      <c r="L119" s="8">
        <v>23</v>
      </c>
      <c r="M119" s="8"/>
      <c r="N119" s="8"/>
      <c r="O119" s="8"/>
      <c r="P119" s="8"/>
      <c r="Q119" s="8"/>
      <c r="R119" s="8"/>
      <c r="S119" s="8"/>
      <c r="T119" s="8"/>
      <c r="U119" s="8"/>
      <c r="V119" s="8"/>
      <c r="W119" s="8"/>
    </row>
    <row r="120" spans="1:23" s="2" customFormat="1" ht="36">
      <c r="A120" s="7">
        <v>113</v>
      </c>
      <c r="B120" s="9" t="s">
        <v>417</v>
      </c>
      <c r="C120" s="8"/>
      <c r="D120" s="9" t="s">
        <v>438</v>
      </c>
      <c r="E120" s="9" t="s">
        <v>439</v>
      </c>
      <c r="F120" s="9" t="s">
        <v>441</v>
      </c>
      <c r="G120" s="8" t="s">
        <v>420</v>
      </c>
      <c r="H120" s="8" t="s">
        <v>421</v>
      </c>
      <c r="I120" s="8"/>
      <c r="J120" s="8"/>
      <c r="K120" s="8" t="s">
        <v>50</v>
      </c>
      <c r="L120" s="8">
        <v>24</v>
      </c>
      <c r="M120" s="8"/>
      <c r="N120" s="8"/>
      <c r="O120" s="8"/>
      <c r="P120" s="8"/>
      <c r="Q120" s="8"/>
      <c r="R120" s="8"/>
      <c r="S120" s="8"/>
      <c r="T120" s="8"/>
      <c r="U120" s="8"/>
      <c r="V120" s="8"/>
      <c r="W120" s="8"/>
    </row>
    <row r="121" spans="1:23" s="2" customFormat="1" ht="24">
      <c r="A121" s="7">
        <v>114</v>
      </c>
      <c r="B121" s="9" t="s">
        <v>417</v>
      </c>
      <c r="C121" s="8"/>
      <c r="D121" s="9" t="s">
        <v>438</v>
      </c>
      <c r="E121" s="9" t="s">
        <v>442</v>
      </c>
      <c r="F121" s="9" t="s">
        <v>443</v>
      </c>
      <c r="G121" s="8" t="s">
        <v>420</v>
      </c>
      <c r="H121" s="8" t="s">
        <v>421</v>
      </c>
      <c r="I121" s="8"/>
      <c r="J121" s="8"/>
      <c r="K121" s="8" t="s">
        <v>50</v>
      </c>
      <c r="L121" s="8">
        <v>25</v>
      </c>
      <c r="M121" s="8"/>
      <c r="N121" s="8"/>
      <c r="O121" s="8"/>
      <c r="P121" s="8"/>
      <c r="Q121" s="8"/>
      <c r="R121" s="8"/>
      <c r="S121" s="8"/>
      <c r="T121" s="8"/>
      <c r="U121" s="8"/>
      <c r="V121" s="8"/>
      <c r="W121" s="8"/>
    </row>
    <row r="122" spans="1:23" s="2" customFormat="1" ht="24">
      <c r="A122" s="7">
        <v>115</v>
      </c>
      <c r="B122" s="9" t="s">
        <v>417</v>
      </c>
      <c r="C122" s="8"/>
      <c r="D122" s="9" t="s">
        <v>444</v>
      </c>
      <c r="E122" s="9" t="s">
        <v>445</v>
      </c>
      <c r="F122" s="9" t="s">
        <v>444</v>
      </c>
      <c r="G122" s="8" t="s">
        <v>420</v>
      </c>
      <c r="H122" s="8" t="s">
        <v>421</v>
      </c>
      <c r="I122" s="8"/>
      <c r="J122" s="8"/>
      <c r="K122" s="8" t="s">
        <v>50</v>
      </c>
      <c r="L122" s="8">
        <v>10</v>
      </c>
      <c r="M122" s="8"/>
      <c r="N122" s="8"/>
      <c r="O122" s="8"/>
      <c r="P122" s="8"/>
      <c r="Q122" s="8"/>
      <c r="R122" s="8"/>
      <c r="S122" s="8"/>
      <c r="T122" s="8"/>
      <c r="U122" s="8"/>
      <c r="V122" s="8" t="s">
        <v>446</v>
      </c>
      <c r="W122" s="8"/>
    </row>
    <row r="123" spans="1:23" s="2" customFormat="1" ht="24">
      <c r="A123" s="7">
        <v>116</v>
      </c>
      <c r="B123" s="9" t="s">
        <v>417</v>
      </c>
      <c r="C123" s="8"/>
      <c r="D123" s="9" t="s">
        <v>447</v>
      </c>
      <c r="E123" s="9" t="s">
        <v>448</v>
      </c>
      <c r="F123" s="9" t="s">
        <v>449</v>
      </c>
      <c r="G123" s="8" t="s">
        <v>420</v>
      </c>
      <c r="H123" s="8" t="s">
        <v>421</v>
      </c>
      <c r="I123" s="8"/>
      <c r="J123" s="8"/>
      <c r="K123" s="8" t="s">
        <v>50</v>
      </c>
      <c r="L123" s="8">
        <v>26</v>
      </c>
      <c r="M123" s="8"/>
      <c r="N123" s="8"/>
      <c r="O123" s="8"/>
      <c r="P123" s="8"/>
      <c r="Q123" s="8"/>
      <c r="R123" s="8"/>
      <c r="S123" s="8"/>
      <c r="T123" s="8"/>
      <c r="U123" s="8"/>
      <c r="V123" s="8" t="s">
        <v>450</v>
      </c>
      <c r="W123" s="8"/>
    </row>
    <row r="124" spans="1:23" s="2" customFormat="1" ht="24">
      <c r="A124" s="7">
        <v>117</v>
      </c>
      <c r="B124" s="9" t="s">
        <v>417</v>
      </c>
      <c r="C124" s="8"/>
      <c r="D124" s="9" t="s">
        <v>451</v>
      </c>
      <c r="E124" s="9" t="s">
        <v>452</v>
      </c>
      <c r="F124" s="9" t="s">
        <v>453</v>
      </c>
      <c r="G124" s="8" t="s">
        <v>420</v>
      </c>
      <c r="H124" s="8" t="s">
        <v>421</v>
      </c>
      <c r="I124" s="8"/>
      <c r="J124" s="8"/>
      <c r="K124" s="8" t="s">
        <v>50</v>
      </c>
      <c r="L124" s="8">
        <v>27</v>
      </c>
      <c r="M124" s="8"/>
      <c r="N124" s="8"/>
      <c r="O124" s="8"/>
      <c r="P124" s="8"/>
      <c r="Q124" s="8"/>
      <c r="R124" s="8"/>
      <c r="S124" s="8"/>
      <c r="T124" s="8"/>
      <c r="U124" s="8"/>
      <c r="V124" s="8" t="s">
        <v>454</v>
      </c>
      <c r="W124" s="8"/>
    </row>
    <row r="125" spans="1:23" s="2" customFormat="1" ht="24">
      <c r="A125" s="7">
        <v>118</v>
      </c>
      <c r="B125" s="9" t="s">
        <v>417</v>
      </c>
      <c r="C125" s="8"/>
      <c r="D125" s="9" t="s">
        <v>455</v>
      </c>
      <c r="E125" s="9" t="s">
        <v>456</v>
      </c>
      <c r="F125" s="9" t="s">
        <v>457</v>
      </c>
      <c r="G125" s="8" t="s">
        <v>420</v>
      </c>
      <c r="H125" s="8" t="s">
        <v>421</v>
      </c>
      <c r="I125" s="8"/>
      <c r="J125" s="8"/>
      <c r="K125" s="8" t="s">
        <v>50</v>
      </c>
      <c r="L125" s="8">
        <v>11</v>
      </c>
      <c r="M125" s="8"/>
      <c r="N125" s="8"/>
      <c r="O125" s="8"/>
      <c r="P125" s="8"/>
      <c r="Q125" s="8"/>
      <c r="R125" s="8"/>
      <c r="S125" s="8"/>
      <c r="T125" s="8"/>
      <c r="U125" s="8"/>
      <c r="V125" s="8" t="s">
        <v>458</v>
      </c>
      <c r="W125" s="8"/>
    </row>
    <row r="126" spans="1:23" s="2" customFormat="1" ht="24">
      <c r="A126" s="7">
        <v>119</v>
      </c>
      <c r="B126" s="9" t="s">
        <v>417</v>
      </c>
      <c r="C126" s="8"/>
      <c r="D126" s="9" t="s">
        <v>459</v>
      </c>
      <c r="E126" s="9" t="s">
        <v>460</v>
      </c>
      <c r="F126" s="9" t="s">
        <v>461</v>
      </c>
      <c r="G126" s="8" t="s">
        <v>420</v>
      </c>
      <c r="H126" s="8" t="s">
        <v>421</v>
      </c>
      <c r="I126" s="8"/>
      <c r="J126" s="8"/>
      <c r="K126" s="8" t="s">
        <v>50</v>
      </c>
      <c r="L126" s="8">
        <v>12</v>
      </c>
      <c r="M126" s="8"/>
      <c r="N126" s="8"/>
      <c r="O126" s="8"/>
      <c r="P126" s="8"/>
      <c r="Q126" s="8"/>
      <c r="R126" s="8"/>
      <c r="S126" s="8"/>
      <c r="T126" s="8"/>
      <c r="U126" s="8"/>
      <c r="V126" s="8" t="s">
        <v>462</v>
      </c>
      <c r="W126" s="8"/>
    </row>
    <row r="127" spans="1:23" s="2" customFormat="1" ht="24">
      <c r="A127" s="7">
        <v>120</v>
      </c>
      <c r="B127" s="9" t="s">
        <v>417</v>
      </c>
      <c r="C127" s="8"/>
      <c r="D127" s="9" t="s">
        <v>463</v>
      </c>
      <c r="E127" s="9" t="s">
        <v>463</v>
      </c>
      <c r="F127" s="9" t="s">
        <v>464</v>
      </c>
      <c r="G127" s="8" t="s">
        <v>420</v>
      </c>
      <c r="H127" s="8" t="s">
        <v>421</v>
      </c>
      <c r="I127" s="8"/>
      <c r="J127" s="8"/>
      <c r="K127" s="8" t="s">
        <v>50</v>
      </c>
      <c r="L127" s="8">
        <v>13</v>
      </c>
      <c r="M127" s="8"/>
      <c r="N127" s="8"/>
      <c r="O127" s="8"/>
      <c r="P127" s="8"/>
      <c r="Q127" s="8"/>
      <c r="R127" s="8"/>
      <c r="S127" s="8"/>
      <c r="T127" s="8"/>
      <c r="U127" s="8"/>
      <c r="V127" s="8" t="s">
        <v>465</v>
      </c>
      <c r="W127" s="8"/>
    </row>
    <row r="128" spans="1:23" s="2" customFormat="1" ht="36">
      <c r="A128" s="7">
        <v>121</v>
      </c>
      <c r="B128" s="9" t="s">
        <v>417</v>
      </c>
      <c r="C128" s="8"/>
      <c r="D128" s="9" t="s">
        <v>466</v>
      </c>
      <c r="E128" s="9" t="s">
        <v>467</v>
      </c>
      <c r="F128" s="9" t="s">
        <v>466</v>
      </c>
      <c r="G128" s="8" t="s">
        <v>420</v>
      </c>
      <c r="H128" s="8" t="s">
        <v>421</v>
      </c>
      <c r="I128" s="8"/>
      <c r="J128" s="8"/>
      <c r="K128" s="8" t="s">
        <v>50</v>
      </c>
      <c r="L128" s="8">
        <v>28</v>
      </c>
      <c r="M128" s="8"/>
      <c r="N128" s="8"/>
      <c r="O128" s="8"/>
      <c r="P128" s="8"/>
      <c r="Q128" s="8"/>
      <c r="R128" s="8"/>
      <c r="S128" s="8"/>
      <c r="T128" s="8"/>
      <c r="U128" s="8"/>
      <c r="V128" s="8"/>
      <c r="W128" s="8"/>
    </row>
    <row r="129" spans="1:23" s="2" customFormat="1" ht="36">
      <c r="A129" s="7">
        <v>122</v>
      </c>
      <c r="B129" s="9" t="s">
        <v>417</v>
      </c>
      <c r="C129" s="8"/>
      <c r="D129" s="9" t="s">
        <v>468</v>
      </c>
      <c r="E129" s="9" t="s">
        <v>469</v>
      </c>
      <c r="F129" s="9" t="s">
        <v>468</v>
      </c>
      <c r="G129" s="8" t="s">
        <v>420</v>
      </c>
      <c r="H129" s="8" t="s">
        <v>421</v>
      </c>
      <c r="I129" s="8"/>
      <c r="J129" s="8"/>
      <c r="K129" s="8" t="s">
        <v>50</v>
      </c>
      <c r="L129" s="8">
        <v>29</v>
      </c>
      <c r="M129" s="8"/>
      <c r="N129" s="8"/>
      <c r="O129" s="8"/>
      <c r="P129" s="8"/>
      <c r="Q129" s="8"/>
      <c r="R129" s="8"/>
      <c r="S129" s="8"/>
      <c r="T129" s="8"/>
      <c r="U129" s="8"/>
      <c r="V129" s="8"/>
      <c r="W129" s="8"/>
    </row>
    <row r="130" spans="1:23" s="2" customFormat="1" ht="36">
      <c r="A130" s="7">
        <v>123</v>
      </c>
      <c r="B130" s="9" t="s">
        <v>470</v>
      </c>
      <c r="C130" s="8"/>
      <c r="D130" s="9" t="s">
        <v>471</v>
      </c>
      <c r="E130" s="9" t="s">
        <v>471</v>
      </c>
      <c r="F130" s="9" t="s">
        <v>472</v>
      </c>
      <c r="G130" s="8" t="s">
        <v>420</v>
      </c>
      <c r="H130" s="8" t="s">
        <v>473</v>
      </c>
      <c r="I130" s="8"/>
      <c r="J130" s="8"/>
      <c r="K130" s="8" t="s">
        <v>50</v>
      </c>
      <c r="L130" s="8"/>
      <c r="M130" s="8"/>
      <c r="N130" s="8"/>
      <c r="O130" s="8"/>
      <c r="P130" s="8"/>
      <c r="Q130" s="8"/>
      <c r="R130" s="8"/>
      <c r="S130" s="8"/>
      <c r="T130" s="8"/>
      <c r="U130" s="8"/>
      <c r="V130" s="8"/>
      <c r="W130" s="8"/>
    </row>
    <row r="131" spans="1:23" s="2" customFormat="1" ht="24">
      <c r="A131" s="7">
        <v>124</v>
      </c>
      <c r="B131" s="9" t="s">
        <v>410</v>
      </c>
      <c r="C131" s="8"/>
      <c r="D131" s="9" t="s">
        <v>474</v>
      </c>
      <c r="E131" s="9" t="s">
        <v>475</v>
      </c>
      <c r="F131" s="9"/>
      <c r="G131" s="8" t="s">
        <v>217</v>
      </c>
      <c r="H131" s="8"/>
      <c r="I131" s="8"/>
      <c r="J131" s="8"/>
      <c r="K131" s="8" t="s">
        <v>50</v>
      </c>
      <c r="L131" s="8">
        <v>14</v>
      </c>
      <c r="M131" s="8"/>
      <c r="N131" s="8"/>
      <c r="O131" s="8"/>
      <c r="P131" s="8"/>
      <c r="Q131" s="8"/>
      <c r="R131" s="8"/>
      <c r="S131" s="8"/>
      <c r="T131" s="8"/>
      <c r="U131" s="8"/>
      <c r="V131" s="8"/>
      <c r="W131" s="8"/>
    </row>
    <row r="132" spans="1:23" s="2" customFormat="1" ht="36">
      <c r="A132" s="7">
        <v>125</v>
      </c>
      <c r="B132" s="9" t="s">
        <v>410</v>
      </c>
      <c r="C132" s="8"/>
      <c r="D132" s="9" t="s">
        <v>447</v>
      </c>
      <c r="E132" s="9" t="s">
        <v>476</v>
      </c>
      <c r="F132" s="9"/>
      <c r="G132" s="8" t="s">
        <v>217</v>
      </c>
      <c r="H132" s="8"/>
      <c r="I132" s="8"/>
      <c r="J132" s="8"/>
      <c r="K132" s="8" t="s">
        <v>50</v>
      </c>
      <c r="L132" s="8">
        <v>30</v>
      </c>
      <c r="M132" s="8"/>
      <c r="N132" s="8"/>
      <c r="O132" s="8"/>
      <c r="P132" s="8"/>
      <c r="Q132" s="8"/>
      <c r="R132" s="8"/>
      <c r="S132" s="8"/>
      <c r="T132" s="8"/>
      <c r="U132" s="8"/>
      <c r="V132" s="8"/>
      <c r="W132" s="8"/>
    </row>
    <row r="133" spans="1:23" s="2" customFormat="1" ht="24">
      <c r="A133" s="7">
        <v>126</v>
      </c>
      <c r="B133" s="9" t="s">
        <v>410</v>
      </c>
      <c r="C133" s="8"/>
      <c r="D133" s="9" t="s">
        <v>477</v>
      </c>
      <c r="E133" s="9" t="s">
        <v>478</v>
      </c>
      <c r="F133" s="9"/>
      <c r="G133" s="8" t="s">
        <v>217</v>
      </c>
      <c r="H133" s="8"/>
      <c r="I133" s="8"/>
      <c r="J133" s="8"/>
      <c r="K133" s="8" t="s">
        <v>50</v>
      </c>
      <c r="L133" s="8">
        <v>31</v>
      </c>
      <c r="M133" s="8"/>
      <c r="N133" s="8"/>
      <c r="O133" s="8"/>
      <c r="P133" s="8"/>
      <c r="Q133" s="8"/>
      <c r="R133" s="8"/>
      <c r="S133" s="8"/>
      <c r="T133" s="8"/>
      <c r="U133" s="8"/>
      <c r="V133" s="8"/>
      <c r="W133" s="8"/>
    </row>
    <row r="134" spans="1:23" s="2" customFormat="1">
      <c r="A134" s="7">
        <v>127</v>
      </c>
      <c r="B134" s="9"/>
      <c r="C134" s="8"/>
      <c r="D134" s="9"/>
      <c r="E134" s="9"/>
      <c r="F134" s="9"/>
      <c r="G134" s="8"/>
      <c r="H134" s="8"/>
      <c r="I134" s="8"/>
      <c r="J134" s="8"/>
      <c r="K134" s="8" t="s">
        <v>50</v>
      </c>
      <c r="L134" s="8"/>
      <c r="M134" s="8"/>
      <c r="N134" s="8"/>
      <c r="O134" s="8"/>
      <c r="P134" s="8"/>
      <c r="Q134" s="8"/>
      <c r="R134" s="8"/>
      <c r="S134" s="8"/>
      <c r="T134" s="8"/>
      <c r="U134" s="8"/>
      <c r="V134" s="8"/>
      <c r="W134" s="8"/>
    </row>
    <row r="135" spans="1:23" s="2" customFormat="1" ht="24">
      <c r="A135" s="19">
        <v>128</v>
      </c>
      <c r="B135" s="9" t="s">
        <v>222</v>
      </c>
      <c r="C135" s="8" t="s">
        <v>94</v>
      </c>
      <c r="D135" s="9" t="s">
        <v>479</v>
      </c>
      <c r="E135" s="9" t="s">
        <v>480</v>
      </c>
      <c r="F135" s="9" t="s">
        <v>481</v>
      </c>
      <c r="G135" s="8" t="s">
        <v>482</v>
      </c>
      <c r="H135" s="8" t="s">
        <v>246</v>
      </c>
      <c r="I135" s="8"/>
      <c r="J135" s="8"/>
      <c r="K135" s="8" t="s">
        <v>50</v>
      </c>
      <c r="L135" s="8">
        <v>12</v>
      </c>
      <c r="M135" s="8"/>
      <c r="N135" s="8"/>
      <c r="O135" s="8"/>
      <c r="P135" s="8"/>
      <c r="Q135" s="8"/>
      <c r="R135" s="8"/>
      <c r="S135" s="8"/>
      <c r="T135" s="8"/>
      <c r="U135" s="8"/>
      <c r="V135" s="8"/>
      <c r="W135" s="8"/>
    </row>
    <row r="136" spans="1:23" s="2" customFormat="1" ht="24">
      <c r="A136" s="7">
        <v>129</v>
      </c>
      <c r="B136" s="9" t="s">
        <v>483</v>
      </c>
      <c r="C136" s="8"/>
      <c r="D136" s="9"/>
      <c r="E136" s="9" t="s">
        <v>484</v>
      </c>
      <c r="F136" s="9" t="s">
        <v>485</v>
      </c>
      <c r="G136" s="8" t="s">
        <v>486</v>
      </c>
      <c r="H136" s="8" t="s">
        <v>487</v>
      </c>
      <c r="I136" s="8"/>
      <c r="J136" s="8"/>
      <c r="K136" s="8" t="s">
        <v>50</v>
      </c>
      <c r="L136" s="8">
        <v>2</v>
      </c>
      <c r="M136" s="8"/>
      <c r="N136" s="8"/>
      <c r="O136" s="8"/>
      <c r="P136" s="8"/>
      <c r="Q136" s="8"/>
      <c r="R136" s="8"/>
      <c r="S136" s="8"/>
      <c r="T136" s="8"/>
      <c r="U136" s="8"/>
      <c r="V136" s="8" t="s">
        <v>488</v>
      </c>
      <c r="W136" s="8"/>
    </row>
    <row r="137" spans="1:23" s="2" customFormat="1" ht="24">
      <c r="A137" s="7">
        <v>130</v>
      </c>
      <c r="B137" s="9" t="s">
        <v>483</v>
      </c>
      <c r="C137" s="8"/>
      <c r="D137" s="9"/>
      <c r="E137" s="9" t="s">
        <v>489</v>
      </c>
      <c r="F137" s="9" t="s">
        <v>490</v>
      </c>
      <c r="G137" s="8" t="s">
        <v>486</v>
      </c>
      <c r="H137" s="8" t="s">
        <v>491</v>
      </c>
      <c r="I137" s="8"/>
      <c r="J137" s="8"/>
      <c r="K137" s="8" t="s">
        <v>50</v>
      </c>
      <c r="L137" s="8">
        <v>3</v>
      </c>
      <c r="M137" s="8"/>
      <c r="N137" s="8"/>
      <c r="O137" s="8"/>
      <c r="P137" s="8"/>
      <c r="Q137" s="8"/>
      <c r="R137" s="8"/>
      <c r="S137" s="8"/>
      <c r="T137" s="8"/>
      <c r="U137" s="8"/>
      <c r="V137" s="8" t="s">
        <v>488</v>
      </c>
      <c r="W137" s="8"/>
    </row>
    <row r="138" spans="1:23" s="2" customFormat="1" ht="24">
      <c r="A138" s="7">
        <v>131</v>
      </c>
      <c r="B138" s="9" t="s">
        <v>483</v>
      </c>
      <c r="C138" s="8"/>
      <c r="D138" s="9"/>
      <c r="E138" s="9" t="s">
        <v>492</v>
      </c>
      <c r="F138" s="9" t="s">
        <v>493</v>
      </c>
      <c r="G138" s="8" t="s">
        <v>486</v>
      </c>
      <c r="H138" s="8" t="s">
        <v>491</v>
      </c>
      <c r="I138" s="8"/>
      <c r="J138" s="8"/>
      <c r="K138" s="8" t="s">
        <v>50</v>
      </c>
      <c r="L138" s="8">
        <v>4</v>
      </c>
      <c r="M138" s="8"/>
      <c r="N138" s="8"/>
      <c r="O138" s="8"/>
      <c r="P138" s="8"/>
      <c r="Q138" s="8"/>
      <c r="R138" s="8"/>
      <c r="S138" s="8"/>
      <c r="T138" s="8"/>
      <c r="U138" s="8"/>
      <c r="V138" s="8" t="s">
        <v>488</v>
      </c>
      <c r="W138" s="8"/>
    </row>
    <row r="139" spans="1:23" s="2" customFormat="1" ht="24">
      <c r="A139" s="7">
        <v>132</v>
      </c>
      <c r="B139" s="9" t="s">
        <v>494</v>
      </c>
      <c r="C139" s="8"/>
      <c r="D139" s="9"/>
      <c r="E139" s="9" t="s">
        <v>495</v>
      </c>
      <c r="F139" s="9" t="s">
        <v>496</v>
      </c>
      <c r="G139" s="8" t="s">
        <v>486</v>
      </c>
      <c r="H139" s="8" t="s">
        <v>491</v>
      </c>
      <c r="I139" s="8"/>
      <c r="J139" s="8"/>
      <c r="K139" s="8" t="s">
        <v>50</v>
      </c>
      <c r="L139" s="8">
        <v>15</v>
      </c>
      <c r="M139" s="8"/>
      <c r="N139" s="8"/>
      <c r="O139" s="8"/>
      <c r="P139" s="8"/>
      <c r="Q139" s="8"/>
      <c r="R139" s="8"/>
      <c r="S139" s="8"/>
      <c r="T139" s="8"/>
      <c r="U139" s="8"/>
      <c r="V139" s="8" t="s">
        <v>488</v>
      </c>
      <c r="W139" s="8"/>
    </row>
    <row r="140" spans="1:23" s="2" customFormat="1" ht="24">
      <c r="A140" s="7">
        <v>133</v>
      </c>
      <c r="B140" s="9" t="s">
        <v>497</v>
      </c>
      <c r="C140" s="8"/>
      <c r="D140" s="9"/>
      <c r="E140" s="9" t="s">
        <v>498</v>
      </c>
      <c r="F140" s="9" t="s">
        <v>499</v>
      </c>
      <c r="G140" s="8" t="s">
        <v>486</v>
      </c>
      <c r="H140" s="8" t="s">
        <v>500</v>
      </c>
      <c r="I140" s="8"/>
      <c r="J140" s="8"/>
      <c r="K140" s="8" t="s">
        <v>50</v>
      </c>
      <c r="L140" s="8">
        <v>1</v>
      </c>
      <c r="M140" s="8"/>
      <c r="N140" s="8"/>
      <c r="O140" s="8"/>
      <c r="P140" s="8"/>
      <c r="Q140" s="8"/>
      <c r="R140" s="8"/>
      <c r="S140" s="8"/>
      <c r="T140" s="8"/>
      <c r="U140" s="8"/>
      <c r="V140" s="8"/>
      <c r="W140" s="8"/>
    </row>
    <row r="141" spans="1:23" s="2" customFormat="1" ht="48">
      <c r="A141" s="7">
        <v>134</v>
      </c>
      <c r="B141" s="9" t="s">
        <v>501</v>
      </c>
      <c r="C141" s="8"/>
      <c r="D141" s="9"/>
      <c r="E141" s="9" t="s">
        <v>502</v>
      </c>
      <c r="F141" s="9" t="s">
        <v>503</v>
      </c>
      <c r="G141" s="8" t="s">
        <v>486</v>
      </c>
      <c r="H141" s="8" t="s">
        <v>504</v>
      </c>
      <c r="I141" s="8"/>
      <c r="J141" s="8"/>
      <c r="K141" s="8" t="s">
        <v>50</v>
      </c>
      <c r="L141" s="8">
        <v>2</v>
      </c>
      <c r="M141" s="8"/>
      <c r="N141" s="8"/>
      <c r="O141" s="8"/>
      <c r="P141" s="8"/>
      <c r="Q141" s="8"/>
      <c r="R141" s="8"/>
      <c r="S141" s="8"/>
      <c r="T141" s="8"/>
      <c r="U141" s="8"/>
      <c r="V141" s="8"/>
      <c r="W141" s="8"/>
    </row>
    <row r="142" spans="1:23" s="2" customFormat="1" ht="36">
      <c r="A142" s="7">
        <v>135</v>
      </c>
      <c r="B142" s="9" t="s">
        <v>501</v>
      </c>
      <c r="C142" s="8"/>
      <c r="D142" s="9"/>
      <c r="E142" s="9" t="s">
        <v>505</v>
      </c>
      <c r="F142" s="9" t="s">
        <v>506</v>
      </c>
      <c r="G142" s="8" t="s">
        <v>486</v>
      </c>
      <c r="H142" s="8" t="s">
        <v>504</v>
      </c>
      <c r="I142" s="8"/>
      <c r="J142" s="8"/>
      <c r="K142" s="8" t="s">
        <v>50</v>
      </c>
      <c r="L142" s="8">
        <v>3</v>
      </c>
      <c r="M142" s="8"/>
      <c r="N142" s="8"/>
      <c r="O142" s="8"/>
      <c r="P142" s="8"/>
      <c r="Q142" s="8"/>
      <c r="R142" s="8"/>
      <c r="S142" s="8"/>
      <c r="T142" s="8"/>
      <c r="U142" s="8"/>
      <c r="V142" s="8"/>
      <c r="W142" s="8"/>
    </row>
    <row r="143" spans="1:23" s="2" customFormat="1" ht="36">
      <c r="A143" s="7">
        <v>136</v>
      </c>
      <c r="B143" s="9" t="s">
        <v>501</v>
      </c>
      <c r="C143" s="8"/>
      <c r="D143" s="9"/>
      <c r="E143" s="9" t="s">
        <v>507</v>
      </c>
      <c r="F143" s="9" t="s">
        <v>508</v>
      </c>
      <c r="G143" s="8" t="s">
        <v>486</v>
      </c>
      <c r="H143" s="8" t="s">
        <v>504</v>
      </c>
      <c r="I143" s="8"/>
      <c r="J143" s="8"/>
      <c r="K143" s="8" t="s">
        <v>50</v>
      </c>
      <c r="L143" s="8">
        <v>4</v>
      </c>
      <c r="M143" s="8"/>
      <c r="N143" s="8"/>
      <c r="O143" s="8"/>
      <c r="P143" s="8"/>
      <c r="Q143" s="8"/>
      <c r="R143" s="8"/>
      <c r="S143" s="8"/>
      <c r="T143" s="8"/>
      <c r="U143" s="8"/>
      <c r="V143" s="8"/>
      <c r="W143" s="8"/>
    </row>
    <row r="144" spans="1:23" s="2" customFormat="1" ht="96">
      <c r="A144" s="7">
        <v>137</v>
      </c>
      <c r="B144" s="9" t="s">
        <v>509</v>
      </c>
      <c r="C144" s="8"/>
      <c r="D144" s="9"/>
      <c r="E144" s="9" t="s">
        <v>510</v>
      </c>
      <c r="F144" s="9" t="s">
        <v>511</v>
      </c>
      <c r="G144" s="8" t="s">
        <v>486</v>
      </c>
      <c r="H144" s="8" t="s">
        <v>504</v>
      </c>
      <c r="I144" s="8"/>
      <c r="J144" s="8"/>
      <c r="K144" s="8" t="s">
        <v>50</v>
      </c>
      <c r="L144" s="8">
        <v>5</v>
      </c>
      <c r="M144" s="8"/>
      <c r="N144" s="8"/>
      <c r="O144" s="8"/>
      <c r="P144" s="8"/>
      <c r="Q144" s="8"/>
      <c r="R144" s="8"/>
      <c r="S144" s="8"/>
      <c r="T144" s="8"/>
      <c r="U144" s="8"/>
      <c r="V144" s="8"/>
      <c r="W144" s="8"/>
    </row>
    <row r="145" spans="1:23" s="2" customFormat="1" ht="36">
      <c r="A145" s="7">
        <v>138</v>
      </c>
      <c r="B145" s="9" t="s">
        <v>509</v>
      </c>
      <c r="C145" s="8"/>
      <c r="D145" s="9"/>
      <c r="E145" s="9" t="s">
        <v>512</v>
      </c>
      <c r="F145" s="9" t="s">
        <v>513</v>
      </c>
      <c r="G145" s="8" t="s">
        <v>486</v>
      </c>
      <c r="H145" s="8" t="s">
        <v>504</v>
      </c>
      <c r="I145" s="8"/>
      <c r="J145" s="8"/>
      <c r="K145" s="8" t="s">
        <v>50</v>
      </c>
      <c r="L145" s="8">
        <v>6</v>
      </c>
      <c r="M145" s="8"/>
      <c r="N145" s="8"/>
      <c r="O145" s="8"/>
      <c r="P145" s="8"/>
      <c r="Q145" s="8"/>
      <c r="R145" s="8"/>
      <c r="S145" s="8"/>
      <c r="T145" s="8"/>
      <c r="U145" s="8"/>
      <c r="V145" s="8"/>
      <c r="W145" s="8"/>
    </row>
    <row r="146" spans="1:23" s="2" customFormat="1" ht="60">
      <c r="A146" s="7">
        <v>139</v>
      </c>
      <c r="B146" s="9" t="s">
        <v>509</v>
      </c>
      <c r="C146" s="8"/>
      <c r="D146" s="9"/>
      <c r="E146" s="9" t="s">
        <v>514</v>
      </c>
      <c r="F146" s="9" t="s">
        <v>515</v>
      </c>
      <c r="G146" s="8" t="s">
        <v>486</v>
      </c>
      <c r="H146" s="8" t="s">
        <v>504</v>
      </c>
      <c r="I146" s="8"/>
      <c r="J146" s="8"/>
      <c r="K146" s="8" t="s">
        <v>50</v>
      </c>
      <c r="L146" s="8">
        <v>7</v>
      </c>
      <c r="M146" s="8"/>
      <c r="N146" s="8"/>
      <c r="O146" s="8"/>
      <c r="P146" s="8"/>
      <c r="Q146" s="8"/>
      <c r="R146" s="8"/>
      <c r="S146" s="8"/>
      <c r="T146" s="8"/>
      <c r="U146" s="8"/>
      <c r="V146" s="8"/>
      <c r="W146" s="8"/>
    </row>
    <row r="147" spans="1:23" s="2" customFormat="1" ht="60">
      <c r="A147" s="7">
        <v>140</v>
      </c>
      <c r="B147" s="9" t="s">
        <v>497</v>
      </c>
      <c r="C147" s="8"/>
      <c r="D147" s="9"/>
      <c r="E147" s="9" t="s">
        <v>516</v>
      </c>
      <c r="F147" s="9" t="s">
        <v>517</v>
      </c>
      <c r="G147" s="8" t="s">
        <v>486</v>
      </c>
      <c r="H147" s="8" t="s">
        <v>252</v>
      </c>
      <c r="I147" s="8"/>
      <c r="J147" s="8"/>
      <c r="K147" s="8" t="s">
        <v>50</v>
      </c>
      <c r="L147" s="8">
        <v>8</v>
      </c>
      <c r="M147" s="8"/>
      <c r="N147" s="8"/>
      <c r="O147" s="8"/>
      <c r="P147" s="8"/>
      <c r="Q147" s="8"/>
      <c r="R147" s="8"/>
      <c r="S147" s="8"/>
      <c r="T147" s="8"/>
      <c r="U147" s="8"/>
      <c r="V147" s="8"/>
      <c r="W147" s="8"/>
    </row>
    <row r="148" spans="1:23" s="2" customFormat="1" ht="96">
      <c r="A148" s="7">
        <v>141</v>
      </c>
      <c r="B148" s="9" t="s">
        <v>509</v>
      </c>
      <c r="C148" s="8"/>
      <c r="D148" s="9"/>
      <c r="E148" s="9" t="s">
        <v>518</v>
      </c>
      <c r="F148" s="9" t="s">
        <v>519</v>
      </c>
      <c r="G148" s="8" t="s">
        <v>486</v>
      </c>
      <c r="H148" s="8" t="s">
        <v>252</v>
      </c>
      <c r="I148" s="8"/>
      <c r="J148" s="8"/>
      <c r="K148" s="8" t="s">
        <v>50</v>
      </c>
      <c r="L148" s="8">
        <v>9</v>
      </c>
      <c r="M148" s="8"/>
      <c r="N148" s="8"/>
      <c r="O148" s="8"/>
      <c r="P148" s="8"/>
      <c r="Q148" s="8"/>
      <c r="R148" s="8"/>
      <c r="S148" s="8"/>
      <c r="T148" s="8"/>
      <c r="U148" s="8"/>
      <c r="V148" s="8"/>
      <c r="W148" s="8"/>
    </row>
    <row r="149" spans="1:23" s="2" customFormat="1" ht="24">
      <c r="A149" s="7">
        <v>142</v>
      </c>
      <c r="B149" s="9" t="s">
        <v>509</v>
      </c>
      <c r="C149" s="8"/>
      <c r="D149" s="9"/>
      <c r="E149" s="9" t="s">
        <v>520</v>
      </c>
      <c r="F149" s="9" t="s">
        <v>521</v>
      </c>
      <c r="G149" s="8" t="s">
        <v>486</v>
      </c>
      <c r="H149" s="8" t="s">
        <v>504</v>
      </c>
      <c r="I149" s="8"/>
      <c r="J149" s="8"/>
      <c r="K149" s="8" t="s">
        <v>50</v>
      </c>
      <c r="L149" s="8">
        <v>10</v>
      </c>
      <c r="M149" s="8"/>
      <c r="N149" s="8"/>
      <c r="O149" s="8"/>
      <c r="P149" s="8"/>
      <c r="Q149" s="8"/>
      <c r="R149" s="8"/>
      <c r="S149" s="8"/>
      <c r="T149" s="8"/>
      <c r="U149" s="8"/>
      <c r="V149" s="8"/>
      <c r="W149" s="8"/>
    </row>
    <row r="150" spans="1:23" s="2" customFormat="1" ht="24">
      <c r="A150" s="7">
        <v>143</v>
      </c>
      <c r="B150" s="9" t="s">
        <v>509</v>
      </c>
      <c r="C150" s="8"/>
      <c r="D150" s="9"/>
      <c r="E150" s="9" t="s">
        <v>522</v>
      </c>
      <c r="F150" s="9" t="s">
        <v>523</v>
      </c>
      <c r="G150" s="8" t="s">
        <v>486</v>
      </c>
      <c r="H150" s="8" t="s">
        <v>504</v>
      </c>
      <c r="I150" s="8"/>
      <c r="J150" s="8"/>
      <c r="K150" s="8" t="s">
        <v>50</v>
      </c>
      <c r="L150" s="8">
        <v>11</v>
      </c>
      <c r="M150" s="8"/>
      <c r="N150" s="8"/>
      <c r="O150" s="8"/>
      <c r="P150" s="8"/>
      <c r="Q150" s="8"/>
      <c r="R150" s="8"/>
      <c r="S150" s="8"/>
      <c r="T150" s="8"/>
      <c r="U150" s="8"/>
      <c r="V150" s="8"/>
      <c r="W150" s="8"/>
    </row>
    <row r="151" spans="1:23" s="2" customFormat="1" ht="36">
      <c r="A151" s="7">
        <v>144</v>
      </c>
      <c r="B151" s="9" t="s">
        <v>501</v>
      </c>
      <c r="C151" s="8"/>
      <c r="D151" s="9"/>
      <c r="E151" s="9" t="s">
        <v>524</v>
      </c>
      <c r="F151" s="9" t="s">
        <v>525</v>
      </c>
      <c r="G151" s="8" t="s">
        <v>486</v>
      </c>
      <c r="H151" s="8" t="s">
        <v>504</v>
      </c>
      <c r="I151" s="8"/>
      <c r="J151" s="8"/>
      <c r="K151" s="8" t="s">
        <v>50</v>
      </c>
      <c r="L151" s="8">
        <v>12</v>
      </c>
      <c r="M151" s="8"/>
      <c r="N151" s="8"/>
      <c r="O151" s="8"/>
      <c r="P151" s="8"/>
      <c r="Q151" s="8"/>
      <c r="R151" s="8"/>
      <c r="S151" s="8"/>
      <c r="T151" s="8"/>
      <c r="U151" s="8"/>
      <c r="V151" s="8"/>
      <c r="W151" s="8"/>
    </row>
    <row r="152" spans="1:23" s="2" customFormat="1" ht="60">
      <c r="A152" s="7">
        <v>145</v>
      </c>
      <c r="B152" s="9" t="s">
        <v>526</v>
      </c>
      <c r="C152" s="8"/>
      <c r="D152" s="9" t="s">
        <v>527</v>
      </c>
      <c r="E152" s="9" t="s">
        <v>528</v>
      </c>
      <c r="F152" s="9" t="s">
        <v>529</v>
      </c>
      <c r="G152" s="8" t="s">
        <v>530</v>
      </c>
      <c r="H152" s="8" t="s">
        <v>531</v>
      </c>
      <c r="I152" s="8"/>
      <c r="J152" s="8"/>
      <c r="K152" s="8" t="s">
        <v>50</v>
      </c>
      <c r="L152" s="8">
        <v>13</v>
      </c>
      <c r="M152" s="8"/>
      <c r="N152" s="8"/>
      <c r="O152" s="8"/>
      <c r="P152" s="8"/>
      <c r="Q152" s="8"/>
      <c r="R152" s="8"/>
      <c r="S152" s="8"/>
      <c r="T152" s="8"/>
      <c r="U152" s="8"/>
      <c r="V152" s="38" t="s">
        <v>532</v>
      </c>
      <c r="W152" s="37"/>
    </row>
    <row r="153" spans="1:23" s="2" customFormat="1" ht="48">
      <c r="A153" s="7">
        <v>146</v>
      </c>
      <c r="B153" s="9" t="s">
        <v>526</v>
      </c>
      <c r="C153" s="8"/>
      <c r="D153" s="9" t="s">
        <v>533</v>
      </c>
      <c r="E153" s="9" t="s">
        <v>534</v>
      </c>
      <c r="F153" s="9" t="s">
        <v>535</v>
      </c>
      <c r="G153" s="8" t="s">
        <v>530</v>
      </c>
      <c r="H153" s="8" t="s">
        <v>531</v>
      </c>
      <c r="I153" s="8"/>
      <c r="J153" s="8"/>
      <c r="K153" s="8" t="s">
        <v>50</v>
      </c>
      <c r="L153" s="8">
        <v>14</v>
      </c>
      <c r="M153" s="8"/>
      <c r="N153" s="8"/>
      <c r="O153" s="8"/>
      <c r="P153" s="8"/>
      <c r="Q153" s="8"/>
      <c r="R153" s="8"/>
      <c r="S153" s="8"/>
      <c r="T153" s="8"/>
      <c r="U153" s="8"/>
      <c r="V153" s="38" t="s">
        <v>536</v>
      </c>
      <c r="W153" s="37"/>
    </row>
    <row r="154" spans="1:23" s="2" customFormat="1" ht="48">
      <c r="A154" s="7">
        <v>147</v>
      </c>
      <c r="B154" s="9" t="s">
        <v>526</v>
      </c>
      <c r="C154" s="8"/>
      <c r="D154" s="9" t="s">
        <v>537</v>
      </c>
      <c r="E154" s="9" t="s">
        <v>538</v>
      </c>
      <c r="F154" s="9" t="s">
        <v>539</v>
      </c>
      <c r="G154" s="8" t="s">
        <v>530</v>
      </c>
      <c r="H154" s="8" t="s">
        <v>531</v>
      </c>
      <c r="I154" s="8"/>
      <c r="J154" s="8"/>
      <c r="K154" s="8" t="s">
        <v>50</v>
      </c>
      <c r="L154" s="8">
        <v>15</v>
      </c>
      <c r="M154" s="8"/>
      <c r="N154" s="8"/>
      <c r="O154" s="8"/>
      <c r="P154" s="8"/>
      <c r="Q154" s="8"/>
      <c r="R154" s="8"/>
      <c r="S154" s="8"/>
      <c r="T154" s="8"/>
      <c r="U154" s="8"/>
      <c r="V154" s="38" t="s">
        <v>540</v>
      </c>
      <c r="W154" s="37"/>
    </row>
    <row r="155" spans="1:23" s="2" customFormat="1" ht="60">
      <c r="A155" s="7">
        <v>148</v>
      </c>
      <c r="B155" s="9" t="s">
        <v>541</v>
      </c>
      <c r="C155" s="8"/>
      <c r="D155" s="9" t="s">
        <v>542</v>
      </c>
      <c r="E155" s="9" t="s">
        <v>543</v>
      </c>
      <c r="F155" s="9" t="s">
        <v>544</v>
      </c>
      <c r="G155" s="8" t="s">
        <v>530</v>
      </c>
      <c r="H155" s="8" t="s">
        <v>531</v>
      </c>
      <c r="I155" s="8"/>
      <c r="J155" s="8"/>
      <c r="K155" s="8" t="s">
        <v>50</v>
      </c>
      <c r="L155" s="8"/>
      <c r="M155" s="8"/>
      <c r="N155" s="8"/>
      <c r="O155" s="8"/>
      <c r="P155" s="8"/>
      <c r="Q155" s="8"/>
      <c r="R155" s="8"/>
      <c r="S155" s="8"/>
      <c r="T155" s="8"/>
      <c r="U155" s="8"/>
      <c r="V155" s="39" t="s">
        <v>545</v>
      </c>
      <c r="W155" s="8"/>
    </row>
    <row r="156" spans="1:23" s="2" customFormat="1" ht="48">
      <c r="A156" s="7">
        <v>149</v>
      </c>
      <c r="B156" s="9" t="s">
        <v>541</v>
      </c>
      <c r="C156" s="8"/>
      <c r="D156" s="9" t="s">
        <v>546</v>
      </c>
      <c r="E156" s="9" t="s">
        <v>547</v>
      </c>
      <c r="F156" s="9" t="s">
        <v>548</v>
      </c>
      <c r="G156" s="8" t="s">
        <v>530</v>
      </c>
      <c r="H156" s="8" t="s">
        <v>531</v>
      </c>
      <c r="I156" s="8"/>
      <c r="J156" s="8"/>
      <c r="K156" s="8" t="s">
        <v>50</v>
      </c>
      <c r="L156" s="8"/>
      <c r="M156" s="8"/>
      <c r="N156" s="8"/>
      <c r="O156" s="8"/>
      <c r="P156" s="8"/>
      <c r="Q156" s="8"/>
      <c r="R156" s="8"/>
      <c r="S156" s="8"/>
      <c r="T156" s="8"/>
      <c r="U156" s="8"/>
      <c r="V156" s="39" t="s">
        <v>549</v>
      </c>
      <c r="W156" s="8"/>
    </row>
    <row r="157" spans="1:23" s="2" customFormat="1" ht="24">
      <c r="A157" s="7">
        <v>150</v>
      </c>
      <c r="B157" s="9" t="s">
        <v>541</v>
      </c>
      <c r="C157" s="8"/>
      <c r="D157" s="9" t="s">
        <v>550</v>
      </c>
      <c r="E157" s="9" t="s">
        <v>551</v>
      </c>
      <c r="F157" s="9" t="s">
        <v>552</v>
      </c>
      <c r="G157" s="8" t="s">
        <v>530</v>
      </c>
      <c r="H157" s="8" t="s">
        <v>531</v>
      </c>
      <c r="I157" s="8"/>
      <c r="J157" s="8"/>
      <c r="K157" s="8" t="s">
        <v>50</v>
      </c>
      <c r="L157" s="8"/>
      <c r="M157" s="8"/>
      <c r="N157" s="8"/>
      <c r="O157" s="8"/>
      <c r="P157" s="8"/>
      <c r="Q157" s="8"/>
      <c r="R157" s="8"/>
      <c r="S157" s="8"/>
      <c r="T157" s="8"/>
      <c r="U157" s="8"/>
      <c r="V157" s="8"/>
      <c r="W157" s="8"/>
    </row>
    <row r="158" spans="1:23" s="2" customFormat="1" ht="24">
      <c r="A158" s="7">
        <v>151</v>
      </c>
      <c r="B158" s="9" t="s">
        <v>470</v>
      </c>
      <c r="C158" s="8"/>
      <c r="D158" s="9" t="s">
        <v>553</v>
      </c>
      <c r="E158" s="9" t="s">
        <v>554</v>
      </c>
      <c r="F158" s="9"/>
      <c r="G158" s="8" t="s">
        <v>555</v>
      </c>
      <c r="H158" s="8"/>
      <c r="I158" s="8"/>
      <c r="J158" s="8"/>
      <c r="K158" s="8" t="s">
        <v>50</v>
      </c>
      <c r="L158" s="8"/>
      <c r="M158" s="8"/>
      <c r="N158" s="8"/>
      <c r="O158" s="8"/>
      <c r="P158" s="8"/>
      <c r="Q158" s="8"/>
      <c r="R158" s="8"/>
      <c r="S158" s="8"/>
      <c r="T158" s="8"/>
      <c r="U158" s="8"/>
      <c r="V158" s="8" t="s">
        <v>556</v>
      </c>
      <c r="W158" s="8"/>
    </row>
    <row r="159" spans="1:23" s="2" customFormat="1" ht="36">
      <c r="A159" s="7">
        <v>152</v>
      </c>
      <c r="B159" s="9" t="s">
        <v>410</v>
      </c>
      <c r="C159" s="8"/>
      <c r="D159" s="9" t="s">
        <v>557</v>
      </c>
      <c r="E159" s="9" t="s">
        <v>558</v>
      </c>
      <c r="F159" s="9"/>
      <c r="G159" s="8" t="s">
        <v>555</v>
      </c>
      <c r="H159" s="8"/>
      <c r="I159" s="8"/>
      <c r="J159" s="8"/>
      <c r="K159" s="8" t="s">
        <v>50</v>
      </c>
      <c r="L159" s="8">
        <v>33</v>
      </c>
      <c r="M159" s="8"/>
      <c r="N159" s="8"/>
      <c r="O159" s="8"/>
      <c r="P159" s="8"/>
      <c r="Q159" s="8"/>
      <c r="R159" s="8"/>
      <c r="S159" s="8"/>
      <c r="T159" s="8"/>
      <c r="U159" s="8"/>
      <c r="V159" s="8" t="s">
        <v>559</v>
      </c>
      <c r="W159" s="8"/>
    </row>
    <row r="160" spans="1:23" s="2" customFormat="1">
      <c r="A160" s="7">
        <v>153</v>
      </c>
      <c r="B160" s="9" t="s">
        <v>410</v>
      </c>
      <c r="C160" s="8"/>
      <c r="D160" s="9" t="s">
        <v>560</v>
      </c>
      <c r="E160" s="9" t="s">
        <v>561</v>
      </c>
      <c r="F160" s="9"/>
      <c r="G160" s="8" t="s">
        <v>555</v>
      </c>
      <c r="H160" s="8"/>
      <c r="I160" s="8"/>
      <c r="J160" s="8"/>
      <c r="K160" s="8" t="s">
        <v>50</v>
      </c>
      <c r="L160" s="8">
        <v>34</v>
      </c>
      <c r="M160" s="8"/>
      <c r="N160" s="8"/>
      <c r="O160" s="8"/>
      <c r="P160" s="8"/>
      <c r="Q160" s="8"/>
      <c r="R160" s="8"/>
      <c r="S160" s="8"/>
      <c r="T160" s="8"/>
      <c r="U160" s="8"/>
      <c r="V160" s="8"/>
      <c r="W160" s="8"/>
    </row>
    <row r="161" spans="1:23" s="2" customFormat="1" ht="60">
      <c r="A161" s="7">
        <v>154</v>
      </c>
      <c r="B161" s="9" t="s">
        <v>410</v>
      </c>
      <c r="C161" s="8"/>
      <c r="D161" s="9" t="s">
        <v>562</v>
      </c>
      <c r="E161" s="9" t="s">
        <v>563</v>
      </c>
      <c r="F161" s="9"/>
      <c r="G161" s="8" t="s">
        <v>555</v>
      </c>
      <c r="H161" s="8"/>
      <c r="I161" s="8"/>
      <c r="J161" s="8"/>
      <c r="K161" s="8" t="s">
        <v>50</v>
      </c>
      <c r="L161" s="8">
        <v>1</v>
      </c>
      <c r="M161" s="8"/>
      <c r="N161" s="8"/>
      <c r="O161" s="8"/>
      <c r="P161" s="8"/>
      <c r="Q161" s="8"/>
      <c r="R161" s="8"/>
      <c r="S161" s="8"/>
      <c r="T161" s="8"/>
      <c r="U161" s="8"/>
      <c r="V161" s="8" t="s">
        <v>564</v>
      </c>
      <c r="W161" s="8"/>
    </row>
    <row r="162" spans="1:23" s="2" customFormat="1" ht="24">
      <c r="A162" s="7">
        <v>155</v>
      </c>
      <c r="B162" s="9" t="s">
        <v>410</v>
      </c>
      <c r="C162" s="8"/>
      <c r="D162" s="9" t="s">
        <v>565</v>
      </c>
      <c r="E162" s="9" t="s">
        <v>566</v>
      </c>
      <c r="F162" s="9"/>
      <c r="G162" s="8" t="s">
        <v>555</v>
      </c>
      <c r="H162" s="8"/>
      <c r="I162" s="8"/>
      <c r="J162" s="8"/>
      <c r="K162" s="8" t="s">
        <v>50</v>
      </c>
      <c r="L162" s="8">
        <v>35</v>
      </c>
      <c r="M162" s="8"/>
      <c r="N162" s="8"/>
      <c r="O162" s="8"/>
      <c r="P162" s="8"/>
      <c r="Q162" s="8"/>
      <c r="R162" s="8"/>
      <c r="S162" s="8"/>
      <c r="T162" s="8"/>
      <c r="U162" s="8"/>
      <c r="V162" s="8"/>
      <c r="W162" s="8"/>
    </row>
    <row r="163" spans="1:23" s="2" customFormat="1" ht="24">
      <c r="A163" s="7">
        <v>156</v>
      </c>
      <c r="B163" s="9" t="s">
        <v>410</v>
      </c>
      <c r="C163" s="8"/>
      <c r="D163" s="9" t="s">
        <v>567</v>
      </c>
      <c r="E163" s="9" t="s">
        <v>568</v>
      </c>
      <c r="F163" s="9"/>
      <c r="G163" s="8" t="s">
        <v>555</v>
      </c>
      <c r="H163" s="8"/>
      <c r="I163" s="8"/>
      <c r="J163" s="8"/>
      <c r="K163" s="8" t="s">
        <v>50</v>
      </c>
      <c r="L163" s="8">
        <v>18</v>
      </c>
      <c r="M163" s="8"/>
      <c r="N163" s="8"/>
      <c r="O163" s="8"/>
      <c r="P163" s="8"/>
      <c r="Q163" s="8"/>
      <c r="R163" s="8"/>
      <c r="S163" s="8"/>
      <c r="T163" s="8"/>
      <c r="U163" s="8"/>
      <c r="V163" s="8" t="s">
        <v>569</v>
      </c>
      <c r="W163" s="8"/>
    </row>
    <row r="164" spans="1:23" s="2" customFormat="1" ht="60">
      <c r="A164" s="7">
        <v>157</v>
      </c>
      <c r="B164" s="8" t="s">
        <v>101</v>
      </c>
      <c r="C164" s="8"/>
      <c r="D164" s="9" t="s">
        <v>164</v>
      </c>
      <c r="E164" s="9" t="s">
        <v>165</v>
      </c>
      <c r="F164" s="9" t="s">
        <v>166</v>
      </c>
      <c r="G164" s="8" t="s">
        <v>144</v>
      </c>
      <c r="H164" s="9"/>
      <c r="I164" s="9"/>
      <c r="J164" s="9"/>
      <c r="K164" s="9"/>
      <c r="L164" s="9"/>
      <c r="M164" s="9"/>
      <c r="N164" s="9"/>
      <c r="O164" s="9"/>
      <c r="P164" s="9"/>
      <c r="Q164" s="9"/>
      <c r="R164" s="9"/>
      <c r="S164" s="9"/>
      <c r="T164" s="9"/>
      <c r="U164" s="9"/>
    </row>
    <row r="165" spans="1:23" s="2" customFormat="1" ht="84">
      <c r="A165" s="7">
        <v>158</v>
      </c>
      <c r="B165" s="8" t="s">
        <v>154</v>
      </c>
      <c r="C165" s="8"/>
      <c r="D165" s="9" t="s">
        <v>167</v>
      </c>
      <c r="E165" s="9" t="s">
        <v>168</v>
      </c>
      <c r="F165" s="9" t="s">
        <v>169</v>
      </c>
      <c r="G165" s="8" t="s">
        <v>144</v>
      </c>
      <c r="H165" s="9"/>
      <c r="I165" s="9"/>
      <c r="J165" s="9"/>
      <c r="K165" s="9"/>
      <c r="L165" s="9"/>
      <c r="M165" s="9"/>
      <c r="N165" s="9"/>
      <c r="O165" s="9"/>
      <c r="P165" s="9"/>
      <c r="Q165" s="9"/>
      <c r="R165" s="9"/>
      <c r="S165" s="9"/>
      <c r="T165" s="9"/>
      <c r="U165" s="9"/>
    </row>
    <row r="166" spans="1:23" s="2" customFormat="1" ht="84">
      <c r="A166" s="7">
        <v>159</v>
      </c>
      <c r="B166" s="8" t="s">
        <v>154</v>
      </c>
      <c r="C166" s="8"/>
      <c r="D166" s="9" t="s">
        <v>170</v>
      </c>
      <c r="E166" s="9" t="s">
        <v>171</v>
      </c>
      <c r="F166" s="9" t="s">
        <v>172</v>
      </c>
      <c r="G166" s="8"/>
      <c r="H166" s="9"/>
      <c r="I166" s="9"/>
      <c r="J166" s="9"/>
      <c r="K166" s="9"/>
      <c r="L166" s="9"/>
      <c r="M166" s="9"/>
      <c r="N166" s="9"/>
      <c r="O166" s="9"/>
      <c r="P166" s="9"/>
      <c r="Q166" s="9"/>
      <c r="R166" s="9"/>
      <c r="S166" s="9"/>
      <c r="T166" s="9"/>
      <c r="U166" s="9"/>
    </row>
    <row r="167" spans="1:23" s="2" customFormat="1" ht="72">
      <c r="A167" s="7">
        <v>160</v>
      </c>
      <c r="B167" s="8" t="s">
        <v>154</v>
      </c>
      <c r="C167" s="8"/>
      <c r="D167" s="9" t="s">
        <v>173</v>
      </c>
      <c r="E167" s="9" t="s">
        <v>174</v>
      </c>
      <c r="F167" s="9" t="s">
        <v>175</v>
      </c>
      <c r="G167" s="8" t="s">
        <v>176</v>
      </c>
      <c r="H167" s="9"/>
      <c r="I167" s="9"/>
      <c r="J167" s="9"/>
      <c r="K167" s="9"/>
      <c r="L167" s="9"/>
      <c r="M167" s="9"/>
      <c r="N167" s="9"/>
      <c r="O167" s="9"/>
      <c r="P167" s="9"/>
      <c r="Q167" s="9"/>
      <c r="R167" s="9"/>
      <c r="S167" s="9"/>
      <c r="T167" s="9"/>
      <c r="U167" s="9"/>
    </row>
    <row r="168" spans="1:23" s="2" customFormat="1" ht="72">
      <c r="A168" s="7">
        <v>161</v>
      </c>
      <c r="B168" s="8" t="s">
        <v>154</v>
      </c>
      <c r="C168" s="8"/>
      <c r="D168" s="9" t="s">
        <v>177</v>
      </c>
      <c r="E168" s="9" t="s">
        <v>178</v>
      </c>
      <c r="F168" s="9" t="s">
        <v>179</v>
      </c>
      <c r="G168" s="8" t="s">
        <v>176</v>
      </c>
      <c r="H168" s="9"/>
      <c r="I168" s="9"/>
      <c r="J168" s="9"/>
      <c r="K168" s="9"/>
      <c r="L168" s="9"/>
      <c r="M168" s="9"/>
      <c r="N168" s="9"/>
      <c r="O168" s="9"/>
      <c r="P168" s="9"/>
      <c r="Q168" s="9"/>
      <c r="R168" s="9"/>
      <c r="S168" s="9"/>
      <c r="T168" s="9"/>
      <c r="U168" s="9"/>
    </row>
  </sheetData>
  <sheetProtection algorithmName="SHA-512" hashValue="1lR3tzHWqfWq6JZDs/xDTkz7Ue/HjfxEWIZh/2cKnhXfCo5bMlIIxIIzE49FeuKGXM9VIpcRJgLdj7Y56EnXVw==" saltValue="DJDFjL/W2ihFFTPziOY9jA==" spinCount="100000" sheet="1" objects="1" scenarios="1"/>
  <mergeCells count="2">
    <mergeCell ref="O5:S5"/>
    <mergeCell ref="L6:M6"/>
  </mergeCells>
  <dataValidations count="1">
    <dataValidation type="list" allowBlank="1" showInputMessage="1" showErrorMessage="1" sqref="I8:I65" xr:uid="{8B66FB6F-1228-4777-8F08-06FF6EBDA333}">
      <formula1>"CC, SFP, Panamas, Ecosystem+PL"</formula1>
    </dataValidation>
  </dataValidations>
  <hyperlinks>
    <hyperlink ref="V152" r:id="rId1" display="https://jira.app.pconnect.biz/browse/CDE-26647" xr:uid="{673A10A1-77E0-4F94-903A-7E664BCEB7DF}"/>
    <hyperlink ref="V153" r:id="rId2" display="https://jira.app.pconnect.biz/browse/CDE-25558" xr:uid="{7B185EFE-C120-45A0-A2DC-2F223C6B672B}"/>
    <hyperlink ref="V154" r:id="rId3" display="https://jira.app.pconnect.biz/browse/CDE-27266" xr:uid="{8B2D9240-EF5B-4B81-B3A6-D09ADA7E4D65}"/>
    <hyperlink ref="V155" r:id="rId4" display="https://pmiv.service-now.com/now/nav/ui/classic/params/target/change_request.do%3Fsys_id%3D1bf9f0c5972eae140b59b44ef053aff1%26sysparm_record_target%3Dchange_request%26sysparm_record_row%3D5%26sysparm_record_rows%3D6%26sysparm_record_list%3Dbusiness_service%253Def4d2fc9db177810ea6bf572f39619d2%255Estate%2521%253D3%255EORDERBYDESCsys_created_on" xr:uid="{E9742ABF-246C-4E29-A3FA-27D20A8F8C3A}"/>
    <hyperlink ref="V156" r:id="rId5" display="https://pmiv.service-now.com/now/nav/ui/classic/params/target/change_request.do%3Fsys_id%3D83fe0486975bea94418db327f053afd2%26sysparm_stack%3D%26sysparm_view%3D" xr:uid="{F383468C-05AC-44CC-90FF-DBDC938A998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18DA-2C24-4B2C-A705-0DD41C70E5C1}">
  <sheetPr codeName="Sheet3" filterMode="1"/>
  <dimension ref="A1:Y206"/>
  <sheetViews>
    <sheetView zoomScaleNormal="100" workbookViewId="0">
      <pane xSplit="4" ySplit="7" topLeftCell="E14" activePane="bottomRight" state="frozen"/>
      <selection pane="bottomRight" activeCell="B14" sqref="A1:Y1048522"/>
      <selection pane="bottomLeft"/>
      <selection pane="topRight"/>
    </sheetView>
  </sheetViews>
  <sheetFormatPr defaultColWidth="8.5703125" defaultRowHeight="12"/>
  <cols>
    <col min="1" max="1" width="8" style="66" customWidth="1"/>
    <col min="2" max="3" width="15.5703125" style="42" customWidth="1"/>
    <col min="4" max="4" width="29.5703125" style="42" customWidth="1"/>
    <col min="5" max="5" width="35.5703125" style="42" customWidth="1"/>
    <col min="6" max="6" width="30" style="42" customWidth="1"/>
    <col min="7" max="10" width="16.42578125" style="42" customWidth="1"/>
    <col min="11" max="11" width="16.5703125" style="42" customWidth="1"/>
    <col min="12" max="12" width="13.42578125" style="42" customWidth="1"/>
    <col min="13" max="13" width="13.42578125" style="43" customWidth="1"/>
    <col min="14" max="15" width="13.42578125" style="42" customWidth="1"/>
    <col min="16" max="22" width="8.5703125" style="42"/>
    <col min="23" max="23" width="8.5703125" style="45"/>
    <col min="24" max="16384" width="8.5703125" style="40"/>
  </cols>
  <sheetData>
    <row r="1" spans="1:25">
      <c r="A1" s="145" t="s">
        <v>0</v>
      </c>
      <c r="B1" s="45"/>
      <c r="C1" s="45"/>
      <c r="D1" s="45"/>
      <c r="E1" s="45"/>
      <c r="F1" s="45"/>
      <c r="G1" s="45"/>
      <c r="H1" s="45"/>
      <c r="I1" s="46" t="s">
        <v>263</v>
      </c>
      <c r="J1" s="46"/>
      <c r="K1" s="71" t="s">
        <v>570</v>
      </c>
      <c r="L1" s="47" t="s">
        <v>180</v>
      </c>
      <c r="M1" s="48">
        <v>12</v>
      </c>
      <c r="N1" s="45"/>
      <c r="O1" s="45"/>
      <c r="P1" s="45"/>
      <c r="Q1" s="45"/>
      <c r="R1" s="45"/>
      <c r="S1" s="45"/>
      <c r="T1" s="45"/>
      <c r="U1" s="45"/>
      <c r="V1" s="45"/>
    </row>
    <row r="2" spans="1:25">
      <c r="A2" s="146" t="s">
        <v>1</v>
      </c>
      <c r="B2" s="50"/>
      <c r="C2" s="50"/>
      <c r="D2" s="45"/>
      <c r="E2" s="45"/>
      <c r="F2" s="45"/>
      <c r="G2" s="45"/>
      <c r="H2" s="45"/>
      <c r="I2" s="45" t="s">
        <v>571</v>
      </c>
      <c r="J2" s="45">
        <f>66</f>
        <v>66</v>
      </c>
      <c r="K2" s="71" t="s">
        <v>572</v>
      </c>
      <c r="L2" s="47" t="s">
        <v>101</v>
      </c>
      <c r="M2" s="48">
        <v>97</v>
      </c>
      <c r="N2" s="45"/>
      <c r="O2" s="45"/>
      <c r="P2" s="45"/>
      <c r="Q2" s="45"/>
      <c r="R2" s="45"/>
      <c r="S2" s="45"/>
      <c r="T2" s="45"/>
      <c r="U2" s="45"/>
      <c r="V2" s="45"/>
    </row>
    <row r="3" spans="1:25" ht="24">
      <c r="A3" s="146" t="s">
        <v>2</v>
      </c>
      <c r="B3" s="45"/>
      <c r="C3" s="45"/>
      <c r="D3" s="45"/>
      <c r="E3" s="45"/>
      <c r="F3" s="45"/>
      <c r="G3" s="45"/>
      <c r="H3" s="45"/>
      <c r="I3" s="45"/>
      <c r="J3" s="45"/>
      <c r="K3" s="71" t="s">
        <v>573</v>
      </c>
      <c r="L3" s="47" t="s">
        <v>94</v>
      </c>
      <c r="M3" s="48">
        <v>50</v>
      </c>
      <c r="N3" s="45">
        <v>10</v>
      </c>
      <c r="O3" s="45" t="s">
        <v>574</v>
      </c>
      <c r="P3" s="45"/>
      <c r="Q3" s="45"/>
      <c r="R3" s="45"/>
      <c r="S3" s="45"/>
      <c r="T3" s="45"/>
      <c r="U3" s="45"/>
      <c r="V3" s="45"/>
    </row>
    <row r="4" spans="1:25">
      <c r="A4" s="147" t="s">
        <v>3</v>
      </c>
      <c r="B4" s="45"/>
      <c r="C4" s="45"/>
      <c r="D4" s="45"/>
      <c r="E4" s="45"/>
      <c r="F4" s="45"/>
      <c r="G4" s="45"/>
      <c r="H4" s="45"/>
      <c r="I4" s="45"/>
      <c r="J4" s="45"/>
      <c r="K4" s="45"/>
      <c r="L4" s="52" t="s">
        <v>222</v>
      </c>
      <c r="M4" s="53"/>
      <c r="N4" s="45"/>
      <c r="O4" s="45"/>
      <c r="P4" s="45"/>
      <c r="Q4" s="45"/>
      <c r="R4" s="45"/>
      <c r="S4" s="45"/>
      <c r="T4" s="45"/>
      <c r="U4" s="45"/>
      <c r="V4" s="45"/>
    </row>
    <row r="5" spans="1:25">
      <c r="A5" s="148"/>
      <c r="B5" s="45"/>
      <c r="C5" s="45"/>
      <c r="D5" s="45"/>
      <c r="E5" s="45"/>
      <c r="F5" s="45"/>
      <c r="G5" s="45"/>
      <c r="H5" s="45"/>
      <c r="I5" s="45"/>
      <c r="J5" s="45"/>
      <c r="K5" s="45"/>
      <c r="L5" s="46" t="s">
        <v>30</v>
      </c>
      <c r="M5" s="53">
        <v>107</v>
      </c>
      <c r="N5" s="45"/>
      <c r="O5" s="45"/>
      <c r="P5" s="1571" t="s">
        <v>4</v>
      </c>
      <c r="Q5" s="1571"/>
      <c r="R5" s="1571"/>
      <c r="S5" s="1571"/>
      <c r="T5" s="1571"/>
      <c r="U5" s="45"/>
      <c r="V5" s="45"/>
    </row>
    <row r="6" spans="1:25">
      <c r="A6" s="148"/>
      <c r="B6" s="45"/>
      <c r="C6" s="50" t="s">
        <v>5</v>
      </c>
      <c r="D6" s="45"/>
      <c r="E6" s="45"/>
      <c r="F6" s="45"/>
      <c r="G6" s="50" t="s">
        <v>5</v>
      </c>
      <c r="H6" s="50"/>
      <c r="I6" s="45"/>
      <c r="J6" s="45"/>
      <c r="K6" s="45"/>
      <c r="L6" s="55"/>
      <c r="M6" s="1572" t="s">
        <v>575</v>
      </c>
      <c r="N6" s="1572"/>
      <c r="O6" s="55"/>
      <c r="P6" s="56">
        <v>45904</v>
      </c>
      <c r="Q6" s="56">
        <v>45920</v>
      </c>
      <c r="R6" s="56">
        <v>45927</v>
      </c>
      <c r="S6" s="56">
        <v>45929</v>
      </c>
      <c r="T6" s="56">
        <v>45958</v>
      </c>
      <c r="U6" s="45"/>
      <c r="V6" s="45"/>
    </row>
    <row r="7" spans="1:25" ht="24">
      <c r="A7" s="239" t="s">
        <v>6</v>
      </c>
      <c r="B7" s="240" t="s">
        <v>7</v>
      </c>
      <c r="C7" s="241" t="s">
        <v>8</v>
      </c>
      <c r="D7" s="240" t="s">
        <v>9</v>
      </c>
      <c r="E7" s="240" t="s">
        <v>10</v>
      </c>
      <c r="F7" s="240" t="s">
        <v>11</v>
      </c>
      <c r="G7" s="241" t="s">
        <v>12</v>
      </c>
      <c r="H7" s="241" t="s">
        <v>587</v>
      </c>
      <c r="I7" s="240" t="s">
        <v>13</v>
      </c>
      <c r="J7" s="240" t="s">
        <v>14</v>
      </c>
      <c r="K7" s="240" t="s">
        <v>15</v>
      </c>
      <c r="L7" s="240" t="s">
        <v>16</v>
      </c>
      <c r="M7" s="240" t="s">
        <v>576</v>
      </c>
      <c r="N7" s="240" t="s">
        <v>17</v>
      </c>
      <c r="O7" s="241" t="s">
        <v>588</v>
      </c>
      <c r="P7" s="241" t="s">
        <v>20</v>
      </c>
      <c r="Q7" s="241" t="s">
        <v>21</v>
      </c>
      <c r="R7" s="241" t="s">
        <v>22</v>
      </c>
      <c r="S7" s="241" t="s">
        <v>23</v>
      </c>
      <c r="T7" s="241" t="s">
        <v>24</v>
      </c>
      <c r="U7" s="241" t="s">
        <v>25</v>
      </c>
      <c r="V7" s="241" t="s">
        <v>26</v>
      </c>
      <c r="W7" s="345" t="s">
        <v>27</v>
      </c>
      <c r="X7" s="344" t="s">
        <v>578</v>
      </c>
      <c r="Y7" s="344" t="s">
        <v>579</v>
      </c>
    </row>
    <row r="8" spans="1:25" s="2" customFormat="1" ht="36" hidden="1">
      <c r="A8" s="19">
        <v>1</v>
      </c>
      <c r="B8" s="16" t="s">
        <v>30</v>
      </c>
      <c r="C8" s="16"/>
      <c r="D8" s="16" t="s">
        <v>31</v>
      </c>
      <c r="E8" s="16" t="s">
        <v>31</v>
      </c>
      <c r="F8" s="16" t="s">
        <v>31</v>
      </c>
      <c r="G8" s="16" t="s">
        <v>32</v>
      </c>
      <c r="H8" s="16"/>
      <c r="I8" s="16" t="s">
        <v>33</v>
      </c>
      <c r="J8" s="16"/>
      <c r="K8" s="61">
        <v>45870</v>
      </c>
      <c r="L8" s="62" t="s">
        <v>34</v>
      </c>
      <c r="M8" s="62"/>
      <c r="N8" s="62"/>
      <c r="O8" s="62"/>
      <c r="P8" s="16" t="s">
        <v>35</v>
      </c>
      <c r="Q8" s="16"/>
      <c r="R8" s="16"/>
      <c r="S8" s="16"/>
      <c r="T8" s="16"/>
      <c r="U8" s="16"/>
      <c r="V8" s="16"/>
      <c r="W8" s="16"/>
      <c r="X8" s="8"/>
      <c r="Y8" s="8"/>
    </row>
    <row r="9" spans="1:25" s="2" customFormat="1" ht="24" hidden="1">
      <c r="A9" s="19">
        <v>2</v>
      </c>
      <c r="B9" s="16" t="s">
        <v>30</v>
      </c>
      <c r="C9" s="16"/>
      <c r="D9" s="16" t="s">
        <v>36</v>
      </c>
      <c r="E9" s="16" t="s">
        <v>36</v>
      </c>
      <c r="F9" s="16" t="s">
        <v>37</v>
      </c>
      <c r="G9" s="16" t="s">
        <v>32</v>
      </c>
      <c r="H9" s="16"/>
      <c r="I9" s="16" t="s">
        <v>33</v>
      </c>
      <c r="J9" s="16"/>
      <c r="K9" s="61">
        <v>45870</v>
      </c>
      <c r="L9" s="62" t="s">
        <v>34</v>
      </c>
      <c r="M9" s="62"/>
      <c r="N9" s="62"/>
      <c r="O9" s="62"/>
      <c r="P9" s="16" t="s">
        <v>35</v>
      </c>
      <c r="Q9" s="16"/>
      <c r="R9" s="16"/>
      <c r="S9" s="16"/>
      <c r="T9" s="16"/>
      <c r="U9" s="16"/>
      <c r="V9" s="16"/>
      <c r="W9" s="16"/>
      <c r="X9" s="8"/>
      <c r="Y9" s="8"/>
    </row>
    <row r="10" spans="1:25" s="2" customFormat="1" ht="24" hidden="1">
      <c r="A10" s="19">
        <v>3</v>
      </c>
      <c r="B10" s="16" t="s">
        <v>30</v>
      </c>
      <c r="C10" s="16"/>
      <c r="D10" s="16" t="s">
        <v>38</v>
      </c>
      <c r="E10" s="16" t="s">
        <v>38</v>
      </c>
      <c r="F10" s="16" t="s">
        <v>39</v>
      </c>
      <c r="G10" s="16" t="s">
        <v>32</v>
      </c>
      <c r="H10" s="16"/>
      <c r="I10" s="16" t="s">
        <v>33</v>
      </c>
      <c r="J10" s="16"/>
      <c r="K10" s="61">
        <v>45870</v>
      </c>
      <c r="L10" s="16" t="s">
        <v>34</v>
      </c>
      <c r="M10" s="16"/>
      <c r="N10" s="16"/>
      <c r="O10" s="16"/>
      <c r="P10" s="16" t="s">
        <v>35</v>
      </c>
      <c r="Q10" s="16"/>
      <c r="R10" s="16"/>
      <c r="S10" s="16"/>
      <c r="T10" s="16"/>
      <c r="U10" s="16"/>
      <c r="V10" s="16"/>
      <c r="W10" s="16"/>
      <c r="X10" s="8"/>
      <c r="Y10" s="8"/>
    </row>
    <row r="11" spans="1:25" s="2" customFormat="1" ht="36" hidden="1">
      <c r="A11" s="19">
        <v>4</v>
      </c>
      <c r="B11" s="16" t="s">
        <v>30</v>
      </c>
      <c r="C11" s="16"/>
      <c r="D11" s="16" t="s">
        <v>40</v>
      </c>
      <c r="E11" s="16" t="s">
        <v>40</v>
      </c>
      <c r="F11" s="16" t="s">
        <v>40</v>
      </c>
      <c r="G11" s="16" t="s">
        <v>32</v>
      </c>
      <c r="H11" s="16"/>
      <c r="I11" s="16" t="s">
        <v>33</v>
      </c>
      <c r="J11" s="16"/>
      <c r="K11" s="61">
        <v>45870</v>
      </c>
      <c r="L11" s="16" t="s">
        <v>34</v>
      </c>
      <c r="M11" s="16"/>
      <c r="N11" s="16"/>
      <c r="O11" s="16"/>
      <c r="P11" s="16" t="s">
        <v>35</v>
      </c>
      <c r="Q11" s="16"/>
      <c r="R11" s="16"/>
      <c r="S11" s="16"/>
      <c r="T11" s="16"/>
      <c r="U11" s="16"/>
      <c r="V11" s="16"/>
      <c r="W11" s="16"/>
      <c r="X11" s="8"/>
      <c r="Y11" s="8"/>
    </row>
    <row r="12" spans="1:25" s="2" customFormat="1" ht="36" hidden="1">
      <c r="A12" s="19">
        <v>5</v>
      </c>
      <c r="B12" s="16" t="s">
        <v>30</v>
      </c>
      <c r="C12" s="16"/>
      <c r="D12" s="16" t="s">
        <v>41</v>
      </c>
      <c r="E12" s="16" t="s">
        <v>41</v>
      </c>
      <c r="F12" s="16" t="s">
        <v>41</v>
      </c>
      <c r="G12" s="16" t="s">
        <v>32</v>
      </c>
      <c r="H12" s="16"/>
      <c r="I12" s="16" t="s">
        <v>33</v>
      </c>
      <c r="J12" s="16"/>
      <c r="K12" s="61">
        <v>45870</v>
      </c>
      <c r="L12" s="16" t="s">
        <v>34</v>
      </c>
      <c r="M12" s="16"/>
      <c r="N12" s="16"/>
      <c r="O12" s="16"/>
      <c r="P12" s="16" t="s">
        <v>35</v>
      </c>
      <c r="Q12" s="16"/>
      <c r="R12" s="16"/>
      <c r="S12" s="16"/>
      <c r="T12" s="16"/>
      <c r="U12" s="16"/>
      <c r="V12" s="16"/>
      <c r="W12" s="16"/>
      <c r="X12" s="8"/>
      <c r="Y12" s="8"/>
    </row>
    <row r="13" spans="1:25" s="2" customFormat="1" ht="48" hidden="1">
      <c r="A13" s="20">
        <v>6</v>
      </c>
      <c r="B13" s="31" t="s">
        <v>30</v>
      </c>
      <c r="C13" s="31"/>
      <c r="D13" s="31" t="s">
        <v>60</v>
      </c>
      <c r="E13" s="31" t="s">
        <v>61</v>
      </c>
      <c r="F13" s="31" t="s">
        <v>62</v>
      </c>
      <c r="G13" s="31" t="s">
        <v>32</v>
      </c>
      <c r="H13" s="31"/>
      <c r="I13" s="22" t="s">
        <v>33</v>
      </c>
      <c r="J13" s="22"/>
      <c r="K13" s="63">
        <v>45930</v>
      </c>
      <c r="L13" s="31" t="s">
        <v>58</v>
      </c>
      <c r="M13" s="31"/>
      <c r="N13" s="31"/>
      <c r="O13" s="21" t="s">
        <v>63</v>
      </c>
      <c r="P13" s="21"/>
      <c r="Q13" s="31"/>
      <c r="R13" s="31"/>
      <c r="S13" s="31"/>
      <c r="T13" s="31"/>
      <c r="U13" s="31"/>
      <c r="V13" s="31"/>
      <c r="W13" s="31"/>
      <c r="X13" s="8"/>
      <c r="Y13" s="8"/>
    </row>
    <row r="14" spans="1:25" s="2" customFormat="1" ht="60">
      <c r="A14" s="7">
        <v>7</v>
      </c>
      <c r="B14" s="26" t="s">
        <v>331</v>
      </c>
      <c r="C14" s="8"/>
      <c r="D14" s="9" t="s">
        <v>332</v>
      </c>
      <c r="E14" s="9" t="s">
        <v>333</v>
      </c>
      <c r="F14" s="9" t="s">
        <v>334</v>
      </c>
      <c r="G14" s="8" t="s">
        <v>320</v>
      </c>
      <c r="H14" s="8"/>
      <c r="I14" s="8"/>
      <c r="J14" s="8"/>
      <c r="K14" s="8"/>
      <c r="L14" s="8" t="s">
        <v>50</v>
      </c>
      <c r="M14" s="8">
        <v>7</v>
      </c>
      <c r="N14" s="8"/>
      <c r="O14" s="8"/>
      <c r="P14" s="8"/>
      <c r="Q14" s="8"/>
      <c r="R14" s="8"/>
      <c r="S14" s="8"/>
      <c r="T14" s="8"/>
      <c r="U14" s="8"/>
      <c r="V14" s="8"/>
      <c r="W14" s="8"/>
      <c r="X14" s="8"/>
      <c r="Y14" s="8"/>
    </row>
    <row r="15" spans="1:25" s="2" customFormat="1" ht="24">
      <c r="A15" s="7">
        <v>8</v>
      </c>
      <c r="B15" s="26" t="s">
        <v>321</v>
      </c>
      <c r="C15" s="8"/>
      <c r="D15" s="27" t="s">
        <v>322</v>
      </c>
      <c r="E15" s="9" t="s">
        <v>323</v>
      </c>
      <c r="F15" s="9" t="s">
        <v>324</v>
      </c>
      <c r="G15" s="8" t="s">
        <v>320</v>
      </c>
      <c r="H15" s="8"/>
      <c r="I15" s="8"/>
      <c r="J15" s="8"/>
      <c r="K15" s="8"/>
      <c r="L15" s="8" t="s">
        <v>50</v>
      </c>
      <c r="M15" s="8">
        <v>10</v>
      </c>
      <c r="N15" s="8"/>
      <c r="O15" s="8"/>
      <c r="P15" s="8"/>
      <c r="Q15" s="8"/>
      <c r="R15" s="8"/>
      <c r="S15" s="8"/>
      <c r="T15" s="8"/>
      <c r="U15" s="8"/>
      <c r="V15" s="8"/>
      <c r="W15" s="8"/>
      <c r="X15" s="8"/>
      <c r="Y15" s="8"/>
    </row>
    <row r="16" spans="1:25" s="2" customFormat="1" hidden="1">
      <c r="A16" s="7">
        <v>9</v>
      </c>
      <c r="B16" s="31" t="s">
        <v>64</v>
      </c>
      <c r="C16" s="31"/>
      <c r="D16" s="31" t="s">
        <v>65</v>
      </c>
      <c r="E16" s="31" t="s">
        <v>65</v>
      </c>
      <c r="F16" s="31" t="s">
        <v>66</v>
      </c>
      <c r="G16" s="31" t="s">
        <v>67</v>
      </c>
      <c r="H16" s="31"/>
      <c r="I16" s="22" t="s">
        <v>33</v>
      </c>
      <c r="J16" s="22"/>
      <c r="K16" s="63">
        <v>45930</v>
      </c>
      <c r="L16" s="31" t="s">
        <v>58</v>
      </c>
      <c r="M16" s="31"/>
      <c r="N16" s="31"/>
      <c r="O16" s="21"/>
      <c r="P16" s="21"/>
      <c r="Q16" s="31"/>
      <c r="R16" s="31"/>
      <c r="S16" s="31"/>
      <c r="T16" s="31"/>
      <c r="U16" s="31"/>
      <c r="V16" s="31"/>
      <c r="W16" s="31"/>
      <c r="X16" s="8"/>
      <c r="Y16" s="8"/>
    </row>
    <row r="17" spans="1:25" s="2" customFormat="1" ht="24" hidden="1">
      <c r="A17" s="7">
        <v>10</v>
      </c>
      <c r="B17" s="31" t="s">
        <v>68</v>
      </c>
      <c r="C17" s="31"/>
      <c r="D17" s="31" t="s">
        <v>69</v>
      </c>
      <c r="E17" s="31" t="s">
        <v>69</v>
      </c>
      <c r="F17" s="31" t="s">
        <v>70</v>
      </c>
      <c r="G17" s="31" t="s">
        <v>67</v>
      </c>
      <c r="H17" s="31"/>
      <c r="I17" s="22" t="s">
        <v>33</v>
      </c>
      <c r="J17" s="22"/>
      <c r="K17" s="63">
        <v>45930</v>
      </c>
      <c r="L17" s="31" t="s">
        <v>58</v>
      </c>
      <c r="M17" s="31"/>
      <c r="N17" s="31"/>
      <c r="O17" s="21" t="s">
        <v>63</v>
      </c>
      <c r="P17" s="21"/>
      <c r="Q17" s="31"/>
      <c r="R17" s="31"/>
      <c r="S17" s="31"/>
      <c r="T17" s="31"/>
      <c r="U17" s="31"/>
      <c r="V17" s="31"/>
      <c r="W17" s="31"/>
      <c r="X17" s="8"/>
      <c r="Y17" s="8"/>
    </row>
    <row r="18" spans="1:25" s="2" customFormat="1" ht="24" hidden="1">
      <c r="A18" s="7">
        <v>11</v>
      </c>
      <c r="B18" s="31" t="s">
        <v>68</v>
      </c>
      <c r="C18" s="31"/>
      <c r="D18" s="31" t="s">
        <v>71</v>
      </c>
      <c r="E18" s="31" t="s">
        <v>71</v>
      </c>
      <c r="F18" s="31" t="s">
        <v>72</v>
      </c>
      <c r="G18" s="31" t="s">
        <v>67</v>
      </c>
      <c r="H18" s="31"/>
      <c r="I18" s="22" t="s">
        <v>33</v>
      </c>
      <c r="J18" s="22"/>
      <c r="K18" s="63">
        <v>45930</v>
      </c>
      <c r="L18" s="31" t="s">
        <v>58</v>
      </c>
      <c r="M18" s="31"/>
      <c r="N18" s="31"/>
      <c r="O18" s="21" t="s">
        <v>63</v>
      </c>
      <c r="P18" s="21"/>
      <c r="Q18" s="31"/>
      <c r="R18" s="31"/>
      <c r="S18" s="31"/>
      <c r="T18" s="31"/>
      <c r="U18" s="31"/>
      <c r="V18" s="31"/>
      <c r="W18" s="31"/>
      <c r="X18" s="8"/>
      <c r="Y18" s="8"/>
    </row>
    <row r="19" spans="1:25" s="2" customFormat="1" ht="24" hidden="1">
      <c r="A19" s="7">
        <v>12</v>
      </c>
      <c r="B19" s="31" t="s">
        <v>68</v>
      </c>
      <c r="C19" s="31"/>
      <c r="D19" s="31" t="s">
        <v>73</v>
      </c>
      <c r="E19" s="31" t="s">
        <v>73</v>
      </c>
      <c r="F19" s="31" t="s">
        <v>74</v>
      </c>
      <c r="G19" s="31" t="s">
        <v>67</v>
      </c>
      <c r="H19" s="31"/>
      <c r="I19" s="22" t="s">
        <v>33</v>
      </c>
      <c r="J19" s="22"/>
      <c r="K19" s="63">
        <v>45930</v>
      </c>
      <c r="L19" s="31" t="s">
        <v>58</v>
      </c>
      <c r="M19" s="31"/>
      <c r="N19" s="31"/>
      <c r="O19" s="21" t="s">
        <v>63</v>
      </c>
      <c r="P19" s="21"/>
      <c r="Q19" s="31"/>
      <c r="R19" s="31"/>
      <c r="S19" s="31"/>
      <c r="T19" s="31"/>
      <c r="U19" s="31"/>
      <c r="V19" s="31"/>
      <c r="W19" s="31"/>
      <c r="X19" s="8"/>
      <c r="Y19" s="8"/>
    </row>
    <row r="20" spans="1:25" s="2" customFormat="1" hidden="1">
      <c r="A20" s="7">
        <v>13</v>
      </c>
      <c r="B20" s="31" t="s">
        <v>68</v>
      </c>
      <c r="C20" s="31"/>
      <c r="D20" s="31" t="s">
        <v>75</v>
      </c>
      <c r="E20" s="31" t="s">
        <v>75</v>
      </c>
      <c r="F20" s="31" t="s">
        <v>76</v>
      </c>
      <c r="G20" s="31" t="s">
        <v>67</v>
      </c>
      <c r="H20" s="31"/>
      <c r="I20" s="22" t="s">
        <v>33</v>
      </c>
      <c r="J20" s="22"/>
      <c r="K20" s="63">
        <v>45930</v>
      </c>
      <c r="L20" s="31" t="s">
        <v>58</v>
      </c>
      <c r="M20" s="31"/>
      <c r="N20" s="31"/>
      <c r="O20" s="21" t="s">
        <v>63</v>
      </c>
      <c r="P20" s="21"/>
      <c r="Q20" s="31"/>
      <c r="R20" s="31"/>
      <c r="S20" s="31"/>
      <c r="T20" s="31"/>
      <c r="U20" s="31"/>
      <c r="V20" s="31"/>
      <c r="W20" s="31"/>
      <c r="X20" s="8"/>
      <c r="Y20" s="8"/>
    </row>
    <row r="21" spans="1:25" s="2" customFormat="1" ht="24" hidden="1">
      <c r="A21" s="7">
        <v>14</v>
      </c>
      <c r="B21" s="9" t="s">
        <v>68</v>
      </c>
      <c r="C21" s="9"/>
      <c r="D21" s="9" t="s">
        <v>219</v>
      </c>
      <c r="E21" s="9" t="s">
        <v>219</v>
      </c>
      <c r="F21" s="9" t="s">
        <v>220</v>
      </c>
      <c r="G21" s="9"/>
      <c r="H21" s="9"/>
      <c r="I21" s="9" t="s">
        <v>57</v>
      </c>
      <c r="J21" s="14"/>
      <c r="K21" s="64">
        <v>45955</v>
      </c>
      <c r="L21" s="9" t="s">
        <v>196</v>
      </c>
      <c r="M21" s="9">
        <v>1</v>
      </c>
      <c r="N21" s="9"/>
      <c r="O21" s="9"/>
      <c r="P21" s="9"/>
      <c r="Q21" s="9"/>
      <c r="R21" s="9"/>
      <c r="S21" s="9"/>
      <c r="T21" s="9"/>
      <c r="U21" s="9"/>
      <c r="V21" s="9"/>
      <c r="W21" s="9"/>
      <c r="X21" s="42"/>
      <c r="Y21" s="42"/>
    </row>
    <row r="22" spans="1:25" s="2" customFormat="1" ht="48">
      <c r="A22" s="7">
        <v>15</v>
      </c>
      <c r="B22" s="26" t="s">
        <v>68</v>
      </c>
      <c r="C22" s="8"/>
      <c r="D22" s="9" t="s">
        <v>317</v>
      </c>
      <c r="E22" s="9" t="s">
        <v>318</v>
      </c>
      <c r="F22" s="9" t="s">
        <v>319</v>
      </c>
      <c r="G22" s="8" t="s">
        <v>320</v>
      </c>
      <c r="H22" s="8"/>
      <c r="I22" s="8"/>
      <c r="J22" s="8"/>
      <c r="K22" s="8"/>
      <c r="L22" s="8" t="s">
        <v>50</v>
      </c>
      <c r="M22" s="8">
        <v>4</v>
      </c>
      <c r="N22" s="8"/>
      <c r="O22" s="8"/>
      <c r="P22" s="8"/>
      <c r="Q22" s="8"/>
      <c r="R22" s="8"/>
      <c r="S22" s="8"/>
      <c r="T22" s="8"/>
      <c r="U22" s="8"/>
      <c r="V22" s="8"/>
      <c r="W22" s="8"/>
      <c r="X22" s="8"/>
      <c r="Y22" s="8"/>
    </row>
    <row r="23" spans="1:25" s="2" customFormat="1" ht="36">
      <c r="A23" s="7">
        <v>16</v>
      </c>
      <c r="B23" s="26" t="s">
        <v>68</v>
      </c>
      <c r="C23" s="8"/>
      <c r="D23" s="9" t="s">
        <v>325</v>
      </c>
      <c r="E23" s="9" t="s">
        <v>325</v>
      </c>
      <c r="F23" s="9" t="s">
        <v>326</v>
      </c>
      <c r="G23" s="8" t="s">
        <v>320</v>
      </c>
      <c r="H23" s="8"/>
      <c r="I23" s="8"/>
      <c r="J23" s="8"/>
      <c r="K23" s="8"/>
      <c r="L23" s="8" t="s">
        <v>50</v>
      </c>
      <c r="M23" s="8">
        <v>11</v>
      </c>
      <c r="N23" s="8"/>
      <c r="O23" s="8"/>
      <c r="P23" s="8"/>
      <c r="Q23" s="8"/>
      <c r="R23" s="8"/>
      <c r="S23" s="8"/>
      <c r="T23" s="8"/>
      <c r="U23" s="8"/>
      <c r="V23" s="8"/>
      <c r="W23" s="8"/>
      <c r="X23" s="8"/>
      <c r="Y23" s="8"/>
    </row>
    <row r="24" spans="1:25" s="2" customFormat="1" ht="60">
      <c r="A24" s="7">
        <v>17</v>
      </c>
      <c r="B24" s="26" t="s">
        <v>68</v>
      </c>
      <c r="C24" s="8"/>
      <c r="D24" s="9" t="s">
        <v>327</v>
      </c>
      <c r="E24" s="9" t="s">
        <v>328</v>
      </c>
      <c r="F24" s="9" t="s">
        <v>329</v>
      </c>
      <c r="G24" s="8" t="s">
        <v>320</v>
      </c>
      <c r="H24" s="8"/>
      <c r="I24" s="8" t="s">
        <v>330</v>
      </c>
      <c r="J24" s="8"/>
      <c r="K24" s="8"/>
      <c r="L24" s="8" t="s">
        <v>50</v>
      </c>
      <c r="M24" s="8">
        <v>9</v>
      </c>
      <c r="N24" s="8"/>
      <c r="O24" s="8"/>
      <c r="P24" s="8"/>
      <c r="Q24" s="8"/>
      <c r="R24" s="8"/>
      <c r="S24" s="8"/>
      <c r="T24" s="8"/>
      <c r="U24" s="8"/>
      <c r="V24" s="8"/>
      <c r="W24" s="8"/>
      <c r="X24" s="8"/>
      <c r="Y24" s="8"/>
    </row>
    <row r="25" spans="1:25" s="2" customFormat="1" ht="36">
      <c r="A25" s="7">
        <v>18</v>
      </c>
      <c r="B25" s="26" t="s">
        <v>68</v>
      </c>
      <c r="C25" s="8"/>
      <c r="D25" s="9" t="s">
        <v>335</v>
      </c>
      <c r="E25" s="9" t="s">
        <v>335</v>
      </c>
      <c r="F25" s="9" t="s">
        <v>336</v>
      </c>
      <c r="G25" s="8" t="s">
        <v>320</v>
      </c>
      <c r="H25" s="8"/>
      <c r="I25" s="8"/>
      <c r="J25" s="8"/>
      <c r="K25" s="8"/>
      <c r="L25" s="8" t="s">
        <v>50</v>
      </c>
      <c r="M25" s="8">
        <v>6</v>
      </c>
      <c r="N25" s="8"/>
      <c r="O25" s="8"/>
      <c r="P25" s="8"/>
      <c r="Q25" s="8"/>
      <c r="R25" s="8"/>
      <c r="S25" s="8"/>
      <c r="T25" s="8"/>
      <c r="U25" s="8"/>
      <c r="V25" s="8"/>
      <c r="W25" s="8"/>
      <c r="X25" s="8"/>
      <c r="Y25" s="8"/>
    </row>
    <row r="26" spans="1:25" s="2" customFormat="1" ht="132" hidden="1">
      <c r="A26" s="7">
        <v>19</v>
      </c>
      <c r="B26" s="31" t="s">
        <v>387</v>
      </c>
      <c r="C26" s="21"/>
      <c r="D26" s="31" t="s">
        <v>388</v>
      </c>
      <c r="E26" s="31" t="s">
        <v>389</v>
      </c>
      <c r="F26" s="150" t="s">
        <v>390</v>
      </c>
      <c r="G26" s="21" t="s">
        <v>391</v>
      </c>
      <c r="H26" s="21"/>
      <c r="I26" s="21" t="s">
        <v>384</v>
      </c>
      <c r="J26" s="21"/>
      <c r="K26" s="151">
        <v>45930</v>
      </c>
      <c r="L26" s="152" t="s">
        <v>58</v>
      </c>
      <c r="M26" s="21">
        <v>13</v>
      </c>
      <c r="N26" s="21"/>
      <c r="O26" s="21"/>
      <c r="P26" s="21"/>
      <c r="Q26" s="21" t="s">
        <v>589</v>
      </c>
      <c r="R26" s="21"/>
      <c r="S26" s="21"/>
      <c r="T26" s="21"/>
      <c r="U26" s="21"/>
      <c r="V26" s="21"/>
      <c r="W26" s="21"/>
      <c r="X26" s="346" t="s">
        <v>590</v>
      </c>
      <c r="Y26" s="8"/>
    </row>
    <row r="27" spans="1:25" s="2" customFormat="1" ht="24" hidden="1">
      <c r="A27" s="7">
        <v>20</v>
      </c>
      <c r="B27" s="31" t="s">
        <v>101</v>
      </c>
      <c r="C27" s="31"/>
      <c r="D27" s="31" t="s">
        <v>102</v>
      </c>
      <c r="E27" s="31" t="s">
        <v>103</v>
      </c>
      <c r="F27" s="31"/>
      <c r="G27" s="31" t="s">
        <v>32</v>
      </c>
      <c r="H27" s="31"/>
      <c r="I27" s="22" t="s">
        <v>104</v>
      </c>
      <c r="J27" s="22"/>
      <c r="K27" s="63">
        <v>45930</v>
      </c>
      <c r="L27" s="31" t="s">
        <v>58</v>
      </c>
      <c r="M27" s="31"/>
      <c r="N27" s="31"/>
      <c r="O27" s="21" t="s">
        <v>105</v>
      </c>
      <c r="P27" s="21"/>
      <c r="Q27" s="31"/>
      <c r="R27" s="31"/>
      <c r="S27" s="31"/>
      <c r="T27" s="31"/>
      <c r="U27" s="31"/>
      <c r="V27" s="31"/>
      <c r="W27" s="31"/>
      <c r="X27" s="8"/>
      <c r="Y27" s="8"/>
    </row>
    <row r="28" spans="1:25" s="2" customFormat="1" ht="36" hidden="1">
      <c r="A28" s="7">
        <v>21</v>
      </c>
      <c r="B28" s="31" t="s">
        <v>101</v>
      </c>
      <c r="C28" s="31"/>
      <c r="D28" s="31" t="s">
        <v>106</v>
      </c>
      <c r="E28" s="31" t="s">
        <v>107</v>
      </c>
      <c r="F28" s="31" t="s">
        <v>108</v>
      </c>
      <c r="G28" s="31" t="s">
        <v>32</v>
      </c>
      <c r="H28" s="31"/>
      <c r="I28" s="22" t="s">
        <v>104</v>
      </c>
      <c r="J28" s="22"/>
      <c r="K28" s="63">
        <v>45930</v>
      </c>
      <c r="L28" s="31" t="s">
        <v>58</v>
      </c>
      <c r="M28" s="31"/>
      <c r="N28" s="31"/>
      <c r="O28" s="21" t="s">
        <v>109</v>
      </c>
      <c r="P28" s="21"/>
      <c r="Q28" s="31"/>
      <c r="R28" s="31"/>
      <c r="S28" s="31"/>
      <c r="T28" s="31"/>
      <c r="U28" s="31"/>
      <c r="V28" s="31"/>
      <c r="W28" s="31"/>
      <c r="X28" s="8"/>
      <c r="Y28" s="8"/>
    </row>
    <row r="29" spans="1:25" s="2" customFormat="1" ht="36" hidden="1">
      <c r="A29" s="7">
        <v>22</v>
      </c>
      <c r="B29" s="31" t="s">
        <v>101</v>
      </c>
      <c r="C29" s="31"/>
      <c r="D29" s="31" t="s">
        <v>110</v>
      </c>
      <c r="E29" s="31" t="s">
        <v>111</v>
      </c>
      <c r="F29" s="31" t="s">
        <v>112</v>
      </c>
      <c r="G29" s="31" t="s">
        <v>32</v>
      </c>
      <c r="H29" s="31"/>
      <c r="I29" s="22" t="s">
        <v>104</v>
      </c>
      <c r="J29" s="22"/>
      <c r="K29" s="63">
        <v>45930</v>
      </c>
      <c r="L29" s="31" t="s">
        <v>58</v>
      </c>
      <c r="M29" s="31"/>
      <c r="N29" s="31"/>
      <c r="O29" s="21" t="s">
        <v>109</v>
      </c>
      <c r="P29" s="21"/>
      <c r="Q29" s="31"/>
      <c r="R29" s="31"/>
      <c r="S29" s="31"/>
      <c r="T29" s="31"/>
      <c r="U29" s="31"/>
      <c r="V29" s="31"/>
      <c r="W29" s="31"/>
      <c r="X29" s="8"/>
      <c r="Y29" s="8"/>
    </row>
    <row r="30" spans="1:25" s="2" customFormat="1" ht="48" hidden="1">
      <c r="A30" s="7">
        <v>23</v>
      </c>
      <c r="B30" s="31" t="s">
        <v>101</v>
      </c>
      <c r="C30" s="31"/>
      <c r="D30" s="31" t="s">
        <v>113</v>
      </c>
      <c r="E30" s="31" t="s">
        <v>114</v>
      </c>
      <c r="F30" s="31" t="s">
        <v>115</v>
      </c>
      <c r="G30" s="31" t="s">
        <v>32</v>
      </c>
      <c r="H30" s="31"/>
      <c r="I30" s="22" t="s">
        <v>104</v>
      </c>
      <c r="J30" s="22"/>
      <c r="K30" s="63">
        <v>45930</v>
      </c>
      <c r="L30" s="31" t="s">
        <v>58</v>
      </c>
      <c r="M30" s="31"/>
      <c r="N30" s="31"/>
      <c r="O30" s="21" t="s">
        <v>109</v>
      </c>
      <c r="P30" s="21"/>
      <c r="Q30" s="31"/>
      <c r="R30" s="31"/>
      <c r="S30" s="31"/>
      <c r="T30" s="31"/>
      <c r="U30" s="31"/>
      <c r="V30" s="31"/>
      <c r="W30" s="31"/>
      <c r="X30" s="8"/>
      <c r="Y30" s="8"/>
    </row>
    <row r="31" spans="1:25" s="2" customFormat="1" ht="48" hidden="1">
      <c r="A31" s="7">
        <v>24</v>
      </c>
      <c r="B31" s="31" t="s">
        <v>101</v>
      </c>
      <c r="C31" s="31"/>
      <c r="D31" s="31" t="s">
        <v>116</v>
      </c>
      <c r="E31" s="31" t="s">
        <v>117</v>
      </c>
      <c r="F31" s="31" t="s">
        <v>118</v>
      </c>
      <c r="G31" s="31" t="s">
        <v>32</v>
      </c>
      <c r="H31" s="31"/>
      <c r="I31" s="22" t="s">
        <v>104</v>
      </c>
      <c r="J31" s="22"/>
      <c r="K31" s="63">
        <v>45930</v>
      </c>
      <c r="L31" s="31" t="s">
        <v>58</v>
      </c>
      <c r="M31" s="31"/>
      <c r="N31" s="31"/>
      <c r="O31" s="21" t="s">
        <v>109</v>
      </c>
      <c r="P31" s="21"/>
      <c r="Q31" s="31"/>
      <c r="R31" s="31"/>
      <c r="S31" s="31"/>
      <c r="T31" s="31"/>
      <c r="U31" s="31"/>
      <c r="V31" s="31"/>
      <c r="W31" s="31"/>
      <c r="X31" s="8"/>
      <c r="Y31" s="8"/>
    </row>
    <row r="32" spans="1:25" s="2" customFormat="1" ht="72" hidden="1">
      <c r="A32" s="7">
        <v>25</v>
      </c>
      <c r="B32" s="31" t="s">
        <v>101</v>
      </c>
      <c r="C32" s="31"/>
      <c r="D32" s="31" t="s">
        <v>119</v>
      </c>
      <c r="E32" s="31" t="s">
        <v>120</v>
      </c>
      <c r="F32" s="31" t="s">
        <v>121</v>
      </c>
      <c r="G32" s="31" t="s">
        <v>32</v>
      </c>
      <c r="H32" s="31"/>
      <c r="I32" s="22" t="s">
        <v>104</v>
      </c>
      <c r="J32" s="22"/>
      <c r="K32" s="63">
        <v>45930</v>
      </c>
      <c r="L32" s="31" t="s">
        <v>58</v>
      </c>
      <c r="M32" s="31"/>
      <c r="N32" s="31"/>
      <c r="O32" s="21" t="s">
        <v>63</v>
      </c>
      <c r="P32" s="21"/>
      <c r="Q32" s="31"/>
      <c r="R32" s="31"/>
      <c r="S32" s="31"/>
      <c r="T32" s="31"/>
      <c r="U32" s="31"/>
      <c r="V32" s="31"/>
      <c r="W32" s="31"/>
      <c r="X32" s="8"/>
      <c r="Y32" s="8"/>
    </row>
    <row r="33" spans="1:25" s="2" customFormat="1" ht="48" hidden="1">
      <c r="A33" s="7">
        <v>26</v>
      </c>
      <c r="B33" s="31" t="s">
        <v>101</v>
      </c>
      <c r="C33" s="31"/>
      <c r="D33" s="31" t="s">
        <v>122</v>
      </c>
      <c r="E33" s="31" t="s">
        <v>123</v>
      </c>
      <c r="F33" s="31" t="s">
        <v>124</v>
      </c>
      <c r="G33" s="31" t="s">
        <v>32</v>
      </c>
      <c r="H33" s="31"/>
      <c r="I33" s="22" t="s">
        <v>104</v>
      </c>
      <c r="J33" s="22"/>
      <c r="K33" s="63">
        <v>45930</v>
      </c>
      <c r="L33" s="31" t="s">
        <v>58</v>
      </c>
      <c r="M33" s="31"/>
      <c r="N33" s="31"/>
      <c r="O33" s="21" t="s">
        <v>63</v>
      </c>
      <c r="P33" s="21"/>
      <c r="Q33" s="31"/>
      <c r="R33" s="31"/>
      <c r="S33" s="31"/>
      <c r="T33" s="31"/>
      <c r="U33" s="31"/>
      <c r="V33" s="31"/>
      <c r="W33" s="31"/>
      <c r="X33" s="8"/>
      <c r="Y33" s="8"/>
    </row>
    <row r="34" spans="1:25" s="2" customFormat="1" hidden="1">
      <c r="A34" s="7">
        <v>27</v>
      </c>
      <c r="B34" s="31" t="s">
        <v>101</v>
      </c>
      <c r="C34" s="31"/>
      <c r="D34" s="31" t="s">
        <v>125</v>
      </c>
      <c r="E34" s="31" t="s">
        <v>125</v>
      </c>
      <c r="F34" s="31" t="s">
        <v>126</v>
      </c>
      <c r="G34" s="31" t="s">
        <v>32</v>
      </c>
      <c r="H34" s="31"/>
      <c r="I34" s="22" t="s">
        <v>104</v>
      </c>
      <c r="J34" s="22"/>
      <c r="K34" s="63">
        <v>45930</v>
      </c>
      <c r="L34" s="31" t="s">
        <v>58</v>
      </c>
      <c r="M34" s="31"/>
      <c r="N34" s="31"/>
      <c r="O34" s="21" t="s">
        <v>63</v>
      </c>
      <c r="P34" s="21"/>
      <c r="Q34" s="31"/>
      <c r="R34" s="31"/>
      <c r="S34" s="31"/>
      <c r="T34" s="31"/>
      <c r="U34" s="31"/>
      <c r="V34" s="31"/>
      <c r="W34" s="31"/>
      <c r="X34" s="8"/>
      <c r="Y34" s="8"/>
    </row>
    <row r="35" spans="1:25" s="2" customFormat="1" ht="48" hidden="1">
      <c r="A35" s="7">
        <v>28</v>
      </c>
      <c r="B35" s="31" t="s">
        <v>101</v>
      </c>
      <c r="C35" s="31"/>
      <c r="D35" s="31" t="s">
        <v>127</v>
      </c>
      <c r="E35" s="31" t="s">
        <v>128</v>
      </c>
      <c r="F35" s="31" t="s">
        <v>129</v>
      </c>
      <c r="G35" s="31" t="s">
        <v>32</v>
      </c>
      <c r="H35" s="31"/>
      <c r="I35" s="22" t="s">
        <v>104</v>
      </c>
      <c r="J35" s="22"/>
      <c r="K35" s="63">
        <v>45930</v>
      </c>
      <c r="L35" s="31" t="s">
        <v>58</v>
      </c>
      <c r="M35" s="31"/>
      <c r="N35" s="31"/>
      <c r="O35" s="21" t="s">
        <v>63</v>
      </c>
      <c r="P35" s="21"/>
      <c r="Q35" s="31"/>
      <c r="R35" s="31"/>
      <c r="S35" s="31"/>
      <c r="T35" s="31"/>
      <c r="U35" s="31"/>
      <c r="V35" s="31"/>
      <c r="W35" s="31"/>
      <c r="X35" s="8"/>
      <c r="Y35" s="8"/>
    </row>
    <row r="36" spans="1:25" s="2" customFormat="1" ht="36" hidden="1">
      <c r="A36" s="7">
        <v>29</v>
      </c>
      <c r="B36" s="9" t="s">
        <v>101</v>
      </c>
      <c r="C36" s="9"/>
      <c r="D36" s="9" t="s">
        <v>130</v>
      </c>
      <c r="E36" s="9" t="s">
        <v>131</v>
      </c>
      <c r="F36" s="9" t="s">
        <v>132</v>
      </c>
      <c r="G36" s="9"/>
      <c r="H36" s="9"/>
      <c r="I36" s="14" t="s">
        <v>104</v>
      </c>
      <c r="J36" s="14"/>
      <c r="K36" s="64">
        <v>45955</v>
      </c>
      <c r="L36" s="9" t="s">
        <v>133</v>
      </c>
      <c r="M36" s="65"/>
      <c r="N36" s="9"/>
      <c r="O36" s="9"/>
      <c r="P36" s="9"/>
      <c r="Q36" s="9"/>
      <c r="R36" s="9"/>
      <c r="S36" s="9"/>
      <c r="T36" s="9"/>
      <c r="U36" s="9"/>
      <c r="V36" s="9"/>
      <c r="W36" s="9"/>
      <c r="X36" s="8"/>
      <c r="Y36" s="8"/>
    </row>
    <row r="37" spans="1:25" s="2" customFormat="1" ht="36" hidden="1">
      <c r="A37" s="7">
        <v>30</v>
      </c>
      <c r="B37" s="9" t="s">
        <v>101</v>
      </c>
      <c r="C37" s="9"/>
      <c r="D37" s="9" t="s">
        <v>134</v>
      </c>
      <c r="E37" s="9" t="s">
        <v>135</v>
      </c>
      <c r="F37" s="9" t="s">
        <v>136</v>
      </c>
      <c r="G37" s="9"/>
      <c r="H37" s="9"/>
      <c r="I37" s="14" t="s">
        <v>104</v>
      </c>
      <c r="J37" s="14"/>
      <c r="K37" s="64">
        <v>45955</v>
      </c>
      <c r="L37" s="9" t="s">
        <v>133</v>
      </c>
      <c r="M37" s="65"/>
      <c r="N37" s="9"/>
      <c r="O37" s="9"/>
      <c r="P37" s="9"/>
      <c r="Q37" s="9"/>
      <c r="R37" s="9"/>
      <c r="S37" s="9"/>
      <c r="T37" s="9"/>
      <c r="U37" s="9"/>
      <c r="V37" s="9"/>
      <c r="W37" s="9"/>
      <c r="X37" s="8"/>
      <c r="Y37" s="8"/>
    </row>
    <row r="38" spans="1:25" s="2" customFormat="1" ht="72" hidden="1">
      <c r="A38" s="7">
        <v>31</v>
      </c>
      <c r="B38" s="9" t="s">
        <v>101</v>
      </c>
      <c r="C38" s="9"/>
      <c r="D38" s="9" t="s">
        <v>137</v>
      </c>
      <c r="E38" s="9" t="s">
        <v>138</v>
      </c>
      <c r="F38" s="9" t="s">
        <v>139</v>
      </c>
      <c r="G38" s="9"/>
      <c r="H38" s="9"/>
      <c r="I38" s="14" t="s">
        <v>140</v>
      </c>
      <c r="J38" s="14"/>
      <c r="K38" s="64">
        <v>45955</v>
      </c>
      <c r="L38" s="9" t="s">
        <v>133</v>
      </c>
      <c r="M38" s="65"/>
      <c r="N38" s="9"/>
      <c r="O38" s="9"/>
      <c r="P38" s="9"/>
      <c r="Q38" s="9"/>
      <c r="R38" s="9"/>
      <c r="S38" s="9"/>
      <c r="T38" s="9"/>
      <c r="U38" s="9"/>
      <c r="V38" s="9"/>
      <c r="W38" s="9"/>
      <c r="X38" s="8"/>
      <c r="Y38" s="8"/>
    </row>
    <row r="39" spans="1:25" s="2" customFormat="1" ht="48" hidden="1">
      <c r="A39" s="7">
        <v>32</v>
      </c>
      <c r="B39" s="9" t="s">
        <v>101</v>
      </c>
      <c r="C39" s="9"/>
      <c r="D39" s="9" t="s">
        <v>141</v>
      </c>
      <c r="E39" s="9" t="s">
        <v>142</v>
      </c>
      <c r="F39" s="9" t="s">
        <v>143</v>
      </c>
      <c r="G39" s="9"/>
      <c r="H39" s="9"/>
      <c r="I39" s="14" t="s">
        <v>104</v>
      </c>
      <c r="J39" s="14"/>
      <c r="K39" s="64">
        <v>45955</v>
      </c>
      <c r="L39" s="9" t="s">
        <v>133</v>
      </c>
      <c r="M39" s="65"/>
      <c r="N39" s="9"/>
      <c r="O39" s="9"/>
      <c r="P39" s="9"/>
      <c r="Q39" s="9"/>
      <c r="R39" s="9"/>
      <c r="S39" s="9"/>
      <c r="T39" s="9"/>
      <c r="U39" s="9"/>
      <c r="V39" s="9"/>
      <c r="W39" s="9"/>
      <c r="X39" s="8"/>
      <c r="Y39" s="8"/>
    </row>
    <row r="40" spans="1:25" s="2" customFormat="1" ht="48" hidden="1">
      <c r="A40" s="7">
        <v>33</v>
      </c>
      <c r="B40" s="9" t="s">
        <v>101</v>
      </c>
      <c r="C40" s="9"/>
      <c r="D40" s="9" t="s">
        <v>145</v>
      </c>
      <c r="E40" s="9" t="s">
        <v>146</v>
      </c>
      <c r="F40" s="9" t="s">
        <v>147</v>
      </c>
      <c r="G40" s="9"/>
      <c r="H40" s="9"/>
      <c r="I40" s="14" t="s">
        <v>104</v>
      </c>
      <c r="J40" s="14"/>
      <c r="K40" s="64">
        <v>45955</v>
      </c>
      <c r="L40" s="9" t="s">
        <v>133</v>
      </c>
      <c r="M40" s="65"/>
      <c r="N40" s="9"/>
      <c r="O40" s="9"/>
      <c r="P40" s="9"/>
      <c r="Q40" s="9"/>
      <c r="R40" s="9"/>
      <c r="S40" s="9"/>
      <c r="T40" s="9"/>
      <c r="U40" s="9"/>
      <c r="V40" s="9"/>
      <c r="W40" s="9"/>
      <c r="X40" s="8"/>
      <c r="Y40" s="8"/>
    </row>
    <row r="41" spans="1:25" s="2" customFormat="1" ht="36" hidden="1">
      <c r="A41" s="7">
        <v>34</v>
      </c>
      <c r="B41" s="9" t="s">
        <v>101</v>
      </c>
      <c r="C41" s="9"/>
      <c r="D41" s="9" t="s">
        <v>148</v>
      </c>
      <c r="E41" s="9" t="s">
        <v>149</v>
      </c>
      <c r="F41" s="9" t="s">
        <v>150</v>
      </c>
      <c r="G41" s="9"/>
      <c r="H41" s="9"/>
      <c r="I41" s="14" t="s">
        <v>104</v>
      </c>
      <c r="J41" s="14"/>
      <c r="K41" s="64">
        <v>45955</v>
      </c>
      <c r="L41" s="9" t="s">
        <v>133</v>
      </c>
      <c r="M41" s="65"/>
      <c r="N41" s="9"/>
      <c r="O41" s="9"/>
      <c r="P41" s="9"/>
      <c r="Q41" s="9"/>
      <c r="R41" s="9"/>
      <c r="S41" s="9"/>
      <c r="T41" s="9"/>
      <c r="U41" s="9"/>
      <c r="V41" s="9"/>
      <c r="W41" s="9"/>
      <c r="X41" s="8"/>
      <c r="Y41" s="8"/>
    </row>
    <row r="42" spans="1:25" s="2" customFormat="1" ht="72" hidden="1">
      <c r="A42" s="7">
        <v>35</v>
      </c>
      <c r="B42" s="9" t="s">
        <v>101</v>
      </c>
      <c r="C42" s="9"/>
      <c r="D42" s="9" t="s">
        <v>151</v>
      </c>
      <c r="E42" s="9" t="s">
        <v>152</v>
      </c>
      <c r="F42" s="9" t="s">
        <v>153</v>
      </c>
      <c r="G42" s="9"/>
      <c r="H42" s="9"/>
      <c r="I42" s="14" t="s">
        <v>104</v>
      </c>
      <c r="J42" s="14"/>
      <c r="K42" s="64">
        <v>45955</v>
      </c>
      <c r="L42" s="9" t="s">
        <v>133</v>
      </c>
      <c r="M42" s="65"/>
      <c r="N42" s="9"/>
      <c r="O42" s="9"/>
      <c r="P42" s="9"/>
      <c r="Q42" s="9"/>
      <c r="R42" s="9"/>
      <c r="S42" s="9"/>
      <c r="T42" s="9"/>
      <c r="U42" s="9"/>
      <c r="V42" s="9"/>
      <c r="W42" s="9"/>
      <c r="X42" s="8"/>
      <c r="Y42" s="8"/>
    </row>
    <row r="43" spans="1:25" s="2" customFormat="1" ht="36" hidden="1">
      <c r="A43" s="7">
        <v>36</v>
      </c>
      <c r="B43" s="9" t="s">
        <v>101</v>
      </c>
      <c r="C43" s="9"/>
      <c r="D43" s="9" t="s">
        <v>157</v>
      </c>
      <c r="E43" s="9" t="s">
        <v>158</v>
      </c>
      <c r="F43" s="9" t="s">
        <v>159</v>
      </c>
      <c r="G43" s="9"/>
      <c r="H43" s="9"/>
      <c r="I43" s="14" t="s">
        <v>104</v>
      </c>
      <c r="J43" s="14"/>
      <c r="K43" s="64">
        <v>45955</v>
      </c>
      <c r="L43" s="9" t="s">
        <v>133</v>
      </c>
      <c r="M43" s="65"/>
      <c r="N43" s="9"/>
      <c r="O43" s="9"/>
      <c r="P43" s="9"/>
      <c r="Q43" s="9"/>
      <c r="R43" s="9"/>
      <c r="S43" s="9"/>
      <c r="T43" s="9"/>
      <c r="U43" s="9"/>
      <c r="V43" s="9"/>
      <c r="W43" s="9"/>
      <c r="X43" s="8"/>
      <c r="Y43" s="8"/>
    </row>
    <row r="44" spans="1:25" s="2" customFormat="1" ht="84" hidden="1">
      <c r="A44" s="7">
        <v>37</v>
      </c>
      <c r="B44" s="9" t="s">
        <v>101</v>
      </c>
      <c r="C44" s="9"/>
      <c r="D44" s="9" t="s">
        <v>160</v>
      </c>
      <c r="E44" s="9" t="s">
        <v>161</v>
      </c>
      <c r="F44" s="9" t="s">
        <v>162</v>
      </c>
      <c r="G44" s="9"/>
      <c r="H44" s="9"/>
      <c r="I44" s="14" t="s">
        <v>163</v>
      </c>
      <c r="J44" s="14"/>
      <c r="K44" s="64">
        <v>45955</v>
      </c>
      <c r="L44" s="9" t="s">
        <v>133</v>
      </c>
      <c r="M44" s="65"/>
      <c r="N44" s="9"/>
      <c r="O44" s="9"/>
      <c r="P44" s="9"/>
      <c r="Q44" s="9"/>
      <c r="R44" s="9"/>
      <c r="S44" s="9"/>
      <c r="T44" s="9"/>
      <c r="U44" s="9"/>
      <c r="V44" s="9"/>
      <c r="W44" s="9"/>
      <c r="X44" s="8"/>
      <c r="Y44" s="8"/>
    </row>
    <row r="45" spans="1:25" s="2" customFormat="1" ht="36" hidden="1">
      <c r="A45" s="7">
        <v>38</v>
      </c>
      <c r="B45" s="9" t="s">
        <v>101</v>
      </c>
      <c r="C45" s="9"/>
      <c r="D45" s="9" t="s">
        <v>190</v>
      </c>
      <c r="E45" s="9" t="s">
        <v>191</v>
      </c>
      <c r="F45" s="9" t="s">
        <v>192</v>
      </c>
      <c r="G45" s="9"/>
      <c r="H45" s="9"/>
      <c r="I45" s="9" t="s">
        <v>163</v>
      </c>
      <c r="J45" s="14"/>
      <c r="K45" s="64">
        <v>45955</v>
      </c>
      <c r="L45" s="9" t="s">
        <v>133</v>
      </c>
      <c r="M45" s="65"/>
      <c r="N45" s="9"/>
      <c r="O45" s="9"/>
      <c r="P45" s="9"/>
      <c r="Q45" s="9"/>
      <c r="R45" s="9"/>
      <c r="S45" s="9"/>
      <c r="T45" s="9"/>
      <c r="U45" s="9"/>
      <c r="V45" s="9"/>
      <c r="W45" s="9"/>
      <c r="X45" s="8"/>
      <c r="Y45" s="8"/>
    </row>
    <row r="46" spans="1:25" s="2" customFormat="1" ht="96" hidden="1">
      <c r="A46" s="7">
        <v>39</v>
      </c>
      <c r="B46" s="9" t="s">
        <v>101</v>
      </c>
      <c r="C46" s="9"/>
      <c r="D46" s="9" t="s">
        <v>193</v>
      </c>
      <c r="E46" s="9" t="s">
        <v>194</v>
      </c>
      <c r="F46" s="9" t="s">
        <v>195</v>
      </c>
      <c r="G46" s="9"/>
      <c r="H46" s="9"/>
      <c r="I46" s="9" t="s">
        <v>104</v>
      </c>
      <c r="J46" s="14"/>
      <c r="K46" s="64">
        <v>45955</v>
      </c>
      <c r="L46" s="9" t="s">
        <v>196</v>
      </c>
      <c r="M46" s="9"/>
      <c r="N46" s="9"/>
      <c r="O46" s="9"/>
      <c r="P46" s="9"/>
      <c r="Q46" s="9"/>
      <c r="R46" s="9"/>
      <c r="S46" s="9"/>
      <c r="T46" s="9"/>
      <c r="U46" s="9"/>
      <c r="V46" s="9"/>
      <c r="W46" s="9"/>
      <c r="X46" s="8"/>
      <c r="Y46" s="8"/>
    </row>
    <row r="47" spans="1:25" s="2" customFormat="1" ht="84" hidden="1">
      <c r="A47" s="7">
        <v>40</v>
      </c>
      <c r="B47" s="9" t="s">
        <v>101</v>
      </c>
      <c r="C47" s="9"/>
      <c r="D47" s="9" t="s">
        <v>197</v>
      </c>
      <c r="E47" s="9" t="s">
        <v>198</v>
      </c>
      <c r="F47" s="9" t="s">
        <v>199</v>
      </c>
      <c r="G47" s="9"/>
      <c r="H47" s="9"/>
      <c r="I47" s="9" t="s">
        <v>104</v>
      </c>
      <c r="J47" s="14"/>
      <c r="K47" s="64">
        <v>45955</v>
      </c>
      <c r="L47" s="9" t="s">
        <v>196</v>
      </c>
      <c r="M47" s="9"/>
      <c r="N47" s="9"/>
      <c r="O47" s="9"/>
      <c r="P47" s="9"/>
      <c r="Q47" s="9"/>
      <c r="R47" s="9"/>
      <c r="S47" s="9"/>
      <c r="T47" s="9"/>
      <c r="U47" s="9"/>
      <c r="V47" s="9"/>
      <c r="W47" s="9"/>
      <c r="X47" s="8"/>
      <c r="Y47" s="8"/>
    </row>
    <row r="48" spans="1:25" s="2" customFormat="1" ht="60" hidden="1">
      <c r="A48" s="7">
        <v>41</v>
      </c>
      <c r="B48" s="8" t="s">
        <v>101</v>
      </c>
      <c r="C48" s="8"/>
      <c r="D48" s="9" t="s">
        <v>164</v>
      </c>
      <c r="E48" s="9" t="s">
        <v>165</v>
      </c>
      <c r="F48" s="9" t="s">
        <v>166</v>
      </c>
      <c r="G48" s="8" t="s">
        <v>144</v>
      </c>
      <c r="H48" s="8"/>
      <c r="I48" s="9"/>
      <c r="J48" s="9"/>
      <c r="K48" s="9"/>
      <c r="L48" s="9"/>
      <c r="M48" s="9"/>
      <c r="N48" s="9"/>
      <c r="O48" s="9"/>
      <c r="P48" s="9"/>
      <c r="Q48" s="9"/>
      <c r="R48" s="9"/>
      <c r="S48" s="9"/>
      <c r="T48" s="9"/>
      <c r="U48" s="9"/>
      <c r="V48" s="9"/>
      <c r="W48" s="9"/>
      <c r="X48" s="8"/>
      <c r="Y48" s="8"/>
    </row>
    <row r="49" spans="1:25" s="2" customFormat="1" ht="36" hidden="1">
      <c r="A49" s="7">
        <v>42</v>
      </c>
      <c r="B49" s="9" t="s">
        <v>154</v>
      </c>
      <c r="C49" s="9"/>
      <c r="D49" s="9" t="s">
        <v>155</v>
      </c>
      <c r="E49" s="9" t="s">
        <v>156</v>
      </c>
      <c r="F49" s="9" t="s">
        <v>156</v>
      </c>
      <c r="G49" s="9"/>
      <c r="H49" s="9"/>
      <c r="I49" s="14" t="s">
        <v>104</v>
      </c>
      <c r="J49" s="14"/>
      <c r="K49" s="64">
        <v>45955</v>
      </c>
      <c r="L49" s="9" t="s">
        <v>133</v>
      </c>
      <c r="M49" s="65"/>
      <c r="N49" s="9"/>
      <c r="O49" s="9"/>
      <c r="P49" s="9"/>
      <c r="Q49" s="9"/>
      <c r="R49" s="9"/>
      <c r="S49" s="9"/>
      <c r="T49" s="9"/>
      <c r="U49" s="9"/>
      <c r="V49" s="9"/>
      <c r="W49" s="9"/>
      <c r="X49" s="8"/>
      <c r="Y49" s="8"/>
    </row>
    <row r="50" spans="1:25" s="2" customFormat="1" ht="84" hidden="1">
      <c r="A50" s="7">
        <v>43</v>
      </c>
      <c r="B50" s="8" t="s">
        <v>154</v>
      </c>
      <c r="C50" s="8"/>
      <c r="D50" s="9" t="s">
        <v>167</v>
      </c>
      <c r="E50" s="9" t="s">
        <v>168</v>
      </c>
      <c r="F50" s="9" t="s">
        <v>169</v>
      </c>
      <c r="G50" s="8" t="s">
        <v>144</v>
      </c>
      <c r="H50" s="8"/>
      <c r="I50" s="9"/>
      <c r="J50" s="9"/>
      <c r="K50" s="9"/>
      <c r="L50" s="9"/>
      <c r="M50" s="9"/>
      <c r="N50" s="9"/>
      <c r="O50" s="9"/>
      <c r="P50" s="9"/>
      <c r="Q50" s="9"/>
      <c r="R50" s="9"/>
      <c r="S50" s="9"/>
      <c r="T50" s="9"/>
      <c r="U50" s="9"/>
      <c r="V50" s="9"/>
      <c r="W50" s="9"/>
      <c r="X50" s="8"/>
      <c r="Y50" s="8"/>
    </row>
    <row r="51" spans="1:25" s="2" customFormat="1" ht="84" hidden="1">
      <c r="A51" s="7">
        <v>44</v>
      </c>
      <c r="B51" s="8" t="s">
        <v>154</v>
      </c>
      <c r="C51" s="8"/>
      <c r="D51" s="9" t="s">
        <v>170</v>
      </c>
      <c r="E51" s="9" t="s">
        <v>171</v>
      </c>
      <c r="F51" s="9" t="s">
        <v>172</v>
      </c>
      <c r="G51" s="8"/>
      <c r="H51" s="8"/>
      <c r="I51" s="9"/>
      <c r="J51" s="9"/>
      <c r="K51" s="9"/>
      <c r="L51" s="9"/>
      <c r="M51" s="9"/>
      <c r="N51" s="9"/>
      <c r="O51" s="9"/>
      <c r="P51" s="9"/>
      <c r="Q51" s="9"/>
      <c r="R51" s="9"/>
      <c r="S51" s="9"/>
      <c r="T51" s="9"/>
      <c r="U51" s="9"/>
      <c r="V51" s="9"/>
      <c r="W51" s="9"/>
      <c r="X51" s="8"/>
      <c r="Y51" s="8"/>
    </row>
    <row r="52" spans="1:25" ht="72" hidden="1">
      <c r="A52" s="7">
        <v>45</v>
      </c>
      <c r="B52" s="8" t="s">
        <v>154</v>
      </c>
      <c r="C52" s="8"/>
      <c r="D52" s="9" t="s">
        <v>173</v>
      </c>
      <c r="E52" s="9" t="s">
        <v>174</v>
      </c>
      <c r="F52" s="9" t="s">
        <v>175</v>
      </c>
      <c r="G52" s="8" t="s">
        <v>176</v>
      </c>
      <c r="H52" s="8"/>
      <c r="I52" s="9"/>
      <c r="J52" s="9"/>
      <c r="K52" s="9"/>
      <c r="L52" s="9"/>
      <c r="M52" s="9"/>
      <c r="N52" s="9"/>
      <c r="O52" s="9"/>
      <c r="P52" s="9"/>
      <c r="Q52" s="9"/>
      <c r="R52" s="9"/>
      <c r="S52" s="9"/>
      <c r="T52" s="9"/>
      <c r="U52" s="9"/>
      <c r="V52" s="9"/>
      <c r="W52" s="9"/>
      <c r="X52" s="8"/>
      <c r="Y52" s="8"/>
    </row>
    <row r="53" spans="1:25" s="2" customFormat="1" ht="72" hidden="1">
      <c r="A53" s="7">
        <v>46</v>
      </c>
      <c r="B53" s="8" t="s">
        <v>154</v>
      </c>
      <c r="C53" s="8"/>
      <c r="D53" s="9" t="s">
        <v>177</v>
      </c>
      <c r="E53" s="9" t="s">
        <v>178</v>
      </c>
      <c r="F53" s="9" t="s">
        <v>179</v>
      </c>
      <c r="G53" s="8" t="s">
        <v>176</v>
      </c>
      <c r="H53" s="8"/>
      <c r="I53" s="9"/>
      <c r="J53" s="9"/>
      <c r="K53" s="9"/>
      <c r="L53" s="9"/>
      <c r="M53" s="9"/>
      <c r="N53" s="9"/>
      <c r="O53" s="9"/>
      <c r="P53" s="9"/>
      <c r="Q53" s="9"/>
      <c r="R53" s="9"/>
      <c r="S53" s="9"/>
      <c r="T53" s="9"/>
      <c r="U53" s="9"/>
      <c r="V53" s="9"/>
      <c r="W53" s="9"/>
      <c r="X53" s="8"/>
      <c r="Y53" s="8"/>
    </row>
    <row r="54" spans="1:25" s="2" customFormat="1" ht="132" hidden="1">
      <c r="A54" s="7">
        <v>47</v>
      </c>
      <c r="B54" s="456" t="s">
        <v>154</v>
      </c>
      <c r="C54" s="395"/>
      <c r="D54" s="458" t="s">
        <v>167</v>
      </c>
      <c r="E54" s="400"/>
      <c r="F54" s="397" t="s">
        <v>591</v>
      </c>
      <c r="G54" s="458"/>
      <c r="H54" s="458"/>
      <c r="I54" s="395"/>
      <c r="J54" s="395"/>
      <c r="K54" s="395"/>
      <c r="L54" s="395"/>
      <c r="M54" s="396"/>
      <c r="N54" s="395"/>
      <c r="O54" s="395"/>
      <c r="P54" s="395"/>
      <c r="Q54" s="395"/>
      <c r="R54" s="395"/>
      <c r="S54" s="395"/>
      <c r="T54" s="395"/>
      <c r="U54" s="395"/>
      <c r="V54" s="395"/>
      <c r="W54" s="397" t="s">
        <v>591</v>
      </c>
      <c r="X54" s="397" t="s">
        <v>592</v>
      </c>
      <c r="Y54" s="395"/>
    </row>
    <row r="55" spans="1:25" s="2" customFormat="1" ht="108" hidden="1">
      <c r="A55" s="7">
        <v>48</v>
      </c>
      <c r="B55" s="456" t="s">
        <v>154</v>
      </c>
      <c r="C55" s="457"/>
      <c r="D55" s="395" t="s">
        <v>593</v>
      </c>
      <c r="E55" s="400"/>
      <c r="F55" s="397" t="s">
        <v>594</v>
      </c>
      <c r="G55" s="458"/>
      <c r="H55" s="458"/>
      <c r="I55" s="395"/>
      <c r="J55" s="395"/>
      <c r="K55" s="395"/>
      <c r="L55" s="395"/>
      <c r="M55" s="396"/>
      <c r="N55" s="395"/>
      <c r="O55" s="395"/>
      <c r="P55" s="395"/>
      <c r="Q55" s="395"/>
      <c r="R55" s="395"/>
      <c r="S55" s="395"/>
      <c r="T55" s="395"/>
      <c r="U55" s="395"/>
      <c r="V55" s="395"/>
      <c r="W55" s="397" t="s">
        <v>594</v>
      </c>
      <c r="X55" s="397" t="s">
        <v>595</v>
      </c>
      <c r="Y55" s="395"/>
    </row>
    <row r="56" spans="1:25" s="2" customFormat="1" ht="108" hidden="1">
      <c r="A56" s="7">
        <v>49</v>
      </c>
      <c r="B56" s="456" t="s">
        <v>154</v>
      </c>
      <c r="C56" s="457"/>
      <c r="D56" s="458" t="s">
        <v>596</v>
      </c>
      <c r="E56" s="400"/>
      <c r="F56" s="397" t="s">
        <v>594</v>
      </c>
      <c r="G56" s="458"/>
      <c r="H56" s="458"/>
      <c r="I56" s="395"/>
      <c r="J56" s="395"/>
      <c r="K56" s="395"/>
      <c r="L56" s="395"/>
      <c r="M56" s="396"/>
      <c r="N56" s="395"/>
      <c r="O56" s="395"/>
      <c r="P56" s="395"/>
      <c r="Q56" s="395"/>
      <c r="R56" s="395"/>
      <c r="S56" s="395"/>
      <c r="T56" s="395"/>
      <c r="U56" s="395"/>
      <c r="V56" s="395"/>
      <c r="W56" s="397" t="s">
        <v>594</v>
      </c>
      <c r="X56" s="402" t="s">
        <v>597</v>
      </c>
      <c r="Y56" s="395"/>
    </row>
    <row r="57" spans="1:25" ht="144" hidden="1">
      <c r="A57" s="7">
        <v>50</v>
      </c>
      <c r="B57" s="456" t="s">
        <v>154</v>
      </c>
      <c r="C57" s="457"/>
      <c r="D57" s="458" t="s">
        <v>598</v>
      </c>
      <c r="E57" s="400"/>
      <c r="F57" s="397" t="s">
        <v>599</v>
      </c>
      <c r="G57" s="458"/>
      <c r="H57" s="458"/>
      <c r="I57" s="395"/>
      <c r="J57" s="395"/>
      <c r="K57" s="395"/>
      <c r="L57" s="395"/>
      <c r="M57" s="396"/>
      <c r="N57" s="395"/>
      <c r="O57" s="395"/>
      <c r="P57" s="395"/>
      <c r="Q57" s="395"/>
      <c r="R57" s="395"/>
      <c r="S57" s="395"/>
      <c r="T57" s="395"/>
      <c r="U57" s="395"/>
      <c r="V57" s="395"/>
      <c r="W57" s="397" t="s">
        <v>599</v>
      </c>
      <c r="X57" s="397" t="s">
        <v>600</v>
      </c>
      <c r="Y57" s="395"/>
    </row>
    <row r="58" spans="1:25" ht="144" hidden="1">
      <c r="A58" s="7">
        <v>51</v>
      </c>
      <c r="B58" s="456" t="s">
        <v>154</v>
      </c>
      <c r="C58" s="457"/>
      <c r="D58" s="458" t="s">
        <v>601</v>
      </c>
      <c r="E58" s="400"/>
      <c r="F58" s="397" t="s">
        <v>599</v>
      </c>
      <c r="G58" s="458"/>
      <c r="H58" s="458"/>
      <c r="I58" s="395"/>
      <c r="J58" s="395"/>
      <c r="K58" s="395"/>
      <c r="L58" s="395"/>
      <c r="M58" s="396"/>
      <c r="N58" s="395"/>
      <c r="O58" s="395"/>
      <c r="P58" s="395"/>
      <c r="Q58" s="395"/>
      <c r="R58" s="395"/>
      <c r="S58" s="395"/>
      <c r="T58" s="395"/>
      <c r="U58" s="395"/>
      <c r="V58" s="395"/>
      <c r="W58" s="397" t="s">
        <v>599</v>
      </c>
      <c r="X58" s="397" t="s">
        <v>602</v>
      </c>
      <c r="Y58" s="395"/>
    </row>
    <row r="59" spans="1:25" ht="108" hidden="1">
      <c r="A59" s="7">
        <v>52</v>
      </c>
      <c r="B59" s="9" t="s">
        <v>222</v>
      </c>
      <c r="C59" s="9"/>
      <c r="D59" s="9" t="s">
        <v>223</v>
      </c>
      <c r="E59" s="9" t="s">
        <v>224</v>
      </c>
      <c r="F59" s="9" t="s">
        <v>225</v>
      </c>
      <c r="G59" s="9"/>
      <c r="H59" s="9"/>
      <c r="I59" s="9" t="s">
        <v>57</v>
      </c>
      <c r="J59" s="14"/>
      <c r="K59" s="64">
        <v>45955</v>
      </c>
      <c r="L59" s="9" t="s">
        <v>196</v>
      </c>
      <c r="M59" s="9">
        <v>2</v>
      </c>
      <c r="N59" s="9"/>
      <c r="O59" s="9"/>
      <c r="P59" s="9"/>
      <c r="Q59" s="9"/>
      <c r="R59" s="9"/>
      <c r="S59" s="9"/>
      <c r="T59" s="9"/>
      <c r="U59" s="9"/>
      <c r="V59" s="9"/>
      <c r="W59" s="9"/>
      <c r="X59" s="8"/>
      <c r="Y59" s="8"/>
    </row>
    <row r="60" spans="1:25" ht="108" hidden="1">
      <c r="A60" s="7">
        <v>53</v>
      </c>
      <c r="B60" s="9" t="s">
        <v>222</v>
      </c>
      <c r="C60" s="9"/>
      <c r="D60" s="9" t="s">
        <v>223</v>
      </c>
      <c r="E60" s="9" t="s">
        <v>226</v>
      </c>
      <c r="F60" s="9" t="s">
        <v>227</v>
      </c>
      <c r="G60" s="9"/>
      <c r="H60" s="9"/>
      <c r="I60" s="9" t="s">
        <v>57</v>
      </c>
      <c r="J60" s="14"/>
      <c r="K60" s="64">
        <v>45955</v>
      </c>
      <c r="L60" s="9" t="s">
        <v>196</v>
      </c>
      <c r="M60" s="9">
        <v>3</v>
      </c>
      <c r="N60" s="9"/>
      <c r="O60" s="9"/>
      <c r="P60" s="9"/>
      <c r="Q60" s="9"/>
      <c r="R60" s="9"/>
      <c r="S60" s="9"/>
      <c r="T60" s="9"/>
      <c r="U60" s="9"/>
      <c r="V60" s="9"/>
      <c r="W60" s="9"/>
      <c r="X60" s="8"/>
      <c r="Y60" s="8"/>
    </row>
    <row r="61" spans="1:25" ht="24">
      <c r="A61" s="7">
        <v>54</v>
      </c>
      <c r="B61" s="9" t="s">
        <v>222</v>
      </c>
      <c r="C61" s="8" t="s">
        <v>94</v>
      </c>
      <c r="D61" s="9" t="s">
        <v>479</v>
      </c>
      <c r="E61" s="9" t="s">
        <v>480</v>
      </c>
      <c r="F61" s="9" t="s">
        <v>481</v>
      </c>
      <c r="G61" s="8" t="s">
        <v>482</v>
      </c>
      <c r="H61" s="8"/>
      <c r="I61" s="8" t="s">
        <v>246</v>
      </c>
      <c r="J61" s="8"/>
      <c r="K61" s="8"/>
      <c r="L61" s="8" t="s">
        <v>50</v>
      </c>
      <c r="M61" s="8">
        <v>12</v>
      </c>
      <c r="N61" s="8"/>
      <c r="O61" s="8"/>
      <c r="P61" s="8"/>
      <c r="Q61" s="8"/>
      <c r="R61" s="8"/>
      <c r="S61" s="8"/>
      <c r="T61" s="8"/>
      <c r="U61" s="8"/>
      <c r="V61" s="8"/>
      <c r="W61" s="8"/>
      <c r="X61" s="8"/>
      <c r="Y61" s="8"/>
    </row>
    <row r="62" spans="1:25" ht="180">
      <c r="A62" s="7">
        <v>55</v>
      </c>
      <c r="B62" s="9" t="s">
        <v>396</v>
      </c>
      <c r="C62" s="8"/>
      <c r="D62" s="9" t="s">
        <v>397</v>
      </c>
      <c r="E62" s="9" t="s">
        <v>398</v>
      </c>
      <c r="F62" s="28" t="s">
        <v>399</v>
      </c>
      <c r="G62" s="8" t="s">
        <v>320</v>
      </c>
      <c r="H62" s="8"/>
      <c r="I62" s="8" t="s">
        <v>400</v>
      </c>
      <c r="J62" s="8"/>
      <c r="K62" s="33">
        <v>45958</v>
      </c>
      <c r="L62" s="8" t="s">
        <v>50</v>
      </c>
      <c r="M62" s="8">
        <v>8</v>
      </c>
      <c r="N62" s="8"/>
      <c r="O62" s="8"/>
      <c r="P62" s="8"/>
      <c r="Q62" s="8"/>
      <c r="R62" s="8"/>
      <c r="S62" s="8"/>
      <c r="T62" s="8"/>
      <c r="U62" s="8"/>
      <c r="V62" s="8"/>
      <c r="W62" s="8"/>
      <c r="X62" s="8"/>
      <c r="Y62" s="8"/>
    </row>
    <row r="63" spans="1:25" s="2" customFormat="1" ht="36">
      <c r="A63" s="7">
        <v>56</v>
      </c>
      <c r="B63" s="42" t="s">
        <v>603</v>
      </c>
      <c r="C63" s="42"/>
      <c r="D63" s="42" t="s">
        <v>604</v>
      </c>
      <c r="E63" s="42" t="s">
        <v>605</v>
      </c>
      <c r="F63" s="238" t="s">
        <v>606</v>
      </c>
      <c r="G63" s="42" t="s">
        <v>607</v>
      </c>
      <c r="H63" s="42"/>
      <c r="I63" s="42" t="s">
        <v>608</v>
      </c>
      <c r="J63" s="42"/>
      <c r="K63" s="42"/>
      <c r="L63" s="42" t="s">
        <v>50</v>
      </c>
      <c r="M63" s="43"/>
      <c r="N63" s="42"/>
      <c r="O63" s="42" t="s">
        <v>609</v>
      </c>
      <c r="P63" s="42"/>
      <c r="Q63" s="42"/>
      <c r="R63" s="42"/>
      <c r="S63" s="42"/>
      <c r="T63" s="42"/>
      <c r="U63" s="42"/>
      <c r="V63" s="42"/>
      <c r="W63" s="42"/>
      <c r="X63" s="41"/>
      <c r="Y63" s="41"/>
    </row>
    <row r="64" spans="1:25" s="2" customFormat="1" ht="36">
      <c r="A64" s="7">
        <v>57</v>
      </c>
      <c r="B64" s="42" t="s">
        <v>603</v>
      </c>
      <c r="C64" s="42"/>
      <c r="D64" s="42" t="s">
        <v>610</v>
      </c>
      <c r="E64" s="42" t="s">
        <v>611</v>
      </c>
      <c r="F64" s="238" t="s">
        <v>612</v>
      </c>
      <c r="G64" s="42" t="s">
        <v>607</v>
      </c>
      <c r="H64" s="42"/>
      <c r="I64" s="42" t="s">
        <v>608</v>
      </c>
      <c r="J64" s="42"/>
      <c r="K64" s="42"/>
      <c r="L64" s="42" t="s">
        <v>50</v>
      </c>
      <c r="M64" s="43"/>
      <c r="N64" s="42"/>
      <c r="O64" s="42" t="s">
        <v>609</v>
      </c>
      <c r="P64" s="42"/>
      <c r="Q64" s="42"/>
      <c r="R64" s="42"/>
      <c r="S64" s="42"/>
      <c r="T64" s="42"/>
      <c r="U64" s="42"/>
      <c r="V64" s="42"/>
      <c r="W64" s="42"/>
      <c r="X64" s="41"/>
      <c r="Y64" s="41"/>
    </row>
    <row r="65" spans="1:25" s="2" customFormat="1" ht="29.1">
      <c r="A65" s="7">
        <v>58</v>
      </c>
      <c r="B65" s="42" t="s">
        <v>603</v>
      </c>
      <c r="C65" s="42"/>
      <c r="D65" s="42"/>
      <c r="E65" s="42" t="s">
        <v>613</v>
      </c>
      <c r="F65" s="238" t="s">
        <v>614</v>
      </c>
      <c r="G65" s="42" t="s">
        <v>607</v>
      </c>
      <c r="H65" s="42"/>
      <c r="I65" s="42" t="s">
        <v>608</v>
      </c>
      <c r="J65" s="42"/>
      <c r="K65" s="42"/>
      <c r="L65" s="42" t="s">
        <v>50</v>
      </c>
      <c r="M65" s="43"/>
      <c r="N65" s="42"/>
      <c r="O65" s="42" t="s">
        <v>615</v>
      </c>
      <c r="P65" s="42"/>
      <c r="Q65" s="42"/>
      <c r="R65" s="42"/>
      <c r="S65" s="42"/>
      <c r="T65" s="42"/>
      <c r="U65" s="42"/>
      <c r="V65" s="42"/>
      <c r="W65" s="42"/>
      <c r="X65" s="41"/>
      <c r="Y65" s="41"/>
    </row>
    <row r="66" spans="1:25" s="2" customFormat="1" ht="29.1" hidden="1">
      <c r="A66" s="7">
        <v>59</v>
      </c>
      <c r="B66" s="42" t="s">
        <v>603</v>
      </c>
      <c r="C66" s="42"/>
      <c r="D66" s="42" t="s">
        <v>616</v>
      </c>
      <c r="E66" s="42" t="s">
        <v>617</v>
      </c>
      <c r="F66" s="238" t="s">
        <v>618</v>
      </c>
      <c r="G66" s="42" t="s">
        <v>607</v>
      </c>
      <c r="H66" s="42"/>
      <c r="I66" s="42" t="s">
        <v>608</v>
      </c>
      <c r="J66" s="42"/>
      <c r="K66" s="42"/>
      <c r="L66" s="42" t="s">
        <v>582</v>
      </c>
      <c r="M66" s="43"/>
      <c r="N66" s="42"/>
      <c r="O66" s="42"/>
      <c r="P66" s="42"/>
      <c r="Q66" s="42"/>
      <c r="R66" s="42"/>
      <c r="S66" s="42"/>
      <c r="T66" s="42"/>
      <c r="U66" s="42"/>
      <c r="V66" s="42"/>
      <c r="W66" s="42"/>
      <c r="X66" s="41"/>
      <c r="Y66" s="41"/>
    </row>
    <row r="67" spans="1:25" s="2" customFormat="1" ht="24" hidden="1">
      <c r="A67" s="7">
        <v>60</v>
      </c>
      <c r="B67" s="31" t="s">
        <v>77</v>
      </c>
      <c r="C67" s="31"/>
      <c r="D67" s="31" t="s">
        <v>78</v>
      </c>
      <c r="E67" s="31" t="s">
        <v>78</v>
      </c>
      <c r="F67" s="31" t="s">
        <v>78</v>
      </c>
      <c r="G67" s="31" t="s">
        <v>67</v>
      </c>
      <c r="H67" s="31"/>
      <c r="I67" s="22" t="s">
        <v>57</v>
      </c>
      <c r="J67" s="22"/>
      <c r="K67" s="63">
        <v>45930</v>
      </c>
      <c r="L67" s="31" t="s">
        <v>58</v>
      </c>
      <c r="M67" s="31"/>
      <c r="N67" s="31"/>
      <c r="O67" s="21" t="s">
        <v>63</v>
      </c>
      <c r="P67" s="21"/>
      <c r="Q67" s="31"/>
      <c r="R67" s="31"/>
      <c r="S67" s="31"/>
      <c r="T67" s="31"/>
      <c r="U67" s="31"/>
      <c r="V67" s="31"/>
      <c r="W67" s="31"/>
      <c r="X67" s="8"/>
      <c r="Y67" s="8"/>
    </row>
    <row r="68" spans="1:25" s="2" customFormat="1" hidden="1">
      <c r="A68" s="7">
        <v>61</v>
      </c>
      <c r="B68" s="31" t="s">
        <v>77</v>
      </c>
      <c r="C68" s="31"/>
      <c r="D68" s="31" t="s">
        <v>79</v>
      </c>
      <c r="E68" s="31" t="s">
        <v>79</v>
      </c>
      <c r="F68" s="31" t="s">
        <v>80</v>
      </c>
      <c r="G68" s="31" t="s">
        <v>67</v>
      </c>
      <c r="H68" s="31"/>
      <c r="I68" s="22" t="s">
        <v>57</v>
      </c>
      <c r="J68" s="22"/>
      <c r="K68" s="63">
        <v>45930</v>
      </c>
      <c r="L68" s="31" t="s">
        <v>58</v>
      </c>
      <c r="M68" s="31"/>
      <c r="N68" s="31"/>
      <c r="O68" s="21" t="s">
        <v>63</v>
      </c>
      <c r="P68" s="21"/>
      <c r="Q68" s="31"/>
      <c r="R68" s="31"/>
      <c r="S68" s="31"/>
      <c r="T68" s="31"/>
      <c r="U68" s="31"/>
      <c r="V68" s="31"/>
      <c r="W68" s="31"/>
      <c r="X68" s="8"/>
      <c r="Y68" s="8"/>
    </row>
    <row r="69" spans="1:25" s="2" customFormat="1" ht="36" hidden="1">
      <c r="A69" s="7">
        <v>62</v>
      </c>
      <c r="B69" s="31" t="s">
        <v>77</v>
      </c>
      <c r="C69" s="31"/>
      <c r="D69" s="31" t="s">
        <v>81</v>
      </c>
      <c r="E69" s="31" t="s">
        <v>81</v>
      </c>
      <c r="F69" s="31" t="s">
        <v>82</v>
      </c>
      <c r="G69" s="31" t="s">
        <v>67</v>
      </c>
      <c r="H69" s="31"/>
      <c r="I69" s="22" t="s">
        <v>57</v>
      </c>
      <c r="J69" s="22"/>
      <c r="K69" s="63">
        <v>45930</v>
      </c>
      <c r="L69" s="31" t="s">
        <v>58</v>
      </c>
      <c r="M69" s="31"/>
      <c r="N69" s="31"/>
      <c r="O69" s="21" t="s">
        <v>63</v>
      </c>
      <c r="P69" s="21"/>
      <c r="Q69" s="31"/>
      <c r="R69" s="31"/>
      <c r="S69" s="31"/>
      <c r="T69" s="31"/>
      <c r="U69" s="31"/>
      <c r="V69" s="31"/>
      <c r="W69" s="31"/>
      <c r="X69" s="8"/>
      <c r="Y69" s="8"/>
    </row>
    <row r="70" spans="1:25" s="2" customFormat="1" hidden="1">
      <c r="A70" s="7">
        <v>63</v>
      </c>
      <c r="B70" s="31" t="s">
        <v>77</v>
      </c>
      <c r="C70" s="31"/>
      <c r="D70" s="31" t="s">
        <v>83</v>
      </c>
      <c r="E70" s="31" t="s">
        <v>83</v>
      </c>
      <c r="F70" s="31" t="s">
        <v>83</v>
      </c>
      <c r="G70" s="31" t="s">
        <v>67</v>
      </c>
      <c r="H70" s="31"/>
      <c r="I70" s="22" t="s">
        <v>57</v>
      </c>
      <c r="J70" s="22"/>
      <c r="K70" s="63">
        <v>45930</v>
      </c>
      <c r="L70" s="31" t="s">
        <v>58</v>
      </c>
      <c r="M70" s="31"/>
      <c r="N70" s="31"/>
      <c r="O70" s="21" t="s">
        <v>63</v>
      </c>
      <c r="P70" s="21"/>
      <c r="Q70" s="31"/>
      <c r="R70" s="31"/>
      <c r="S70" s="31"/>
      <c r="T70" s="31"/>
      <c r="U70" s="31"/>
      <c r="V70" s="31"/>
      <c r="W70" s="31"/>
      <c r="X70" s="8"/>
      <c r="Y70" s="8"/>
    </row>
    <row r="71" spans="1:25" s="2" customFormat="1" hidden="1">
      <c r="A71" s="7">
        <v>64</v>
      </c>
      <c r="B71" s="31" t="s">
        <v>77</v>
      </c>
      <c r="C71" s="31"/>
      <c r="D71" s="31" t="s">
        <v>84</v>
      </c>
      <c r="E71" s="31" t="s">
        <v>84</v>
      </c>
      <c r="F71" s="31" t="s">
        <v>84</v>
      </c>
      <c r="G71" s="31" t="s">
        <v>67</v>
      </c>
      <c r="H71" s="31"/>
      <c r="I71" s="22" t="s">
        <v>57</v>
      </c>
      <c r="J71" s="22"/>
      <c r="K71" s="63">
        <v>45930</v>
      </c>
      <c r="L71" s="31" t="s">
        <v>58</v>
      </c>
      <c r="M71" s="31"/>
      <c r="N71" s="31"/>
      <c r="O71" s="21" t="s">
        <v>63</v>
      </c>
      <c r="P71" s="21"/>
      <c r="Q71" s="31"/>
      <c r="R71" s="31"/>
      <c r="S71" s="31"/>
      <c r="T71" s="31"/>
      <c r="U71" s="31"/>
      <c r="V71" s="31"/>
      <c r="W71" s="31"/>
      <c r="X71" s="8"/>
      <c r="Y71" s="8"/>
    </row>
    <row r="72" spans="1:25" s="2" customFormat="1" ht="168">
      <c r="A72" s="7">
        <v>65</v>
      </c>
      <c r="B72" s="9" t="s">
        <v>77</v>
      </c>
      <c r="C72" s="8"/>
      <c r="D72" s="9" t="s">
        <v>371</v>
      </c>
      <c r="E72" s="9" t="s">
        <v>372</v>
      </c>
      <c r="F72" s="256" t="s">
        <v>373</v>
      </c>
      <c r="G72" s="8" t="s">
        <v>374</v>
      </c>
      <c r="H72" s="8"/>
      <c r="I72" s="8" t="s">
        <v>375</v>
      </c>
      <c r="J72" s="8"/>
      <c r="K72" s="10">
        <v>45955</v>
      </c>
      <c r="L72" s="8" t="s">
        <v>50</v>
      </c>
      <c r="M72" s="8">
        <v>5</v>
      </c>
      <c r="N72" s="8"/>
      <c r="O72" s="8"/>
      <c r="P72" s="8"/>
      <c r="Q72" s="8"/>
      <c r="R72" s="8"/>
      <c r="S72" s="8"/>
      <c r="T72" s="8"/>
      <c r="U72" s="8"/>
      <c r="V72" s="8"/>
      <c r="W72" s="8"/>
      <c r="X72" s="346" t="s">
        <v>619</v>
      </c>
      <c r="Y72" s="8"/>
    </row>
    <row r="73" spans="1:25" s="2" customFormat="1" ht="180">
      <c r="A73" s="7">
        <v>66</v>
      </c>
      <c r="B73" s="9" t="s">
        <v>77</v>
      </c>
      <c r="C73" s="8"/>
      <c r="D73" s="9" t="s">
        <v>392</v>
      </c>
      <c r="E73" s="9" t="s">
        <v>393</v>
      </c>
      <c r="F73" s="28" t="s">
        <v>394</v>
      </c>
      <c r="G73" s="8" t="s">
        <v>395</v>
      </c>
      <c r="H73" s="8"/>
      <c r="I73" s="8" t="s">
        <v>384</v>
      </c>
      <c r="J73" s="8"/>
      <c r="K73" s="10">
        <v>45955</v>
      </c>
      <c r="L73" s="8" t="s">
        <v>50</v>
      </c>
      <c r="M73" s="8">
        <v>14</v>
      </c>
      <c r="N73" s="8"/>
      <c r="O73" s="8"/>
      <c r="P73" s="8"/>
      <c r="Q73" s="8"/>
      <c r="R73" s="8"/>
      <c r="S73" s="8"/>
      <c r="T73" s="8"/>
      <c r="U73" s="8"/>
      <c r="V73" s="8"/>
      <c r="W73" s="8"/>
      <c r="X73" s="346" t="s">
        <v>620</v>
      </c>
      <c r="Y73" s="8"/>
    </row>
    <row r="74" spans="1:25" s="2" customFormat="1" ht="87">
      <c r="A74" s="7">
        <v>67</v>
      </c>
      <c r="B74" s="9" t="s">
        <v>77</v>
      </c>
      <c r="C74" s="42"/>
      <c r="D74" s="42" t="s">
        <v>621</v>
      </c>
      <c r="E74" s="42" t="s">
        <v>622</v>
      </c>
      <c r="F74" s="42" t="s">
        <v>623</v>
      </c>
      <c r="G74" s="42" t="s">
        <v>384</v>
      </c>
      <c r="H74" s="42"/>
      <c r="I74" s="42" t="s">
        <v>384</v>
      </c>
      <c r="J74" s="42"/>
      <c r="K74" s="10">
        <v>45955</v>
      </c>
      <c r="L74" s="8" t="s">
        <v>50</v>
      </c>
      <c r="M74" s="43">
        <v>5</v>
      </c>
      <c r="N74" s="42"/>
      <c r="O74" s="42"/>
      <c r="P74" s="42"/>
      <c r="Q74" s="42"/>
      <c r="R74" s="42"/>
      <c r="S74" s="42"/>
      <c r="T74" s="42"/>
      <c r="U74" s="42"/>
      <c r="V74" s="42"/>
      <c r="W74" s="42"/>
      <c r="X74" s="238" t="s">
        <v>624</v>
      </c>
      <c r="Y74" s="42"/>
    </row>
    <row r="75" spans="1:25" s="2" customFormat="1" ht="24" hidden="1">
      <c r="A75" s="7">
        <v>68</v>
      </c>
      <c r="B75" s="31" t="s">
        <v>42</v>
      </c>
      <c r="C75" s="31"/>
      <c r="D75" s="31" t="s">
        <v>43</v>
      </c>
      <c r="E75" s="31" t="s">
        <v>44</v>
      </c>
      <c r="F75" s="31" t="s">
        <v>45</v>
      </c>
      <c r="G75" s="31" t="s">
        <v>97</v>
      </c>
      <c r="H75" s="31"/>
      <c r="I75" s="22" t="s">
        <v>47</v>
      </c>
      <c r="J75" s="22"/>
      <c r="K75" s="63">
        <v>45930</v>
      </c>
      <c r="L75" s="31" t="s">
        <v>58</v>
      </c>
      <c r="M75" s="31"/>
      <c r="N75" s="31"/>
      <c r="O75" s="21"/>
      <c r="P75" s="21"/>
      <c r="Q75" s="31"/>
      <c r="R75" s="31"/>
      <c r="S75" s="31"/>
      <c r="T75" s="31"/>
      <c r="U75" s="31"/>
      <c r="V75" s="31"/>
      <c r="W75" s="31"/>
      <c r="X75" s="8"/>
      <c r="Y75" s="8"/>
    </row>
    <row r="76" spans="1:25" s="2" customFormat="1" ht="36" hidden="1">
      <c r="A76" s="7">
        <v>69</v>
      </c>
      <c r="B76" s="31" t="s">
        <v>42</v>
      </c>
      <c r="C76" s="31"/>
      <c r="D76" s="31" t="s">
        <v>43</v>
      </c>
      <c r="E76" s="31" t="s">
        <v>48</v>
      </c>
      <c r="F76" s="31" t="s">
        <v>49</v>
      </c>
      <c r="G76" s="31" t="s">
        <v>97</v>
      </c>
      <c r="H76" s="31"/>
      <c r="I76" s="22" t="s">
        <v>47</v>
      </c>
      <c r="J76" s="22"/>
      <c r="K76" s="63">
        <v>45930</v>
      </c>
      <c r="L76" s="31" t="s">
        <v>58</v>
      </c>
      <c r="M76" s="31"/>
      <c r="N76" s="31"/>
      <c r="O76" s="21"/>
      <c r="P76" s="21"/>
      <c r="Q76" s="31"/>
      <c r="R76" s="31"/>
      <c r="S76" s="31"/>
      <c r="T76" s="31"/>
      <c r="U76" s="31"/>
      <c r="V76" s="31"/>
      <c r="W76" s="31"/>
      <c r="X76" s="8"/>
      <c r="Y76" s="8"/>
    </row>
    <row r="77" spans="1:25" s="2" customFormat="1" ht="36" hidden="1">
      <c r="A77" s="7">
        <v>70</v>
      </c>
      <c r="B77" s="31" t="s">
        <v>42</v>
      </c>
      <c r="C77" s="31"/>
      <c r="D77" s="31" t="s">
        <v>43</v>
      </c>
      <c r="E77" s="31" t="s">
        <v>51</v>
      </c>
      <c r="F77" s="31" t="s">
        <v>52</v>
      </c>
      <c r="G77" s="31" t="s">
        <v>97</v>
      </c>
      <c r="H77" s="31"/>
      <c r="I77" s="22" t="s">
        <v>47</v>
      </c>
      <c r="J77" s="22"/>
      <c r="K77" s="63">
        <v>45930</v>
      </c>
      <c r="L77" s="31" t="s">
        <v>58</v>
      </c>
      <c r="M77" s="31"/>
      <c r="N77" s="31"/>
      <c r="O77" s="21"/>
      <c r="P77" s="21"/>
      <c r="Q77" s="31"/>
      <c r="R77" s="31"/>
      <c r="S77" s="31"/>
      <c r="T77" s="31"/>
      <c r="U77" s="31"/>
      <c r="V77" s="31"/>
      <c r="W77" s="31"/>
      <c r="X77" s="8"/>
      <c r="Y77" s="8"/>
    </row>
    <row r="78" spans="1:25" s="2" customFormat="1" ht="24">
      <c r="A78" s="7">
        <v>71</v>
      </c>
      <c r="B78" s="8" t="s">
        <v>42</v>
      </c>
      <c r="C78" s="8"/>
      <c r="D78" s="9" t="s">
        <v>283</v>
      </c>
      <c r="E78" s="9" t="s">
        <v>284</v>
      </c>
      <c r="F78" s="9" t="s">
        <v>285</v>
      </c>
      <c r="G78" s="8" t="s">
        <v>46</v>
      </c>
      <c r="H78" s="8"/>
      <c r="I78" s="8" t="s">
        <v>286</v>
      </c>
      <c r="J78" s="8"/>
      <c r="K78" s="10"/>
      <c r="L78" s="8" t="s">
        <v>50</v>
      </c>
      <c r="M78" s="8">
        <v>13</v>
      </c>
      <c r="N78" s="8" t="s">
        <v>585</v>
      </c>
      <c r="O78" s="8" t="s">
        <v>584</v>
      </c>
      <c r="P78" s="8"/>
      <c r="Q78" s="8"/>
      <c r="R78" s="8"/>
      <c r="S78" s="8"/>
      <c r="T78" s="8"/>
      <c r="U78" s="8"/>
      <c r="V78" s="8"/>
      <c r="W78" s="8"/>
      <c r="X78" s="8"/>
      <c r="Y78" s="8"/>
    </row>
    <row r="79" spans="1:25" s="2" customFormat="1" ht="120">
      <c r="A79" s="7">
        <v>72</v>
      </c>
      <c r="B79" s="8" t="s">
        <v>288</v>
      </c>
      <c r="C79" s="8"/>
      <c r="D79" s="9" t="s">
        <v>289</v>
      </c>
      <c r="E79" s="9" t="s">
        <v>290</v>
      </c>
      <c r="F79" s="9" t="s">
        <v>291</v>
      </c>
      <c r="G79" s="8" t="s">
        <v>292</v>
      </c>
      <c r="H79" s="8"/>
      <c r="I79" s="8" t="s">
        <v>293</v>
      </c>
      <c r="J79" s="8"/>
      <c r="K79" s="10">
        <v>45955</v>
      </c>
      <c r="L79" s="8" t="s">
        <v>50</v>
      </c>
      <c r="M79" s="8">
        <v>10</v>
      </c>
      <c r="N79" s="8"/>
      <c r="O79" s="8"/>
      <c r="P79" s="8"/>
      <c r="Q79" s="8"/>
      <c r="R79" s="8"/>
      <c r="S79" s="8"/>
      <c r="T79" s="8"/>
      <c r="U79" s="8"/>
      <c r="V79" s="8"/>
      <c r="W79" s="460" t="s">
        <v>625</v>
      </c>
      <c r="X79" s="460" t="s">
        <v>626</v>
      </c>
      <c r="Y79" s="8"/>
    </row>
    <row r="80" spans="1:25" s="2" customFormat="1" ht="108">
      <c r="A80" s="7">
        <v>73</v>
      </c>
      <c r="B80" s="8" t="s">
        <v>288</v>
      </c>
      <c r="C80" s="8"/>
      <c r="D80" s="9" t="s">
        <v>294</v>
      </c>
      <c r="E80" s="9" t="s">
        <v>295</v>
      </c>
      <c r="F80" s="9" t="s">
        <v>296</v>
      </c>
      <c r="G80" s="8" t="s">
        <v>293</v>
      </c>
      <c r="H80" s="8"/>
      <c r="I80" s="8" t="s">
        <v>297</v>
      </c>
      <c r="J80" s="8"/>
      <c r="K80" s="10">
        <v>45955</v>
      </c>
      <c r="L80" s="8" t="s">
        <v>50</v>
      </c>
      <c r="M80" s="8">
        <v>8</v>
      </c>
      <c r="N80" s="8"/>
      <c r="O80" s="8"/>
      <c r="P80" s="8"/>
      <c r="Q80" s="8"/>
      <c r="R80" s="8"/>
      <c r="S80" s="8"/>
      <c r="T80" s="8"/>
      <c r="U80" s="8"/>
      <c r="V80" s="8"/>
      <c r="W80" s="460" t="s">
        <v>627</v>
      </c>
      <c r="X80" s="460" t="s">
        <v>626</v>
      </c>
      <c r="Y80" s="8"/>
    </row>
    <row r="81" spans="1:25" s="2" customFormat="1" ht="156">
      <c r="A81" s="7">
        <v>74</v>
      </c>
      <c r="B81" s="8" t="s">
        <v>288</v>
      </c>
      <c r="C81" s="8"/>
      <c r="D81" s="9" t="s">
        <v>298</v>
      </c>
      <c r="E81" s="9" t="s">
        <v>299</v>
      </c>
      <c r="F81" s="9" t="s">
        <v>300</v>
      </c>
      <c r="G81" s="8" t="s">
        <v>301</v>
      </c>
      <c r="H81" s="8"/>
      <c r="I81" s="8" t="s">
        <v>302</v>
      </c>
      <c r="J81" s="8"/>
      <c r="K81" s="10">
        <v>45955</v>
      </c>
      <c r="L81" s="8" t="s">
        <v>50</v>
      </c>
      <c r="M81" s="8">
        <v>9</v>
      </c>
      <c r="N81" s="8"/>
      <c r="O81" s="8" t="s">
        <v>582</v>
      </c>
      <c r="P81" s="8"/>
      <c r="Q81" s="8"/>
      <c r="R81" s="8"/>
      <c r="S81" s="8"/>
      <c r="T81" s="8"/>
      <c r="U81" s="8"/>
      <c r="V81" s="8"/>
      <c r="W81" s="9"/>
      <c r="X81" s="9"/>
      <c r="Y81" s="8"/>
    </row>
    <row r="82" spans="1:25" s="2" customFormat="1" ht="144.94999999999999">
      <c r="A82" s="7">
        <v>75</v>
      </c>
      <c r="B82" s="9" t="s">
        <v>42</v>
      </c>
      <c r="C82" s="8"/>
      <c r="D82" s="9" t="s">
        <v>376</v>
      </c>
      <c r="E82" s="9" t="s">
        <v>377</v>
      </c>
      <c r="F82" s="256" t="s">
        <v>378</v>
      </c>
      <c r="G82" s="8" t="s">
        <v>379</v>
      </c>
      <c r="H82" s="8"/>
      <c r="I82" s="8" t="s">
        <v>380</v>
      </c>
      <c r="J82" s="8"/>
      <c r="K82" s="33">
        <v>45962</v>
      </c>
      <c r="L82" s="8" t="s">
        <v>50</v>
      </c>
      <c r="M82" s="8">
        <v>1</v>
      </c>
      <c r="N82" s="8"/>
      <c r="O82" s="8"/>
      <c r="P82" s="8"/>
      <c r="Q82" s="8"/>
      <c r="R82" s="8"/>
      <c r="S82" s="8"/>
      <c r="T82" s="8"/>
      <c r="U82" s="8"/>
      <c r="V82" s="8"/>
      <c r="W82" s="8"/>
      <c r="X82" s="346" t="s">
        <v>628</v>
      </c>
      <c r="Y82" s="42"/>
    </row>
    <row r="83" spans="1:25" s="2" customFormat="1" ht="87">
      <c r="A83" s="7">
        <v>76</v>
      </c>
      <c r="B83" s="9" t="s">
        <v>42</v>
      </c>
      <c r="C83" s="8"/>
      <c r="D83" s="9" t="s">
        <v>381</v>
      </c>
      <c r="E83" s="9" t="s">
        <v>382</v>
      </c>
      <c r="F83" s="256" t="s">
        <v>383</v>
      </c>
      <c r="G83" s="8" t="s">
        <v>384</v>
      </c>
      <c r="H83" s="8"/>
      <c r="I83" s="8" t="s">
        <v>251</v>
      </c>
      <c r="J83" s="8"/>
      <c r="K83" s="10">
        <v>45955</v>
      </c>
      <c r="L83" s="8" t="s">
        <v>50</v>
      </c>
      <c r="M83" s="8">
        <v>12</v>
      </c>
      <c r="N83" s="8"/>
      <c r="O83" s="8"/>
      <c r="P83" s="8"/>
      <c r="Q83" s="8"/>
      <c r="R83" s="8"/>
      <c r="S83" s="8"/>
      <c r="T83" s="8"/>
      <c r="U83" s="8"/>
      <c r="V83" s="8"/>
      <c r="W83" s="8"/>
      <c r="X83" s="346" t="s">
        <v>629</v>
      </c>
      <c r="Y83" s="8"/>
    </row>
    <row r="84" spans="1:25" s="2" customFormat="1" ht="87">
      <c r="A84" s="7">
        <v>77</v>
      </c>
      <c r="B84" s="9" t="s">
        <v>42</v>
      </c>
      <c r="C84" s="8"/>
      <c r="D84" s="9" t="s">
        <v>385</v>
      </c>
      <c r="E84" s="9" t="s">
        <v>386</v>
      </c>
      <c r="F84" s="256" t="s">
        <v>386</v>
      </c>
      <c r="G84" s="8" t="s">
        <v>384</v>
      </c>
      <c r="H84" s="8"/>
      <c r="I84" s="8" t="s">
        <v>251</v>
      </c>
      <c r="J84" s="8"/>
      <c r="K84" s="10">
        <v>45955</v>
      </c>
      <c r="L84" s="8" t="s">
        <v>50</v>
      </c>
      <c r="M84" s="8">
        <v>11</v>
      </c>
      <c r="N84" s="8"/>
      <c r="O84" s="8"/>
      <c r="P84" s="8"/>
      <c r="Q84" s="8"/>
      <c r="R84" s="8"/>
      <c r="S84" s="8"/>
      <c r="T84" s="8"/>
      <c r="U84" s="8"/>
      <c r="V84" s="8"/>
      <c r="W84" s="8"/>
      <c r="X84" s="346" t="s">
        <v>630</v>
      </c>
      <c r="Y84" s="8"/>
    </row>
    <row r="85" spans="1:25" s="2" customFormat="1" ht="132">
      <c r="A85" s="7">
        <v>78</v>
      </c>
      <c r="B85" s="9" t="s">
        <v>42</v>
      </c>
      <c r="C85" s="8"/>
      <c r="D85" s="9" t="s">
        <v>631</v>
      </c>
      <c r="E85" s="9" t="s">
        <v>401</v>
      </c>
      <c r="F85" s="106" t="s">
        <v>632</v>
      </c>
      <c r="G85" s="8" t="s">
        <v>46</v>
      </c>
      <c r="H85" s="8"/>
      <c r="I85" s="8" t="s">
        <v>586</v>
      </c>
      <c r="J85" s="8"/>
      <c r="K85" s="8"/>
      <c r="L85" s="8" t="s">
        <v>50</v>
      </c>
      <c r="M85" s="8">
        <v>6</v>
      </c>
      <c r="N85" s="8"/>
      <c r="O85" s="8"/>
      <c r="P85" s="8"/>
      <c r="Q85" s="8"/>
      <c r="R85" s="8"/>
      <c r="S85" s="8"/>
      <c r="T85" s="8"/>
      <c r="U85" s="8"/>
      <c r="V85" s="8"/>
      <c r="W85" s="8"/>
      <c r="X85" s="346" t="s">
        <v>633</v>
      </c>
      <c r="Y85" s="8"/>
    </row>
    <row r="86" spans="1:25" s="2" customFormat="1" ht="60">
      <c r="A86" s="7">
        <v>79</v>
      </c>
      <c r="B86" s="9" t="s">
        <v>42</v>
      </c>
      <c r="C86" s="8"/>
      <c r="D86" s="9" t="s">
        <v>403</v>
      </c>
      <c r="E86" s="9" t="s">
        <v>404</v>
      </c>
      <c r="F86" s="9" t="s">
        <v>405</v>
      </c>
      <c r="G86" s="8" t="s">
        <v>46</v>
      </c>
      <c r="H86" s="8"/>
      <c r="I86" s="8" t="s">
        <v>46</v>
      </c>
      <c r="J86" s="8"/>
      <c r="K86" s="8"/>
      <c r="L86" s="8" t="s">
        <v>50</v>
      </c>
      <c r="M86" s="8">
        <v>5</v>
      </c>
      <c r="N86" s="8"/>
      <c r="O86" s="8"/>
      <c r="P86" s="8"/>
      <c r="Q86" s="8"/>
      <c r="R86" s="8"/>
      <c r="S86" s="8"/>
      <c r="T86" s="8"/>
      <c r="U86" s="8"/>
      <c r="V86" s="8"/>
      <c r="W86" s="8"/>
      <c r="X86" s="8"/>
      <c r="Y86" s="8"/>
    </row>
    <row r="87" spans="1:25" s="2" customFormat="1" ht="24" hidden="1">
      <c r="A87" s="7">
        <v>80</v>
      </c>
      <c r="B87" s="42" t="s">
        <v>42</v>
      </c>
      <c r="C87" s="42"/>
      <c r="D87" s="42" t="s">
        <v>634</v>
      </c>
      <c r="E87" s="42" t="s">
        <v>635</v>
      </c>
      <c r="F87" s="9" t="s">
        <v>636</v>
      </c>
      <c r="G87" s="42" t="s">
        <v>46</v>
      </c>
      <c r="H87" s="42"/>
      <c r="I87" s="42" t="s">
        <v>46</v>
      </c>
      <c r="J87" s="42"/>
      <c r="K87" s="42"/>
      <c r="L87" s="8" t="s">
        <v>582</v>
      </c>
      <c r="M87" s="43"/>
      <c r="N87" s="42"/>
      <c r="O87" s="42"/>
      <c r="P87" s="42"/>
      <c r="Q87" s="42"/>
      <c r="R87" s="42"/>
      <c r="S87" s="42"/>
      <c r="T87" s="42"/>
      <c r="U87" s="42"/>
      <c r="V87" s="42"/>
      <c r="W87" s="42"/>
      <c r="X87" s="41"/>
      <c r="Y87" s="41"/>
    </row>
    <row r="88" spans="1:25" s="2" customFormat="1" ht="72" hidden="1">
      <c r="A88" s="7">
        <v>81</v>
      </c>
      <c r="B88" s="42" t="s">
        <v>42</v>
      </c>
      <c r="C88" s="42"/>
      <c r="D88" s="42" t="s">
        <v>637</v>
      </c>
      <c r="E88" s="42" t="s">
        <v>638</v>
      </c>
      <c r="F88" s="42"/>
      <c r="G88" s="42" t="s">
        <v>46</v>
      </c>
      <c r="H88" s="42"/>
      <c r="I88" s="42" t="s">
        <v>46</v>
      </c>
      <c r="J88" s="42"/>
      <c r="K88" s="42"/>
      <c r="L88" s="8" t="s">
        <v>582</v>
      </c>
      <c r="M88" s="43"/>
      <c r="N88" s="42"/>
      <c r="O88" s="42"/>
      <c r="P88" s="42"/>
      <c r="Q88" s="42"/>
      <c r="R88" s="42"/>
      <c r="S88" s="42"/>
      <c r="T88" s="42"/>
      <c r="U88" s="42"/>
      <c r="V88" s="42"/>
      <c r="W88" s="42"/>
      <c r="X88" s="41"/>
      <c r="Y88" s="41"/>
    </row>
    <row r="89" spans="1:25" s="2" customFormat="1" ht="24" hidden="1">
      <c r="A89" s="7">
        <v>82</v>
      </c>
      <c r="B89" s="42" t="s">
        <v>42</v>
      </c>
      <c r="C89" s="42"/>
      <c r="D89" s="42" t="s">
        <v>639</v>
      </c>
      <c r="E89" s="42"/>
      <c r="F89" s="42"/>
      <c r="G89" s="42" t="s">
        <v>46</v>
      </c>
      <c r="H89" s="42"/>
      <c r="I89" s="42" t="s">
        <v>46</v>
      </c>
      <c r="J89" s="42"/>
      <c r="K89" s="42"/>
      <c r="L89" s="8" t="s">
        <v>582</v>
      </c>
      <c r="M89" s="43"/>
      <c r="N89" s="42"/>
      <c r="O89" s="42"/>
      <c r="P89" s="42"/>
      <c r="Q89" s="42"/>
      <c r="R89" s="42"/>
      <c r="S89" s="42"/>
      <c r="T89" s="42"/>
      <c r="U89" s="42"/>
      <c r="V89" s="42"/>
      <c r="W89" s="42"/>
      <c r="X89" s="41"/>
      <c r="Y89" s="41"/>
    </row>
    <row r="90" spans="1:25" s="2" customFormat="1" ht="48">
      <c r="A90" s="7">
        <v>83</v>
      </c>
      <c r="B90" s="9" t="s">
        <v>235</v>
      </c>
      <c r="C90" s="8"/>
      <c r="D90" s="9" t="s">
        <v>236</v>
      </c>
      <c r="E90" s="9" t="s">
        <v>237</v>
      </c>
      <c r="F90" s="9" t="s">
        <v>238</v>
      </c>
      <c r="G90" s="8" t="s">
        <v>46</v>
      </c>
      <c r="H90" s="8"/>
      <c r="I90" s="8" t="s">
        <v>46</v>
      </c>
      <c r="J90" s="8"/>
      <c r="K90" s="10"/>
      <c r="L90" s="8" t="s">
        <v>50</v>
      </c>
      <c r="M90" s="8"/>
      <c r="N90" s="8"/>
      <c r="O90" s="8"/>
      <c r="P90" s="8"/>
      <c r="Q90" s="8"/>
      <c r="R90" s="8"/>
      <c r="S90" s="8"/>
      <c r="T90" s="8"/>
      <c r="U90" s="8"/>
      <c r="V90" s="8"/>
      <c r="W90" s="8"/>
      <c r="X90" s="8"/>
      <c r="Y90" s="8"/>
    </row>
    <row r="91" spans="1:25" s="2" customFormat="1" ht="36">
      <c r="A91" s="7">
        <v>84</v>
      </c>
      <c r="B91" s="9" t="s">
        <v>235</v>
      </c>
      <c r="C91" s="8"/>
      <c r="D91" s="9" t="s">
        <v>239</v>
      </c>
      <c r="E91" s="9" t="s">
        <v>240</v>
      </c>
      <c r="F91" s="9" t="s">
        <v>241</v>
      </c>
      <c r="G91" s="8" t="s">
        <v>46</v>
      </c>
      <c r="H91" s="8"/>
      <c r="I91" s="8" t="s">
        <v>46</v>
      </c>
      <c r="J91" s="8"/>
      <c r="K91" s="10"/>
      <c r="L91" s="8" t="s">
        <v>50</v>
      </c>
      <c r="M91" s="8" t="s">
        <v>583</v>
      </c>
      <c r="N91" s="8"/>
      <c r="O91" s="8"/>
      <c r="P91" s="8" t="s">
        <v>582</v>
      </c>
      <c r="Q91" s="8"/>
      <c r="R91" s="8"/>
      <c r="S91" s="8"/>
      <c r="T91" s="8"/>
      <c r="U91" s="8"/>
      <c r="V91" s="8"/>
      <c r="W91" s="8"/>
      <c r="X91" s="8"/>
      <c r="Y91" s="8"/>
    </row>
    <row r="92" spans="1:25" s="2" customFormat="1" ht="24">
      <c r="A92" s="7">
        <v>85</v>
      </c>
      <c r="B92" s="9" t="s">
        <v>483</v>
      </c>
      <c r="C92" s="8"/>
      <c r="D92" s="9"/>
      <c r="E92" s="9" t="s">
        <v>484</v>
      </c>
      <c r="F92" s="9" t="s">
        <v>485</v>
      </c>
      <c r="G92" s="8" t="s">
        <v>486</v>
      </c>
      <c r="H92" s="8"/>
      <c r="I92" s="8" t="s">
        <v>487</v>
      </c>
      <c r="J92" s="8"/>
      <c r="K92" s="8"/>
      <c r="L92" s="8" t="s">
        <v>50</v>
      </c>
      <c r="M92" s="8">
        <v>2</v>
      </c>
      <c r="N92" s="8"/>
      <c r="O92" s="8" t="s">
        <v>640</v>
      </c>
      <c r="P92" s="8"/>
      <c r="Q92" s="8"/>
      <c r="R92" s="8"/>
      <c r="S92" s="8"/>
      <c r="T92" s="8"/>
      <c r="U92" s="8"/>
      <c r="V92" s="8"/>
      <c r="W92" s="8"/>
      <c r="X92" s="8" t="s">
        <v>488</v>
      </c>
      <c r="Y92" s="8"/>
    </row>
    <row r="93" spans="1:25" s="2" customFormat="1" ht="24">
      <c r="A93" s="7">
        <v>86</v>
      </c>
      <c r="B93" s="9" t="s">
        <v>483</v>
      </c>
      <c r="C93" s="8"/>
      <c r="D93" s="9"/>
      <c r="E93" s="9" t="s">
        <v>489</v>
      </c>
      <c r="F93" s="9" t="s">
        <v>490</v>
      </c>
      <c r="G93" s="8" t="s">
        <v>486</v>
      </c>
      <c r="H93" s="8"/>
      <c r="I93" s="8" t="s">
        <v>491</v>
      </c>
      <c r="J93" s="8"/>
      <c r="K93" s="8"/>
      <c r="L93" s="8" t="s">
        <v>50</v>
      </c>
      <c r="M93" s="8">
        <v>3</v>
      </c>
      <c r="N93" s="8"/>
      <c r="O93" s="8" t="s">
        <v>640</v>
      </c>
      <c r="P93" s="8"/>
      <c r="Q93" s="8"/>
      <c r="R93" s="8"/>
      <c r="S93" s="8"/>
      <c r="T93" s="8"/>
      <c r="U93" s="8"/>
      <c r="V93" s="8"/>
      <c r="W93" s="8"/>
      <c r="X93" s="8" t="s">
        <v>488</v>
      </c>
      <c r="Y93" s="8"/>
    </row>
    <row r="94" spans="1:25" s="2" customFormat="1" ht="24">
      <c r="A94" s="7">
        <v>87</v>
      </c>
      <c r="B94" s="9" t="s">
        <v>483</v>
      </c>
      <c r="C94" s="8"/>
      <c r="D94" s="9"/>
      <c r="E94" s="9" t="s">
        <v>492</v>
      </c>
      <c r="F94" s="9" t="s">
        <v>493</v>
      </c>
      <c r="G94" s="8" t="s">
        <v>486</v>
      </c>
      <c r="H94" s="8"/>
      <c r="I94" s="8" t="s">
        <v>491</v>
      </c>
      <c r="J94" s="8"/>
      <c r="K94" s="8"/>
      <c r="L94" s="8" t="s">
        <v>50</v>
      </c>
      <c r="M94" s="8">
        <v>4</v>
      </c>
      <c r="N94" s="8"/>
      <c r="O94" s="8" t="s">
        <v>640</v>
      </c>
      <c r="P94" s="8"/>
      <c r="Q94" s="8"/>
      <c r="R94" s="8"/>
      <c r="S94" s="8"/>
      <c r="T94" s="8"/>
      <c r="U94" s="8"/>
      <c r="V94" s="8"/>
      <c r="W94" s="8"/>
      <c r="X94" s="8" t="s">
        <v>488</v>
      </c>
      <c r="Y94" s="8"/>
    </row>
    <row r="95" spans="1:25" s="2" customFormat="1" ht="24">
      <c r="A95" s="7">
        <v>88</v>
      </c>
      <c r="B95" s="9" t="s">
        <v>228</v>
      </c>
      <c r="C95" s="8"/>
      <c r="D95" s="9" t="s">
        <v>229</v>
      </c>
      <c r="E95" s="9" t="s">
        <v>230</v>
      </c>
      <c r="F95" s="9" t="s">
        <v>231</v>
      </c>
      <c r="G95" s="8" t="s">
        <v>232</v>
      </c>
      <c r="H95" s="8"/>
      <c r="I95" s="8" t="s">
        <v>233</v>
      </c>
      <c r="J95" s="8"/>
      <c r="K95" s="10"/>
      <c r="L95" s="8" t="s">
        <v>50</v>
      </c>
      <c r="M95" s="8">
        <v>1</v>
      </c>
      <c r="N95" s="8"/>
      <c r="O95" s="8"/>
      <c r="P95" s="8"/>
      <c r="Q95" s="8"/>
      <c r="R95" s="8"/>
      <c r="S95" s="8"/>
      <c r="T95" s="8"/>
      <c r="U95" s="8"/>
      <c r="V95" s="8"/>
      <c r="W95" s="8"/>
      <c r="X95" s="42"/>
      <c r="Y95" s="42"/>
    </row>
    <row r="96" spans="1:25" s="2" customFormat="1" ht="36">
      <c r="A96" s="7">
        <v>89</v>
      </c>
      <c r="B96" s="9" t="s">
        <v>228</v>
      </c>
      <c r="C96" s="8" t="s">
        <v>279</v>
      </c>
      <c r="D96" s="9" t="s">
        <v>280</v>
      </c>
      <c r="E96" s="9" t="s">
        <v>281</v>
      </c>
      <c r="F96" s="9" t="s">
        <v>282</v>
      </c>
      <c r="G96" s="8" t="s">
        <v>267</v>
      </c>
      <c r="H96" s="8"/>
      <c r="I96" s="8"/>
      <c r="J96" s="8"/>
      <c r="K96" s="10"/>
      <c r="L96" s="8" t="s">
        <v>50</v>
      </c>
      <c r="M96" s="8">
        <v>2</v>
      </c>
      <c r="N96" s="8"/>
      <c r="O96" s="8"/>
      <c r="P96" s="8"/>
      <c r="Q96" s="8"/>
      <c r="R96" s="8"/>
      <c r="S96" s="8"/>
      <c r="T96" s="8"/>
      <c r="U96" s="8"/>
      <c r="V96" s="8"/>
      <c r="W96" s="8"/>
      <c r="X96" s="8"/>
      <c r="Y96" s="8"/>
    </row>
    <row r="97" spans="1:25" s="2" customFormat="1" ht="72">
      <c r="A97" s="7">
        <v>90</v>
      </c>
      <c r="B97" s="8" t="s">
        <v>263</v>
      </c>
      <c r="C97" s="8"/>
      <c r="D97" s="9" t="s">
        <v>337</v>
      </c>
      <c r="E97" s="9" t="s">
        <v>338</v>
      </c>
      <c r="F97" s="28" t="s">
        <v>641</v>
      </c>
      <c r="G97" s="8" t="s">
        <v>642</v>
      </c>
      <c r="H97" s="8"/>
      <c r="I97" s="8"/>
      <c r="J97" s="8"/>
      <c r="K97" s="10">
        <v>45955</v>
      </c>
      <c r="L97" s="8" t="s">
        <v>50</v>
      </c>
      <c r="M97" s="8">
        <v>5</v>
      </c>
      <c r="N97" s="8"/>
      <c r="O97" s="8"/>
      <c r="P97" s="8"/>
      <c r="Q97" s="9" t="s">
        <v>643</v>
      </c>
      <c r="R97" s="8"/>
      <c r="S97" s="8"/>
      <c r="T97" s="8"/>
      <c r="U97" s="8"/>
      <c r="V97" s="8"/>
      <c r="W97" s="461" t="s">
        <v>27</v>
      </c>
      <c r="X97" s="468" t="s">
        <v>644</v>
      </c>
      <c r="Y97" s="42"/>
    </row>
    <row r="98" spans="1:25" s="2" customFormat="1" ht="48">
      <c r="A98" s="7">
        <v>91</v>
      </c>
      <c r="B98" s="8" t="s">
        <v>263</v>
      </c>
      <c r="C98" s="8"/>
      <c r="D98" s="9" t="s">
        <v>341</v>
      </c>
      <c r="E98" s="9" t="s">
        <v>342</v>
      </c>
      <c r="F98" s="28" t="s">
        <v>645</v>
      </c>
      <c r="G98" s="8" t="s">
        <v>642</v>
      </c>
      <c r="H98" s="8"/>
      <c r="I98" s="8"/>
      <c r="J98" s="8"/>
      <c r="K98" s="10">
        <v>45955</v>
      </c>
      <c r="L98" s="8" t="s">
        <v>50</v>
      </c>
      <c r="M98" s="8">
        <v>6</v>
      </c>
      <c r="N98" s="8"/>
      <c r="O98" s="8"/>
      <c r="P98" s="8"/>
      <c r="Q98" s="9" t="s">
        <v>643</v>
      </c>
      <c r="R98" s="8"/>
      <c r="S98" s="8"/>
      <c r="T98" s="8"/>
      <c r="U98" s="8"/>
      <c r="V98" s="8"/>
      <c r="W98" s="461" t="s">
        <v>27</v>
      </c>
      <c r="X98" s="346" t="s">
        <v>646</v>
      </c>
      <c r="Y98" s="42"/>
    </row>
    <row r="99" spans="1:25" s="2" customFormat="1" ht="60">
      <c r="A99" s="7">
        <v>92</v>
      </c>
      <c r="B99" s="8" t="s">
        <v>263</v>
      </c>
      <c r="C99" s="8"/>
      <c r="D99" s="9" t="s">
        <v>344</v>
      </c>
      <c r="E99" s="9" t="s">
        <v>345</v>
      </c>
      <c r="F99" s="28" t="s">
        <v>647</v>
      </c>
      <c r="G99" s="8" t="s">
        <v>642</v>
      </c>
      <c r="H99" s="8"/>
      <c r="I99" s="8"/>
      <c r="J99" s="8"/>
      <c r="K99" s="10">
        <v>45955</v>
      </c>
      <c r="L99" s="8" t="s">
        <v>50</v>
      </c>
      <c r="M99" s="8">
        <v>1</v>
      </c>
      <c r="N99" s="8"/>
      <c r="O99" s="8"/>
      <c r="P99" s="8"/>
      <c r="Q99" s="9" t="s">
        <v>643</v>
      </c>
      <c r="R99" s="8"/>
      <c r="S99" s="8"/>
      <c r="T99" s="8"/>
      <c r="U99" s="8"/>
      <c r="V99" s="8"/>
      <c r="W99" s="461" t="s">
        <v>27</v>
      </c>
      <c r="X99" s="468" t="s">
        <v>648</v>
      </c>
      <c r="Y99" s="42"/>
    </row>
    <row r="100" spans="1:25" s="2" customFormat="1" ht="60">
      <c r="A100" s="7">
        <v>93</v>
      </c>
      <c r="B100" s="8" t="s">
        <v>263</v>
      </c>
      <c r="C100" s="8"/>
      <c r="D100" s="9" t="s">
        <v>347</v>
      </c>
      <c r="E100" s="9" t="s">
        <v>348</v>
      </c>
      <c r="F100" s="28" t="s">
        <v>649</v>
      </c>
      <c r="G100" s="8" t="s">
        <v>642</v>
      </c>
      <c r="H100" s="8"/>
      <c r="I100" s="8" t="s">
        <v>350</v>
      </c>
      <c r="J100" s="8"/>
      <c r="K100" s="10">
        <v>45955</v>
      </c>
      <c r="L100" s="8" t="s">
        <v>50</v>
      </c>
      <c r="M100" s="8">
        <v>4</v>
      </c>
      <c r="N100" s="8"/>
      <c r="O100" s="8"/>
      <c r="P100" s="8"/>
      <c r="Q100" s="9" t="s">
        <v>650</v>
      </c>
      <c r="R100" s="8"/>
      <c r="S100" s="8"/>
      <c r="T100" s="8"/>
      <c r="U100" s="8"/>
      <c r="V100" s="8"/>
      <c r="W100" s="461" t="s">
        <v>27</v>
      </c>
      <c r="X100" s="468" t="s">
        <v>651</v>
      </c>
      <c r="Y100" s="42"/>
    </row>
    <row r="101" spans="1:25" s="2" customFormat="1" ht="60">
      <c r="A101" s="7">
        <v>94</v>
      </c>
      <c r="B101" s="8" t="s">
        <v>263</v>
      </c>
      <c r="C101" s="8"/>
      <c r="D101" s="9" t="s">
        <v>351</v>
      </c>
      <c r="E101" s="9" t="s">
        <v>352</v>
      </c>
      <c r="F101" s="28" t="s">
        <v>353</v>
      </c>
      <c r="G101" s="8" t="s">
        <v>642</v>
      </c>
      <c r="H101" s="8"/>
      <c r="I101" s="8" t="s">
        <v>354</v>
      </c>
      <c r="J101" s="8"/>
      <c r="K101" s="10">
        <v>45955</v>
      </c>
      <c r="L101" s="8" t="s">
        <v>50</v>
      </c>
      <c r="M101" s="8">
        <v>3</v>
      </c>
      <c r="N101" s="8"/>
      <c r="O101" s="8"/>
      <c r="P101" s="8"/>
      <c r="Q101" s="9" t="s">
        <v>652</v>
      </c>
      <c r="R101" s="8"/>
      <c r="S101" s="8"/>
      <c r="T101" s="8"/>
      <c r="U101" s="8"/>
      <c r="V101" s="8"/>
      <c r="W101" s="8" t="s">
        <v>653</v>
      </c>
      <c r="X101" s="9" t="s">
        <v>653</v>
      </c>
      <c r="Y101" s="42"/>
    </row>
    <row r="102" spans="1:25" s="2" customFormat="1" ht="72">
      <c r="A102" s="7">
        <v>95</v>
      </c>
      <c r="B102" s="8" t="s">
        <v>263</v>
      </c>
      <c r="C102" s="8"/>
      <c r="D102" s="9" t="s">
        <v>355</v>
      </c>
      <c r="E102" s="9" t="s">
        <v>356</v>
      </c>
      <c r="F102" s="28" t="s">
        <v>654</v>
      </c>
      <c r="G102" s="8" t="s">
        <v>642</v>
      </c>
      <c r="H102" s="8"/>
      <c r="I102" s="8" t="s">
        <v>267</v>
      </c>
      <c r="J102" s="8"/>
      <c r="K102" s="10">
        <v>45955</v>
      </c>
      <c r="L102" s="8" t="s">
        <v>50</v>
      </c>
      <c r="M102" s="8">
        <v>2</v>
      </c>
      <c r="N102" s="8"/>
      <c r="O102" s="8"/>
      <c r="P102" s="8"/>
      <c r="Q102" s="9" t="s">
        <v>650</v>
      </c>
      <c r="R102" s="8"/>
      <c r="S102" s="8"/>
      <c r="T102" s="8"/>
      <c r="U102" s="8"/>
      <c r="V102" s="8"/>
      <c r="W102" s="461" t="s">
        <v>27</v>
      </c>
      <c r="X102" s="346" t="s">
        <v>655</v>
      </c>
      <c r="Y102" s="42"/>
    </row>
    <row r="103" spans="1:25" s="2" customFormat="1" ht="48">
      <c r="A103" s="7">
        <v>96</v>
      </c>
      <c r="B103" s="8" t="s">
        <v>263</v>
      </c>
      <c r="C103" s="8"/>
      <c r="D103" s="28" t="s">
        <v>656</v>
      </c>
      <c r="E103" s="9" t="s">
        <v>657</v>
      </c>
      <c r="F103" s="28" t="s">
        <v>658</v>
      </c>
      <c r="G103" s="8" t="s">
        <v>642</v>
      </c>
      <c r="H103" s="8"/>
      <c r="I103" s="8"/>
      <c r="J103" s="8"/>
      <c r="K103" s="10" t="s">
        <v>659</v>
      </c>
      <c r="L103" s="8" t="s">
        <v>50</v>
      </c>
      <c r="M103" s="8">
        <v>7</v>
      </c>
      <c r="N103" s="8"/>
      <c r="O103" s="8"/>
      <c r="P103" s="8"/>
      <c r="Q103" s="9" t="s">
        <v>660</v>
      </c>
      <c r="R103" s="8"/>
      <c r="S103" s="8"/>
      <c r="T103" s="8"/>
      <c r="U103" s="8"/>
      <c r="V103" s="8"/>
      <c r="W103" s="461" t="s">
        <v>661</v>
      </c>
      <c r="X103" s="346" t="s">
        <v>662</v>
      </c>
      <c r="Y103" s="42"/>
    </row>
    <row r="104" spans="1:25" s="2" customFormat="1" ht="48">
      <c r="A104" s="7">
        <v>97</v>
      </c>
      <c r="B104" s="8" t="s">
        <v>263</v>
      </c>
      <c r="C104" s="8"/>
      <c r="D104" s="28" t="s">
        <v>663</v>
      </c>
      <c r="E104" s="9" t="s">
        <v>664</v>
      </c>
      <c r="F104" s="28" t="s">
        <v>665</v>
      </c>
      <c r="G104" s="8" t="s">
        <v>642</v>
      </c>
      <c r="H104" s="8"/>
      <c r="I104" s="8"/>
      <c r="J104" s="8"/>
      <c r="K104" s="10">
        <v>45955</v>
      </c>
      <c r="L104" s="8" t="s">
        <v>50</v>
      </c>
      <c r="M104" s="8">
        <v>7</v>
      </c>
      <c r="N104" s="8"/>
      <c r="O104" s="8"/>
      <c r="P104" s="8"/>
      <c r="Q104" s="9" t="s">
        <v>660</v>
      </c>
      <c r="R104" s="8"/>
      <c r="S104" s="8"/>
      <c r="T104" s="8"/>
      <c r="U104" s="8"/>
      <c r="V104" s="8"/>
      <c r="W104" s="461" t="s">
        <v>661</v>
      </c>
      <c r="X104" s="346" t="s">
        <v>666</v>
      </c>
      <c r="Y104" s="42"/>
    </row>
    <row r="105" spans="1:25" s="2" customFormat="1" ht="36">
      <c r="A105" s="7">
        <v>98</v>
      </c>
      <c r="B105" s="8" t="s">
        <v>263</v>
      </c>
      <c r="C105" s="8"/>
      <c r="D105" s="9" t="s">
        <v>667</v>
      </c>
      <c r="E105" s="9" t="s">
        <v>668</v>
      </c>
      <c r="F105" s="28" t="s">
        <v>669</v>
      </c>
      <c r="G105" s="8" t="s">
        <v>642</v>
      </c>
      <c r="H105" s="8"/>
      <c r="I105" s="8"/>
      <c r="J105" s="8"/>
      <c r="K105" s="10">
        <v>45955</v>
      </c>
      <c r="L105" s="8" t="s">
        <v>50</v>
      </c>
      <c r="M105" s="8"/>
      <c r="N105" s="8"/>
      <c r="O105" s="8"/>
      <c r="P105" s="8"/>
      <c r="Q105" s="8"/>
      <c r="R105" s="8"/>
      <c r="S105" s="8"/>
      <c r="T105" s="8"/>
      <c r="U105" s="8"/>
      <c r="V105" s="8"/>
      <c r="W105" s="8" t="s">
        <v>653</v>
      </c>
      <c r="X105" s="346" t="s">
        <v>670</v>
      </c>
      <c r="Y105" s="42"/>
    </row>
    <row r="106" spans="1:25" s="2" customFormat="1" ht="29.1">
      <c r="A106" s="7">
        <v>99</v>
      </c>
      <c r="B106" s="8" t="s">
        <v>263</v>
      </c>
      <c r="C106" s="8"/>
      <c r="D106" s="9" t="s">
        <v>671</v>
      </c>
      <c r="E106" s="9" t="s">
        <v>672</v>
      </c>
      <c r="F106" s="28" t="s">
        <v>673</v>
      </c>
      <c r="G106" s="8" t="s">
        <v>642</v>
      </c>
      <c r="H106" s="8"/>
      <c r="I106" s="8" t="s">
        <v>674</v>
      </c>
      <c r="J106" s="8"/>
      <c r="K106" s="10">
        <v>45955</v>
      </c>
      <c r="L106" s="8" t="s">
        <v>50</v>
      </c>
      <c r="M106" s="8"/>
      <c r="N106" s="8"/>
      <c r="O106" s="8"/>
      <c r="P106" s="8"/>
      <c r="Q106" s="9" t="s">
        <v>675</v>
      </c>
      <c r="R106" s="8"/>
      <c r="S106" s="8"/>
      <c r="T106" s="8"/>
      <c r="U106" s="8"/>
      <c r="V106" s="8"/>
      <c r="W106" s="461" t="s">
        <v>27</v>
      </c>
      <c r="X106" s="346" t="s">
        <v>676</v>
      </c>
      <c r="Y106" s="42"/>
    </row>
    <row r="107" spans="1:25" s="2" customFormat="1" ht="36">
      <c r="A107" s="7">
        <v>100</v>
      </c>
      <c r="B107" s="8" t="s">
        <v>263</v>
      </c>
      <c r="C107" s="8"/>
      <c r="D107" s="9" t="s">
        <v>677</v>
      </c>
      <c r="E107" s="9" t="s">
        <v>678</v>
      </c>
      <c r="F107" s="28" t="s">
        <v>679</v>
      </c>
      <c r="G107" s="8" t="s">
        <v>642</v>
      </c>
      <c r="H107" s="8"/>
      <c r="I107" s="8"/>
      <c r="J107" s="8"/>
      <c r="K107" s="10">
        <v>45955</v>
      </c>
      <c r="L107" s="8" t="s">
        <v>50</v>
      </c>
      <c r="M107" s="8"/>
      <c r="N107" s="8"/>
      <c r="O107" s="8"/>
      <c r="P107" s="8"/>
      <c r="Q107" s="9" t="s">
        <v>660</v>
      </c>
      <c r="R107" s="8"/>
      <c r="S107" s="8"/>
      <c r="T107" s="8"/>
      <c r="U107" s="8"/>
      <c r="V107" s="8"/>
      <c r="W107" s="461" t="s">
        <v>27</v>
      </c>
      <c r="X107" s="346" t="s">
        <v>680</v>
      </c>
      <c r="Y107" s="42"/>
    </row>
    <row r="108" spans="1:25" s="2" customFormat="1" ht="60">
      <c r="A108" s="7">
        <v>101</v>
      </c>
      <c r="B108" s="8" t="s">
        <v>263</v>
      </c>
      <c r="C108" s="8"/>
      <c r="D108" s="8" t="s">
        <v>681</v>
      </c>
      <c r="E108" s="9" t="s">
        <v>682</v>
      </c>
      <c r="F108" s="28" t="s">
        <v>683</v>
      </c>
      <c r="G108" s="8" t="s">
        <v>642</v>
      </c>
      <c r="H108" s="8"/>
      <c r="I108" s="8"/>
      <c r="J108" s="8"/>
      <c r="K108" s="10">
        <v>45955</v>
      </c>
      <c r="L108" s="8" t="s">
        <v>50</v>
      </c>
      <c r="M108" s="8"/>
      <c r="N108" s="8"/>
      <c r="O108" s="8"/>
      <c r="P108" s="8"/>
      <c r="Q108" s="9" t="s">
        <v>652</v>
      </c>
      <c r="R108" s="8"/>
      <c r="S108" s="8"/>
      <c r="T108" s="8"/>
      <c r="U108" s="8"/>
      <c r="V108" s="8"/>
      <c r="W108" s="8" t="s">
        <v>653</v>
      </c>
      <c r="X108" s="9" t="s">
        <v>653</v>
      </c>
      <c r="Y108" s="42"/>
    </row>
    <row r="109" spans="1:25" s="2" customFormat="1" ht="24" hidden="1">
      <c r="A109" s="7">
        <v>102</v>
      </c>
      <c r="B109" s="31" t="s">
        <v>94</v>
      </c>
      <c r="C109" s="31"/>
      <c r="D109" s="31" t="s">
        <v>95</v>
      </c>
      <c r="E109" s="31" t="s">
        <v>95</v>
      </c>
      <c r="F109" s="31" t="s">
        <v>96</v>
      </c>
      <c r="G109" s="31" t="s">
        <v>97</v>
      </c>
      <c r="H109" s="31"/>
      <c r="I109" s="22" t="s">
        <v>98</v>
      </c>
      <c r="J109" s="22"/>
      <c r="K109" s="63">
        <v>45930</v>
      </c>
      <c r="L109" s="31" t="s">
        <v>58</v>
      </c>
      <c r="M109" s="31"/>
      <c r="N109" s="31"/>
      <c r="O109" s="21" t="s">
        <v>63</v>
      </c>
      <c r="P109" s="21"/>
      <c r="Q109" s="31"/>
      <c r="R109" s="31"/>
      <c r="S109" s="31"/>
      <c r="T109" s="31"/>
      <c r="U109" s="31"/>
      <c r="V109" s="31"/>
      <c r="W109" s="31"/>
      <c r="X109" s="8"/>
      <c r="Y109" s="8"/>
    </row>
    <row r="110" spans="1:25" s="2" customFormat="1" ht="48" hidden="1">
      <c r="A110" s="7">
        <v>103</v>
      </c>
      <c r="B110" s="31" t="s">
        <v>94</v>
      </c>
      <c r="C110" s="31"/>
      <c r="D110" s="31" t="s">
        <v>99</v>
      </c>
      <c r="E110" s="31" t="s">
        <v>99</v>
      </c>
      <c r="F110" s="31" t="s">
        <v>100</v>
      </c>
      <c r="G110" s="31" t="s">
        <v>97</v>
      </c>
      <c r="H110" s="31"/>
      <c r="I110" s="22" t="s">
        <v>98</v>
      </c>
      <c r="J110" s="22"/>
      <c r="K110" s="63">
        <v>45930</v>
      </c>
      <c r="L110" s="31" t="s">
        <v>58</v>
      </c>
      <c r="M110" s="31"/>
      <c r="N110" s="31"/>
      <c r="O110" s="21" t="s">
        <v>63</v>
      </c>
      <c r="P110" s="21"/>
      <c r="Q110" s="31"/>
      <c r="R110" s="31"/>
      <c r="S110" s="31"/>
      <c r="T110" s="31"/>
      <c r="U110" s="31"/>
      <c r="V110" s="31"/>
      <c r="W110" s="31"/>
      <c r="X110" s="8"/>
      <c r="Y110" s="8"/>
    </row>
    <row r="111" spans="1:25" s="2" customFormat="1" ht="36">
      <c r="A111" s="7">
        <v>104</v>
      </c>
      <c r="B111" s="8" t="s">
        <v>94</v>
      </c>
      <c r="C111" s="8" t="s">
        <v>242</v>
      </c>
      <c r="D111" s="9" t="s">
        <v>243</v>
      </c>
      <c r="E111" s="9" t="s">
        <v>244</v>
      </c>
      <c r="F111" s="9"/>
      <c r="G111" s="8" t="s">
        <v>245</v>
      </c>
      <c r="H111" s="8"/>
      <c r="I111" s="8" t="s">
        <v>246</v>
      </c>
      <c r="J111" s="8"/>
      <c r="K111" s="10"/>
      <c r="L111" s="8" t="s">
        <v>50</v>
      </c>
      <c r="M111" s="8">
        <v>3</v>
      </c>
      <c r="N111" s="8"/>
      <c r="O111" s="8" t="s">
        <v>584</v>
      </c>
      <c r="P111" s="8"/>
      <c r="Q111" s="8"/>
      <c r="R111" s="8"/>
      <c r="S111" s="8"/>
      <c r="T111" s="8"/>
      <c r="U111" s="8"/>
      <c r="V111" s="8"/>
      <c r="W111" s="8"/>
      <c r="X111" s="8"/>
      <c r="Y111" s="8"/>
    </row>
    <row r="112" spans="1:25" s="2" customFormat="1" ht="72">
      <c r="A112" s="7">
        <v>105</v>
      </c>
      <c r="B112" s="8" t="s">
        <v>94</v>
      </c>
      <c r="C112" s="8" t="s">
        <v>247</v>
      </c>
      <c r="D112" s="9" t="s">
        <v>248</v>
      </c>
      <c r="E112" s="9" t="s">
        <v>249</v>
      </c>
      <c r="F112" s="9" t="s">
        <v>250</v>
      </c>
      <c r="G112" s="8" t="s">
        <v>251</v>
      </c>
      <c r="H112" s="8"/>
      <c r="I112" s="8" t="s">
        <v>252</v>
      </c>
      <c r="J112" s="8"/>
      <c r="K112" s="10"/>
      <c r="L112" s="8" t="s">
        <v>50</v>
      </c>
      <c r="M112" s="8">
        <v>2</v>
      </c>
      <c r="N112" s="8"/>
      <c r="O112" s="8" t="s">
        <v>584</v>
      </c>
      <c r="P112" s="8"/>
      <c r="Q112" s="8"/>
      <c r="R112" s="8"/>
      <c r="S112" s="8"/>
      <c r="T112" s="8"/>
      <c r="U112" s="8"/>
      <c r="V112" s="8"/>
      <c r="W112" s="8"/>
      <c r="X112" s="8"/>
      <c r="Y112" s="8"/>
    </row>
    <row r="113" spans="1:25" s="2" customFormat="1" ht="84">
      <c r="A113" s="7">
        <v>106</v>
      </c>
      <c r="B113" s="8" t="s">
        <v>94</v>
      </c>
      <c r="C113" s="8" t="s">
        <v>684</v>
      </c>
      <c r="D113" s="9" t="s">
        <v>254</v>
      </c>
      <c r="E113" s="9" t="s">
        <v>255</v>
      </c>
      <c r="F113" s="9" t="s">
        <v>256</v>
      </c>
      <c r="G113" s="8" t="s">
        <v>251</v>
      </c>
      <c r="H113" s="8"/>
      <c r="I113" s="8" t="s">
        <v>257</v>
      </c>
      <c r="J113" s="8"/>
      <c r="K113" s="10"/>
      <c r="L113" s="8" t="s">
        <v>50</v>
      </c>
      <c r="M113" s="8">
        <v>1</v>
      </c>
      <c r="N113" s="8"/>
      <c r="O113" s="8" t="s">
        <v>584</v>
      </c>
      <c r="P113" s="8"/>
      <c r="Q113" s="8"/>
      <c r="R113" s="8"/>
      <c r="S113" s="8"/>
      <c r="T113" s="8"/>
      <c r="U113" s="8"/>
      <c r="V113" s="8"/>
      <c r="W113" s="8"/>
      <c r="X113" s="42"/>
      <c r="Y113" s="42"/>
    </row>
    <row r="114" spans="1:25" s="2" customFormat="1" ht="108">
      <c r="A114" s="7">
        <v>107</v>
      </c>
      <c r="B114" s="8" t="s">
        <v>94</v>
      </c>
      <c r="C114" s="8" t="s">
        <v>247</v>
      </c>
      <c r="D114" s="9" t="s">
        <v>258</v>
      </c>
      <c r="E114" s="9" t="s">
        <v>259</v>
      </c>
      <c r="F114" s="9" t="s">
        <v>260</v>
      </c>
      <c r="G114" s="8" t="s">
        <v>251</v>
      </c>
      <c r="H114" s="8"/>
      <c r="I114" s="8" t="s">
        <v>261</v>
      </c>
      <c r="J114" s="8"/>
      <c r="K114" s="10"/>
      <c r="L114" s="8" t="s">
        <v>50</v>
      </c>
      <c r="M114" s="8">
        <v>4</v>
      </c>
      <c r="N114" s="8"/>
      <c r="O114" s="8"/>
      <c r="P114" s="8"/>
      <c r="Q114" s="8"/>
      <c r="R114" s="8"/>
      <c r="S114" s="8"/>
      <c r="T114" s="8"/>
      <c r="U114" s="8"/>
      <c r="V114" s="8"/>
      <c r="W114" s="8"/>
      <c r="X114" s="8"/>
      <c r="Y114" s="8"/>
    </row>
    <row r="115" spans="1:25" s="2" customFormat="1" ht="24" hidden="1">
      <c r="A115" s="7">
        <v>108</v>
      </c>
      <c r="B115" s="31" t="s">
        <v>53</v>
      </c>
      <c r="C115" s="31"/>
      <c r="D115" s="31" t="s">
        <v>54</v>
      </c>
      <c r="E115" s="31" t="s">
        <v>55</v>
      </c>
      <c r="F115" s="31" t="s">
        <v>56</v>
      </c>
      <c r="G115" s="31" t="s">
        <v>97</v>
      </c>
      <c r="H115" s="31"/>
      <c r="I115" s="22" t="s">
        <v>57</v>
      </c>
      <c r="J115" s="22"/>
      <c r="K115" s="63">
        <v>45930</v>
      </c>
      <c r="L115" s="31" t="s">
        <v>58</v>
      </c>
      <c r="M115" s="31"/>
      <c r="N115" s="31" t="s">
        <v>50</v>
      </c>
      <c r="O115" s="21" t="s">
        <v>59</v>
      </c>
      <c r="P115" s="21"/>
      <c r="Q115" s="31"/>
      <c r="R115" s="31"/>
      <c r="S115" s="31"/>
      <c r="T115" s="31"/>
      <c r="U115" s="31"/>
      <c r="V115" s="31"/>
      <c r="W115" s="31"/>
      <c r="X115" s="8"/>
      <c r="Y115" s="8"/>
    </row>
    <row r="116" spans="1:25" s="2" customFormat="1" ht="60">
      <c r="A116" s="7">
        <v>109</v>
      </c>
      <c r="B116" s="9" t="s">
        <v>541</v>
      </c>
      <c r="C116" s="8"/>
      <c r="D116" s="9" t="s">
        <v>542</v>
      </c>
      <c r="E116" s="9" t="s">
        <v>543</v>
      </c>
      <c r="F116" s="9" t="s">
        <v>544</v>
      </c>
      <c r="G116" s="8" t="s">
        <v>530</v>
      </c>
      <c r="H116" s="8"/>
      <c r="I116" s="8" t="s">
        <v>531</v>
      </c>
      <c r="J116" s="8"/>
      <c r="K116" s="8"/>
      <c r="L116" s="8" t="s">
        <v>50</v>
      </c>
      <c r="M116" s="8"/>
      <c r="N116" s="8"/>
      <c r="O116" s="8" t="s">
        <v>685</v>
      </c>
      <c r="P116" s="8"/>
      <c r="Q116" s="8"/>
      <c r="R116" s="8"/>
      <c r="S116" s="8"/>
      <c r="T116" s="8"/>
      <c r="U116" s="8"/>
      <c r="V116" s="8"/>
      <c r="W116" s="8"/>
      <c r="X116" s="39" t="s">
        <v>545</v>
      </c>
      <c r="Y116" s="8"/>
    </row>
    <row r="117" spans="1:25" s="2" customFormat="1" ht="48">
      <c r="A117" s="7">
        <v>110</v>
      </c>
      <c r="B117" s="9" t="s">
        <v>541</v>
      </c>
      <c r="C117" s="8"/>
      <c r="D117" s="9" t="s">
        <v>546</v>
      </c>
      <c r="E117" s="9" t="s">
        <v>547</v>
      </c>
      <c r="F117" s="9" t="s">
        <v>548</v>
      </c>
      <c r="G117" s="8" t="s">
        <v>530</v>
      </c>
      <c r="H117" s="8"/>
      <c r="I117" s="8" t="s">
        <v>531</v>
      </c>
      <c r="J117" s="8"/>
      <c r="K117" s="8"/>
      <c r="L117" s="8" t="s">
        <v>50</v>
      </c>
      <c r="M117" s="8"/>
      <c r="N117" s="8"/>
      <c r="O117" s="8" t="s">
        <v>685</v>
      </c>
      <c r="P117" s="8"/>
      <c r="Q117" s="8"/>
      <c r="R117" s="8"/>
      <c r="S117" s="8"/>
      <c r="T117" s="8"/>
      <c r="U117" s="8"/>
      <c r="V117" s="8"/>
      <c r="W117" s="8"/>
      <c r="X117" s="39" t="s">
        <v>549</v>
      </c>
      <c r="Y117" s="8"/>
    </row>
    <row r="118" spans="1:25" s="2" customFormat="1" ht="24">
      <c r="A118" s="7">
        <v>111</v>
      </c>
      <c r="B118" s="9" t="s">
        <v>541</v>
      </c>
      <c r="C118" s="8"/>
      <c r="D118" s="9" t="s">
        <v>550</v>
      </c>
      <c r="E118" s="9" t="s">
        <v>551</v>
      </c>
      <c r="F118" s="9" t="s">
        <v>552</v>
      </c>
      <c r="G118" s="8" t="s">
        <v>530</v>
      </c>
      <c r="H118" s="8"/>
      <c r="I118" s="8" t="s">
        <v>531</v>
      </c>
      <c r="J118" s="8"/>
      <c r="K118" s="8"/>
      <c r="L118" s="8" t="s">
        <v>50</v>
      </c>
      <c r="M118" s="8"/>
      <c r="N118" s="8"/>
      <c r="O118" s="8" t="s">
        <v>582</v>
      </c>
      <c r="P118" s="8"/>
      <c r="Q118" s="8"/>
      <c r="R118" s="8"/>
      <c r="S118" s="8"/>
      <c r="T118" s="8"/>
      <c r="U118" s="8"/>
      <c r="V118" s="8"/>
      <c r="W118" s="8"/>
      <c r="X118" s="8"/>
      <c r="Y118" s="8"/>
    </row>
    <row r="119" spans="1:25" s="2" customFormat="1" ht="96" hidden="1">
      <c r="A119" s="7">
        <v>112</v>
      </c>
      <c r="B119" s="42" t="s">
        <v>180</v>
      </c>
      <c r="C119" s="42" t="s">
        <v>686</v>
      </c>
      <c r="D119" s="42" t="s">
        <v>182</v>
      </c>
      <c r="E119" s="42" t="s">
        <v>183</v>
      </c>
      <c r="F119" s="42" t="s">
        <v>184</v>
      </c>
      <c r="G119" s="42"/>
      <c r="H119" s="42"/>
      <c r="I119" s="42" t="s">
        <v>186</v>
      </c>
      <c r="J119" s="67"/>
      <c r="K119" s="68">
        <v>45955</v>
      </c>
      <c r="L119" s="42" t="s">
        <v>133</v>
      </c>
      <c r="M119" s="43">
        <v>1</v>
      </c>
      <c r="N119" s="42"/>
      <c r="O119" s="42"/>
      <c r="P119" s="42"/>
      <c r="Q119" s="42"/>
      <c r="R119" s="42"/>
      <c r="S119" s="42"/>
      <c r="T119" s="42"/>
      <c r="U119" s="42"/>
      <c r="V119" s="42"/>
      <c r="W119" s="42"/>
      <c r="X119" s="42"/>
      <c r="Y119" s="42"/>
    </row>
    <row r="120" spans="1:25" s="2" customFormat="1" ht="312" hidden="1">
      <c r="A120" s="7">
        <v>113</v>
      </c>
      <c r="B120" s="42" t="s">
        <v>180</v>
      </c>
      <c r="C120" s="42" t="s">
        <v>686</v>
      </c>
      <c r="D120" s="42" t="s">
        <v>200</v>
      </c>
      <c r="E120" s="42" t="s">
        <v>201</v>
      </c>
      <c r="F120" s="42" t="s">
        <v>581</v>
      </c>
      <c r="G120" s="42"/>
      <c r="H120" s="42"/>
      <c r="I120" s="42" t="s">
        <v>186</v>
      </c>
      <c r="J120" s="67"/>
      <c r="K120" s="68">
        <v>45955</v>
      </c>
      <c r="L120" s="42" t="s">
        <v>196</v>
      </c>
      <c r="M120" s="43">
        <v>5</v>
      </c>
      <c r="N120" s="42"/>
      <c r="O120" s="42"/>
      <c r="P120" s="42"/>
      <c r="Q120" s="42"/>
      <c r="R120" s="42"/>
      <c r="S120" s="42"/>
      <c r="T120" s="42"/>
      <c r="U120" s="42"/>
      <c r="V120" s="42"/>
      <c r="W120" s="42"/>
      <c r="X120" s="41"/>
      <c r="Y120" s="41"/>
    </row>
    <row r="121" spans="1:25" s="2" customFormat="1" ht="24" hidden="1">
      <c r="A121" s="7">
        <v>114</v>
      </c>
      <c r="B121" s="42" t="s">
        <v>180</v>
      </c>
      <c r="C121" s="42"/>
      <c r="D121" s="42" t="s">
        <v>203</v>
      </c>
      <c r="E121" s="42" t="s">
        <v>204</v>
      </c>
      <c r="F121" s="42" t="s">
        <v>205</v>
      </c>
      <c r="G121" s="42"/>
      <c r="H121" s="42"/>
      <c r="I121" s="42" t="s">
        <v>186</v>
      </c>
      <c r="J121" s="67"/>
      <c r="K121" s="68">
        <v>45955</v>
      </c>
      <c r="L121" s="42" t="s">
        <v>196</v>
      </c>
      <c r="M121" s="43">
        <v>3</v>
      </c>
      <c r="N121" s="42"/>
      <c r="O121" s="42"/>
      <c r="P121" s="42"/>
      <c r="Q121" s="42"/>
      <c r="R121" s="42"/>
      <c r="S121" s="42"/>
      <c r="T121" s="42"/>
      <c r="U121" s="42"/>
      <c r="V121" s="42"/>
      <c r="W121" s="42"/>
      <c r="X121" s="41"/>
      <c r="Y121" s="41"/>
    </row>
    <row r="122" spans="1:25" s="2" customFormat="1" ht="60" hidden="1">
      <c r="A122" s="7">
        <v>115</v>
      </c>
      <c r="B122" s="42" t="s">
        <v>180</v>
      </c>
      <c r="C122" s="42"/>
      <c r="D122" s="42" t="s">
        <v>206</v>
      </c>
      <c r="E122" s="42" t="s">
        <v>207</v>
      </c>
      <c r="F122" s="42" t="s">
        <v>208</v>
      </c>
      <c r="G122" s="42"/>
      <c r="H122" s="42"/>
      <c r="I122" s="42" t="s">
        <v>186</v>
      </c>
      <c r="J122" s="67"/>
      <c r="K122" s="68">
        <v>45955</v>
      </c>
      <c r="L122" s="42" t="s">
        <v>196</v>
      </c>
      <c r="M122" s="43">
        <v>6</v>
      </c>
      <c r="N122" s="42"/>
      <c r="O122" s="42"/>
      <c r="P122" s="42"/>
      <c r="Q122" s="42"/>
      <c r="R122" s="42"/>
      <c r="S122" s="42"/>
      <c r="T122" s="42"/>
      <c r="U122" s="42"/>
      <c r="V122" s="42"/>
      <c r="W122" s="42"/>
      <c r="X122" s="41"/>
      <c r="Y122" s="41"/>
    </row>
    <row r="123" spans="1:25" s="2" customFormat="1" ht="24">
      <c r="A123" s="7">
        <v>116</v>
      </c>
      <c r="B123" s="41" t="s">
        <v>180</v>
      </c>
      <c r="C123" s="41" t="s">
        <v>211</v>
      </c>
      <c r="D123" s="42" t="s">
        <v>212</v>
      </c>
      <c r="E123" s="42" t="s">
        <v>213</v>
      </c>
      <c r="F123" s="42" t="s">
        <v>214</v>
      </c>
      <c r="G123" s="41" t="s">
        <v>185</v>
      </c>
      <c r="H123" s="41"/>
      <c r="I123" s="41"/>
      <c r="J123" s="67"/>
      <c r="K123" s="69"/>
      <c r="L123" s="41" t="s">
        <v>50</v>
      </c>
      <c r="M123" s="70">
        <v>4</v>
      </c>
      <c r="N123" s="42"/>
      <c r="O123" s="42"/>
      <c r="P123" s="42"/>
      <c r="Q123" s="42"/>
      <c r="R123" s="42"/>
      <c r="S123" s="42"/>
      <c r="T123" s="42"/>
      <c r="U123" s="42"/>
      <c r="V123" s="42"/>
      <c r="W123" s="42"/>
      <c r="X123" s="41"/>
      <c r="Y123" s="41"/>
    </row>
    <row r="124" spans="1:25" s="2" customFormat="1" ht="24" hidden="1">
      <c r="A124" s="7">
        <v>117</v>
      </c>
      <c r="B124" s="42" t="s">
        <v>180</v>
      </c>
      <c r="C124" s="42" t="s">
        <v>686</v>
      </c>
      <c r="D124" s="42" t="s">
        <v>209</v>
      </c>
      <c r="E124" s="42" t="s">
        <v>210</v>
      </c>
      <c r="F124" s="42" t="s">
        <v>210</v>
      </c>
      <c r="G124" s="42"/>
      <c r="H124" s="42"/>
      <c r="I124" s="42" t="s">
        <v>186</v>
      </c>
      <c r="J124" s="67"/>
      <c r="K124" s="68">
        <v>45955</v>
      </c>
      <c r="L124" s="42" t="s">
        <v>196</v>
      </c>
      <c r="M124" s="43">
        <v>2</v>
      </c>
      <c r="N124" s="42"/>
      <c r="O124" s="42"/>
      <c r="P124" s="42"/>
      <c r="Q124" s="42"/>
      <c r="R124" s="42"/>
      <c r="S124" s="42"/>
      <c r="T124" s="42"/>
      <c r="U124" s="42"/>
      <c r="V124" s="42"/>
      <c r="W124" s="42"/>
      <c r="X124" s="41"/>
      <c r="Y124" s="41"/>
    </row>
    <row r="125" spans="1:25" s="2" customFormat="1" ht="48" hidden="1">
      <c r="A125" s="7">
        <v>118</v>
      </c>
      <c r="B125" s="42" t="s">
        <v>180</v>
      </c>
      <c r="C125" s="42"/>
      <c r="D125" s="42" t="s">
        <v>215</v>
      </c>
      <c r="E125" s="42" t="s">
        <v>216</v>
      </c>
      <c r="F125" s="42" t="s">
        <v>216</v>
      </c>
      <c r="G125" s="42"/>
      <c r="H125" s="42"/>
      <c r="I125" s="42" t="s">
        <v>218</v>
      </c>
      <c r="J125" s="67"/>
      <c r="K125" s="68">
        <v>45955</v>
      </c>
      <c r="L125" s="42" t="s">
        <v>196</v>
      </c>
      <c r="M125" s="43" t="s">
        <v>583</v>
      </c>
      <c r="N125" s="42"/>
      <c r="O125" s="42"/>
      <c r="P125" s="42" t="s">
        <v>582</v>
      </c>
      <c r="Q125" s="42"/>
      <c r="R125" s="42"/>
      <c r="S125" s="42"/>
      <c r="T125" s="42"/>
      <c r="U125" s="42"/>
      <c r="V125" s="42"/>
      <c r="W125" s="42"/>
      <c r="X125" s="41"/>
      <c r="Y125" s="41"/>
    </row>
    <row r="126" spans="1:25" s="2" customFormat="1" ht="96">
      <c r="A126" s="7">
        <v>119</v>
      </c>
      <c r="B126" s="9" t="s">
        <v>509</v>
      </c>
      <c r="C126" s="8"/>
      <c r="D126" s="9"/>
      <c r="E126" s="9" t="s">
        <v>687</v>
      </c>
      <c r="F126" s="9" t="s">
        <v>511</v>
      </c>
      <c r="G126" s="8" t="s">
        <v>486</v>
      </c>
      <c r="H126" s="8"/>
      <c r="I126" s="8" t="s">
        <v>504</v>
      </c>
      <c r="J126" s="8"/>
      <c r="K126" s="8"/>
      <c r="L126" s="8" t="s">
        <v>50</v>
      </c>
      <c r="M126" s="8">
        <v>5</v>
      </c>
      <c r="N126" s="8"/>
      <c r="O126" s="8" t="s">
        <v>688</v>
      </c>
      <c r="P126" s="8"/>
      <c r="Q126" s="8"/>
      <c r="R126" s="8"/>
      <c r="S126" s="8"/>
      <c r="T126" s="8"/>
      <c r="U126" s="8"/>
      <c r="V126" s="8"/>
      <c r="W126" s="8"/>
      <c r="X126" s="8"/>
      <c r="Y126" s="8"/>
    </row>
    <row r="127" spans="1:25" s="2" customFormat="1" ht="120">
      <c r="A127" s="7">
        <v>120</v>
      </c>
      <c r="B127" s="9" t="s">
        <v>509</v>
      </c>
      <c r="C127" s="8"/>
      <c r="D127" s="9" t="s">
        <v>689</v>
      </c>
      <c r="E127" s="9" t="s">
        <v>512</v>
      </c>
      <c r="F127" s="9" t="s">
        <v>513</v>
      </c>
      <c r="G127" s="8" t="s">
        <v>486</v>
      </c>
      <c r="H127" s="8"/>
      <c r="I127" s="8" t="s">
        <v>504</v>
      </c>
      <c r="J127" s="8"/>
      <c r="K127" s="8"/>
      <c r="L127" s="8" t="s">
        <v>50</v>
      </c>
      <c r="M127" s="8">
        <v>6</v>
      </c>
      <c r="N127" s="8"/>
      <c r="O127" s="8" t="s">
        <v>688</v>
      </c>
      <c r="P127" s="8"/>
      <c r="Q127" s="8"/>
      <c r="R127" s="8"/>
      <c r="S127" s="8"/>
      <c r="T127" s="8"/>
      <c r="U127" s="8"/>
      <c r="V127" s="8"/>
      <c r="W127" s="8"/>
      <c r="X127" s="8"/>
      <c r="Y127" s="8"/>
    </row>
    <row r="128" spans="1:25" s="2" customFormat="1" ht="144">
      <c r="A128" s="7">
        <v>121</v>
      </c>
      <c r="B128" s="9" t="s">
        <v>509</v>
      </c>
      <c r="C128" s="8"/>
      <c r="D128" s="9" t="s">
        <v>690</v>
      </c>
      <c r="E128" s="9" t="s">
        <v>514</v>
      </c>
      <c r="F128" s="9" t="s">
        <v>515</v>
      </c>
      <c r="G128" s="8" t="s">
        <v>486</v>
      </c>
      <c r="H128" s="8"/>
      <c r="I128" s="8" t="s">
        <v>504</v>
      </c>
      <c r="J128" s="8"/>
      <c r="K128" s="8"/>
      <c r="L128" s="8" t="s">
        <v>50</v>
      </c>
      <c r="M128" s="8">
        <v>7</v>
      </c>
      <c r="N128" s="8"/>
      <c r="O128" s="9" t="s">
        <v>691</v>
      </c>
      <c r="P128" s="8"/>
      <c r="Q128" s="8"/>
      <c r="R128" s="8"/>
      <c r="S128" s="8"/>
      <c r="T128" s="8"/>
      <c r="U128" s="8"/>
      <c r="V128" s="8"/>
      <c r="W128" s="8"/>
      <c r="X128" s="8"/>
      <c r="Y128" s="8"/>
    </row>
    <row r="129" spans="1:25" s="2" customFormat="1" ht="120">
      <c r="A129" s="7">
        <v>122</v>
      </c>
      <c r="B129" s="9" t="s">
        <v>509</v>
      </c>
      <c r="C129" s="9" t="s">
        <v>692</v>
      </c>
      <c r="D129" s="9" t="s">
        <v>693</v>
      </c>
      <c r="E129" s="9" t="s">
        <v>518</v>
      </c>
      <c r="F129" s="9" t="s">
        <v>519</v>
      </c>
      <c r="G129" s="8" t="s">
        <v>486</v>
      </c>
      <c r="H129" s="8"/>
      <c r="I129" s="8" t="s">
        <v>694</v>
      </c>
      <c r="J129" s="8"/>
      <c r="K129" s="8"/>
      <c r="L129" s="8" t="s">
        <v>50</v>
      </c>
      <c r="M129" s="8">
        <v>9</v>
      </c>
      <c r="N129" s="8"/>
      <c r="O129" s="8" t="s">
        <v>50</v>
      </c>
      <c r="P129" s="8"/>
      <c r="Q129" s="8"/>
      <c r="R129" s="8"/>
      <c r="S129" s="8"/>
      <c r="T129" s="8"/>
      <c r="U129" s="8"/>
      <c r="V129" s="8"/>
      <c r="W129" s="8"/>
      <c r="X129" s="8"/>
      <c r="Y129" s="8"/>
    </row>
    <row r="130" spans="1:25" s="2" customFormat="1" ht="48">
      <c r="A130" s="7">
        <v>123</v>
      </c>
      <c r="B130" s="9" t="s">
        <v>509</v>
      </c>
      <c r="C130" s="9" t="s">
        <v>695</v>
      </c>
      <c r="D130" s="9"/>
      <c r="E130" s="9" t="s">
        <v>520</v>
      </c>
      <c r="F130" s="9" t="s">
        <v>521</v>
      </c>
      <c r="G130" s="8" t="s">
        <v>486</v>
      </c>
      <c r="H130" s="8"/>
      <c r="I130" s="8" t="s">
        <v>696</v>
      </c>
      <c r="J130" s="8"/>
      <c r="K130" s="8"/>
      <c r="L130" s="8" t="s">
        <v>50</v>
      </c>
      <c r="M130" s="8">
        <v>10</v>
      </c>
      <c r="N130" s="8"/>
      <c r="O130" s="9" t="s">
        <v>697</v>
      </c>
      <c r="P130" s="8"/>
      <c r="Q130" s="8"/>
      <c r="R130" s="8"/>
      <c r="S130" s="8"/>
      <c r="T130" s="8"/>
      <c r="U130" s="8"/>
      <c r="V130" s="8"/>
      <c r="W130" s="8"/>
      <c r="X130" s="8"/>
      <c r="Y130" s="8"/>
    </row>
    <row r="131" spans="1:25" s="2" customFormat="1" ht="48">
      <c r="A131" s="7">
        <v>124</v>
      </c>
      <c r="B131" s="9" t="s">
        <v>509</v>
      </c>
      <c r="C131" s="9" t="s">
        <v>695</v>
      </c>
      <c r="D131" s="9"/>
      <c r="E131" s="9" t="s">
        <v>522</v>
      </c>
      <c r="F131" s="9" t="s">
        <v>523</v>
      </c>
      <c r="G131" s="8" t="s">
        <v>486</v>
      </c>
      <c r="H131" s="8"/>
      <c r="I131" s="8" t="s">
        <v>696</v>
      </c>
      <c r="J131" s="8"/>
      <c r="K131" s="8"/>
      <c r="L131" s="8" t="s">
        <v>50</v>
      </c>
      <c r="M131" s="8">
        <v>11</v>
      </c>
      <c r="N131" s="8"/>
      <c r="O131" s="9" t="s">
        <v>697</v>
      </c>
      <c r="P131" s="8"/>
      <c r="Q131" s="8"/>
      <c r="R131" s="8"/>
      <c r="S131" s="8"/>
      <c r="T131" s="8"/>
      <c r="U131" s="8"/>
      <c r="V131" s="8"/>
      <c r="W131" s="8"/>
      <c r="X131" s="8"/>
      <c r="Y131" s="8"/>
    </row>
    <row r="132" spans="1:25" s="2" customFormat="1" ht="48">
      <c r="A132" s="7">
        <v>125</v>
      </c>
      <c r="B132" s="9" t="s">
        <v>501</v>
      </c>
      <c r="C132" s="8"/>
      <c r="D132" s="9"/>
      <c r="E132" s="9" t="s">
        <v>502</v>
      </c>
      <c r="F132" s="9" t="s">
        <v>503</v>
      </c>
      <c r="G132" s="8" t="s">
        <v>486</v>
      </c>
      <c r="H132" s="8"/>
      <c r="I132" s="8" t="s">
        <v>504</v>
      </c>
      <c r="J132" s="8"/>
      <c r="K132" s="8"/>
      <c r="L132" s="8" t="s">
        <v>50</v>
      </c>
      <c r="M132" s="8">
        <v>2</v>
      </c>
      <c r="N132" s="8"/>
      <c r="O132" s="9" t="s">
        <v>691</v>
      </c>
      <c r="P132" s="8"/>
      <c r="Q132" s="8"/>
      <c r="R132" s="8"/>
      <c r="S132" s="8"/>
      <c r="T132" s="8"/>
      <c r="U132" s="8"/>
      <c r="V132" s="8"/>
      <c r="W132" s="8"/>
      <c r="X132" s="8"/>
      <c r="Y132" s="8"/>
    </row>
    <row r="133" spans="1:25" s="2" customFormat="1" ht="36">
      <c r="A133" s="7">
        <v>126</v>
      </c>
      <c r="B133" s="9" t="s">
        <v>501</v>
      </c>
      <c r="C133" s="8"/>
      <c r="D133" s="9"/>
      <c r="E133" s="9" t="s">
        <v>505</v>
      </c>
      <c r="F133" s="9" t="s">
        <v>506</v>
      </c>
      <c r="G133" s="8" t="s">
        <v>486</v>
      </c>
      <c r="H133" s="8"/>
      <c r="I133" s="8" t="s">
        <v>504</v>
      </c>
      <c r="J133" s="8"/>
      <c r="K133" s="8"/>
      <c r="L133" s="8" t="s">
        <v>50</v>
      </c>
      <c r="M133" s="8">
        <v>3</v>
      </c>
      <c r="N133" s="8"/>
      <c r="O133" s="8" t="s">
        <v>688</v>
      </c>
      <c r="P133" s="8"/>
      <c r="Q133" s="8"/>
      <c r="R133" s="8"/>
      <c r="S133" s="8"/>
      <c r="T133" s="8"/>
      <c r="U133" s="8"/>
      <c r="V133" s="8"/>
      <c r="W133" s="8"/>
      <c r="X133" s="8"/>
      <c r="Y133" s="8"/>
    </row>
    <row r="134" spans="1:25" s="2" customFormat="1" ht="36">
      <c r="A134" s="7">
        <v>127</v>
      </c>
      <c r="B134" s="9" t="s">
        <v>501</v>
      </c>
      <c r="C134" s="8"/>
      <c r="D134" s="9"/>
      <c r="E134" s="9" t="s">
        <v>507</v>
      </c>
      <c r="F134" s="9" t="s">
        <v>508</v>
      </c>
      <c r="G134" s="8" t="s">
        <v>486</v>
      </c>
      <c r="H134" s="8"/>
      <c r="I134" s="8" t="s">
        <v>504</v>
      </c>
      <c r="J134" s="8"/>
      <c r="K134" s="8"/>
      <c r="L134" s="8" t="s">
        <v>50</v>
      </c>
      <c r="M134" s="8">
        <v>4</v>
      </c>
      <c r="N134" s="8"/>
      <c r="O134" s="9" t="s">
        <v>691</v>
      </c>
      <c r="P134" s="8"/>
      <c r="Q134" s="8"/>
      <c r="R134" s="8"/>
      <c r="S134" s="8"/>
      <c r="T134" s="8"/>
      <c r="U134" s="8"/>
      <c r="V134" s="8"/>
      <c r="W134" s="8"/>
      <c r="X134" s="8"/>
      <c r="Y134" s="8"/>
    </row>
    <row r="135" spans="1:25" s="2" customFormat="1" ht="48">
      <c r="A135" s="7">
        <v>128</v>
      </c>
      <c r="B135" s="9" t="s">
        <v>501</v>
      </c>
      <c r="C135" s="9" t="s">
        <v>695</v>
      </c>
      <c r="D135" s="9"/>
      <c r="E135" s="9" t="s">
        <v>524</v>
      </c>
      <c r="F135" s="9" t="s">
        <v>525</v>
      </c>
      <c r="G135" s="8" t="s">
        <v>486</v>
      </c>
      <c r="H135" s="8"/>
      <c r="I135" s="8" t="s">
        <v>696</v>
      </c>
      <c r="J135" s="8"/>
      <c r="K135" s="8"/>
      <c r="L135" s="8" t="s">
        <v>50</v>
      </c>
      <c r="M135" s="8">
        <v>12</v>
      </c>
      <c r="N135" s="8"/>
      <c r="O135" s="9" t="s">
        <v>697</v>
      </c>
      <c r="P135" s="8"/>
      <c r="Q135" s="8"/>
      <c r="R135" s="8"/>
      <c r="S135" s="8"/>
      <c r="T135" s="8"/>
      <c r="U135" s="8"/>
      <c r="V135" s="8"/>
      <c r="W135" s="8"/>
      <c r="X135" s="8"/>
      <c r="Y135" s="8"/>
    </row>
    <row r="136" spans="1:25" s="2" customFormat="1" ht="24">
      <c r="A136" s="7">
        <v>129</v>
      </c>
      <c r="B136" s="9" t="s">
        <v>497</v>
      </c>
      <c r="C136" s="8"/>
      <c r="D136" s="9"/>
      <c r="E136" s="9" t="s">
        <v>498</v>
      </c>
      <c r="F136" s="9" t="s">
        <v>499</v>
      </c>
      <c r="G136" s="8" t="s">
        <v>486</v>
      </c>
      <c r="H136" s="8"/>
      <c r="I136" s="8" t="s">
        <v>500</v>
      </c>
      <c r="J136" s="8"/>
      <c r="K136" s="8"/>
      <c r="L136" s="8" t="s">
        <v>50</v>
      </c>
      <c r="M136" s="8">
        <v>1</v>
      </c>
      <c r="N136" s="8"/>
      <c r="O136" s="8" t="s">
        <v>698</v>
      </c>
      <c r="P136" s="8"/>
      <c r="Q136" s="8"/>
      <c r="R136" s="8"/>
      <c r="S136" s="8"/>
      <c r="T136" s="8"/>
      <c r="U136" s="8"/>
      <c r="V136" s="8"/>
      <c r="W136" s="8"/>
      <c r="X136" s="42"/>
      <c r="Y136" s="42"/>
    </row>
    <row r="137" spans="1:25" s="2" customFormat="1" ht="60">
      <c r="A137" s="7">
        <v>130</v>
      </c>
      <c r="B137" s="9" t="s">
        <v>497</v>
      </c>
      <c r="C137" s="8"/>
      <c r="D137" s="9"/>
      <c r="E137" s="9" t="s">
        <v>516</v>
      </c>
      <c r="F137" s="9" t="s">
        <v>517</v>
      </c>
      <c r="G137" s="8" t="s">
        <v>486</v>
      </c>
      <c r="H137" s="8"/>
      <c r="I137" s="8" t="s">
        <v>252</v>
      </c>
      <c r="J137" s="8"/>
      <c r="K137" s="8"/>
      <c r="L137" s="8" t="s">
        <v>50</v>
      </c>
      <c r="M137" s="8">
        <v>8</v>
      </c>
      <c r="N137" s="8"/>
      <c r="O137" s="9" t="s">
        <v>699</v>
      </c>
      <c r="P137" s="8"/>
      <c r="Q137" s="8"/>
      <c r="R137" s="8"/>
      <c r="S137" s="8"/>
      <c r="T137" s="8"/>
      <c r="U137" s="8"/>
      <c r="V137" s="8"/>
      <c r="W137" s="8"/>
      <c r="X137" s="8"/>
      <c r="Y137" s="8"/>
    </row>
    <row r="138" spans="1:25" s="2" customFormat="1" ht="84">
      <c r="A138" s="7">
        <v>131</v>
      </c>
      <c r="B138" s="42" t="s">
        <v>700</v>
      </c>
      <c r="C138" s="42"/>
      <c r="D138" s="42" t="s">
        <v>701</v>
      </c>
      <c r="E138" s="42" t="s">
        <v>702</v>
      </c>
      <c r="F138" s="238" t="s">
        <v>703</v>
      </c>
      <c r="G138" s="42" t="s">
        <v>293</v>
      </c>
      <c r="H138" s="42"/>
      <c r="I138" s="42" t="s">
        <v>293</v>
      </c>
      <c r="J138" s="42"/>
      <c r="K138" s="42"/>
      <c r="L138" s="42" t="s">
        <v>50</v>
      </c>
      <c r="M138" s="43"/>
      <c r="N138" s="42"/>
      <c r="O138" s="42"/>
      <c r="P138" s="42"/>
      <c r="Q138" s="42"/>
      <c r="R138" s="42"/>
      <c r="S138" s="42"/>
      <c r="T138" s="42"/>
      <c r="U138" s="42"/>
      <c r="V138" s="42"/>
      <c r="W138" s="42"/>
      <c r="X138" s="469" t="s">
        <v>703</v>
      </c>
      <c r="Y138" s="41"/>
    </row>
    <row r="139" spans="1:25" s="2" customFormat="1" ht="87">
      <c r="A139" s="7">
        <v>132</v>
      </c>
      <c r="B139" s="42" t="s">
        <v>704</v>
      </c>
      <c r="C139" s="42"/>
      <c r="D139" s="42" t="s">
        <v>705</v>
      </c>
      <c r="E139" s="42" t="s">
        <v>706</v>
      </c>
      <c r="F139" s="42" t="s">
        <v>707</v>
      </c>
      <c r="G139" s="42" t="s">
        <v>708</v>
      </c>
      <c r="H139" s="42"/>
      <c r="I139" s="42" t="s">
        <v>252</v>
      </c>
      <c r="J139" s="42"/>
      <c r="K139" s="42"/>
      <c r="L139" s="42" t="s">
        <v>50</v>
      </c>
      <c r="M139" s="43"/>
      <c r="N139" s="42"/>
      <c r="O139" s="42" t="s">
        <v>50</v>
      </c>
      <c r="P139" s="42"/>
      <c r="Q139" s="42"/>
      <c r="R139" s="42"/>
      <c r="S139" s="42" t="s">
        <v>709</v>
      </c>
      <c r="T139" s="42"/>
      <c r="U139" s="42"/>
      <c r="V139" s="42"/>
      <c r="W139" s="42"/>
      <c r="X139" s="238" t="s">
        <v>710</v>
      </c>
      <c r="Y139" s="41">
        <v>20</v>
      </c>
    </row>
    <row r="140" spans="1:25" s="2" customFormat="1" ht="48">
      <c r="A140" s="7">
        <v>133</v>
      </c>
      <c r="B140" s="9" t="s">
        <v>262</v>
      </c>
      <c r="C140" s="8" t="s">
        <v>263</v>
      </c>
      <c r="D140" s="9" t="s">
        <v>264</v>
      </c>
      <c r="E140" s="9" t="s">
        <v>265</v>
      </c>
      <c r="F140" s="9" t="s">
        <v>266</v>
      </c>
      <c r="G140" s="8" t="s">
        <v>267</v>
      </c>
      <c r="H140" s="8"/>
      <c r="I140" s="8"/>
      <c r="J140" s="8"/>
      <c r="K140" s="10"/>
      <c r="L140" s="8" t="s">
        <v>50</v>
      </c>
      <c r="M140" s="8">
        <v>1</v>
      </c>
      <c r="N140" s="8"/>
      <c r="O140" s="8"/>
      <c r="P140" s="8"/>
      <c r="Q140" s="8"/>
      <c r="R140" s="8"/>
      <c r="S140" s="8"/>
      <c r="T140" s="8"/>
      <c r="U140" s="8"/>
      <c r="V140" s="8"/>
      <c r="W140" s="8"/>
      <c r="X140" s="42"/>
      <c r="Y140" s="42"/>
    </row>
    <row r="141" spans="1:25" ht="24">
      <c r="A141" s="7">
        <v>134</v>
      </c>
      <c r="B141" s="9" t="s">
        <v>358</v>
      </c>
      <c r="C141" s="8"/>
      <c r="D141" s="9" t="s">
        <v>359</v>
      </c>
      <c r="E141" s="9" t="s">
        <v>360</v>
      </c>
      <c r="F141" s="28" t="s">
        <v>361</v>
      </c>
      <c r="G141" s="8" t="s">
        <v>362</v>
      </c>
      <c r="H141" s="8"/>
      <c r="I141" s="8"/>
      <c r="J141" s="8"/>
      <c r="K141" s="10">
        <v>45955</v>
      </c>
      <c r="L141" s="8" t="s">
        <v>50</v>
      </c>
      <c r="M141" s="8">
        <v>1</v>
      </c>
      <c r="N141" s="8"/>
      <c r="O141" s="8" t="s">
        <v>50</v>
      </c>
      <c r="P141" s="8"/>
      <c r="Q141" s="9" t="s">
        <v>711</v>
      </c>
      <c r="R141" s="8"/>
      <c r="S141" s="8"/>
      <c r="T141" s="8"/>
      <c r="U141" s="8"/>
      <c r="V141" s="8"/>
      <c r="W141" s="8"/>
      <c r="X141" s="42"/>
      <c r="Y141" s="42"/>
    </row>
    <row r="142" spans="1:25" ht="24">
      <c r="A142" s="7">
        <v>135</v>
      </c>
      <c r="B142" s="9" t="s">
        <v>358</v>
      </c>
      <c r="C142" s="8"/>
      <c r="D142" s="9" t="s">
        <v>364</v>
      </c>
      <c r="E142" s="9" t="s">
        <v>365</v>
      </c>
      <c r="F142" s="28" t="s">
        <v>366</v>
      </c>
      <c r="G142" s="8" t="s">
        <v>712</v>
      </c>
      <c r="H142" s="8"/>
      <c r="I142" s="8"/>
      <c r="J142" s="8"/>
      <c r="K142" s="10">
        <v>45955</v>
      </c>
      <c r="L142" s="8" t="s">
        <v>50</v>
      </c>
      <c r="M142" s="8">
        <v>2</v>
      </c>
      <c r="N142" s="8"/>
      <c r="O142" s="8" t="s">
        <v>50</v>
      </c>
      <c r="P142" s="8"/>
      <c r="Q142" s="9" t="s">
        <v>711</v>
      </c>
      <c r="R142" s="8"/>
      <c r="S142" s="8"/>
      <c r="T142" s="8"/>
      <c r="U142" s="8"/>
      <c r="V142" s="8"/>
      <c r="W142" s="8"/>
      <c r="X142" s="8"/>
      <c r="Y142" s="8"/>
    </row>
    <row r="143" spans="1:25" s="403" customFormat="1">
      <c r="A143" s="7">
        <v>136</v>
      </c>
      <c r="B143" s="9" t="s">
        <v>358</v>
      </c>
      <c r="C143" s="8"/>
      <c r="D143" s="9" t="s">
        <v>367</v>
      </c>
      <c r="E143" s="9"/>
      <c r="F143" s="9"/>
      <c r="G143" s="8" t="s">
        <v>362</v>
      </c>
      <c r="H143" s="8"/>
      <c r="I143" s="8"/>
      <c r="J143" s="8"/>
      <c r="K143" s="10">
        <v>45955</v>
      </c>
      <c r="L143" s="8" t="s">
        <v>50</v>
      </c>
      <c r="M143" s="8">
        <v>3</v>
      </c>
      <c r="N143" s="8"/>
      <c r="O143" s="8" t="s">
        <v>582</v>
      </c>
      <c r="P143" s="8"/>
      <c r="Q143" s="8"/>
      <c r="R143" s="8"/>
      <c r="S143" s="8"/>
      <c r="T143" s="8"/>
      <c r="U143" s="8"/>
      <c r="V143" s="8"/>
      <c r="W143" s="8"/>
      <c r="X143" s="8"/>
      <c r="Y143" s="8"/>
    </row>
    <row r="144" spans="1:25" s="2" customFormat="1" ht="24">
      <c r="A144" s="7">
        <v>137</v>
      </c>
      <c r="B144" s="9" t="s">
        <v>358</v>
      </c>
      <c r="C144" s="8"/>
      <c r="D144" s="9" t="s">
        <v>369</v>
      </c>
      <c r="E144" s="9"/>
      <c r="F144" s="9" t="s">
        <v>370</v>
      </c>
      <c r="G144" s="8" t="s">
        <v>362</v>
      </c>
      <c r="H144" s="8"/>
      <c r="I144" s="8"/>
      <c r="J144" s="8"/>
      <c r="K144" s="10">
        <v>45955</v>
      </c>
      <c r="L144" s="8" t="s">
        <v>50</v>
      </c>
      <c r="M144" s="8">
        <v>4</v>
      </c>
      <c r="N144" s="8"/>
      <c r="O144" s="8" t="s">
        <v>58</v>
      </c>
      <c r="P144" s="8"/>
      <c r="Q144" s="8"/>
      <c r="R144" s="8"/>
      <c r="S144" s="8"/>
      <c r="T144" s="8"/>
      <c r="U144" s="8"/>
      <c r="V144" s="8"/>
      <c r="W144" s="8"/>
      <c r="X144" s="8"/>
      <c r="Y144" s="8"/>
    </row>
    <row r="145" spans="1:25" s="2" customFormat="1" ht="36">
      <c r="A145" s="7">
        <v>138</v>
      </c>
      <c r="B145" s="9" t="s">
        <v>358</v>
      </c>
      <c r="C145" s="42"/>
      <c r="D145" s="42" t="s">
        <v>713</v>
      </c>
      <c r="E145" s="42" t="s">
        <v>714</v>
      </c>
      <c r="F145" s="42" t="s">
        <v>715</v>
      </c>
      <c r="G145" s="42" t="s">
        <v>362</v>
      </c>
      <c r="H145" s="42"/>
      <c r="I145" s="42"/>
      <c r="J145" s="42"/>
      <c r="K145" s="10">
        <v>45955</v>
      </c>
      <c r="L145" s="42" t="s">
        <v>50</v>
      </c>
      <c r="M145" s="43"/>
      <c r="N145" s="42"/>
      <c r="O145" s="42"/>
      <c r="P145" s="42"/>
      <c r="Q145" s="42"/>
      <c r="R145" s="42"/>
      <c r="S145" s="42"/>
      <c r="T145" s="42"/>
      <c r="U145" s="42"/>
      <c r="V145" s="42"/>
      <c r="W145" s="42"/>
      <c r="X145" s="42"/>
      <c r="Y145" s="42"/>
    </row>
    <row r="146" spans="1:25" s="2" customFormat="1" ht="36">
      <c r="A146" s="7">
        <v>139</v>
      </c>
      <c r="B146" s="9" t="s">
        <v>470</v>
      </c>
      <c r="C146" s="8"/>
      <c r="D146" s="9" t="s">
        <v>471</v>
      </c>
      <c r="E146" s="9" t="s">
        <v>471</v>
      </c>
      <c r="F146" s="9" t="s">
        <v>472</v>
      </c>
      <c r="G146" s="8" t="s">
        <v>420</v>
      </c>
      <c r="H146" s="8"/>
      <c r="I146" s="8" t="s">
        <v>473</v>
      </c>
      <c r="J146" s="8"/>
      <c r="K146" s="8"/>
      <c r="L146" s="8" t="s">
        <v>50</v>
      </c>
      <c r="M146" s="8"/>
      <c r="N146" s="8"/>
      <c r="O146" s="8" t="s">
        <v>716</v>
      </c>
      <c r="P146" s="8"/>
      <c r="Q146" s="8"/>
      <c r="R146" s="8"/>
      <c r="S146" s="8"/>
      <c r="T146" s="8"/>
      <c r="U146" s="8"/>
      <c r="V146" s="8"/>
      <c r="W146" s="8"/>
      <c r="X146" s="8"/>
      <c r="Y146" s="8"/>
    </row>
    <row r="147" spans="1:25" s="2" customFormat="1" ht="24" hidden="1">
      <c r="A147" s="7">
        <v>140</v>
      </c>
      <c r="B147" s="9" t="s">
        <v>187</v>
      </c>
      <c r="C147" s="9"/>
      <c r="D147" s="9" t="s">
        <v>188</v>
      </c>
      <c r="E147" s="9" t="s">
        <v>189</v>
      </c>
      <c r="F147" s="9" t="s">
        <v>189</v>
      </c>
      <c r="G147" s="9"/>
      <c r="H147" s="9"/>
      <c r="I147" s="9" t="s">
        <v>47</v>
      </c>
      <c r="J147" s="14"/>
      <c r="K147" s="64">
        <v>45955</v>
      </c>
      <c r="L147" s="9" t="s">
        <v>133</v>
      </c>
      <c r="M147" s="65">
        <v>1</v>
      </c>
      <c r="N147" s="9"/>
      <c r="O147" s="9"/>
      <c r="P147" s="9"/>
      <c r="Q147" s="9"/>
      <c r="R147" s="9"/>
      <c r="S147" s="9"/>
      <c r="T147" s="9"/>
      <c r="U147" s="9"/>
      <c r="V147" s="9"/>
      <c r="W147" s="9"/>
      <c r="X147" s="42"/>
      <c r="Y147" s="42"/>
    </row>
    <row r="148" spans="1:25" s="2" customFormat="1" ht="36">
      <c r="A148" s="7">
        <v>141</v>
      </c>
      <c r="B148" s="9" t="s">
        <v>274</v>
      </c>
      <c r="C148" s="9" t="s">
        <v>275</v>
      </c>
      <c r="D148" s="9" t="s">
        <v>276</v>
      </c>
      <c r="E148" s="9" t="s">
        <v>277</v>
      </c>
      <c r="F148" s="9" t="s">
        <v>278</v>
      </c>
      <c r="G148" s="8" t="s">
        <v>267</v>
      </c>
      <c r="H148" s="8"/>
      <c r="I148" s="8" t="s">
        <v>233</v>
      </c>
      <c r="J148" s="8"/>
      <c r="K148" s="10"/>
      <c r="L148" s="8" t="s">
        <v>50</v>
      </c>
      <c r="M148" s="8">
        <v>1</v>
      </c>
      <c r="N148" s="8"/>
      <c r="O148" s="8"/>
      <c r="P148" s="8"/>
      <c r="Q148" s="8"/>
      <c r="R148" s="8"/>
      <c r="S148" s="8"/>
      <c r="T148" s="8"/>
      <c r="U148" s="8"/>
      <c r="V148" s="8"/>
      <c r="W148" s="8"/>
      <c r="X148" s="42"/>
      <c r="Y148" s="42"/>
    </row>
    <row r="149" spans="1:25" s="403" customFormat="1" ht="24">
      <c r="A149" s="7">
        <v>142</v>
      </c>
      <c r="B149" s="9" t="s">
        <v>268</v>
      </c>
      <c r="C149" s="8"/>
      <c r="D149" s="9" t="s">
        <v>269</v>
      </c>
      <c r="E149" s="9" t="s">
        <v>270</v>
      </c>
      <c r="F149" s="9" t="s">
        <v>271</v>
      </c>
      <c r="G149" s="8" t="s">
        <v>267</v>
      </c>
      <c r="H149" s="8"/>
      <c r="I149" s="8" t="s">
        <v>272</v>
      </c>
      <c r="J149" s="8"/>
      <c r="K149" s="10"/>
      <c r="L149" s="8" t="s">
        <v>50</v>
      </c>
      <c r="M149" s="8">
        <v>1</v>
      </c>
      <c r="N149" s="8"/>
      <c r="O149" s="8"/>
      <c r="P149" s="8"/>
      <c r="Q149" s="8"/>
      <c r="R149" s="8"/>
      <c r="S149" s="8"/>
      <c r="T149" s="8"/>
      <c r="U149" s="8"/>
      <c r="V149" s="8"/>
      <c r="W149" s="8"/>
      <c r="X149" s="42"/>
      <c r="Y149" s="42"/>
    </row>
    <row r="150" spans="1:25" s="403" customFormat="1" hidden="1">
      <c r="A150" s="7">
        <v>143</v>
      </c>
      <c r="B150" s="9"/>
      <c r="C150" s="8"/>
      <c r="D150" s="9" t="s">
        <v>717</v>
      </c>
      <c r="E150" s="9"/>
      <c r="F150" s="9"/>
      <c r="G150" s="8" t="s">
        <v>362</v>
      </c>
      <c r="H150" s="8"/>
      <c r="I150" s="8"/>
      <c r="J150" s="8"/>
      <c r="K150" s="10">
        <v>45955</v>
      </c>
      <c r="L150" s="8"/>
      <c r="M150" s="8"/>
      <c r="N150" s="8"/>
      <c r="O150" s="8" t="s">
        <v>582</v>
      </c>
      <c r="P150" s="8"/>
      <c r="Q150" s="8"/>
      <c r="R150" s="8"/>
      <c r="S150" s="8"/>
      <c r="T150" s="8"/>
      <c r="U150" s="8"/>
      <c r="V150" s="8"/>
      <c r="W150" s="8"/>
      <c r="X150" s="8"/>
      <c r="Y150" s="8"/>
    </row>
    <row r="151" spans="1:25" customFormat="1" ht="48" hidden="1">
      <c r="A151" s="7">
        <v>144</v>
      </c>
      <c r="B151" s="42" t="s">
        <v>718</v>
      </c>
      <c r="C151" s="42"/>
      <c r="D151" s="42" t="s">
        <v>86</v>
      </c>
      <c r="E151" s="42" t="s">
        <v>87</v>
      </c>
      <c r="F151" s="42" t="s">
        <v>88</v>
      </c>
      <c r="G151" s="42" t="s">
        <v>89</v>
      </c>
      <c r="H151" s="42" t="s">
        <v>719</v>
      </c>
      <c r="I151" s="67" t="s">
        <v>47</v>
      </c>
      <c r="J151" s="67"/>
      <c r="K151" s="464">
        <v>45930</v>
      </c>
      <c r="L151" s="42" t="s">
        <v>58</v>
      </c>
      <c r="M151" s="42"/>
      <c r="N151" s="42"/>
      <c r="O151" s="42" t="s">
        <v>720</v>
      </c>
      <c r="P151" s="42"/>
      <c r="Q151" s="42"/>
      <c r="R151" s="42"/>
      <c r="S151" s="42"/>
      <c r="T151" s="42"/>
      <c r="U151" s="42"/>
      <c r="V151" s="42"/>
      <c r="W151" s="42"/>
      <c r="X151" s="42" t="s">
        <v>721</v>
      </c>
      <c r="Y151" s="470"/>
    </row>
    <row r="152" spans="1:25" ht="36" hidden="1">
      <c r="A152" s="7">
        <v>145</v>
      </c>
      <c r="B152" s="42" t="s">
        <v>722</v>
      </c>
      <c r="D152" s="42" t="s">
        <v>90</v>
      </c>
      <c r="E152" s="42" t="s">
        <v>91</v>
      </c>
      <c r="F152" s="42" t="s">
        <v>92</v>
      </c>
      <c r="G152" s="42" t="s">
        <v>89</v>
      </c>
      <c r="H152" s="42" t="s">
        <v>723</v>
      </c>
      <c r="I152" s="67" t="s">
        <v>47</v>
      </c>
      <c r="J152" s="67"/>
      <c r="K152" s="464">
        <v>45923</v>
      </c>
      <c r="L152" s="42" t="s">
        <v>58</v>
      </c>
      <c r="M152" s="42"/>
      <c r="O152" s="42" t="s">
        <v>724</v>
      </c>
      <c r="W152" s="42"/>
      <c r="X152" s="42" t="s">
        <v>725</v>
      </c>
      <c r="Y152" s="42"/>
    </row>
    <row r="153" spans="1:25" ht="36" hidden="1">
      <c r="A153" s="7">
        <v>146</v>
      </c>
      <c r="B153" s="42" t="s">
        <v>722</v>
      </c>
      <c r="D153" s="42" t="s">
        <v>90</v>
      </c>
      <c r="E153" s="42" t="s">
        <v>91</v>
      </c>
      <c r="F153" s="42" t="s">
        <v>93</v>
      </c>
      <c r="G153" s="42" t="s">
        <v>89</v>
      </c>
      <c r="H153" s="42" t="s">
        <v>723</v>
      </c>
      <c r="I153" s="67" t="s">
        <v>47</v>
      </c>
      <c r="J153" s="67"/>
      <c r="K153" s="464">
        <v>45930</v>
      </c>
      <c r="L153" s="42" t="s">
        <v>58</v>
      </c>
      <c r="M153" s="42"/>
      <c r="O153" s="42" t="s">
        <v>724</v>
      </c>
      <c r="W153" s="42"/>
      <c r="X153" s="42" t="s">
        <v>726</v>
      </c>
      <c r="Y153" s="42"/>
    </row>
    <row r="154" spans="1:25" ht="84">
      <c r="A154" s="7">
        <v>147</v>
      </c>
      <c r="B154" s="42" t="s">
        <v>727</v>
      </c>
      <c r="D154" s="42" t="s">
        <v>304</v>
      </c>
      <c r="E154" s="42" t="s">
        <v>305</v>
      </c>
      <c r="F154" s="42" t="s">
        <v>728</v>
      </c>
      <c r="G154" s="42" t="s">
        <v>307</v>
      </c>
      <c r="H154" s="42" t="s">
        <v>723</v>
      </c>
      <c r="I154" s="42" t="s">
        <v>308</v>
      </c>
      <c r="K154" s="464">
        <v>45986</v>
      </c>
      <c r="L154" s="42" t="s">
        <v>50</v>
      </c>
      <c r="M154" s="42">
        <v>2</v>
      </c>
      <c r="O154" s="42" t="s">
        <v>50</v>
      </c>
      <c r="W154" s="42"/>
      <c r="X154" s="42" t="s">
        <v>729</v>
      </c>
      <c r="Y154" s="42"/>
    </row>
    <row r="155" spans="1:25" ht="108">
      <c r="A155" s="7">
        <v>148</v>
      </c>
      <c r="B155" s="42" t="s">
        <v>727</v>
      </c>
      <c r="D155" s="42" t="s">
        <v>455</v>
      </c>
      <c r="E155" s="42" t="s">
        <v>730</v>
      </c>
      <c r="F155" s="42" t="s">
        <v>457</v>
      </c>
      <c r="G155" s="42" t="s">
        <v>420</v>
      </c>
      <c r="H155" s="42" t="s">
        <v>719</v>
      </c>
      <c r="I155" s="42" t="s">
        <v>421</v>
      </c>
      <c r="K155" s="464">
        <v>45958</v>
      </c>
      <c r="L155" s="42" t="s">
        <v>50</v>
      </c>
      <c r="M155" s="42">
        <v>11</v>
      </c>
      <c r="O155" s="42" t="s">
        <v>50</v>
      </c>
      <c r="R155" s="42" t="s">
        <v>731</v>
      </c>
      <c r="W155" s="42"/>
      <c r="X155" s="42" t="s">
        <v>732</v>
      </c>
      <c r="Y155" s="42"/>
    </row>
    <row r="156" spans="1:25" ht="96">
      <c r="A156" s="7">
        <v>149</v>
      </c>
      <c r="B156" s="42" t="s">
        <v>727</v>
      </c>
      <c r="D156" s="42" t="s">
        <v>733</v>
      </c>
      <c r="E156" s="42" t="s">
        <v>311</v>
      </c>
      <c r="F156" s="42" t="s">
        <v>312</v>
      </c>
      <c r="G156" s="42" t="s">
        <v>307</v>
      </c>
      <c r="H156" s="42" t="s">
        <v>723</v>
      </c>
      <c r="I156" s="42" t="s">
        <v>313</v>
      </c>
      <c r="K156" s="464">
        <v>45986</v>
      </c>
      <c r="L156" s="42" t="s">
        <v>50</v>
      </c>
      <c r="M156" s="42">
        <v>3</v>
      </c>
      <c r="O156" s="42" t="s">
        <v>582</v>
      </c>
      <c r="W156" s="42"/>
      <c r="X156" s="42" t="s">
        <v>734</v>
      </c>
      <c r="Y156" s="42"/>
    </row>
    <row r="157" spans="1:25" ht="120">
      <c r="A157" s="7">
        <v>150</v>
      </c>
      <c r="B157" s="42" t="s">
        <v>727</v>
      </c>
      <c r="D157" s="42" t="s">
        <v>735</v>
      </c>
      <c r="E157" s="42" t="s">
        <v>315</v>
      </c>
      <c r="F157" s="42" t="s">
        <v>316</v>
      </c>
      <c r="G157" s="42" t="s">
        <v>307</v>
      </c>
      <c r="H157" s="42" t="s">
        <v>723</v>
      </c>
      <c r="I157" s="42" t="s">
        <v>313</v>
      </c>
      <c r="K157" s="464">
        <v>45986</v>
      </c>
      <c r="L157" s="42" t="s">
        <v>50</v>
      </c>
      <c r="M157" s="42">
        <v>19</v>
      </c>
      <c r="O157" s="42" t="s">
        <v>582</v>
      </c>
      <c r="W157" s="42"/>
      <c r="X157" s="42" t="s">
        <v>736</v>
      </c>
      <c r="Y157" s="42"/>
    </row>
    <row r="158" spans="1:25" ht="48" hidden="1">
      <c r="A158" s="7">
        <v>151</v>
      </c>
      <c r="B158" s="42" t="s">
        <v>737</v>
      </c>
      <c r="D158" s="42" t="s">
        <v>418</v>
      </c>
      <c r="E158" s="42" t="s">
        <v>419</v>
      </c>
      <c r="F158" s="42" t="s">
        <v>418</v>
      </c>
      <c r="G158" s="42" t="s">
        <v>420</v>
      </c>
      <c r="H158" s="42" t="s">
        <v>719</v>
      </c>
      <c r="I158" s="42" t="s">
        <v>421</v>
      </c>
      <c r="K158" s="464">
        <v>45930</v>
      </c>
      <c r="L158" s="42" t="s">
        <v>58</v>
      </c>
      <c r="M158" s="42">
        <v>22</v>
      </c>
      <c r="O158" s="42" t="s">
        <v>50</v>
      </c>
      <c r="R158" s="42" t="s">
        <v>738</v>
      </c>
      <c r="W158" s="42"/>
      <c r="X158" s="42" t="s">
        <v>739</v>
      </c>
      <c r="Y158" s="42"/>
    </row>
    <row r="159" spans="1:25" ht="36" hidden="1">
      <c r="A159" s="7">
        <v>152</v>
      </c>
      <c r="B159" s="42" t="s">
        <v>737</v>
      </c>
      <c r="D159" s="42" t="s">
        <v>429</v>
      </c>
      <c r="E159" s="42" t="s">
        <v>430</v>
      </c>
      <c r="F159" s="42" t="s">
        <v>429</v>
      </c>
      <c r="G159" s="42" t="s">
        <v>420</v>
      </c>
      <c r="H159" s="42" t="s">
        <v>719</v>
      </c>
      <c r="I159" s="42" t="s">
        <v>421</v>
      </c>
      <c r="K159" s="464">
        <v>45930</v>
      </c>
      <c r="L159" s="42" t="s">
        <v>58</v>
      </c>
      <c r="M159" s="42">
        <v>6</v>
      </c>
      <c r="O159" s="42" t="s">
        <v>724</v>
      </c>
      <c r="W159" s="42"/>
      <c r="X159" s="42" t="s">
        <v>740</v>
      </c>
      <c r="Y159" s="42"/>
    </row>
    <row r="160" spans="1:25" ht="48">
      <c r="A160" s="7">
        <v>153</v>
      </c>
      <c r="B160" s="42" t="s">
        <v>727</v>
      </c>
      <c r="D160" s="42" t="s">
        <v>459</v>
      </c>
      <c r="E160" s="42" t="s">
        <v>460</v>
      </c>
      <c r="F160" s="42" t="s">
        <v>461</v>
      </c>
      <c r="G160" s="42" t="s">
        <v>420</v>
      </c>
      <c r="H160" s="42" t="s">
        <v>723</v>
      </c>
      <c r="I160" s="42" t="s">
        <v>421</v>
      </c>
      <c r="K160" s="464">
        <v>45958</v>
      </c>
      <c r="L160" s="42" t="s">
        <v>50</v>
      </c>
      <c r="M160" s="42">
        <v>12</v>
      </c>
      <c r="O160" s="42" t="s">
        <v>741</v>
      </c>
      <c r="W160" s="42"/>
      <c r="X160" s="42" t="s">
        <v>742</v>
      </c>
      <c r="Y160" s="42"/>
    </row>
    <row r="161" spans="1:25" ht="48" hidden="1">
      <c r="A161" s="7">
        <v>154</v>
      </c>
      <c r="B161" s="42" t="s">
        <v>743</v>
      </c>
      <c r="D161" s="42" t="s">
        <v>463</v>
      </c>
      <c r="E161" s="42" t="s">
        <v>463</v>
      </c>
      <c r="F161" s="42" t="s">
        <v>464</v>
      </c>
      <c r="G161" s="42" t="s">
        <v>420</v>
      </c>
      <c r="H161" s="42" t="s">
        <v>719</v>
      </c>
      <c r="I161" s="42" t="s">
        <v>421</v>
      </c>
      <c r="K161" s="464">
        <v>45930</v>
      </c>
      <c r="L161" s="42" t="s">
        <v>58</v>
      </c>
      <c r="M161" s="42">
        <v>13</v>
      </c>
      <c r="O161" s="42" t="s">
        <v>724</v>
      </c>
      <c r="R161" s="42" t="s">
        <v>744</v>
      </c>
      <c r="W161" s="42"/>
      <c r="X161" s="42" t="s">
        <v>745</v>
      </c>
      <c r="Y161" s="42"/>
    </row>
    <row r="162" spans="1:25" ht="36" hidden="1">
      <c r="A162" s="7">
        <v>155</v>
      </c>
      <c r="B162" s="42" t="s">
        <v>727</v>
      </c>
      <c r="D162" s="42" t="s">
        <v>466</v>
      </c>
      <c r="E162" s="42" t="s">
        <v>467</v>
      </c>
      <c r="F162" s="42" t="s">
        <v>466</v>
      </c>
      <c r="G162" s="42" t="s">
        <v>420</v>
      </c>
      <c r="H162" s="42" t="s">
        <v>746</v>
      </c>
      <c r="I162" s="42" t="s">
        <v>421</v>
      </c>
      <c r="K162" s="465"/>
      <c r="L162" s="42" t="s">
        <v>746</v>
      </c>
      <c r="M162" s="42">
        <v>28</v>
      </c>
      <c r="O162" s="42" t="s">
        <v>746</v>
      </c>
      <c r="W162" s="42"/>
      <c r="X162" s="42"/>
      <c r="Y162" s="42"/>
    </row>
    <row r="163" spans="1:25" ht="24" hidden="1">
      <c r="A163" s="7">
        <v>156</v>
      </c>
      <c r="B163" s="42" t="s">
        <v>722</v>
      </c>
      <c r="D163" s="42" t="s">
        <v>747</v>
      </c>
      <c r="E163" s="42" t="s">
        <v>478</v>
      </c>
      <c r="G163" s="42" t="s">
        <v>217</v>
      </c>
      <c r="H163" s="42" t="s">
        <v>746</v>
      </c>
      <c r="I163" s="42" t="s">
        <v>748</v>
      </c>
      <c r="K163" s="465"/>
      <c r="L163" s="42" t="s">
        <v>746</v>
      </c>
      <c r="M163" s="42">
        <v>31</v>
      </c>
      <c r="O163" s="42" t="s">
        <v>746</v>
      </c>
      <c r="W163" s="42"/>
      <c r="X163" s="42" t="s">
        <v>749</v>
      </c>
      <c r="Y163" s="42"/>
    </row>
    <row r="164" spans="1:25" ht="36">
      <c r="A164" s="7">
        <v>157</v>
      </c>
      <c r="B164" s="42" t="s">
        <v>750</v>
      </c>
      <c r="D164" s="42" t="s">
        <v>495</v>
      </c>
      <c r="E164" s="42" t="s">
        <v>495</v>
      </c>
      <c r="F164" s="42" t="s">
        <v>496</v>
      </c>
      <c r="G164" s="42" t="s">
        <v>486</v>
      </c>
      <c r="H164" s="42" t="s">
        <v>719</v>
      </c>
      <c r="I164" s="42" t="s">
        <v>491</v>
      </c>
      <c r="K164" s="464">
        <v>45958</v>
      </c>
      <c r="L164" s="42" t="s">
        <v>50</v>
      </c>
      <c r="M164" s="42">
        <v>15</v>
      </c>
      <c r="O164" s="42" t="s">
        <v>640</v>
      </c>
      <c r="W164" s="42"/>
      <c r="X164" s="42" t="s">
        <v>751</v>
      </c>
      <c r="Y164" s="42"/>
    </row>
    <row r="165" spans="1:25" ht="60" hidden="1">
      <c r="A165" s="7">
        <v>158</v>
      </c>
      <c r="B165" s="42" t="s">
        <v>727</v>
      </c>
      <c r="D165" s="42" t="s">
        <v>527</v>
      </c>
      <c r="E165" s="42" t="s">
        <v>528</v>
      </c>
      <c r="F165" s="42" t="s">
        <v>529</v>
      </c>
      <c r="G165" s="42" t="s">
        <v>530</v>
      </c>
      <c r="H165" s="42" t="s">
        <v>752</v>
      </c>
      <c r="I165" s="42" t="s">
        <v>531</v>
      </c>
      <c r="K165" s="464">
        <v>45930</v>
      </c>
      <c r="L165" s="42" t="s">
        <v>58</v>
      </c>
      <c r="M165" s="42">
        <v>13</v>
      </c>
      <c r="O165" s="42" t="s">
        <v>58</v>
      </c>
      <c r="W165" s="42"/>
      <c r="X165" s="42" t="s">
        <v>532</v>
      </c>
      <c r="Y165" s="42"/>
    </row>
    <row r="166" spans="1:25" ht="48">
      <c r="A166" s="7">
        <v>159</v>
      </c>
      <c r="B166" s="42" t="s">
        <v>727</v>
      </c>
      <c r="D166" s="42" t="s">
        <v>533</v>
      </c>
      <c r="E166" s="42" t="s">
        <v>534</v>
      </c>
      <c r="F166" s="42" t="s">
        <v>535</v>
      </c>
      <c r="G166" s="42" t="s">
        <v>530</v>
      </c>
      <c r="H166" s="42" t="s">
        <v>752</v>
      </c>
      <c r="I166" s="42" t="s">
        <v>531</v>
      </c>
      <c r="K166" s="464">
        <v>45958</v>
      </c>
      <c r="L166" s="42" t="s">
        <v>50</v>
      </c>
      <c r="M166" s="42">
        <v>14</v>
      </c>
      <c r="O166" s="42" t="s">
        <v>50</v>
      </c>
      <c r="W166" s="42"/>
      <c r="X166" s="42" t="s">
        <v>536</v>
      </c>
      <c r="Y166" s="42"/>
    </row>
    <row r="167" spans="1:25" ht="48" hidden="1">
      <c r="A167" s="7">
        <v>160</v>
      </c>
      <c r="B167" s="42" t="s">
        <v>753</v>
      </c>
      <c r="D167" s="42" t="s">
        <v>537</v>
      </c>
      <c r="E167" s="42" t="s">
        <v>538</v>
      </c>
      <c r="F167" s="42" t="s">
        <v>539</v>
      </c>
      <c r="G167" s="42" t="s">
        <v>530</v>
      </c>
      <c r="H167" s="42" t="s">
        <v>752</v>
      </c>
      <c r="I167" s="42" t="s">
        <v>531</v>
      </c>
      <c r="K167" s="464">
        <v>45930</v>
      </c>
      <c r="L167" s="42" t="s">
        <v>58</v>
      </c>
      <c r="M167" s="42">
        <v>15</v>
      </c>
      <c r="O167" s="42" t="s">
        <v>58</v>
      </c>
      <c r="W167" s="42"/>
      <c r="X167" s="42" t="s">
        <v>540</v>
      </c>
      <c r="Y167" s="42"/>
    </row>
    <row r="168" spans="1:25" ht="60" hidden="1">
      <c r="A168" s="7">
        <v>161</v>
      </c>
      <c r="B168" s="42" t="s">
        <v>718</v>
      </c>
      <c r="D168" s="42" t="s">
        <v>754</v>
      </c>
      <c r="E168" s="42" t="s">
        <v>755</v>
      </c>
      <c r="G168" s="42" t="s">
        <v>555</v>
      </c>
      <c r="H168" s="42" t="s">
        <v>723</v>
      </c>
      <c r="K168" s="464">
        <v>45930</v>
      </c>
      <c r="L168" s="42" t="s">
        <v>58</v>
      </c>
      <c r="M168" s="42">
        <v>1</v>
      </c>
      <c r="O168" s="42" t="s">
        <v>50</v>
      </c>
      <c r="R168" s="42" t="s">
        <v>756</v>
      </c>
      <c r="W168" s="42"/>
      <c r="X168" s="42" t="s">
        <v>757</v>
      </c>
      <c r="Y168" s="42"/>
    </row>
    <row r="169" spans="1:25" ht="24" hidden="1">
      <c r="A169" s="7">
        <v>162</v>
      </c>
      <c r="B169" s="42" t="s">
        <v>718</v>
      </c>
      <c r="D169" s="42" t="s">
        <v>565</v>
      </c>
      <c r="E169" s="42" t="s">
        <v>566</v>
      </c>
      <c r="G169" s="42" t="s">
        <v>555</v>
      </c>
      <c r="H169" s="42" t="s">
        <v>723</v>
      </c>
      <c r="K169" s="464">
        <v>45930</v>
      </c>
      <c r="L169" s="42" t="s">
        <v>58</v>
      </c>
      <c r="M169" s="42">
        <v>35</v>
      </c>
      <c r="O169" s="42" t="s">
        <v>35</v>
      </c>
      <c r="W169" s="42"/>
      <c r="X169" s="42"/>
      <c r="Y169" s="42"/>
    </row>
    <row r="170" spans="1:25" ht="36" hidden="1">
      <c r="A170" s="7">
        <v>163</v>
      </c>
      <c r="B170" s="42" t="s">
        <v>727</v>
      </c>
      <c r="D170" s="42" t="s">
        <v>567</v>
      </c>
      <c r="E170" s="42" t="s">
        <v>568</v>
      </c>
      <c r="G170" s="42" t="s">
        <v>555</v>
      </c>
      <c r="H170" s="42" t="s">
        <v>723</v>
      </c>
      <c r="K170" s="464">
        <v>45930</v>
      </c>
      <c r="L170" s="42" t="s">
        <v>58</v>
      </c>
      <c r="M170" s="42">
        <v>18</v>
      </c>
      <c r="O170" s="42" t="s">
        <v>744</v>
      </c>
      <c r="W170" s="42"/>
      <c r="X170" s="42" t="s">
        <v>758</v>
      </c>
      <c r="Y170" s="42"/>
    </row>
    <row r="171" spans="1:25" ht="132">
      <c r="A171" s="7">
        <v>164</v>
      </c>
      <c r="B171" s="42" t="s">
        <v>727</v>
      </c>
      <c r="D171" s="119" t="s">
        <v>759</v>
      </c>
      <c r="E171" s="42" t="s">
        <v>760</v>
      </c>
      <c r="F171" s="42" t="s">
        <v>761</v>
      </c>
      <c r="G171" s="42" t="s">
        <v>293</v>
      </c>
      <c r="H171" s="42" t="s">
        <v>762</v>
      </c>
      <c r="I171" s="42" t="s">
        <v>293</v>
      </c>
      <c r="K171" s="464">
        <v>45939</v>
      </c>
      <c r="L171" s="42" t="s">
        <v>50</v>
      </c>
      <c r="W171" s="466" t="s">
        <v>763</v>
      </c>
      <c r="X171" s="42" t="s">
        <v>764</v>
      </c>
      <c r="Y171" s="42"/>
    </row>
    <row r="172" spans="1:25" ht="108">
      <c r="A172" s="7">
        <v>165</v>
      </c>
      <c r="B172" s="42" t="s">
        <v>727</v>
      </c>
      <c r="D172" s="119" t="s">
        <v>765</v>
      </c>
      <c r="E172" s="42" t="s">
        <v>766</v>
      </c>
      <c r="F172" s="42" t="s">
        <v>766</v>
      </c>
      <c r="G172" s="42" t="s">
        <v>293</v>
      </c>
      <c r="H172" s="42" t="s">
        <v>762</v>
      </c>
      <c r="I172" s="42" t="s">
        <v>293</v>
      </c>
      <c r="K172" s="464">
        <v>45939</v>
      </c>
      <c r="L172" s="42" t="s">
        <v>50</v>
      </c>
      <c r="W172" s="467" t="s">
        <v>767</v>
      </c>
      <c r="X172" s="42" t="s">
        <v>768</v>
      </c>
      <c r="Y172" s="42"/>
    </row>
    <row r="173" spans="1:25">
      <c r="A173" s="7">
        <v>166</v>
      </c>
      <c r="B173" s="42" t="s">
        <v>722</v>
      </c>
      <c r="D173" s="42" t="s">
        <v>769</v>
      </c>
      <c r="G173" s="42" t="s">
        <v>770</v>
      </c>
      <c r="H173" s="42" t="s">
        <v>723</v>
      </c>
      <c r="K173" s="464">
        <v>45986</v>
      </c>
      <c r="L173" s="42" t="s">
        <v>50</v>
      </c>
      <c r="W173" s="42"/>
      <c r="X173" s="42" t="s">
        <v>771</v>
      </c>
      <c r="Y173" s="42"/>
    </row>
    <row r="174" spans="1:25" ht="24">
      <c r="A174" s="7">
        <v>167</v>
      </c>
      <c r="B174" s="42" t="s">
        <v>727</v>
      </c>
      <c r="D174" s="42" t="s">
        <v>772</v>
      </c>
      <c r="G174" s="42" t="s">
        <v>89</v>
      </c>
      <c r="H174" s="42" t="s">
        <v>723</v>
      </c>
      <c r="K174" s="464">
        <v>45986</v>
      </c>
      <c r="L174" s="42" t="s">
        <v>50</v>
      </c>
      <c r="W174" s="42"/>
      <c r="X174" s="42" t="s">
        <v>773</v>
      </c>
      <c r="Y174" s="42"/>
    </row>
    <row r="175" spans="1:25" ht="24">
      <c r="A175" s="7">
        <v>168</v>
      </c>
      <c r="B175" s="42" t="s">
        <v>727</v>
      </c>
      <c r="D175" s="42" t="s">
        <v>774</v>
      </c>
      <c r="G175" s="42" t="s">
        <v>89</v>
      </c>
      <c r="H175" s="42" t="s">
        <v>723</v>
      </c>
      <c r="K175" s="464">
        <v>45986</v>
      </c>
      <c r="L175" s="42" t="s">
        <v>50</v>
      </c>
      <c r="W175" s="42"/>
      <c r="X175" s="42" t="s">
        <v>775</v>
      </c>
      <c r="Y175" s="42"/>
    </row>
    <row r="176" spans="1:25" ht="24">
      <c r="A176" s="7">
        <v>169</v>
      </c>
      <c r="B176" s="42" t="s">
        <v>727</v>
      </c>
      <c r="D176" s="42" t="s">
        <v>776</v>
      </c>
      <c r="G176" s="42" t="s">
        <v>89</v>
      </c>
      <c r="H176" s="42" t="s">
        <v>723</v>
      </c>
      <c r="K176" s="464">
        <v>45986</v>
      </c>
      <c r="L176" s="42" t="s">
        <v>50</v>
      </c>
      <c r="W176" s="42"/>
      <c r="X176" s="42" t="s">
        <v>777</v>
      </c>
      <c r="Y176" s="42"/>
    </row>
    <row r="177" spans="1:25" ht="24">
      <c r="A177" s="7">
        <v>170</v>
      </c>
      <c r="B177" s="42" t="s">
        <v>722</v>
      </c>
      <c r="D177" s="42" t="s">
        <v>778</v>
      </c>
      <c r="G177" s="42" t="s">
        <v>770</v>
      </c>
      <c r="H177" s="42" t="s">
        <v>723</v>
      </c>
      <c r="K177" s="464">
        <v>45986</v>
      </c>
      <c r="L177" s="42" t="s">
        <v>50</v>
      </c>
      <c r="W177" s="42"/>
      <c r="X177" s="42" t="s">
        <v>779</v>
      </c>
      <c r="Y177" s="42"/>
    </row>
    <row r="178" spans="1:25" ht="24">
      <c r="A178" s="7">
        <v>171</v>
      </c>
      <c r="B178" s="42" t="s">
        <v>727</v>
      </c>
      <c r="D178" s="42" t="s">
        <v>780</v>
      </c>
      <c r="G178" s="42" t="s">
        <v>89</v>
      </c>
      <c r="H178" s="42" t="s">
        <v>723</v>
      </c>
      <c r="K178" s="464">
        <v>45986</v>
      </c>
      <c r="L178" s="42" t="s">
        <v>50</v>
      </c>
      <c r="W178" s="42"/>
      <c r="X178" s="42" t="s">
        <v>781</v>
      </c>
      <c r="Y178" s="42"/>
    </row>
    <row r="179" spans="1:25" ht="24">
      <c r="A179" s="7">
        <v>172</v>
      </c>
      <c r="B179" s="42" t="s">
        <v>727</v>
      </c>
      <c r="D179" s="42" t="s">
        <v>782</v>
      </c>
      <c r="G179" s="42" t="s">
        <v>89</v>
      </c>
      <c r="H179" s="42" t="s">
        <v>752</v>
      </c>
      <c r="K179" s="464">
        <v>45986</v>
      </c>
      <c r="L179" s="42" t="s">
        <v>50</v>
      </c>
      <c r="W179" s="42"/>
      <c r="X179" s="42" t="s">
        <v>783</v>
      </c>
      <c r="Y179" s="42"/>
    </row>
    <row r="180" spans="1:25" ht="24">
      <c r="A180" s="7">
        <v>173</v>
      </c>
      <c r="B180" s="42" t="s">
        <v>727</v>
      </c>
      <c r="D180" s="42" t="s">
        <v>784</v>
      </c>
      <c r="G180" s="42" t="s">
        <v>89</v>
      </c>
      <c r="H180" s="42" t="s">
        <v>723</v>
      </c>
      <c r="K180" s="464">
        <v>45986</v>
      </c>
      <c r="L180" s="42" t="s">
        <v>50</v>
      </c>
      <c r="W180" s="42"/>
      <c r="X180" s="42" t="s">
        <v>785</v>
      </c>
      <c r="Y180" s="42"/>
    </row>
    <row r="181" spans="1:25" ht="24">
      <c r="A181" s="7">
        <v>174</v>
      </c>
      <c r="B181" s="42" t="s">
        <v>727</v>
      </c>
      <c r="D181" s="42" t="s">
        <v>786</v>
      </c>
      <c r="G181" s="42" t="s">
        <v>89</v>
      </c>
      <c r="H181" s="42" t="s">
        <v>723</v>
      </c>
      <c r="K181" s="464">
        <v>45986</v>
      </c>
      <c r="L181" s="42" t="s">
        <v>50</v>
      </c>
      <c r="W181" s="42"/>
      <c r="X181" s="42" t="s">
        <v>787</v>
      </c>
      <c r="Y181" s="42"/>
    </row>
    <row r="182" spans="1:25" ht="24">
      <c r="A182" s="7">
        <v>175</v>
      </c>
      <c r="B182" s="42" t="s">
        <v>727</v>
      </c>
      <c r="D182" s="42" t="s">
        <v>788</v>
      </c>
      <c r="G182" s="42" t="s">
        <v>89</v>
      </c>
      <c r="H182" s="42" t="s">
        <v>752</v>
      </c>
      <c r="K182" s="464">
        <v>45986</v>
      </c>
      <c r="L182" s="42" t="s">
        <v>50</v>
      </c>
      <c r="W182" s="42"/>
      <c r="X182" s="42" t="s">
        <v>789</v>
      </c>
      <c r="Y182" s="42"/>
    </row>
    <row r="183" spans="1:25" ht="24">
      <c r="A183" s="7">
        <v>176</v>
      </c>
      <c r="B183" s="42" t="s">
        <v>727</v>
      </c>
      <c r="D183" s="42" t="s">
        <v>790</v>
      </c>
      <c r="G183" s="42" t="s">
        <v>89</v>
      </c>
      <c r="H183" s="42" t="s">
        <v>752</v>
      </c>
      <c r="K183" s="464">
        <v>45986</v>
      </c>
      <c r="L183" s="42" t="s">
        <v>50</v>
      </c>
      <c r="W183" s="42"/>
      <c r="X183" s="42" t="s">
        <v>791</v>
      </c>
      <c r="Y183" s="42"/>
    </row>
    <row r="184" spans="1:25" ht="24">
      <c r="A184" s="7">
        <v>177</v>
      </c>
      <c r="B184" s="42" t="s">
        <v>727</v>
      </c>
      <c r="D184" s="42" t="s">
        <v>792</v>
      </c>
      <c r="G184" s="42" t="s">
        <v>89</v>
      </c>
      <c r="H184" s="42" t="s">
        <v>723</v>
      </c>
      <c r="K184" s="464">
        <v>45986</v>
      </c>
      <c r="L184" s="42" t="s">
        <v>50</v>
      </c>
      <c r="W184" s="42"/>
      <c r="X184" s="42" t="s">
        <v>793</v>
      </c>
      <c r="Y184" s="42"/>
    </row>
    <row r="185" spans="1:25" ht="24">
      <c r="A185" s="7">
        <v>178</v>
      </c>
      <c r="B185" s="42" t="s">
        <v>727</v>
      </c>
      <c r="D185" s="42" t="s">
        <v>794</v>
      </c>
      <c r="G185" s="42" t="s">
        <v>293</v>
      </c>
      <c r="H185" s="42" t="s">
        <v>762</v>
      </c>
      <c r="K185" s="464">
        <v>45986</v>
      </c>
      <c r="L185" s="42" t="s">
        <v>50</v>
      </c>
      <c r="W185" s="42"/>
      <c r="X185" s="42" t="s">
        <v>795</v>
      </c>
      <c r="Y185" s="42"/>
    </row>
    <row r="186" spans="1:25" ht="24">
      <c r="A186" s="7">
        <v>179</v>
      </c>
      <c r="B186" s="42" t="s">
        <v>727</v>
      </c>
      <c r="D186" s="42" t="s">
        <v>796</v>
      </c>
      <c r="G186" s="42" t="s">
        <v>530</v>
      </c>
      <c r="H186" s="42" t="s">
        <v>752</v>
      </c>
      <c r="K186" s="464">
        <v>45986</v>
      </c>
      <c r="L186" s="42" t="s">
        <v>50</v>
      </c>
      <c r="W186" s="42"/>
      <c r="X186" s="42" t="s">
        <v>797</v>
      </c>
      <c r="Y186" s="42"/>
    </row>
    <row r="187" spans="1:25" ht="24">
      <c r="A187" s="7">
        <v>180</v>
      </c>
      <c r="B187" s="42" t="s">
        <v>727</v>
      </c>
      <c r="D187" s="42" t="s">
        <v>798</v>
      </c>
      <c r="G187" s="42" t="s">
        <v>89</v>
      </c>
      <c r="H187" s="42" t="s">
        <v>752</v>
      </c>
      <c r="K187" s="464">
        <v>45986</v>
      </c>
      <c r="L187" s="42" t="s">
        <v>50</v>
      </c>
      <c r="W187" s="42"/>
      <c r="X187" s="42" t="s">
        <v>799</v>
      </c>
      <c r="Y187" s="42"/>
    </row>
    <row r="188" spans="1:25" ht="24">
      <c r="A188" s="7">
        <v>181</v>
      </c>
      <c r="B188" s="42" t="s">
        <v>727</v>
      </c>
      <c r="D188" s="42" t="s">
        <v>800</v>
      </c>
      <c r="G188" s="42" t="s">
        <v>89</v>
      </c>
      <c r="H188" s="42" t="s">
        <v>723</v>
      </c>
      <c r="K188" s="464">
        <v>45986</v>
      </c>
      <c r="L188" s="42" t="s">
        <v>50</v>
      </c>
      <c r="W188" s="42"/>
      <c r="X188" s="42" t="s">
        <v>801</v>
      </c>
      <c r="Y188" s="42"/>
    </row>
    <row r="189" spans="1:25" ht="24">
      <c r="A189" s="7">
        <v>182</v>
      </c>
      <c r="B189" s="42" t="s">
        <v>727</v>
      </c>
      <c r="D189" s="42" t="s">
        <v>802</v>
      </c>
      <c r="G189" s="42" t="s">
        <v>89</v>
      </c>
      <c r="H189" s="42" t="s">
        <v>723</v>
      </c>
      <c r="K189" s="464">
        <v>45986</v>
      </c>
      <c r="L189" s="42" t="s">
        <v>50</v>
      </c>
      <c r="W189" s="42"/>
      <c r="X189" s="42" t="s">
        <v>803</v>
      </c>
      <c r="Y189" s="42"/>
    </row>
    <row r="190" spans="1:25" ht="24">
      <c r="A190" s="7">
        <v>183</v>
      </c>
      <c r="B190" s="42" t="s">
        <v>727</v>
      </c>
      <c r="D190" s="42" t="s">
        <v>804</v>
      </c>
      <c r="G190" s="42" t="s">
        <v>89</v>
      </c>
      <c r="H190" s="42" t="s">
        <v>723</v>
      </c>
      <c r="K190" s="464">
        <v>45986</v>
      </c>
      <c r="L190" s="42" t="s">
        <v>50</v>
      </c>
      <c r="W190" s="42"/>
      <c r="X190" s="42" t="s">
        <v>805</v>
      </c>
      <c r="Y190" s="42"/>
    </row>
    <row r="191" spans="1:25" ht="24">
      <c r="A191" s="7">
        <v>184</v>
      </c>
      <c r="B191" s="42" t="s">
        <v>727</v>
      </c>
      <c r="D191" s="42" t="s">
        <v>806</v>
      </c>
      <c r="G191" s="42" t="s">
        <v>89</v>
      </c>
      <c r="H191" s="42" t="s">
        <v>723</v>
      </c>
      <c r="K191" s="464">
        <v>45986</v>
      </c>
      <c r="L191" s="42" t="s">
        <v>50</v>
      </c>
      <c r="W191" s="42"/>
      <c r="X191" s="42" t="s">
        <v>807</v>
      </c>
      <c r="Y191" s="42"/>
    </row>
    <row r="192" spans="1:25" ht="24">
      <c r="A192" s="7">
        <v>185</v>
      </c>
      <c r="B192" s="42" t="s">
        <v>727</v>
      </c>
      <c r="D192" s="42" t="s">
        <v>808</v>
      </c>
      <c r="G192" s="42" t="s">
        <v>89</v>
      </c>
      <c r="H192" s="42" t="s">
        <v>723</v>
      </c>
      <c r="K192" s="464">
        <v>45986</v>
      </c>
      <c r="L192" s="42" t="s">
        <v>50</v>
      </c>
      <c r="W192" s="42"/>
      <c r="X192" s="42" t="s">
        <v>809</v>
      </c>
      <c r="Y192" s="42"/>
    </row>
    <row r="193" spans="1:25" ht="24">
      <c r="A193" s="7">
        <v>186</v>
      </c>
      <c r="B193" s="42" t="s">
        <v>727</v>
      </c>
      <c r="D193" s="42" t="s">
        <v>810</v>
      </c>
      <c r="G193" s="42" t="s">
        <v>89</v>
      </c>
      <c r="H193" s="42" t="s">
        <v>752</v>
      </c>
      <c r="K193" s="464">
        <v>45986</v>
      </c>
      <c r="L193" s="42" t="s">
        <v>50</v>
      </c>
      <c r="W193" s="42"/>
      <c r="X193" s="42" t="s">
        <v>811</v>
      </c>
      <c r="Y193" s="42"/>
    </row>
    <row r="194" spans="1:25" ht="24">
      <c r="A194" s="7">
        <v>187</v>
      </c>
      <c r="B194" s="42" t="s">
        <v>727</v>
      </c>
      <c r="D194" s="42" t="s">
        <v>812</v>
      </c>
      <c r="G194" s="42" t="s">
        <v>89</v>
      </c>
      <c r="H194" s="42" t="s">
        <v>752</v>
      </c>
      <c r="K194" s="464">
        <v>45986</v>
      </c>
      <c r="L194" s="42" t="s">
        <v>50</v>
      </c>
      <c r="W194" s="42"/>
      <c r="X194" s="42" t="s">
        <v>813</v>
      </c>
      <c r="Y194" s="42"/>
    </row>
    <row r="195" spans="1:25" ht="24">
      <c r="A195" s="7">
        <v>188</v>
      </c>
      <c r="B195" s="42" t="s">
        <v>727</v>
      </c>
      <c r="D195" s="42" t="s">
        <v>814</v>
      </c>
      <c r="G195" s="42" t="s">
        <v>89</v>
      </c>
      <c r="H195" s="42" t="s">
        <v>752</v>
      </c>
      <c r="K195" s="464">
        <v>45986</v>
      </c>
      <c r="L195" s="42" t="s">
        <v>50</v>
      </c>
      <c r="W195" s="42"/>
      <c r="X195" s="42" t="s">
        <v>815</v>
      </c>
      <c r="Y195" s="42"/>
    </row>
    <row r="196" spans="1:25" ht="24">
      <c r="A196" s="7">
        <v>189</v>
      </c>
      <c r="B196" s="42" t="s">
        <v>727</v>
      </c>
      <c r="D196" s="42" t="s">
        <v>816</v>
      </c>
      <c r="G196" s="42" t="s">
        <v>89</v>
      </c>
      <c r="H196" s="42" t="s">
        <v>723</v>
      </c>
      <c r="K196" s="464">
        <v>45986</v>
      </c>
      <c r="L196" s="42" t="s">
        <v>50</v>
      </c>
      <c r="W196" s="42"/>
      <c r="X196" s="42" t="s">
        <v>817</v>
      </c>
      <c r="Y196" s="42"/>
    </row>
    <row r="197" spans="1:25" ht="24">
      <c r="A197" s="7">
        <v>190</v>
      </c>
      <c r="B197" s="42" t="s">
        <v>727</v>
      </c>
      <c r="D197" s="42" t="s">
        <v>818</v>
      </c>
      <c r="G197" s="42" t="s">
        <v>89</v>
      </c>
      <c r="H197" s="42" t="s">
        <v>752</v>
      </c>
      <c r="K197" s="464">
        <v>45986</v>
      </c>
      <c r="L197" s="42" t="s">
        <v>50</v>
      </c>
      <c r="W197" s="42"/>
      <c r="X197" s="42" t="s">
        <v>819</v>
      </c>
      <c r="Y197" s="42"/>
    </row>
    <row r="198" spans="1:25" ht="24">
      <c r="A198" s="7">
        <v>191</v>
      </c>
      <c r="B198" s="42" t="s">
        <v>727</v>
      </c>
      <c r="D198" s="42" t="s">
        <v>820</v>
      </c>
      <c r="G198" s="42" t="s">
        <v>89</v>
      </c>
      <c r="H198" s="42" t="s">
        <v>752</v>
      </c>
      <c r="K198" s="464">
        <v>45986</v>
      </c>
      <c r="L198" s="42" t="s">
        <v>50</v>
      </c>
      <c r="W198" s="42"/>
      <c r="X198" s="42" t="s">
        <v>821</v>
      </c>
      <c r="Y198" s="42"/>
    </row>
    <row r="199" spans="1:25" ht="24">
      <c r="A199" s="7">
        <v>192</v>
      </c>
      <c r="B199" s="42" t="s">
        <v>727</v>
      </c>
      <c r="D199" s="42" t="s">
        <v>822</v>
      </c>
      <c r="G199" s="42" t="s">
        <v>89</v>
      </c>
      <c r="H199" s="42" t="s">
        <v>752</v>
      </c>
      <c r="K199" s="464">
        <v>45986</v>
      </c>
      <c r="L199" s="42" t="s">
        <v>50</v>
      </c>
      <c r="W199" s="42"/>
      <c r="X199" s="42" t="s">
        <v>823</v>
      </c>
      <c r="Y199" s="42"/>
    </row>
    <row r="200" spans="1:25" ht="24">
      <c r="A200" s="7">
        <v>193</v>
      </c>
      <c r="B200" s="42" t="s">
        <v>727</v>
      </c>
      <c r="D200" s="42" t="s">
        <v>824</v>
      </c>
      <c r="G200" s="42" t="s">
        <v>89</v>
      </c>
      <c r="H200" s="42" t="s">
        <v>723</v>
      </c>
      <c r="K200" s="464">
        <v>45986</v>
      </c>
      <c r="L200" s="42" t="s">
        <v>50</v>
      </c>
      <c r="W200" s="42"/>
      <c r="X200" s="42" t="s">
        <v>825</v>
      </c>
      <c r="Y200" s="42"/>
    </row>
    <row r="201" spans="1:25" ht="24">
      <c r="A201" s="7">
        <v>194</v>
      </c>
      <c r="B201" s="42" t="s">
        <v>727</v>
      </c>
      <c r="D201" s="42" t="s">
        <v>826</v>
      </c>
      <c r="G201" s="42" t="s">
        <v>89</v>
      </c>
      <c r="H201" s="42" t="s">
        <v>752</v>
      </c>
      <c r="K201" s="464">
        <v>45958</v>
      </c>
      <c r="L201" s="42" t="s">
        <v>50</v>
      </c>
      <c r="W201" s="42"/>
      <c r="X201" s="42" t="s">
        <v>827</v>
      </c>
      <c r="Y201" s="42"/>
    </row>
    <row r="202" spans="1:25" ht="24">
      <c r="A202" s="7">
        <v>195</v>
      </c>
      <c r="B202" s="42" t="s">
        <v>727</v>
      </c>
      <c r="D202" s="42" t="s">
        <v>828</v>
      </c>
      <c r="G202" s="42" t="s">
        <v>89</v>
      </c>
      <c r="H202" s="42" t="s">
        <v>752</v>
      </c>
      <c r="K202" s="464">
        <v>45958</v>
      </c>
      <c r="L202" s="42" t="s">
        <v>50</v>
      </c>
      <c r="W202" s="42"/>
      <c r="X202" s="42" t="s">
        <v>829</v>
      </c>
      <c r="Y202" s="42"/>
    </row>
    <row r="203" spans="1:25" ht="24">
      <c r="A203" s="7">
        <v>196</v>
      </c>
      <c r="B203" s="42" t="s">
        <v>727</v>
      </c>
      <c r="D203" s="42" t="s">
        <v>830</v>
      </c>
      <c r="G203" s="42" t="s">
        <v>89</v>
      </c>
      <c r="H203" s="42" t="s">
        <v>723</v>
      </c>
      <c r="K203" s="464">
        <v>45958</v>
      </c>
      <c r="L203" s="42" t="s">
        <v>50</v>
      </c>
      <c r="W203" s="42"/>
      <c r="X203" s="42" t="s">
        <v>831</v>
      </c>
      <c r="Y203" s="42"/>
    </row>
    <row r="204" spans="1:25" ht="60">
      <c r="A204" s="7">
        <v>197</v>
      </c>
      <c r="B204" s="42" t="s">
        <v>727</v>
      </c>
      <c r="D204" s="42" t="s">
        <v>832</v>
      </c>
      <c r="G204" s="42" t="s">
        <v>89</v>
      </c>
      <c r="H204" s="42" t="s">
        <v>762</v>
      </c>
      <c r="K204" s="464">
        <v>45958</v>
      </c>
      <c r="L204" s="42" t="s">
        <v>50</v>
      </c>
      <c r="W204" s="42"/>
      <c r="X204" s="42" t="s">
        <v>768</v>
      </c>
      <c r="Y204" s="42"/>
    </row>
    <row r="205" spans="1:25" ht="24">
      <c r="A205" s="7">
        <v>198</v>
      </c>
      <c r="B205" s="42" t="s">
        <v>718</v>
      </c>
      <c r="D205" s="42" t="s">
        <v>833</v>
      </c>
      <c r="G205" s="42" t="s">
        <v>89</v>
      </c>
      <c r="H205" s="42" t="s">
        <v>719</v>
      </c>
      <c r="K205" s="464">
        <v>45958</v>
      </c>
      <c r="L205" s="42" t="s">
        <v>50</v>
      </c>
      <c r="W205" s="42"/>
      <c r="X205" s="42" t="s">
        <v>834</v>
      </c>
      <c r="Y205" s="42"/>
    </row>
    <row r="206" spans="1:25" ht="24">
      <c r="A206" s="66">
        <v>199</v>
      </c>
      <c r="B206" s="42" t="s">
        <v>753</v>
      </c>
      <c r="D206" s="42" t="s">
        <v>835</v>
      </c>
      <c r="G206" s="42" t="s">
        <v>530</v>
      </c>
      <c r="H206" s="42" t="s">
        <v>719</v>
      </c>
      <c r="K206" s="484">
        <v>45944</v>
      </c>
      <c r="L206" s="42" t="s">
        <v>50</v>
      </c>
      <c r="W206" s="42"/>
      <c r="X206" s="42" t="s">
        <v>836</v>
      </c>
      <c r="Y206" s="42"/>
    </row>
  </sheetData>
  <autoFilter ref="A7:Y206" xr:uid="{BA1E18DA-2C24-4B2C-A705-0DD41C70E5C1}">
    <filterColumn colId="11">
      <filters>
        <filter val="Sprint 8"/>
      </filters>
    </filterColumn>
  </autoFilter>
  <sortState xmlns:xlrd2="http://schemas.microsoft.com/office/spreadsheetml/2017/richdata2" ref="A8:Y150">
    <sortCondition ref="B7:B150"/>
  </sortState>
  <mergeCells count="2">
    <mergeCell ref="P5:T5"/>
    <mergeCell ref="M6:N6"/>
  </mergeCells>
  <dataValidations count="1">
    <dataValidation type="list" allowBlank="1" showInputMessage="1" showErrorMessage="1" sqref="J8:J65 J151:J153" xr:uid="{B6A90F14-0992-45EF-B5EE-090164946CAE}">
      <formula1>"CC, SFP, Panamas, Ecosystem+PL"</formula1>
    </dataValidation>
  </dataValidations>
  <hyperlinks>
    <hyperlink ref="X82" r:id="rId1" xr:uid="{940CD918-072F-4DA5-B5ED-99C9DC10570A}"/>
    <hyperlink ref="W99" r:id="rId2" xr:uid="{93639595-E938-4708-9A6C-14D7DEA38844}"/>
    <hyperlink ref="X99" r:id="rId3" xr:uid="{D16EB4C6-0E49-4C01-887B-FF37BDC448CE}"/>
    <hyperlink ref="X116" r:id="rId4" display="https://pmiv.service-now.com/now/nav/ui/classic/params/target/change_request.do%3Fsys_id%3D1bf9f0c5972eae140b59b44ef053aff1%26sysparm_record_target%3Dchange_request%26sysparm_record_row%3D5%26sysparm_record_rows%3D6%26sysparm_record_list%3Dbusiness_service%253Def4d2fc9db177810ea6bf572f39619d2%255Estate%2521%253D3%255EORDERBYDESCsys_created_on" xr:uid="{C4981048-DB1C-4CEB-926C-F3064A84A7B2}"/>
    <hyperlink ref="X117" r:id="rId5" display="https://pmiv.service-now.com/now/nav/ui/classic/params/target/change_request.do%3Fsys_id%3D83fe0486975bea94418db327f053afd2%26sysparm_stack%3D%26sysparm_view%3D" xr:uid="{949E27F5-3598-4F96-B73A-415728CEAE64}"/>
    <hyperlink ref="F87" r:id="rId6" xr:uid="{5609A1F5-C7DE-45D7-8354-A9DC63156051}"/>
    <hyperlink ref="F63" r:id="rId7" xr:uid="{359297E6-A95D-4534-8387-612A745179B4}"/>
    <hyperlink ref="F64" r:id="rId8" xr:uid="{C98EA907-D1FE-4C1D-9E13-FC92F21BAA36}"/>
    <hyperlink ref="F65" r:id="rId9" xr:uid="{2145B72C-E7A8-41DA-95BC-D31990C853C1}"/>
    <hyperlink ref="F66" r:id="rId10" xr:uid="{2C6C5C8B-C3D1-4CFF-BDAD-61671C4E09F7}"/>
    <hyperlink ref="F138" r:id="rId11" xr:uid="{35D76249-BCF5-4DA7-8D07-0C1175982F4B}"/>
    <hyperlink ref="X139" r:id="rId12" xr:uid="{71923098-FEFB-4F06-B411-CE1D60A003F7}"/>
    <hyperlink ref="X84" r:id="rId13" xr:uid="{820ED708-8A27-4A14-AE6B-CC89DF70E3B4}"/>
    <hyperlink ref="X83" r:id="rId14" xr:uid="{CA0A32AF-F964-48D5-9992-8BB2084B2892}"/>
    <hyperlink ref="X26" r:id="rId15" xr:uid="{1ECF4C95-6F5C-4152-A74E-961A440DFCB9}"/>
    <hyperlink ref="X73" r:id="rId16" xr:uid="{2BF891DD-DB74-40C6-9557-F3E7CD7A70F2}"/>
    <hyperlink ref="X85" r:id="rId17" xr:uid="{6180DD7D-FC33-40F7-8FC4-D2B56210E9C0}"/>
    <hyperlink ref="X72" r:id="rId18" xr:uid="{89754257-99CB-4418-9A61-5F7BC0714D2B}"/>
    <hyperlink ref="W79" r:id="rId19" xr:uid="{9D3633C8-0CBE-40C5-B4E4-FF6C1389766B}"/>
    <hyperlink ref="X79" r:id="rId20" xr:uid="{5BB7BB4A-9EB5-4863-B112-69408C2210F6}"/>
    <hyperlink ref="X80" r:id="rId21" xr:uid="{4C708C40-FB00-4724-B895-FE988A68779B}"/>
    <hyperlink ref="X138" r:id="rId22" xr:uid="{DA490C4D-F6E4-4321-82F6-1A17F944EF26}"/>
    <hyperlink ref="W80" r:id="rId23" xr:uid="{1A483A9A-B677-46E1-B0DB-7F6D029F3D69}"/>
    <hyperlink ref="W102" r:id="rId24" xr:uid="{38BA96F7-3268-4463-A815-367C938DF1CE}"/>
    <hyperlink ref="W100" r:id="rId25" xr:uid="{1AEDE07A-DEFD-4809-A953-F92CAF572412}"/>
    <hyperlink ref="W97" r:id="rId26" xr:uid="{53898EF4-7E0F-410A-A0E1-91205F2685A0}"/>
    <hyperlink ref="W98" r:id="rId27" xr:uid="{9FC69DC5-127D-46F5-A0A2-1DB320C51A1F}"/>
    <hyperlink ref="W103" r:id="rId28" xr:uid="{8D842869-FDE3-40C4-8C18-5360C6F77CB3}"/>
    <hyperlink ref="W104" r:id="rId29" xr:uid="{2BDD1FDD-549A-4650-98FA-22B790893F62}"/>
    <hyperlink ref="W106" r:id="rId30" xr:uid="{46F2AD11-6EF3-4935-AC59-F4C0514408D2}"/>
    <hyperlink ref="W107" r:id="rId31" xr:uid="{082966C3-FA89-4DC7-85D7-97C0F60F67AF}"/>
    <hyperlink ref="X102" r:id="rId32" xr:uid="{CEFAAABB-3D74-45D8-903E-189ADDA5A82D}"/>
    <hyperlink ref="X100" r:id="rId33" xr:uid="{AA8EA46B-55C5-4614-8543-009637C8B2BB}"/>
    <hyperlink ref="X97" r:id="rId34" xr:uid="{5A2678E7-6B06-4142-B8AF-F408D4885854}"/>
    <hyperlink ref="X74" r:id="rId35" xr:uid="{30D66C7C-6810-40C6-85CB-96E6D363B1E2}"/>
    <hyperlink ref="X98" r:id="rId36" xr:uid="{DA2D0140-1FCB-40D2-9807-44510730EFDF}"/>
    <hyperlink ref="X103" r:id="rId37" xr:uid="{1C0A5971-476C-4377-B74C-FD9A997D001F}"/>
    <hyperlink ref="X104" r:id="rId38" xr:uid="{D5C5E2AB-D309-45BE-AC8D-8F35AA8BB5D3}"/>
    <hyperlink ref="X105" r:id="rId39" xr:uid="{8BDE787C-29F4-4F4F-9F30-19FFB1F50B18}"/>
    <hyperlink ref="X106" r:id="rId40" xr:uid="{474196C1-6DD3-4F68-A6D9-C5D3B70525FB}"/>
    <hyperlink ref="X107" r:id="rId41" xr:uid="{E3A0278B-EC32-4D91-8A66-CD6216B76065}"/>
    <hyperlink ref="F55" r:id="rId42" display="https://wiki.app.pconnect.biz/display/CDE/%5BPRD%5D+Stock+Replenishment+with+SAP+Integration" xr:uid="{59AE45DA-EA1F-48F0-B96E-C583A8DEA3B4}"/>
    <hyperlink ref="F56" r:id="rId43" display="https://wiki.app.pconnect.biz/display/CDE/%5BPRD%5D+Stock+Replenishment+with+SAP+Integration" xr:uid="{69555620-92D8-4148-B858-D3DDD345FD25}"/>
    <hyperlink ref="F57" r:id="rId44" display="https://wiki.app.pconnect.biz/pages/viewpage.action?pageId=1176866656" xr:uid="{333B0E46-FC04-4C72-8FD8-225C908059CC}"/>
    <hyperlink ref="F58" r:id="rId45" display="https://wiki.app.pconnect.biz/pages/viewpage.action?pageId=1176866656" xr:uid="{8CEF0B4A-623F-416E-864B-0C5BE829B648}"/>
    <hyperlink ref="F54" r:id="rId46" display="https://wiki.app.pconnect.biz/pages/viewpage.action?spaceKey=CDE&amp;title=%5BPRD%5D+AYO+Kasir+-+Material+Master+Configuration+for+NPL+in+SAP" xr:uid="{B000E3E5-67A2-4549-AEC1-93E308BACF35}"/>
    <hyperlink ref="X55" r:id="rId47" display="https://jira.app.pconnect.biz/browse/CDE-29748" xr:uid="{D271807A-E2E9-47B9-AC76-CD079D09BD26}"/>
    <hyperlink ref="X58" r:id="rId48" display="https://jira.app.pconnect.biz/browse/CDE-29944" xr:uid="{4D200A5A-5EA7-4C36-AC2D-B4000D1862E3}"/>
    <hyperlink ref="X57" r:id="rId49" display="https://jira.app.pconnect.biz/browse/CDE-29945" xr:uid="{E44A5D8C-AAE5-48E5-9BF0-29F91E726753}"/>
    <hyperlink ref="X54" r:id="rId50" display="https://jira.app.pconnect.biz/browse/CDE-29946" xr:uid="{307777DC-CEAB-4355-B030-C44FFB245526}"/>
    <hyperlink ref="X56" r:id="rId51" xr:uid="{6109C5C4-B9E2-4A4F-AF41-565BAD97E0E4}"/>
    <hyperlink ref="W55" r:id="rId52" display="https://wiki.app.pconnect.biz/display/CDE/%5BPRD%5D+Stock+Replenishment+with+SAP+Integration" xr:uid="{A2CE7802-B475-4DF3-BF25-C379F2CB07F2}"/>
    <hyperlink ref="W56" r:id="rId53" display="https://wiki.app.pconnect.biz/display/CDE/%5BPRD%5D+Stock+Replenishment+with+SAP+Integration" xr:uid="{8449E847-EF54-4E6A-9511-BF94EC2C9ECF}"/>
    <hyperlink ref="W57" r:id="rId54" display="https://wiki.app.pconnect.biz/pages/viewpage.action?pageId=1176866656" xr:uid="{8840AFF8-2078-4F81-B6A0-B07F8246306E}"/>
    <hyperlink ref="W58" r:id="rId55" display="https://wiki.app.pconnect.biz/pages/viewpage.action?pageId=1176866656" xr:uid="{4412B00E-6925-4853-BD6F-D24BB76C68B3}"/>
    <hyperlink ref="W54" r:id="rId56" display="https://wiki.app.pconnect.biz/pages/viewpage.action?spaceKey=CDE&amp;title=%5BPRD%5D+AYO+Kasir+-+Material+Master+Configuration+for+NPL+in+SAP" xr:uid="{39DA7F77-A6CF-4651-9729-EC68ED002366}"/>
    <hyperlink ref="W172" r:id="rId57" xr:uid="{1C3B1912-40DC-4BAB-86EF-F761FADF9BFF}"/>
    <hyperlink ref="W171" r:id="rId58" xr:uid="{A58FD0AD-CF95-4B97-9C73-6742846C84A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286F5-99F7-409F-A3E1-61D5A170F71F}">
  <sheetPr codeName="Sheet4" filterMode="1"/>
  <dimension ref="A1:W248"/>
  <sheetViews>
    <sheetView zoomScale="80" zoomScaleNormal="80" workbookViewId="0">
      <pane ySplit="7" topLeftCell="A241" activePane="bottomLeft" state="frozen"/>
      <selection pane="bottomLeft" activeCell="A34" sqref="A34:W248"/>
    </sheetView>
  </sheetViews>
  <sheetFormatPr defaultRowHeight="14.45"/>
  <cols>
    <col min="4" max="4" width="8.5703125" bestFit="1" customWidth="1"/>
    <col min="6" max="6" width="8.5703125" bestFit="1" customWidth="1"/>
  </cols>
  <sheetData>
    <row r="1" spans="1:23">
      <c r="A1" s="72" t="s">
        <v>0</v>
      </c>
      <c r="B1" s="73"/>
      <c r="C1" s="73"/>
      <c r="D1" s="73"/>
      <c r="E1" s="73"/>
      <c r="F1" s="73"/>
      <c r="G1" s="73"/>
      <c r="H1" s="74" t="s">
        <v>263</v>
      </c>
      <c r="I1" s="74"/>
      <c r="J1" s="75">
        <v>-3</v>
      </c>
      <c r="K1" s="76" t="s">
        <v>180</v>
      </c>
      <c r="L1" s="77">
        <v>12</v>
      </c>
      <c r="M1" s="73"/>
      <c r="N1" s="73"/>
      <c r="O1" s="73"/>
      <c r="P1" s="73"/>
      <c r="Q1" s="73"/>
      <c r="R1" s="73"/>
      <c r="S1" s="73"/>
      <c r="T1" s="73"/>
      <c r="U1" s="73"/>
      <c r="V1" s="78"/>
      <c r="W1" s="78"/>
    </row>
    <row r="2" spans="1:23">
      <c r="A2" s="49" t="s">
        <v>1</v>
      </c>
      <c r="B2" s="79"/>
      <c r="C2" s="79"/>
      <c r="D2" s="73"/>
      <c r="E2" s="73"/>
      <c r="F2" s="73"/>
      <c r="G2" s="73"/>
      <c r="H2" s="80" t="s">
        <v>571</v>
      </c>
      <c r="I2" s="80">
        <v>66</v>
      </c>
      <c r="J2" s="75">
        <v>-1</v>
      </c>
      <c r="K2" s="76" t="s">
        <v>101</v>
      </c>
      <c r="L2" s="77">
        <v>97</v>
      </c>
      <c r="M2" s="73"/>
      <c r="N2" s="73"/>
      <c r="O2" s="73"/>
      <c r="P2" s="73"/>
      <c r="Q2" s="73"/>
      <c r="R2" s="73"/>
      <c r="S2" s="73"/>
      <c r="T2" s="73"/>
      <c r="U2" s="73"/>
      <c r="V2" s="78"/>
      <c r="W2" s="78"/>
    </row>
    <row r="3" spans="1:23" ht="43.5">
      <c r="A3" s="49" t="s">
        <v>2</v>
      </c>
      <c r="B3" s="73"/>
      <c r="C3" s="73"/>
      <c r="D3" s="73"/>
      <c r="E3" s="73"/>
      <c r="F3" s="73"/>
      <c r="G3" s="73"/>
      <c r="H3" s="73"/>
      <c r="I3" s="73"/>
      <c r="J3" s="75">
        <v>-2</v>
      </c>
      <c r="K3" s="76" t="s">
        <v>94</v>
      </c>
      <c r="L3" s="81">
        <v>50</v>
      </c>
      <c r="M3" s="80">
        <v>10</v>
      </c>
      <c r="N3" s="80" t="s">
        <v>574</v>
      </c>
      <c r="O3" s="73"/>
      <c r="P3" s="73"/>
      <c r="Q3" s="73"/>
      <c r="R3" s="73"/>
      <c r="S3" s="73"/>
      <c r="T3" s="73"/>
      <c r="U3" s="73"/>
      <c r="V3" s="78"/>
      <c r="W3" s="78"/>
    </row>
    <row r="4" spans="1:23">
      <c r="A4" s="51" t="s">
        <v>3</v>
      </c>
      <c r="B4" s="73"/>
      <c r="C4" s="73"/>
      <c r="D4" s="73"/>
      <c r="E4" s="73"/>
      <c r="F4" s="73"/>
      <c r="G4" s="73"/>
      <c r="H4" s="73"/>
      <c r="I4" s="73"/>
      <c r="J4" s="73"/>
      <c r="K4" s="74" t="s">
        <v>222</v>
      </c>
      <c r="L4" s="82"/>
      <c r="M4" s="73"/>
      <c r="N4" s="73"/>
      <c r="O4" s="73"/>
      <c r="P4" s="73"/>
      <c r="Q4" s="73"/>
      <c r="R4" s="73"/>
      <c r="S4" s="73"/>
      <c r="T4" s="73"/>
      <c r="U4" s="73"/>
      <c r="V4" s="78"/>
      <c r="W4" s="78"/>
    </row>
    <row r="5" spans="1:23">
      <c r="A5" s="54"/>
      <c r="B5" s="73"/>
      <c r="C5" s="73"/>
      <c r="D5" s="73"/>
      <c r="E5" s="73"/>
      <c r="F5" s="73"/>
      <c r="G5" s="73"/>
      <c r="H5" s="73"/>
      <c r="I5" s="73"/>
      <c r="J5" s="73"/>
      <c r="K5" s="74" t="s">
        <v>30</v>
      </c>
      <c r="L5" s="83">
        <v>107</v>
      </c>
      <c r="M5" s="73"/>
      <c r="N5" s="73"/>
      <c r="O5" s="232" t="s">
        <v>4</v>
      </c>
      <c r="P5" s="232"/>
      <c r="Q5" s="232"/>
      <c r="R5" s="232"/>
      <c r="S5" s="232"/>
      <c r="T5" s="73"/>
      <c r="U5" s="73"/>
      <c r="V5" s="78"/>
      <c r="W5" s="78"/>
    </row>
    <row r="6" spans="1:23" ht="14.85" customHeight="1">
      <c r="A6" s="54"/>
      <c r="B6" s="73"/>
      <c r="C6" s="80" t="s">
        <v>5</v>
      </c>
      <c r="D6" s="73"/>
      <c r="E6" s="73"/>
      <c r="F6" s="73"/>
      <c r="G6" s="80" t="s">
        <v>5</v>
      </c>
      <c r="H6" s="73"/>
      <c r="I6" s="73"/>
      <c r="J6" s="73"/>
      <c r="K6" s="84"/>
      <c r="L6" s="233" t="s">
        <v>575</v>
      </c>
      <c r="M6" s="233"/>
      <c r="N6" s="84"/>
      <c r="O6" s="85">
        <v>45904</v>
      </c>
      <c r="P6" s="85">
        <v>45916</v>
      </c>
      <c r="Q6" s="85">
        <v>45919</v>
      </c>
      <c r="R6" s="85">
        <v>45926</v>
      </c>
      <c r="S6" s="85">
        <v>45958</v>
      </c>
      <c r="T6" s="73"/>
      <c r="U6" s="73"/>
      <c r="V6" s="78"/>
      <c r="W6" s="78"/>
    </row>
    <row r="7" spans="1:23" ht="24">
      <c r="A7" s="86" t="s">
        <v>6</v>
      </c>
      <c r="B7" s="87" t="s">
        <v>7</v>
      </c>
      <c r="C7" s="88" t="s">
        <v>8</v>
      </c>
      <c r="D7" s="87" t="s">
        <v>837</v>
      </c>
      <c r="E7" s="87" t="s">
        <v>10</v>
      </c>
      <c r="F7" s="87" t="s">
        <v>11</v>
      </c>
      <c r="G7" s="88" t="s">
        <v>12</v>
      </c>
      <c r="H7" s="87" t="s">
        <v>13</v>
      </c>
      <c r="I7" s="87" t="s">
        <v>14</v>
      </c>
      <c r="J7" s="87" t="s">
        <v>15</v>
      </c>
      <c r="K7" s="87" t="s">
        <v>16</v>
      </c>
      <c r="L7" s="89" t="s">
        <v>576</v>
      </c>
      <c r="M7" s="87" t="s">
        <v>17</v>
      </c>
      <c r="N7" s="90" t="s">
        <v>577</v>
      </c>
      <c r="O7" s="90" t="s">
        <v>20</v>
      </c>
      <c r="P7" s="90" t="s">
        <v>21</v>
      </c>
      <c r="Q7" s="90" t="s">
        <v>22</v>
      </c>
      <c r="R7" s="90" t="s">
        <v>23</v>
      </c>
      <c r="S7" s="90" t="s">
        <v>24</v>
      </c>
      <c r="T7" s="90" t="s">
        <v>25</v>
      </c>
      <c r="U7" s="90" t="s">
        <v>26</v>
      </c>
      <c r="V7" s="91" t="s">
        <v>578</v>
      </c>
      <c r="W7" s="91" t="s">
        <v>579</v>
      </c>
    </row>
    <row r="8" spans="1:23" ht="120" hidden="1" customHeight="1">
      <c r="A8" s="92">
        <v>1</v>
      </c>
      <c r="B8" s="93" t="s">
        <v>30</v>
      </c>
      <c r="C8" s="93"/>
      <c r="D8" s="93" t="s">
        <v>31</v>
      </c>
      <c r="E8" s="93" t="s">
        <v>31</v>
      </c>
      <c r="F8" s="93" t="s">
        <v>31</v>
      </c>
      <c r="G8" s="93" t="s">
        <v>32</v>
      </c>
      <c r="H8" s="93" t="s">
        <v>33</v>
      </c>
      <c r="I8" s="93"/>
      <c r="J8" s="94">
        <v>45894</v>
      </c>
      <c r="K8" s="95" t="s">
        <v>34</v>
      </c>
      <c r="L8" s="96"/>
      <c r="M8" s="95"/>
      <c r="N8" s="95"/>
      <c r="O8" s="93" t="s">
        <v>35</v>
      </c>
      <c r="P8" s="93"/>
      <c r="Q8" s="93"/>
      <c r="R8" s="93"/>
      <c r="S8" s="93"/>
      <c r="T8" s="93"/>
      <c r="U8" s="93"/>
      <c r="V8" s="97"/>
      <c r="W8" s="97"/>
    </row>
    <row r="9" spans="1:23" ht="96" hidden="1" customHeight="1">
      <c r="A9" s="92">
        <v>2</v>
      </c>
      <c r="B9" s="93" t="s">
        <v>30</v>
      </c>
      <c r="C9" s="93"/>
      <c r="D9" s="93" t="s">
        <v>36</v>
      </c>
      <c r="E9" s="93" t="s">
        <v>36</v>
      </c>
      <c r="F9" s="93" t="s">
        <v>37</v>
      </c>
      <c r="G9" s="93" t="s">
        <v>32</v>
      </c>
      <c r="H9" s="93" t="s">
        <v>33</v>
      </c>
      <c r="I9" s="93"/>
      <c r="J9" s="94">
        <v>45894</v>
      </c>
      <c r="K9" s="95" t="s">
        <v>34</v>
      </c>
      <c r="L9" s="96"/>
      <c r="M9" s="95"/>
      <c r="N9" s="95"/>
      <c r="O9" s="93" t="s">
        <v>35</v>
      </c>
      <c r="P9" s="93"/>
      <c r="Q9" s="93"/>
      <c r="R9" s="93"/>
      <c r="S9" s="93"/>
      <c r="T9" s="93"/>
      <c r="U9" s="93"/>
      <c r="V9" s="97"/>
      <c r="W9" s="97"/>
    </row>
    <row r="10" spans="1:23" ht="120" hidden="1" customHeight="1">
      <c r="A10" s="92">
        <v>3</v>
      </c>
      <c r="B10" s="93" t="s">
        <v>30</v>
      </c>
      <c r="C10" s="93"/>
      <c r="D10" s="93" t="s">
        <v>38</v>
      </c>
      <c r="E10" s="93" t="s">
        <v>38</v>
      </c>
      <c r="F10" s="93" t="s">
        <v>39</v>
      </c>
      <c r="G10" s="93" t="s">
        <v>32</v>
      </c>
      <c r="H10" s="93" t="s">
        <v>33</v>
      </c>
      <c r="I10" s="93"/>
      <c r="J10" s="94">
        <v>45894</v>
      </c>
      <c r="K10" s="93" t="s">
        <v>34</v>
      </c>
      <c r="L10" s="96"/>
      <c r="M10" s="93"/>
      <c r="N10" s="93"/>
      <c r="O10" s="93" t="s">
        <v>35</v>
      </c>
      <c r="P10" s="93"/>
      <c r="Q10" s="93"/>
      <c r="R10" s="93"/>
      <c r="S10" s="93"/>
      <c r="T10" s="93"/>
      <c r="U10" s="93"/>
      <c r="V10" s="97"/>
      <c r="W10" s="97"/>
    </row>
    <row r="11" spans="1:23" ht="144" hidden="1" customHeight="1">
      <c r="A11" s="92">
        <v>4</v>
      </c>
      <c r="B11" s="93" t="s">
        <v>30</v>
      </c>
      <c r="C11" s="93"/>
      <c r="D11" s="93" t="s">
        <v>40</v>
      </c>
      <c r="E11" s="93" t="s">
        <v>40</v>
      </c>
      <c r="F11" s="93" t="s">
        <v>40</v>
      </c>
      <c r="G11" s="93" t="s">
        <v>32</v>
      </c>
      <c r="H11" s="93" t="s">
        <v>33</v>
      </c>
      <c r="I11" s="93"/>
      <c r="J11" s="94">
        <v>45894</v>
      </c>
      <c r="K11" s="93" t="s">
        <v>34</v>
      </c>
      <c r="L11" s="96"/>
      <c r="M11" s="93"/>
      <c r="N11" s="93"/>
      <c r="O11" s="93" t="s">
        <v>35</v>
      </c>
      <c r="P11" s="93"/>
      <c r="Q11" s="93"/>
      <c r="R11" s="93"/>
      <c r="S11" s="93"/>
      <c r="T11" s="93"/>
      <c r="U11" s="93"/>
      <c r="V11" s="97"/>
      <c r="W11" s="97"/>
    </row>
    <row r="12" spans="1:23" ht="144" hidden="1" customHeight="1">
      <c r="A12" s="92">
        <v>5</v>
      </c>
      <c r="B12" s="93" t="s">
        <v>30</v>
      </c>
      <c r="C12" s="93"/>
      <c r="D12" s="93" t="s">
        <v>41</v>
      </c>
      <c r="E12" s="93" t="s">
        <v>41</v>
      </c>
      <c r="F12" s="93" t="s">
        <v>41</v>
      </c>
      <c r="G12" s="93" t="s">
        <v>32</v>
      </c>
      <c r="H12" s="93" t="s">
        <v>33</v>
      </c>
      <c r="I12" s="93"/>
      <c r="J12" s="94">
        <v>45894</v>
      </c>
      <c r="K12" s="93" t="s">
        <v>34</v>
      </c>
      <c r="L12" s="96"/>
      <c r="M12" s="93"/>
      <c r="N12" s="93"/>
      <c r="O12" s="93" t="s">
        <v>35</v>
      </c>
      <c r="P12" s="93"/>
      <c r="Q12" s="93"/>
      <c r="R12" s="93"/>
      <c r="S12" s="93"/>
      <c r="T12" s="93"/>
      <c r="U12" s="93"/>
      <c r="V12" s="97"/>
      <c r="W12" s="97"/>
    </row>
    <row r="13" spans="1:23" ht="84" hidden="1" customHeight="1">
      <c r="A13" s="98">
        <v>6</v>
      </c>
      <c r="B13" s="99" t="s">
        <v>42</v>
      </c>
      <c r="C13" s="99"/>
      <c r="D13" s="99" t="s">
        <v>43</v>
      </c>
      <c r="E13" s="99" t="s">
        <v>44</v>
      </c>
      <c r="F13" s="99" t="s">
        <v>45</v>
      </c>
      <c r="G13" s="99" t="s">
        <v>97</v>
      </c>
      <c r="H13" s="100" t="s">
        <v>47</v>
      </c>
      <c r="I13" s="100"/>
      <c r="J13" s="101">
        <v>45925</v>
      </c>
      <c r="K13" s="99" t="s">
        <v>58</v>
      </c>
      <c r="L13" s="102"/>
      <c r="M13" s="99"/>
      <c r="N13" s="103"/>
      <c r="O13" s="103"/>
      <c r="P13" s="99"/>
      <c r="Q13" s="99"/>
      <c r="R13" s="99"/>
      <c r="S13" s="99"/>
      <c r="T13" s="99"/>
      <c r="U13" s="99"/>
      <c r="V13" s="97"/>
      <c r="W13" s="97"/>
    </row>
    <row r="14" spans="1:23" ht="144" hidden="1" customHeight="1">
      <c r="A14" s="98">
        <v>7</v>
      </c>
      <c r="B14" s="99" t="s">
        <v>42</v>
      </c>
      <c r="C14" s="99"/>
      <c r="D14" s="99" t="s">
        <v>43</v>
      </c>
      <c r="E14" s="99" t="s">
        <v>48</v>
      </c>
      <c r="F14" s="99" t="s">
        <v>49</v>
      </c>
      <c r="G14" s="99" t="s">
        <v>97</v>
      </c>
      <c r="H14" s="100" t="s">
        <v>47</v>
      </c>
      <c r="I14" s="100"/>
      <c r="J14" s="101">
        <v>45925</v>
      </c>
      <c r="K14" s="99" t="s">
        <v>58</v>
      </c>
      <c r="L14" s="102"/>
      <c r="M14" s="99"/>
      <c r="N14" s="103"/>
      <c r="O14" s="103"/>
      <c r="P14" s="99"/>
      <c r="Q14" s="99"/>
      <c r="R14" s="99"/>
      <c r="S14" s="99"/>
      <c r="T14" s="99"/>
      <c r="U14" s="99"/>
      <c r="V14" s="97"/>
      <c r="W14" s="97"/>
    </row>
    <row r="15" spans="1:23" ht="108" hidden="1" customHeight="1">
      <c r="A15" s="98">
        <v>8</v>
      </c>
      <c r="B15" s="99" t="s">
        <v>42</v>
      </c>
      <c r="C15" s="99"/>
      <c r="D15" s="99" t="s">
        <v>43</v>
      </c>
      <c r="E15" s="99" t="s">
        <v>51</v>
      </c>
      <c r="F15" s="99" t="s">
        <v>52</v>
      </c>
      <c r="G15" s="99" t="s">
        <v>97</v>
      </c>
      <c r="H15" s="100" t="s">
        <v>47</v>
      </c>
      <c r="I15" s="100"/>
      <c r="J15" s="101">
        <v>45925</v>
      </c>
      <c r="K15" s="99" t="s">
        <v>58</v>
      </c>
      <c r="L15" s="102"/>
      <c r="M15" s="99"/>
      <c r="N15" s="103"/>
      <c r="O15" s="103"/>
      <c r="P15" s="99"/>
      <c r="Q15" s="99"/>
      <c r="R15" s="99"/>
      <c r="S15" s="99"/>
      <c r="T15" s="99"/>
      <c r="U15" s="99"/>
      <c r="V15" s="97"/>
      <c r="W15" s="97"/>
    </row>
    <row r="16" spans="1:23" ht="60" hidden="1" customHeight="1">
      <c r="A16" s="98">
        <v>9</v>
      </c>
      <c r="B16" s="99" t="s">
        <v>53</v>
      </c>
      <c r="C16" s="99"/>
      <c r="D16" s="99" t="s">
        <v>54</v>
      </c>
      <c r="E16" s="99" t="s">
        <v>55</v>
      </c>
      <c r="F16" s="99" t="s">
        <v>56</v>
      </c>
      <c r="G16" s="99" t="s">
        <v>97</v>
      </c>
      <c r="H16" s="100" t="s">
        <v>57</v>
      </c>
      <c r="I16" s="100"/>
      <c r="J16" s="101">
        <v>45925</v>
      </c>
      <c r="K16" s="99" t="s">
        <v>58</v>
      </c>
      <c r="L16" s="102"/>
      <c r="M16" s="99" t="s">
        <v>50</v>
      </c>
      <c r="N16" s="104" t="s">
        <v>59</v>
      </c>
      <c r="O16" s="103"/>
      <c r="P16" s="99"/>
      <c r="Q16" s="99"/>
      <c r="R16" s="99"/>
      <c r="S16" s="99"/>
      <c r="T16" s="99"/>
      <c r="U16" s="99"/>
      <c r="V16" s="97"/>
      <c r="W16" s="97"/>
    </row>
    <row r="17" spans="1:23" ht="192" hidden="1" customHeight="1">
      <c r="A17" s="98">
        <v>10</v>
      </c>
      <c r="B17" s="99" t="s">
        <v>30</v>
      </c>
      <c r="C17" s="99"/>
      <c r="D17" s="99" t="s">
        <v>60</v>
      </c>
      <c r="E17" s="99" t="s">
        <v>61</v>
      </c>
      <c r="F17" s="99" t="s">
        <v>62</v>
      </c>
      <c r="G17" s="99" t="s">
        <v>32</v>
      </c>
      <c r="H17" s="100" t="s">
        <v>33</v>
      </c>
      <c r="I17" s="100"/>
      <c r="J17" s="101">
        <v>45925</v>
      </c>
      <c r="K17" s="99" t="s">
        <v>58</v>
      </c>
      <c r="L17" s="102"/>
      <c r="M17" s="99"/>
      <c r="N17" s="104" t="s">
        <v>63</v>
      </c>
      <c r="O17" s="103"/>
      <c r="P17" s="99"/>
      <c r="Q17" s="99"/>
      <c r="R17" s="99"/>
      <c r="S17" s="99"/>
      <c r="T17" s="99"/>
      <c r="U17" s="99"/>
      <c r="V17" s="97"/>
      <c r="W17" s="97"/>
    </row>
    <row r="18" spans="1:23" ht="60" hidden="1" customHeight="1">
      <c r="A18" s="98">
        <v>11</v>
      </c>
      <c r="B18" s="99" t="s">
        <v>64</v>
      </c>
      <c r="C18" s="99"/>
      <c r="D18" s="99" t="s">
        <v>65</v>
      </c>
      <c r="E18" s="99" t="s">
        <v>65</v>
      </c>
      <c r="F18" s="99" t="s">
        <v>66</v>
      </c>
      <c r="G18" s="99" t="s">
        <v>67</v>
      </c>
      <c r="H18" s="100" t="s">
        <v>33</v>
      </c>
      <c r="I18" s="100"/>
      <c r="J18" s="101">
        <v>45925</v>
      </c>
      <c r="K18" s="99" t="s">
        <v>58</v>
      </c>
      <c r="L18" s="102"/>
      <c r="M18" s="99"/>
      <c r="N18" s="103"/>
      <c r="O18" s="103"/>
      <c r="P18" s="99"/>
      <c r="Q18" s="99"/>
      <c r="R18" s="99"/>
      <c r="S18" s="99"/>
      <c r="T18" s="99"/>
      <c r="U18" s="99"/>
      <c r="V18" s="97"/>
      <c r="W18" s="97"/>
    </row>
    <row r="19" spans="1:23" ht="96" hidden="1" customHeight="1">
      <c r="A19" s="98">
        <v>12</v>
      </c>
      <c r="B19" s="99" t="s">
        <v>68</v>
      </c>
      <c r="C19" s="99"/>
      <c r="D19" s="99" t="s">
        <v>69</v>
      </c>
      <c r="E19" s="99" t="s">
        <v>69</v>
      </c>
      <c r="F19" s="99" t="s">
        <v>70</v>
      </c>
      <c r="G19" s="99" t="s">
        <v>67</v>
      </c>
      <c r="H19" s="100" t="s">
        <v>33</v>
      </c>
      <c r="I19" s="100"/>
      <c r="J19" s="101">
        <v>45925</v>
      </c>
      <c r="K19" s="99" t="s">
        <v>58</v>
      </c>
      <c r="L19" s="102"/>
      <c r="M19" s="99"/>
      <c r="N19" s="104" t="s">
        <v>63</v>
      </c>
      <c r="O19" s="103"/>
      <c r="P19" s="99"/>
      <c r="Q19" s="99"/>
      <c r="R19" s="99"/>
      <c r="S19" s="99"/>
      <c r="T19" s="99"/>
      <c r="U19" s="99"/>
      <c r="V19" s="97"/>
      <c r="W19" s="97"/>
    </row>
    <row r="20" spans="1:23" ht="60" hidden="1" customHeight="1">
      <c r="A20" s="98">
        <v>13</v>
      </c>
      <c r="B20" s="99" t="s">
        <v>68</v>
      </c>
      <c r="C20" s="99"/>
      <c r="D20" s="99" t="s">
        <v>71</v>
      </c>
      <c r="E20" s="99" t="s">
        <v>71</v>
      </c>
      <c r="F20" s="99" t="s">
        <v>72</v>
      </c>
      <c r="G20" s="99" t="s">
        <v>67</v>
      </c>
      <c r="H20" s="100" t="s">
        <v>33</v>
      </c>
      <c r="I20" s="100"/>
      <c r="J20" s="101">
        <v>45925</v>
      </c>
      <c r="K20" s="99" t="s">
        <v>58</v>
      </c>
      <c r="L20" s="102"/>
      <c r="M20" s="99"/>
      <c r="N20" s="104" t="s">
        <v>63</v>
      </c>
      <c r="O20" s="103"/>
      <c r="P20" s="99"/>
      <c r="Q20" s="99"/>
      <c r="R20" s="99"/>
      <c r="S20" s="99"/>
      <c r="T20" s="99"/>
      <c r="U20" s="99"/>
      <c r="V20" s="97"/>
      <c r="W20" s="97"/>
    </row>
    <row r="21" spans="1:23" ht="60" hidden="1" customHeight="1">
      <c r="A21" s="98">
        <v>14</v>
      </c>
      <c r="B21" s="99" t="s">
        <v>68</v>
      </c>
      <c r="C21" s="99"/>
      <c r="D21" s="99" t="s">
        <v>73</v>
      </c>
      <c r="E21" s="99" t="s">
        <v>73</v>
      </c>
      <c r="F21" s="99" t="s">
        <v>74</v>
      </c>
      <c r="G21" s="99" t="s">
        <v>67</v>
      </c>
      <c r="H21" s="100" t="s">
        <v>33</v>
      </c>
      <c r="I21" s="100"/>
      <c r="J21" s="101">
        <v>45925</v>
      </c>
      <c r="K21" s="99" t="s">
        <v>58</v>
      </c>
      <c r="L21" s="102"/>
      <c r="M21" s="99"/>
      <c r="N21" s="104" t="s">
        <v>63</v>
      </c>
      <c r="O21" s="103"/>
      <c r="P21" s="99"/>
      <c r="Q21" s="99"/>
      <c r="R21" s="99"/>
      <c r="S21" s="99"/>
      <c r="T21" s="99"/>
      <c r="U21" s="99"/>
      <c r="V21" s="97"/>
      <c r="W21" s="97"/>
    </row>
    <row r="22" spans="1:23" ht="48" hidden="1" customHeight="1">
      <c r="A22" s="98">
        <v>15</v>
      </c>
      <c r="B22" s="99" t="s">
        <v>68</v>
      </c>
      <c r="C22" s="99"/>
      <c r="D22" s="99" t="s">
        <v>75</v>
      </c>
      <c r="E22" s="99" t="s">
        <v>75</v>
      </c>
      <c r="F22" s="99" t="s">
        <v>76</v>
      </c>
      <c r="G22" s="99" t="s">
        <v>67</v>
      </c>
      <c r="H22" s="100" t="s">
        <v>33</v>
      </c>
      <c r="I22" s="100"/>
      <c r="J22" s="101">
        <v>45925</v>
      </c>
      <c r="K22" s="99" t="s">
        <v>58</v>
      </c>
      <c r="L22" s="102"/>
      <c r="M22" s="99"/>
      <c r="N22" s="104" t="s">
        <v>63</v>
      </c>
      <c r="O22" s="103"/>
      <c r="P22" s="99"/>
      <c r="Q22" s="99"/>
      <c r="R22" s="99"/>
      <c r="S22" s="99"/>
      <c r="T22" s="99"/>
      <c r="U22" s="99"/>
      <c r="V22" s="97"/>
      <c r="W22" s="97"/>
    </row>
    <row r="23" spans="1:23" ht="84" hidden="1" customHeight="1">
      <c r="A23" s="98">
        <v>16</v>
      </c>
      <c r="B23" s="99" t="s">
        <v>77</v>
      </c>
      <c r="C23" s="99"/>
      <c r="D23" s="99" t="s">
        <v>78</v>
      </c>
      <c r="E23" s="99" t="s">
        <v>78</v>
      </c>
      <c r="F23" s="99" t="s">
        <v>78</v>
      </c>
      <c r="G23" s="99" t="s">
        <v>67</v>
      </c>
      <c r="H23" s="100" t="s">
        <v>57</v>
      </c>
      <c r="I23" s="100"/>
      <c r="J23" s="101">
        <v>45925</v>
      </c>
      <c r="K23" s="99" t="s">
        <v>58</v>
      </c>
      <c r="L23" s="102"/>
      <c r="M23" s="99"/>
      <c r="N23" s="104" t="s">
        <v>63</v>
      </c>
      <c r="O23" s="103"/>
      <c r="P23" s="99"/>
      <c r="Q23" s="99"/>
      <c r="R23" s="99"/>
      <c r="S23" s="99"/>
      <c r="T23" s="99"/>
      <c r="U23" s="99"/>
      <c r="V23" s="97"/>
      <c r="W23" s="97"/>
    </row>
    <row r="24" spans="1:23" ht="36" hidden="1" customHeight="1">
      <c r="A24" s="98">
        <v>17</v>
      </c>
      <c r="B24" s="99" t="s">
        <v>77</v>
      </c>
      <c r="C24" s="99"/>
      <c r="D24" s="99" t="s">
        <v>79</v>
      </c>
      <c r="E24" s="99" t="s">
        <v>79</v>
      </c>
      <c r="F24" s="99" t="s">
        <v>80</v>
      </c>
      <c r="G24" s="99" t="s">
        <v>67</v>
      </c>
      <c r="H24" s="100" t="s">
        <v>57</v>
      </c>
      <c r="I24" s="100"/>
      <c r="J24" s="101">
        <v>45925</v>
      </c>
      <c r="K24" s="99" t="s">
        <v>58</v>
      </c>
      <c r="L24" s="102"/>
      <c r="M24" s="99"/>
      <c r="N24" s="104" t="s">
        <v>63</v>
      </c>
      <c r="O24" s="103"/>
      <c r="P24" s="99"/>
      <c r="Q24" s="99"/>
      <c r="R24" s="99"/>
      <c r="S24" s="99"/>
      <c r="T24" s="99"/>
      <c r="U24" s="99"/>
      <c r="V24" s="97"/>
      <c r="W24" s="97"/>
    </row>
    <row r="25" spans="1:23" ht="108" hidden="1" customHeight="1">
      <c r="A25" s="98">
        <v>18</v>
      </c>
      <c r="B25" s="99" t="s">
        <v>77</v>
      </c>
      <c r="C25" s="99"/>
      <c r="D25" s="99" t="s">
        <v>81</v>
      </c>
      <c r="E25" s="99" t="s">
        <v>81</v>
      </c>
      <c r="F25" s="99" t="s">
        <v>82</v>
      </c>
      <c r="G25" s="99" t="s">
        <v>67</v>
      </c>
      <c r="H25" s="100" t="s">
        <v>57</v>
      </c>
      <c r="I25" s="100"/>
      <c r="J25" s="101">
        <v>45925</v>
      </c>
      <c r="K25" s="99" t="s">
        <v>58</v>
      </c>
      <c r="L25" s="102"/>
      <c r="M25" s="99"/>
      <c r="N25" s="104" t="s">
        <v>63</v>
      </c>
      <c r="O25" s="103"/>
      <c r="P25" s="99"/>
      <c r="Q25" s="99"/>
      <c r="R25" s="99"/>
      <c r="S25" s="99"/>
      <c r="T25" s="99"/>
      <c r="U25" s="99"/>
      <c r="V25" s="97"/>
      <c r="W25" s="97"/>
    </row>
    <row r="26" spans="1:23" ht="24" hidden="1" customHeight="1">
      <c r="A26" s="98">
        <v>19</v>
      </c>
      <c r="B26" s="99" t="s">
        <v>77</v>
      </c>
      <c r="C26" s="99"/>
      <c r="D26" s="99" t="s">
        <v>83</v>
      </c>
      <c r="E26" s="99" t="s">
        <v>83</v>
      </c>
      <c r="F26" s="99" t="s">
        <v>83</v>
      </c>
      <c r="G26" s="99" t="s">
        <v>67</v>
      </c>
      <c r="H26" s="100" t="s">
        <v>57</v>
      </c>
      <c r="I26" s="100"/>
      <c r="J26" s="101">
        <v>45925</v>
      </c>
      <c r="K26" s="99" t="s">
        <v>58</v>
      </c>
      <c r="L26" s="102"/>
      <c r="M26" s="99"/>
      <c r="N26" s="104" t="s">
        <v>63</v>
      </c>
      <c r="O26" s="103"/>
      <c r="P26" s="99"/>
      <c r="Q26" s="99"/>
      <c r="R26" s="99"/>
      <c r="S26" s="99"/>
      <c r="T26" s="99"/>
      <c r="U26" s="99"/>
      <c r="V26" s="97"/>
      <c r="W26" s="97"/>
    </row>
    <row r="27" spans="1:23" ht="48" hidden="1" customHeight="1">
      <c r="A27" s="98">
        <v>20</v>
      </c>
      <c r="B27" s="99" t="s">
        <v>77</v>
      </c>
      <c r="C27" s="99"/>
      <c r="D27" s="99" t="s">
        <v>84</v>
      </c>
      <c r="E27" s="99" t="s">
        <v>84</v>
      </c>
      <c r="F27" s="99" t="s">
        <v>84</v>
      </c>
      <c r="G27" s="99" t="s">
        <v>67</v>
      </c>
      <c r="H27" s="100" t="s">
        <v>57</v>
      </c>
      <c r="I27" s="100"/>
      <c r="J27" s="101">
        <v>45925</v>
      </c>
      <c r="K27" s="99" t="s">
        <v>58</v>
      </c>
      <c r="L27" s="102"/>
      <c r="M27" s="99"/>
      <c r="N27" s="104" t="s">
        <v>63</v>
      </c>
      <c r="O27" s="103"/>
      <c r="P27" s="99"/>
      <c r="Q27" s="99"/>
      <c r="R27" s="99"/>
      <c r="S27" s="99"/>
      <c r="T27" s="99"/>
      <c r="U27" s="99"/>
      <c r="V27" s="97"/>
      <c r="W27" s="97"/>
    </row>
    <row r="28" spans="1:23" ht="132" hidden="1" customHeight="1">
      <c r="A28" s="191">
        <v>21</v>
      </c>
      <c r="B28" s="224" t="s">
        <v>85</v>
      </c>
      <c r="C28" s="224"/>
      <c r="D28" s="224" t="s">
        <v>86</v>
      </c>
      <c r="E28" s="224" t="s">
        <v>87</v>
      </c>
      <c r="F28" s="224" t="s">
        <v>838</v>
      </c>
      <c r="G28" s="224" t="s">
        <v>580</v>
      </c>
      <c r="H28" s="234" t="s">
        <v>47</v>
      </c>
      <c r="I28" s="234"/>
      <c r="J28" s="226">
        <v>45925</v>
      </c>
      <c r="K28" s="224" t="s">
        <v>58</v>
      </c>
      <c r="L28" s="228"/>
      <c r="M28" s="224"/>
      <c r="N28" s="230"/>
      <c r="O28" s="230"/>
      <c r="P28" s="224"/>
      <c r="Q28" s="224"/>
      <c r="R28" s="224"/>
      <c r="S28" s="224"/>
      <c r="T28" s="224"/>
      <c r="U28" s="224"/>
      <c r="V28" s="165"/>
      <c r="W28" s="165"/>
    </row>
    <row r="29" spans="1:23" ht="36" hidden="1" customHeight="1">
      <c r="A29" s="193"/>
      <c r="B29" s="225"/>
      <c r="C29" s="225"/>
      <c r="D29" s="225"/>
      <c r="E29" s="225"/>
      <c r="F29" s="225" t="s">
        <v>839</v>
      </c>
      <c r="G29" s="225"/>
      <c r="H29" s="235"/>
      <c r="I29" s="235"/>
      <c r="J29" s="227"/>
      <c r="K29" s="225"/>
      <c r="L29" s="229"/>
      <c r="M29" s="225"/>
      <c r="N29" s="231"/>
      <c r="O29" s="231"/>
      <c r="P29" s="225"/>
      <c r="Q29" s="225"/>
      <c r="R29" s="225"/>
      <c r="S29" s="225"/>
      <c r="T29" s="225"/>
      <c r="U29" s="225"/>
      <c r="V29" s="166"/>
      <c r="W29" s="166"/>
    </row>
    <row r="30" spans="1:23" ht="108" hidden="1" customHeight="1">
      <c r="A30" s="98">
        <v>22</v>
      </c>
      <c r="B30" s="99" t="s">
        <v>85</v>
      </c>
      <c r="C30" s="99"/>
      <c r="D30" s="99" t="s">
        <v>90</v>
      </c>
      <c r="E30" s="99" t="s">
        <v>91</v>
      </c>
      <c r="F30" s="99" t="s">
        <v>92</v>
      </c>
      <c r="G30" s="99" t="s">
        <v>580</v>
      </c>
      <c r="H30" s="100" t="s">
        <v>47</v>
      </c>
      <c r="I30" s="100"/>
      <c r="J30" s="101">
        <v>45925</v>
      </c>
      <c r="K30" s="99" t="s">
        <v>58</v>
      </c>
      <c r="L30" s="102"/>
      <c r="M30" s="99"/>
      <c r="N30" s="103"/>
      <c r="O30" s="103"/>
      <c r="P30" s="99"/>
      <c r="Q30" s="99"/>
      <c r="R30" s="99"/>
      <c r="S30" s="99"/>
      <c r="T30" s="99"/>
      <c r="U30" s="99"/>
      <c r="V30" s="97"/>
      <c r="W30" s="97"/>
    </row>
    <row r="31" spans="1:23" ht="72" hidden="1" customHeight="1">
      <c r="A31" s="98">
        <v>23</v>
      </c>
      <c r="B31" s="99" t="s">
        <v>85</v>
      </c>
      <c r="C31" s="99"/>
      <c r="D31" s="99" t="s">
        <v>90</v>
      </c>
      <c r="E31" s="99" t="s">
        <v>91</v>
      </c>
      <c r="F31" s="99" t="s">
        <v>93</v>
      </c>
      <c r="G31" s="99" t="s">
        <v>580</v>
      </c>
      <c r="H31" s="100" t="s">
        <v>47</v>
      </c>
      <c r="I31" s="100"/>
      <c r="J31" s="101">
        <v>45925</v>
      </c>
      <c r="K31" s="99" t="s">
        <v>58</v>
      </c>
      <c r="L31" s="102"/>
      <c r="M31" s="99"/>
      <c r="N31" s="103"/>
      <c r="O31" s="103"/>
      <c r="P31" s="99"/>
      <c r="Q31" s="99"/>
      <c r="R31" s="99"/>
      <c r="S31" s="99"/>
      <c r="T31" s="99"/>
      <c r="U31" s="99"/>
      <c r="V31" s="97"/>
      <c r="W31" s="97"/>
    </row>
    <row r="32" spans="1:23" ht="72" hidden="1" customHeight="1">
      <c r="A32" s="98">
        <v>24</v>
      </c>
      <c r="B32" s="99" t="s">
        <v>94</v>
      </c>
      <c r="C32" s="99"/>
      <c r="D32" s="99" t="s">
        <v>95</v>
      </c>
      <c r="E32" s="99" t="s">
        <v>95</v>
      </c>
      <c r="F32" s="99" t="s">
        <v>96</v>
      </c>
      <c r="G32" s="99" t="s">
        <v>97</v>
      </c>
      <c r="H32" s="100" t="s">
        <v>98</v>
      </c>
      <c r="I32" s="100"/>
      <c r="J32" s="101">
        <v>45925</v>
      </c>
      <c r="K32" s="99" t="s">
        <v>58</v>
      </c>
      <c r="L32" s="102"/>
      <c r="M32" s="99"/>
      <c r="N32" s="104" t="s">
        <v>63</v>
      </c>
      <c r="O32" s="103"/>
      <c r="P32" s="99"/>
      <c r="Q32" s="99"/>
      <c r="R32" s="99"/>
      <c r="S32" s="99"/>
      <c r="T32" s="99"/>
      <c r="U32" s="99"/>
      <c r="V32" s="97"/>
      <c r="W32" s="97"/>
    </row>
    <row r="33" spans="1:23" ht="216" hidden="1" customHeight="1">
      <c r="A33" s="98">
        <v>25</v>
      </c>
      <c r="B33" s="99" t="s">
        <v>94</v>
      </c>
      <c r="C33" s="99"/>
      <c r="D33" s="99" t="s">
        <v>99</v>
      </c>
      <c r="E33" s="99" t="s">
        <v>99</v>
      </c>
      <c r="F33" s="99" t="s">
        <v>100</v>
      </c>
      <c r="G33" s="99" t="s">
        <v>97</v>
      </c>
      <c r="H33" s="100" t="s">
        <v>98</v>
      </c>
      <c r="I33" s="100"/>
      <c r="J33" s="101">
        <v>45925</v>
      </c>
      <c r="K33" s="99" t="s">
        <v>58</v>
      </c>
      <c r="L33" s="102"/>
      <c r="M33" s="99"/>
      <c r="N33" s="104" t="s">
        <v>63</v>
      </c>
      <c r="O33" s="103"/>
      <c r="P33" s="99"/>
      <c r="Q33" s="99"/>
      <c r="R33" s="99"/>
      <c r="S33" s="99"/>
      <c r="T33" s="99"/>
      <c r="U33" s="99"/>
      <c r="V33" s="97"/>
      <c r="W33" s="97"/>
    </row>
    <row r="34" spans="1:23" ht="120" hidden="1">
      <c r="A34" s="98">
        <v>26</v>
      </c>
      <c r="B34" s="99" t="s">
        <v>101</v>
      </c>
      <c r="C34" s="99"/>
      <c r="D34" s="99" t="s">
        <v>102</v>
      </c>
      <c r="E34" s="99" t="s">
        <v>103</v>
      </c>
      <c r="F34" s="99"/>
      <c r="G34" s="99" t="s">
        <v>32</v>
      </c>
      <c r="H34" s="100" t="s">
        <v>104</v>
      </c>
      <c r="I34" s="100"/>
      <c r="J34" s="101">
        <v>45925</v>
      </c>
      <c r="K34" s="99" t="s">
        <v>58</v>
      </c>
      <c r="L34" s="102"/>
      <c r="M34" s="99"/>
      <c r="N34" s="104" t="s">
        <v>105</v>
      </c>
      <c r="O34" s="103"/>
      <c r="P34" s="99"/>
      <c r="Q34" s="99"/>
      <c r="R34" s="99"/>
      <c r="S34" s="99"/>
      <c r="T34" s="99"/>
      <c r="U34" s="99"/>
      <c r="V34" s="97"/>
      <c r="W34" s="97"/>
    </row>
    <row r="35" spans="1:23" ht="120" hidden="1">
      <c r="A35" s="98">
        <v>27</v>
      </c>
      <c r="B35" s="99" t="s">
        <v>101</v>
      </c>
      <c r="C35" s="99"/>
      <c r="D35" s="99" t="s">
        <v>106</v>
      </c>
      <c r="E35" s="99" t="s">
        <v>107</v>
      </c>
      <c r="F35" s="99" t="s">
        <v>108</v>
      </c>
      <c r="G35" s="99" t="s">
        <v>32</v>
      </c>
      <c r="H35" s="100" t="s">
        <v>104</v>
      </c>
      <c r="I35" s="100"/>
      <c r="J35" s="101">
        <v>45925</v>
      </c>
      <c r="K35" s="99" t="s">
        <v>58</v>
      </c>
      <c r="L35" s="102"/>
      <c r="M35" s="99"/>
      <c r="N35" s="104" t="s">
        <v>109</v>
      </c>
      <c r="O35" s="103"/>
      <c r="P35" s="99"/>
      <c r="Q35" s="99"/>
      <c r="R35" s="99"/>
      <c r="S35" s="99"/>
      <c r="T35" s="99"/>
      <c r="U35" s="99"/>
      <c r="V35" s="97"/>
      <c r="W35" s="97"/>
    </row>
    <row r="36" spans="1:23" ht="120" hidden="1">
      <c r="A36" s="98">
        <v>28</v>
      </c>
      <c r="B36" s="99" t="s">
        <v>101</v>
      </c>
      <c r="C36" s="99"/>
      <c r="D36" s="99" t="s">
        <v>110</v>
      </c>
      <c r="E36" s="99" t="s">
        <v>111</v>
      </c>
      <c r="F36" s="99" t="s">
        <v>112</v>
      </c>
      <c r="G36" s="99" t="s">
        <v>32</v>
      </c>
      <c r="H36" s="100" t="s">
        <v>104</v>
      </c>
      <c r="I36" s="100"/>
      <c r="J36" s="101">
        <v>45925</v>
      </c>
      <c r="K36" s="99" t="s">
        <v>58</v>
      </c>
      <c r="L36" s="102"/>
      <c r="M36" s="99"/>
      <c r="N36" s="104" t="s">
        <v>109</v>
      </c>
      <c r="O36" s="103"/>
      <c r="P36" s="99"/>
      <c r="Q36" s="99"/>
      <c r="R36" s="99"/>
      <c r="S36" s="99"/>
      <c r="T36" s="99"/>
      <c r="U36" s="99"/>
      <c r="V36" s="97"/>
      <c r="W36" s="97"/>
    </row>
    <row r="37" spans="1:23" ht="192" hidden="1">
      <c r="A37" s="98">
        <v>29</v>
      </c>
      <c r="B37" s="99" t="s">
        <v>101</v>
      </c>
      <c r="C37" s="99"/>
      <c r="D37" s="99" t="s">
        <v>113</v>
      </c>
      <c r="E37" s="99" t="s">
        <v>114</v>
      </c>
      <c r="F37" s="99" t="s">
        <v>115</v>
      </c>
      <c r="G37" s="99" t="s">
        <v>32</v>
      </c>
      <c r="H37" s="100" t="s">
        <v>104</v>
      </c>
      <c r="I37" s="100"/>
      <c r="J37" s="101">
        <v>45925</v>
      </c>
      <c r="K37" s="99" t="s">
        <v>58</v>
      </c>
      <c r="L37" s="102"/>
      <c r="M37" s="99"/>
      <c r="N37" s="104" t="s">
        <v>109</v>
      </c>
      <c r="O37" s="103"/>
      <c r="P37" s="99"/>
      <c r="Q37" s="99"/>
      <c r="R37" s="99"/>
      <c r="S37" s="99"/>
      <c r="T37" s="99"/>
      <c r="U37" s="99"/>
      <c r="V37" s="97"/>
      <c r="W37" s="97"/>
    </row>
    <row r="38" spans="1:23" ht="168" hidden="1">
      <c r="A38" s="98">
        <v>30</v>
      </c>
      <c r="B38" s="99" t="s">
        <v>101</v>
      </c>
      <c r="C38" s="99"/>
      <c r="D38" s="99" t="s">
        <v>116</v>
      </c>
      <c r="E38" s="99" t="s">
        <v>117</v>
      </c>
      <c r="F38" s="99" t="s">
        <v>118</v>
      </c>
      <c r="G38" s="99" t="s">
        <v>32</v>
      </c>
      <c r="H38" s="100" t="s">
        <v>104</v>
      </c>
      <c r="I38" s="100"/>
      <c r="J38" s="101">
        <v>45925</v>
      </c>
      <c r="K38" s="99" t="s">
        <v>58</v>
      </c>
      <c r="L38" s="102"/>
      <c r="M38" s="99"/>
      <c r="N38" s="104" t="s">
        <v>109</v>
      </c>
      <c r="O38" s="103"/>
      <c r="P38" s="99"/>
      <c r="Q38" s="99"/>
      <c r="R38" s="99"/>
      <c r="S38" s="99"/>
      <c r="T38" s="99"/>
      <c r="U38" s="99"/>
      <c r="V38" s="97"/>
      <c r="W38" s="97"/>
    </row>
    <row r="39" spans="1:23" ht="288" hidden="1">
      <c r="A39" s="98">
        <v>31</v>
      </c>
      <c r="B39" s="99" t="s">
        <v>101</v>
      </c>
      <c r="C39" s="99"/>
      <c r="D39" s="99" t="s">
        <v>119</v>
      </c>
      <c r="E39" s="99" t="s">
        <v>120</v>
      </c>
      <c r="F39" s="99" t="s">
        <v>121</v>
      </c>
      <c r="G39" s="99" t="s">
        <v>32</v>
      </c>
      <c r="H39" s="100" t="s">
        <v>104</v>
      </c>
      <c r="I39" s="100"/>
      <c r="J39" s="101">
        <v>45925</v>
      </c>
      <c r="K39" s="99" t="s">
        <v>58</v>
      </c>
      <c r="L39" s="102"/>
      <c r="M39" s="99"/>
      <c r="N39" s="104" t="s">
        <v>63</v>
      </c>
      <c r="O39" s="103"/>
      <c r="P39" s="99"/>
      <c r="Q39" s="99"/>
      <c r="R39" s="99"/>
      <c r="S39" s="99"/>
      <c r="T39" s="99"/>
      <c r="U39" s="99"/>
      <c r="V39" s="97"/>
      <c r="W39" s="97"/>
    </row>
    <row r="40" spans="1:23" ht="228" hidden="1">
      <c r="A40" s="98">
        <v>32</v>
      </c>
      <c r="B40" s="99" t="s">
        <v>101</v>
      </c>
      <c r="C40" s="99"/>
      <c r="D40" s="99" t="s">
        <v>122</v>
      </c>
      <c r="E40" s="99" t="s">
        <v>123</v>
      </c>
      <c r="F40" s="99" t="s">
        <v>124</v>
      </c>
      <c r="G40" s="99" t="s">
        <v>32</v>
      </c>
      <c r="H40" s="100" t="s">
        <v>104</v>
      </c>
      <c r="I40" s="100"/>
      <c r="J40" s="101">
        <v>45925</v>
      </c>
      <c r="K40" s="99" t="s">
        <v>58</v>
      </c>
      <c r="L40" s="102"/>
      <c r="M40" s="99"/>
      <c r="N40" s="104" t="s">
        <v>63</v>
      </c>
      <c r="O40" s="103"/>
      <c r="P40" s="99"/>
      <c r="Q40" s="99"/>
      <c r="R40" s="99"/>
      <c r="S40" s="99"/>
      <c r="T40" s="99"/>
      <c r="U40" s="99"/>
      <c r="V40" s="97"/>
      <c r="W40" s="97"/>
    </row>
    <row r="41" spans="1:23" ht="48" hidden="1">
      <c r="A41" s="98">
        <v>33</v>
      </c>
      <c r="B41" s="99" t="s">
        <v>101</v>
      </c>
      <c r="C41" s="99"/>
      <c r="D41" s="99" t="s">
        <v>125</v>
      </c>
      <c r="E41" s="99" t="s">
        <v>125</v>
      </c>
      <c r="F41" s="99" t="s">
        <v>126</v>
      </c>
      <c r="G41" s="99" t="s">
        <v>32</v>
      </c>
      <c r="H41" s="100" t="s">
        <v>104</v>
      </c>
      <c r="I41" s="100"/>
      <c r="J41" s="101">
        <v>45925</v>
      </c>
      <c r="K41" s="99" t="s">
        <v>58</v>
      </c>
      <c r="L41" s="102"/>
      <c r="M41" s="99"/>
      <c r="N41" s="104" t="s">
        <v>63</v>
      </c>
      <c r="O41" s="103"/>
      <c r="P41" s="99"/>
      <c r="Q41" s="99"/>
      <c r="R41" s="99"/>
      <c r="S41" s="99"/>
      <c r="T41" s="99"/>
      <c r="U41" s="99"/>
      <c r="V41" s="97"/>
      <c r="W41" s="97"/>
    </row>
    <row r="42" spans="1:23" ht="204" hidden="1">
      <c r="A42" s="98">
        <v>34</v>
      </c>
      <c r="B42" s="99" t="s">
        <v>101</v>
      </c>
      <c r="C42" s="99"/>
      <c r="D42" s="99" t="s">
        <v>127</v>
      </c>
      <c r="E42" s="99" t="s">
        <v>128</v>
      </c>
      <c r="F42" s="99" t="s">
        <v>129</v>
      </c>
      <c r="G42" s="99" t="s">
        <v>32</v>
      </c>
      <c r="H42" s="100" t="s">
        <v>104</v>
      </c>
      <c r="I42" s="100"/>
      <c r="J42" s="101">
        <v>45925</v>
      </c>
      <c r="K42" s="99" t="s">
        <v>58</v>
      </c>
      <c r="L42" s="102"/>
      <c r="M42" s="99"/>
      <c r="N42" s="104" t="s">
        <v>63</v>
      </c>
      <c r="O42" s="103"/>
      <c r="P42" s="99"/>
      <c r="Q42" s="99"/>
      <c r="R42" s="99"/>
      <c r="S42" s="99"/>
      <c r="T42" s="99"/>
      <c r="U42" s="99"/>
      <c r="V42" s="97"/>
      <c r="W42" s="97"/>
    </row>
    <row r="43" spans="1:23" ht="96" hidden="1">
      <c r="A43" s="105">
        <v>35</v>
      </c>
      <c r="B43" s="106" t="s">
        <v>101</v>
      </c>
      <c r="C43" s="106"/>
      <c r="D43" s="106" t="s">
        <v>130</v>
      </c>
      <c r="E43" s="106" t="s">
        <v>131</v>
      </c>
      <c r="F43" s="106" t="s">
        <v>136</v>
      </c>
      <c r="G43" s="106" t="s">
        <v>840</v>
      </c>
      <c r="H43" s="107" t="s">
        <v>104</v>
      </c>
      <c r="I43" s="107"/>
      <c r="J43" s="108">
        <v>45955</v>
      </c>
      <c r="K43" s="106" t="s">
        <v>133</v>
      </c>
      <c r="L43" s="109">
        <v>1</v>
      </c>
      <c r="M43" s="106"/>
      <c r="N43" s="106"/>
      <c r="O43" s="106"/>
      <c r="P43" s="106" t="s">
        <v>50</v>
      </c>
      <c r="Q43" s="106"/>
      <c r="R43" s="106"/>
      <c r="S43" s="106"/>
      <c r="T43" s="106"/>
      <c r="U43" s="106"/>
      <c r="V43" s="97"/>
      <c r="W43" s="97"/>
    </row>
    <row r="44" spans="1:23" ht="108" hidden="1">
      <c r="A44" s="105">
        <v>36</v>
      </c>
      <c r="B44" s="106" t="s">
        <v>101</v>
      </c>
      <c r="C44" s="106"/>
      <c r="D44" s="106" t="s">
        <v>134</v>
      </c>
      <c r="E44" s="106" t="s">
        <v>135</v>
      </c>
      <c r="F44" s="106" t="s">
        <v>136</v>
      </c>
      <c r="G44" s="106" t="s">
        <v>840</v>
      </c>
      <c r="H44" s="107" t="s">
        <v>104</v>
      </c>
      <c r="I44" s="107"/>
      <c r="J44" s="108">
        <v>45955</v>
      </c>
      <c r="K44" s="106" t="s">
        <v>133</v>
      </c>
      <c r="L44" s="109">
        <v>2</v>
      </c>
      <c r="M44" s="106"/>
      <c r="N44" s="106"/>
      <c r="O44" s="106"/>
      <c r="P44" s="106" t="s">
        <v>582</v>
      </c>
      <c r="Q44" s="106"/>
      <c r="R44" s="106"/>
      <c r="S44" s="106"/>
      <c r="T44" s="106"/>
      <c r="U44" s="106"/>
      <c r="V44" s="97"/>
      <c r="W44" s="97"/>
    </row>
    <row r="45" spans="1:23" ht="204" hidden="1">
      <c r="A45" s="159">
        <v>37</v>
      </c>
      <c r="B45" s="162" t="s">
        <v>101</v>
      </c>
      <c r="C45" s="162"/>
      <c r="D45" s="162" t="s">
        <v>137</v>
      </c>
      <c r="E45" s="162" t="s">
        <v>138</v>
      </c>
      <c r="F45" s="162" t="s">
        <v>841</v>
      </c>
      <c r="G45" s="162" t="s">
        <v>840</v>
      </c>
      <c r="H45" s="194" t="s">
        <v>140</v>
      </c>
      <c r="I45" s="194"/>
      <c r="J45" s="197">
        <v>45955</v>
      </c>
      <c r="K45" s="162" t="s">
        <v>133</v>
      </c>
      <c r="L45" s="172">
        <v>6</v>
      </c>
      <c r="M45" s="162"/>
      <c r="N45" s="162"/>
      <c r="O45" s="162"/>
      <c r="P45" s="162" t="s">
        <v>842</v>
      </c>
      <c r="Q45" s="162"/>
      <c r="R45" s="162"/>
      <c r="S45" s="162"/>
      <c r="T45" s="162"/>
      <c r="U45" s="162"/>
      <c r="V45" s="165"/>
      <c r="W45" s="165"/>
    </row>
    <row r="46" spans="1:23" ht="72" hidden="1" customHeight="1">
      <c r="A46" s="161"/>
      <c r="B46" s="164"/>
      <c r="C46" s="164"/>
      <c r="D46" s="164"/>
      <c r="E46" s="164"/>
      <c r="F46" s="164" t="s">
        <v>843</v>
      </c>
      <c r="G46" s="164"/>
      <c r="H46" s="196"/>
      <c r="I46" s="196"/>
      <c r="J46" s="199"/>
      <c r="K46" s="164"/>
      <c r="L46" s="174"/>
      <c r="M46" s="164"/>
      <c r="N46" s="164"/>
      <c r="O46" s="164"/>
      <c r="P46" s="164"/>
      <c r="Q46" s="164"/>
      <c r="R46" s="164"/>
      <c r="S46" s="164"/>
      <c r="T46" s="164"/>
      <c r="U46" s="164"/>
      <c r="V46" s="166"/>
      <c r="W46" s="166"/>
    </row>
    <row r="47" spans="1:23" ht="180" hidden="1">
      <c r="A47" s="105">
        <v>38</v>
      </c>
      <c r="B47" s="106" t="s">
        <v>101</v>
      </c>
      <c r="C47" s="106"/>
      <c r="D47" s="106" t="s">
        <v>141</v>
      </c>
      <c r="E47" s="106" t="s">
        <v>142</v>
      </c>
      <c r="F47" s="106" t="s">
        <v>143</v>
      </c>
      <c r="G47" s="106" t="s">
        <v>840</v>
      </c>
      <c r="H47" s="107" t="s">
        <v>104</v>
      </c>
      <c r="I47" s="107"/>
      <c r="J47" s="108">
        <v>45955</v>
      </c>
      <c r="K47" s="106" t="s">
        <v>133</v>
      </c>
      <c r="L47" s="109">
        <v>7</v>
      </c>
      <c r="M47" s="106"/>
      <c r="N47" s="106"/>
      <c r="O47" s="106"/>
      <c r="P47" s="106" t="s">
        <v>844</v>
      </c>
      <c r="Q47" s="106"/>
      <c r="R47" s="106"/>
      <c r="S47" s="106"/>
      <c r="T47" s="106"/>
      <c r="U47" s="106"/>
      <c r="V47" s="97"/>
      <c r="W47" s="97"/>
    </row>
    <row r="48" spans="1:23" ht="180" hidden="1" customHeight="1">
      <c r="A48" s="159">
        <v>39</v>
      </c>
      <c r="B48" s="162" t="s">
        <v>101</v>
      </c>
      <c r="C48" s="162"/>
      <c r="D48" s="162" t="s">
        <v>145</v>
      </c>
      <c r="E48" s="162" t="s">
        <v>845</v>
      </c>
      <c r="F48" s="162" t="s">
        <v>147</v>
      </c>
      <c r="G48" s="162" t="s">
        <v>840</v>
      </c>
      <c r="H48" s="194" t="s">
        <v>104</v>
      </c>
      <c r="I48" s="194"/>
      <c r="J48" s="197">
        <v>45955</v>
      </c>
      <c r="K48" s="162" t="s">
        <v>133</v>
      </c>
      <c r="L48" s="172">
        <v>4</v>
      </c>
      <c r="M48" s="162"/>
      <c r="N48" s="162"/>
      <c r="O48" s="162"/>
      <c r="P48" s="162" t="s">
        <v>846</v>
      </c>
      <c r="Q48" s="162"/>
      <c r="R48" s="162"/>
      <c r="S48" s="162"/>
      <c r="T48" s="162"/>
      <c r="U48" s="162"/>
      <c r="V48" s="165"/>
      <c r="W48" s="165"/>
    </row>
    <row r="49" spans="1:23" ht="36" hidden="1" customHeight="1">
      <c r="A49" s="161"/>
      <c r="B49" s="164"/>
      <c r="C49" s="164"/>
      <c r="D49" s="164"/>
      <c r="E49" s="164" t="s">
        <v>847</v>
      </c>
      <c r="F49" s="164"/>
      <c r="G49" s="164"/>
      <c r="H49" s="196"/>
      <c r="I49" s="196"/>
      <c r="J49" s="199"/>
      <c r="K49" s="164"/>
      <c r="L49" s="174"/>
      <c r="M49" s="164"/>
      <c r="N49" s="164"/>
      <c r="O49" s="164"/>
      <c r="P49" s="164"/>
      <c r="Q49" s="164"/>
      <c r="R49" s="164"/>
      <c r="S49" s="164"/>
      <c r="T49" s="164"/>
      <c r="U49" s="164"/>
      <c r="V49" s="166"/>
      <c r="W49" s="166"/>
    </row>
    <row r="50" spans="1:23" ht="156" hidden="1">
      <c r="A50" s="105">
        <v>40</v>
      </c>
      <c r="B50" s="106" t="s">
        <v>101</v>
      </c>
      <c r="C50" s="106"/>
      <c r="D50" s="106" t="s">
        <v>148</v>
      </c>
      <c r="E50" s="106" t="s">
        <v>149</v>
      </c>
      <c r="F50" s="106" t="s">
        <v>150</v>
      </c>
      <c r="G50" s="106" t="s">
        <v>840</v>
      </c>
      <c r="H50" s="107" t="s">
        <v>104</v>
      </c>
      <c r="I50" s="107"/>
      <c r="J50" s="108">
        <v>45955</v>
      </c>
      <c r="K50" s="106" t="s">
        <v>133</v>
      </c>
      <c r="L50" s="109">
        <v>8</v>
      </c>
      <c r="M50" s="106"/>
      <c r="N50" s="106"/>
      <c r="O50" s="106"/>
      <c r="P50" s="106" t="s">
        <v>848</v>
      </c>
      <c r="Q50" s="106"/>
      <c r="R50" s="106"/>
      <c r="S50" s="106"/>
      <c r="T50" s="106"/>
      <c r="U50" s="106"/>
      <c r="V50" s="97"/>
      <c r="W50" s="97"/>
    </row>
    <row r="51" spans="1:23" ht="48" hidden="1" customHeight="1">
      <c r="A51" s="159">
        <v>41</v>
      </c>
      <c r="B51" s="162" t="s">
        <v>101</v>
      </c>
      <c r="C51" s="162"/>
      <c r="D51" s="162" t="s">
        <v>151</v>
      </c>
      <c r="E51" s="162" t="s">
        <v>849</v>
      </c>
      <c r="F51" s="162" t="s">
        <v>153</v>
      </c>
      <c r="G51" s="162" t="s">
        <v>840</v>
      </c>
      <c r="H51" s="194" t="s">
        <v>104</v>
      </c>
      <c r="I51" s="194"/>
      <c r="J51" s="197">
        <v>45955</v>
      </c>
      <c r="K51" s="162" t="s">
        <v>133</v>
      </c>
      <c r="L51" s="172">
        <v>3</v>
      </c>
      <c r="M51" s="162"/>
      <c r="N51" s="162"/>
      <c r="O51" s="162"/>
      <c r="P51" s="162" t="s">
        <v>50</v>
      </c>
      <c r="Q51" s="162"/>
      <c r="R51" s="162"/>
      <c r="S51" s="162"/>
      <c r="T51" s="162"/>
      <c r="U51" s="162"/>
      <c r="V51" s="165"/>
      <c r="W51" s="165"/>
    </row>
    <row r="52" spans="1:23" ht="72" hidden="1" customHeight="1">
      <c r="A52" s="160"/>
      <c r="B52" s="163"/>
      <c r="C52" s="163"/>
      <c r="D52" s="163"/>
      <c r="E52" s="163" t="s">
        <v>850</v>
      </c>
      <c r="F52" s="163"/>
      <c r="G52" s="163"/>
      <c r="H52" s="195"/>
      <c r="I52" s="195"/>
      <c r="J52" s="198"/>
      <c r="K52" s="163"/>
      <c r="L52" s="173"/>
      <c r="M52" s="163"/>
      <c r="N52" s="163"/>
      <c r="O52" s="163"/>
      <c r="P52" s="163"/>
      <c r="Q52" s="163"/>
      <c r="R52" s="163"/>
      <c r="S52" s="163"/>
      <c r="T52" s="163"/>
      <c r="U52" s="163"/>
      <c r="V52" s="177"/>
      <c r="W52" s="177"/>
    </row>
    <row r="53" spans="1:23" ht="60" hidden="1" customHeight="1">
      <c r="A53" s="160"/>
      <c r="B53" s="163"/>
      <c r="C53" s="163"/>
      <c r="D53" s="163"/>
      <c r="E53" s="163" t="s">
        <v>851</v>
      </c>
      <c r="F53" s="163"/>
      <c r="G53" s="163"/>
      <c r="H53" s="195"/>
      <c r="I53" s="195"/>
      <c r="J53" s="198"/>
      <c r="K53" s="163"/>
      <c r="L53" s="173"/>
      <c r="M53" s="163"/>
      <c r="N53" s="163"/>
      <c r="O53" s="163"/>
      <c r="P53" s="163"/>
      <c r="Q53" s="163"/>
      <c r="R53" s="163"/>
      <c r="S53" s="163"/>
      <c r="T53" s="163"/>
      <c r="U53" s="163"/>
      <c r="V53" s="177"/>
      <c r="W53" s="177"/>
    </row>
    <row r="54" spans="1:23" ht="84" hidden="1" customHeight="1">
      <c r="A54" s="161"/>
      <c r="B54" s="164"/>
      <c r="C54" s="164"/>
      <c r="D54" s="164"/>
      <c r="E54" s="164" t="s">
        <v>852</v>
      </c>
      <c r="F54" s="164"/>
      <c r="G54" s="164"/>
      <c r="H54" s="196"/>
      <c r="I54" s="196"/>
      <c r="J54" s="199"/>
      <c r="K54" s="164"/>
      <c r="L54" s="174"/>
      <c r="M54" s="164"/>
      <c r="N54" s="164"/>
      <c r="O54" s="164"/>
      <c r="P54" s="164"/>
      <c r="Q54" s="164"/>
      <c r="R54" s="164"/>
      <c r="S54" s="164"/>
      <c r="T54" s="164"/>
      <c r="U54" s="164"/>
      <c r="V54" s="166"/>
      <c r="W54" s="166"/>
    </row>
    <row r="55" spans="1:23" ht="156" hidden="1">
      <c r="A55" s="105">
        <v>42</v>
      </c>
      <c r="B55" s="106" t="s">
        <v>154</v>
      </c>
      <c r="C55" s="106"/>
      <c r="D55" s="106" t="s">
        <v>155</v>
      </c>
      <c r="E55" s="106" t="s">
        <v>156</v>
      </c>
      <c r="F55" s="106" t="s">
        <v>156</v>
      </c>
      <c r="G55" s="106" t="s">
        <v>840</v>
      </c>
      <c r="H55" s="107" t="s">
        <v>104</v>
      </c>
      <c r="I55" s="107"/>
      <c r="J55" s="108">
        <v>45955</v>
      </c>
      <c r="K55" s="106" t="s">
        <v>133</v>
      </c>
      <c r="L55" s="109">
        <v>9</v>
      </c>
      <c r="M55" s="106"/>
      <c r="N55" s="106"/>
      <c r="O55" s="106"/>
      <c r="P55" s="106" t="s">
        <v>50</v>
      </c>
      <c r="Q55" s="106"/>
      <c r="R55" s="106"/>
      <c r="S55" s="106"/>
      <c r="T55" s="106"/>
      <c r="U55" s="106"/>
      <c r="V55" s="97"/>
      <c r="W55" s="97"/>
    </row>
    <row r="56" spans="1:23" ht="84" hidden="1" customHeight="1">
      <c r="A56" s="159">
        <v>43</v>
      </c>
      <c r="B56" s="162" t="s">
        <v>101</v>
      </c>
      <c r="C56" s="162"/>
      <c r="D56" s="162" t="s">
        <v>157</v>
      </c>
      <c r="E56" s="162" t="s">
        <v>853</v>
      </c>
      <c r="F56" s="162" t="s">
        <v>159</v>
      </c>
      <c r="G56" s="162" t="s">
        <v>840</v>
      </c>
      <c r="H56" s="194" t="s">
        <v>104</v>
      </c>
      <c r="I56" s="194"/>
      <c r="J56" s="197">
        <v>45955</v>
      </c>
      <c r="K56" s="162" t="s">
        <v>133</v>
      </c>
      <c r="L56" s="172">
        <v>5</v>
      </c>
      <c r="M56" s="162"/>
      <c r="N56" s="162"/>
      <c r="O56" s="162"/>
      <c r="P56" s="162" t="s">
        <v>50</v>
      </c>
      <c r="Q56" s="162"/>
      <c r="R56" s="162"/>
      <c r="S56" s="162"/>
      <c r="T56" s="162"/>
      <c r="U56" s="162"/>
      <c r="V56" s="165"/>
      <c r="W56" s="165"/>
    </row>
    <row r="57" spans="1:23" ht="60" hidden="1" customHeight="1">
      <c r="A57" s="161"/>
      <c r="B57" s="164"/>
      <c r="C57" s="164"/>
      <c r="D57" s="164"/>
      <c r="E57" s="164" t="s">
        <v>854</v>
      </c>
      <c r="F57" s="164"/>
      <c r="G57" s="164"/>
      <c r="H57" s="196"/>
      <c r="I57" s="196"/>
      <c r="J57" s="199"/>
      <c r="K57" s="164"/>
      <c r="L57" s="174"/>
      <c r="M57" s="164"/>
      <c r="N57" s="164"/>
      <c r="O57" s="164"/>
      <c r="P57" s="164"/>
      <c r="Q57" s="164"/>
      <c r="R57" s="164"/>
      <c r="S57" s="164"/>
      <c r="T57" s="164"/>
      <c r="U57" s="164"/>
      <c r="V57" s="166"/>
      <c r="W57" s="166"/>
    </row>
    <row r="58" spans="1:23" ht="168" hidden="1">
      <c r="A58" s="218">
        <v>44</v>
      </c>
      <c r="B58" s="215" t="s">
        <v>101</v>
      </c>
      <c r="C58" s="215"/>
      <c r="D58" s="215" t="s">
        <v>160</v>
      </c>
      <c r="E58" s="215" t="s">
        <v>161</v>
      </c>
      <c r="F58" s="215" t="s">
        <v>855</v>
      </c>
      <c r="G58" s="215" t="s">
        <v>840</v>
      </c>
      <c r="H58" s="221" t="s">
        <v>163</v>
      </c>
      <c r="I58" s="221"/>
      <c r="J58" s="212">
        <v>45955</v>
      </c>
      <c r="K58" s="215" t="s">
        <v>133</v>
      </c>
      <c r="L58" s="203">
        <v>12</v>
      </c>
      <c r="M58" s="162"/>
      <c r="N58" s="162"/>
      <c r="O58" s="162"/>
      <c r="P58" s="162" t="s">
        <v>50</v>
      </c>
      <c r="Q58" s="162"/>
      <c r="R58" s="162"/>
      <c r="S58" s="162"/>
      <c r="T58" s="162"/>
      <c r="U58" s="162"/>
      <c r="V58" s="165"/>
      <c r="W58" s="165"/>
    </row>
    <row r="59" spans="1:23" ht="14.85" hidden="1" customHeight="1">
      <c r="A59" s="219"/>
      <c r="B59" s="216"/>
      <c r="C59" s="216"/>
      <c r="D59" s="216"/>
      <c r="E59" s="216"/>
      <c r="F59" s="216"/>
      <c r="G59" s="216"/>
      <c r="H59" s="222"/>
      <c r="I59" s="222"/>
      <c r="J59" s="213"/>
      <c r="K59" s="216"/>
      <c r="L59" s="204"/>
      <c r="M59" s="163"/>
      <c r="N59" s="163"/>
      <c r="O59" s="163"/>
      <c r="P59" s="163"/>
      <c r="Q59" s="163"/>
      <c r="R59" s="163"/>
      <c r="S59" s="163"/>
      <c r="T59" s="163"/>
      <c r="U59" s="163"/>
      <c r="V59" s="177"/>
      <c r="W59" s="177"/>
    </row>
    <row r="60" spans="1:23" ht="72" hidden="1" customHeight="1">
      <c r="A60" s="220"/>
      <c r="B60" s="217"/>
      <c r="C60" s="217"/>
      <c r="D60" s="217"/>
      <c r="E60" s="217"/>
      <c r="F60" s="217" t="s">
        <v>856</v>
      </c>
      <c r="G60" s="217"/>
      <c r="H60" s="223"/>
      <c r="I60" s="223"/>
      <c r="J60" s="214"/>
      <c r="K60" s="217"/>
      <c r="L60" s="205"/>
      <c r="M60" s="164"/>
      <c r="N60" s="164"/>
      <c r="O60" s="164"/>
      <c r="P60" s="164"/>
      <c r="Q60" s="164"/>
      <c r="R60" s="164"/>
      <c r="S60" s="164"/>
      <c r="T60" s="164"/>
      <c r="U60" s="164"/>
      <c r="V60" s="166"/>
      <c r="W60" s="166"/>
    </row>
    <row r="61" spans="1:23" ht="377.1" hidden="1" customHeight="1">
      <c r="A61" s="206">
        <v>45</v>
      </c>
      <c r="B61" s="153" t="s">
        <v>180</v>
      </c>
      <c r="C61" s="153"/>
      <c r="D61" s="153" t="s">
        <v>182</v>
      </c>
      <c r="E61" s="153" t="s">
        <v>183</v>
      </c>
      <c r="F61" s="110" t="s">
        <v>857</v>
      </c>
      <c r="G61" s="153" t="s">
        <v>858</v>
      </c>
      <c r="H61" s="153" t="s">
        <v>186</v>
      </c>
      <c r="I61" s="209"/>
      <c r="J61" s="200">
        <v>45955</v>
      </c>
      <c r="K61" s="153" t="s">
        <v>133</v>
      </c>
      <c r="L61" s="172">
        <v>1</v>
      </c>
      <c r="M61" s="153"/>
      <c r="N61" s="153"/>
      <c r="O61" s="153"/>
      <c r="P61" s="153"/>
      <c r="Q61" s="153"/>
      <c r="R61" s="153"/>
      <c r="S61" s="153"/>
      <c r="T61" s="153"/>
      <c r="U61" s="153"/>
      <c r="V61" s="156"/>
      <c r="W61" s="156"/>
    </row>
    <row r="62" spans="1:23" ht="14.85" hidden="1" customHeight="1">
      <c r="A62" s="207"/>
      <c r="B62" s="154"/>
      <c r="C62" s="154"/>
      <c r="D62" s="154"/>
      <c r="E62" s="154"/>
      <c r="F62" s="111"/>
      <c r="G62" s="154"/>
      <c r="H62" s="154"/>
      <c r="I62" s="210"/>
      <c r="J62" s="201"/>
      <c r="K62" s="154"/>
      <c r="L62" s="173"/>
      <c r="M62" s="154"/>
      <c r="N62" s="154"/>
      <c r="O62" s="154"/>
      <c r="P62" s="154"/>
      <c r="Q62" s="154"/>
      <c r="R62" s="154"/>
      <c r="S62" s="154"/>
      <c r="T62" s="154"/>
      <c r="U62" s="154"/>
      <c r="V62" s="157"/>
      <c r="W62" s="157"/>
    </row>
    <row r="63" spans="1:23" ht="116.1" hidden="1" customHeight="1">
      <c r="A63" s="208"/>
      <c r="B63" s="155"/>
      <c r="C63" s="155"/>
      <c r="D63" s="155"/>
      <c r="E63" s="155"/>
      <c r="F63" s="112" t="s">
        <v>859</v>
      </c>
      <c r="G63" s="155"/>
      <c r="H63" s="155"/>
      <c r="I63" s="211"/>
      <c r="J63" s="202"/>
      <c r="K63" s="155"/>
      <c r="L63" s="174"/>
      <c r="M63" s="155"/>
      <c r="N63" s="155"/>
      <c r="O63" s="155"/>
      <c r="P63" s="155"/>
      <c r="Q63" s="155"/>
      <c r="R63" s="155"/>
      <c r="S63" s="155"/>
      <c r="T63" s="155"/>
      <c r="U63" s="155"/>
      <c r="V63" s="158"/>
      <c r="W63" s="158"/>
    </row>
    <row r="64" spans="1:23" ht="72" hidden="1" customHeight="1">
      <c r="A64" s="105">
        <v>46</v>
      </c>
      <c r="B64" s="106" t="s">
        <v>187</v>
      </c>
      <c r="C64" s="106"/>
      <c r="D64" s="106" t="s">
        <v>188</v>
      </c>
      <c r="E64" s="106" t="s">
        <v>189</v>
      </c>
      <c r="F64" s="106" t="s">
        <v>189</v>
      </c>
      <c r="G64" s="106" t="s">
        <v>482</v>
      </c>
      <c r="H64" s="106" t="s">
        <v>47</v>
      </c>
      <c r="I64" s="107"/>
      <c r="J64" s="108">
        <v>45955</v>
      </c>
      <c r="K64" s="106" t="s">
        <v>133</v>
      </c>
      <c r="L64" s="109">
        <v>1</v>
      </c>
      <c r="M64" s="106"/>
      <c r="N64" s="106"/>
      <c r="O64" s="106"/>
      <c r="P64" s="106"/>
      <c r="Q64" s="106"/>
      <c r="R64" s="106"/>
      <c r="S64" s="106"/>
      <c r="T64" s="106"/>
      <c r="U64" s="106"/>
      <c r="V64" s="97"/>
      <c r="W64" s="97"/>
    </row>
    <row r="65" spans="1:16" ht="156" hidden="1">
      <c r="A65" s="113">
        <v>47</v>
      </c>
      <c r="B65" s="114" t="s">
        <v>101</v>
      </c>
      <c r="C65" s="114"/>
      <c r="D65" s="114" t="s">
        <v>190</v>
      </c>
      <c r="E65" s="114" t="s">
        <v>191</v>
      </c>
      <c r="F65" s="114" t="s">
        <v>192</v>
      </c>
      <c r="G65" s="114" t="s">
        <v>840</v>
      </c>
      <c r="H65" s="114" t="s">
        <v>163</v>
      </c>
      <c r="I65" s="115"/>
      <c r="J65" s="116">
        <v>45955</v>
      </c>
      <c r="K65" s="114" t="s">
        <v>133</v>
      </c>
      <c r="L65" s="117">
        <v>13</v>
      </c>
      <c r="M65" s="106"/>
      <c r="N65" s="106"/>
      <c r="O65" s="106"/>
      <c r="P65" s="106" t="s">
        <v>842</v>
      </c>
    </row>
    <row r="66" spans="1:16" ht="396" hidden="1">
      <c r="A66" s="113">
        <v>48</v>
      </c>
      <c r="B66" s="114" t="s">
        <v>101</v>
      </c>
      <c r="C66" s="114"/>
      <c r="D66" s="114" t="s">
        <v>193</v>
      </c>
      <c r="E66" s="114" t="s">
        <v>194</v>
      </c>
      <c r="F66" s="114" t="s">
        <v>195</v>
      </c>
      <c r="G66" s="114" t="s">
        <v>840</v>
      </c>
      <c r="H66" s="114" t="s">
        <v>104</v>
      </c>
      <c r="I66" s="115"/>
      <c r="J66" s="116">
        <v>45955</v>
      </c>
      <c r="K66" s="114" t="s">
        <v>196</v>
      </c>
      <c r="L66" s="117">
        <v>10</v>
      </c>
      <c r="M66" s="106"/>
      <c r="N66" s="106"/>
      <c r="O66" s="106"/>
      <c r="P66" s="106" t="s">
        <v>848</v>
      </c>
    </row>
    <row r="67" spans="1:16" ht="249.6" hidden="1" customHeight="1">
      <c r="A67" s="218">
        <v>49</v>
      </c>
      <c r="B67" s="215" t="s">
        <v>101</v>
      </c>
      <c r="C67" s="215"/>
      <c r="D67" s="215" t="s">
        <v>197</v>
      </c>
      <c r="E67" s="215" t="s">
        <v>860</v>
      </c>
      <c r="F67" s="215" t="s">
        <v>199</v>
      </c>
      <c r="G67" s="215" t="s">
        <v>840</v>
      </c>
      <c r="H67" s="215" t="s">
        <v>104</v>
      </c>
      <c r="I67" s="221"/>
      <c r="J67" s="212">
        <v>45955</v>
      </c>
      <c r="K67" s="215" t="s">
        <v>196</v>
      </c>
      <c r="L67" s="203">
        <v>11</v>
      </c>
      <c r="M67" s="162"/>
      <c r="N67" s="162"/>
      <c r="O67" s="162"/>
      <c r="P67" s="162"/>
    </row>
    <row r="68" spans="1:16" ht="24" hidden="1" customHeight="1">
      <c r="A68" s="219"/>
      <c r="B68" s="216"/>
      <c r="C68" s="216"/>
      <c r="D68" s="216"/>
      <c r="E68" s="216" t="s">
        <v>861</v>
      </c>
      <c r="F68" s="216"/>
      <c r="G68" s="216"/>
      <c r="H68" s="216"/>
      <c r="I68" s="222"/>
      <c r="J68" s="213"/>
      <c r="K68" s="216"/>
      <c r="L68" s="204"/>
      <c r="M68" s="163"/>
      <c r="N68" s="163"/>
      <c r="O68" s="163"/>
      <c r="P68" s="163"/>
    </row>
    <row r="69" spans="1:16" ht="36" hidden="1" customHeight="1">
      <c r="A69" s="219"/>
      <c r="B69" s="216"/>
      <c r="C69" s="216"/>
      <c r="D69" s="216"/>
      <c r="E69" s="216" t="s">
        <v>862</v>
      </c>
      <c r="F69" s="216"/>
      <c r="G69" s="216"/>
      <c r="H69" s="216"/>
      <c r="I69" s="222"/>
      <c r="J69" s="213"/>
      <c r="K69" s="216"/>
      <c r="L69" s="204"/>
      <c r="M69" s="163"/>
      <c r="N69" s="163"/>
      <c r="O69" s="163"/>
      <c r="P69" s="163"/>
    </row>
    <row r="70" spans="1:16" ht="24" hidden="1" customHeight="1">
      <c r="A70" s="219"/>
      <c r="B70" s="216"/>
      <c r="C70" s="216"/>
      <c r="D70" s="216"/>
      <c r="E70" s="216" t="s">
        <v>863</v>
      </c>
      <c r="F70" s="216"/>
      <c r="G70" s="216"/>
      <c r="H70" s="216"/>
      <c r="I70" s="222"/>
      <c r="J70" s="213"/>
      <c r="K70" s="216"/>
      <c r="L70" s="204"/>
      <c r="M70" s="163"/>
      <c r="N70" s="163"/>
      <c r="O70" s="163"/>
      <c r="P70" s="163"/>
    </row>
    <row r="71" spans="1:16" ht="14.85" hidden="1" customHeight="1">
      <c r="A71" s="220"/>
      <c r="B71" s="217"/>
      <c r="C71" s="217"/>
      <c r="D71" s="217"/>
      <c r="E71" s="217" t="s">
        <v>864</v>
      </c>
      <c r="F71" s="217"/>
      <c r="G71" s="217"/>
      <c r="H71" s="217"/>
      <c r="I71" s="223"/>
      <c r="J71" s="214"/>
      <c r="K71" s="217"/>
      <c r="L71" s="205"/>
      <c r="M71" s="164"/>
      <c r="N71" s="164"/>
      <c r="O71" s="164"/>
      <c r="P71" s="164"/>
    </row>
    <row r="72" spans="1:16" ht="319.35000000000002" hidden="1" customHeight="1">
      <c r="A72" s="206">
        <v>50</v>
      </c>
      <c r="B72" s="153" t="s">
        <v>180</v>
      </c>
      <c r="C72" s="153"/>
      <c r="D72" s="153" t="s">
        <v>200</v>
      </c>
      <c r="E72" s="153" t="s">
        <v>201</v>
      </c>
      <c r="F72" s="110" t="s">
        <v>865</v>
      </c>
      <c r="G72" s="153" t="s">
        <v>858</v>
      </c>
      <c r="H72" s="153" t="s">
        <v>186</v>
      </c>
      <c r="I72" s="209"/>
      <c r="J72" s="200">
        <v>45955</v>
      </c>
      <c r="K72" s="153" t="s">
        <v>196</v>
      </c>
      <c r="L72" s="172">
        <v>5</v>
      </c>
      <c r="M72" s="153"/>
      <c r="N72" s="153"/>
      <c r="O72" s="153"/>
      <c r="P72" s="153"/>
    </row>
    <row r="73" spans="1:16" ht="409.5" hidden="1" customHeight="1">
      <c r="A73" s="207"/>
      <c r="B73" s="154"/>
      <c r="C73" s="154"/>
      <c r="D73" s="154"/>
      <c r="E73" s="154"/>
      <c r="F73" s="111" t="s">
        <v>866</v>
      </c>
      <c r="G73" s="154"/>
      <c r="H73" s="154"/>
      <c r="I73" s="210"/>
      <c r="J73" s="201"/>
      <c r="K73" s="154"/>
      <c r="L73" s="173"/>
      <c r="M73" s="154"/>
      <c r="N73" s="154"/>
      <c r="O73" s="154"/>
      <c r="P73" s="154"/>
    </row>
    <row r="74" spans="1:16" ht="72.599999999999994" hidden="1" customHeight="1">
      <c r="A74" s="207"/>
      <c r="B74" s="154"/>
      <c r="C74" s="154"/>
      <c r="D74" s="154"/>
      <c r="E74" s="154"/>
      <c r="F74" s="111" t="s">
        <v>201</v>
      </c>
      <c r="G74" s="154"/>
      <c r="H74" s="154"/>
      <c r="I74" s="210"/>
      <c r="J74" s="201"/>
      <c r="K74" s="154"/>
      <c r="L74" s="173"/>
      <c r="M74" s="154"/>
      <c r="N74" s="154"/>
      <c r="O74" s="154"/>
      <c r="P74" s="154"/>
    </row>
    <row r="75" spans="1:16" ht="409.5" hidden="1" customHeight="1">
      <c r="A75" s="208"/>
      <c r="B75" s="155"/>
      <c r="C75" s="155"/>
      <c r="D75" s="155"/>
      <c r="E75" s="155"/>
      <c r="F75" s="112" t="s">
        <v>867</v>
      </c>
      <c r="G75" s="155"/>
      <c r="H75" s="155"/>
      <c r="I75" s="211"/>
      <c r="J75" s="202"/>
      <c r="K75" s="155"/>
      <c r="L75" s="174"/>
      <c r="M75" s="155"/>
      <c r="N75" s="155"/>
      <c r="O75" s="155"/>
      <c r="P75" s="155"/>
    </row>
    <row r="76" spans="1:16" ht="108" hidden="1" customHeight="1">
      <c r="A76" s="118">
        <v>51</v>
      </c>
      <c r="B76" s="119" t="s">
        <v>180</v>
      </c>
      <c r="C76" s="119"/>
      <c r="D76" s="119" t="s">
        <v>203</v>
      </c>
      <c r="E76" s="119" t="s">
        <v>204</v>
      </c>
      <c r="F76" s="119" t="s">
        <v>205</v>
      </c>
      <c r="G76" s="119" t="s">
        <v>858</v>
      </c>
      <c r="H76" s="119" t="s">
        <v>186</v>
      </c>
      <c r="I76" s="120"/>
      <c r="J76" s="121">
        <v>45955</v>
      </c>
      <c r="K76" s="119" t="s">
        <v>196</v>
      </c>
      <c r="L76" s="109">
        <v>3</v>
      </c>
      <c r="M76" s="119"/>
      <c r="N76" s="119"/>
      <c r="O76" s="119"/>
      <c r="P76" s="119"/>
    </row>
    <row r="77" spans="1:16" ht="240" hidden="1" customHeight="1">
      <c r="A77" s="118">
        <v>52</v>
      </c>
      <c r="B77" s="119" t="s">
        <v>180</v>
      </c>
      <c r="C77" s="119"/>
      <c r="D77" s="119" t="s">
        <v>206</v>
      </c>
      <c r="E77" s="119" t="s">
        <v>207</v>
      </c>
      <c r="F77" s="119" t="s">
        <v>208</v>
      </c>
      <c r="G77" s="119" t="s">
        <v>858</v>
      </c>
      <c r="H77" s="119" t="s">
        <v>186</v>
      </c>
      <c r="I77" s="120"/>
      <c r="J77" s="121">
        <v>45955</v>
      </c>
      <c r="K77" s="119" t="s">
        <v>196</v>
      </c>
      <c r="L77" s="109">
        <v>6</v>
      </c>
      <c r="M77" s="119"/>
      <c r="N77" s="119"/>
      <c r="O77" s="119"/>
      <c r="P77" s="119"/>
    </row>
    <row r="78" spans="1:16" ht="108" hidden="1" customHeight="1">
      <c r="A78" s="118">
        <v>53</v>
      </c>
      <c r="B78" s="123" t="s">
        <v>180</v>
      </c>
      <c r="C78" s="123" t="s">
        <v>211</v>
      </c>
      <c r="D78" s="119" t="s">
        <v>212</v>
      </c>
      <c r="E78" s="119" t="s">
        <v>213</v>
      </c>
      <c r="F78" s="119" t="s">
        <v>214</v>
      </c>
      <c r="G78" s="123" t="s">
        <v>185</v>
      </c>
      <c r="H78" s="122"/>
      <c r="I78" s="120"/>
      <c r="J78" s="118"/>
      <c r="K78" s="123" t="s">
        <v>50</v>
      </c>
      <c r="L78" s="124">
        <v>4</v>
      </c>
      <c r="M78" s="119"/>
      <c r="N78" s="119"/>
      <c r="O78" s="119"/>
      <c r="P78" s="119"/>
    </row>
    <row r="79" spans="1:16" ht="96" hidden="1" customHeight="1">
      <c r="A79" s="118">
        <v>54</v>
      </c>
      <c r="B79" s="119" t="s">
        <v>180</v>
      </c>
      <c r="C79" s="119"/>
      <c r="D79" s="119" t="s">
        <v>209</v>
      </c>
      <c r="E79" s="119" t="s">
        <v>210</v>
      </c>
      <c r="F79" s="119" t="s">
        <v>210</v>
      </c>
      <c r="G79" s="119" t="s">
        <v>858</v>
      </c>
      <c r="H79" s="119" t="s">
        <v>186</v>
      </c>
      <c r="I79" s="120"/>
      <c r="J79" s="121">
        <v>45955</v>
      </c>
      <c r="K79" s="119" t="s">
        <v>196</v>
      </c>
      <c r="L79" s="109">
        <v>2</v>
      </c>
      <c r="M79" s="119"/>
      <c r="N79" s="119"/>
      <c r="O79" s="119"/>
      <c r="P79" s="119"/>
    </row>
    <row r="80" spans="1:16" ht="156" hidden="1" customHeight="1">
      <c r="A80" s="118">
        <v>55</v>
      </c>
      <c r="B80" s="119" t="s">
        <v>180</v>
      </c>
      <c r="C80" s="119"/>
      <c r="D80" s="119" t="s">
        <v>215</v>
      </c>
      <c r="E80" s="119" t="s">
        <v>216</v>
      </c>
      <c r="F80" s="119" t="s">
        <v>216</v>
      </c>
      <c r="G80" s="119" t="s">
        <v>858</v>
      </c>
      <c r="H80" s="119" t="s">
        <v>218</v>
      </c>
      <c r="I80" s="120"/>
      <c r="J80" s="121">
        <v>45955</v>
      </c>
      <c r="K80" s="119" t="s">
        <v>196</v>
      </c>
      <c r="L80" s="109" t="s">
        <v>583</v>
      </c>
      <c r="M80" s="119"/>
      <c r="N80" s="119"/>
      <c r="O80" s="119" t="s">
        <v>582</v>
      </c>
      <c r="P80" s="119"/>
    </row>
    <row r="81" spans="1:22" ht="72" hidden="1" customHeight="1">
      <c r="A81" s="105">
        <v>56</v>
      </c>
      <c r="B81" s="106" t="s">
        <v>68</v>
      </c>
      <c r="C81" s="106"/>
      <c r="D81" s="106" t="s">
        <v>219</v>
      </c>
      <c r="E81" s="106" t="s">
        <v>219</v>
      </c>
      <c r="F81" s="106" t="s">
        <v>868</v>
      </c>
      <c r="G81" s="106" t="s">
        <v>384</v>
      </c>
      <c r="H81" s="106" t="s">
        <v>57</v>
      </c>
      <c r="I81" s="107"/>
      <c r="J81" s="108">
        <v>45955</v>
      </c>
      <c r="K81" s="106" t="s">
        <v>196</v>
      </c>
      <c r="L81" s="109">
        <v>1</v>
      </c>
      <c r="M81" s="106"/>
      <c r="N81" s="106"/>
      <c r="O81" s="106"/>
      <c r="P81" s="106"/>
      <c r="Q81" s="106"/>
      <c r="R81" s="106"/>
      <c r="S81" s="106"/>
      <c r="T81" s="106"/>
      <c r="U81" s="106"/>
      <c r="V81" s="97"/>
    </row>
    <row r="82" spans="1:22" ht="240" hidden="1" customHeight="1">
      <c r="A82" s="159">
        <v>57</v>
      </c>
      <c r="B82" s="162" t="s">
        <v>222</v>
      </c>
      <c r="C82" s="162"/>
      <c r="D82" s="162" t="s">
        <v>223</v>
      </c>
      <c r="E82" s="162" t="s">
        <v>869</v>
      </c>
      <c r="F82" s="162" t="s">
        <v>870</v>
      </c>
      <c r="G82" s="162" t="s">
        <v>384</v>
      </c>
      <c r="H82" s="162" t="s">
        <v>57</v>
      </c>
      <c r="I82" s="194"/>
      <c r="J82" s="197">
        <v>45955</v>
      </c>
      <c r="K82" s="162" t="s">
        <v>196</v>
      </c>
      <c r="L82" s="172">
        <v>2</v>
      </c>
      <c r="M82" s="162"/>
      <c r="N82" s="162"/>
      <c r="O82" s="162"/>
      <c r="P82" s="162"/>
      <c r="Q82" s="162"/>
      <c r="R82" s="162"/>
      <c r="S82" s="162"/>
      <c r="T82" s="162"/>
      <c r="U82" s="162"/>
      <c r="V82" s="165"/>
    </row>
    <row r="83" spans="1:22" ht="108" hidden="1" customHeight="1">
      <c r="A83" s="160"/>
      <c r="B83" s="163"/>
      <c r="C83" s="163"/>
      <c r="D83" s="163"/>
      <c r="E83" s="163" t="s">
        <v>871</v>
      </c>
      <c r="F83" s="163" t="s">
        <v>872</v>
      </c>
      <c r="G83" s="163"/>
      <c r="H83" s="163"/>
      <c r="I83" s="195"/>
      <c r="J83" s="198"/>
      <c r="K83" s="163"/>
      <c r="L83" s="173"/>
      <c r="M83" s="163"/>
      <c r="N83" s="163"/>
      <c r="O83" s="163"/>
      <c r="P83" s="163"/>
      <c r="Q83" s="163"/>
      <c r="R83" s="163"/>
      <c r="S83" s="163"/>
      <c r="T83" s="163"/>
      <c r="U83" s="163"/>
      <c r="V83" s="177"/>
    </row>
    <row r="84" spans="1:22" ht="36" hidden="1" customHeight="1">
      <c r="A84" s="160"/>
      <c r="B84" s="163"/>
      <c r="C84" s="163"/>
      <c r="D84" s="163"/>
      <c r="E84" s="163" t="s">
        <v>873</v>
      </c>
      <c r="F84" s="163"/>
      <c r="G84" s="163"/>
      <c r="H84" s="163"/>
      <c r="I84" s="195"/>
      <c r="J84" s="198"/>
      <c r="K84" s="163"/>
      <c r="L84" s="173"/>
      <c r="M84" s="163"/>
      <c r="N84" s="163"/>
      <c r="O84" s="163"/>
      <c r="P84" s="163"/>
      <c r="Q84" s="163"/>
      <c r="R84" s="163"/>
      <c r="S84" s="163"/>
      <c r="T84" s="163"/>
      <c r="U84" s="163"/>
      <c r="V84" s="177"/>
    </row>
    <row r="85" spans="1:22" ht="108" hidden="1" customHeight="1">
      <c r="A85" s="161"/>
      <c r="B85" s="164"/>
      <c r="C85" s="164"/>
      <c r="D85" s="164"/>
      <c r="E85" s="164" t="s">
        <v>874</v>
      </c>
      <c r="F85" s="164" t="s">
        <v>874</v>
      </c>
      <c r="G85" s="164"/>
      <c r="H85" s="164"/>
      <c r="I85" s="196"/>
      <c r="J85" s="199"/>
      <c r="K85" s="164"/>
      <c r="L85" s="174"/>
      <c r="M85" s="164"/>
      <c r="N85" s="164"/>
      <c r="O85" s="164"/>
      <c r="P85" s="164"/>
      <c r="Q85" s="164"/>
      <c r="R85" s="164"/>
      <c r="S85" s="164"/>
      <c r="T85" s="164"/>
      <c r="U85" s="164"/>
      <c r="V85" s="166"/>
    </row>
    <row r="86" spans="1:22" ht="144" hidden="1" customHeight="1">
      <c r="A86" s="191">
        <v>58</v>
      </c>
      <c r="B86" s="162" t="s">
        <v>222</v>
      </c>
      <c r="C86" s="162"/>
      <c r="D86" s="162" t="s">
        <v>223</v>
      </c>
      <c r="E86" s="162" t="s">
        <v>875</v>
      </c>
      <c r="F86" s="162" t="s">
        <v>876</v>
      </c>
      <c r="G86" s="162" t="s">
        <v>384</v>
      </c>
      <c r="H86" s="162" t="s">
        <v>57</v>
      </c>
      <c r="I86" s="194"/>
      <c r="J86" s="197">
        <v>45955</v>
      </c>
      <c r="K86" s="162" t="s">
        <v>196</v>
      </c>
      <c r="L86" s="172">
        <v>3</v>
      </c>
      <c r="M86" s="162"/>
      <c r="N86" s="162"/>
      <c r="O86" s="162"/>
      <c r="P86" s="162"/>
      <c r="Q86" s="162"/>
      <c r="R86" s="162"/>
      <c r="S86" s="162"/>
      <c r="T86" s="162"/>
      <c r="U86" s="162"/>
      <c r="V86" s="188" t="s">
        <v>877</v>
      </c>
    </row>
    <row r="87" spans="1:22" ht="60" hidden="1" customHeight="1">
      <c r="A87" s="192"/>
      <c r="B87" s="163"/>
      <c r="C87" s="163"/>
      <c r="D87" s="163"/>
      <c r="E87" s="163" t="s">
        <v>878</v>
      </c>
      <c r="F87" s="163" t="s">
        <v>879</v>
      </c>
      <c r="G87" s="163"/>
      <c r="H87" s="163"/>
      <c r="I87" s="195"/>
      <c r="J87" s="198"/>
      <c r="K87" s="163"/>
      <c r="L87" s="173"/>
      <c r="M87" s="163"/>
      <c r="N87" s="163"/>
      <c r="O87" s="163"/>
      <c r="P87" s="163"/>
      <c r="Q87" s="163"/>
      <c r="R87" s="163"/>
      <c r="S87" s="163"/>
      <c r="T87" s="163"/>
      <c r="U87" s="163"/>
      <c r="V87" s="189"/>
    </row>
    <row r="88" spans="1:22" ht="168" hidden="1" customHeight="1">
      <c r="A88" s="193"/>
      <c r="B88" s="164"/>
      <c r="C88" s="164"/>
      <c r="D88" s="164"/>
      <c r="E88" s="164" t="s">
        <v>880</v>
      </c>
      <c r="F88" s="164" t="s">
        <v>881</v>
      </c>
      <c r="G88" s="164"/>
      <c r="H88" s="164"/>
      <c r="I88" s="196"/>
      <c r="J88" s="199"/>
      <c r="K88" s="164"/>
      <c r="L88" s="174"/>
      <c r="M88" s="164"/>
      <c r="N88" s="164"/>
      <c r="O88" s="164"/>
      <c r="P88" s="164"/>
      <c r="Q88" s="164"/>
      <c r="R88" s="164"/>
      <c r="S88" s="164"/>
      <c r="T88" s="164"/>
      <c r="U88" s="164"/>
      <c r="V88" s="190"/>
    </row>
    <row r="89" spans="1:22" ht="84" hidden="1" customHeight="1">
      <c r="A89" s="105">
        <v>59</v>
      </c>
      <c r="B89" s="106" t="s">
        <v>228</v>
      </c>
      <c r="C89" s="97"/>
      <c r="D89" s="106" t="s">
        <v>229</v>
      </c>
      <c r="E89" s="106" t="s">
        <v>230</v>
      </c>
      <c r="F89" s="106" t="s">
        <v>231</v>
      </c>
      <c r="G89" s="125" t="s">
        <v>232</v>
      </c>
      <c r="H89" s="125" t="s">
        <v>233</v>
      </c>
      <c r="I89" s="97"/>
      <c r="J89" s="105"/>
      <c r="K89" s="125" t="s">
        <v>50</v>
      </c>
      <c r="L89" s="124">
        <v>1</v>
      </c>
      <c r="M89" s="97"/>
      <c r="N89" s="97"/>
      <c r="O89" s="97"/>
      <c r="P89" s="97"/>
      <c r="Q89" s="97"/>
      <c r="R89" s="97"/>
      <c r="S89" s="97"/>
      <c r="T89" s="97"/>
      <c r="U89" s="97"/>
      <c r="V89" s="97"/>
    </row>
    <row r="90" spans="1:22" ht="192" hidden="1" customHeight="1">
      <c r="A90" s="105">
        <v>60</v>
      </c>
      <c r="B90" s="106" t="s">
        <v>235</v>
      </c>
      <c r="C90" s="97"/>
      <c r="D90" s="106" t="s">
        <v>236</v>
      </c>
      <c r="E90" s="106" t="s">
        <v>237</v>
      </c>
      <c r="F90" s="106" t="s">
        <v>238</v>
      </c>
      <c r="G90" s="125" t="s">
        <v>46</v>
      </c>
      <c r="H90" s="97"/>
      <c r="I90" s="97"/>
      <c r="J90" s="105"/>
      <c r="K90" s="122" t="s">
        <v>50</v>
      </c>
      <c r="L90" s="124">
        <v>7</v>
      </c>
      <c r="M90" s="97"/>
      <c r="N90" s="97"/>
      <c r="O90" s="97"/>
      <c r="P90" s="97"/>
      <c r="Q90" s="97"/>
      <c r="R90" s="97"/>
      <c r="S90" s="97"/>
      <c r="T90" s="97"/>
      <c r="U90" s="97"/>
      <c r="V90" s="97"/>
    </row>
    <row r="91" spans="1:22" ht="144" hidden="1" customHeight="1">
      <c r="A91" s="105">
        <v>61</v>
      </c>
      <c r="B91" s="106" t="s">
        <v>235</v>
      </c>
      <c r="C91" s="97"/>
      <c r="D91" s="106" t="s">
        <v>239</v>
      </c>
      <c r="E91" s="106" t="s">
        <v>240</v>
      </c>
      <c r="F91" s="106" t="s">
        <v>241</v>
      </c>
      <c r="G91" s="125" t="s">
        <v>46</v>
      </c>
      <c r="H91" s="97"/>
      <c r="I91" s="97"/>
      <c r="J91" s="105"/>
      <c r="K91" s="122" t="s">
        <v>50</v>
      </c>
      <c r="L91" s="124" t="s">
        <v>583</v>
      </c>
      <c r="M91" s="97"/>
      <c r="N91" s="97"/>
      <c r="O91" s="125" t="s">
        <v>582</v>
      </c>
      <c r="P91" s="97"/>
      <c r="Q91" s="97"/>
      <c r="R91" s="97"/>
      <c r="S91" s="97"/>
      <c r="T91" s="97"/>
      <c r="U91" s="97"/>
      <c r="V91" s="97"/>
    </row>
    <row r="92" spans="1:22" ht="132" hidden="1" customHeight="1">
      <c r="A92" s="105">
        <v>62</v>
      </c>
      <c r="B92" s="125" t="s">
        <v>94</v>
      </c>
      <c r="C92" s="125" t="s">
        <v>242</v>
      </c>
      <c r="D92" s="106" t="s">
        <v>243</v>
      </c>
      <c r="E92" s="106" t="s">
        <v>244</v>
      </c>
      <c r="F92" s="106"/>
      <c r="G92" s="125" t="s">
        <v>245</v>
      </c>
      <c r="H92" s="125" t="s">
        <v>246</v>
      </c>
      <c r="I92" s="97"/>
      <c r="J92" s="105"/>
      <c r="K92" s="122" t="s">
        <v>50</v>
      </c>
      <c r="L92" s="124">
        <v>3</v>
      </c>
      <c r="M92" s="97"/>
      <c r="N92" s="125" t="s">
        <v>584</v>
      </c>
      <c r="O92" s="97"/>
      <c r="P92" s="97"/>
      <c r="Q92" s="97"/>
      <c r="R92" s="97"/>
      <c r="S92" s="97"/>
      <c r="T92" s="97"/>
      <c r="U92" s="97"/>
      <c r="V92" s="97"/>
    </row>
    <row r="93" spans="1:22" ht="288" hidden="1" customHeight="1">
      <c r="A93" s="105">
        <v>63</v>
      </c>
      <c r="B93" s="125" t="s">
        <v>94</v>
      </c>
      <c r="C93" s="125" t="s">
        <v>247</v>
      </c>
      <c r="D93" s="106" t="s">
        <v>248</v>
      </c>
      <c r="E93" s="106" t="s">
        <v>249</v>
      </c>
      <c r="F93" s="106" t="s">
        <v>250</v>
      </c>
      <c r="G93" s="125" t="s">
        <v>251</v>
      </c>
      <c r="H93" s="125" t="s">
        <v>252</v>
      </c>
      <c r="I93" s="97"/>
      <c r="J93" s="105"/>
      <c r="K93" s="122" t="s">
        <v>50</v>
      </c>
      <c r="L93" s="124">
        <v>2</v>
      </c>
      <c r="M93" s="97"/>
      <c r="N93" s="125" t="s">
        <v>584</v>
      </c>
      <c r="O93" s="97"/>
      <c r="P93" s="97"/>
      <c r="Q93" s="97"/>
      <c r="R93" s="97"/>
      <c r="S93" s="97"/>
      <c r="T93" s="97"/>
      <c r="U93" s="97"/>
      <c r="V93" s="97"/>
    </row>
    <row r="94" spans="1:22" ht="96" hidden="1" customHeight="1">
      <c r="A94" s="159">
        <v>64</v>
      </c>
      <c r="B94" s="165" t="s">
        <v>94</v>
      </c>
      <c r="C94" s="165" t="s">
        <v>253</v>
      </c>
      <c r="D94" s="162" t="s">
        <v>882</v>
      </c>
      <c r="E94" s="162" t="s">
        <v>255</v>
      </c>
      <c r="F94" s="162" t="s">
        <v>883</v>
      </c>
      <c r="G94" s="165" t="s">
        <v>251</v>
      </c>
      <c r="H94" s="165" t="s">
        <v>257</v>
      </c>
      <c r="I94" s="165"/>
      <c r="J94" s="159"/>
      <c r="K94" s="165" t="s">
        <v>50</v>
      </c>
      <c r="L94" s="167">
        <v>1</v>
      </c>
      <c r="M94" s="165"/>
      <c r="N94" s="165" t="s">
        <v>584</v>
      </c>
      <c r="O94" s="165"/>
      <c r="P94" s="165"/>
      <c r="Q94" s="165"/>
      <c r="R94" s="165"/>
      <c r="S94" s="165"/>
      <c r="T94" s="165"/>
      <c r="U94" s="165"/>
      <c r="V94" s="165"/>
    </row>
    <row r="95" spans="1:22" ht="216" hidden="1" customHeight="1">
      <c r="A95" s="161"/>
      <c r="B95" s="166"/>
      <c r="C95" s="166"/>
      <c r="D95" s="164"/>
      <c r="E95" s="164"/>
      <c r="F95" s="164" t="s">
        <v>884</v>
      </c>
      <c r="G95" s="166"/>
      <c r="H95" s="166"/>
      <c r="I95" s="166"/>
      <c r="J95" s="161"/>
      <c r="K95" s="166"/>
      <c r="L95" s="168"/>
      <c r="M95" s="166"/>
      <c r="N95" s="166"/>
      <c r="O95" s="166"/>
      <c r="P95" s="166"/>
      <c r="Q95" s="166"/>
      <c r="R95" s="166"/>
      <c r="S95" s="166"/>
      <c r="T95" s="166"/>
      <c r="U95" s="166"/>
      <c r="V95" s="166"/>
    </row>
    <row r="96" spans="1:22" ht="60" hidden="1" customHeight="1">
      <c r="A96" s="159">
        <v>65</v>
      </c>
      <c r="B96" s="165" t="s">
        <v>94</v>
      </c>
      <c r="C96" s="165" t="s">
        <v>247</v>
      </c>
      <c r="D96" s="162" t="s">
        <v>258</v>
      </c>
      <c r="E96" s="162" t="s">
        <v>885</v>
      </c>
      <c r="F96" s="162" t="s">
        <v>886</v>
      </c>
      <c r="G96" s="165" t="s">
        <v>251</v>
      </c>
      <c r="H96" s="165" t="s">
        <v>261</v>
      </c>
      <c r="I96" s="165"/>
      <c r="J96" s="159"/>
      <c r="K96" s="165" t="s">
        <v>50</v>
      </c>
      <c r="L96" s="167">
        <v>4</v>
      </c>
      <c r="M96" s="165"/>
      <c r="N96" s="165"/>
      <c r="O96" s="165"/>
      <c r="P96" s="165"/>
      <c r="Q96" s="165"/>
      <c r="R96" s="165"/>
      <c r="S96" s="165"/>
      <c r="T96" s="165"/>
      <c r="U96" s="165"/>
      <c r="V96" s="165"/>
    </row>
    <row r="98" spans="1:14" ht="288" hidden="1" customHeight="1">
      <c r="A98" s="161"/>
      <c r="B98" s="166"/>
      <c r="C98" s="166"/>
      <c r="D98" s="164"/>
      <c r="E98" s="164"/>
      <c r="F98" s="164" t="s">
        <v>887</v>
      </c>
      <c r="G98" s="166"/>
      <c r="H98" s="166"/>
      <c r="I98" s="166"/>
      <c r="J98" s="161"/>
      <c r="K98" s="166"/>
      <c r="L98" s="168"/>
      <c r="M98" s="166"/>
      <c r="N98" s="166"/>
    </row>
    <row r="99" spans="1:14" ht="156" hidden="1" customHeight="1">
      <c r="A99" s="105">
        <v>66</v>
      </c>
      <c r="B99" s="106" t="s">
        <v>262</v>
      </c>
      <c r="C99" s="125" t="s">
        <v>263</v>
      </c>
      <c r="D99" s="106" t="s">
        <v>264</v>
      </c>
      <c r="E99" s="106" t="s">
        <v>265</v>
      </c>
      <c r="F99" s="106" t="s">
        <v>266</v>
      </c>
      <c r="G99" s="125" t="s">
        <v>267</v>
      </c>
      <c r="H99" s="97"/>
      <c r="I99" s="97"/>
      <c r="J99" s="105"/>
      <c r="K99" s="165" t="s">
        <v>50</v>
      </c>
      <c r="L99" s="124">
        <v>1</v>
      </c>
      <c r="M99" s="97"/>
      <c r="N99" s="97"/>
    </row>
    <row r="100" spans="1:14" ht="96" hidden="1" customHeight="1">
      <c r="A100" s="105">
        <v>67</v>
      </c>
      <c r="B100" s="106" t="s">
        <v>268</v>
      </c>
      <c r="C100" s="97"/>
      <c r="D100" s="106" t="s">
        <v>269</v>
      </c>
      <c r="E100" s="106" t="s">
        <v>270</v>
      </c>
      <c r="F100" s="106" t="s">
        <v>271</v>
      </c>
      <c r="G100" s="125" t="s">
        <v>267</v>
      </c>
      <c r="H100" s="125" t="s">
        <v>272</v>
      </c>
      <c r="I100" s="97"/>
      <c r="J100" s="105"/>
      <c r="K100" s="165" t="s">
        <v>50</v>
      </c>
      <c r="L100" s="124">
        <v>1</v>
      </c>
      <c r="M100" s="97"/>
      <c r="N100" s="97"/>
    </row>
    <row r="101" spans="1:14" ht="144" hidden="1" customHeight="1">
      <c r="A101" s="105">
        <v>68</v>
      </c>
      <c r="B101" s="106" t="s">
        <v>274</v>
      </c>
      <c r="C101" s="106" t="s">
        <v>275</v>
      </c>
      <c r="D101" s="106" t="s">
        <v>276</v>
      </c>
      <c r="E101" s="106" t="s">
        <v>277</v>
      </c>
      <c r="F101" s="106" t="s">
        <v>278</v>
      </c>
      <c r="G101" s="125" t="s">
        <v>267</v>
      </c>
      <c r="H101" s="125" t="s">
        <v>233</v>
      </c>
      <c r="I101" s="97"/>
      <c r="J101" s="105"/>
      <c r="K101" s="165" t="s">
        <v>50</v>
      </c>
      <c r="L101" s="124">
        <v>1</v>
      </c>
      <c r="M101" s="97"/>
      <c r="N101" s="97"/>
    </row>
    <row r="102" spans="1:14" ht="120" hidden="1" customHeight="1">
      <c r="A102" s="105">
        <v>69</v>
      </c>
      <c r="B102" s="106" t="s">
        <v>888</v>
      </c>
      <c r="C102" s="125" t="s">
        <v>279</v>
      </c>
      <c r="D102" s="106" t="s">
        <v>280</v>
      </c>
      <c r="E102" s="106" t="s">
        <v>281</v>
      </c>
      <c r="F102" s="106" t="s">
        <v>282</v>
      </c>
      <c r="G102" s="125" t="s">
        <v>267</v>
      </c>
      <c r="H102" s="97"/>
      <c r="I102" s="97"/>
      <c r="J102" s="105"/>
      <c r="K102" s="165" t="s">
        <v>50</v>
      </c>
      <c r="L102" s="124">
        <v>2</v>
      </c>
      <c r="M102" s="97"/>
      <c r="N102" s="97"/>
    </row>
    <row r="103" spans="1:14" ht="108" hidden="1" customHeight="1">
      <c r="A103" s="105">
        <v>70</v>
      </c>
      <c r="B103" s="125" t="s">
        <v>42</v>
      </c>
      <c r="C103" s="97"/>
      <c r="D103" s="106" t="s">
        <v>283</v>
      </c>
      <c r="E103" s="106" t="s">
        <v>284</v>
      </c>
      <c r="F103" s="106" t="s">
        <v>285</v>
      </c>
      <c r="G103" s="125" t="s">
        <v>46</v>
      </c>
      <c r="H103" s="125" t="s">
        <v>286</v>
      </c>
      <c r="I103" s="97"/>
      <c r="J103" s="105"/>
      <c r="K103" s="165" t="s">
        <v>50</v>
      </c>
      <c r="L103" s="124">
        <v>13</v>
      </c>
      <c r="M103" s="125" t="s">
        <v>585</v>
      </c>
      <c r="N103" s="125" t="s">
        <v>584</v>
      </c>
    </row>
    <row r="104" spans="1:14" ht="24" hidden="1" customHeight="1">
      <c r="A104" s="159">
        <v>71</v>
      </c>
      <c r="B104" s="165" t="s">
        <v>288</v>
      </c>
      <c r="C104" s="165"/>
      <c r="D104" s="162" t="s">
        <v>289</v>
      </c>
      <c r="E104" s="162" t="s">
        <v>290</v>
      </c>
      <c r="F104" s="162" t="s">
        <v>889</v>
      </c>
      <c r="G104" s="165" t="s">
        <v>292</v>
      </c>
      <c r="H104" s="165" t="s">
        <v>293</v>
      </c>
      <c r="I104" s="165"/>
      <c r="J104" s="182">
        <v>45955</v>
      </c>
      <c r="K104" s="165" t="s">
        <v>50</v>
      </c>
      <c r="L104" s="167">
        <v>10</v>
      </c>
      <c r="M104" s="165"/>
      <c r="N104" s="165"/>
    </row>
    <row r="105" spans="1:14" ht="14.85" hidden="1" customHeight="1">
      <c r="A105" s="160"/>
      <c r="B105" s="177"/>
      <c r="C105" s="177"/>
      <c r="D105" s="163"/>
      <c r="E105" s="163"/>
      <c r="F105" s="126"/>
      <c r="G105" s="177"/>
      <c r="H105" s="177"/>
      <c r="I105" s="177"/>
      <c r="J105" s="183"/>
      <c r="K105" s="177"/>
      <c r="L105" s="178"/>
      <c r="M105" s="177"/>
      <c r="N105" s="177"/>
    </row>
    <row r="106" spans="1:14" ht="36" hidden="1" customHeight="1">
      <c r="A106" s="160"/>
      <c r="B106" s="177"/>
      <c r="C106" s="177"/>
      <c r="D106" s="163"/>
      <c r="E106" s="163"/>
      <c r="F106" s="163" t="s">
        <v>890</v>
      </c>
      <c r="G106" s="177"/>
      <c r="H106" s="177"/>
      <c r="I106" s="177"/>
      <c r="J106" s="183"/>
      <c r="K106" s="177"/>
      <c r="L106" s="178"/>
      <c r="M106" s="177"/>
      <c r="N106" s="177"/>
    </row>
    <row r="107" spans="1:14" ht="36" hidden="1" customHeight="1">
      <c r="A107" s="160"/>
      <c r="B107" s="177"/>
      <c r="C107" s="177"/>
      <c r="D107" s="163"/>
      <c r="E107" s="163"/>
      <c r="F107" s="163" t="s">
        <v>891</v>
      </c>
      <c r="G107" s="177"/>
      <c r="H107" s="177"/>
      <c r="I107" s="177"/>
      <c r="J107" s="183"/>
      <c r="K107" s="177"/>
      <c r="L107" s="178"/>
      <c r="M107" s="177"/>
      <c r="N107" s="177"/>
    </row>
    <row r="108" spans="1:14" ht="72" hidden="1" customHeight="1">
      <c r="A108" s="160"/>
      <c r="B108" s="177"/>
      <c r="C108" s="177"/>
      <c r="D108" s="163"/>
      <c r="E108" s="163"/>
      <c r="F108" s="163" t="s">
        <v>892</v>
      </c>
      <c r="G108" s="177"/>
      <c r="H108" s="177"/>
      <c r="I108" s="177"/>
      <c r="J108" s="183"/>
      <c r="K108" s="177"/>
      <c r="L108" s="178"/>
      <c r="M108" s="177"/>
      <c r="N108" s="177"/>
    </row>
    <row r="109" spans="1:14" ht="14.85" hidden="1" customHeight="1">
      <c r="A109" s="160"/>
      <c r="B109" s="177"/>
      <c r="C109" s="177"/>
      <c r="D109" s="163"/>
      <c r="E109" s="163"/>
      <c r="F109" s="126"/>
      <c r="G109" s="177"/>
      <c r="H109" s="177"/>
      <c r="I109" s="177"/>
      <c r="J109" s="183"/>
      <c r="K109" s="177"/>
      <c r="L109" s="178"/>
      <c r="M109" s="177"/>
      <c r="N109" s="177"/>
    </row>
    <row r="110" spans="1:14" ht="48" hidden="1" customHeight="1">
      <c r="A110" s="160"/>
      <c r="B110" s="177"/>
      <c r="C110" s="177"/>
      <c r="D110" s="163"/>
      <c r="E110" s="163"/>
      <c r="F110" s="163" t="s">
        <v>625</v>
      </c>
      <c r="G110" s="177"/>
      <c r="H110" s="177"/>
      <c r="I110" s="177"/>
      <c r="J110" s="183"/>
      <c r="K110" s="177"/>
      <c r="L110" s="178"/>
      <c r="M110" s="177"/>
      <c r="N110" s="177"/>
    </row>
    <row r="111" spans="1:14" ht="60" hidden="1" customHeight="1">
      <c r="A111" s="161"/>
      <c r="B111" s="166"/>
      <c r="C111" s="166"/>
      <c r="D111" s="164"/>
      <c r="E111" s="164"/>
      <c r="F111" s="164" t="s">
        <v>626</v>
      </c>
      <c r="G111" s="166"/>
      <c r="H111" s="166"/>
      <c r="I111" s="166"/>
      <c r="J111" s="184"/>
      <c r="K111" s="166"/>
      <c r="L111" s="168"/>
      <c r="M111" s="166"/>
      <c r="N111" s="166"/>
    </row>
    <row r="112" spans="1:14" ht="72" hidden="1" customHeight="1">
      <c r="A112" s="159">
        <v>72</v>
      </c>
      <c r="B112" s="165" t="s">
        <v>288</v>
      </c>
      <c r="C112" s="165"/>
      <c r="D112" s="162" t="s">
        <v>294</v>
      </c>
      <c r="E112" s="162" t="s">
        <v>295</v>
      </c>
      <c r="F112" s="162" t="s">
        <v>893</v>
      </c>
      <c r="G112" s="165" t="s">
        <v>293</v>
      </c>
      <c r="H112" s="165" t="s">
        <v>297</v>
      </c>
      <c r="I112" s="165"/>
      <c r="J112" s="182">
        <v>45955</v>
      </c>
      <c r="K112" s="165" t="s">
        <v>50</v>
      </c>
      <c r="L112" s="167">
        <v>8</v>
      </c>
      <c r="M112" s="165"/>
      <c r="N112" s="165"/>
    </row>
    <row r="114" spans="1:12" ht="60" hidden="1" customHeight="1">
      <c r="A114" s="161"/>
      <c r="B114" s="166"/>
      <c r="C114" s="166"/>
      <c r="D114" s="164"/>
      <c r="E114" s="164"/>
      <c r="F114" s="164" t="s">
        <v>894</v>
      </c>
      <c r="G114" s="166"/>
      <c r="H114" s="166"/>
      <c r="I114" s="166"/>
      <c r="J114" s="184"/>
      <c r="K114" s="166"/>
      <c r="L114" s="168"/>
    </row>
    <row r="115" spans="1:12" ht="24" hidden="1" customHeight="1">
      <c r="A115" s="159">
        <v>73</v>
      </c>
      <c r="B115" s="165" t="s">
        <v>288</v>
      </c>
      <c r="C115" s="165"/>
      <c r="D115" s="162" t="s">
        <v>298</v>
      </c>
      <c r="E115" s="162" t="s">
        <v>299</v>
      </c>
      <c r="F115" s="162" t="s">
        <v>889</v>
      </c>
      <c r="G115" s="165" t="s">
        <v>301</v>
      </c>
      <c r="H115" s="165" t="s">
        <v>302</v>
      </c>
      <c r="I115" s="165"/>
      <c r="J115" s="182">
        <v>45955</v>
      </c>
      <c r="K115" s="165" t="s">
        <v>50</v>
      </c>
      <c r="L115" s="167">
        <v>9</v>
      </c>
    </row>
    <row r="116" spans="1:12" ht="14.85" hidden="1" customHeight="1">
      <c r="A116" s="160"/>
      <c r="B116" s="177"/>
      <c r="C116" s="177"/>
      <c r="D116" s="163"/>
      <c r="E116" s="163"/>
      <c r="F116" s="126"/>
      <c r="G116" s="177"/>
      <c r="H116" s="177"/>
      <c r="I116" s="177"/>
      <c r="J116" s="183"/>
      <c r="K116" s="177"/>
      <c r="L116" s="178"/>
    </row>
    <row r="117" spans="1:12" ht="60" hidden="1" customHeight="1">
      <c r="A117" s="160"/>
      <c r="B117" s="177"/>
      <c r="C117" s="177"/>
      <c r="D117" s="163"/>
      <c r="E117" s="163"/>
      <c r="F117" s="163" t="s">
        <v>895</v>
      </c>
      <c r="G117" s="177"/>
      <c r="H117" s="177"/>
      <c r="I117" s="177"/>
      <c r="J117" s="183"/>
      <c r="K117" s="177"/>
      <c r="L117" s="178"/>
    </row>
    <row r="118" spans="1:12" ht="60" hidden="1" customHeight="1">
      <c r="A118" s="160"/>
      <c r="B118" s="177"/>
      <c r="C118" s="177"/>
      <c r="D118" s="163"/>
      <c r="E118" s="163"/>
      <c r="F118" s="163" t="s">
        <v>896</v>
      </c>
      <c r="G118" s="177"/>
      <c r="H118" s="177"/>
      <c r="I118" s="177"/>
      <c r="J118" s="183"/>
      <c r="K118" s="177"/>
      <c r="L118" s="178"/>
    </row>
    <row r="119" spans="1:12" ht="252" hidden="1" customHeight="1">
      <c r="A119" s="160"/>
      <c r="B119" s="177"/>
      <c r="C119" s="177"/>
      <c r="D119" s="163"/>
      <c r="E119" s="163"/>
      <c r="F119" s="163" t="s">
        <v>897</v>
      </c>
      <c r="G119" s="177"/>
      <c r="H119" s="177"/>
      <c r="I119" s="177"/>
      <c r="J119" s="183"/>
      <c r="K119" s="177"/>
      <c r="L119" s="178"/>
    </row>
    <row r="120" spans="1:12" ht="14.85" hidden="1" customHeight="1">
      <c r="A120" s="160"/>
      <c r="B120" s="177"/>
      <c r="C120" s="177"/>
      <c r="D120" s="163"/>
      <c r="E120" s="163"/>
      <c r="F120" s="163"/>
      <c r="G120" s="177"/>
      <c r="H120" s="177"/>
      <c r="I120" s="177"/>
      <c r="J120" s="183"/>
      <c r="K120" s="177"/>
      <c r="L120" s="178"/>
    </row>
    <row r="121" spans="1:12" ht="48" hidden="1" customHeight="1">
      <c r="A121" s="161"/>
      <c r="B121" s="166"/>
      <c r="C121" s="166"/>
      <c r="D121" s="164"/>
      <c r="E121" s="164"/>
      <c r="F121" s="164" t="s">
        <v>898</v>
      </c>
      <c r="G121" s="166"/>
      <c r="H121" s="166"/>
      <c r="I121" s="166"/>
      <c r="J121" s="184"/>
      <c r="K121" s="166"/>
      <c r="L121" s="168"/>
    </row>
    <row r="122" spans="1:12" ht="288" hidden="1" customHeight="1">
      <c r="A122" s="105">
        <v>74</v>
      </c>
      <c r="B122" s="106" t="s">
        <v>303</v>
      </c>
      <c r="C122" s="106"/>
      <c r="D122" s="106" t="s">
        <v>304</v>
      </c>
      <c r="E122" s="106" t="s">
        <v>305</v>
      </c>
      <c r="F122" s="106" t="s">
        <v>306</v>
      </c>
      <c r="G122" s="106" t="s">
        <v>307</v>
      </c>
      <c r="H122" s="106" t="s">
        <v>308</v>
      </c>
      <c r="I122" s="106"/>
      <c r="J122" s="127">
        <v>45955</v>
      </c>
      <c r="K122" s="125" t="s">
        <v>50</v>
      </c>
      <c r="L122" s="124">
        <v>2</v>
      </c>
    </row>
    <row r="123" spans="1:12" ht="120" hidden="1" customHeight="1">
      <c r="A123" s="159">
        <v>75</v>
      </c>
      <c r="B123" s="162" t="s">
        <v>309</v>
      </c>
      <c r="C123" s="162"/>
      <c r="D123" s="162" t="s">
        <v>310</v>
      </c>
      <c r="E123" s="162" t="s">
        <v>311</v>
      </c>
      <c r="F123" s="162" t="s">
        <v>899</v>
      </c>
      <c r="G123" s="162" t="s">
        <v>307</v>
      </c>
      <c r="H123" s="162" t="s">
        <v>313</v>
      </c>
      <c r="I123" s="162"/>
      <c r="J123" s="182">
        <v>45955</v>
      </c>
      <c r="K123" s="165" t="s">
        <v>50</v>
      </c>
      <c r="L123" s="167">
        <v>3</v>
      </c>
    </row>
    <row r="124" spans="1:12" ht="120" hidden="1" customHeight="1">
      <c r="A124" s="160"/>
      <c r="B124" s="163"/>
      <c r="C124" s="163"/>
      <c r="D124" s="163"/>
      <c r="E124" s="163"/>
      <c r="F124" s="163" t="s">
        <v>900</v>
      </c>
      <c r="G124" s="163"/>
      <c r="H124" s="163"/>
      <c r="I124" s="163"/>
      <c r="J124" s="183"/>
      <c r="K124" s="177"/>
      <c r="L124" s="178"/>
    </row>
    <row r="125" spans="1:12" ht="14.85" hidden="1" customHeight="1">
      <c r="A125" s="160"/>
      <c r="B125" s="163"/>
      <c r="C125" s="163"/>
      <c r="D125" s="163"/>
      <c r="E125" s="163"/>
      <c r="F125" s="163"/>
      <c r="G125" s="163"/>
      <c r="H125" s="163"/>
      <c r="I125" s="163"/>
      <c r="J125" s="183"/>
      <c r="K125" s="177"/>
      <c r="L125" s="178"/>
    </row>
    <row r="126" spans="1:12" ht="48" hidden="1" customHeight="1">
      <c r="A126" s="161"/>
      <c r="B126" s="164"/>
      <c r="C126" s="164"/>
      <c r="D126" s="164"/>
      <c r="E126" s="164"/>
      <c r="F126" s="164" t="s">
        <v>901</v>
      </c>
      <c r="G126" s="164"/>
      <c r="H126" s="164"/>
      <c r="I126" s="164"/>
      <c r="J126" s="184"/>
      <c r="K126" s="166"/>
      <c r="L126" s="168"/>
    </row>
    <row r="127" spans="1:12" ht="120" hidden="1" customHeight="1">
      <c r="A127" s="159">
        <v>76</v>
      </c>
      <c r="B127" s="162" t="s">
        <v>309</v>
      </c>
      <c r="C127" s="162"/>
      <c r="D127" s="162" t="s">
        <v>314</v>
      </c>
      <c r="E127" s="162" t="s">
        <v>315</v>
      </c>
      <c r="F127" s="162" t="s">
        <v>899</v>
      </c>
      <c r="G127" s="162" t="s">
        <v>307</v>
      </c>
      <c r="H127" s="162" t="s">
        <v>313</v>
      </c>
      <c r="I127" s="162"/>
      <c r="J127" s="182">
        <v>45955</v>
      </c>
      <c r="K127" s="165" t="s">
        <v>50</v>
      </c>
      <c r="L127" s="167">
        <v>19</v>
      </c>
    </row>
    <row r="128" spans="1:12" ht="264" hidden="1" customHeight="1">
      <c r="A128" s="160"/>
      <c r="B128" s="163"/>
      <c r="C128" s="163"/>
      <c r="D128" s="163"/>
      <c r="E128" s="163"/>
      <c r="F128" s="163" t="s">
        <v>902</v>
      </c>
      <c r="G128" s="163"/>
      <c r="H128" s="163"/>
      <c r="I128" s="163"/>
      <c r="J128" s="183"/>
      <c r="K128" s="177"/>
      <c r="L128" s="178"/>
    </row>
    <row r="130" spans="1:12" ht="60" hidden="1" customHeight="1">
      <c r="A130" s="161"/>
      <c r="B130" s="164"/>
      <c r="C130" s="164"/>
      <c r="D130" s="164"/>
      <c r="E130" s="164"/>
      <c r="F130" s="164" t="s">
        <v>903</v>
      </c>
      <c r="G130" s="164"/>
      <c r="H130" s="164"/>
      <c r="I130" s="164"/>
      <c r="J130" s="184"/>
      <c r="K130" s="166"/>
      <c r="L130" s="168"/>
    </row>
    <row r="131" spans="1:12" ht="180" hidden="1" customHeight="1">
      <c r="A131" s="105">
        <v>77</v>
      </c>
      <c r="B131" s="128" t="s">
        <v>68</v>
      </c>
      <c r="C131" s="97"/>
      <c r="D131" s="106" t="s">
        <v>317</v>
      </c>
      <c r="E131" s="106" t="s">
        <v>318</v>
      </c>
      <c r="F131" s="106" t="s">
        <v>319</v>
      </c>
      <c r="G131" s="125" t="s">
        <v>320</v>
      </c>
      <c r="H131" s="97"/>
      <c r="I131" s="97"/>
      <c r="J131" s="97"/>
      <c r="K131" s="125" t="s">
        <v>50</v>
      </c>
      <c r="L131" s="124">
        <v>4</v>
      </c>
    </row>
    <row r="132" spans="1:12" ht="96" hidden="1" customHeight="1">
      <c r="A132" s="105">
        <v>78</v>
      </c>
      <c r="B132" s="128" t="s">
        <v>321</v>
      </c>
      <c r="C132" s="97"/>
      <c r="D132" s="106" t="s">
        <v>322</v>
      </c>
      <c r="E132" s="106" t="s">
        <v>323</v>
      </c>
      <c r="F132" s="106" t="s">
        <v>324</v>
      </c>
      <c r="G132" s="125" t="s">
        <v>320</v>
      </c>
      <c r="H132" s="97"/>
      <c r="I132" s="97"/>
      <c r="J132" s="97"/>
      <c r="K132" s="125" t="s">
        <v>50</v>
      </c>
      <c r="L132" s="124">
        <v>10</v>
      </c>
    </row>
    <row r="133" spans="1:12" ht="132" hidden="1" customHeight="1">
      <c r="A133" s="92">
        <v>79</v>
      </c>
      <c r="B133" s="128" t="s">
        <v>68</v>
      </c>
      <c r="C133" s="97"/>
      <c r="D133" s="106" t="s">
        <v>325</v>
      </c>
      <c r="E133" s="106" t="s">
        <v>325</v>
      </c>
      <c r="F133" s="106" t="s">
        <v>326</v>
      </c>
      <c r="G133" s="125" t="s">
        <v>320</v>
      </c>
      <c r="H133" s="97"/>
      <c r="I133" s="97"/>
      <c r="J133" s="97"/>
      <c r="K133" s="125" t="s">
        <v>50</v>
      </c>
      <c r="L133" s="124">
        <v>11</v>
      </c>
    </row>
    <row r="134" spans="1:12" ht="216" hidden="1" customHeight="1">
      <c r="A134" s="105">
        <v>80</v>
      </c>
      <c r="B134" s="128" t="s">
        <v>68</v>
      </c>
      <c r="C134" s="97"/>
      <c r="D134" s="106" t="s">
        <v>327</v>
      </c>
      <c r="E134" s="106" t="s">
        <v>328</v>
      </c>
      <c r="F134" s="106" t="s">
        <v>329</v>
      </c>
      <c r="G134" s="125" t="s">
        <v>320</v>
      </c>
      <c r="H134" s="125" t="s">
        <v>330</v>
      </c>
      <c r="I134" s="97"/>
      <c r="J134" s="97"/>
      <c r="K134" s="125" t="s">
        <v>50</v>
      </c>
      <c r="L134" s="124">
        <v>9</v>
      </c>
    </row>
    <row r="135" spans="1:12" ht="228" hidden="1" customHeight="1">
      <c r="A135" s="105">
        <v>81</v>
      </c>
      <c r="B135" s="128" t="s">
        <v>331</v>
      </c>
      <c r="C135" s="97"/>
      <c r="D135" s="106" t="s">
        <v>332</v>
      </c>
      <c r="E135" s="106" t="s">
        <v>333</v>
      </c>
      <c r="F135" s="106" t="s">
        <v>334</v>
      </c>
      <c r="G135" s="125" t="s">
        <v>320</v>
      </c>
      <c r="H135" s="97"/>
      <c r="I135" s="97"/>
      <c r="J135" s="97"/>
      <c r="K135" s="125" t="s">
        <v>50</v>
      </c>
      <c r="L135" s="124">
        <v>7</v>
      </c>
    </row>
    <row r="136" spans="1:12" ht="120" hidden="1" customHeight="1">
      <c r="A136" s="105">
        <v>82</v>
      </c>
      <c r="B136" s="128" t="s">
        <v>68</v>
      </c>
      <c r="C136" s="97"/>
      <c r="D136" s="106" t="s">
        <v>335</v>
      </c>
      <c r="E136" s="106" t="s">
        <v>335</v>
      </c>
      <c r="F136" s="106" t="s">
        <v>336</v>
      </c>
      <c r="G136" s="125" t="s">
        <v>320</v>
      </c>
      <c r="H136" s="97"/>
      <c r="I136" s="97"/>
      <c r="J136" s="97"/>
      <c r="K136" s="125" t="s">
        <v>50</v>
      </c>
      <c r="L136" s="124">
        <v>6</v>
      </c>
    </row>
    <row r="137" spans="1:12" ht="72" hidden="1" customHeight="1">
      <c r="A137" s="159">
        <v>83</v>
      </c>
      <c r="B137" s="165" t="s">
        <v>263</v>
      </c>
      <c r="C137" s="165"/>
      <c r="D137" s="162" t="s">
        <v>337</v>
      </c>
      <c r="E137" s="162" t="s">
        <v>338</v>
      </c>
      <c r="F137" s="162" t="s">
        <v>904</v>
      </c>
      <c r="G137" s="165" t="s">
        <v>340</v>
      </c>
      <c r="H137" s="165"/>
      <c r="I137" s="165"/>
      <c r="J137" s="182">
        <v>45955</v>
      </c>
      <c r="K137" s="165" t="s">
        <v>50</v>
      </c>
      <c r="L137" s="167">
        <v>5</v>
      </c>
    </row>
    <row r="138" spans="1:12" ht="48" hidden="1" customHeight="1">
      <c r="A138" s="160"/>
      <c r="B138" s="177"/>
      <c r="C138" s="177"/>
      <c r="D138" s="163"/>
      <c r="E138" s="163"/>
      <c r="F138" s="163" t="s">
        <v>905</v>
      </c>
      <c r="G138" s="177"/>
      <c r="H138" s="177"/>
      <c r="I138" s="177"/>
      <c r="J138" s="183"/>
      <c r="K138" s="177"/>
      <c r="L138" s="178"/>
    </row>
    <row r="139" spans="1:12" ht="60" hidden="1" customHeight="1">
      <c r="A139" s="161"/>
      <c r="B139" s="166"/>
      <c r="C139" s="166"/>
      <c r="D139" s="164"/>
      <c r="E139" s="164"/>
      <c r="F139" s="164" t="s">
        <v>906</v>
      </c>
      <c r="G139" s="166"/>
      <c r="H139" s="166"/>
      <c r="I139" s="166"/>
      <c r="J139" s="184"/>
      <c r="K139" s="166"/>
      <c r="L139" s="168"/>
    </row>
    <row r="140" spans="1:12" ht="48" hidden="1" customHeight="1">
      <c r="A140" s="159">
        <v>84</v>
      </c>
      <c r="B140" s="165" t="s">
        <v>263</v>
      </c>
      <c r="C140" s="165"/>
      <c r="D140" s="162" t="s">
        <v>341</v>
      </c>
      <c r="E140" s="162" t="s">
        <v>342</v>
      </c>
      <c r="F140" s="162" t="s">
        <v>907</v>
      </c>
      <c r="G140" s="165" t="s">
        <v>340</v>
      </c>
      <c r="H140" s="165"/>
      <c r="I140" s="165"/>
      <c r="J140" s="182">
        <v>45955</v>
      </c>
      <c r="K140" s="165" t="s">
        <v>50</v>
      </c>
      <c r="L140" s="167">
        <v>6</v>
      </c>
    </row>
    <row r="141" spans="1:12" ht="72" hidden="1" customHeight="1">
      <c r="A141" s="161"/>
      <c r="B141" s="166"/>
      <c r="C141" s="166"/>
      <c r="D141" s="164"/>
      <c r="E141" s="164"/>
      <c r="F141" s="164" t="s">
        <v>908</v>
      </c>
      <c r="G141" s="166"/>
      <c r="H141" s="166"/>
      <c r="I141" s="166"/>
      <c r="J141" s="184"/>
      <c r="K141" s="166"/>
      <c r="L141" s="168"/>
    </row>
    <row r="142" spans="1:12" ht="96" hidden="1" customHeight="1">
      <c r="A142" s="159">
        <v>85</v>
      </c>
      <c r="B142" s="165" t="s">
        <v>263</v>
      </c>
      <c r="C142" s="165"/>
      <c r="D142" s="162" t="s">
        <v>344</v>
      </c>
      <c r="E142" s="162" t="s">
        <v>345</v>
      </c>
      <c r="F142" s="162" t="s">
        <v>909</v>
      </c>
      <c r="G142" s="165" t="s">
        <v>340</v>
      </c>
      <c r="H142" s="165"/>
      <c r="I142" s="165"/>
      <c r="J142" s="182">
        <v>45955</v>
      </c>
      <c r="K142" s="165" t="s">
        <v>50</v>
      </c>
      <c r="L142" s="167">
        <v>1</v>
      </c>
    </row>
    <row r="143" spans="1:12" ht="72" hidden="1" customHeight="1">
      <c r="A143" s="161"/>
      <c r="B143" s="166"/>
      <c r="C143" s="166"/>
      <c r="D143" s="164"/>
      <c r="E143" s="164"/>
      <c r="F143" s="164" t="s">
        <v>910</v>
      </c>
      <c r="G143" s="166"/>
      <c r="H143" s="166"/>
      <c r="I143" s="166"/>
      <c r="J143" s="184"/>
      <c r="K143" s="166"/>
      <c r="L143" s="168"/>
    </row>
    <row r="144" spans="1:12" ht="84" hidden="1" customHeight="1">
      <c r="A144" s="159">
        <v>86</v>
      </c>
      <c r="B144" s="165" t="s">
        <v>263</v>
      </c>
      <c r="C144" s="165"/>
      <c r="D144" s="162" t="s">
        <v>347</v>
      </c>
      <c r="E144" s="162" t="s">
        <v>348</v>
      </c>
      <c r="F144" s="162" t="s">
        <v>911</v>
      </c>
      <c r="G144" s="165" t="s">
        <v>340</v>
      </c>
      <c r="H144" s="165" t="s">
        <v>350</v>
      </c>
      <c r="I144" s="165"/>
      <c r="J144" s="182">
        <v>45955</v>
      </c>
      <c r="K144" s="165" t="s">
        <v>50</v>
      </c>
      <c r="L144" s="167">
        <v>4</v>
      </c>
    </row>
    <row r="145" spans="1:12" ht="36" hidden="1" customHeight="1">
      <c r="A145" s="160"/>
      <c r="B145" s="177"/>
      <c r="C145" s="177"/>
      <c r="D145" s="163"/>
      <c r="E145" s="163"/>
      <c r="F145" s="163" t="s">
        <v>912</v>
      </c>
      <c r="G145" s="177"/>
      <c r="H145" s="177"/>
      <c r="I145" s="177"/>
      <c r="J145" s="183"/>
      <c r="K145" s="177"/>
      <c r="L145" s="178"/>
    </row>
    <row r="146" spans="1:12" ht="48" hidden="1" customHeight="1">
      <c r="A146" s="161"/>
      <c r="B146" s="166"/>
      <c r="C146" s="166"/>
      <c r="D146" s="164"/>
      <c r="E146" s="164"/>
      <c r="F146" s="164" t="s">
        <v>913</v>
      </c>
      <c r="G146" s="166"/>
      <c r="H146" s="166"/>
      <c r="I146" s="166"/>
      <c r="J146" s="184"/>
      <c r="K146" s="166"/>
      <c r="L146" s="168"/>
    </row>
    <row r="147" spans="1:12" ht="60" hidden="1" customHeight="1">
      <c r="A147" s="159">
        <v>87</v>
      </c>
      <c r="B147" s="165" t="s">
        <v>263</v>
      </c>
      <c r="C147" s="165"/>
      <c r="D147" s="162" t="s">
        <v>351</v>
      </c>
      <c r="E147" s="162" t="s">
        <v>352</v>
      </c>
      <c r="F147" s="162" t="s">
        <v>914</v>
      </c>
      <c r="G147" s="165" t="s">
        <v>340</v>
      </c>
      <c r="H147" s="165" t="s">
        <v>354</v>
      </c>
      <c r="I147" s="165"/>
      <c r="J147" s="182">
        <v>45955</v>
      </c>
      <c r="K147" s="165" t="s">
        <v>50</v>
      </c>
      <c r="L147" s="167">
        <v>3</v>
      </c>
    </row>
    <row r="148" spans="1:12" ht="108" hidden="1" customHeight="1">
      <c r="A148" s="161"/>
      <c r="B148" s="166"/>
      <c r="C148" s="166"/>
      <c r="D148" s="164"/>
      <c r="E148" s="164"/>
      <c r="F148" s="164" t="s">
        <v>915</v>
      </c>
      <c r="G148" s="166"/>
      <c r="H148" s="166"/>
      <c r="I148" s="166"/>
      <c r="J148" s="184"/>
      <c r="K148" s="166"/>
      <c r="L148" s="168"/>
    </row>
    <row r="149" spans="1:12" ht="96" hidden="1" customHeight="1">
      <c r="A149" s="159">
        <v>88</v>
      </c>
      <c r="B149" s="165" t="s">
        <v>263</v>
      </c>
      <c r="C149" s="165"/>
      <c r="D149" s="162" t="s">
        <v>355</v>
      </c>
      <c r="E149" s="162" t="s">
        <v>356</v>
      </c>
      <c r="F149" s="162" t="s">
        <v>916</v>
      </c>
      <c r="G149" s="165" t="s">
        <v>340</v>
      </c>
      <c r="H149" s="165" t="s">
        <v>267</v>
      </c>
      <c r="I149" s="165"/>
      <c r="J149" s="182">
        <v>45955</v>
      </c>
      <c r="K149" s="165" t="s">
        <v>50</v>
      </c>
      <c r="L149" s="167">
        <v>2</v>
      </c>
    </row>
    <row r="150" spans="1:12" ht="132" hidden="1" customHeight="1">
      <c r="A150" s="161"/>
      <c r="B150" s="166"/>
      <c r="C150" s="166"/>
      <c r="D150" s="164"/>
      <c r="E150" s="164"/>
      <c r="F150" s="164" t="s">
        <v>917</v>
      </c>
      <c r="G150" s="166"/>
      <c r="H150" s="166"/>
      <c r="I150" s="166"/>
      <c r="J150" s="184"/>
      <c r="K150" s="166"/>
      <c r="L150" s="168"/>
    </row>
    <row r="151" spans="1:12" ht="48" hidden="1" customHeight="1">
      <c r="A151" s="159">
        <v>89</v>
      </c>
      <c r="B151" s="162" t="s">
        <v>358</v>
      </c>
      <c r="C151" s="165"/>
      <c r="D151" s="162" t="s">
        <v>359</v>
      </c>
      <c r="E151" s="162" t="s">
        <v>360</v>
      </c>
      <c r="F151" s="162" t="s">
        <v>918</v>
      </c>
      <c r="G151" s="165" t="s">
        <v>362</v>
      </c>
      <c r="H151" s="165"/>
      <c r="I151" s="165"/>
      <c r="J151" s="182">
        <v>45955</v>
      </c>
      <c r="K151" s="165" t="s">
        <v>50</v>
      </c>
      <c r="L151" s="167">
        <v>1</v>
      </c>
    </row>
    <row r="152" spans="1:12" ht="60" hidden="1" customHeight="1">
      <c r="A152" s="161"/>
      <c r="B152" s="164"/>
      <c r="C152" s="166"/>
      <c r="D152" s="164"/>
      <c r="E152" s="164"/>
      <c r="F152" s="164" t="s">
        <v>919</v>
      </c>
      <c r="G152" s="166"/>
      <c r="H152" s="166"/>
      <c r="I152" s="166"/>
      <c r="J152" s="184"/>
      <c r="K152" s="166"/>
      <c r="L152" s="168"/>
    </row>
    <row r="153" spans="1:12" ht="72" hidden="1" customHeight="1">
      <c r="A153" s="105">
        <v>90</v>
      </c>
      <c r="B153" s="106" t="s">
        <v>358</v>
      </c>
      <c r="C153" s="97"/>
      <c r="D153" s="106" t="s">
        <v>364</v>
      </c>
      <c r="E153" s="106" t="s">
        <v>365</v>
      </c>
      <c r="F153" s="106" t="s">
        <v>366</v>
      </c>
      <c r="G153" s="125" t="s">
        <v>362</v>
      </c>
      <c r="H153" s="97"/>
      <c r="I153" s="97"/>
      <c r="J153" s="127">
        <v>45955</v>
      </c>
      <c r="K153" s="165" t="s">
        <v>50</v>
      </c>
      <c r="L153" s="124">
        <v>2</v>
      </c>
    </row>
    <row r="154" spans="1:12" ht="48" hidden="1" customHeight="1">
      <c r="A154" s="105">
        <v>91</v>
      </c>
      <c r="B154" s="106" t="s">
        <v>358</v>
      </c>
      <c r="C154" s="97"/>
      <c r="D154" s="106" t="s">
        <v>367</v>
      </c>
      <c r="E154" s="106"/>
      <c r="F154" s="106"/>
      <c r="G154" s="125" t="s">
        <v>362</v>
      </c>
      <c r="H154" s="97"/>
      <c r="I154" s="97"/>
      <c r="J154" s="127">
        <v>45955</v>
      </c>
      <c r="K154" s="165" t="s">
        <v>50</v>
      </c>
      <c r="L154" s="124">
        <v>3</v>
      </c>
    </row>
    <row r="155" spans="1:12" ht="60" hidden="1" customHeight="1">
      <c r="A155" s="105">
        <v>92</v>
      </c>
      <c r="B155" s="106" t="s">
        <v>358</v>
      </c>
      <c r="C155" s="97"/>
      <c r="D155" s="106" t="s">
        <v>369</v>
      </c>
      <c r="E155" s="106"/>
      <c r="F155" s="106" t="s">
        <v>370</v>
      </c>
      <c r="G155" s="125" t="s">
        <v>362</v>
      </c>
      <c r="H155" s="97"/>
      <c r="I155" s="97"/>
      <c r="J155" s="127">
        <v>45955</v>
      </c>
      <c r="K155" s="165" t="s">
        <v>50</v>
      </c>
      <c r="L155" s="124">
        <v>4</v>
      </c>
    </row>
    <row r="156" spans="1:12" ht="324" hidden="1" customHeight="1">
      <c r="A156" s="159">
        <v>93</v>
      </c>
      <c r="B156" s="162" t="s">
        <v>77</v>
      </c>
      <c r="C156" s="165"/>
      <c r="D156" s="162" t="s">
        <v>920</v>
      </c>
      <c r="E156" s="162" t="s">
        <v>372</v>
      </c>
      <c r="F156" s="185" t="s">
        <v>373</v>
      </c>
      <c r="G156" s="165" t="s">
        <v>374</v>
      </c>
      <c r="H156" s="165" t="s">
        <v>375</v>
      </c>
      <c r="I156" s="165"/>
      <c r="J156" s="182">
        <v>45955</v>
      </c>
      <c r="K156" s="165" t="s">
        <v>50</v>
      </c>
      <c r="L156" s="167">
        <v>5</v>
      </c>
    </row>
    <row r="157" spans="1:12" ht="14.85" hidden="1" customHeight="1">
      <c r="A157" s="160"/>
      <c r="B157" s="163"/>
      <c r="C157" s="177"/>
      <c r="D157" s="163"/>
      <c r="E157" s="163"/>
      <c r="F157" s="186"/>
      <c r="G157" s="177"/>
      <c r="H157" s="177"/>
      <c r="I157" s="177"/>
      <c r="J157" s="183"/>
      <c r="K157" s="177"/>
      <c r="L157" s="178"/>
    </row>
    <row r="158" spans="1:12" ht="312" hidden="1" customHeight="1">
      <c r="A158" s="161"/>
      <c r="B158" s="164"/>
      <c r="C158" s="166"/>
      <c r="D158" s="164" t="s">
        <v>921</v>
      </c>
      <c r="E158" s="164"/>
      <c r="F158" s="187"/>
      <c r="G158" s="166"/>
      <c r="H158" s="166"/>
      <c r="I158" s="166"/>
      <c r="J158" s="184"/>
      <c r="K158" s="166"/>
      <c r="L158" s="168"/>
    </row>
    <row r="159" spans="1:12" ht="324" hidden="1" customHeight="1">
      <c r="A159" s="105">
        <v>94</v>
      </c>
      <c r="B159" s="106" t="s">
        <v>42</v>
      </c>
      <c r="C159" s="97"/>
      <c r="D159" s="106" t="s">
        <v>376</v>
      </c>
      <c r="E159" s="106" t="s">
        <v>377</v>
      </c>
      <c r="F159" s="32" t="s">
        <v>378</v>
      </c>
      <c r="G159" s="125" t="s">
        <v>379</v>
      </c>
      <c r="H159" s="125" t="s">
        <v>380</v>
      </c>
      <c r="I159" s="97"/>
      <c r="J159" s="129">
        <v>45986</v>
      </c>
      <c r="K159" s="125" t="s">
        <v>50</v>
      </c>
      <c r="L159" s="124">
        <v>1</v>
      </c>
    </row>
    <row r="160" spans="1:12" ht="348" hidden="1" customHeight="1">
      <c r="A160" s="105">
        <v>95</v>
      </c>
      <c r="B160" s="106" t="s">
        <v>42</v>
      </c>
      <c r="C160" s="97"/>
      <c r="D160" s="106" t="s">
        <v>381</v>
      </c>
      <c r="E160" s="106" t="s">
        <v>382</v>
      </c>
      <c r="F160" s="32" t="s">
        <v>383</v>
      </c>
      <c r="G160" s="125" t="s">
        <v>384</v>
      </c>
      <c r="H160" s="125" t="s">
        <v>251</v>
      </c>
      <c r="I160" s="97"/>
      <c r="J160" s="127">
        <v>45955</v>
      </c>
      <c r="K160" s="125" t="s">
        <v>50</v>
      </c>
      <c r="L160" s="124">
        <v>12</v>
      </c>
    </row>
    <row r="161" spans="1:12" ht="312" hidden="1" customHeight="1">
      <c r="A161" s="105">
        <v>96</v>
      </c>
      <c r="B161" s="106" t="s">
        <v>42</v>
      </c>
      <c r="C161" s="97"/>
      <c r="D161" s="106" t="s">
        <v>385</v>
      </c>
      <c r="E161" s="106" t="s">
        <v>386</v>
      </c>
      <c r="F161" s="32" t="s">
        <v>386</v>
      </c>
      <c r="G161" s="125" t="s">
        <v>384</v>
      </c>
      <c r="H161" s="125" t="s">
        <v>251</v>
      </c>
      <c r="I161" s="97"/>
      <c r="J161" s="127">
        <v>45955</v>
      </c>
      <c r="K161" s="125" t="s">
        <v>50</v>
      </c>
      <c r="L161" s="124">
        <v>11</v>
      </c>
    </row>
    <row r="162" spans="1:12" ht="216" hidden="1" customHeight="1">
      <c r="A162" s="159">
        <v>97</v>
      </c>
      <c r="B162" s="162" t="s">
        <v>387</v>
      </c>
      <c r="C162" s="165"/>
      <c r="D162" s="162" t="s">
        <v>388</v>
      </c>
      <c r="E162" s="162" t="s">
        <v>389</v>
      </c>
      <c r="F162" s="162" t="s">
        <v>922</v>
      </c>
      <c r="G162" s="165" t="s">
        <v>391</v>
      </c>
      <c r="H162" s="165" t="s">
        <v>384</v>
      </c>
      <c r="I162" s="165"/>
      <c r="J162" s="179">
        <v>45925</v>
      </c>
      <c r="K162" s="165" t="s">
        <v>58</v>
      </c>
      <c r="L162" s="167">
        <v>13</v>
      </c>
    </row>
    <row r="163" spans="1:12" ht="120" hidden="1" customHeight="1">
      <c r="A163" s="160"/>
      <c r="B163" s="163"/>
      <c r="C163" s="177"/>
      <c r="D163" s="163"/>
      <c r="E163" s="163"/>
      <c r="F163" s="163" t="s">
        <v>923</v>
      </c>
      <c r="G163" s="177"/>
      <c r="H163" s="177"/>
      <c r="I163" s="177"/>
      <c r="J163" s="180"/>
      <c r="K163" s="177"/>
      <c r="L163" s="178"/>
    </row>
    <row r="164" spans="1:12" ht="72" hidden="1" customHeight="1">
      <c r="A164" s="160"/>
      <c r="B164" s="163"/>
      <c r="C164" s="177"/>
      <c r="D164" s="163"/>
      <c r="E164" s="163"/>
      <c r="F164" s="163" t="s">
        <v>924</v>
      </c>
      <c r="G164" s="177"/>
      <c r="H164" s="177"/>
      <c r="I164" s="177"/>
      <c r="J164" s="180"/>
      <c r="K164" s="177"/>
      <c r="L164" s="178"/>
    </row>
    <row r="165" spans="1:12" ht="132" hidden="1" customHeight="1">
      <c r="A165" s="161"/>
      <c r="B165" s="164"/>
      <c r="C165" s="166"/>
      <c r="D165" s="164"/>
      <c r="E165" s="164"/>
      <c r="F165" s="164" t="s">
        <v>925</v>
      </c>
      <c r="G165" s="166"/>
      <c r="H165" s="166"/>
      <c r="I165" s="166"/>
      <c r="J165" s="181"/>
      <c r="K165" s="166"/>
      <c r="L165" s="168"/>
    </row>
    <row r="166" spans="1:12" ht="409.6" hidden="1" customHeight="1">
      <c r="A166" s="159">
        <v>98</v>
      </c>
      <c r="B166" s="162" t="s">
        <v>77</v>
      </c>
      <c r="C166" s="165"/>
      <c r="D166" s="162" t="s">
        <v>392</v>
      </c>
      <c r="E166" s="162" t="s">
        <v>393</v>
      </c>
      <c r="F166" s="162" t="s">
        <v>926</v>
      </c>
      <c r="G166" s="165" t="s">
        <v>395</v>
      </c>
      <c r="H166" s="165" t="s">
        <v>384</v>
      </c>
      <c r="I166" s="165"/>
      <c r="J166" s="179">
        <v>45925</v>
      </c>
      <c r="K166" s="165" t="s">
        <v>58</v>
      </c>
      <c r="L166" s="167">
        <v>14</v>
      </c>
    </row>
    <row r="167" spans="1:12" ht="48" hidden="1" customHeight="1">
      <c r="A167" s="160"/>
      <c r="B167" s="163"/>
      <c r="C167" s="177"/>
      <c r="D167" s="163"/>
      <c r="E167" s="163"/>
      <c r="F167" s="163" t="s">
        <v>927</v>
      </c>
      <c r="G167" s="177"/>
      <c r="H167" s="177"/>
      <c r="I167" s="177"/>
      <c r="J167" s="180"/>
      <c r="K167" s="177"/>
      <c r="L167" s="178"/>
    </row>
    <row r="168" spans="1:12" ht="48" hidden="1" customHeight="1">
      <c r="A168" s="161"/>
      <c r="B168" s="164"/>
      <c r="C168" s="166"/>
      <c r="D168" s="164"/>
      <c r="E168" s="164"/>
      <c r="F168" s="164" t="s">
        <v>928</v>
      </c>
      <c r="G168" s="166"/>
      <c r="H168" s="166"/>
      <c r="I168" s="166"/>
      <c r="J168" s="181"/>
      <c r="K168" s="166"/>
      <c r="L168" s="168"/>
    </row>
    <row r="169" spans="1:12" ht="204" hidden="1" customHeight="1">
      <c r="A169" s="159">
        <v>99</v>
      </c>
      <c r="B169" s="162" t="s">
        <v>396</v>
      </c>
      <c r="C169" s="165"/>
      <c r="D169" s="162" t="s">
        <v>397</v>
      </c>
      <c r="E169" s="162" t="s">
        <v>398</v>
      </c>
      <c r="F169" s="162" t="s">
        <v>929</v>
      </c>
      <c r="G169" s="165" t="s">
        <v>320</v>
      </c>
      <c r="H169" s="165" t="s">
        <v>400</v>
      </c>
      <c r="I169" s="165"/>
      <c r="J169" s="179">
        <v>45955</v>
      </c>
      <c r="K169" s="165" t="s">
        <v>50</v>
      </c>
      <c r="L169" s="167">
        <v>8</v>
      </c>
    </row>
    <row r="170" spans="1:12" ht="264" hidden="1" customHeight="1">
      <c r="A170" s="160"/>
      <c r="B170" s="163"/>
      <c r="C170" s="177"/>
      <c r="D170" s="163"/>
      <c r="E170" s="163"/>
      <c r="F170" s="163" t="s">
        <v>930</v>
      </c>
      <c r="G170" s="177"/>
      <c r="H170" s="177"/>
      <c r="I170" s="177"/>
      <c r="J170" s="180"/>
      <c r="K170" s="177"/>
      <c r="L170" s="178"/>
    </row>
    <row r="171" spans="1:12" ht="216" hidden="1" customHeight="1">
      <c r="A171" s="161"/>
      <c r="B171" s="164"/>
      <c r="C171" s="166"/>
      <c r="D171" s="164"/>
      <c r="E171" s="164"/>
      <c r="F171" s="164" t="s">
        <v>931</v>
      </c>
      <c r="G171" s="166"/>
      <c r="H171" s="166"/>
      <c r="I171" s="166"/>
      <c r="J171" s="181"/>
      <c r="K171" s="166"/>
      <c r="L171" s="168"/>
    </row>
    <row r="172" spans="1:12" ht="108" hidden="1" customHeight="1">
      <c r="A172" s="159">
        <v>100</v>
      </c>
      <c r="B172" s="162" t="s">
        <v>42</v>
      </c>
      <c r="C172" s="165"/>
      <c r="D172" s="162"/>
      <c r="E172" s="162" t="s">
        <v>401</v>
      </c>
      <c r="F172" s="162" t="s">
        <v>932</v>
      </c>
      <c r="G172" s="165" t="s">
        <v>586</v>
      </c>
      <c r="H172" s="165"/>
      <c r="I172" s="165"/>
      <c r="J172" s="165"/>
      <c r="K172" s="165" t="s">
        <v>50</v>
      </c>
      <c r="L172" s="167">
        <v>6</v>
      </c>
    </row>
    <row r="173" spans="1:12" ht="108" hidden="1" customHeight="1">
      <c r="A173" s="160"/>
      <c r="B173" s="163"/>
      <c r="C173" s="177"/>
      <c r="D173" s="163"/>
      <c r="E173" s="163"/>
      <c r="F173" s="163" t="s">
        <v>933</v>
      </c>
      <c r="G173" s="177"/>
      <c r="H173" s="177"/>
      <c r="I173" s="177"/>
      <c r="J173" s="177"/>
      <c r="K173" s="177"/>
      <c r="L173" s="178"/>
    </row>
    <row r="174" spans="1:12" ht="120" hidden="1" customHeight="1">
      <c r="A174" s="160"/>
      <c r="B174" s="163"/>
      <c r="C174" s="177"/>
      <c r="D174" s="163"/>
      <c r="E174" s="163"/>
      <c r="F174" s="163" t="s">
        <v>934</v>
      </c>
      <c r="G174" s="177"/>
      <c r="H174" s="177"/>
      <c r="I174" s="177"/>
      <c r="J174" s="177"/>
      <c r="K174" s="177"/>
      <c r="L174" s="178"/>
    </row>
    <row r="175" spans="1:12" ht="96" hidden="1" customHeight="1">
      <c r="A175" s="160"/>
      <c r="B175" s="163"/>
      <c r="C175" s="177"/>
      <c r="D175" s="163"/>
      <c r="E175" s="163"/>
      <c r="F175" s="163" t="s">
        <v>935</v>
      </c>
      <c r="G175" s="177"/>
      <c r="H175" s="177"/>
      <c r="I175" s="177"/>
      <c r="J175" s="177"/>
      <c r="K175" s="177"/>
      <c r="L175" s="178"/>
    </row>
    <row r="176" spans="1:12" ht="132" hidden="1" customHeight="1">
      <c r="A176" s="161"/>
      <c r="B176" s="164"/>
      <c r="C176" s="166"/>
      <c r="D176" s="164"/>
      <c r="E176" s="164"/>
      <c r="F176" s="164" t="s">
        <v>936</v>
      </c>
      <c r="G176" s="166"/>
      <c r="H176" s="166"/>
      <c r="I176" s="166"/>
      <c r="J176" s="166"/>
      <c r="K176" s="166"/>
      <c r="L176" s="168"/>
    </row>
    <row r="177" spans="1:22" ht="144" hidden="1" customHeight="1">
      <c r="A177" s="159">
        <v>101</v>
      </c>
      <c r="B177" s="162" t="s">
        <v>42</v>
      </c>
      <c r="C177" s="165"/>
      <c r="D177" s="162" t="s">
        <v>403</v>
      </c>
      <c r="E177" s="162" t="s">
        <v>937</v>
      </c>
      <c r="F177" s="162" t="s">
        <v>405</v>
      </c>
      <c r="G177" s="165" t="s">
        <v>46</v>
      </c>
      <c r="H177" s="165" t="s">
        <v>46</v>
      </c>
      <c r="I177" s="165"/>
      <c r="J177" s="165"/>
      <c r="K177" s="165" t="s">
        <v>50</v>
      </c>
      <c r="L177" s="167">
        <v>5</v>
      </c>
      <c r="M177" s="165"/>
      <c r="N177" s="165"/>
      <c r="O177" s="165"/>
      <c r="P177" s="165"/>
      <c r="Q177" s="165"/>
      <c r="R177" s="165"/>
      <c r="S177" s="165"/>
      <c r="T177" s="165"/>
      <c r="U177" s="165"/>
      <c r="V177" s="165"/>
    </row>
    <row r="178" spans="1:22" ht="24" hidden="1" customHeight="1">
      <c r="A178" s="160"/>
      <c r="B178" s="163"/>
      <c r="C178" s="177"/>
      <c r="D178" s="163"/>
      <c r="E178" s="163" t="s">
        <v>938</v>
      </c>
      <c r="F178" s="163"/>
      <c r="G178" s="177"/>
      <c r="H178" s="177"/>
      <c r="I178" s="177"/>
      <c r="J178" s="177"/>
      <c r="K178" s="177"/>
      <c r="L178" s="178"/>
      <c r="M178" s="177"/>
      <c r="N178" s="177"/>
      <c r="O178" s="177"/>
      <c r="P178" s="177"/>
      <c r="Q178" s="177"/>
      <c r="R178" s="177"/>
      <c r="S178" s="177"/>
      <c r="T178" s="177"/>
      <c r="U178" s="177"/>
      <c r="V178" s="177"/>
    </row>
    <row r="179" spans="1:22" ht="24" hidden="1" customHeight="1">
      <c r="A179" s="160"/>
      <c r="B179" s="163"/>
      <c r="C179" s="177"/>
      <c r="D179" s="163"/>
      <c r="E179" s="163" t="s">
        <v>939</v>
      </c>
      <c r="F179" s="163"/>
      <c r="G179" s="177"/>
      <c r="H179" s="177"/>
      <c r="I179" s="177"/>
      <c r="J179" s="177"/>
      <c r="K179" s="177"/>
      <c r="L179" s="178"/>
      <c r="M179" s="177"/>
      <c r="N179" s="177"/>
      <c r="O179" s="177"/>
      <c r="P179" s="177"/>
      <c r="Q179" s="177"/>
      <c r="R179" s="177"/>
      <c r="S179" s="177"/>
      <c r="T179" s="177"/>
      <c r="U179" s="177"/>
      <c r="V179" s="177"/>
    </row>
    <row r="180" spans="1:22" ht="36" hidden="1" customHeight="1">
      <c r="A180" s="161"/>
      <c r="B180" s="164"/>
      <c r="C180" s="166"/>
      <c r="D180" s="164"/>
      <c r="E180" s="164" t="s">
        <v>940</v>
      </c>
      <c r="F180" s="164"/>
      <c r="G180" s="166"/>
      <c r="H180" s="166"/>
      <c r="I180" s="166"/>
      <c r="J180" s="166"/>
      <c r="K180" s="166"/>
      <c r="L180" s="168"/>
      <c r="M180" s="166"/>
      <c r="N180" s="166"/>
      <c r="O180" s="166"/>
      <c r="P180" s="166"/>
      <c r="Q180" s="166"/>
      <c r="R180" s="166"/>
      <c r="S180" s="166"/>
      <c r="T180" s="166"/>
      <c r="U180" s="166"/>
      <c r="V180" s="166"/>
    </row>
    <row r="181" spans="1:22" ht="156" customHeight="1">
      <c r="A181" s="105">
        <v>102</v>
      </c>
      <c r="B181" s="106" t="s">
        <v>406</v>
      </c>
      <c r="C181" s="97"/>
      <c r="D181" s="106" t="s">
        <v>407</v>
      </c>
      <c r="E181" s="106" t="s">
        <v>408</v>
      </c>
      <c r="F181" s="106"/>
      <c r="G181" s="125" t="s">
        <v>217</v>
      </c>
      <c r="H181" s="125" t="s">
        <v>409</v>
      </c>
      <c r="I181" s="97"/>
      <c r="J181" s="97"/>
      <c r="K181" s="125" t="s">
        <v>50</v>
      </c>
      <c r="L181" s="124" t="s">
        <v>583</v>
      </c>
      <c r="M181" s="97"/>
      <c r="N181" s="97"/>
      <c r="O181" s="97"/>
      <c r="P181" s="97"/>
      <c r="Q181" s="97"/>
      <c r="R181" s="97"/>
      <c r="S181" s="97"/>
      <c r="T181" s="97"/>
      <c r="U181" s="97"/>
      <c r="V181" s="137" t="s">
        <v>941</v>
      </c>
    </row>
    <row r="182" spans="1:22" ht="120" customHeight="1">
      <c r="A182" s="105">
        <v>103</v>
      </c>
      <c r="B182" s="106" t="s">
        <v>410</v>
      </c>
      <c r="C182" s="97"/>
      <c r="D182" s="106" t="s">
        <v>411</v>
      </c>
      <c r="E182" s="106" t="s">
        <v>412</v>
      </c>
      <c r="F182" s="106"/>
      <c r="G182" s="125" t="s">
        <v>217</v>
      </c>
      <c r="H182" s="125" t="s">
        <v>413</v>
      </c>
      <c r="I182" s="97"/>
      <c r="J182" s="97"/>
      <c r="K182" s="125" t="s">
        <v>50</v>
      </c>
      <c r="L182" s="124">
        <v>20</v>
      </c>
      <c r="M182" s="97"/>
      <c r="N182" s="97"/>
      <c r="O182" s="97"/>
      <c r="P182" s="97"/>
      <c r="Q182" s="97"/>
      <c r="R182" s="97"/>
      <c r="S182" s="97"/>
      <c r="T182" s="97"/>
      <c r="U182" s="97"/>
      <c r="V182" s="137" t="s">
        <v>942</v>
      </c>
    </row>
    <row r="183" spans="1:22" ht="156" customHeight="1">
      <c r="A183" s="105">
        <v>104</v>
      </c>
      <c r="B183" s="106" t="s">
        <v>410</v>
      </c>
      <c r="C183" s="97"/>
      <c r="D183" s="106" t="s">
        <v>414</v>
      </c>
      <c r="E183" s="106" t="s">
        <v>415</v>
      </c>
      <c r="F183" s="106"/>
      <c r="G183" s="125" t="s">
        <v>217</v>
      </c>
      <c r="H183" s="125" t="s">
        <v>416</v>
      </c>
      <c r="I183" s="97"/>
      <c r="J183" s="97"/>
      <c r="K183" s="125" t="s">
        <v>50</v>
      </c>
      <c r="L183" s="124">
        <v>21</v>
      </c>
      <c r="M183" s="97"/>
      <c r="N183" s="97"/>
      <c r="O183" s="97"/>
      <c r="P183" s="97"/>
      <c r="Q183" s="97"/>
      <c r="R183" s="97"/>
      <c r="S183" s="97"/>
      <c r="T183" s="97"/>
      <c r="U183" s="97"/>
      <c r="V183" s="137" t="s">
        <v>943</v>
      </c>
    </row>
    <row r="184" spans="1:22" ht="120" hidden="1" customHeight="1">
      <c r="A184" s="105">
        <v>105</v>
      </c>
      <c r="B184" s="106" t="s">
        <v>417</v>
      </c>
      <c r="C184" s="97"/>
      <c r="D184" s="106" t="s">
        <v>418</v>
      </c>
      <c r="E184" s="106" t="s">
        <v>419</v>
      </c>
      <c r="F184" s="106" t="s">
        <v>418</v>
      </c>
      <c r="G184" s="125" t="s">
        <v>420</v>
      </c>
      <c r="H184" s="125" t="s">
        <v>421</v>
      </c>
      <c r="I184" s="97"/>
      <c r="J184" s="97"/>
      <c r="K184" s="125" t="s">
        <v>50</v>
      </c>
      <c r="L184" s="124">
        <v>22</v>
      </c>
      <c r="M184" s="97"/>
      <c r="N184" s="97"/>
      <c r="O184" s="97"/>
      <c r="P184" s="97"/>
      <c r="Q184" s="97"/>
      <c r="R184" s="97"/>
      <c r="S184" s="97"/>
      <c r="T184" s="97"/>
      <c r="U184" s="97"/>
      <c r="V184" s="125" t="s">
        <v>422</v>
      </c>
    </row>
    <row r="185" spans="1:22" ht="108" hidden="1" customHeight="1">
      <c r="A185" s="105">
        <v>106</v>
      </c>
      <c r="B185" s="106" t="s">
        <v>417</v>
      </c>
      <c r="C185" s="97"/>
      <c r="D185" s="106" t="s">
        <v>423</v>
      </c>
      <c r="E185" s="106" t="s">
        <v>424</v>
      </c>
      <c r="F185" s="106" t="s">
        <v>423</v>
      </c>
      <c r="G185" s="125" t="s">
        <v>420</v>
      </c>
      <c r="H185" s="125" t="s">
        <v>421</v>
      </c>
      <c r="I185" s="97"/>
      <c r="J185" s="97"/>
      <c r="K185" s="125" t="s">
        <v>50</v>
      </c>
      <c r="L185" s="124">
        <v>4</v>
      </c>
      <c r="M185" s="97"/>
      <c r="N185" s="97"/>
      <c r="O185" s="97"/>
      <c r="P185" s="97"/>
      <c r="Q185" s="97"/>
      <c r="R185" s="97"/>
      <c r="S185" s="97"/>
      <c r="T185" s="97"/>
      <c r="U185" s="97"/>
      <c r="V185" s="125" t="s">
        <v>425</v>
      </c>
    </row>
    <row r="186" spans="1:22" ht="84" hidden="1" customHeight="1">
      <c r="A186" s="105">
        <v>107</v>
      </c>
      <c r="B186" s="106" t="s">
        <v>417</v>
      </c>
      <c r="C186" s="97"/>
      <c r="D186" s="106" t="s">
        <v>426</v>
      </c>
      <c r="E186" s="106" t="s">
        <v>427</v>
      </c>
      <c r="F186" s="106" t="s">
        <v>426</v>
      </c>
      <c r="G186" s="125" t="s">
        <v>420</v>
      </c>
      <c r="H186" s="125" t="s">
        <v>421</v>
      </c>
      <c r="I186" s="97"/>
      <c r="J186" s="97"/>
      <c r="K186" s="125" t="s">
        <v>50</v>
      </c>
      <c r="L186" s="124">
        <v>7</v>
      </c>
      <c r="M186" s="97"/>
      <c r="N186" s="97"/>
      <c r="O186" s="97"/>
      <c r="P186" s="97"/>
      <c r="Q186" s="97"/>
      <c r="R186" s="97"/>
      <c r="S186" s="97"/>
      <c r="T186" s="97"/>
      <c r="U186" s="97"/>
      <c r="V186" s="125" t="s">
        <v>428</v>
      </c>
    </row>
    <row r="187" spans="1:22" ht="96" hidden="1" customHeight="1">
      <c r="A187" s="105">
        <v>108</v>
      </c>
      <c r="B187" s="106" t="s">
        <v>417</v>
      </c>
      <c r="C187" s="97"/>
      <c r="D187" s="106" t="s">
        <v>429</v>
      </c>
      <c r="E187" s="106" t="s">
        <v>430</v>
      </c>
      <c r="F187" s="106" t="s">
        <v>429</v>
      </c>
      <c r="G187" s="125" t="s">
        <v>420</v>
      </c>
      <c r="H187" s="125" t="s">
        <v>421</v>
      </c>
      <c r="I187" s="97"/>
      <c r="J187" s="97"/>
      <c r="K187" s="125" t="s">
        <v>50</v>
      </c>
      <c r="L187" s="124">
        <v>6</v>
      </c>
      <c r="M187" s="97"/>
      <c r="N187" s="97"/>
      <c r="O187" s="97"/>
      <c r="P187" s="97"/>
      <c r="Q187" s="97"/>
      <c r="R187" s="97"/>
      <c r="S187" s="97"/>
      <c r="T187" s="97"/>
      <c r="U187" s="97"/>
      <c r="V187" s="125" t="s">
        <v>431</v>
      </c>
    </row>
    <row r="188" spans="1:22" ht="204" hidden="1" customHeight="1">
      <c r="A188" s="105">
        <v>109</v>
      </c>
      <c r="B188" s="106" t="s">
        <v>417</v>
      </c>
      <c r="C188" s="97"/>
      <c r="D188" s="106" t="s">
        <v>432</v>
      </c>
      <c r="E188" s="106" t="s">
        <v>433</v>
      </c>
      <c r="F188" s="106" t="s">
        <v>432</v>
      </c>
      <c r="G188" s="125" t="s">
        <v>420</v>
      </c>
      <c r="H188" s="125" t="s">
        <v>421</v>
      </c>
      <c r="I188" s="97"/>
      <c r="J188" s="97"/>
      <c r="K188" s="125" t="s">
        <v>50</v>
      </c>
      <c r="L188" s="124">
        <v>5</v>
      </c>
      <c r="M188" s="97"/>
      <c r="N188" s="97"/>
      <c r="O188" s="97"/>
      <c r="P188" s="97"/>
      <c r="Q188" s="97"/>
      <c r="R188" s="97"/>
      <c r="S188" s="97"/>
      <c r="T188" s="97"/>
      <c r="U188" s="97"/>
      <c r="V188" s="97"/>
    </row>
    <row r="189" spans="1:22" ht="168" hidden="1" customHeight="1">
      <c r="A189" s="105">
        <v>110</v>
      </c>
      <c r="B189" s="106" t="s">
        <v>417</v>
      </c>
      <c r="C189" s="97"/>
      <c r="D189" s="106" t="s">
        <v>434</v>
      </c>
      <c r="E189" s="106" t="s">
        <v>435</v>
      </c>
      <c r="F189" s="106" t="s">
        <v>434</v>
      </c>
      <c r="G189" s="125" t="s">
        <v>420</v>
      </c>
      <c r="H189" s="125" t="s">
        <v>421</v>
      </c>
      <c r="I189" s="97"/>
      <c r="J189" s="97"/>
      <c r="K189" s="125" t="s">
        <v>50</v>
      </c>
      <c r="L189" s="124">
        <v>8</v>
      </c>
      <c r="M189" s="97"/>
      <c r="N189" s="97"/>
      <c r="O189" s="97"/>
      <c r="P189" s="97"/>
      <c r="Q189" s="97"/>
      <c r="R189" s="97"/>
      <c r="S189" s="97"/>
      <c r="T189" s="97"/>
      <c r="U189" s="97"/>
      <c r="V189" s="97"/>
    </row>
    <row r="190" spans="1:22" ht="180" hidden="1" customHeight="1">
      <c r="A190" s="105">
        <v>111</v>
      </c>
      <c r="B190" s="106" t="s">
        <v>417</v>
      </c>
      <c r="C190" s="97"/>
      <c r="D190" s="106" t="s">
        <v>436</v>
      </c>
      <c r="E190" s="106" t="s">
        <v>437</v>
      </c>
      <c r="F190" s="106" t="s">
        <v>436</v>
      </c>
      <c r="G190" s="125" t="s">
        <v>420</v>
      </c>
      <c r="H190" s="125" t="s">
        <v>421</v>
      </c>
      <c r="I190" s="97"/>
      <c r="J190" s="97"/>
      <c r="K190" s="125" t="s">
        <v>50</v>
      </c>
      <c r="L190" s="124">
        <v>9</v>
      </c>
      <c r="M190" s="97"/>
      <c r="N190" s="97"/>
      <c r="O190" s="97"/>
      <c r="P190" s="97"/>
      <c r="Q190" s="97"/>
      <c r="R190" s="97"/>
      <c r="S190" s="97"/>
      <c r="T190" s="97"/>
      <c r="U190" s="97"/>
      <c r="V190" s="97"/>
    </row>
    <row r="191" spans="1:22" ht="96" hidden="1" customHeight="1">
      <c r="A191" s="105">
        <v>112</v>
      </c>
      <c r="B191" s="106" t="s">
        <v>417</v>
      </c>
      <c r="C191" s="97"/>
      <c r="D191" s="106" t="s">
        <v>438</v>
      </c>
      <c r="E191" s="106" t="s">
        <v>439</v>
      </c>
      <c r="F191" s="106" t="s">
        <v>440</v>
      </c>
      <c r="G191" s="125" t="s">
        <v>420</v>
      </c>
      <c r="H191" s="125" t="s">
        <v>421</v>
      </c>
      <c r="I191" s="97"/>
      <c r="J191" s="97"/>
      <c r="K191" s="125" t="s">
        <v>50</v>
      </c>
      <c r="L191" s="124">
        <v>23</v>
      </c>
      <c r="M191" s="97"/>
      <c r="N191" s="97"/>
      <c r="O191" s="97"/>
      <c r="P191" s="97"/>
      <c r="Q191" s="97"/>
      <c r="R191" s="97"/>
      <c r="S191" s="97"/>
      <c r="T191" s="97"/>
      <c r="U191" s="97"/>
      <c r="V191" s="97"/>
    </row>
    <row r="192" spans="1:22" ht="144" hidden="1" customHeight="1">
      <c r="A192" s="105">
        <v>113</v>
      </c>
      <c r="B192" s="106" t="s">
        <v>417</v>
      </c>
      <c r="C192" s="97"/>
      <c r="D192" s="106" t="s">
        <v>438</v>
      </c>
      <c r="E192" s="106" t="s">
        <v>439</v>
      </c>
      <c r="F192" s="106" t="s">
        <v>441</v>
      </c>
      <c r="G192" s="125" t="s">
        <v>420</v>
      </c>
      <c r="H192" s="125" t="s">
        <v>421</v>
      </c>
      <c r="I192" s="97"/>
      <c r="J192" s="97"/>
      <c r="K192" s="125" t="s">
        <v>50</v>
      </c>
      <c r="L192" s="124">
        <v>24</v>
      </c>
      <c r="M192" s="97"/>
      <c r="N192" s="97"/>
      <c r="O192" s="97"/>
      <c r="P192" s="97"/>
      <c r="Q192" s="97"/>
      <c r="R192" s="97"/>
      <c r="S192" s="97"/>
      <c r="T192" s="97"/>
      <c r="U192" s="97"/>
      <c r="V192" s="97"/>
    </row>
    <row r="193" spans="1:22" ht="84" hidden="1" customHeight="1">
      <c r="A193" s="105">
        <v>114</v>
      </c>
      <c r="B193" s="106" t="s">
        <v>417</v>
      </c>
      <c r="C193" s="97"/>
      <c r="D193" s="106" t="s">
        <v>438</v>
      </c>
      <c r="E193" s="106" t="s">
        <v>442</v>
      </c>
      <c r="F193" s="106" t="s">
        <v>443</v>
      </c>
      <c r="G193" s="125" t="s">
        <v>420</v>
      </c>
      <c r="H193" s="125" t="s">
        <v>421</v>
      </c>
      <c r="I193" s="97"/>
      <c r="J193" s="97"/>
      <c r="K193" s="125" t="s">
        <v>50</v>
      </c>
      <c r="L193" s="124">
        <v>25</v>
      </c>
      <c r="M193" s="97"/>
      <c r="N193" s="97"/>
      <c r="O193" s="97"/>
      <c r="P193" s="97"/>
      <c r="Q193" s="97"/>
      <c r="R193" s="97"/>
      <c r="S193" s="97"/>
      <c r="T193" s="97"/>
      <c r="U193" s="97"/>
      <c r="V193" s="97"/>
    </row>
    <row r="194" spans="1:22" ht="120" hidden="1" customHeight="1">
      <c r="A194" s="105">
        <v>115</v>
      </c>
      <c r="B194" s="106" t="s">
        <v>417</v>
      </c>
      <c r="C194" s="97"/>
      <c r="D194" s="106" t="s">
        <v>444</v>
      </c>
      <c r="E194" s="106" t="s">
        <v>445</v>
      </c>
      <c r="F194" s="106" t="s">
        <v>444</v>
      </c>
      <c r="G194" s="125" t="s">
        <v>420</v>
      </c>
      <c r="H194" s="125" t="s">
        <v>421</v>
      </c>
      <c r="I194" s="97"/>
      <c r="J194" s="97"/>
      <c r="K194" s="125" t="s">
        <v>50</v>
      </c>
      <c r="L194" s="124">
        <v>10</v>
      </c>
      <c r="M194" s="97"/>
      <c r="N194" s="97"/>
      <c r="O194" s="97"/>
      <c r="P194" s="97"/>
      <c r="Q194" s="97"/>
      <c r="R194" s="97"/>
      <c r="S194" s="97"/>
      <c r="T194" s="97"/>
      <c r="U194" s="97"/>
      <c r="V194" s="125" t="s">
        <v>446</v>
      </c>
    </row>
    <row r="195" spans="1:22" ht="84" hidden="1" customHeight="1">
      <c r="A195" s="105">
        <v>116</v>
      </c>
      <c r="B195" s="106" t="s">
        <v>417</v>
      </c>
      <c r="C195" s="97"/>
      <c r="D195" s="106" t="s">
        <v>447</v>
      </c>
      <c r="E195" s="106" t="s">
        <v>448</v>
      </c>
      <c r="F195" s="106" t="s">
        <v>449</v>
      </c>
      <c r="G195" s="125" t="s">
        <v>420</v>
      </c>
      <c r="H195" s="125" t="s">
        <v>421</v>
      </c>
      <c r="I195" s="97"/>
      <c r="J195" s="97"/>
      <c r="K195" s="125" t="s">
        <v>50</v>
      </c>
      <c r="L195" s="124">
        <v>26</v>
      </c>
      <c r="M195" s="97"/>
      <c r="N195" s="97"/>
      <c r="O195" s="97"/>
      <c r="P195" s="97"/>
      <c r="Q195" s="97"/>
      <c r="R195" s="97"/>
      <c r="S195" s="97"/>
      <c r="T195" s="97"/>
      <c r="U195" s="97"/>
      <c r="V195" s="125" t="s">
        <v>450</v>
      </c>
    </row>
    <row r="196" spans="1:22" ht="84" hidden="1" customHeight="1">
      <c r="A196" s="105">
        <v>117</v>
      </c>
      <c r="B196" s="106" t="s">
        <v>417</v>
      </c>
      <c r="C196" s="97"/>
      <c r="D196" s="106" t="s">
        <v>451</v>
      </c>
      <c r="E196" s="106" t="s">
        <v>452</v>
      </c>
      <c r="F196" s="106" t="s">
        <v>453</v>
      </c>
      <c r="G196" s="125" t="s">
        <v>420</v>
      </c>
      <c r="H196" s="125" t="s">
        <v>421</v>
      </c>
      <c r="I196" s="97"/>
      <c r="J196" s="97"/>
      <c r="K196" s="125" t="s">
        <v>50</v>
      </c>
      <c r="L196" s="124">
        <v>27</v>
      </c>
      <c r="M196" s="97"/>
      <c r="N196" s="97"/>
      <c r="O196" s="97"/>
      <c r="P196" s="97"/>
      <c r="Q196" s="97"/>
      <c r="R196" s="97"/>
      <c r="S196" s="97"/>
      <c r="T196" s="97"/>
      <c r="U196" s="97"/>
      <c r="V196" s="125" t="s">
        <v>454</v>
      </c>
    </row>
    <row r="197" spans="1:22" ht="120" hidden="1" customHeight="1">
      <c r="A197" s="105">
        <v>118</v>
      </c>
      <c r="B197" s="106" t="s">
        <v>417</v>
      </c>
      <c r="C197" s="97"/>
      <c r="D197" s="106" t="s">
        <v>455</v>
      </c>
      <c r="E197" s="106" t="s">
        <v>456</v>
      </c>
      <c r="F197" s="106" t="s">
        <v>457</v>
      </c>
      <c r="G197" s="125" t="s">
        <v>420</v>
      </c>
      <c r="H197" s="125" t="s">
        <v>421</v>
      </c>
      <c r="I197" s="97"/>
      <c r="J197" s="97"/>
      <c r="K197" s="125" t="s">
        <v>50</v>
      </c>
      <c r="L197" s="124">
        <v>11</v>
      </c>
      <c r="M197" s="97"/>
      <c r="N197" s="97"/>
      <c r="O197" s="97"/>
      <c r="P197" s="97"/>
      <c r="Q197" s="97"/>
      <c r="R197" s="97"/>
      <c r="S197" s="97"/>
      <c r="T197" s="97"/>
      <c r="U197" s="97"/>
      <c r="V197" s="125" t="s">
        <v>458</v>
      </c>
    </row>
    <row r="198" spans="1:22" ht="96" hidden="1" customHeight="1">
      <c r="A198" s="105">
        <v>119</v>
      </c>
      <c r="B198" s="106" t="s">
        <v>417</v>
      </c>
      <c r="C198" s="97"/>
      <c r="D198" s="106" t="s">
        <v>459</v>
      </c>
      <c r="E198" s="106" t="s">
        <v>460</v>
      </c>
      <c r="F198" s="106" t="s">
        <v>461</v>
      </c>
      <c r="G198" s="125" t="s">
        <v>420</v>
      </c>
      <c r="H198" s="125" t="s">
        <v>421</v>
      </c>
      <c r="I198" s="97"/>
      <c r="J198" s="97"/>
      <c r="K198" s="125" t="s">
        <v>50</v>
      </c>
      <c r="L198" s="124">
        <v>12</v>
      </c>
      <c r="M198" s="97"/>
      <c r="N198" s="97"/>
      <c r="O198" s="97"/>
      <c r="P198" s="97"/>
      <c r="Q198" s="97"/>
      <c r="R198" s="97"/>
      <c r="S198" s="97"/>
      <c r="T198" s="97"/>
      <c r="U198" s="97"/>
      <c r="V198" s="125" t="s">
        <v>462</v>
      </c>
    </row>
    <row r="199" spans="1:22" ht="96" hidden="1" customHeight="1">
      <c r="A199" s="105">
        <v>120</v>
      </c>
      <c r="B199" s="106" t="s">
        <v>417</v>
      </c>
      <c r="C199" s="97"/>
      <c r="D199" s="106" t="s">
        <v>463</v>
      </c>
      <c r="E199" s="106" t="s">
        <v>463</v>
      </c>
      <c r="F199" s="106" t="s">
        <v>464</v>
      </c>
      <c r="G199" s="125" t="s">
        <v>420</v>
      </c>
      <c r="H199" s="125" t="s">
        <v>421</v>
      </c>
      <c r="I199" s="97"/>
      <c r="J199" s="97"/>
      <c r="K199" s="125" t="s">
        <v>50</v>
      </c>
      <c r="L199" s="124">
        <v>13</v>
      </c>
      <c r="M199" s="97"/>
      <c r="N199" s="97"/>
      <c r="O199" s="97"/>
      <c r="P199" s="97"/>
      <c r="Q199" s="97"/>
      <c r="R199" s="97"/>
      <c r="S199" s="97"/>
      <c r="T199" s="97"/>
      <c r="U199" s="97"/>
      <c r="V199" s="125" t="s">
        <v>465</v>
      </c>
    </row>
    <row r="200" spans="1:22" ht="108" hidden="1" customHeight="1">
      <c r="A200" s="105">
        <v>121</v>
      </c>
      <c r="B200" s="106" t="s">
        <v>417</v>
      </c>
      <c r="C200" s="97"/>
      <c r="D200" s="106" t="s">
        <v>466</v>
      </c>
      <c r="E200" s="106" t="s">
        <v>467</v>
      </c>
      <c r="F200" s="106" t="s">
        <v>466</v>
      </c>
      <c r="G200" s="125" t="s">
        <v>420</v>
      </c>
      <c r="H200" s="125" t="s">
        <v>421</v>
      </c>
      <c r="I200" s="97"/>
      <c r="J200" s="97"/>
      <c r="K200" s="125" t="s">
        <v>50</v>
      </c>
      <c r="L200" s="124">
        <v>28</v>
      </c>
      <c r="M200" s="97"/>
      <c r="N200" s="97"/>
      <c r="O200" s="97"/>
      <c r="P200" s="97"/>
      <c r="Q200" s="97"/>
      <c r="R200" s="97"/>
      <c r="S200" s="97"/>
      <c r="T200" s="97"/>
      <c r="U200" s="97"/>
      <c r="V200" s="97"/>
    </row>
    <row r="201" spans="1:22" ht="132" hidden="1" customHeight="1">
      <c r="A201" s="105">
        <v>122</v>
      </c>
      <c r="B201" s="106" t="s">
        <v>417</v>
      </c>
      <c r="C201" s="97"/>
      <c r="D201" s="106" t="s">
        <v>468</v>
      </c>
      <c r="E201" s="106" t="s">
        <v>469</v>
      </c>
      <c r="F201" s="106" t="s">
        <v>468</v>
      </c>
      <c r="G201" s="125" t="s">
        <v>420</v>
      </c>
      <c r="H201" s="125" t="s">
        <v>421</v>
      </c>
      <c r="I201" s="97"/>
      <c r="J201" s="97"/>
      <c r="K201" s="125" t="s">
        <v>50</v>
      </c>
      <c r="L201" s="124">
        <v>29</v>
      </c>
      <c r="M201" s="97"/>
      <c r="N201" s="97"/>
      <c r="O201" s="97"/>
      <c r="P201" s="97"/>
      <c r="Q201" s="97"/>
      <c r="R201" s="97"/>
      <c r="S201" s="97"/>
      <c r="T201" s="97"/>
      <c r="U201" s="97"/>
      <c r="V201" s="97"/>
    </row>
    <row r="202" spans="1:22" ht="108" hidden="1" customHeight="1">
      <c r="A202" s="105">
        <v>123</v>
      </c>
      <c r="B202" s="106" t="s">
        <v>470</v>
      </c>
      <c r="C202" s="97"/>
      <c r="D202" s="106" t="s">
        <v>471</v>
      </c>
      <c r="E202" s="106" t="s">
        <v>471</v>
      </c>
      <c r="F202" s="106" t="s">
        <v>472</v>
      </c>
      <c r="G202" s="125" t="s">
        <v>420</v>
      </c>
      <c r="H202" s="125" t="s">
        <v>473</v>
      </c>
      <c r="I202" s="97"/>
      <c r="J202" s="97"/>
      <c r="K202" s="125" t="s">
        <v>50</v>
      </c>
      <c r="L202" s="124"/>
      <c r="M202" s="97"/>
      <c r="N202" s="97"/>
      <c r="O202" s="97"/>
      <c r="P202" s="97"/>
      <c r="Q202" s="97"/>
      <c r="R202" s="97"/>
      <c r="S202" s="97"/>
      <c r="T202" s="97"/>
      <c r="U202" s="97"/>
      <c r="V202" s="97"/>
    </row>
    <row r="203" spans="1:22" ht="168" customHeight="1">
      <c r="A203" s="105">
        <v>125</v>
      </c>
      <c r="B203" s="106" t="s">
        <v>944</v>
      </c>
      <c r="C203" s="97"/>
      <c r="D203" s="106" t="s">
        <v>447</v>
      </c>
      <c r="E203" s="106" t="s">
        <v>476</v>
      </c>
      <c r="F203" s="106"/>
      <c r="G203" s="125" t="s">
        <v>217</v>
      </c>
      <c r="H203" s="97"/>
      <c r="I203" s="97"/>
      <c r="J203" s="97"/>
      <c r="K203" s="125" t="s">
        <v>50</v>
      </c>
      <c r="L203" s="124">
        <v>30</v>
      </c>
      <c r="M203" s="97"/>
      <c r="N203" s="97"/>
      <c r="O203" s="97"/>
      <c r="P203" s="97"/>
      <c r="Q203" s="97"/>
      <c r="R203" s="97"/>
      <c r="S203" s="97"/>
      <c r="T203" s="97"/>
      <c r="U203" s="97"/>
      <c r="V203" s="137" t="s">
        <v>945</v>
      </c>
    </row>
    <row r="204" spans="1:22" ht="120" customHeight="1">
      <c r="A204" s="105">
        <v>126</v>
      </c>
      <c r="B204" s="106" t="s">
        <v>944</v>
      </c>
      <c r="C204" s="97"/>
      <c r="D204" s="106" t="s">
        <v>946</v>
      </c>
      <c r="E204" s="106" t="s">
        <v>478</v>
      </c>
      <c r="F204" s="106"/>
      <c r="G204" s="125" t="s">
        <v>217</v>
      </c>
      <c r="H204" s="97"/>
      <c r="I204" s="97"/>
      <c r="J204" s="97"/>
      <c r="K204" s="125" t="s">
        <v>50</v>
      </c>
      <c r="L204" s="124">
        <v>31</v>
      </c>
      <c r="M204" s="97"/>
      <c r="N204" s="97"/>
      <c r="O204" s="97"/>
      <c r="P204" s="97"/>
      <c r="Q204" s="97"/>
      <c r="R204" s="97"/>
      <c r="S204" s="97"/>
      <c r="T204" s="97"/>
      <c r="U204" s="97"/>
      <c r="V204" s="137" t="s">
        <v>947</v>
      </c>
    </row>
    <row r="205" spans="1:22" ht="96" hidden="1" customHeight="1">
      <c r="A205" s="105">
        <v>127</v>
      </c>
      <c r="B205" s="106" t="s">
        <v>222</v>
      </c>
      <c r="C205" s="125" t="s">
        <v>94</v>
      </c>
      <c r="D205" s="106" t="s">
        <v>479</v>
      </c>
      <c r="E205" s="106" t="s">
        <v>480</v>
      </c>
      <c r="F205" s="106" t="s">
        <v>481</v>
      </c>
      <c r="G205" s="125" t="s">
        <v>482</v>
      </c>
      <c r="H205" s="125" t="s">
        <v>246</v>
      </c>
      <c r="I205" s="97"/>
      <c r="J205" s="97"/>
      <c r="K205" s="125" t="s">
        <v>50</v>
      </c>
      <c r="L205" s="124">
        <v>12</v>
      </c>
      <c r="M205" s="97"/>
      <c r="N205" s="97"/>
      <c r="O205" s="97"/>
      <c r="P205" s="97"/>
      <c r="Q205" s="97"/>
      <c r="R205" s="97"/>
      <c r="S205" s="97"/>
      <c r="T205" s="97"/>
      <c r="U205" s="97"/>
      <c r="V205" s="97"/>
    </row>
    <row r="206" spans="1:22" ht="72" hidden="1" customHeight="1">
      <c r="A206" s="105">
        <v>128</v>
      </c>
      <c r="B206" s="106" t="s">
        <v>483</v>
      </c>
      <c r="C206" s="97"/>
      <c r="D206" s="106"/>
      <c r="E206" s="106" t="s">
        <v>484</v>
      </c>
      <c r="F206" s="106" t="s">
        <v>485</v>
      </c>
      <c r="G206" s="125" t="s">
        <v>486</v>
      </c>
      <c r="H206" s="125" t="s">
        <v>487</v>
      </c>
      <c r="I206" s="97"/>
      <c r="J206" s="97"/>
      <c r="K206" s="125" t="s">
        <v>50</v>
      </c>
      <c r="L206" s="124">
        <v>2</v>
      </c>
      <c r="M206" s="97"/>
      <c r="N206" s="97"/>
      <c r="O206" s="97"/>
      <c r="P206" s="97"/>
      <c r="Q206" s="97"/>
      <c r="R206" s="97"/>
      <c r="S206" s="97"/>
      <c r="T206" s="97"/>
      <c r="U206" s="97"/>
      <c r="V206" s="125" t="s">
        <v>488</v>
      </c>
    </row>
    <row r="207" spans="1:22" ht="72" hidden="1" customHeight="1">
      <c r="A207" s="105">
        <v>129</v>
      </c>
      <c r="B207" s="106" t="s">
        <v>483</v>
      </c>
      <c r="C207" s="97"/>
      <c r="D207" s="106"/>
      <c r="E207" s="106" t="s">
        <v>489</v>
      </c>
      <c r="F207" s="106" t="s">
        <v>490</v>
      </c>
      <c r="G207" s="125" t="s">
        <v>486</v>
      </c>
      <c r="H207" s="125" t="s">
        <v>491</v>
      </c>
      <c r="I207" s="97"/>
      <c r="J207" s="97"/>
      <c r="K207" s="125" t="s">
        <v>50</v>
      </c>
      <c r="L207" s="124">
        <v>3</v>
      </c>
      <c r="M207" s="97"/>
      <c r="N207" s="97"/>
      <c r="O207" s="97"/>
      <c r="P207" s="97"/>
      <c r="Q207" s="97"/>
      <c r="R207" s="97"/>
      <c r="S207" s="97"/>
      <c r="T207" s="97"/>
      <c r="U207" s="97"/>
      <c r="V207" s="125" t="s">
        <v>488</v>
      </c>
    </row>
    <row r="208" spans="1:22" ht="84" hidden="1" customHeight="1">
      <c r="A208" s="105">
        <v>130</v>
      </c>
      <c r="B208" s="106" t="s">
        <v>483</v>
      </c>
      <c r="C208" s="97"/>
      <c r="D208" s="106"/>
      <c r="E208" s="106" t="s">
        <v>492</v>
      </c>
      <c r="F208" s="106" t="s">
        <v>493</v>
      </c>
      <c r="G208" s="125" t="s">
        <v>486</v>
      </c>
      <c r="H208" s="125" t="s">
        <v>491</v>
      </c>
      <c r="I208" s="97"/>
      <c r="J208" s="97"/>
      <c r="K208" s="125" t="s">
        <v>50</v>
      </c>
      <c r="L208" s="124">
        <v>4</v>
      </c>
      <c r="M208" s="97"/>
      <c r="N208" s="97"/>
      <c r="O208" s="97"/>
      <c r="P208" s="97"/>
      <c r="Q208" s="97"/>
      <c r="R208" s="97"/>
      <c r="S208" s="97"/>
      <c r="T208" s="97"/>
      <c r="U208" s="97"/>
      <c r="V208" s="125" t="s">
        <v>488</v>
      </c>
    </row>
    <row r="209" spans="1:22" ht="96" hidden="1" customHeight="1">
      <c r="A209" s="105">
        <v>131</v>
      </c>
      <c r="B209" s="106" t="s">
        <v>494</v>
      </c>
      <c r="C209" s="97"/>
      <c r="D209" s="106"/>
      <c r="E209" s="106" t="s">
        <v>495</v>
      </c>
      <c r="F209" s="106" t="s">
        <v>496</v>
      </c>
      <c r="G209" s="125" t="s">
        <v>486</v>
      </c>
      <c r="H209" s="125" t="s">
        <v>491</v>
      </c>
      <c r="I209" s="97"/>
      <c r="J209" s="97"/>
      <c r="K209" s="125" t="s">
        <v>50</v>
      </c>
      <c r="L209" s="124">
        <v>15</v>
      </c>
      <c r="M209" s="97"/>
      <c r="N209" s="97"/>
      <c r="O209" s="97"/>
      <c r="P209" s="97"/>
      <c r="Q209" s="97"/>
      <c r="R209" s="97"/>
      <c r="S209" s="97"/>
      <c r="T209" s="97"/>
      <c r="U209" s="97"/>
      <c r="V209" s="125" t="s">
        <v>488</v>
      </c>
    </row>
    <row r="210" spans="1:22" ht="120" hidden="1" customHeight="1">
      <c r="A210" s="105">
        <v>132</v>
      </c>
      <c r="B210" s="106" t="s">
        <v>497</v>
      </c>
      <c r="C210" s="97"/>
      <c r="D210" s="106"/>
      <c r="E210" s="106" t="s">
        <v>498</v>
      </c>
      <c r="F210" s="106" t="s">
        <v>499</v>
      </c>
      <c r="G210" s="125" t="s">
        <v>486</v>
      </c>
      <c r="H210" s="125" t="s">
        <v>500</v>
      </c>
      <c r="I210" s="97"/>
      <c r="J210" s="97"/>
      <c r="K210" s="125" t="s">
        <v>50</v>
      </c>
      <c r="L210" s="124">
        <v>1</v>
      </c>
      <c r="M210" s="97"/>
      <c r="N210" s="97"/>
      <c r="O210" s="97"/>
      <c r="P210" s="97"/>
      <c r="Q210" s="97"/>
      <c r="R210" s="97"/>
      <c r="S210" s="97"/>
      <c r="T210" s="97"/>
      <c r="U210" s="97"/>
      <c r="V210" s="97"/>
    </row>
    <row r="211" spans="1:22" ht="156" hidden="1" customHeight="1">
      <c r="A211" s="105">
        <v>133</v>
      </c>
      <c r="B211" s="106" t="s">
        <v>501</v>
      </c>
      <c r="C211" s="97"/>
      <c r="D211" s="106"/>
      <c r="E211" s="106" t="s">
        <v>502</v>
      </c>
      <c r="F211" s="106" t="s">
        <v>503</v>
      </c>
      <c r="G211" s="125" t="s">
        <v>486</v>
      </c>
      <c r="H211" s="125" t="s">
        <v>504</v>
      </c>
      <c r="I211" s="97"/>
      <c r="J211" s="97"/>
      <c r="K211" s="125" t="s">
        <v>50</v>
      </c>
      <c r="L211" s="124">
        <v>2</v>
      </c>
      <c r="M211" s="97"/>
      <c r="N211" s="97"/>
      <c r="O211" s="97"/>
      <c r="P211" s="97"/>
      <c r="Q211" s="97"/>
      <c r="R211" s="97"/>
      <c r="S211" s="97"/>
      <c r="T211" s="97"/>
      <c r="U211" s="97"/>
      <c r="V211" s="97"/>
    </row>
    <row r="212" spans="1:22" ht="120" hidden="1" customHeight="1">
      <c r="A212" s="105">
        <v>134</v>
      </c>
      <c r="B212" s="106" t="s">
        <v>501</v>
      </c>
      <c r="C212" s="97"/>
      <c r="D212" s="106"/>
      <c r="E212" s="106" t="s">
        <v>505</v>
      </c>
      <c r="F212" s="106" t="s">
        <v>506</v>
      </c>
      <c r="G212" s="125" t="s">
        <v>486</v>
      </c>
      <c r="H212" s="125" t="s">
        <v>504</v>
      </c>
      <c r="I212" s="97"/>
      <c r="J212" s="97"/>
      <c r="K212" s="125" t="s">
        <v>50</v>
      </c>
      <c r="L212" s="124">
        <v>3</v>
      </c>
      <c r="M212" s="97"/>
      <c r="N212" s="97"/>
      <c r="O212" s="97"/>
      <c r="P212" s="97"/>
      <c r="Q212" s="97"/>
      <c r="R212" s="97"/>
      <c r="S212" s="97"/>
      <c r="T212" s="97"/>
      <c r="U212" s="97"/>
      <c r="V212" s="97"/>
    </row>
    <row r="213" spans="1:22" ht="144" hidden="1" customHeight="1">
      <c r="A213" s="105">
        <v>135</v>
      </c>
      <c r="B213" s="106" t="s">
        <v>501</v>
      </c>
      <c r="C213" s="97"/>
      <c r="D213" s="106"/>
      <c r="E213" s="106" t="s">
        <v>507</v>
      </c>
      <c r="F213" s="106" t="s">
        <v>508</v>
      </c>
      <c r="G213" s="125" t="s">
        <v>486</v>
      </c>
      <c r="H213" s="125" t="s">
        <v>504</v>
      </c>
      <c r="I213" s="97"/>
      <c r="J213" s="97"/>
      <c r="K213" s="125" t="s">
        <v>50</v>
      </c>
      <c r="L213" s="124">
        <v>4</v>
      </c>
      <c r="M213" s="97"/>
      <c r="N213" s="97"/>
      <c r="O213" s="97"/>
      <c r="P213" s="97"/>
      <c r="Q213" s="97"/>
      <c r="R213" s="97"/>
      <c r="S213" s="97"/>
      <c r="T213" s="97"/>
      <c r="U213" s="97"/>
      <c r="V213" s="97"/>
    </row>
    <row r="214" spans="1:22" ht="384" hidden="1" customHeight="1">
      <c r="A214" s="105">
        <v>136</v>
      </c>
      <c r="B214" s="106" t="s">
        <v>509</v>
      </c>
      <c r="C214" s="97"/>
      <c r="D214" s="106"/>
      <c r="E214" s="106" t="s">
        <v>510</v>
      </c>
      <c r="F214" s="106" t="s">
        <v>511</v>
      </c>
      <c r="G214" s="125" t="s">
        <v>486</v>
      </c>
      <c r="H214" s="125" t="s">
        <v>504</v>
      </c>
      <c r="I214" s="97"/>
      <c r="J214" s="97"/>
      <c r="K214" s="125" t="s">
        <v>50</v>
      </c>
      <c r="L214" s="124">
        <v>5</v>
      </c>
      <c r="M214" s="97"/>
      <c r="N214" s="97"/>
      <c r="O214" s="97"/>
      <c r="P214" s="97"/>
      <c r="Q214" s="97"/>
      <c r="R214" s="97"/>
      <c r="S214" s="97"/>
      <c r="T214" s="97"/>
      <c r="U214" s="97"/>
      <c r="V214" s="97"/>
    </row>
    <row r="215" spans="1:22" ht="144" hidden="1" customHeight="1">
      <c r="A215" s="105">
        <v>137</v>
      </c>
      <c r="B215" s="106" t="s">
        <v>509</v>
      </c>
      <c r="C215" s="97"/>
      <c r="D215" s="106"/>
      <c r="E215" s="106" t="s">
        <v>512</v>
      </c>
      <c r="F215" s="106" t="s">
        <v>513</v>
      </c>
      <c r="G215" s="125" t="s">
        <v>486</v>
      </c>
      <c r="H215" s="125" t="s">
        <v>504</v>
      </c>
      <c r="I215" s="97"/>
      <c r="J215" s="97"/>
      <c r="K215" s="125" t="s">
        <v>50</v>
      </c>
      <c r="L215" s="124">
        <v>6</v>
      </c>
      <c r="M215" s="97"/>
      <c r="N215" s="97"/>
      <c r="O215" s="97"/>
      <c r="P215" s="97"/>
      <c r="Q215" s="97"/>
      <c r="R215" s="97"/>
      <c r="S215" s="97"/>
      <c r="T215" s="97"/>
      <c r="U215" s="97"/>
      <c r="V215" s="97"/>
    </row>
    <row r="216" spans="1:22" ht="252" hidden="1" customHeight="1">
      <c r="A216" s="105">
        <v>138</v>
      </c>
      <c r="B216" s="106" t="s">
        <v>509</v>
      </c>
      <c r="C216" s="97"/>
      <c r="D216" s="106"/>
      <c r="E216" s="106" t="s">
        <v>514</v>
      </c>
      <c r="F216" s="106" t="s">
        <v>515</v>
      </c>
      <c r="G216" s="125" t="s">
        <v>486</v>
      </c>
      <c r="H216" s="125" t="s">
        <v>504</v>
      </c>
      <c r="I216" s="97"/>
      <c r="J216" s="97"/>
      <c r="K216" s="125" t="s">
        <v>50</v>
      </c>
      <c r="L216" s="124">
        <v>7</v>
      </c>
      <c r="M216" s="97"/>
      <c r="N216" s="97"/>
      <c r="O216" s="97"/>
      <c r="P216" s="97"/>
      <c r="Q216" s="97"/>
      <c r="R216" s="97"/>
      <c r="S216" s="97"/>
      <c r="T216" s="97"/>
      <c r="U216" s="97"/>
      <c r="V216" s="97"/>
    </row>
    <row r="217" spans="1:22" ht="216" hidden="1" customHeight="1">
      <c r="A217" s="105">
        <v>139</v>
      </c>
      <c r="B217" s="106" t="s">
        <v>497</v>
      </c>
      <c r="C217" s="97"/>
      <c r="D217" s="106"/>
      <c r="E217" s="106" t="s">
        <v>516</v>
      </c>
      <c r="F217" s="106" t="s">
        <v>517</v>
      </c>
      <c r="G217" s="125" t="s">
        <v>486</v>
      </c>
      <c r="H217" s="125" t="s">
        <v>252</v>
      </c>
      <c r="I217" s="97"/>
      <c r="J217" s="97"/>
      <c r="K217" s="125" t="s">
        <v>50</v>
      </c>
      <c r="L217" s="124">
        <v>8</v>
      </c>
      <c r="M217" s="97"/>
      <c r="N217" s="97"/>
      <c r="O217" s="97"/>
      <c r="P217" s="97"/>
      <c r="Q217" s="97"/>
      <c r="R217" s="97"/>
      <c r="S217" s="97"/>
      <c r="T217" s="97"/>
      <c r="U217" s="97"/>
      <c r="V217" s="97"/>
    </row>
    <row r="218" spans="1:22" ht="409.5" hidden="1" customHeight="1">
      <c r="A218" s="105">
        <v>140</v>
      </c>
      <c r="B218" s="106" t="s">
        <v>509</v>
      </c>
      <c r="C218" s="97"/>
      <c r="D218" s="106"/>
      <c r="E218" s="106" t="s">
        <v>518</v>
      </c>
      <c r="F218" s="106" t="s">
        <v>519</v>
      </c>
      <c r="G218" s="125" t="s">
        <v>486</v>
      </c>
      <c r="H218" s="125" t="s">
        <v>252</v>
      </c>
      <c r="I218" s="97"/>
      <c r="J218" s="97"/>
      <c r="K218" s="125" t="s">
        <v>50</v>
      </c>
      <c r="L218" s="124">
        <v>9</v>
      </c>
      <c r="M218" s="97"/>
      <c r="N218" s="97"/>
      <c r="O218" s="97"/>
      <c r="P218" s="97"/>
      <c r="Q218" s="97"/>
      <c r="R218" s="97"/>
      <c r="S218" s="97"/>
      <c r="T218" s="97"/>
      <c r="U218" s="97"/>
      <c r="V218" s="97"/>
    </row>
    <row r="219" spans="1:22" ht="84" hidden="1" customHeight="1">
      <c r="A219" s="105">
        <v>141</v>
      </c>
      <c r="B219" s="106" t="s">
        <v>509</v>
      </c>
      <c r="C219" s="97"/>
      <c r="D219" s="106"/>
      <c r="E219" s="106" t="s">
        <v>520</v>
      </c>
      <c r="F219" s="106" t="s">
        <v>521</v>
      </c>
      <c r="G219" s="125" t="s">
        <v>486</v>
      </c>
      <c r="H219" s="125" t="s">
        <v>504</v>
      </c>
      <c r="I219" s="97"/>
      <c r="J219" s="97"/>
      <c r="K219" s="125" t="s">
        <v>50</v>
      </c>
      <c r="L219" s="124">
        <v>10</v>
      </c>
      <c r="M219" s="97"/>
      <c r="N219" s="97"/>
      <c r="O219" s="97"/>
      <c r="P219" s="97"/>
      <c r="Q219" s="97"/>
      <c r="R219" s="97"/>
      <c r="S219" s="97"/>
      <c r="T219" s="97"/>
      <c r="U219" s="97"/>
      <c r="V219" s="97"/>
    </row>
    <row r="220" spans="1:22" ht="84" hidden="1" customHeight="1">
      <c r="A220" s="105">
        <v>142</v>
      </c>
      <c r="B220" s="106" t="s">
        <v>509</v>
      </c>
      <c r="C220" s="97"/>
      <c r="D220" s="106"/>
      <c r="E220" s="106" t="s">
        <v>522</v>
      </c>
      <c r="F220" s="106" t="s">
        <v>523</v>
      </c>
      <c r="G220" s="125" t="s">
        <v>486</v>
      </c>
      <c r="H220" s="125" t="s">
        <v>504</v>
      </c>
      <c r="I220" s="97"/>
      <c r="J220" s="97"/>
      <c r="K220" s="125" t="s">
        <v>50</v>
      </c>
      <c r="L220" s="124">
        <v>11</v>
      </c>
      <c r="M220" s="97"/>
      <c r="N220" s="97"/>
      <c r="O220" s="97"/>
      <c r="P220" s="97"/>
      <c r="Q220" s="97"/>
      <c r="R220" s="97"/>
      <c r="S220" s="97"/>
      <c r="T220" s="97"/>
      <c r="U220" s="97"/>
      <c r="V220" s="97"/>
    </row>
    <row r="221" spans="1:22" ht="120" hidden="1" customHeight="1">
      <c r="A221" s="105">
        <v>143</v>
      </c>
      <c r="B221" s="106" t="s">
        <v>501</v>
      </c>
      <c r="C221" s="97"/>
      <c r="D221" s="106"/>
      <c r="E221" s="106" t="s">
        <v>524</v>
      </c>
      <c r="F221" s="106" t="s">
        <v>525</v>
      </c>
      <c r="G221" s="125" t="s">
        <v>486</v>
      </c>
      <c r="H221" s="125" t="s">
        <v>504</v>
      </c>
      <c r="I221" s="97"/>
      <c r="J221" s="97"/>
      <c r="K221" s="125" t="s">
        <v>50</v>
      </c>
      <c r="L221" s="124">
        <v>12</v>
      </c>
      <c r="M221" s="97"/>
      <c r="N221" s="97"/>
      <c r="O221" s="97"/>
      <c r="P221" s="97"/>
      <c r="Q221" s="97"/>
      <c r="R221" s="97"/>
      <c r="S221" s="97"/>
      <c r="T221" s="97"/>
      <c r="U221" s="97"/>
      <c r="V221" s="97"/>
    </row>
    <row r="222" spans="1:22" ht="264" hidden="1" customHeight="1">
      <c r="A222" s="105">
        <v>144</v>
      </c>
      <c r="B222" s="106" t="s">
        <v>526</v>
      </c>
      <c r="C222" s="97"/>
      <c r="D222" s="106" t="s">
        <v>527</v>
      </c>
      <c r="E222" s="106" t="s">
        <v>528</v>
      </c>
      <c r="F222" s="106" t="s">
        <v>529</v>
      </c>
      <c r="G222" s="125" t="s">
        <v>530</v>
      </c>
      <c r="H222" s="125" t="s">
        <v>531</v>
      </c>
      <c r="I222" s="97"/>
      <c r="J222" s="97"/>
      <c r="K222" s="125" t="s">
        <v>50</v>
      </c>
      <c r="L222" s="124">
        <v>13</v>
      </c>
      <c r="M222" s="97"/>
      <c r="N222" s="97"/>
      <c r="O222" s="97"/>
      <c r="P222" s="97"/>
      <c r="Q222" s="97"/>
      <c r="R222" s="97"/>
      <c r="S222" s="97"/>
      <c r="T222" s="97"/>
      <c r="U222" s="97"/>
      <c r="V222" s="130" t="s">
        <v>532</v>
      </c>
    </row>
    <row r="223" spans="1:22" ht="96" hidden="1" customHeight="1">
      <c r="A223" s="159">
        <v>145</v>
      </c>
      <c r="B223" s="162" t="s">
        <v>526</v>
      </c>
      <c r="C223" s="165"/>
      <c r="D223" s="162" t="s">
        <v>533</v>
      </c>
      <c r="E223" s="162" t="s">
        <v>534</v>
      </c>
      <c r="F223" s="162" t="s">
        <v>948</v>
      </c>
      <c r="G223" s="165" t="s">
        <v>530</v>
      </c>
      <c r="H223" s="165" t="s">
        <v>531</v>
      </c>
      <c r="I223" s="165"/>
      <c r="J223" s="165"/>
      <c r="K223" s="165" t="s">
        <v>50</v>
      </c>
      <c r="L223" s="167">
        <v>14</v>
      </c>
      <c r="M223" s="165"/>
      <c r="N223" s="165"/>
      <c r="O223" s="165"/>
      <c r="P223" s="165"/>
      <c r="Q223" s="165"/>
      <c r="R223" s="165"/>
      <c r="S223" s="165"/>
      <c r="T223" s="165"/>
      <c r="U223" s="165"/>
      <c r="V223" s="175" t="s">
        <v>536</v>
      </c>
    </row>
    <row r="224" spans="1:22" ht="72" hidden="1" customHeight="1">
      <c r="A224" s="161"/>
      <c r="B224" s="164"/>
      <c r="C224" s="166"/>
      <c r="D224" s="164"/>
      <c r="E224" s="164"/>
      <c r="F224" s="164" t="s">
        <v>949</v>
      </c>
      <c r="G224" s="166"/>
      <c r="H224" s="166"/>
      <c r="I224" s="166"/>
      <c r="J224" s="166"/>
      <c r="K224" s="166"/>
      <c r="L224" s="168"/>
      <c r="M224" s="166"/>
      <c r="N224" s="166"/>
      <c r="O224" s="166"/>
      <c r="P224" s="166"/>
      <c r="Q224" s="166"/>
      <c r="R224" s="166"/>
      <c r="S224" s="166"/>
      <c r="T224" s="166"/>
      <c r="U224" s="166"/>
      <c r="V224" s="176"/>
    </row>
    <row r="225" spans="1:22" ht="168" hidden="1" customHeight="1">
      <c r="A225" s="105">
        <v>146</v>
      </c>
      <c r="B225" s="106" t="s">
        <v>526</v>
      </c>
      <c r="C225" s="97"/>
      <c r="D225" s="106" t="s">
        <v>537</v>
      </c>
      <c r="E225" s="106" t="s">
        <v>538</v>
      </c>
      <c r="F225" s="106" t="s">
        <v>539</v>
      </c>
      <c r="G225" s="125" t="s">
        <v>530</v>
      </c>
      <c r="H225" s="125" t="s">
        <v>531</v>
      </c>
      <c r="I225" s="97"/>
      <c r="J225" s="97"/>
      <c r="K225" s="125" t="s">
        <v>50</v>
      </c>
      <c r="L225" s="124">
        <v>15</v>
      </c>
      <c r="M225" s="97"/>
      <c r="N225" s="97"/>
      <c r="O225" s="97"/>
      <c r="P225" s="97"/>
      <c r="Q225" s="97"/>
      <c r="R225" s="97"/>
      <c r="S225" s="97"/>
      <c r="T225" s="97"/>
      <c r="U225" s="97"/>
      <c r="V225" s="130" t="s">
        <v>540</v>
      </c>
    </row>
    <row r="226" spans="1:22" ht="228" hidden="1" customHeight="1">
      <c r="A226" s="105">
        <v>147</v>
      </c>
      <c r="B226" s="106" t="s">
        <v>541</v>
      </c>
      <c r="C226" s="97"/>
      <c r="D226" s="106" t="s">
        <v>542</v>
      </c>
      <c r="E226" s="106" t="s">
        <v>543</v>
      </c>
      <c r="F226" s="106" t="s">
        <v>544</v>
      </c>
      <c r="G226" s="125" t="s">
        <v>530</v>
      </c>
      <c r="H226" s="125" t="s">
        <v>531</v>
      </c>
      <c r="I226" s="97"/>
      <c r="J226" s="97"/>
      <c r="K226" s="125" t="s">
        <v>50</v>
      </c>
      <c r="L226" s="124"/>
      <c r="M226" s="97"/>
      <c r="N226" s="97"/>
      <c r="O226" s="97"/>
      <c r="P226" s="97"/>
      <c r="Q226" s="97"/>
      <c r="R226" s="97"/>
      <c r="S226" s="97"/>
      <c r="T226" s="97"/>
      <c r="U226" s="97"/>
      <c r="V226" s="131" t="s">
        <v>545</v>
      </c>
    </row>
    <row r="227" spans="1:22" ht="204" hidden="1" customHeight="1">
      <c r="A227" s="105">
        <v>148</v>
      </c>
      <c r="B227" s="106" t="s">
        <v>541</v>
      </c>
      <c r="C227" s="97"/>
      <c r="D227" s="106" t="s">
        <v>546</v>
      </c>
      <c r="E227" s="106" t="s">
        <v>547</v>
      </c>
      <c r="F227" s="106" t="s">
        <v>548</v>
      </c>
      <c r="G227" s="125" t="s">
        <v>530</v>
      </c>
      <c r="H227" s="125" t="s">
        <v>531</v>
      </c>
      <c r="I227" s="97"/>
      <c r="J227" s="97"/>
      <c r="K227" s="125" t="s">
        <v>50</v>
      </c>
      <c r="L227" s="124"/>
      <c r="M227" s="97"/>
      <c r="N227" s="97"/>
      <c r="O227" s="97"/>
      <c r="P227" s="97"/>
      <c r="Q227" s="97"/>
      <c r="R227" s="97"/>
      <c r="S227" s="97"/>
      <c r="T227" s="97"/>
      <c r="U227" s="97"/>
      <c r="V227" s="131" t="s">
        <v>549</v>
      </c>
    </row>
    <row r="228" spans="1:22" ht="96" hidden="1" customHeight="1">
      <c r="A228" s="105">
        <v>149</v>
      </c>
      <c r="B228" s="106" t="s">
        <v>541</v>
      </c>
      <c r="C228" s="97"/>
      <c r="D228" s="106" t="s">
        <v>550</v>
      </c>
      <c r="E228" s="106" t="s">
        <v>551</v>
      </c>
      <c r="F228" s="106" t="s">
        <v>552</v>
      </c>
      <c r="G228" s="125" t="s">
        <v>530</v>
      </c>
      <c r="H228" s="125" t="s">
        <v>531</v>
      </c>
      <c r="I228" s="97"/>
      <c r="J228" s="97"/>
      <c r="K228" s="125" t="s">
        <v>50</v>
      </c>
      <c r="L228" s="124"/>
      <c r="M228" s="97"/>
      <c r="N228" s="97"/>
      <c r="O228" s="97"/>
      <c r="P228" s="97"/>
      <c r="Q228" s="97"/>
      <c r="R228" s="97"/>
      <c r="S228" s="97"/>
      <c r="T228" s="97"/>
      <c r="U228" s="97"/>
      <c r="V228" s="97"/>
    </row>
    <row r="229" spans="1:22" ht="108" hidden="1" customHeight="1">
      <c r="A229" s="105">
        <v>150</v>
      </c>
      <c r="B229" s="106" t="s">
        <v>470</v>
      </c>
      <c r="C229" s="97"/>
      <c r="D229" s="106" t="s">
        <v>553</v>
      </c>
      <c r="E229" s="106" t="s">
        <v>554</v>
      </c>
      <c r="F229" s="106"/>
      <c r="G229" s="125" t="s">
        <v>555</v>
      </c>
      <c r="H229" s="97"/>
      <c r="I229" s="97"/>
      <c r="J229" s="97"/>
      <c r="K229" s="125" t="s">
        <v>50</v>
      </c>
      <c r="L229" s="124"/>
      <c r="M229" s="97"/>
      <c r="N229" s="97"/>
      <c r="O229" s="97"/>
      <c r="P229" s="97"/>
      <c r="Q229" s="97"/>
      <c r="R229" s="97"/>
      <c r="S229" s="97"/>
      <c r="T229" s="97"/>
      <c r="U229" s="97"/>
      <c r="V229" s="125" t="s">
        <v>556</v>
      </c>
    </row>
    <row r="230" spans="1:22" ht="156" hidden="1" customHeight="1">
      <c r="A230" s="105">
        <v>151</v>
      </c>
      <c r="B230" s="106" t="s">
        <v>410</v>
      </c>
      <c r="C230" s="97"/>
      <c r="D230" s="106" t="s">
        <v>557</v>
      </c>
      <c r="E230" s="106" t="s">
        <v>558</v>
      </c>
      <c r="F230" s="106"/>
      <c r="G230" s="125" t="s">
        <v>555</v>
      </c>
      <c r="H230" s="97"/>
      <c r="I230" s="97"/>
      <c r="J230" s="97"/>
      <c r="K230" s="125" t="s">
        <v>50</v>
      </c>
      <c r="L230" s="124">
        <v>33</v>
      </c>
      <c r="M230" s="97"/>
      <c r="N230" s="97"/>
      <c r="O230" s="97"/>
      <c r="P230" s="97"/>
      <c r="Q230" s="97"/>
      <c r="R230" s="97"/>
      <c r="S230" s="97"/>
      <c r="T230" s="97"/>
      <c r="U230" s="97"/>
      <c r="V230" s="125" t="s">
        <v>559</v>
      </c>
    </row>
    <row r="231" spans="1:22" ht="60" hidden="1" customHeight="1">
      <c r="A231" s="105">
        <v>152</v>
      </c>
      <c r="B231" s="106" t="s">
        <v>410</v>
      </c>
      <c r="C231" s="97"/>
      <c r="D231" s="106" t="s">
        <v>560</v>
      </c>
      <c r="E231" s="106" t="s">
        <v>561</v>
      </c>
      <c r="F231" s="106"/>
      <c r="G231" s="125" t="s">
        <v>555</v>
      </c>
      <c r="H231" s="97"/>
      <c r="I231" s="97"/>
      <c r="J231" s="97"/>
      <c r="K231" s="125" t="s">
        <v>50</v>
      </c>
      <c r="L231" s="124">
        <v>34</v>
      </c>
      <c r="M231" s="97"/>
      <c r="N231" s="97"/>
      <c r="O231" s="97"/>
      <c r="P231" s="97"/>
      <c r="Q231" s="97"/>
      <c r="R231" s="97"/>
      <c r="S231" s="97"/>
      <c r="T231" s="97"/>
      <c r="U231" s="97"/>
      <c r="V231" s="97"/>
    </row>
    <row r="232" spans="1:22" ht="168" hidden="1" customHeight="1">
      <c r="A232" s="159">
        <v>153</v>
      </c>
      <c r="B232" s="162" t="s">
        <v>410</v>
      </c>
      <c r="C232" s="165"/>
      <c r="D232" s="162" t="s">
        <v>562</v>
      </c>
      <c r="E232" s="162" t="s">
        <v>950</v>
      </c>
      <c r="F232" s="162"/>
      <c r="G232" s="165" t="s">
        <v>555</v>
      </c>
      <c r="H232" s="165"/>
      <c r="I232" s="165"/>
      <c r="J232" s="165"/>
      <c r="K232" s="165" t="s">
        <v>50</v>
      </c>
      <c r="L232" s="167">
        <v>1</v>
      </c>
      <c r="M232" s="165"/>
      <c r="N232" s="165"/>
      <c r="O232" s="165"/>
      <c r="P232" s="165"/>
      <c r="Q232" s="165"/>
      <c r="R232" s="165"/>
      <c r="S232" s="165"/>
      <c r="T232" s="165"/>
      <c r="U232" s="165"/>
      <c r="V232" s="165" t="s">
        <v>564</v>
      </c>
    </row>
    <row r="233" spans="1:22" ht="72" hidden="1" customHeight="1">
      <c r="A233" s="161"/>
      <c r="B233" s="164"/>
      <c r="C233" s="166"/>
      <c r="D233" s="164"/>
      <c r="E233" s="164" t="s">
        <v>951</v>
      </c>
      <c r="F233" s="164"/>
      <c r="G233" s="166"/>
      <c r="H233" s="166"/>
      <c r="I233" s="166"/>
      <c r="J233" s="166"/>
      <c r="K233" s="166"/>
      <c r="L233" s="168"/>
      <c r="M233" s="166"/>
      <c r="N233" s="166"/>
      <c r="O233" s="166"/>
      <c r="P233" s="166"/>
      <c r="Q233" s="166"/>
      <c r="R233" s="166"/>
      <c r="S233" s="166"/>
      <c r="T233" s="166"/>
      <c r="U233" s="166"/>
      <c r="V233" s="166"/>
    </row>
    <row r="234" spans="1:22" ht="72" hidden="1" customHeight="1">
      <c r="A234" s="105">
        <v>154</v>
      </c>
      <c r="B234" s="106" t="s">
        <v>410</v>
      </c>
      <c r="C234" s="97"/>
      <c r="D234" s="106" t="s">
        <v>565</v>
      </c>
      <c r="E234" s="106" t="s">
        <v>566</v>
      </c>
      <c r="F234" s="106"/>
      <c r="G234" s="125" t="s">
        <v>555</v>
      </c>
      <c r="H234" s="97"/>
      <c r="I234" s="97"/>
      <c r="J234" s="97"/>
      <c r="K234" s="125" t="s">
        <v>50</v>
      </c>
      <c r="L234" s="124">
        <v>35</v>
      </c>
      <c r="M234" s="97"/>
      <c r="N234" s="97"/>
      <c r="O234" s="97"/>
      <c r="P234" s="97"/>
      <c r="Q234" s="97"/>
      <c r="R234" s="97"/>
      <c r="S234" s="97"/>
      <c r="T234" s="97"/>
      <c r="U234" s="97"/>
      <c r="V234" s="97"/>
    </row>
    <row r="235" spans="1:22" ht="72" hidden="1" customHeight="1">
      <c r="A235" s="105">
        <v>155</v>
      </c>
      <c r="B235" s="106" t="s">
        <v>410</v>
      </c>
      <c r="C235" s="97"/>
      <c r="D235" s="106" t="s">
        <v>567</v>
      </c>
      <c r="E235" s="106" t="s">
        <v>568</v>
      </c>
      <c r="F235" s="106"/>
      <c r="G235" s="125" t="s">
        <v>555</v>
      </c>
      <c r="H235" s="97"/>
      <c r="I235" s="97"/>
      <c r="J235" s="97"/>
      <c r="K235" s="125" t="s">
        <v>50</v>
      </c>
      <c r="L235" s="124">
        <v>18</v>
      </c>
      <c r="M235" s="97"/>
      <c r="N235" s="97"/>
      <c r="O235" s="97"/>
      <c r="P235" s="97"/>
      <c r="Q235" s="97"/>
      <c r="R235" s="97"/>
      <c r="S235" s="97"/>
      <c r="T235" s="97"/>
      <c r="U235" s="97"/>
      <c r="V235" s="125" t="s">
        <v>569</v>
      </c>
    </row>
    <row r="236" spans="1:22" ht="276" hidden="1">
      <c r="A236" s="132">
        <v>156</v>
      </c>
      <c r="B236" s="133" t="s">
        <v>101</v>
      </c>
      <c r="C236" s="133"/>
      <c r="D236" s="134" t="s">
        <v>164</v>
      </c>
      <c r="E236" s="134" t="s">
        <v>165</v>
      </c>
      <c r="F236" s="134" t="s">
        <v>166</v>
      </c>
      <c r="G236" s="133" t="s">
        <v>144</v>
      </c>
      <c r="H236" s="134"/>
      <c r="I236" s="134"/>
      <c r="J236" s="134"/>
      <c r="K236" s="134"/>
      <c r="L236" s="135"/>
      <c r="M236" s="134"/>
      <c r="N236" s="134"/>
      <c r="O236" s="134"/>
      <c r="P236" s="134" t="s">
        <v>952</v>
      </c>
      <c r="Q236" s="134"/>
      <c r="R236" s="134"/>
      <c r="S236" s="134"/>
      <c r="T236" s="134"/>
      <c r="U236" s="134"/>
      <c r="V236" s="133" t="s">
        <v>953</v>
      </c>
    </row>
    <row r="237" spans="1:22" ht="324" hidden="1">
      <c r="A237" s="132">
        <v>157</v>
      </c>
      <c r="B237" s="133" t="s">
        <v>154</v>
      </c>
      <c r="C237" s="133"/>
      <c r="D237" s="134" t="s">
        <v>167</v>
      </c>
      <c r="E237" s="134" t="s">
        <v>168</v>
      </c>
      <c r="F237" s="134" t="s">
        <v>169</v>
      </c>
      <c r="G237" s="133" t="s">
        <v>144</v>
      </c>
      <c r="H237" s="134"/>
      <c r="I237" s="134"/>
      <c r="J237" s="134"/>
      <c r="K237" s="134"/>
      <c r="L237" s="135"/>
      <c r="M237" s="134"/>
      <c r="N237" s="134"/>
      <c r="O237" s="134"/>
      <c r="P237" s="134" t="s">
        <v>954</v>
      </c>
      <c r="Q237" s="134"/>
      <c r="R237" s="134"/>
      <c r="S237" s="134"/>
      <c r="T237" s="134"/>
      <c r="U237" s="134"/>
      <c r="V237" s="133" t="s">
        <v>953</v>
      </c>
    </row>
    <row r="238" spans="1:22" ht="360" hidden="1">
      <c r="A238" s="132">
        <v>158</v>
      </c>
      <c r="B238" s="133" t="s">
        <v>154</v>
      </c>
      <c r="C238" s="133"/>
      <c r="D238" s="134" t="s">
        <v>170</v>
      </c>
      <c r="E238" s="134" t="s">
        <v>171</v>
      </c>
      <c r="F238" s="134" t="s">
        <v>172</v>
      </c>
      <c r="G238" s="133"/>
      <c r="H238" s="134"/>
      <c r="I238" s="134"/>
      <c r="J238" s="134"/>
      <c r="K238" s="134"/>
      <c r="L238" s="135"/>
      <c r="M238" s="134"/>
      <c r="N238" s="134"/>
      <c r="O238" s="134"/>
      <c r="P238" s="134" t="s">
        <v>583</v>
      </c>
      <c r="Q238" s="134"/>
      <c r="R238" s="134"/>
      <c r="S238" s="134"/>
      <c r="T238" s="134"/>
      <c r="U238" s="134"/>
      <c r="V238" s="133" t="s">
        <v>953</v>
      </c>
    </row>
    <row r="239" spans="1:22" ht="312" hidden="1">
      <c r="A239" s="132">
        <v>159</v>
      </c>
      <c r="B239" s="133" t="s">
        <v>154</v>
      </c>
      <c r="C239" s="133"/>
      <c r="D239" s="134" t="s">
        <v>173</v>
      </c>
      <c r="E239" s="134" t="s">
        <v>174</v>
      </c>
      <c r="F239" s="134" t="s">
        <v>175</v>
      </c>
      <c r="G239" s="133" t="s">
        <v>176</v>
      </c>
      <c r="H239" s="134"/>
      <c r="I239" s="134"/>
      <c r="J239" s="134"/>
      <c r="K239" s="134"/>
      <c r="L239" s="135"/>
      <c r="M239" s="134"/>
      <c r="N239" s="134"/>
      <c r="O239" s="134"/>
      <c r="P239" s="134" t="s">
        <v>583</v>
      </c>
      <c r="Q239" s="134"/>
      <c r="R239" s="134"/>
      <c r="S239" s="134"/>
      <c r="T239" s="134"/>
      <c r="U239" s="134"/>
      <c r="V239" s="133" t="s">
        <v>953</v>
      </c>
    </row>
    <row r="240" spans="1:22" ht="300" hidden="1">
      <c r="A240" s="132">
        <v>160</v>
      </c>
      <c r="B240" s="133" t="s">
        <v>154</v>
      </c>
      <c r="C240" s="133"/>
      <c r="D240" s="134" t="s">
        <v>177</v>
      </c>
      <c r="E240" s="134" t="s">
        <v>178</v>
      </c>
      <c r="F240" s="134" t="s">
        <v>179</v>
      </c>
      <c r="G240" s="133" t="s">
        <v>176</v>
      </c>
      <c r="H240" s="134"/>
      <c r="I240" s="134"/>
      <c r="J240" s="134"/>
      <c r="K240" s="134"/>
      <c r="L240" s="135"/>
      <c r="M240" s="134"/>
      <c r="N240" s="134"/>
      <c r="O240" s="134"/>
      <c r="P240" s="134" t="s">
        <v>583</v>
      </c>
      <c r="Q240" s="134"/>
      <c r="R240" s="134"/>
      <c r="S240" s="134"/>
      <c r="T240" s="134"/>
      <c r="U240" s="134"/>
      <c r="V240" s="133" t="s">
        <v>953</v>
      </c>
    </row>
    <row r="241" spans="1:16" ht="116.1" hidden="1" customHeight="1">
      <c r="A241" s="159">
        <v>161</v>
      </c>
      <c r="B241" s="162" t="s">
        <v>228</v>
      </c>
      <c r="C241" s="153"/>
      <c r="D241" s="110" t="s">
        <v>955</v>
      </c>
      <c r="E241" s="110" t="s">
        <v>956</v>
      </c>
      <c r="F241" s="153" t="s">
        <v>957</v>
      </c>
      <c r="G241" s="153" t="s">
        <v>958</v>
      </c>
      <c r="H241" s="153" t="s">
        <v>104</v>
      </c>
      <c r="I241" s="153"/>
      <c r="J241" s="169">
        <v>45955</v>
      </c>
      <c r="K241" s="153" t="s">
        <v>50</v>
      </c>
      <c r="L241" s="172">
        <v>3</v>
      </c>
      <c r="M241" s="153"/>
      <c r="N241" s="153"/>
      <c r="O241" s="153"/>
      <c r="P241" s="153"/>
    </row>
    <row r="242" spans="1:16" ht="174" hidden="1" customHeight="1">
      <c r="A242" s="160"/>
      <c r="B242" s="163"/>
      <c r="C242" s="154"/>
      <c r="D242" s="111" t="s">
        <v>959</v>
      </c>
      <c r="E242" s="111" t="s">
        <v>960</v>
      </c>
      <c r="F242" s="154"/>
      <c r="G242" s="154"/>
      <c r="H242" s="154"/>
      <c r="I242" s="154"/>
      <c r="J242" s="170"/>
      <c r="K242" s="154"/>
      <c r="L242" s="173"/>
      <c r="M242" s="154"/>
      <c r="N242" s="154"/>
      <c r="O242" s="154"/>
      <c r="P242" s="154"/>
    </row>
    <row r="243" spans="1:16" ht="188.85" hidden="1" customHeight="1">
      <c r="A243" s="160"/>
      <c r="B243" s="163"/>
      <c r="C243" s="154"/>
      <c r="D243" s="111" t="s">
        <v>961</v>
      </c>
      <c r="E243" s="111" t="s">
        <v>962</v>
      </c>
      <c r="F243" s="154"/>
      <c r="G243" s="154"/>
      <c r="H243" s="154"/>
      <c r="I243" s="154"/>
      <c r="J243" s="170"/>
      <c r="K243" s="154"/>
      <c r="L243" s="173"/>
      <c r="M243" s="154"/>
      <c r="N243" s="154"/>
      <c r="O243" s="154"/>
      <c r="P243" s="154"/>
    </row>
    <row r="244" spans="1:16" ht="29.1" hidden="1" customHeight="1">
      <c r="A244" s="160"/>
      <c r="B244" s="163"/>
      <c r="C244" s="154"/>
      <c r="D244" s="111"/>
      <c r="E244" s="111" t="s">
        <v>963</v>
      </c>
      <c r="F244" s="154"/>
      <c r="G244" s="154"/>
      <c r="H244" s="154"/>
      <c r="I244" s="154"/>
      <c r="J244" s="170"/>
      <c r="K244" s="154"/>
      <c r="L244" s="173"/>
      <c r="M244" s="154"/>
      <c r="N244" s="154"/>
      <c r="O244" s="154"/>
      <c r="P244" s="154"/>
    </row>
    <row r="245" spans="1:16" ht="43.5" hidden="1" customHeight="1">
      <c r="A245" s="160"/>
      <c r="B245" s="163"/>
      <c r="C245" s="154"/>
      <c r="D245" s="111"/>
      <c r="E245" s="111" t="s">
        <v>964</v>
      </c>
      <c r="F245" s="154"/>
      <c r="G245" s="154"/>
      <c r="H245" s="154"/>
      <c r="I245" s="154"/>
      <c r="J245" s="170"/>
      <c r="K245" s="154"/>
      <c r="L245" s="173"/>
      <c r="M245" s="154"/>
      <c r="N245" s="154"/>
      <c r="O245" s="154"/>
      <c r="P245" s="154"/>
    </row>
    <row r="246" spans="1:16" ht="43.5" hidden="1" customHeight="1">
      <c r="A246" s="160"/>
      <c r="B246" s="163"/>
      <c r="C246" s="154"/>
      <c r="D246" s="111"/>
      <c r="E246" s="111" t="s">
        <v>965</v>
      </c>
      <c r="F246" s="154"/>
      <c r="G246" s="154"/>
      <c r="H246" s="154"/>
      <c r="I246" s="154"/>
      <c r="J246" s="170"/>
      <c r="K246" s="154"/>
      <c r="L246" s="173"/>
      <c r="M246" s="154"/>
      <c r="N246" s="154"/>
      <c r="O246" s="154"/>
      <c r="P246" s="154"/>
    </row>
    <row r="247" spans="1:16" ht="43.5" hidden="1" customHeight="1">
      <c r="A247" s="161"/>
      <c r="B247" s="164"/>
      <c r="C247" s="155"/>
      <c r="D247" s="112"/>
      <c r="E247" s="112" t="s">
        <v>966</v>
      </c>
      <c r="F247" s="155"/>
      <c r="G247" s="155"/>
      <c r="H247" s="155"/>
      <c r="I247" s="155"/>
      <c r="J247" s="171"/>
      <c r="K247" s="155"/>
      <c r="L247" s="174"/>
      <c r="M247" s="155"/>
      <c r="N247" s="155"/>
      <c r="O247" s="155"/>
      <c r="P247" s="155"/>
    </row>
    <row r="248" spans="1:16" ht="14.85" hidden="1" customHeight="1">
      <c r="A248" s="136">
        <v>162</v>
      </c>
      <c r="B248" s="133" t="s">
        <v>154</v>
      </c>
      <c r="C248" s="139"/>
      <c r="D248" s="140" t="s">
        <v>593</v>
      </c>
      <c r="E248" s="141" t="s">
        <v>967</v>
      </c>
      <c r="F248" s="140" t="s">
        <v>968</v>
      </c>
      <c r="G248" s="138" t="s">
        <v>840</v>
      </c>
      <c r="H248" s="140" t="s">
        <v>694</v>
      </c>
      <c r="I248" s="139"/>
      <c r="J248" s="139"/>
      <c r="K248" s="139"/>
      <c r="L248" s="139"/>
      <c r="P248" s="142" t="s">
        <v>969</v>
      </c>
    </row>
  </sheetData>
  <autoFilter ref="A7:W248" xr:uid="{4B3286F5-99F7-409F-A3E1-61D5A170F71F}">
    <filterColumn colId="6">
      <filters>
        <filter val="Andrew"/>
      </filters>
    </filterColumn>
  </autoFilter>
  <hyperlinks>
    <hyperlink ref="V222" r:id="rId1" display="https://jira.app.pconnect.biz/browse/CDE-26647" xr:uid="{E0D70EA1-6850-44D4-98C3-18C6EA43BD5B}"/>
    <hyperlink ref="V223" r:id="rId2" display="https://jira.app.pconnect.biz/browse/CDE-25558" xr:uid="{C379DF59-D3FC-4F97-AD4F-661C525CFE55}"/>
    <hyperlink ref="V225" r:id="rId3" display="https://jira.app.pconnect.biz/browse/CDE-27266" xr:uid="{51659015-75B7-4F31-90EC-36C3E1306252}"/>
    <hyperlink ref="V226" r:id="rId4" display="https://pmiv.service-now.com/now/nav/ui/classic/params/target/change_request.do%3Fsys_id%3D1bf9f0c5972eae140b59b44ef053aff1%26sysparm_record_target%3Dchange_request%26sysparm_record_row%3D5%26sysparm_record_rows%3D6%26sysparm_record_list%3Dbusiness_service%253Def4d2fc9db177810ea6bf572f39619d2%255Estate%2521%253D3%255EORDERBYDESCsys_created_on" xr:uid="{60C7F447-6B25-4F1E-89F0-B6F5361508C1}"/>
    <hyperlink ref="V227" r:id="rId5" display="https://pmiv.service-now.com/now/nav/ui/classic/params/target/change_request.do%3Fsys_id%3D83fe0486975bea94418db327f053afd2%26sysparm_stack%3D%26sysparm_view%3D" xr:uid="{373CCDF9-2DBE-46B8-82AD-1160BECB0C1F}"/>
    <hyperlink ref="V183" r:id="rId6" display="https://jira.app.pconnect.biz/browse/CDE-29385" xr:uid="{64064930-9D86-4956-888F-4257F0CA7765}"/>
    <hyperlink ref="V204" r:id="rId7" display="https://jira.app.pconnect.biz/browse/CDE-29381" xr:uid="{67B92E47-3C6E-446F-A879-1CC8D62E3BBF}"/>
    <hyperlink ref="V182" r:id="rId8" display="https://jira.app.pconnect.biz/browse/CDE-26205" xr:uid="{53FCBDCD-3F7F-42D6-A170-CEDA4E3F0D3D}"/>
    <hyperlink ref="V181" r:id="rId9" display="https://jira.app.pconnect.biz/browse/CDE-19924" xr:uid="{811BB7AB-5C52-4919-BE3E-8AE1A240A00C}"/>
    <hyperlink ref="V203" r:id="rId10" display="https://jira.app.pconnect.biz/browse/CDE-29379" xr:uid="{E4E1CE55-A344-4FA9-AB0D-40F18803CF3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3E7C6-5431-42FA-A818-FCF98B3518CD}">
  <sheetPr codeName="Sheet5"/>
  <dimension ref="A1:W179"/>
  <sheetViews>
    <sheetView topLeftCell="A5" workbookViewId="0">
      <pane xSplit="4" topLeftCell="F1" activePane="topRight" state="frozen"/>
      <selection pane="topRight" activeCell="P91" sqref="A91:P91"/>
    </sheetView>
  </sheetViews>
  <sheetFormatPr defaultColWidth="8.5703125" defaultRowHeight="12"/>
  <cols>
    <col min="1" max="1" width="8" style="66" customWidth="1"/>
    <col min="2" max="3" width="15.5703125" style="42" customWidth="1"/>
    <col min="4" max="4" width="29.5703125" style="42" customWidth="1"/>
    <col min="5" max="5" width="35.5703125" style="42" customWidth="1"/>
    <col min="6" max="6" width="30" style="42" customWidth="1"/>
    <col min="7" max="9" width="16.42578125" style="42" customWidth="1"/>
    <col min="10" max="10" width="16.5703125" style="42" customWidth="1"/>
    <col min="11" max="11" width="13.42578125" style="42" customWidth="1"/>
    <col min="12" max="12" width="13.42578125" style="43" customWidth="1"/>
    <col min="13" max="14" width="13.42578125" style="42" customWidth="1"/>
    <col min="15" max="21" width="8.5703125" style="42"/>
    <col min="22" max="16384" width="8.5703125" style="40"/>
  </cols>
  <sheetData>
    <row r="1" spans="1:23">
      <c r="A1" s="145" t="s">
        <v>0</v>
      </c>
      <c r="B1" s="45"/>
      <c r="C1" s="45"/>
      <c r="D1" s="45"/>
      <c r="E1" s="45"/>
      <c r="F1" s="45"/>
      <c r="G1" s="45"/>
      <c r="H1" s="46" t="s">
        <v>263</v>
      </c>
      <c r="I1" s="46"/>
      <c r="J1" s="71" t="s">
        <v>570</v>
      </c>
      <c r="K1" s="47" t="s">
        <v>180</v>
      </c>
      <c r="L1" s="48">
        <v>12</v>
      </c>
      <c r="M1" s="45"/>
      <c r="N1" s="45"/>
      <c r="O1" s="45"/>
      <c r="P1" s="45"/>
      <c r="Q1" s="45"/>
      <c r="R1" s="45"/>
      <c r="S1" s="45"/>
      <c r="T1" s="45"/>
      <c r="U1" s="45"/>
    </row>
    <row r="2" spans="1:23">
      <c r="A2" s="146" t="s">
        <v>1</v>
      </c>
      <c r="B2" s="50"/>
      <c r="C2" s="50"/>
      <c r="D2" s="45"/>
      <c r="E2" s="45"/>
      <c r="F2" s="45"/>
      <c r="G2" s="45"/>
      <c r="H2" s="45" t="s">
        <v>571</v>
      </c>
      <c r="I2" s="45">
        <f>66</f>
        <v>66</v>
      </c>
      <c r="J2" s="71" t="s">
        <v>572</v>
      </c>
      <c r="K2" s="47" t="s">
        <v>101</v>
      </c>
      <c r="L2" s="48">
        <v>97</v>
      </c>
      <c r="M2" s="45"/>
      <c r="N2" s="45"/>
      <c r="O2" s="45"/>
      <c r="P2" s="45"/>
      <c r="Q2" s="45"/>
      <c r="R2" s="45"/>
      <c r="S2" s="45"/>
      <c r="T2" s="45"/>
      <c r="U2" s="45"/>
    </row>
    <row r="3" spans="1:23" ht="24">
      <c r="A3" s="146" t="s">
        <v>2</v>
      </c>
      <c r="B3" s="45"/>
      <c r="C3" s="45"/>
      <c r="D3" s="45"/>
      <c r="E3" s="45"/>
      <c r="F3" s="45"/>
      <c r="G3" s="45"/>
      <c r="H3" s="45"/>
      <c r="I3" s="45"/>
      <c r="J3" s="71" t="s">
        <v>573</v>
      </c>
      <c r="K3" s="47" t="s">
        <v>94</v>
      </c>
      <c r="L3" s="48">
        <v>50</v>
      </c>
      <c r="M3" s="45">
        <v>10</v>
      </c>
      <c r="N3" s="45" t="s">
        <v>574</v>
      </c>
      <c r="O3" s="45"/>
      <c r="P3" s="45"/>
      <c r="Q3" s="45"/>
      <c r="R3" s="45"/>
      <c r="S3" s="45"/>
      <c r="T3" s="45"/>
      <c r="U3" s="45"/>
    </row>
    <row r="4" spans="1:23">
      <c r="A4" s="147" t="s">
        <v>3</v>
      </c>
      <c r="B4" s="45"/>
      <c r="C4" s="45"/>
      <c r="D4" s="45"/>
      <c r="E4" s="45"/>
      <c r="F4" s="45"/>
      <c r="G4" s="45"/>
      <c r="H4" s="45"/>
      <c r="I4" s="45"/>
      <c r="J4" s="45"/>
      <c r="K4" s="52" t="s">
        <v>222</v>
      </c>
      <c r="L4" s="53"/>
      <c r="M4" s="45"/>
      <c r="N4" s="45"/>
      <c r="O4" s="45"/>
      <c r="P4" s="45"/>
      <c r="Q4" s="45"/>
      <c r="R4" s="45"/>
      <c r="S4" s="45"/>
      <c r="T4" s="45"/>
      <c r="U4" s="45"/>
    </row>
    <row r="5" spans="1:23">
      <c r="A5" s="148"/>
      <c r="B5" s="45"/>
      <c r="C5" s="45"/>
      <c r="D5" s="45"/>
      <c r="E5" s="45"/>
      <c r="F5" s="45"/>
      <c r="G5" s="45"/>
      <c r="H5" s="45"/>
      <c r="I5" s="45"/>
      <c r="J5" s="45"/>
      <c r="K5" s="46" t="s">
        <v>30</v>
      </c>
      <c r="L5" s="53">
        <v>107</v>
      </c>
      <c r="M5" s="45"/>
      <c r="N5" s="45"/>
      <c r="O5" s="1571" t="s">
        <v>4</v>
      </c>
      <c r="P5" s="1571"/>
      <c r="Q5" s="1571"/>
      <c r="R5" s="1571"/>
      <c r="S5" s="1571"/>
      <c r="T5" s="45"/>
      <c r="U5" s="45"/>
    </row>
    <row r="6" spans="1:23">
      <c r="A6" s="148"/>
      <c r="B6" s="45"/>
      <c r="C6" s="50" t="s">
        <v>5</v>
      </c>
      <c r="D6" s="45"/>
      <c r="E6" s="45"/>
      <c r="F6" s="45"/>
      <c r="G6" s="50" t="s">
        <v>5</v>
      </c>
      <c r="H6" s="45"/>
      <c r="I6" s="45"/>
      <c r="J6" s="45"/>
      <c r="K6" s="55"/>
      <c r="L6" s="1572" t="s">
        <v>575</v>
      </c>
      <c r="M6" s="1572"/>
      <c r="N6" s="55"/>
      <c r="O6" s="56">
        <v>45904</v>
      </c>
      <c r="P6" s="56">
        <v>45920</v>
      </c>
      <c r="Q6" s="56">
        <v>45927</v>
      </c>
      <c r="R6" s="56">
        <v>45929</v>
      </c>
      <c r="S6" s="56">
        <v>45958</v>
      </c>
      <c r="T6" s="45"/>
      <c r="U6" s="45"/>
    </row>
    <row r="7" spans="1:23">
      <c r="A7" s="149" t="s">
        <v>6</v>
      </c>
      <c r="B7" s="58" t="s">
        <v>7</v>
      </c>
      <c r="C7" s="59" t="s">
        <v>8</v>
      </c>
      <c r="D7" s="58" t="s">
        <v>9</v>
      </c>
      <c r="E7" s="58" t="s">
        <v>10</v>
      </c>
      <c r="F7" s="58" t="s">
        <v>11</v>
      </c>
      <c r="G7" s="59" t="s">
        <v>12</v>
      </c>
      <c r="H7" s="58" t="s">
        <v>13</v>
      </c>
      <c r="I7" s="58" t="s">
        <v>14</v>
      </c>
      <c r="J7" s="58" t="s">
        <v>15</v>
      </c>
      <c r="K7" s="58" t="s">
        <v>16</v>
      </c>
      <c r="L7" s="58" t="s">
        <v>576</v>
      </c>
      <c r="M7" s="58" t="s">
        <v>17</v>
      </c>
      <c r="N7" s="60" t="s">
        <v>577</v>
      </c>
      <c r="O7" s="60" t="s">
        <v>20</v>
      </c>
      <c r="P7" s="60" t="s">
        <v>21</v>
      </c>
      <c r="Q7" s="60" t="s">
        <v>22</v>
      </c>
      <c r="R7" s="60" t="s">
        <v>23</v>
      </c>
      <c r="S7" s="60" t="s">
        <v>24</v>
      </c>
      <c r="T7" s="60" t="s">
        <v>25</v>
      </c>
      <c r="U7" s="60" t="s">
        <v>26</v>
      </c>
      <c r="V7" s="40" t="s">
        <v>578</v>
      </c>
      <c r="W7" s="40" t="s">
        <v>579</v>
      </c>
    </row>
    <row r="8" spans="1:23" s="2" customFormat="1" ht="36" hidden="1">
      <c r="A8" s="19">
        <v>1</v>
      </c>
      <c r="B8" s="16" t="s">
        <v>30</v>
      </c>
      <c r="C8" s="16"/>
      <c r="D8" s="16" t="s">
        <v>31</v>
      </c>
      <c r="E8" s="16" t="s">
        <v>31</v>
      </c>
      <c r="F8" s="16" t="s">
        <v>31</v>
      </c>
      <c r="G8" s="16" t="s">
        <v>32</v>
      </c>
      <c r="H8" s="16" t="s">
        <v>33</v>
      </c>
      <c r="I8" s="16"/>
      <c r="J8" s="61">
        <v>45870</v>
      </c>
      <c r="K8" s="62" t="s">
        <v>34</v>
      </c>
      <c r="L8" s="62"/>
      <c r="M8" s="62"/>
      <c r="N8" s="62"/>
      <c r="O8" s="16" t="s">
        <v>35</v>
      </c>
      <c r="P8" s="16"/>
      <c r="Q8" s="16"/>
      <c r="R8" s="16"/>
      <c r="S8" s="16"/>
      <c r="T8" s="16"/>
      <c r="U8" s="16"/>
    </row>
    <row r="9" spans="1:23" s="2" customFormat="1" ht="24" hidden="1">
      <c r="A9" s="19">
        <v>2</v>
      </c>
      <c r="B9" s="16" t="s">
        <v>30</v>
      </c>
      <c r="C9" s="16"/>
      <c r="D9" s="16" t="s">
        <v>36</v>
      </c>
      <c r="E9" s="16" t="s">
        <v>36</v>
      </c>
      <c r="F9" s="16" t="s">
        <v>37</v>
      </c>
      <c r="G9" s="16" t="s">
        <v>32</v>
      </c>
      <c r="H9" s="16" t="s">
        <v>33</v>
      </c>
      <c r="I9" s="16"/>
      <c r="J9" s="61">
        <v>45870</v>
      </c>
      <c r="K9" s="62" t="s">
        <v>34</v>
      </c>
      <c r="L9" s="62"/>
      <c r="M9" s="62"/>
      <c r="N9" s="62"/>
      <c r="O9" s="16" t="s">
        <v>35</v>
      </c>
      <c r="P9" s="16"/>
      <c r="Q9" s="16"/>
      <c r="R9" s="16"/>
      <c r="S9" s="16"/>
      <c r="T9" s="16"/>
      <c r="U9" s="16"/>
    </row>
    <row r="10" spans="1:23" s="2" customFormat="1" ht="24" hidden="1">
      <c r="A10" s="19">
        <v>3</v>
      </c>
      <c r="B10" s="16" t="s">
        <v>30</v>
      </c>
      <c r="C10" s="16"/>
      <c r="D10" s="16" t="s">
        <v>38</v>
      </c>
      <c r="E10" s="16" t="s">
        <v>38</v>
      </c>
      <c r="F10" s="16" t="s">
        <v>39</v>
      </c>
      <c r="G10" s="16" t="s">
        <v>32</v>
      </c>
      <c r="H10" s="16" t="s">
        <v>33</v>
      </c>
      <c r="I10" s="16"/>
      <c r="J10" s="61">
        <v>45870</v>
      </c>
      <c r="K10" s="16" t="s">
        <v>34</v>
      </c>
      <c r="L10" s="16"/>
      <c r="M10" s="16"/>
      <c r="N10" s="16"/>
      <c r="O10" s="16" t="s">
        <v>35</v>
      </c>
      <c r="P10" s="16"/>
      <c r="Q10" s="16"/>
      <c r="R10" s="16"/>
      <c r="S10" s="16"/>
      <c r="T10" s="16"/>
      <c r="U10" s="16"/>
    </row>
    <row r="11" spans="1:23" s="2" customFormat="1" ht="36" hidden="1">
      <c r="A11" s="19">
        <v>4</v>
      </c>
      <c r="B11" s="16" t="s">
        <v>30</v>
      </c>
      <c r="C11" s="16"/>
      <c r="D11" s="16" t="s">
        <v>40</v>
      </c>
      <c r="E11" s="16" t="s">
        <v>40</v>
      </c>
      <c r="F11" s="16" t="s">
        <v>40</v>
      </c>
      <c r="G11" s="16" t="s">
        <v>32</v>
      </c>
      <c r="H11" s="16" t="s">
        <v>33</v>
      </c>
      <c r="I11" s="16"/>
      <c r="J11" s="61">
        <v>45870</v>
      </c>
      <c r="K11" s="16" t="s">
        <v>34</v>
      </c>
      <c r="L11" s="16"/>
      <c r="M11" s="16"/>
      <c r="N11" s="16"/>
      <c r="O11" s="16" t="s">
        <v>35</v>
      </c>
      <c r="P11" s="16"/>
      <c r="Q11" s="16"/>
      <c r="R11" s="16"/>
      <c r="S11" s="16"/>
      <c r="T11" s="16"/>
      <c r="U11" s="16"/>
    </row>
    <row r="12" spans="1:23" s="2" customFormat="1" ht="36" hidden="1">
      <c r="A12" s="19">
        <v>5</v>
      </c>
      <c r="B12" s="16" t="s">
        <v>30</v>
      </c>
      <c r="C12" s="16"/>
      <c r="D12" s="16" t="s">
        <v>41</v>
      </c>
      <c r="E12" s="16" t="s">
        <v>41</v>
      </c>
      <c r="F12" s="16" t="s">
        <v>41</v>
      </c>
      <c r="G12" s="16" t="s">
        <v>32</v>
      </c>
      <c r="H12" s="16" t="s">
        <v>33</v>
      </c>
      <c r="I12" s="16"/>
      <c r="J12" s="61">
        <v>45870</v>
      </c>
      <c r="K12" s="16" t="s">
        <v>34</v>
      </c>
      <c r="L12" s="16"/>
      <c r="M12" s="16"/>
      <c r="N12" s="16"/>
      <c r="O12" s="16" t="s">
        <v>35</v>
      </c>
      <c r="P12" s="16"/>
      <c r="Q12" s="16"/>
      <c r="R12" s="16"/>
      <c r="S12" s="16"/>
      <c r="T12" s="16"/>
      <c r="U12" s="16"/>
    </row>
    <row r="13" spans="1:23" s="2" customFormat="1" ht="24" hidden="1">
      <c r="A13" s="20">
        <v>6</v>
      </c>
      <c r="B13" s="31" t="s">
        <v>42</v>
      </c>
      <c r="C13" s="31"/>
      <c r="D13" s="31" t="s">
        <v>43</v>
      </c>
      <c r="E13" s="31" t="s">
        <v>44</v>
      </c>
      <c r="F13" s="31" t="s">
        <v>45</v>
      </c>
      <c r="G13" s="31" t="s">
        <v>97</v>
      </c>
      <c r="H13" s="22" t="s">
        <v>47</v>
      </c>
      <c r="I13" s="22"/>
      <c r="J13" s="63">
        <v>45930</v>
      </c>
      <c r="K13" s="31" t="s">
        <v>58</v>
      </c>
      <c r="L13" s="31"/>
      <c r="M13" s="31"/>
      <c r="N13" s="21"/>
      <c r="O13" s="21"/>
      <c r="P13" s="31"/>
      <c r="Q13" s="31"/>
      <c r="R13" s="31"/>
      <c r="S13" s="31"/>
      <c r="T13" s="31"/>
      <c r="U13" s="31"/>
    </row>
    <row r="14" spans="1:23" s="2" customFormat="1" ht="36" hidden="1">
      <c r="A14" s="20">
        <v>7</v>
      </c>
      <c r="B14" s="31" t="s">
        <v>42</v>
      </c>
      <c r="C14" s="31"/>
      <c r="D14" s="31" t="s">
        <v>43</v>
      </c>
      <c r="E14" s="31" t="s">
        <v>48</v>
      </c>
      <c r="F14" s="31" t="s">
        <v>49</v>
      </c>
      <c r="G14" s="31" t="s">
        <v>97</v>
      </c>
      <c r="H14" s="22" t="s">
        <v>47</v>
      </c>
      <c r="I14" s="22"/>
      <c r="J14" s="63">
        <v>45930</v>
      </c>
      <c r="K14" s="31" t="s">
        <v>58</v>
      </c>
      <c r="L14" s="31"/>
      <c r="M14" s="31"/>
      <c r="N14" s="21"/>
      <c r="O14" s="21"/>
      <c r="P14" s="31"/>
      <c r="Q14" s="31"/>
      <c r="R14" s="31"/>
      <c r="S14" s="31"/>
      <c r="T14" s="31"/>
      <c r="U14" s="31"/>
    </row>
    <row r="15" spans="1:23" s="2" customFormat="1" ht="36" hidden="1">
      <c r="A15" s="20">
        <v>8</v>
      </c>
      <c r="B15" s="31" t="s">
        <v>42</v>
      </c>
      <c r="C15" s="31"/>
      <c r="D15" s="31" t="s">
        <v>43</v>
      </c>
      <c r="E15" s="31" t="s">
        <v>51</v>
      </c>
      <c r="F15" s="31" t="s">
        <v>52</v>
      </c>
      <c r="G15" s="31" t="s">
        <v>97</v>
      </c>
      <c r="H15" s="22" t="s">
        <v>47</v>
      </c>
      <c r="I15" s="22"/>
      <c r="J15" s="63">
        <v>45930</v>
      </c>
      <c r="K15" s="31" t="s">
        <v>58</v>
      </c>
      <c r="L15" s="31"/>
      <c r="M15" s="31"/>
      <c r="N15" s="21"/>
      <c r="O15" s="21"/>
      <c r="P15" s="31"/>
      <c r="Q15" s="31"/>
      <c r="R15" s="31"/>
      <c r="S15" s="31"/>
      <c r="T15" s="31"/>
      <c r="U15" s="31"/>
    </row>
    <row r="16" spans="1:23" s="2" customFormat="1" ht="24" hidden="1">
      <c r="A16" s="20">
        <v>9</v>
      </c>
      <c r="B16" s="31" t="s">
        <v>53</v>
      </c>
      <c r="C16" s="31"/>
      <c r="D16" s="31" t="s">
        <v>54</v>
      </c>
      <c r="E16" s="31" t="s">
        <v>55</v>
      </c>
      <c r="F16" s="31" t="s">
        <v>56</v>
      </c>
      <c r="G16" s="31" t="s">
        <v>97</v>
      </c>
      <c r="H16" s="22" t="s">
        <v>57</v>
      </c>
      <c r="I16" s="22"/>
      <c r="J16" s="63">
        <v>45930</v>
      </c>
      <c r="K16" s="31" t="s">
        <v>58</v>
      </c>
      <c r="L16" s="31"/>
      <c r="M16" s="31" t="s">
        <v>50</v>
      </c>
      <c r="N16" s="21" t="s">
        <v>59</v>
      </c>
      <c r="O16" s="21"/>
      <c r="P16" s="31"/>
      <c r="Q16" s="31"/>
      <c r="R16" s="31"/>
      <c r="S16" s="31"/>
      <c r="T16" s="31"/>
      <c r="U16" s="31"/>
    </row>
    <row r="17" spans="1:21" s="2" customFormat="1" ht="48" hidden="1">
      <c r="A17" s="20">
        <v>10</v>
      </c>
      <c r="B17" s="31" t="s">
        <v>30</v>
      </c>
      <c r="C17" s="31"/>
      <c r="D17" s="31" t="s">
        <v>60</v>
      </c>
      <c r="E17" s="31" t="s">
        <v>61</v>
      </c>
      <c r="F17" s="31" t="s">
        <v>62</v>
      </c>
      <c r="G17" s="31" t="s">
        <v>32</v>
      </c>
      <c r="H17" s="22" t="s">
        <v>33</v>
      </c>
      <c r="I17" s="22"/>
      <c r="J17" s="63">
        <v>45930</v>
      </c>
      <c r="K17" s="31" t="s">
        <v>58</v>
      </c>
      <c r="L17" s="31"/>
      <c r="M17" s="31"/>
      <c r="N17" s="21" t="s">
        <v>63</v>
      </c>
      <c r="O17" s="21"/>
      <c r="P17" s="31"/>
      <c r="Q17" s="31"/>
      <c r="R17" s="31"/>
      <c r="S17" s="31"/>
      <c r="T17" s="31"/>
      <c r="U17" s="31"/>
    </row>
    <row r="18" spans="1:21" s="2" customFormat="1" hidden="1">
      <c r="A18" s="20">
        <v>11</v>
      </c>
      <c r="B18" s="31" t="s">
        <v>64</v>
      </c>
      <c r="C18" s="31"/>
      <c r="D18" s="31" t="s">
        <v>65</v>
      </c>
      <c r="E18" s="31" t="s">
        <v>65</v>
      </c>
      <c r="F18" s="31" t="s">
        <v>66</v>
      </c>
      <c r="G18" s="31" t="s">
        <v>67</v>
      </c>
      <c r="H18" s="22" t="s">
        <v>33</v>
      </c>
      <c r="I18" s="22"/>
      <c r="J18" s="63">
        <v>45930</v>
      </c>
      <c r="K18" s="31" t="s">
        <v>58</v>
      </c>
      <c r="L18" s="31"/>
      <c r="M18" s="31"/>
      <c r="N18" s="21"/>
      <c r="O18" s="21"/>
      <c r="P18" s="31"/>
      <c r="Q18" s="31"/>
      <c r="R18" s="31"/>
      <c r="S18" s="31"/>
      <c r="T18" s="31"/>
      <c r="U18" s="31"/>
    </row>
    <row r="19" spans="1:21" s="2" customFormat="1" ht="24" hidden="1">
      <c r="A19" s="20">
        <v>12</v>
      </c>
      <c r="B19" s="31" t="s">
        <v>68</v>
      </c>
      <c r="C19" s="31"/>
      <c r="D19" s="31" t="s">
        <v>69</v>
      </c>
      <c r="E19" s="31" t="s">
        <v>69</v>
      </c>
      <c r="F19" s="31" t="s">
        <v>70</v>
      </c>
      <c r="G19" s="31" t="s">
        <v>67</v>
      </c>
      <c r="H19" s="22" t="s">
        <v>33</v>
      </c>
      <c r="I19" s="22"/>
      <c r="J19" s="63">
        <v>45930</v>
      </c>
      <c r="K19" s="31" t="s">
        <v>58</v>
      </c>
      <c r="L19" s="31"/>
      <c r="M19" s="31"/>
      <c r="N19" s="21" t="s">
        <v>63</v>
      </c>
      <c r="O19" s="21"/>
      <c r="P19" s="31"/>
      <c r="Q19" s="31"/>
      <c r="R19" s="31"/>
      <c r="S19" s="31"/>
      <c r="T19" s="31"/>
      <c r="U19" s="31"/>
    </row>
    <row r="20" spans="1:21" s="2" customFormat="1" ht="24" hidden="1">
      <c r="A20" s="20">
        <v>13</v>
      </c>
      <c r="B20" s="31" t="s">
        <v>68</v>
      </c>
      <c r="C20" s="31"/>
      <c r="D20" s="31" t="s">
        <v>71</v>
      </c>
      <c r="E20" s="31" t="s">
        <v>71</v>
      </c>
      <c r="F20" s="31" t="s">
        <v>72</v>
      </c>
      <c r="G20" s="31" t="s">
        <v>67</v>
      </c>
      <c r="H20" s="22" t="s">
        <v>33</v>
      </c>
      <c r="I20" s="22"/>
      <c r="J20" s="63">
        <v>45930</v>
      </c>
      <c r="K20" s="31" t="s">
        <v>58</v>
      </c>
      <c r="L20" s="31"/>
      <c r="M20" s="31"/>
      <c r="N20" s="21" t="s">
        <v>63</v>
      </c>
      <c r="O20" s="21"/>
      <c r="P20" s="31"/>
      <c r="Q20" s="31"/>
      <c r="R20" s="31"/>
      <c r="S20" s="31"/>
      <c r="T20" s="31"/>
      <c r="U20" s="31"/>
    </row>
    <row r="21" spans="1:21" s="2" customFormat="1" ht="24" hidden="1">
      <c r="A21" s="20">
        <v>14</v>
      </c>
      <c r="B21" s="31" t="s">
        <v>68</v>
      </c>
      <c r="C21" s="31"/>
      <c r="D21" s="31" t="s">
        <v>73</v>
      </c>
      <c r="E21" s="31" t="s">
        <v>73</v>
      </c>
      <c r="F21" s="31" t="s">
        <v>74</v>
      </c>
      <c r="G21" s="31" t="s">
        <v>67</v>
      </c>
      <c r="H21" s="22" t="s">
        <v>33</v>
      </c>
      <c r="I21" s="22"/>
      <c r="J21" s="63">
        <v>45930</v>
      </c>
      <c r="K21" s="31" t="s">
        <v>58</v>
      </c>
      <c r="L21" s="31"/>
      <c r="M21" s="31"/>
      <c r="N21" s="21" t="s">
        <v>63</v>
      </c>
      <c r="O21" s="21"/>
      <c r="P21" s="31"/>
      <c r="Q21" s="31"/>
      <c r="R21" s="31"/>
      <c r="S21" s="31"/>
      <c r="T21" s="31"/>
      <c r="U21" s="31"/>
    </row>
    <row r="22" spans="1:21" s="2" customFormat="1" hidden="1">
      <c r="A22" s="20">
        <v>15</v>
      </c>
      <c r="B22" s="31" t="s">
        <v>68</v>
      </c>
      <c r="C22" s="31"/>
      <c r="D22" s="31" t="s">
        <v>75</v>
      </c>
      <c r="E22" s="31" t="s">
        <v>75</v>
      </c>
      <c r="F22" s="31" t="s">
        <v>76</v>
      </c>
      <c r="G22" s="31" t="s">
        <v>67</v>
      </c>
      <c r="H22" s="22" t="s">
        <v>33</v>
      </c>
      <c r="I22" s="22"/>
      <c r="J22" s="63">
        <v>45930</v>
      </c>
      <c r="K22" s="31" t="s">
        <v>58</v>
      </c>
      <c r="L22" s="31"/>
      <c r="M22" s="31"/>
      <c r="N22" s="21" t="s">
        <v>63</v>
      </c>
      <c r="O22" s="21"/>
      <c r="P22" s="31"/>
      <c r="Q22" s="31"/>
      <c r="R22" s="31"/>
      <c r="S22" s="31"/>
      <c r="T22" s="31"/>
      <c r="U22" s="31"/>
    </row>
    <row r="23" spans="1:21" s="2" customFormat="1" ht="24" hidden="1">
      <c r="A23" s="20">
        <v>16</v>
      </c>
      <c r="B23" s="31" t="s">
        <v>77</v>
      </c>
      <c r="C23" s="31"/>
      <c r="D23" s="31" t="s">
        <v>78</v>
      </c>
      <c r="E23" s="31" t="s">
        <v>78</v>
      </c>
      <c r="F23" s="31" t="s">
        <v>78</v>
      </c>
      <c r="G23" s="31" t="s">
        <v>67</v>
      </c>
      <c r="H23" s="22" t="s">
        <v>57</v>
      </c>
      <c r="I23" s="22"/>
      <c r="J23" s="63">
        <v>45930</v>
      </c>
      <c r="K23" s="31" t="s">
        <v>58</v>
      </c>
      <c r="L23" s="31"/>
      <c r="M23" s="31"/>
      <c r="N23" s="21" t="s">
        <v>63</v>
      </c>
      <c r="O23" s="21"/>
      <c r="P23" s="31"/>
      <c r="Q23" s="31"/>
      <c r="R23" s="31"/>
      <c r="S23" s="31"/>
      <c r="T23" s="31"/>
      <c r="U23" s="31"/>
    </row>
    <row r="24" spans="1:21" s="2" customFormat="1" hidden="1">
      <c r="A24" s="20">
        <v>17</v>
      </c>
      <c r="B24" s="31" t="s">
        <v>77</v>
      </c>
      <c r="C24" s="31"/>
      <c r="D24" s="31" t="s">
        <v>79</v>
      </c>
      <c r="E24" s="31" t="s">
        <v>79</v>
      </c>
      <c r="F24" s="31" t="s">
        <v>80</v>
      </c>
      <c r="G24" s="31" t="s">
        <v>67</v>
      </c>
      <c r="H24" s="22" t="s">
        <v>57</v>
      </c>
      <c r="I24" s="22"/>
      <c r="J24" s="63">
        <v>45930</v>
      </c>
      <c r="K24" s="31" t="s">
        <v>58</v>
      </c>
      <c r="L24" s="31"/>
      <c r="M24" s="31"/>
      <c r="N24" s="21" t="s">
        <v>63</v>
      </c>
      <c r="O24" s="21"/>
      <c r="P24" s="31"/>
      <c r="Q24" s="31"/>
      <c r="R24" s="31"/>
      <c r="S24" s="31"/>
      <c r="T24" s="31"/>
      <c r="U24" s="31"/>
    </row>
    <row r="25" spans="1:21" s="2" customFormat="1" ht="36" hidden="1">
      <c r="A25" s="20">
        <v>18</v>
      </c>
      <c r="B25" s="31" t="s">
        <v>77</v>
      </c>
      <c r="C25" s="31"/>
      <c r="D25" s="31" t="s">
        <v>81</v>
      </c>
      <c r="E25" s="31" t="s">
        <v>81</v>
      </c>
      <c r="F25" s="31" t="s">
        <v>82</v>
      </c>
      <c r="G25" s="31" t="s">
        <v>67</v>
      </c>
      <c r="H25" s="22" t="s">
        <v>57</v>
      </c>
      <c r="I25" s="22"/>
      <c r="J25" s="63">
        <v>45930</v>
      </c>
      <c r="K25" s="31" t="s">
        <v>58</v>
      </c>
      <c r="L25" s="31"/>
      <c r="M25" s="31"/>
      <c r="N25" s="21" t="s">
        <v>63</v>
      </c>
      <c r="O25" s="21"/>
      <c r="P25" s="31"/>
      <c r="Q25" s="31"/>
      <c r="R25" s="31"/>
      <c r="S25" s="31"/>
      <c r="T25" s="31"/>
      <c r="U25" s="31"/>
    </row>
    <row r="26" spans="1:21" s="2" customFormat="1" hidden="1">
      <c r="A26" s="20">
        <v>19</v>
      </c>
      <c r="B26" s="31" t="s">
        <v>77</v>
      </c>
      <c r="C26" s="31"/>
      <c r="D26" s="31" t="s">
        <v>83</v>
      </c>
      <c r="E26" s="31" t="s">
        <v>83</v>
      </c>
      <c r="F26" s="31" t="s">
        <v>83</v>
      </c>
      <c r="G26" s="31" t="s">
        <v>67</v>
      </c>
      <c r="H26" s="22" t="s">
        <v>57</v>
      </c>
      <c r="I26" s="22"/>
      <c r="J26" s="63">
        <v>45930</v>
      </c>
      <c r="K26" s="31" t="s">
        <v>58</v>
      </c>
      <c r="L26" s="31"/>
      <c r="M26" s="31"/>
      <c r="N26" s="21" t="s">
        <v>63</v>
      </c>
      <c r="O26" s="21"/>
      <c r="P26" s="31"/>
      <c r="Q26" s="31"/>
      <c r="R26" s="31"/>
      <c r="S26" s="31"/>
      <c r="T26" s="31"/>
      <c r="U26" s="31"/>
    </row>
    <row r="27" spans="1:21" s="2" customFormat="1" hidden="1">
      <c r="A27" s="20">
        <v>20</v>
      </c>
      <c r="B27" s="31" t="s">
        <v>77</v>
      </c>
      <c r="C27" s="31"/>
      <c r="D27" s="31" t="s">
        <v>84</v>
      </c>
      <c r="E27" s="31" t="s">
        <v>84</v>
      </c>
      <c r="F27" s="31" t="s">
        <v>84</v>
      </c>
      <c r="G27" s="31" t="s">
        <v>67</v>
      </c>
      <c r="H27" s="22" t="s">
        <v>57</v>
      </c>
      <c r="I27" s="22"/>
      <c r="J27" s="63">
        <v>45930</v>
      </c>
      <c r="K27" s="31" t="s">
        <v>58</v>
      </c>
      <c r="L27" s="31"/>
      <c r="M27" s="31"/>
      <c r="N27" s="21" t="s">
        <v>63</v>
      </c>
      <c r="O27" s="21"/>
      <c r="P27" s="31"/>
      <c r="Q27" s="31"/>
      <c r="R27" s="31"/>
      <c r="S27" s="31"/>
      <c r="T27" s="31"/>
      <c r="U27" s="31"/>
    </row>
    <row r="28" spans="1:21" s="2" customFormat="1" ht="48" hidden="1">
      <c r="A28" s="20">
        <v>21</v>
      </c>
      <c r="B28" s="31" t="s">
        <v>85</v>
      </c>
      <c r="C28" s="31"/>
      <c r="D28" s="31" t="s">
        <v>86</v>
      </c>
      <c r="E28" s="31" t="s">
        <v>87</v>
      </c>
      <c r="F28" s="31" t="s">
        <v>88</v>
      </c>
      <c r="G28" s="31" t="s">
        <v>580</v>
      </c>
      <c r="H28" s="22" t="s">
        <v>47</v>
      </c>
      <c r="I28" s="22"/>
      <c r="J28" s="63">
        <v>45930</v>
      </c>
      <c r="K28" s="31" t="s">
        <v>58</v>
      </c>
      <c r="L28" s="31"/>
      <c r="M28" s="31"/>
      <c r="N28" s="21"/>
      <c r="O28" s="21"/>
      <c r="P28" s="31"/>
      <c r="Q28" s="31"/>
      <c r="R28" s="31"/>
      <c r="S28" s="31"/>
      <c r="T28" s="31"/>
      <c r="U28" s="31"/>
    </row>
    <row r="29" spans="1:21" s="2" customFormat="1" ht="24" hidden="1">
      <c r="A29" s="20">
        <v>22</v>
      </c>
      <c r="B29" s="31" t="s">
        <v>85</v>
      </c>
      <c r="C29" s="31"/>
      <c r="D29" s="31" t="s">
        <v>90</v>
      </c>
      <c r="E29" s="31" t="s">
        <v>91</v>
      </c>
      <c r="F29" s="31" t="s">
        <v>92</v>
      </c>
      <c r="G29" s="31" t="s">
        <v>580</v>
      </c>
      <c r="H29" s="22" t="s">
        <v>47</v>
      </c>
      <c r="I29" s="22"/>
      <c r="J29" s="63">
        <v>45930</v>
      </c>
      <c r="K29" s="31" t="s">
        <v>58</v>
      </c>
      <c r="L29" s="31"/>
      <c r="M29" s="31"/>
      <c r="N29" s="21"/>
      <c r="O29" s="21"/>
      <c r="P29" s="31"/>
      <c r="Q29" s="31"/>
      <c r="R29" s="31"/>
      <c r="S29" s="31"/>
      <c r="T29" s="31"/>
      <c r="U29" s="31"/>
    </row>
    <row r="30" spans="1:21" s="2" customFormat="1" ht="24" hidden="1">
      <c r="A30" s="20">
        <v>23</v>
      </c>
      <c r="B30" s="31" t="s">
        <v>85</v>
      </c>
      <c r="C30" s="31"/>
      <c r="D30" s="31" t="s">
        <v>90</v>
      </c>
      <c r="E30" s="31" t="s">
        <v>91</v>
      </c>
      <c r="F30" s="31" t="s">
        <v>93</v>
      </c>
      <c r="G30" s="31" t="s">
        <v>580</v>
      </c>
      <c r="H30" s="22" t="s">
        <v>47</v>
      </c>
      <c r="I30" s="22"/>
      <c r="J30" s="63">
        <v>45930</v>
      </c>
      <c r="K30" s="31" t="s">
        <v>58</v>
      </c>
      <c r="L30" s="31"/>
      <c r="M30" s="31"/>
      <c r="N30" s="21"/>
      <c r="O30" s="21"/>
      <c r="P30" s="31"/>
      <c r="Q30" s="31"/>
      <c r="R30" s="31"/>
      <c r="S30" s="31"/>
      <c r="T30" s="31"/>
      <c r="U30" s="31"/>
    </row>
    <row r="31" spans="1:21" s="2" customFormat="1" ht="24" hidden="1">
      <c r="A31" s="20">
        <v>24</v>
      </c>
      <c r="B31" s="31" t="s">
        <v>94</v>
      </c>
      <c r="C31" s="31"/>
      <c r="D31" s="31" t="s">
        <v>95</v>
      </c>
      <c r="E31" s="31" t="s">
        <v>95</v>
      </c>
      <c r="F31" s="31" t="s">
        <v>96</v>
      </c>
      <c r="G31" s="31" t="s">
        <v>97</v>
      </c>
      <c r="H31" s="22" t="s">
        <v>98</v>
      </c>
      <c r="I31" s="22"/>
      <c r="J31" s="63">
        <v>45930</v>
      </c>
      <c r="K31" s="31" t="s">
        <v>58</v>
      </c>
      <c r="L31" s="31"/>
      <c r="M31" s="31"/>
      <c r="N31" s="21" t="s">
        <v>63</v>
      </c>
      <c r="O31" s="21"/>
      <c r="P31" s="31"/>
      <c r="Q31" s="31"/>
      <c r="R31" s="31"/>
      <c r="S31" s="31"/>
      <c r="T31" s="31"/>
      <c r="U31" s="31"/>
    </row>
    <row r="32" spans="1:21" s="2" customFormat="1" ht="48" hidden="1">
      <c r="A32" s="20">
        <v>25</v>
      </c>
      <c r="B32" s="31" t="s">
        <v>94</v>
      </c>
      <c r="C32" s="31"/>
      <c r="D32" s="31" t="s">
        <v>99</v>
      </c>
      <c r="E32" s="31" t="s">
        <v>99</v>
      </c>
      <c r="F32" s="31" t="s">
        <v>100</v>
      </c>
      <c r="G32" s="31" t="s">
        <v>97</v>
      </c>
      <c r="H32" s="22" t="s">
        <v>98</v>
      </c>
      <c r="I32" s="22"/>
      <c r="J32" s="63">
        <v>45930</v>
      </c>
      <c r="K32" s="31" t="s">
        <v>58</v>
      </c>
      <c r="L32" s="31"/>
      <c r="M32" s="31"/>
      <c r="N32" s="21" t="s">
        <v>63</v>
      </c>
      <c r="O32" s="21"/>
      <c r="P32" s="31"/>
      <c r="Q32" s="31"/>
      <c r="R32" s="31"/>
      <c r="S32" s="31"/>
      <c r="T32" s="31"/>
      <c r="U32" s="31"/>
    </row>
    <row r="33" spans="1:21" s="2" customFormat="1" ht="24" hidden="1">
      <c r="A33" s="20">
        <v>26</v>
      </c>
      <c r="B33" s="31" t="s">
        <v>101</v>
      </c>
      <c r="C33" s="31"/>
      <c r="D33" s="31" t="s">
        <v>102</v>
      </c>
      <c r="E33" s="31" t="s">
        <v>103</v>
      </c>
      <c r="F33" s="31"/>
      <c r="G33" s="31" t="s">
        <v>32</v>
      </c>
      <c r="H33" s="22" t="s">
        <v>104</v>
      </c>
      <c r="I33" s="22"/>
      <c r="J33" s="63">
        <v>45930</v>
      </c>
      <c r="K33" s="31" t="s">
        <v>58</v>
      </c>
      <c r="L33" s="31"/>
      <c r="M33" s="31"/>
      <c r="N33" s="21" t="s">
        <v>105</v>
      </c>
      <c r="O33" s="21"/>
      <c r="P33" s="31"/>
      <c r="Q33" s="31"/>
      <c r="R33" s="31"/>
      <c r="S33" s="31"/>
      <c r="T33" s="31"/>
      <c r="U33" s="31"/>
    </row>
    <row r="34" spans="1:21" s="2" customFormat="1" ht="36" hidden="1">
      <c r="A34" s="20">
        <v>27</v>
      </c>
      <c r="B34" s="31" t="s">
        <v>101</v>
      </c>
      <c r="C34" s="31"/>
      <c r="D34" s="31" t="s">
        <v>106</v>
      </c>
      <c r="E34" s="31" t="s">
        <v>107</v>
      </c>
      <c r="F34" s="31" t="s">
        <v>108</v>
      </c>
      <c r="G34" s="31" t="s">
        <v>32</v>
      </c>
      <c r="H34" s="22" t="s">
        <v>104</v>
      </c>
      <c r="I34" s="22"/>
      <c r="J34" s="63">
        <v>45930</v>
      </c>
      <c r="K34" s="31" t="s">
        <v>58</v>
      </c>
      <c r="L34" s="31"/>
      <c r="M34" s="31"/>
      <c r="N34" s="21" t="s">
        <v>109</v>
      </c>
      <c r="O34" s="21"/>
      <c r="P34" s="31"/>
      <c r="Q34" s="31"/>
      <c r="R34" s="31"/>
      <c r="S34" s="31"/>
      <c r="T34" s="31"/>
      <c r="U34" s="31"/>
    </row>
    <row r="35" spans="1:21" s="2" customFormat="1" ht="36" hidden="1">
      <c r="A35" s="20">
        <v>28</v>
      </c>
      <c r="B35" s="31" t="s">
        <v>101</v>
      </c>
      <c r="C35" s="31"/>
      <c r="D35" s="31" t="s">
        <v>110</v>
      </c>
      <c r="E35" s="31" t="s">
        <v>111</v>
      </c>
      <c r="F35" s="31" t="s">
        <v>112</v>
      </c>
      <c r="G35" s="31" t="s">
        <v>32</v>
      </c>
      <c r="H35" s="22" t="s">
        <v>104</v>
      </c>
      <c r="I35" s="22"/>
      <c r="J35" s="63">
        <v>45930</v>
      </c>
      <c r="K35" s="31" t="s">
        <v>58</v>
      </c>
      <c r="L35" s="31"/>
      <c r="M35" s="31"/>
      <c r="N35" s="21" t="s">
        <v>109</v>
      </c>
      <c r="O35" s="21"/>
      <c r="P35" s="31"/>
      <c r="Q35" s="31"/>
      <c r="R35" s="31"/>
      <c r="S35" s="31"/>
      <c r="T35" s="31"/>
      <c r="U35" s="31"/>
    </row>
    <row r="36" spans="1:21" s="2" customFormat="1" ht="48" hidden="1">
      <c r="A36" s="20">
        <v>29</v>
      </c>
      <c r="B36" s="31" t="s">
        <v>101</v>
      </c>
      <c r="C36" s="31"/>
      <c r="D36" s="31" t="s">
        <v>113</v>
      </c>
      <c r="E36" s="31" t="s">
        <v>114</v>
      </c>
      <c r="F36" s="31" t="s">
        <v>115</v>
      </c>
      <c r="G36" s="31" t="s">
        <v>32</v>
      </c>
      <c r="H36" s="22" t="s">
        <v>104</v>
      </c>
      <c r="I36" s="22"/>
      <c r="J36" s="63">
        <v>45930</v>
      </c>
      <c r="K36" s="31" t="s">
        <v>58</v>
      </c>
      <c r="L36" s="31"/>
      <c r="M36" s="31"/>
      <c r="N36" s="21" t="s">
        <v>109</v>
      </c>
      <c r="O36" s="21"/>
      <c r="P36" s="31"/>
      <c r="Q36" s="31"/>
      <c r="R36" s="31"/>
      <c r="S36" s="31"/>
      <c r="T36" s="31"/>
      <c r="U36" s="31"/>
    </row>
    <row r="37" spans="1:21" s="2" customFormat="1" ht="48" hidden="1">
      <c r="A37" s="20">
        <v>30</v>
      </c>
      <c r="B37" s="31" t="s">
        <v>101</v>
      </c>
      <c r="C37" s="31"/>
      <c r="D37" s="31" t="s">
        <v>116</v>
      </c>
      <c r="E37" s="31" t="s">
        <v>117</v>
      </c>
      <c r="F37" s="31" t="s">
        <v>118</v>
      </c>
      <c r="G37" s="31" t="s">
        <v>32</v>
      </c>
      <c r="H37" s="22" t="s">
        <v>104</v>
      </c>
      <c r="I37" s="22"/>
      <c r="J37" s="63">
        <v>45930</v>
      </c>
      <c r="K37" s="31" t="s">
        <v>58</v>
      </c>
      <c r="L37" s="31"/>
      <c r="M37" s="31"/>
      <c r="N37" s="21" t="s">
        <v>109</v>
      </c>
      <c r="O37" s="21"/>
      <c r="P37" s="31"/>
      <c r="Q37" s="31"/>
      <c r="R37" s="31"/>
      <c r="S37" s="31"/>
      <c r="T37" s="31"/>
      <c r="U37" s="31"/>
    </row>
    <row r="38" spans="1:21" s="2" customFormat="1" ht="72" hidden="1">
      <c r="A38" s="20">
        <v>31</v>
      </c>
      <c r="B38" s="31" t="s">
        <v>101</v>
      </c>
      <c r="C38" s="31"/>
      <c r="D38" s="31" t="s">
        <v>119</v>
      </c>
      <c r="E38" s="31" t="s">
        <v>120</v>
      </c>
      <c r="F38" s="31" t="s">
        <v>121</v>
      </c>
      <c r="G38" s="31" t="s">
        <v>32</v>
      </c>
      <c r="H38" s="22" t="s">
        <v>104</v>
      </c>
      <c r="I38" s="22"/>
      <c r="J38" s="63">
        <v>45930</v>
      </c>
      <c r="K38" s="31" t="s">
        <v>58</v>
      </c>
      <c r="L38" s="31"/>
      <c r="M38" s="31"/>
      <c r="N38" s="21" t="s">
        <v>63</v>
      </c>
      <c r="O38" s="21"/>
      <c r="P38" s="31"/>
      <c r="Q38" s="31"/>
      <c r="R38" s="31"/>
      <c r="S38" s="31"/>
      <c r="T38" s="31"/>
      <c r="U38" s="31"/>
    </row>
    <row r="39" spans="1:21" s="2" customFormat="1" ht="48" hidden="1">
      <c r="A39" s="20">
        <v>32</v>
      </c>
      <c r="B39" s="31" t="s">
        <v>101</v>
      </c>
      <c r="C39" s="31"/>
      <c r="D39" s="31" t="s">
        <v>122</v>
      </c>
      <c r="E39" s="31" t="s">
        <v>123</v>
      </c>
      <c r="F39" s="31" t="s">
        <v>124</v>
      </c>
      <c r="G39" s="31" t="s">
        <v>32</v>
      </c>
      <c r="H39" s="22" t="s">
        <v>104</v>
      </c>
      <c r="I39" s="22"/>
      <c r="J39" s="63">
        <v>45930</v>
      </c>
      <c r="K39" s="31" t="s">
        <v>58</v>
      </c>
      <c r="L39" s="31"/>
      <c r="M39" s="31"/>
      <c r="N39" s="21" t="s">
        <v>63</v>
      </c>
      <c r="O39" s="21"/>
      <c r="P39" s="31"/>
      <c r="Q39" s="31"/>
      <c r="R39" s="31"/>
      <c r="S39" s="31"/>
      <c r="T39" s="31"/>
      <c r="U39" s="31"/>
    </row>
    <row r="40" spans="1:21" s="2" customFormat="1" hidden="1">
      <c r="A40" s="20">
        <v>33</v>
      </c>
      <c r="B40" s="31" t="s">
        <v>101</v>
      </c>
      <c r="C40" s="31"/>
      <c r="D40" s="31" t="s">
        <v>125</v>
      </c>
      <c r="E40" s="31" t="s">
        <v>125</v>
      </c>
      <c r="F40" s="31" t="s">
        <v>126</v>
      </c>
      <c r="G40" s="31" t="s">
        <v>32</v>
      </c>
      <c r="H40" s="22" t="s">
        <v>104</v>
      </c>
      <c r="I40" s="22"/>
      <c r="J40" s="63">
        <v>45930</v>
      </c>
      <c r="K40" s="31" t="s">
        <v>58</v>
      </c>
      <c r="L40" s="31"/>
      <c r="M40" s="31"/>
      <c r="N40" s="21" t="s">
        <v>63</v>
      </c>
      <c r="O40" s="21"/>
      <c r="P40" s="31"/>
      <c r="Q40" s="31"/>
      <c r="R40" s="31"/>
      <c r="S40" s="31"/>
      <c r="T40" s="31"/>
      <c r="U40" s="31"/>
    </row>
    <row r="41" spans="1:21" s="2" customFormat="1" ht="48" hidden="1">
      <c r="A41" s="20">
        <v>34</v>
      </c>
      <c r="B41" s="31" t="s">
        <v>101</v>
      </c>
      <c r="C41" s="31"/>
      <c r="D41" s="31" t="s">
        <v>127</v>
      </c>
      <c r="E41" s="31" t="s">
        <v>128</v>
      </c>
      <c r="F41" s="31" t="s">
        <v>129</v>
      </c>
      <c r="G41" s="31" t="s">
        <v>32</v>
      </c>
      <c r="H41" s="22" t="s">
        <v>104</v>
      </c>
      <c r="I41" s="22"/>
      <c r="J41" s="63">
        <v>45930</v>
      </c>
      <c r="K41" s="31" t="s">
        <v>58</v>
      </c>
      <c r="L41" s="31"/>
      <c r="M41" s="31"/>
      <c r="N41" s="21" t="s">
        <v>63</v>
      </c>
      <c r="O41" s="21"/>
      <c r="P41" s="31"/>
      <c r="Q41" s="31"/>
      <c r="R41" s="31"/>
      <c r="S41" s="31"/>
      <c r="T41" s="31"/>
      <c r="U41" s="31"/>
    </row>
    <row r="42" spans="1:21" s="2" customFormat="1" ht="36" hidden="1">
      <c r="A42" s="7">
        <v>35</v>
      </c>
      <c r="B42" s="9" t="s">
        <v>101</v>
      </c>
      <c r="C42" s="9"/>
      <c r="D42" s="9" t="s">
        <v>130</v>
      </c>
      <c r="E42" s="9" t="s">
        <v>131</v>
      </c>
      <c r="F42" s="9" t="s">
        <v>132</v>
      </c>
      <c r="G42" s="9"/>
      <c r="H42" s="14" t="s">
        <v>104</v>
      </c>
      <c r="I42" s="14"/>
      <c r="J42" s="64">
        <v>45955</v>
      </c>
      <c r="K42" s="9" t="s">
        <v>133</v>
      </c>
      <c r="L42" s="65"/>
      <c r="M42" s="9"/>
      <c r="N42" s="9"/>
      <c r="O42" s="9"/>
      <c r="P42" s="9"/>
      <c r="Q42" s="9"/>
      <c r="R42" s="9"/>
      <c r="S42" s="9"/>
      <c r="T42" s="9"/>
      <c r="U42" s="9"/>
    </row>
    <row r="43" spans="1:21" s="2" customFormat="1" ht="36" hidden="1">
      <c r="A43" s="7">
        <v>36</v>
      </c>
      <c r="B43" s="9" t="s">
        <v>101</v>
      </c>
      <c r="C43" s="9"/>
      <c r="D43" s="9" t="s">
        <v>134</v>
      </c>
      <c r="E43" s="9" t="s">
        <v>135</v>
      </c>
      <c r="F43" s="9" t="s">
        <v>136</v>
      </c>
      <c r="G43" s="9"/>
      <c r="H43" s="14" t="s">
        <v>104</v>
      </c>
      <c r="I43" s="14"/>
      <c r="J43" s="64">
        <v>45955</v>
      </c>
      <c r="K43" s="9" t="s">
        <v>133</v>
      </c>
      <c r="L43" s="65"/>
      <c r="M43" s="9"/>
      <c r="N43" s="9"/>
      <c r="O43" s="9"/>
      <c r="P43" s="9"/>
      <c r="Q43" s="9"/>
      <c r="R43" s="9"/>
      <c r="S43" s="9"/>
      <c r="T43" s="9"/>
      <c r="U43" s="9"/>
    </row>
    <row r="44" spans="1:21" s="2" customFormat="1" ht="72" hidden="1">
      <c r="A44" s="7">
        <v>37</v>
      </c>
      <c r="B44" s="9" t="s">
        <v>101</v>
      </c>
      <c r="C44" s="9"/>
      <c r="D44" s="9" t="s">
        <v>137</v>
      </c>
      <c r="E44" s="9" t="s">
        <v>138</v>
      </c>
      <c r="F44" s="9" t="s">
        <v>139</v>
      </c>
      <c r="G44" s="9"/>
      <c r="H44" s="14" t="s">
        <v>140</v>
      </c>
      <c r="I44" s="14"/>
      <c r="J44" s="64">
        <v>45955</v>
      </c>
      <c r="K44" s="9" t="s">
        <v>133</v>
      </c>
      <c r="L44" s="65"/>
      <c r="M44" s="9"/>
      <c r="N44" s="9"/>
      <c r="O44" s="9"/>
      <c r="P44" s="9"/>
      <c r="Q44" s="9"/>
      <c r="R44" s="9"/>
      <c r="S44" s="9"/>
      <c r="T44" s="9"/>
      <c r="U44" s="9"/>
    </row>
    <row r="45" spans="1:21" s="2" customFormat="1" ht="48" hidden="1">
      <c r="A45" s="7">
        <v>38</v>
      </c>
      <c r="B45" s="9" t="s">
        <v>101</v>
      </c>
      <c r="C45" s="9"/>
      <c r="D45" s="9" t="s">
        <v>141</v>
      </c>
      <c r="E45" s="9" t="s">
        <v>142</v>
      </c>
      <c r="F45" s="9" t="s">
        <v>143</v>
      </c>
      <c r="G45" s="9"/>
      <c r="H45" s="14" t="s">
        <v>104</v>
      </c>
      <c r="I45" s="14"/>
      <c r="J45" s="64">
        <v>45955</v>
      </c>
      <c r="K45" s="9" t="s">
        <v>133</v>
      </c>
      <c r="L45" s="65"/>
      <c r="M45" s="9"/>
      <c r="N45" s="9"/>
      <c r="O45" s="9"/>
      <c r="P45" s="9"/>
      <c r="Q45" s="9"/>
      <c r="R45" s="9"/>
      <c r="S45" s="9"/>
      <c r="T45" s="9"/>
      <c r="U45" s="9"/>
    </row>
    <row r="46" spans="1:21" s="2" customFormat="1" ht="48" hidden="1">
      <c r="A46" s="7">
        <v>39</v>
      </c>
      <c r="B46" s="9" t="s">
        <v>101</v>
      </c>
      <c r="C46" s="9"/>
      <c r="D46" s="9" t="s">
        <v>145</v>
      </c>
      <c r="E46" s="9" t="s">
        <v>146</v>
      </c>
      <c r="F46" s="9" t="s">
        <v>147</v>
      </c>
      <c r="G46" s="9"/>
      <c r="H46" s="14" t="s">
        <v>104</v>
      </c>
      <c r="I46" s="14"/>
      <c r="J46" s="64">
        <v>45955</v>
      </c>
      <c r="K46" s="9" t="s">
        <v>133</v>
      </c>
      <c r="L46" s="65"/>
      <c r="M46" s="9"/>
      <c r="N46" s="9"/>
      <c r="O46" s="9"/>
      <c r="P46" s="9"/>
      <c r="Q46" s="9"/>
      <c r="R46" s="9"/>
      <c r="S46" s="9"/>
      <c r="T46" s="9"/>
      <c r="U46" s="9"/>
    </row>
    <row r="47" spans="1:21" s="2" customFormat="1" ht="36" hidden="1">
      <c r="A47" s="7">
        <v>40</v>
      </c>
      <c r="B47" s="9" t="s">
        <v>101</v>
      </c>
      <c r="C47" s="9"/>
      <c r="D47" s="9" t="s">
        <v>148</v>
      </c>
      <c r="E47" s="9" t="s">
        <v>149</v>
      </c>
      <c r="F47" s="9" t="s">
        <v>150</v>
      </c>
      <c r="G47" s="9"/>
      <c r="H47" s="14" t="s">
        <v>104</v>
      </c>
      <c r="I47" s="14"/>
      <c r="J47" s="64">
        <v>45955</v>
      </c>
      <c r="K47" s="9" t="s">
        <v>133</v>
      </c>
      <c r="L47" s="65"/>
      <c r="M47" s="9"/>
      <c r="N47" s="9"/>
      <c r="O47" s="9"/>
      <c r="P47" s="9"/>
      <c r="Q47" s="9"/>
      <c r="R47" s="9"/>
      <c r="S47" s="9"/>
      <c r="T47" s="9"/>
      <c r="U47" s="9"/>
    </row>
    <row r="48" spans="1:21" s="2" customFormat="1" ht="72" hidden="1">
      <c r="A48" s="7">
        <v>41</v>
      </c>
      <c r="B48" s="9" t="s">
        <v>101</v>
      </c>
      <c r="C48" s="9"/>
      <c r="D48" s="9" t="s">
        <v>151</v>
      </c>
      <c r="E48" s="9" t="s">
        <v>152</v>
      </c>
      <c r="F48" s="9" t="s">
        <v>153</v>
      </c>
      <c r="G48" s="9"/>
      <c r="H48" s="14" t="s">
        <v>104</v>
      </c>
      <c r="I48" s="14"/>
      <c r="J48" s="64">
        <v>45955</v>
      </c>
      <c r="K48" s="9" t="s">
        <v>133</v>
      </c>
      <c r="L48" s="65"/>
      <c r="M48" s="9"/>
      <c r="N48" s="9"/>
      <c r="O48" s="9"/>
      <c r="P48" s="9"/>
      <c r="Q48" s="9"/>
      <c r="R48" s="9"/>
      <c r="S48" s="9"/>
      <c r="T48" s="9"/>
      <c r="U48" s="9"/>
    </row>
    <row r="49" spans="1:21" s="2" customFormat="1" ht="36" hidden="1">
      <c r="A49" s="7">
        <v>42</v>
      </c>
      <c r="B49" s="9" t="s">
        <v>154</v>
      </c>
      <c r="C49" s="9"/>
      <c r="D49" s="9" t="s">
        <v>155</v>
      </c>
      <c r="E49" s="9" t="s">
        <v>156</v>
      </c>
      <c r="F49" s="9" t="s">
        <v>156</v>
      </c>
      <c r="G49" s="9"/>
      <c r="H49" s="14" t="s">
        <v>104</v>
      </c>
      <c r="I49" s="14"/>
      <c r="J49" s="64">
        <v>45955</v>
      </c>
      <c r="K49" s="9" t="s">
        <v>133</v>
      </c>
      <c r="L49" s="65"/>
      <c r="M49" s="9"/>
      <c r="N49" s="9"/>
      <c r="O49" s="9"/>
      <c r="P49" s="9"/>
      <c r="Q49" s="9"/>
      <c r="R49" s="9"/>
      <c r="S49" s="9"/>
      <c r="T49" s="9"/>
      <c r="U49" s="9"/>
    </row>
    <row r="50" spans="1:21" s="2" customFormat="1" ht="36" hidden="1">
      <c r="A50" s="7">
        <v>43</v>
      </c>
      <c r="B50" s="9" t="s">
        <v>101</v>
      </c>
      <c r="C50" s="9"/>
      <c r="D50" s="9" t="s">
        <v>157</v>
      </c>
      <c r="E50" s="9" t="s">
        <v>158</v>
      </c>
      <c r="F50" s="9" t="s">
        <v>159</v>
      </c>
      <c r="G50" s="9"/>
      <c r="H50" s="14" t="s">
        <v>104</v>
      </c>
      <c r="I50" s="14"/>
      <c r="J50" s="64">
        <v>45955</v>
      </c>
      <c r="K50" s="9" t="s">
        <v>133</v>
      </c>
      <c r="L50" s="65"/>
      <c r="M50" s="9"/>
      <c r="N50" s="9"/>
      <c r="O50" s="9"/>
      <c r="P50" s="9"/>
      <c r="Q50" s="9"/>
      <c r="R50" s="9"/>
      <c r="S50" s="9"/>
      <c r="T50" s="9"/>
      <c r="U50" s="9"/>
    </row>
    <row r="51" spans="1:21" s="2" customFormat="1" ht="84" hidden="1">
      <c r="A51" s="7">
        <v>44</v>
      </c>
      <c r="B51" s="9" t="s">
        <v>101</v>
      </c>
      <c r="C51" s="9"/>
      <c r="D51" s="9" t="s">
        <v>160</v>
      </c>
      <c r="E51" s="9" t="s">
        <v>161</v>
      </c>
      <c r="F51" s="9" t="s">
        <v>162</v>
      </c>
      <c r="G51" s="9"/>
      <c r="H51" s="14" t="s">
        <v>163</v>
      </c>
      <c r="I51" s="14"/>
      <c r="J51" s="64">
        <v>45955</v>
      </c>
      <c r="K51" s="9" t="s">
        <v>133</v>
      </c>
      <c r="L51" s="65"/>
      <c r="M51" s="9"/>
      <c r="N51" s="9"/>
      <c r="O51" s="9"/>
      <c r="P51" s="9"/>
      <c r="Q51" s="9"/>
      <c r="R51" s="9"/>
      <c r="S51" s="9"/>
      <c r="T51" s="9"/>
      <c r="U51" s="9"/>
    </row>
    <row r="52" spans="1:21" ht="96" hidden="1">
      <c r="A52" s="66">
        <v>45</v>
      </c>
      <c r="B52" s="42" t="s">
        <v>180</v>
      </c>
      <c r="D52" s="42" t="s">
        <v>182</v>
      </c>
      <c r="E52" s="42" t="s">
        <v>183</v>
      </c>
      <c r="F52" s="42" t="s">
        <v>184</v>
      </c>
      <c r="H52" s="42" t="s">
        <v>186</v>
      </c>
      <c r="I52" s="67"/>
      <c r="J52" s="68">
        <v>45955</v>
      </c>
      <c r="K52" s="42" t="s">
        <v>133</v>
      </c>
      <c r="L52" s="43">
        <v>1</v>
      </c>
    </row>
    <row r="53" spans="1:21" s="2" customFormat="1" ht="24" hidden="1">
      <c r="A53" s="7">
        <v>46</v>
      </c>
      <c r="B53" s="9" t="s">
        <v>187</v>
      </c>
      <c r="C53" s="9"/>
      <c r="D53" s="9" t="s">
        <v>188</v>
      </c>
      <c r="E53" s="9" t="s">
        <v>189</v>
      </c>
      <c r="F53" s="9" t="s">
        <v>189</v>
      </c>
      <c r="G53" s="9"/>
      <c r="H53" s="9" t="s">
        <v>47</v>
      </c>
      <c r="I53" s="14"/>
      <c r="J53" s="64">
        <v>45955</v>
      </c>
      <c r="K53" s="9" t="s">
        <v>133</v>
      </c>
      <c r="L53" s="65">
        <v>1</v>
      </c>
      <c r="M53" s="9"/>
      <c r="N53" s="9"/>
      <c r="O53" s="9"/>
      <c r="P53" s="9"/>
      <c r="Q53" s="9"/>
      <c r="R53" s="9"/>
      <c r="S53" s="9"/>
      <c r="T53" s="9"/>
      <c r="U53" s="9"/>
    </row>
    <row r="54" spans="1:21" s="2" customFormat="1" ht="36" hidden="1">
      <c r="A54" s="7">
        <v>47</v>
      </c>
      <c r="B54" s="9" t="s">
        <v>101</v>
      </c>
      <c r="C54" s="9"/>
      <c r="D54" s="9" t="s">
        <v>190</v>
      </c>
      <c r="E54" s="9" t="s">
        <v>191</v>
      </c>
      <c r="F54" s="9" t="s">
        <v>192</v>
      </c>
      <c r="G54" s="9"/>
      <c r="H54" s="9" t="s">
        <v>163</v>
      </c>
      <c r="I54" s="14"/>
      <c r="J54" s="64">
        <v>45955</v>
      </c>
      <c r="K54" s="9" t="s">
        <v>133</v>
      </c>
      <c r="L54" s="65"/>
      <c r="M54" s="9"/>
      <c r="N54" s="9"/>
      <c r="O54" s="9"/>
      <c r="P54" s="9"/>
      <c r="Q54" s="9"/>
      <c r="R54" s="9"/>
      <c r="S54" s="9"/>
      <c r="T54" s="9"/>
      <c r="U54" s="9"/>
    </row>
    <row r="55" spans="1:21" s="2" customFormat="1" ht="96" hidden="1">
      <c r="A55" s="7">
        <v>48</v>
      </c>
      <c r="B55" s="9" t="s">
        <v>101</v>
      </c>
      <c r="C55" s="9"/>
      <c r="D55" s="9" t="s">
        <v>193</v>
      </c>
      <c r="E55" s="9" t="s">
        <v>194</v>
      </c>
      <c r="F55" s="9" t="s">
        <v>195</v>
      </c>
      <c r="G55" s="9"/>
      <c r="H55" s="9" t="s">
        <v>104</v>
      </c>
      <c r="I55" s="14"/>
      <c r="J55" s="64">
        <v>45955</v>
      </c>
      <c r="K55" s="9" t="s">
        <v>196</v>
      </c>
      <c r="L55" s="9"/>
      <c r="M55" s="9"/>
      <c r="N55" s="9"/>
      <c r="O55" s="9"/>
      <c r="P55" s="9"/>
      <c r="Q55" s="9"/>
      <c r="R55" s="9"/>
      <c r="S55" s="9"/>
      <c r="T55" s="9"/>
      <c r="U55" s="9"/>
    </row>
    <row r="56" spans="1:21" s="2" customFormat="1" ht="84" hidden="1">
      <c r="A56" s="7">
        <v>49</v>
      </c>
      <c r="B56" s="9" t="s">
        <v>101</v>
      </c>
      <c r="C56" s="9"/>
      <c r="D56" s="9" t="s">
        <v>197</v>
      </c>
      <c r="E56" s="9" t="s">
        <v>198</v>
      </c>
      <c r="F56" s="9" t="s">
        <v>199</v>
      </c>
      <c r="G56" s="9"/>
      <c r="H56" s="9" t="s">
        <v>104</v>
      </c>
      <c r="I56" s="14"/>
      <c r="J56" s="64">
        <v>45955</v>
      </c>
      <c r="K56" s="9" t="s">
        <v>196</v>
      </c>
      <c r="L56" s="9"/>
      <c r="M56" s="9"/>
      <c r="N56" s="9"/>
      <c r="O56" s="9"/>
      <c r="P56" s="9"/>
      <c r="Q56" s="9"/>
      <c r="R56" s="9"/>
      <c r="S56" s="9"/>
      <c r="T56" s="9"/>
      <c r="U56" s="9"/>
    </row>
    <row r="57" spans="1:21" ht="312" hidden="1">
      <c r="A57" s="66">
        <v>50</v>
      </c>
      <c r="B57" s="42" t="s">
        <v>180</v>
      </c>
      <c r="D57" s="42" t="s">
        <v>200</v>
      </c>
      <c r="E57" s="42" t="s">
        <v>201</v>
      </c>
      <c r="F57" s="42" t="s">
        <v>581</v>
      </c>
      <c r="H57" s="42" t="s">
        <v>186</v>
      </c>
      <c r="I57" s="67"/>
      <c r="J57" s="68">
        <v>45955</v>
      </c>
      <c r="K57" s="42" t="s">
        <v>196</v>
      </c>
      <c r="L57" s="43">
        <v>5</v>
      </c>
    </row>
    <row r="58" spans="1:21" ht="24" hidden="1">
      <c r="A58" s="66">
        <v>51</v>
      </c>
      <c r="B58" s="42" t="s">
        <v>180</v>
      </c>
      <c r="D58" s="42" t="s">
        <v>203</v>
      </c>
      <c r="E58" s="42" t="s">
        <v>204</v>
      </c>
      <c r="F58" s="42" t="s">
        <v>205</v>
      </c>
      <c r="H58" s="42" t="s">
        <v>186</v>
      </c>
      <c r="I58" s="67"/>
      <c r="J58" s="68">
        <v>45955</v>
      </c>
      <c r="K58" s="42" t="s">
        <v>196</v>
      </c>
      <c r="L58" s="43">
        <v>3</v>
      </c>
    </row>
    <row r="59" spans="1:21" ht="60" hidden="1">
      <c r="A59" s="66">
        <v>52</v>
      </c>
      <c r="B59" s="42" t="s">
        <v>180</v>
      </c>
      <c r="D59" s="42" t="s">
        <v>206</v>
      </c>
      <c r="E59" s="42" t="s">
        <v>207</v>
      </c>
      <c r="F59" s="42" t="s">
        <v>208</v>
      </c>
      <c r="H59" s="42" t="s">
        <v>186</v>
      </c>
      <c r="I59" s="67"/>
      <c r="J59" s="68">
        <v>45955</v>
      </c>
      <c r="K59" s="42" t="s">
        <v>196</v>
      </c>
      <c r="L59" s="43">
        <v>6</v>
      </c>
    </row>
    <row r="60" spans="1:21" ht="24" hidden="1">
      <c r="A60" s="66">
        <v>53</v>
      </c>
      <c r="B60" s="41" t="s">
        <v>180</v>
      </c>
      <c r="C60" s="41" t="s">
        <v>211</v>
      </c>
      <c r="D60" s="42" t="s">
        <v>212</v>
      </c>
      <c r="E60" s="42" t="s">
        <v>213</v>
      </c>
      <c r="F60" s="42" t="s">
        <v>214</v>
      </c>
      <c r="G60" s="41" t="s">
        <v>185</v>
      </c>
      <c r="H60" s="41"/>
      <c r="I60" s="67"/>
      <c r="J60" s="69"/>
      <c r="K60" s="41" t="s">
        <v>582</v>
      </c>
      <c r="L60" s="70">
        <v>4</v>
      </c>
    </row>
    <row r="61" spans="1:21" ht="24" hidden="1">
      <c r="A61" s="66">
        <v>54</v>
      </c>
      <c r="B61" s="42" t="s">
        <v>180</v>
      </c>
      <c r="D61" s="42" t="s">
        <v>209</v>
      </c>
      <c r="E61" s="42" t="s">
        <v>210</v>
      </c>
      <c r="F61" s="42" t="s">
        <v>210</v>
      </c>
      <c r="H61" s="42" t="s">
        <v>186</v>
      </c>
      <c r="I61" s="67"/>
      <c r="J61" s="68">
        <v>45955</v>
      </c>
      <c r="K61" s="42" t="s">
        <v>196</v>
      </c>
      <c r="L61" s="43">
        <v>2</v>
      </c>
    </row>
    <row r="62" spans="1:21" ht="48" hidden="1">
      <c r="A62" s="66">
        <v>55</v>
      </c>
      <c r="B62" s="42" t="s">
        <v>180</v>
      </c>
      <c r="D62" s="42" t="s">
        <v>215</v>
      </c>
      <c r="E62" s="42" t="s">
        <v>216</v>
      </c>
      <c r="F62" s="42" t="s">
        <v>216</v>
      </c>
      <c r="H62" s="42" t="s">
        <v>218</v>
      </c>
      <c r="I62" s="67"/>
      <c r="J62" s="68">
        <v>45955</v>
      </c>
      <c r="K62" s="42" t="s">
        <v>196</v>
      </c>
      <c r="L62" s="43" t="s">
        <v>583</v>
      </c>
      <c r="O62" s="42" t="s">
        <v>582</v>
      </c>
    </row>
    <row r="63" spans="1:21" s="2" customFormat="1" ht="24" hidden="1">
      <c r="A63" s="7">
        <v>56</v>
      </c>
      <c r="B63" s="9" t="s">
        <v>68</v>
      </c>
      <c r="C63" s="9"/>
      <c r="D63" s="9" t="s">
        <v>219</v>
      </c>
      <c r="E63" s="9" t="s">
        <v>219</v>
      </c>
      <c r="F63" s="9" t="s">
        <v>220</v>
      </c>
      <c r="G63" s="9"/>
      <c r="H63" s="9" t="s">
        <v>57</v>
      </c>
      <c r="I63" s="14"/>
      <c r="J63" s="64">
        <v>45955</v>
      </c>
      <c r="K63" s="9" t="s">
        <v>196</v>
      </c>
      <c r="L63" s="9">
        <v>1</v>
      </c>
      <c r="M63" s="9"/>
      <c r="N63" s="9"/>
      <c r="O63" s="9"/>
      <c r="P63" s="9"/>
      <c r="Q63" s="9"/>
      <c r="R63" s="9"/>
      <c r="S63" s="9"/>
      <c r="T63" s="9"/>
      <c r="U63" s="9"/>
    </row>
    <row r="64" spans="1:21" s="2" customFormat="1" ht="108" hidden="1">
      <c r="A64" s="7">
        <v>57</v>
      </c>
      <c r="B64" s="9" t="s">
        <v>970</v>
      </c>
      <c r="C64" s="9"/>
      <c r="D64" s="9" t="s">
        <v>223</v>
      </c>
      <c r="E64" s="9" t="s">
        <v>224</v>
      </c>
      <c r="F64" s="9" t="s">
        <v>225</v>
      </c>
      <c r="G64" s="9"/>
      <c r="H64" s="9" t="s">
        <v>57</v>
      </c>
      <c r="I64" s="14"/>
      <c r="J64" s="64">
        <v>45955</v>
      </c>
      <c r="K64" s="9" t="s">
        <v>196</v>
      </c>
      <c r="L64" s="9">
        <v>2</v>
      </c>
      <c r="M64" s="9"/>
      <c r="N64" s="9"/>
      <c r="O64" s="9"/>
      <c r="P64" s="9"/>
      <c r="Q64" s="9"/>
      <c r="R64" s="9"/>
      <c r="S64" s="9"/>
      <c r="T64" s="9"/>
      <c r="U64" s="9"/>
    </row>
    <row r="65" spans="1:21" s="2" customFormat="1" ht="108" hidden="1">
      <c r="A65" s="7">
        <v>58</v>
      </c>
      <c r="B65" s="9" t="s">
        <v>970</v>
      </c>
      <c r="C65" s="9"/>
      <c r="D65" s="9" t="s">
        <v>223</v>
      </c>
      <c r="E65" s="9" t="s">
        <v>226</v>
      </c>
      <c r="F65" s="9" t="s">
        <v>227</v>
      </c>
      <c r="G65" s="9"/>
      <c r="H65" s="9" t="s">
        <v>57</v>
      </c>
      <c r="I65" s="14"/>
      <c r="J65" s="64">
        <v>45955</v>
      </c>
      <c r="K65" s="9" t="s">
        <v>196</v>
      </c>
      <c r="L65" s="9">
        <v>3</v>
      </c>
      <c r="M65" s="9"/>
      <c r="N65" s="9"/>
      <c r="O65" s="9"/>
      <c r="P65" s="9"/>
      <c r="Q65" s="9"/>
      <c r="R65" s="9"/>
      <c r="S65" s="9"/>
      <c r="T65" s="9"/>
      <c r="U65" s="9"/>
    </row>
    <row r="66" spans="1:21" s="2" customFormat="1" ht="24" hidden="1">
      <c r="A66" s="7">
        <v>59</v>
      </c>
      <c r="B66" s="9" t="s">
        <v>228</v>
      </c>
      <c r="C66" s="8"/>
      <c r="D66" s="9" t="s">
        <v>229</v>
      </c>
      <c r="E66" s="9" t="s">
        <v>230</v>
      </c>
      <c r="F66" s="9" t="s">
        <v>231</v>
      </c>
      <c r="G66" s="8" t="s">
        <v>232</v>
      </c>
      <c r="H66" s="8" t="s">
        <v>233</v>
      </c>
      <c r="I66" s="8"/>
      <c r="J66" s="10"/>
      <c r="K66" s="8" t="s">
        <v>50</v>
      </c>
      <c r="L66" s="8">
        <v>1</v>
      </c>
      <c r="M66" s="8"/>
      <c r="N66" s="8"/>
      <c r="O66" s="8"/>
      <c r="P66" s="8"/>
      <c r="Q66" s="8"/>
      <c r="R66" s="8"/>
      <c r="S66" s="8"/>
      <c r="T66" s="8"/>
      <c r="U66" s="8"/>
    </row>
    <row r="67" spans="1:21" s="2" customFormat="1" ht="48" hidden="1">
      <c r="A67" s="7">
        <v>60</v>
      </c>
      <c r="B67" s="9" t="s">
        <v>235</v>
      </c>
      <c r="C67" s="8"/>
      <c r="D67" s="9" t="s">
        <v>236</v>
      </c>
      <c r="E67" s="9" t="s">
        <v>237</v>
      </c>
      <c r="F67" s="9" t="s">
        <v>238</v>
      </c>
      <c r="G67" s="8" t="s">
        <v>46</v>
      </c>
      <c r="H67" s="8" t="s">
        <v>46</v>
      </c>
      <c r="I67" s="8"/>
      <c r="J67" s="10"/>
      <c r="K67" s="8" t="s">
        <v>582</v>
      </c>
      <c r="L67" s="8" t="s">
        <v>583</v>
      </c>
      <c r="M67" s="8"/>
      <c r="N67" s="8"/>
      <c r="O67" s="8"/>
      <c r="P67" s="8"/>
      <c r="Q67" s="8"/>
      <c r="R67" s="8"/>
      <c r="S67" s="8"/>
      <c r="T67" s="8"/>
      <c r="U67" s="8"/>
    </row>
    <row r="68" spans="1:21" s="2" customFormat="1" ht="36" hidden="1">
      <c r="A68" s="7">
        <v>61</v>
      </c>
      <c r="B68" s="9" t="s">
        <v>235</v>
      </c>
      <c r="C68" s="8"/>
      <c r="D68" s="9" t="s">
        <v>239</v>
      </c>
      <c r="E68" s="9" t="s">
        <v>240</v>
      </c>
      <c r="F68" s="9" t="s">
        <v>241</v>
      </c>
      <c r="G68" s="8" t="s">
        <v>46</v>
      </c>
      <c r="H68" s="8" t="s">
        <v>46</v>
      </c>
      <c r="I68" s="8"/>
      <c r="J68" s="10"/>
      <c r="K68" s="8" t="s">
        <v>582</v>
      </c>
      <c r="L68" s="8" t="s">
        <v>583</v>
      </c>
      <c r="M68" s="8"/>
      <c r="N68" s="8"/>
      <c r="O68" s="8" t="s">
        <v>582</v>
      </c>
      <c r="P68" s="8"/>
      <c r="Q68" s="8"/>
      <c r="R68" s="8"/>
      <c r="S68" s="8"/>
      <c r="T68" s="8"/>
      <c r="U68" s="8"/>
    </row>
    <row r="69" spans="1:21" s="2" customFormat="1" ht="36" hidden="1">
      <c r="A69" s="7">
        <v>62</v>
      </c>
      <c r="B69" s="8" t="s">
        <v>94</v>
      </c>
      <c r="C69" s="8" t="s">
        <v>242</v>
      </c>
      <c r="D69" s="9" t="s">
        <v>243</v>
      </c>
      <c r="E69" s="9" t="s">
        <v>244</v>
      </c>
      <c r="F69" s="9"/>
      <c r="G69" s="8" t="s">
        <v>245</v>
      </c>
      <c r="H69" s="8" t="s">
        <v>246</v>
      </c>
      <c r="I69" s="8"/>
      <c r="J69" s="10"/>
      <c r="K69" s="8" t="s">
        <v>50</v>
      </c>
      <c r="L69" s="8">
        <v>3</v>
      </c>
      <c r="M69" s="8"/>
      <c r="N69" s="8" t="s">
        <v>584</v>
      </c>
      <c r="O69" s="8"/>
      <c r="P69" s="8"/>
      <c r="Q69" s="8"/>
      <c r="R69" s="8"/>
      <c r="S69" s="8"/>
      <c r="T69" s="8"/>
      <c r="U69" s="8"/>
    </row>
    <row r="70" spans="1:21" s="2" customFormat="1" ht="72" hidden="1">
      <c r="A70" s="7">
        <v>63</v>
      </c>
      <c r="B70" s="8" t="s">
        <v>94</v>
      </c>
      <c r="C70" s="8" t="s">
        <v>247</v>
      </c>
      <c r="D70" s="9" t="s">
        <v>248</v>
      </c>
      <c r="E70" s="9" t="s">
        <v>249</v>
      </c>
      <c r="F70" s="9" t="s">
        <v>250</v>
      </c>
      <c r="G70" s="8" t="s">
        <v>251</v>
      </c>
      <c r="H70" s="8" t="s">
        <v>252</v>
      </c>
      <c r="I70" s="8"/>
      <c r="J70" s="10"/>
      <c r="K70" s="8" t="s">
        <v>50</v>
      </c>
      <c r="L70" s="8">
        <v>2</v>
      </c>
      <c r="M70" s="8"/>
      <c r="N70" s="8" t="s">
        <v>584</v>
      </c>
      <c r="O70" s="8"/>
      <c r="P70" s="8"/>
      <c r="Q70" s="8"/>
      <c r="R70" s="8"/>
      <c r="S70" s="8"/>
      <c r="T70" s="8"/>
      <c r="U70" s="8"/>
    </row>
    <row r="71" spans="1:21" s="2" customFormat="1" ht="84" hidden="1">
      <c r="A71" s="7">
        <v>64</v>
      </c>
      <c r="B71" s="8" t="s">
        <v>94</v>
      </c>
      <c r="C71" s="8" t="s">
        <v>253</v>
      </c>
      <c r="D71" s="9" t="s">
        <v>254</v>
      </c>
      <c r="E71" s="9" t="s">
        <v>255</v>
      </c>
      <c r="F71" s="9" t="s">
        <v>256</v>
      </c>
      <c r="G71" s="8" t="s">
        <v>251</v>
      </c>
      <c r="H71" s="8" t="s">
        <v>257</v>
      </c>
      <c r="I71" s="8"/>
      <c r="J71" s="10"/>
      <c r="K71" s="8" t="s">
        <v>50</v>
      </c>
      <c r="L71" s="8">
        <v>1</v>
      </c>
      <c r="M71" s="8"/>
      <c r="N71" s="8" t="s">
        <v>584</v>
      </c>
      <c r="O71" s="8"/>
      <c r="P71" s="8"/>
      <c r="Q71" s="8"/>
      <c r="R71" s="8"/>
      <c r="S71" s="8"/>
      <c r="T71" s="8"/>
      <c r="U71" s="8"/>
    </row>
    <row r="72" spans="1:21" s="2" customFormat="1" ht="108" hidden="1">
      <c r="A72" s="7">
        <v>65</v>
      </c>
      <c r="B72" s="8" t="s">
        <v>94</v>
      </c>
      <c r="C72" s="8" t="s">
        <v>247</v>
      </c>
      <c r="D72" s="9" t="s">
        <v>258</v>
      </c>
      <c r="E72" s="9" t="s">
        <v>259</v>
      </c>
      <c r="F72" s="9" t="s">
        <v>260</v>
      </c>
      <c r="G72" s="8" t="s">
        <v>251</v>
      </c>
      <c r="H72" s="8" t="s">
        <v>261</v>
      </c>
      <c r="I72" s="8"/>
      <c r="J72" s="10"/>
      <c r="K72" s="8" t="s">
        <v>50</v>
      </c>
      <c r="L72" s="8">
        <v>4</v>
      </c>
      <c r="M72" s="8"/>
      <c r="N72" s="8"/>
      <c r="O72" s="8"/>
      <c r="P72" s="8"/>
      <c r="Q72" s="8"/>
      <c r="R72" s="8"/>
      <c r="S72" s="8"/>
      <c r="T72" s="8"/>
      <c r="U72" s="8"/>
    </row>
    <row r="73" spans="1:21" s="2" customFormat="1" ht="48" hidden="1">
      <c r="A73" s="7">
        <v>66</v>
      </c>
      <c r="B73" s="9" t="s">
        <v>262</v>
      </c>
      <c r="C73" s="8" t="s">
        <v>263</v>
      </c>
      <c r="D73" s="9" t="s">
        <v>264</v>
      </c>
      <c r="E73" s="9" t="s">
        <v>265</v>
      </c>
      <c r="F73" s="9" t="s">
        <v>266</v>
      </c>
      <c r="G73" s="8" t="s">
        <v>267</v>
      </c>
      <c r="H73" s="8"/>
      <c r="I73" s="8"/>
      <c r="J73" s="10"/>
      <c r="K73" s="8" t="s">
        <v>50</v>
      </c>
      <c r="L73" s="8">
        <v>1</v>
      </c>
      <c r="M73" s="8"/>
      <c r="N73" s="8"/>
      <c r="O73" s="8"/>
      <c r="P73" s="8"/>
      <c r="Q73" s="8"/>
      <c r="R73" s="8"/>
      <c r="S73" s="8"/>
      <c r="T73" s="8"/>
      <c r="U73" s="8"/>
    </row>
    <row r="74" spans="1:21" s="2" customFormat="1" ht="24" hidden="1">
      <c r="A74" s="7">
        <v>67</v>
      </c>
      <c r="B74" s="9" t="s">
        <v>268</v>
      </c>
      <c r="C74" s="8"/>
      <c r="D74" s="9" t="s">
        <v>269</v>
      </c>
      <c r="E74" s="9" t="s">
        <v>270</v>
      </c>
      <c r="F74" s="9" t="s">
        <v>271</v>
      </c>
      <c r="G74" s="8" t="s">
        <v>267</v>
      </c>
      <c r="H74" s="8" t="s">
        <v>272</v>
      </c>
      <c r="I74" s="8"/>
      <c r="J74" s="10"/>
      <c r="K74" s="8" t="s">
        <v>50</v>
      </c>
      <c r="L74" s="8">
        <v>1</v>
      </c>
      <c r="M74" s="8"/>
      <c r="N74" s="8"/>
      <c r="O74" s="8"/>
      <c r="P74" s="8"/>
      <c r="Q74" s="8"/>
      <c r="R74" s="8"/>
      <c r="S74" s="8"/>
      <c r="T74" s="8"/>
      <c r="U74" s="8"/>
    </row>
    <row r="75" spans="1:21" s="2" customFormat="1" ht="36" hidden="1">
      <c r="A75" s="7">
        <v>68</v>
      </c>
      <c r="B75" s="9" t="s">
        <v>274</v>
      </c>
      <c r="C75" s="9" t="s">
        <v>275</v>
      </c>
      <c r="D75" s="9" t="s">
        <v>276</v>
      </c>
      <c r="E75" s="9" t="s">
        <v>277</v>
      </c>
      <c r="F75" s="9" t="s">
        <v>278</v>
      </c>
      <c r="G75" s="8" t="s">
        <v>267</v>
      </c>
      <c r="H75" s="8" t="s">
        <v>233</v>
      </c>
      <c r="I75" s="8"/>
      <c r="J75" s="10"/>
      <c r="K75" s="8" t="s">
        <v>50</v>
      </c>
      <c r="L75" s="8">
        <v>1</v>
      </c>
      <c r="M75" s="8"/>
      <c r="N75" s="8"/>
      <c r="O75" s="8"/>
      <c r="P75" s="8"/>
      <c r="Q75" s="8"/>
      <c r="R75" s="8"/>
      <c r="S75" s="8"/>
      <c r="T75" s="8"/>
      <c r="U75" s="8"/>
    </row>
    <row r="76" spans="1:21" s="2" customFormat="1" ht="36" hidden="1">
      <c r="A76" s="7">
        <v>69</v>
      </c>
      <c r="B76" s="9" t="s">
        <v>228</v>
      </c>
      <c r="C76" s="8" t="s">
        <v>279</v>
      </c>
      <c r="D76" s="9" t="s">
        <v>280</v>
      </c>
      <c r="E76" s="9" t="s">
        <v>281</v>
      </c>
      <c r="F76" s="9" t="s">
        <v>282</v>
      </c>
      <c r="G76" s="8" t="s">
        <v>267</v>
      </c>
      <c r="H76" s="8"/>
      <c r="I76" s="8"/>
      <c r="J76" s="10"/>
      <c r="K76" s="8" t="s">
        <v>50</v>
      </c>
      <c r="L76" s="8">
        <v>2</v>
      </c>
      <c r="M76" s="8"/>
      <c r="N76" s="8"/>
      <c r="O76" s="8"/>
      <c r="P76" s="8"/>
      <c r="Q76" s="8"/>
      <c r="R76" s="8"/>
      <c r="S76" s="8"/>
      <c r="T76" s="8"/>
      <c r="U76" s="8"/>
    </row>
    <row r="77" spans="1:21" s="2" customFormat="1" ht="24" hidden="1">
      <c r="A77" s="7">
        <v>70</v>
      </c>
      <c r="B77" s="8" t="s">
        <v>42</v>
      </c>
      <c r="C77" s="8"/>
      <c r="D77" s="9" t="s">
        <v>283</v>
      </c>
      <c r="E77" s="9" t="s">
        <v>284</v>
      </c>
      <c r="F77" s="9" t="s">
        <v>285</v>
      </c>
      <c r="G77" s="8" t="s">
        <v>46</v>
      </c>
      <c r="H77" s="8" t="s">
        <v>286</v>
      </c>
      <c r="I77" s="8"/>
      <c r="J77" s="10"/>
      <c r="K77" s="8" t="s">
        <v>50</v>
      </c>
      <c r="L77" s="8">
        <v>13</v>
      </c>
      <c r="M77" s="8" t="s">
        <v>585</v>
      </c>
      <c r="N77" s="8" t="s">
        <v>584</v>
      </c>
      <c r="O77" s="8"/>
      <c r="P77" s="8"/>
      <c r="Q77" s="8"/>
      <c r="R77" s="8"/>
      <c r="S77" s="8"/>
      <c r="T77" s="8"/>
      <c r="U77" s="8"/>
    </row>
    <row r="78" spans="1:21" s="2" customFormat="1" ht="120" hidden="1">
      <c r="A78" s="7">
        <v>71</v>
      </c>
      <c r="B78" s="8" t="s">
        <v>288</v>
      </c>
      <c r="C78" s="8"/>
      <c r="D78" s="9" t="s">
        <v>289</v>
      </c>
      <c r="E78" s="9" t="s">
        <v>290</v>
      </c>
      <c r="F78" s="9" t="s">
        <v>291</v>
      </c>
      <c r="G78" s="8" t="s">
        <v>292</v>
      </c>
      <c r="H78" s="8" t="s">
        <v>293</v>
      </c>
      <c r="I78" s="8"/>
      <c r="J78" s="10">
        <v>45955</v>
      </c>
      <c r="K78" s="8" t="s">
        <v>50</v>
      </c>
      <c r="L78" s="8">
        <v>10</v>
      </c>
      <c r="M78" s="8"/>
      <c r="N78" s="8"/>
      <c r="O78" s="8"/>
      <c r="P78" s="8"/>
      <c r="Q78" s="8"/>
      <c r="R78" s="8"/>
      <c r="S78" s="8"/>
      <c r="T78" s="8"/>
      <c r="U78" s="8"/>
    </row>
    <row r="79" spans="1:21" s="2" customFormat="1" ht="60" hidden="1">
      <c r="A79" s="7">
        <v>72</v>
      </c>
      <c r="B79" s="8" t="s">
        <v>288</v>
      </c>
      <c r="C79" s="8"/>
      <c r="D79" s="9" t="s">
        <v>294</v>
      </c>
      <c r="E79" s="9" t="s">
        <v>295</v>
      </c>
      <c r="F79" s="9" t="s">
        <v>296</v>
      </c>
      <c r="G79" s="8" t="s">
        <v>293</v>
      </c>
      <c r="H79" s="8" t="s">
        <v>297</v>
      </c>
      <c r="I79" s="8"/>
      <c r="J79" s="10">
        <v>45955</v>
      </c>
      <c r="K79" s="8" t="s">
        <v>50</v>
      </c>
      <c r="L79" s="8">
        <v>8</v>
      </c>
      <c r="M79" s="8"/>
      <c r="N79" s="8"/>
      <c r="O79" s="8"/>
      <c r="P79" s="8"/>
      <c r="Q79" s="8"/>
      <c r="R79" s="8"/>
      <c r="S79" s="8"/>
      <c r="T79" s="8"/>
      <c r="U79" s="8"/>
    </row>
    <row r="80" spans="1:21" s="2" customFormat="1" ht="156" hidden="1">
      <c r="A80" s="7">
        <v>73</v>
      </c>
      <c r="B80" s="8" t="s">
        <v>288</v>
      </c>
      <c r="C80" s="8"/>
      <c r="D80" s="9" t="s">
        <v>298</v>
      </c>
      <c r="E80" s="9" t="s">
        <v>299</v>
      </c>
      <c r="F80" s="9" t="s">
        <v>300</v>
      </c>
      <c r="G80" s="8" t="s">
        <v>301</v>
      </c>
      <c r="H80" s="8" t="s">
        <v>302</v>
      </c>
      <c r="I80" s="8"/>
      <c r="J80" s="10">
        <v>45955</v>
      </c>
      <c r="K80" s="8" t="s">
        <v>582</v>
      </c>
      <c r="L80" s="8">
        <v>9</v>
      </c>
      <c r="M80" s="8"/>
      <c r="N80" s="8"/>
      <c r="O80" s="8"/>
      <c r="P80" s="8"/>
      <c r="Q80" s="8"/>
      <c r="R80" s="8"/>
      <c r="S80" s="8"/>
      <c r="T80" s="8"/>
      <c r="U80" s="8"/>
    </row>
    <row r="81" spans="1:21" s="2" customFormat="1" ht="60" hidden="1">
      <c r="A81" s="7">
        <v>74</v>
      </c>
      <c r="B81" s="9" t="s">
        <v>303</v>
      </c>
      <c r="C81" s="9"/>
      <c r="D81" s="9" t="s">
        <v>304</v>
      </c>
      <c r="E81" s="9" t="s">
        <v>305</v>
      </c>
      <c r="F81" s="9" t="s">
        <v>306</v>
      </c>
      <c r="G81" s="9" t="s">
        <v>307</v>
      </c>
      <c r="H81" s="9" t="s">
        <v>308</v>
      </c>
      <c r="I81" s="9"/>
      <c r="J81" s="10">
        <v>45955</v>
      </c>
      <c r="K81" s="8" t="s">
        <v>50</v>
      </c>
      <c r="L81" s="8">
        <v>2</v>
      </c>
      <c r="M81" s="8"/>
      <c r="N81" s="8" t="s">
        <v>582</v>
      </c>
      <c r="O81" s="8"/>
      <c r="P81" s="8"/>
      <c r="Q81" s="8"/>
      <c r="R81" s="8"/>
      <c r="S81" s="8"/>
      <c r="T81" s="8"/>
      <c r="U81" s="8"/>
    </row>
    <row r="82" spans="1:21" s="2" customFormat="1" ht="96" hidden="1">
      <c r="A82" s="7">
        <v>75</v>
      </c>
      <c r="B82" s="9" t="s">
        <v>309</v>
      </c>
      <c r="C82" s="9"/>
      <c r="D82" s="9" t="s">
        <v>310</v>
      </c>
      <c r="E82" s="9" t="s">
        <v>311</v>
      </c>
      <c r="F82" s="9" t="s">
        <v>312</v>
      </c>
      <c r="G82" s="9" t="s">
        <v>307</v>
      </c>
      <c r="H82" s="9" t="s">
        <v>313</v>
      </c>
      <c r="I82" s="9"/>
      <c r="J82" s="10">
        <v>45955</v>
      </c>
      <c r="K82" s="8" t="s">
        <v>50</v>
      </c>
      <c r="L82" s="8">
        <v>3</v>
      </c>
      <c r="M82" s="8"/>
      <c r="N82" s="8" t="s">
        <v>582</v>
      </c>
      <c r="O82" s="8"/>
      <c r="P82" s="8"/>
      <c r="Q82" s="8"/>
      <c r="R82" s="8"/>
      <c r="S82" s="8"/>
      <c r="T82" s="8"/>
      <c r="U82" s="8"/>
    </row>
    <row r="83" spans="1:21" s="2" customFormat="1" ht="120" hidden="1">
      <c r="A83" s="7">
        <v>76</v>
      </c>
      <c r="B83" s="9" t="s">
        <v>309</v>
      </c>
      <c r="C83" s="9"/>
      <c r="D83" s="9" t="s">
        <v>314</v>
      </c>
      <c r="E83" s="9" t="s">
        <v>315</v>
      </c>
      <c r="F83" s="9" t="s">
        <v>316</v>
      </c>
      <c r="G83" s="9" t="s">
        <v>307</v>
      </c>
      <c r="H83" s="9" t="s">
        <v>313</v>
      </c>
      <c r="I83" s="9"/>
      <c r="J83" s="10">
        <v>45955</v>
      </c>
      <c r="K83" s="8" t="s">
        <v>50</v>
      </c>
      <c r="L83" s="8">
        <v>19</v>
      </c>
      <c r="M83" s="8"/>
      <c r="N83" s="8"/>
      <c r="O83" s="8"/>
      <c r="P83" s="8"/>
      <c r="Q83" s="8"/>
      <c r="R83" s="8"/>
      <c r="S83" s="8"/>
      <c r="T83" s="8"/>
      <c r="U83" s="8"/>
    </row>
    <row r="84" spans="1:21" s="2" customFormat="1" ht="48" hidden="1">
      <c r="A84" s="7">
        <v>77</v>
      </c>
      <c r="B84" s="26" t="s">
        <v>68</v>
      </c>
      <c r="C84" s="8"/>
      <c r="D84" s="9" t="s">
        <v>317</v>
      </c>
      <c r="E84" s="9" t="s">
        <v>318</v>
      </c>
      <c r="F84" s="9" t="s">
        <v>319</v>
      </c>
      <c r="G84" s="8" t="s">
        <v>320</v>
      </c>
      <c r="H84" s="8"/>
      <c r="I84" s="8"/>
      <c r="J84" s="8"/>
      <c r="K84" s="8" t="s">
        <v>50</v>
      </c>
      <c r="L84" s="8">
        <v>4</v>
      </c>
      <c r="M84" s="8"/>
      <c r="N84" s="8"/>
      <c r="O84" s="8"/>
      <c r="P84" s="8"/>
      <c r="Q84" s="8"/>
      <c r="R84" s="8"/>
      <c r="S84" s="8"/>
      <c r="T84" s="8"/>
      <c r="U84" s="8"/>
    </row>
    <row r="85" spans="1:21" s="2" customFormat="1" ht="24" hidden="1">
      <c r="A85" s="7">
        <v>78</v>
      </c>
      <c r="B85" s="26" t="s">
        <v>321</v>
      </c>
      <c r="C85" s="8"/>
      <c r="D85" s="27" t="s">
        <v>322</v>
      </c>
      <c r="E85" s="9" t="s">
        <v>323</v>
      </c>
      <c r="F85" s="9" t="s">
        <v>324</v>
      </c>
      <c r="G85" s="8" t="s">
        <v>320</v>
      </c>
      <c r="H85" s="8"/>
      <c r="I85" s="8"/>
      <c r="J85" s="8"/>
      <c r="K85" s="8" t="s">
        <v>50</v>
      </c>
      <c r="L85" s="8">
        <v>10</v>
      </c>
      <c r="M85" s="8"/>
      <c r="N85" s="8"/>
      <c r="O85" s="8"/>
      <c r="P85" s="8"/>
      <c r="Q85" s="8"/>
      <c r="R85" s="8"/>
      <c r="S85" s="8"/>
      <c r="T85" s="8"/>
      <c r="U85" s="8"/>
    </row>
    <row r="86" spans="1:21" s="2" customFormat="1" ht="36" hidden="1">
      <c r="A86" s="19">
        <v>79</v>
      </c>
      <c r="B86" s="26" t="s">
        <v>68</v>
      </c>
      <c r="C86" s="8"/>
      <c r="D86" s="9" t="s">
        <v>325</v>
      </c>
      <c r="E86" s="9" t="s">
        <v>325</v>
      </c>
      <c r="F86" s="9" t="s">
        <v>326</v>
      </c>
      <c r="G86" s="8" t="s">
        <v>320</v>
      </c>
      <c r="H86" s="8"/>
      <c r="I86" s="8"/>
      <c r="J86" s="8"/>
      <c r="K86" s="8" t="s">
        <v>50</v>
      </c>
      <c r="L86" s="8">
        <v>11</v>
      </c>
      <c r="M86" s="8"/>
      <c r="N86" s="8"/>
      <c r="O86" s="8"/>
      <c r="P86" s="8"/>
      <c r="Q86" s="8"/>
      <c r="R86" s="8"/>
      <c r="S86" s="8"/>
      <c r="T86" s="8"/>
      <c r="U86" s="8"/>
    </row>
    <row r="87" spans="1:21" s="2" customFormat="1" ht="60" hidden="1">
      <c r="A87" s="7">
        <v>80</v>
      </c>
      <c r="B87" s="26" t="s">
        <v>68</v>
      </c>
      <c r="C87" s="8"/>
      <c r="D87" s="9" t="s">
        <v>327</v>
      </c>
      <c r="E87" s="9" t="s">
        <v>328</v>
      </c>
      <c r="F87" s="9" t="s">
        <v>329</v>
      </c>
      <c r="G87" s="8" t="s">
        <v>320</v>
      </c>
      <c r="H87" s="8" t="s">
        <v>330</v>
      </c>
      <c r="I87" s="8"/>
      <c r="J87" s="8"/>
      <c r="K87" s="8" t="s">
        <v>50</v>
      </c>
      <c r="L87" s="8">
        <v>9</v>
      </c>
      <c r="M87" s="8"/>
      <c r="N87" s="8"/>
      <c r="O87" s="8"/>
      <c r="P87" s="8"/>
      <c r="Q87" s="8"/>
      <c r="R87" s="8"/>
      <c r="S87" s="8"/>
      <c r="T87" s="8"/>
      <c r="U87" s="8"/>
    </row>
    <row r="88" spans="1:21" s="2" customFormat="1" ht="60" hidden="1">
      <c r="A88" s="7">
        <v>81</v>
      </c>
      <c r="B88" s="26" t="s">
        <v>331</v>
      </c>
      <c r="C88" s="8"/>
      <c r="D88" s="9" t="s">
        <v>332</v>
      </c>
      <c r="E88" s="9" t="s">
        <v>333</v>
      </c>
      <c r="F88" s="9" t="s">
        <v>334</v>
      </c>
      <c r="G88" s="8" t="s">
        <v>320</v>
      </c>
      <c r="H88" s="8"/>
      <c r="I88" s="8"/>
      <c r="J88" s="8"/>
      <c r="K88" s="8" t="s">
        <v>50</v>
      </c>
      <c r="L88" s="8">
        <v>7</v>
      </c>
      <c r="M88" s="8"/>
      <c r="N88" s="8"/>
      <c r="O88" s="8"/>
      <c r="P88" s="8"/>
      <c r="Q88" s="8"/>
      <c r="R88" s="8"/>
      <c r="S88" s="8"/>
      <c r="T88" s="8"/>
      <c r="U88" s="8"/>
    </row>
    <row r="89" spans="1:21" s="2" customFormat="1" ht="36" hidden="1">
      <c r="A89" s="7">
        <v>82</v>
      </c>
      <c r="B89" s="26" t="s">
        <v>68</v>
      </c>
      <c r="C89" s="8"/>
      <c r="D89" s="9" t="s">
        <v>335</v>
      </c>
      <c r="E89" s="9" t="s">
        <v>335</v>
      </c>
      <c r="F89" s="9" t="s">
        <v>336</v>
      </c>
      <c r="G89" s="8" t="s">
        <v>320</v>
      </c>
      <c r="H89" s="8"/>
      <c r="I89" s="8"/>
      <c r="J89" s="8"/>
      <c r="K89" s="8" t="s">
        <v>50</v>
      </c>
      <c r="L89" s="8">
        <v>6</v>
      </c>
      <c r="M89" s="8"/>
      <c r="N89" s="8"/>
      <c r="O89" s="8"/>
      <c r="P89" s="8"/>
      <c r="Q89" s="8"/>
      <c r="R89" s="8"/>
      <c r="S89" s="8"/>
      <c r="T89" s="8"/>
      <c r="U89" s="8"/>
    </row>
    <row r="90" spans="1:21" s="2" customFormat="1" ht="72">
      <c r="A90" s="7">
        <v>83</v>
      </c>
      <c r="B90" s="8" t="s">
        <v>263</v>
      </c>
      <c r="C90" s="8"/>
      <c r="D90" s="9" t="s">
        <v>337</v>
      </c>
      <c r="E90" s="9" t="s">
        <v>338</v>
      </c>
      <c r="F90" s="28" t="s">
        <v>641</v>
      </c>
      <c r="G90" s="8" t="s">
        <v>642</v>
      </c>
      <c r="H90" s="8"/>
      <c r="I90" s="8"/>
      <c r="J90" s="10">
        <v>45955</v>
      </c>
      <c r="K90" s="8" t="s">
        <v>50</v>
      </c>
      <c r="L90" s="8">
        <v>5</v>
      </c>
      <c r="M90" s="8"/>
      <c r="N90" s="8"/>
      <c r="O90" s="8"/>
      <c r="P90" s="8"/>
      <c r="Q90" s="8"/>
      <c r="R90" s="8"/>
      <c r="S90" s="8"/>
      <c r="T90" s="8"/>
      <c r="U90" s="8"/>
    </row>
    <row r="91" spans="1:21" s="2" customFormat="1" ht="48">
      <c r="A91" s="7">
        <v>84</v>
      </c>
      <c r="B91" s="8" t="s">
        <v>263</v>
      </c>
      <c r="C91" s="8"/>
      <c r="D91" s="9" t="s">
        <v>341</v>
      </c>
      <c r="E91" s="9" t="s">
        <v>342</v>
      </c>
      <c r="F91" s="28" t="s">
        <v>645</v>
      </c>
      <c r="G91" s="8" t="s">
        <v>642</v>
      </c>
      <c r="H91" s="8"/>
      <c r="I91" s="8"/>
      <c r="J91" s="10">
        <v>45955</v>
      </c>
      <c r="K91" s="8" t="s">
        <v>50</v>
      </c>
      <c r="L91" s="8">
        <v>6</v>
      </c>
      <c r="M91" s="8"/>
      <c r="N91" s="8"/>
      <c r="O91" s="8"/>
      <c r="P91" s="8"/>
      <c r="Q91" s="8"/>
      <c r="R91" s="8"/>
      <c r="S91" s="8"/>
      <c r="T91" s="8"/>
      <c r="U91" s="8"/>
    </row>
    <row r="92" spans="1:21" s="2" customFormat="1" ht="60">
      <c r="A92" s="7">
        <v>85</v>
      </c>
      <c r="B92" s="8" t="s">
        <v>263</v>
      </c>
      <c r="C92" s="8"/>
      <c r="D92" s="9" t="s">
        <v>344</v>
      </c>
      <c r="E92" s="9" t="s">
        <v>345</v>
      </c>
      <c r="F92" s="28" t="s">
        <v>647</v>
      </c>
      <c r="G92" s="8" t="s">
        <v>642</v>
      </c>
      <c r="H92" s="8"/>
      <c r="I92" s="8"/>
      <c r="J92" s="10">
        <v>45955</v>
      </c>
      <c r="K92" s="8" t="s">
        <v>50</v>
      </c>
      <c r="L92" s="8">
        <v>1</v>
      </c>
      <c r="M92" s="8"/>
      <c r="N92" s="8"/>
      <c r="O92" s="8"/>
      <c r="P92" s="8"/>
      <c r="Q92" s="8"/>
      <c r="R92" s="8"/>
      <c r="S92" s="8"/>
      <c r="T92" s="8"/>
      <c r="U92" s="8"/>
    </row>
    <row r="93" spans="1:21" s="2" customFormat="1" ht="60">
      <c r="A93" s="7">
        <v>86</v>
      </c>
      <c r="B93" s="8" t="s">
        <v>263</v>
      </c>
      <c r="C93" s="8"/>
      <c r="D93" s="9" t="s">
        <v>347</v>
      </c>
      <c r="E93" s="9" t="s">
        <v>348</v>
      </c>
      <c r="F93" s="28" t="s">
        <v>649</v>
      </c>
      <c r="G93" s="8" t="s">
        <v>642</v>
      </c>
      <c r="H93" s="8" t="s">
        <v>350</v>
      </c>
      <c r="I93" s="8"/>
      <c r="J93" s="10">
        <v>45955</v>
      </c>
      <c r="K93" s="8" t="s">
        <v>50</v>
      </c>
      <c r="L93" s="8">
        <v>4</v>
      </c>
      <c r="M93" s="8"/>
      <c r="N93" s="8"/>
      <c r="O93" s="8"/>
      <c r="P93" s="8"/>
      <c r="Q93" s="8"/>
      <c r="R93" s="8"/>
      <c r="S93" s="8"/>
      <c r="T93" s="8"/>
      <c r="U93" s="8"/>
    </row>
    <row r="94" spans="1:21" s="2" customFormat="1" ht="36">
      <c r="A94" s="7">
        <v>87</v>
      </c>
      <c r="B94" s="8" t="s">
        <v>263</v>
      </c>
      <c r="C94" s="8"/>
      <c r="D94" s="9" t="s">
        <v>351</v>
      </c>
      <c r="E94" s="9" t="s">
        <v>352</v>
      </c>
      <c r="F94" s="28" t="s">
        <v>353</v>
      </c>
      <c r="G94" s="8" t="s">
        <v>642</v>
      </c>
      <c r="H94" s="8" t="s">
        <v>354</v>
      </c>
      <c r="I94" s="8"/>
      <c r="J94" s="10">
        <v>45955</v>
      </c>
      <c r="K94" s="8" t="s">
        <v>50</v>
      </c>
      <c r="L94" s="8">
        <v>3</v>
      </c>
      <c r="M94" s="8"/>
      <c r="N94" s="8"/>
      <c r="O94" s="8"/>
      <c r="P94" s="9" t="s">
        <v>971</v>
      </c>
      <c r="Q94" s="8"/>
      <c r="R94" s="8"/>
      <c r="S94" s="8"/>
      <c r="T94" s="8"/>
      <c r="U94" s="8"/>
    </row>
    <row r="95" spans="1:21" s="2" customFormat="1" ht="72">
      <c r="A95" s="7">
        <v>88</v>
      </c>
      <c r="B95" s="8" t="s">
        <v>263</v>
      </c>
      <c r="C95" s="8"/>
      <c r="D95" s="9" t="s">
        <v>355</v>
      </c>
      <c r="E95" s="9" t="s">
        <v>356</v>
      </c>
      <c r="F95" s="28" t="s">
        <v>654</v>
      </c>
      <c r="G95" s="8" t="s">
        <v>642</v>
      </c>
      <c r="H95" s="8" t="s">
        <v>267</v>
      </c>
      <c r="I95" s="8"/>
      <c r="J95" s="10">
        <v>45955</v>
      </c>
      <c r="K95" s="8" t="s">
        <v>50</v>
      </c>
      <c r="L95" s="8">
        <v>2</v>
      </c>
      <c r="M95" s="8"/>
      <c r="N95" s="8"/>
      <c r="O95" s="8"/>
      <c r="P95" s="8"/>
      <c r="Q95" s="8"/>
      <c r="R95" s="8"/>
      <c r="S95" s="8"/>
      <c r="T95" s="8"/>
      <c r="U95" s="8"/>
    </row>
    <row r="96" spans="1:21" s="2" customFormat="1" ht="24">
      <c r="A96" s="7"/>
      <c r="B96" s="8" t="s">
        <v>263</v>
      </c>
      <c r="C96" s="8"/>
      <c r="D96" s="9" t="s">
        <v>671</v>
      </c>
      <c r="E96" s="9" t="s">
        <v>672</v>
      </c>
      <c r="F96" s="28" t="s">
        <v>673</v>
      </c>
      <c r="G96" s="8" t="s">
        <v>642</v>
      </c>
      <c r="H96" s="8" t="s">
        <v>674</v>
      </c>
      <c r="I96" s="8"/>
      <c r="J96" s="10">
        <v>45955</v>
      </c>
      <c r="K96" s="8" t="s">
        <v>50</v>
      </c>
      <c r="L96" s="8"/>
      <c r="M96" s="8"/>
      <c r="N96" s="8"/>
      <c r="O96" s="8"/>
      <c r="P96" s="8"/>
      <c r="Q96" s="8"/>
      <c r="R96" s="8"/>
      <c r="S96" s="8"/>
      <c r="T96" s="8"/>
      <c r="U96" s="8"/>
    </row>
    <row r="97" spans="1:21" s="2" customFormat="1" ht="36">
      <c r="A97" s="7"/>
      <c r="B97" s="8" t="s">
        <v>263</v>
      </c>
      <c r="C97" s="8"/>
      <c r="D97" s="9" t="s">
        <v>972</v>
      </c>
      <c r="E97" s="9" t="s">
        <v>678</v>
      </c>
      <c r="F97" s="28" t="s">
        <v>679</v>
      </c>
      <c r="G97" s="8" t="s">
        <v>642</v>
      </c>
      <c r="H97" s="8"/>
      <c r="I97" s="8"/>
      <c r="J97" s="10">
        <v>45955</v>
      </c>
      <c r="K97" s="8" t="s">
        <v>50</v>
      </c>
      <c r="L97" s="8"/>
      <c r="M97" s="8"/>
      <c r="N97" s="8"/>
      <c r="O97" s="8"/>
      <c r="P97" s="8"/>
      <c r="Q97" s="8"/>
      <c r="R97" s="8"/>
      <c r="S97" s="8"/>
      <c r="T97" s="8"/>
      <c r="U97" s="8"/>
    </row>
    <row r="98" spans="1:21" s="2" customFormat="1" ht="48">
      <c r="A98" s="7"/>
      <c r="B98" s="8" t="s">
        <v>263</v>
      </c>
      <c r="C98" s="8"/>
      <c r="D98" s="8" t="s">
        <v>681</v>
      </c>
      <c r="E98" s="9" t="s">
        <v>682</v>
      </c>
      <c r="F98" s="28" t="s">
        <v>683</v>
      </c>
      <c r="G98" s="8" t="s">
        <v>642</v>
      </c>
      <c r="H98" s="8"/>
      <c r="I98" s="8"/>
      <c r="J98" s="10">
        <v>45955</v>
      </c>
      <c r="K98" s="8" t="s">
        <v>50</v>
      </c>
      <c r="L98" s="8"/>
      <c r="M98" s="8"/>
      <c r="N98" s="8"/>
      <c r="O98" s="8"/>
      <c r="P98" s="8"/>
      <c r="Q98" s="8"/>
      <c r="R98" s="8"/>
      <c r="S98" s="8"/>
      <c r="T98" s="8"/>
      <c r="U98" s="8"/>
    </row>
    <row r="99" spans="1:21" s="2" customFormat="1" ht="48">
      <c r="A99" s="7"/>
      <c r="B99" s="8" t="s">
        <v>263</v>
      </c>
      <c r="C99" s="8"/>
      <c r="D99" s="28" t="s">
        <v>656</v>
      </c>
      <c r="E99" s="9" t="s">
        <v>657</v>
      </c>
      <c r="F99" s="28" t="s">
        <v>658</v>
      </c>
      <c r="G99" s="8" t="s">
        <v>642</v>
      </c>
      <c r="H99" s="8"/>
      <c r="I99" s="8"/>
      <c r="J99" s="10" t="s">
        <v>659</v>
      </c>
      <c r="K99" s="8" t="s">
        <v>50</v>
      </c>
      <c r="L99" s="8">
        <v>7</v>
      </c>
      <c r="M99" s="8"/>
      <c r="N99" s="8"/>
      <c r="O99" s="8"/>
      <c r="P99" s="8"/>
      <c r="Q99" s="8"/>
      <c r="R99" s="8"/>
      <c r="S99" s="8"/>
      <c r="T99" s="8"/>
      <c r="U99" s="8"/>
    </row>
    <row r="100" spans="1:21" s="2" customFormat="1" ht="48">
      <c r="A100" s="7"/>
      <c r="B100" s="8" t="s">
        <v>263</v>
      </c>
      <c r="C100" s="8"/>
      <c r="D100" s="28" t="s">
        <v>663</v>
      </c>
      <c r="E100" s="9" t="s">
        <v>664</v>
      </c>
      <c r="F100" s="28" t="s">
        <v>665</v>
      </c>
      <c r="G100" s="8" t="s">
        <v>642</v>
      </c>
      <c r="H100" s="8"/>
      <c r="I100" s="8"/>
      <c r="J100" s="10">
        <v>45955</v>
      </c>
      <c r="K100" s="8" t="s">
        <v>50</v>
      </c>
      <c r="L100" s="8">
        <v>7</v>
      </c>
      <c r="M100" s="8"/>
      <c r="N100" s="8"/>
      <c r="O100" s="8"/>
      <c r="P100" s="8"/>
      <c r="Q100" s="8"/>
      <c r="R100" s="8"/>
      <c r="S100" s="8"/>
      <c r="T100" s="8"/>
      <c r="U100" s="8"/>
    </row>
    <row r="101" spans="1:21" s="2" customFormat="1" ht="24" hidden="1">
      <c r="A101" s="7">
        <v>89</v>
      </c>
      <c r="B101" s="9" t="s">
        <v>358</v>
      </c>
      <c r="C101" s="8"/>
      <c r="D101" s="9" t="s">
        <v>359</v>
      </c>
      <c r="E101" s="9" t="s">
        <v>360</v>
      </c>
      <c r="F101" s="28" t="s">
        <v>361</v>
      </c>
      <c r="G101" s="8" t="s">
        <v>362</v>
      </c>
      <c r="H101" s="8"/>
      <c r="I101" s="8"/>
      <c r="J101" s="10">
        <v>45955</v>
      </c>
      <c r="K101" s="8" t="s">
        <v>50</v>
      </c>
      <c r="L101" s="8">
        <v>1</v>
      </c>
      <c r="M101" s="8"/>
      <c r="N101" s="8"/>
      <c r="O101" s="8"/>
      <c r="P101" s="8"/>
      <c r="Q101" s="8"/>
      <c r="R101" s="8"/>
      <c r="S101" s="8"/>
      <c r="T101" s="8"/>
      <c r="U101" s="8"/>
    </row>
    <row r="102" spans="1:21" s="2" customFormat="1" ht="24" hidden="1">
      <c r="A102" s="7">
        <v>90</v>
      </c>
      <c r="B102" s="9" t="s">
        <v>358</v>
      </c>
      <c r="C102" s="8"/>
      <c r="D102" s="9" t="s">
        <v>364</v>
      </c>
      <c r="E102" s="9" t="s">
        <v>365</v>
      </c>
      <c r="F102" s="28" t="s">
        <v>366</v>
      </c>
      <c r="G102" s="8" t="s">
        <v>362</v>
      </c>
      <c r="H102" s="8"/>
      <c r="I102" s="8"/>
      <c r="J102" s="10">
        <v>45955</v>
      </c>
      <c r="K102" s="8" t="s">
        <v>50</v>
      </c>
      <c r="L102" s="8">
        <v>2</v>
      </c>
      <c r="M102" s="8"/>
      <c r="N102" s="8"/>
      <c r="O102" s="8"/>
      <c r="P102" s="8"/>
      <c r="Q102" s="8"/>
      <c r="R102" s="8"/>
      <c r="S102" s="8"/>
      <c r="T102" s="8"/>
      <c r="U102" s="8"/>
    </row>
    <row r="103" spans="1:21" s="2" customFormat="1" hidden="1">
      <c r="A103" s="7">
        <v>91</v>
      </c>
      <c r="B103" s="9" t="s">
        <v>358</v>
      </c>
      <c r="C103" s="8"/>
      <c r="D103" s="9" t="s">
        <v>367</v>
      </c>
      <c r="E103" s="9"/>
      <c r="F103" s="9"/>
      <c r="G103" s="8" t="s">
        <v>362</v>
      </c>
      <c r="H103" s="8"/>
      <c r="I103" s="8"/>
      <c r="J103" s="10">
        <v>45955</v>
      </c>
      <c r="K103" s="8" t="s">
        <v>50</v>
      </c>
      <c r="L103" s="8">
        <v>3</v>
      </c>
      <c r="M103" s="8"/>
      <c r="N103" s="8"/>
      <c r="O103" s="8"/>
      <c r="P103" s="8"/>
      <c r="Q103" s="8"/>
      <c r="R103" s="8"/>
      <c r="S103" s="8"/>
      <c r="T103" s="8"/>
      <c r="U103" s="8"/>
    </row>
    <row r="104" spans="1:21" s="2" customFormat="1" ht="24" hidden="1">
      <c r="A104" s="7">
        <v>92</v>
      </c>
      <c r="B104" s="9" t="s">
        <v>358</v>
      </c>
      <c r="C104" s="8"/>
      <c r="D104" s="9" t="s">
        <v>369</v>
      </c>
      <c r="E104" s="9"/>
      <c r="F104" s="9" t="s">
        <v>370</v>
      </c>
      <c r="G104" s="8" t="s">
        <v>362</v>
      </c>
      <c r="H104" s="8"/>
      <c r="I104" s="8"/>
      <c r="J104" s="10">
        <v>45955</v>
      </c>
      <c r="K104" s="8" t="s">
        <v>50</v>
      </c>
      <c r="L104" s="8">
        <v>4</v>
      </c>
      <c r="M104" s="8"/>
      <c r="N104" s="8"/>
      <c r="O104" s="8"/>
      <c r="P104" s="8"/>
      <c r="Q104" s="8"/>
      <c r="R104" s="8"/>
      <c r="S104" s="8"/>
      <c r="T104" s="8"/>
      <c r="U104" s="8"/>
    </row>
    <row r="105" spans="1:21" s="2" customFormat="1" ht="84" hidden="1">
      <c r="A105" s="7">
        <v>94</v>
      </c>
      <c r="B105" s="9" t="s">
        <v>42</v>
      </c>
      <c r="C105" s="8"/>
      <c r="D105" s="9" t="s">
        <v>376</v>
      </c>
      <c r="E105" s="9" t="s">
        <v>377</v>
      </c>
      <c r="F105" s="32" t="s">
        <v>378</v>
      </c>
      <c r="G105" s="8" t="s">
        <v>379</v>
      </c>
      <c r="H105" s="8" t="s">
        <v>380</v>
      </c>
      <c r="I105" s="8"/>
      <c r="J105" s="33">
        <v>45962</v>
      </c>
      <c r="K105" s="8" t="s">
        <v>50</v>
      </c>
      <c r="L105" s="8">
        <v>1</v>
      </c>
      <c r="M105" s="8"/>
      <c r="N105" s="8"/>
      <c r="O105" s="8"/>
      <c r="P105" s="8"/>
      <c r="Q105" s="8"/>
      <c r="R105" s="8"/>
      <c r="S105" s="8"/>
      <c r="T105" s="8"/>
      <c r="U105" s="8"/>
    </row>
    <row r="106" spans="1:21" s="2" customFormat="1" ht="168" hidden="1">
      <c r="A106" s="7">
        <v>93</v>
      </c>
      <c r="B106" s="9" t="s">
        <v>77</v>
      </c>
      <c r="C106" s="8"/>
      <c r="D106" s="9" t="s">
        <v>371</v>
      </c>
      <c r="E106" s="9" t="s">
        <v>372</v>
      </c>
      <c r="F106" s="32" t="s">
        <v>373</v>
      </c>
      <c r="G106" s="8" t="s">
        <v>374</v>
      </c>
      <c r="H106" s="8" t="s">
        <v>375</v>
      </c>
      <c r="I106" s="8"/>
      <c r="J106" s="10">
        <v>45955</v>
      </c>
      <c r="K106" s="8" t="s">
        <v>50</v>
      </c>
      <c r="L106" s="8">
        <v>5</v>
      </c>
      <c r="M106" s="8"/>
      <c r="N106" s="8"/>
      <c r="O106" s="8"/>
      <c r="P106" s="8"/>
      <c r="Q106" s="8"/>
      <c r="R106" s="8"/>
      <c r="S106" s="8"/>
      <c r="T106" s="8"/>
      <c r="U106" s="8"/>
    </row>
    <row r="107" spans="1:21" s="2" customFormat="1" ht="84" hidden="1">
      <c r="A107" s="7">
        <v>96</v>
      </c>
      <c r="B107" s="9" t="s">
        <v>42</v>
      </c>
      <c r="C107" s="8"/>
      <c r="D107" s="9" t="s">
        <v>385</v>
      </c>
      <c r="E107" s="9" t="s">
        <v>386</v>
      </c>
      <c r="F107" s="32" t="s">
        <v>386</v>
      </c>
      <c r="G107" s="8" t="s">
        <v>384</v>
      </c>
      <c r="H107" s="8" t="s">
        <v>251</v>
      </c>
      <c r="I107" s="8"/>
      <c r="J107" s="10">
        <v>45955</v>
      </c>
      <c r="K107" s="8" t="s">
        <v>50</v>
      </c>
      <c r="L107" s="8">
        <v>11</v>
      </c>
      <c r="M107" s="8"/>
      <c r="N107" s="8"/>
      <c r="O107" s="8"/>
      <c r="P107" s="8"/>
      <c r="Q107" s="8"/>
      <c r="R107" s="8"/>
      <c r="S107" s="8"/>
      <c r="T107" s="8"/>
      <c r="U107" s="8"/>
    </row>
    <row r="108" spans="1:21" s="2" customFormat="1" ht="84" hidden="1">
      <c r="A108" s="7">
        <v>95</v>
      </c>
      <c r="B108" s="9" t="s">
        <v>42</v>
      </c>
      <c r="C108" s="8"/>
      <c r="D108" s="9" t="s">
        <v>381</v>
      </c>
      <c r="E108" s="9" t="s">
        <v>382</v>
      </c>
      <c r="F108" s="32" t="s">
        <v>383</v>
      </c>
      <c r="G108" s="8" t="s">
        <v>384</v>
      </c>
      <c r="H108" s="8" t="s">
        <v>251</v>
      </c>
      <c r="I108" s="8"/>
      <c r="J108" s="10">
        <v>45955</v>
      </c>
      <c r="K108" s="8" t="s">
        <v>50</v>
      </c>
      <c r="L108" s="8">
        <v>12</v>
      </c>
      <c r="M108" s="8"/>
      <c r="N108" s="8"/>
      <c r="O108" s="8"/>
      <c r="P108" s="8"/>
      <c r="Q108" s="8"/>
      <c r="R108" s="8"/>
      <c r="S108" s="8"/>
      <c r="T108" s="8"/>
      <c r="U108" s="8"/>
    </row>
    <row r="109" spans="1:21" s="2" customFormat="1" ht="132" hidden="1">
      <c r="A109" s="7">
        <v>97</v>
      </c>
      <c r="B109" s="9" t="s">
        <v>387</v>
      </c>
      <c r="C109" s="8"/>
      <c r="D109" s="9" t="s">
        <v>388</v>
      </c>
      <c r="E109" s="9" t="s">
        <v>389</v>
      </c>
      <c r="F109" s="28" t="s">
        <v>390</v>
      </c>
      <c r="G109" s="8" t="s">
        <v>391</v>
      </c>
      <c r="H109" s="8" t="s">
        <v>384</v>
      </c>
      <c r="I109" s="8"/>
      <c r="J109" s="33">
        <v>45930</v>
      </c>
      <c r="K109" s="8" t="s">
        <v>50</v>
      </c>
      <c r="L109" s="8">
        <v>13</v>
      </c>
      <c r="M109" s="8"/>
      <c r="N109" s="8"/>
      <c r="O109" s="8"/>
      <c r="P109" s="8"/>
      <c r="Q109" s="8"/>
      <c r="R109" s="8"/>
      <c r="S109" s="8"/>
      <c r="T109" s="8"/>
      <c r="U109" s="8"/>
    </row>
    <row r="110" spans="1:21" s="2" customFormat="1" ht="180" hidden="1">
      <c r="A110" s="7">
        <v>98</v>
      </c>
      <c r="B110" s="9" t="s">
        <v>77</v>
      </c>
      <c r="C110" s="8"/>
      <c r="D110" s="9" t="s">
        <v>392</v>
      </c>
      <c r="E110" s="9" t="s">
        <v>393</v>
      </c>
      <c r="F110" s="28" t="s">
        <v>394</v>
      </c>
      <c r="G110" s="8" t="s">
        <v>395</v>
      </c>
      <c r="H110" s="8" t="s">
        <v>384</v>
      </c>
      <c r="I110" s="8"/>
      <c r="J110" s="33">
        <v>45930</v>
      </c>
      <c r="K110" s="8" t="s">
        <v>50</v>
      </c>
      <c r="L110" s="8">
        <v>14</v>
      </c>
      <c r="M110" s="8"/>
      <c r="N110" s="8"/>
      <c r="O110" s="8"/>
      <c r="P110" s="8"/>
      <c r="Q110" s="8"/>
      <c r="R110" s="8"/>
      <c r="S110" s="8"/>
      <c r="T110" s="8"/>
      <c r="U110" s="8"/>
    </row>
    <row r="111" spans="1:21" s="2" customFormat="1" ht="180" hidden="1">
      <c r="A111" s="7">
        <v>99</v>
      </c>
      <c r="B111" s="9" t="s">
        <v>396</v>
      </c>
      <c r="C111" s="8"/>
      <c r="D111" s="9" t="s">
        <v>397</v>
      </c>
      <c r="E111" s="9" t="s">
        <v>398</v>
      </c>
      <c r="F111" s="28" t="s">
        <v>399</v>
      </c>
      <c r="G111" s="8" t="s">
        <v>320</v>
      </c>
      <c r="H111" s="8" t="s">
        <v>400</v>
      </c>
      <c r="I111" s="8"/>
      <c r="J111" s="33">
        <v>45958</v>
      </c>
      <c r="K111" s="8" t="s">
        <v>50</v>
      </c>
      <c r="L111" s="8">
        <v>8</v>
      </c>
      <c r="M111" s="8"/>
      <c r="N111" s="8"/>
      <c r="O111" s="8"/>
      <c r="P111" s="8"/>
      <c r="Q111" s="8"/>
      <c r="R111" s="8"/>
      <c r="S111" s="8"/>
      <c r="T111" s="8"/>
      <c r="U111" s="8"/>
    </row>
    <row r="112" spans="1:21" s="2" customFormat="1" ht="132" hidden="1">
      <c r="A112" s="7">
        <v>100</v>
      </c>
      <c r="B112" s="9" t="s">
        <v>42</v>
      </c>
      <c r="C112" s="8"/>
      <c r="D112" s="9"/>
      <c r="E112" s="9" t="s">
        <v>401</v>
      </c>
      <c r="F112" s="106" t="s">
        <v>973</v>
      </c>
      <c r="G112" s="8" t="s">
        <v>586</v>
      </c>
      <c r="H112" s="8"/>
      <c r="I112" s="8"/>
      <c r="J112" s="8"/>
      <c r="K112" s="8" t="s">
        <v>50</v>
      </c>
      <c r="L112" s="8">
        <v>6</v>
      </c>
      <c r="M112" s="8"/>
      <c r="N112" s="8"/>
      <c r="O112" s="8"/>
      <c r="P112" s="8"/>
      <c r="Q112" s="8"/>
      <c r="R112" s="8"/>
      <c r="S112" s="8"/>
      <c r="T112" s="8"/>
      <c r="U112" s="8"/>
    </row>
    <row r="113" spans="1:23" s="2" customFormat="1" ht="60" hidden="1">
      <c r="A113" s="7">
        <v>101</v>
      </c>
      <c r="B113" s="9" t="s">
        <v>42</v>
      </c>
      <c r="C113" s="8"/>
      <c r="D113" s="9" t="s">
        <v>403</v>
      </c>
      <c r="E113" s="9" t="s">
        <v>404</v>
      </c>
      <c r="F113" s="9" t="s">
        <v>405</v>
      </c>
      <c r="G113" s="8" t="s">
        <v>46</v>
      </c>
      <c r="H113" s="8" t="s">
        <v>46</v>
      </c>
      <c r="I113" s="8"/>
      <c r="J113" s="8"/>
      <c r="K113" s="8" t="s">
        <v>582</v>
      </c>
      <c r="L113" s="8" t="s">
        <v>583</v>
      </c>
      <c r="M113" s="8"/>
      <c r="N113" s="8"/>
      <c r="O113" s="8"/>
      <c r="P113" s="8"/>
      <c r="Q113" s="8"/>
      <c r="R113" s="8"/>
      <c r="S113" s="8"/>
      <c r="T113" s="8"/>
      <c r="U113" s="8"/>
    </row>
    <row r="114" spans="1:23" s="2" customFormat="1" ht="36" hidden="1">
      <c r="A114" s="7">
        <v>102</v>
      </c>
      <c r="B114" s="9" t="s">
        <v>406</v>
      </c>
      <c r="C114" s="8"/>
      <c r="D114" s="9" t="s">
        <v>407</v>
      </c>
      <c r="E114" s="9" t="s">
        <v>408</v>
      </c>
      <c r="F114" s="9"/>
      <c r="G114" s="8" t="s">
        <v>217</v>
      </c>
      <c r="H114" s="8" t="s">
        <v>409</v>
      </c>
      <c r="I114" s="8"/>
      <c r="J114" s="8"/>
      <c r="K114" s="8" t="s">
        <v>50</v>
      </c>
      <c r="L114" s="8" t="s">
        <v>583</v>
      </c>
      <c r="M114" s="8"/>
      <c r="N114" s="8"/>
      <c r="O114" s="8"/>
      <c r="P114" s="8"/>
      <c r="Q114" s="8"/>
      <c r="R114" s="8"/>
      <c r="S114" s="8"/>
      <c r="T114" s="8"/>
      <c r="U114" s="8"/>
      <c r="V114" s="8"/>
      <c r="W114" s="8"/>
    </row>
    <row r="115" spans="1:23" s="2" customFormat="1" ht="24" hidden="1">
      <c r="A115" s="7">
        <v>103</v>
      </c>
      <c r="B115" s="9" t="s">
        <v>410</v>
      </c>
      <c r="C115" s="8"/>
      <c r="D115" s="9" t="s">
        <v>411</v>
      </c>
      <c r="E115" s="9" t="s">
        <v>412</v>
      </c>
      <c r="F115" s="9"/>
      <c r="G115" s="8" t="s">
        <v>217</v>
      </c>
      <c r="H115" s="8" t="s">
        <v>413</v>
      </c>
      <c r="I115" s="8"/>
      <c r="J115" s="8"/>
      <c r="K115" s="8" t="s">
        <v>50</v>
      </c>
      <c r="L115" s="8">
        <v>20</v>
      </c>
      <c r="M115" s="8"/>
      <c r="N115" s="8"/>
      <c r="O115" s="8"/>
      <c r="P115" s="8"/>
      <c r="Q115" s="8"/>
      <c r="R115" s="8"/>
      <c r="S115" s="8"/>
      <c r="T115" s="8"/>
      <c r="U115" s="8"/>
      <c r="V115" s="8"/>
      <c r="W115" s="8"/>
    </row>
    <row r="116" spans="1:23" s="2" customFormat="1" ht="36" hidden="1">
      <c r="A116" s="7">
        <v>104</v>
      </c>
      <c r="B116" s="9" t="s">
        <v>410</v>
      </c>
      <c r="C116" s="8"/>
      <c r="D116" s="9" t="s">
        <v>414</v>
      </c>
      <c r="E116" s="9" t="s">
        <v>415</v>
      </c>
      <c r="F116" s="9"/>
      <c r="G116" s="8" t="s">
        <v>217</v>
      </c>
      <c r="H116" s="8" t="s">
        <v>416</v>
      </c>
      <c r="I116" s="8"/>
      <c r="J116" s="8"/>
      <c r="K116" s="8" t="s">
        <v>50</v>
      </c>
      <c r="L116" s="8">
        <v>21</v>
      </c>
      <c r="M116" s="8"/>
      <c r="N116" s="8"/>
      <c r="O116" s="8"/>
      <c r="P116" s="8"/>
      <c r="Q116" s="8"/>
      <c r="R116" s="8"/>
      <c r="S116" s="8"/>
      <c r="T116" s="8"/>
      <c r="U116" s="8"/>
      <c r="V116" s="8"/>
      <c r="W116" s="8"/>
    </row>
    <row r="117" spans="1:23" s="2" customFormat="1" ht="36" hidden="1">
      <c r="A117" s="7">
        <v>105</v>
      </c>
      <c r="B117" s="9" t="s">
        <v>417</v>
      </c>
      <c r="C117" s="8"/>
      <c r="D117" s="9" t="s">
        <v>418</v>
      </c>
      <c r="E117" s="9" t="s">
        <v>419</v>
      </c>
      <c r="F117" s="9" t="s">
        <v>418</v>
      </c>
      <c r="G117" s="8" t="s">
        <v>420</v>
      </c>
      <c r="H117" s="8" t="s">
        <v>421</v>
      </c>
      <c r="I117" s="8"/>
      <c r="J117" s="8"/>
      <c r="K117" s="8" t="s">
        <v>50</v>
      </c>
      <c r="L117" s="8">
        <v>22</v>
      </c>
      <c r="M117" s="8"/>
      <c r="N117" s="8"/>
      <c r="O117" s="8"/>
      <c r="P117" s="8"/>
      <c r="Q117" s="8"/>
      <c r="R117" s="8"/>
      <c r="S117" s="8"/>
      <c r="T117" s="8"/>
      <c r="U117" s="8"/>
      <c r="V117" s="8" t="s">
        <v>422</v>
      </c>
      <c r="W117" s="8"/>
    </row>
    <row r="118" spans="1:23" s="2" customFormat="1" ht="24" hidden="1">
      <c r="A118" s="7">
        <v>106</v>
      </c>
      <c r="B118" s="9" t="s">
        <v>417</v>
      </c>
      <c r="C118" s="8"/>
      <c r="D118" s="9" t="s">
        <v>423</v>
      </c>
      <c r="E118" s="9" t="s">
        <v>424</v>
      </c>
      <c r="F118" s="9" t="s">
        <v>423</v>
      </c>
      <c r="G118" s="8" t="s">
        <v>420</v>
      </c>
      <c r="H118" s="8" t="s">
        <v>421</v>
      </c>
      <c r="I118" s="8"/>
      <c r="J118" s="8"/>
      <c r="K118" s="8" t="s">
        <v>50</v>
      </c>
      <c r="L118" s="8">
        <v>4</v>
      </c>
      <c r="M118" s="8"/>
      <c r="N118" s="8"/>
      <c r="O118" s="8"/>
      <c r="P118" s="8"/>
      <c r="Q118" s="8"/>
      <c r="R118" s="8"/>
      <c r="S118" s="8"/>
      <c r="T118" s="8"/>
      <c r="U118" s="8"/>
      <c r="V118" s="8" t="s">
        <v>425</v>
      </c>
      <c r="W118" s="8"/>
    </row>
    <row r="119" spans="1:23" s="2" customFormat="1" ht="24" hidden="1">
      <c r="A119" s="7">
        <v>107</v>
      </c>
      <c r="B119" s="9" t="s">
        <v>417</v>
      </c>
      <c r="C119" s="8"/>
      <c r="D119" s="9" t="s">
        <v>426</v>
      </c>
      <c r="E119" s="9" t="s">
        <v>427</v>
      </c>
      <c r="F119" s="9" t="s">
        <v>426</v>
      </c>
      <c r="G119" s="8" t="s">
        <v>420</v>
      </c>
      <c r="H119" s="8" t="s">
        <v>421</v>
      </c>
      <c r="I119" s="8"/>
      <c r="J119" s="8"/>
      <c r="K119" s="8" t="s">
        <v>50</v>
      </c>
      <c r="L119" s="8">
        <v>7</v>
      </c>
      <c r="M119" s="8"/>
      <c r="N119" s="8"/>
      <c r="O119" s="8"/>
      <c r="P119" s="8"/>
      <c r="Q119" s="8"/>
      <c r="R119" s="8"/>
      <c r="S119" s="8"/>
      <c r="T119" s="8"/>
      <c r="U119" s="8"/>
      <c r="V119" s="8" t="s">
        <v>428</v>
      </c>
      <c r="W119" s="8"/>
    </row>
    <row r="120" spans="1:23" s="2" customFormat="1" ht="24" hidden="1">
      <c r="A120" s="7">
        <v>108</v>
      </c>
      <c r="B120" s="9" t="s">
        <v>417</v>
      </c>
      <c r="C120" s="8"/>
      <c r="D120" s="9" t="s">
        <v>429</v>
      </c>
      <c r="E120" s="9" t="s">
        <v>430</v>
      </c>
      <c r="F120" s="9" t="s">
        <v>429</v>
      </c>
      <c r="G120" s="8" t="s">
        <v>420</v>
      </c>
      <c r="H120" s="8" t="s">
        <v>421</v>
      </c>
      <c r="I120" s="8"/>
      <c r="J120" s="8"/>
      <c r="K120" s="8" t="s">
        <v>50</v>
      </c>
      <c r="L120" s="8">
        <v>6</v>
      </c>
      <c r="M120" s="8"/>
      <c r="N120" s="8"/>
      <c r="O120" s="8"/>
      <c r="P120" s="8"/>
      <c r="Q120" s="8"/>
      <c r="R120" s="8"/>
      <c r="S120" s="8"/>
      <c r="T120" s="8"/>
      <c r="U120" s="8"/>
      <c r="V120" s="8" t="s">
        <v>431</v>
      </c>
      <c r="W120" s="8"/>
    </row>
    <row r="121" spans="1:23" s="2" customFormat="1" ht="48" hidden="1">
      <c r="A121" s="7">
        <v>109</v>
      </c>
      <c r="B121" s="9" t="s">
        <v>417</v>
      </c>
      <c r="C121" s="8"/>
      <c r="D121" s="9" t="s">
        <v>432</v>
      </c>
      <c r="E121" s="9" t="s">
        <v>433</v>
      </c>
      <c r="F121" s="9" t="s">
        <v>432</v>
      </c>
      <c r="G121" s="8" t="s">
        <v>420</v>
      </c>
      <c r="H121" s="8" t="s">
        <v>421</v>
      </c>
      <c r="I121" s="8"/>
      <c r="J121" s="8"/>
      <c r="K121" s="8" t="s">
        <v>50</v>
      </c>
      <c r="L121" s="8">
        <v>5</v>
      </c>
      <c r="M121" s="8"/>
      <c r="N121" s="8"/>
      <c r="O121" s="8"/>
      <c r="P121" s="8"/>
      <c r="Q121" s="8"/>
      <c r="R121" s="8"/>
      <c r="S121" s="8"/>
      <c r="T121" s="8"/>
      <c r="U121" s="8"/>
      <c r="V121" s="8"/>
      <c r="W121" s="8"/>
    </row>
    <row r="122" spans="1:23" s="2" customFormat="1" ht="36" hidden="1">
      <c r="A122" s="7">
        <v>110</v>
      </c>
      <c r="B122" s="9" t="s">
        <v>417</v>
      </c>
      <c r="C122" s="8"/>
      <c r="D122" s="9" t="s">
        <v>434</v>
      </c>
      <c r="E122" s="9" t="s">
        <v>435</v>
      </c>
      <c r="F122" s="9" t="s">
        <v>434</v>
      </c>
      <c r="G122" s="8" t="s">
        <v>420</v>
      </c>
      <c r="H122" s="8" t="s">
        <v>421</v>
      </c>
      <c r="I122" s="8"/>
      <c r="J122" s="8"/>
      <c r="K122" s="8" t="s">
        <v>50</v>
      </c>
      <c r="L122" s="8">
        <v>8</v>
      </c>
      <c r="M122" s="8"/>
      <c r="N122" s="8"/>
      <c r="O122" s="8"/>
      <c r="P122" s="8"/>
      <c r="Q122" s="8"/>
      <c r="R122" s="8"/>
      <c r="S122" s="8"/>
      <c r="T122" s="8"/>
      <c r="U122" s="8"/>
      <c r="V122" s="8"/>
      <c r="W122" s="8"/>
    </row>
    <row r="123" spans="1:23" s="2" customFormat="1" ht="48" hidden="1">
      <c r="A123" s="7">
        <v>111</v>
      </c>
      <c r="B123" s="9" t="s">
        <v>417</v>
      </c>
      <c r="C123" s="8"/>
      <c r="D123" s="9" t="s">
        <v>436</v>
      </c>
      <c r="E123" s="9" t="s">
        <v>437</v>
      </c>
      <c r="F123" s="9" t="s">
        <v>436</v>
      </c>
      <c r="G123" s="8" t="s">
        <v>420</v>
      </c>
      <c r="H123" s="8" t="s">
        <v>421</v>
      </c>
      <c r="I123" s="8"/>
      <c r="J123" s="8"/>
      <c r="K123" s="8" t="s">
        <v>50</v>
      </c>
      <c r="L123" s="8">
        <v>9</v>
      </c>
      <c r="M123" s="8"/>
      <c r="N123" s="8"/>
      <c r="O123" s="8"/>
      <c r="P123" s="8"/>
      <c r="Q123" s="8"/>
      <c r="R123" s="8"/>
      <c r="S123" s="8"/>
      <c r="T123" s="8"/>
      <c r="U123" s="8"/>
      <c r="V123" s="8"/>
      <c r="W123" s="8"/>
    </row>
    <row r="124" spans="1:23" s="2" customFormat="1" ht="24" hidden="1">
      <c r="A124" s="7">
        <v>112</v>
      </c>
      <c r="B124" s="9" t="s">
        <v>417</v>
      </c>
      <c r="C124" s="8"/>
      <c r="D124" s="9" t="s">
        <v>438</v>
      </c>
      <c r="E124" s="9" t="s">
        <v>439</v>
      </c>
      <c r="F124" s="9" t="s">
        <v>440</v>
      </c>
      <c r="G124" s="8" t="s">
        <v>420</v>
      </c>
      <c r="H124" s="8" t="s">
        <v>421</v>
      </c>
      <c r="I124" s="8"/>
      <c r="J124" s="8"/>
      <c r="K124" s="8" t="s">
        <v>50</v>
      </c>
      <c r="L124" s="8">
        <v>23</v>
      </c>
      <c r="M124" s="8"/>
      <c r="N124" s="8"/>
      <c r="O124" s="8"/>
      <c r="P124" s="8"/>
      <c r="Q124" s="8"/>
      <c r="R124" s="8"/>
      <c r="S124" s="8"/>
      <c r="T124" s="8"/>
      <c r="U124" s="8"/>
      <c r="V124" s="8"/>
      <c r="W124" s="8"/>
    </row>
    <row r="125" spans="1:23" s="2" customFormat="1" ht="36" hidden="1">
      <c r="A125" s="7">
        <v>113</v>
      </c>
      <c r="B125" s="9" t="s">
        <v>417</v>
      </c>
      <c r="C125" s="8"/>
      <c r="D125" s="9" t="s">
        <v>438</v>
      </c>
      <c r="E125" s="9" t="s">
        <v>439</v>
      </c>
      <c r="F125" s="9" t="s">
        <v>441</v>
      </c>
      <c r="G125" s="8" t="s">
        <v>420</v>
      </c>
      <c r="H125" s="8" t="s">
        <v>421</v>
      </c>
      <c r="I125" s="8"/>
      <c r="J125" s="8"/>
      <c r="K125" s="8" t="s">
        <v>50</v>
      </c>
      <c r="L125" s="8">
        <v>24</v>
      </c>
      <c r="M125" s="8"/>
      <c r="N125" s="8"/>
      <c r="O125" s="8"/>
      <c r="P125" s="8"/>
      <c r="Q125" s="8"/>
      <c r="R125" s="8"/>
      <c r="S125" s="8"/>
      <c r="T125" s="8"/>
      <c r="U125" s="8"/>
      <c r="V125" s="8"/>
      <c r="W125" s="8"/>
    </row>
    <row r="126" spans="1:23" s="2" customFormat="1" ht="24" hidden="1">
      <c r="A126" s="7">
        <v>114</v>
      </c>
      <c r="B126" s="9" t="s">
        <v>417</v>
      </c>
      <c r="C126" s="8"/>
      <c r="D126" s="9" t="s">
        <v>438</v>
      </c>
      <c r="E126" s="9" t="s">
        <v>442</v>
      </c>
      <c r="F126" s="9" t="s">
        <v>443</v>
      </c>
      <c r="G126" s="8" t="s">
        <v>420</v>
      </c>
      <c r="H126" s="8" t="s">
        <v>421</v>
      </c>
      <c r="I126" s="8"/>
      <c r="J126" s="8"/>
      <c r="K126" s="8" t="s">
        <v>50</v>
      </c>
      <c r="L126" s="8">
        <v>25</v>
      </c>
      <c r="M126" s="8"/>
      <c r="N126" s="8"/>
      <c r="O126" s="8"/>
      <c r="P126" s="8"/>
      <c r="Q126" s="8"/>
      <c r="R126" s="8"/>
      <c r="S126" s="8"/>
      <c r="T126" s="8"/>
      <c r="U126" s="8"/>
      <c r="V126" s="8"/>
      <c r="W126" s="8"/>
    </row>
    <row r="127" spans="1:23" s="2" customFormat="1" ht="24" hidden="1">
      <c r="A127" s="7">
        <v>115</v>
      </c>
      <c r="B127" s="9" t="s">
        <v>417</v>
      </c>
      <c r="C127" s="8"/>
      <c r="D127" s="9" t="s">
        <v>444</v>
      </c>
      <c r="E127" s="9" t="s">
        <v>445</v>
      </c>
      <c r="F127" s="9" t="s">
        <v>444</v>
      </c>
      <c r="G127" s="8" t="s">
        <v>420</v>
      </c>
      <c r="H127" s="8" t="s">
        <v>421</v>
      </c>
      <c r="I127" s="8"/>
      <c r="J127" s="8"/>
      <c r="K127" s="8" t="s">
        <v>50</v>
      </c>
      <c r="L127" s="8">
        <v>10</v>
      </c>
      <c r="M127" s="8"/>
      <c r="N127" s="8"/>
      <c r="O127" s="8"/>
      <c r="P127" s="8"/>
      <c r="Q127" s="8"/>
      <c r="R127" s="8"/>
      <c r="S127" s="8"/>
      <c r="T127" s="8"/>
      <c r="U127" s="8"/>
      <c r="V127" s="8" t="s">
        <v>446</v>
      </c>
      <c r="W127" s="8"/>
    </row>
    <row r="128" spans="1:23" s="2" customFormat="1" ht="24" hidden="1">
      <c r="A128" s="7">
        <v>116</v>
      </c>
      <c r="B128" s="9" t="s">
        <v>417</v>
      </c>
      <c r="C128" s="8"/>
      <c r="D128" s="9" t="s">
        <v>447</v>
      </c>
      <c r="E128" s="9" t="s">
        <v>448</v>
      </c>
      <c r="F128" s="9" t="s">
        <v>449</v>
      </c>
      <c r="G128" s="8" t="s">
        <v>420</v>
      </c>
      <c r="H128" s="8" t="s">
        <v>421</v>
      </c>
      <c r="I128" s="8"/>
      <c r="J128" s="8"/>
      <c r="K128" s="8" t="s">
        <v>50</v>
      </c>
      <c r="L128" s="8">
        <v>26</v>
      </c>
      <c r="M128" s="8"/>
      <c r="N128" s="8"/>
      <c r="O128" s="8"/>
      <c r="P128" s="8"/>
      <c r="Q128" s="8"/>
      <c r="R128" s="8"/>
      <c r="S128" s="8"/>
      <c r="T128" s="8"/>
      <c r="U128" s="8"/>
      <c r="V128" s="8" t="s">
        <v>450</v>
      </c>
      <c r="W128" s="8"/>
    </row>
    <row r="129" spans="1:23" s="2" customFormat="1" ht="24" hidden="1">
      <c r="A129" s="7">
        <v>117</v>
      </c>
      <c r="B129" s="9" t="s">
        <v>417</v>
      </c>
      <c r="C129" s="8"/>
      <c r="D129" s="9" t="s">
        <v>451</v>
      </c>
      <c r="E129" s="9" t="s">
        <v>452</v>
      </c>
      <c r="F129" s="9" t="s">
        <v>453</v>
      </c>
      <c r="G129" s="8" t="s">
        <v>420</v>
      </c>
      <c r="H129" s="8" t="s">
        <v>421</v>
      </c>
      <c r="I129" s="8"/>
      <c r="J129" s="8"/>
      <c r="K129" s="8" t="s">
        <v>50</v>
      </c>
      <c r="L129" s="8">
        <v>27</v>
      </c>
      <c r="M129" s="8"/>
      <c r="N129" s="8"/>
      <c r="O129" s="8"/>
      <c r="P129" s="8"/>
      <c r="Q129" s="8"/>
      <c r="R129" s="8"/>
      <c r="S129" s="8"/>
      <c r="T129" s="8"/>
      <c r="U129" s="8"/>
      <c r="V129" s="8" t="s">
        <v>454</v>
      </c>
      <c r="W129" s="8"/>
    </row>
    <row r="130" spans="1:23" s="2" customFormat="1" ht="24" hidden="1">
      <c r="A130" s="7">
        <v>118</v>
      </c>
      <c r="B130" s="9" t="s">
        <v>417</v>
      </c>
      <c r="C130" s="8"/>
      <c r="D130" s="9" t="s">
        <v>455</v>
      </c>
      <c r="E130" s="9" t="s">
        <v>456</v>
      </c>
      <c r="F130" s="9" t="s">
        <v>457</v>
      </c>
      <c r="G130" s="8" t="s">
        <v>420</v>
      </c>
      <c r="H130" s="8" t="s">
        <v>421</v>
      </c>
      <c r="I130" s="8"/>
      <c r="J130" s="8"/>
      <c r="K130" s="8" t="s">
        <v>50</v>
      </c>
      <c r="L130" s="8">
        <v>11</v>
      </c>
      <c r="M130" s="8"/>
      <c r="N130" s="8"/>
      <c r="O130" s="8"/>
      <c r="P130" s="8"/>
      <c r="Q130" s="8"/>
      <c r="R130" s="8"/>
      <c r="S130" s="8"/>
      <c r="T130" s="8"/>
      <c r="U130" s="8"/>
      <c r="V130" s="8" t="s">
        <v>458</v>
      </c>
      <c r="W130" s="8"/>
    </row>
    <row r="131" spans="1:23" s="2" customFormat="1" ht="24" hidden="1">
      <c r="A131" s="7">
        <v>119</v>
      </c>
      <c r="B131" s="9" t="s">
        <v>417</v>
      </c>
      <c r="C131" s="8"/>
      <c r="D131" s="9" t="s">
        <v>459</v>
      </c>
      <c r="E131" s="9" t="s">
        <v>460</v>
      </c>
      <c r="F131" s="9" t="s">
        <v>461</v>
      </c>
      <c r="G131" s="8" t="s">
        <v>420</v>
      </c>
      <c r="H131" s="8" t="s">
        <v>421</v>
      </c>
      <c r="I131" s="8"/>
      <c r="J131" s="8"/>
      <c r="K131" s="8" t="s">
        <v>50</v>
      </c>
      <c r="L131" s="8">
        <v>12</v>
      </c>
      <c r="M131" s="8"/>
      <c r="N131" s="8"/>
      <c r="O131" s="8"/>
      <c r="P131" s="8"/>
      <c r="Q131" s="8"/>
      <c r="R131" s="8"/>
      <c r="S131" s="8"/>
      <c r="T131" s="8"/>
      <c r="U131" s="8"/>
      <c r="V131" s="8" t="s">
        <v>462</v>
      </c>
      <c r="W131" s="8"/>
    </row>
    <row r="132" spans="1:23" s="2" customFormat="1" ht="24" hidden="1">
      <c r="A132" s="7">
        <v>120</v>
      </c>
      <c r="B132" s="9" t="s">
        <v>417</v>
      </c>
      <c r="C132" s="8"/>
      <c r="D132" s="9" t="s">
        <v>463</v>
      </c>
      <c r="E132" s="9" t="s">
        <v>463</v>
      </c>
      <c r="F132" s="9" t="s">
        <v>464</v>
      </c>
      <c r="G132" s="8" t="s">
        <v>420</v>
      </c>
      <c r="H132" s="8" t="s">
        <v>421</v>
      </c>
      <c r="I132" s="8"/>
      <c r="J132" s="8"/>
      <c r="K132" s="8" t="s">
        <v>50</v>
      </c>
      <c r="L132" s="8">
        <v>13</v>
      </c>
      <c r="M132" s="8"/>
      <c r="N132" s="8"/>
      <c r="O132" s="8"/>
      <c r="P132" s="8"/>
      <c r="Q132" s="8"/>
      <c r="R132" s="8"/>
      <c r="S132" s="8"/>
      <c r="T132" s="8"/>
      <c r="U132" s="8"/>
      <c r="V132" s="8" t="s">
        <v>465</v>
      </c>
      <c r="W132" s="8"/>
    </row>
    <row r="133" spans="1:23" s="2" customFormat="1" ht="36" hidden="1">
      <c r="A133" s="7">
        <v>121</v>
      </c>
      <c r="B133" s="9" t="s">
        <v>417</v>
      </c>
      <c r="C133" s="8"/>
      <c r="D133" s="9" t="s">
        <v>466</v>
      </c>
      <c r="E133" s="9" t="s">
        <v>467</v>
      </c>
      <c r="F133" s="9" t="s">
        <v>466</v>
      </c>
      <c r="G133" s="8" t="s">
        <v>420</v>
      </c>
      <c r="H133" s="8" t="s">
        <v>421</v>
      </c>
      <c r="I133" s="8"/>
      <c r="J133" s="8"/>
      <c r="K133" s="8" t="s">
        <v>50</v>
      </c>
      <c r="L133" s="8">
        <v>28</v>
      </c>
      <c r="M133" s="8"/>
      <c r="N133" s="8"/>
      <c r="O133" s="8"/>
      <c r="P133" s="8"/>
      <c r="Q133" s="8"/>
      <c r="R133" s="8"/>
      <c r="S133" s="8"/>
      <c r="T133" s="8"/>
      <c r="U133" s="8"/>
      <c r="V133" s="8"/>
      <c r="W133" s="8"/>
    </row>
    <row r="134" spans="1:23" s="2" customFormat="1" ht="36" hidden="1">
      <c r="A134" s="7">
        <v>122</v>
      </c>
      <c r="B134" s="9" t="s">
        <v>417</v>
      </c>
      <c r="C134" s="8"/>
      <c r="D134" s="9" t="s">
        <v>468</v>
      </c>
      <c r="E134" s="9" t="s">
        <v>469</v>
      </c>
      <c r="F134" s="9" t="s">
        <v>468</v>
      </c>
      <c r="G134" s="8" t="s">
        <v>420</v>
      </c>
      <c r="H134" s="8" t="s">
        <v>421</v>
      </c>
      <c r="I134" s="8"/>
      <c r="J134" s="8"/>
      <c r="K134" s="8" t="s">
        <v>50</v>
      </c>
      <c r="L134" s="8">
        <v>29</v>
      </c>
      <c r="M134" s="8"/>
      <c r="N134" s="8"/>
      <c r="O134" s="8"/>
      <c r="P134" s="8"/>
      <c r="Q134" s="8"/>
      <c r="R134" s="8"/>
      <c r="S134" s="8"/>
      <c r="T134" s="8"/>
      <c r="U134" s="8"/>
      <c r="V134" s="8"/>
      <c r="W134" s="8"/>
    </row>
    <row r="135" spans="1:23" s="2" customFormat="1" ht="36" hidden="1">
      <c r="A135" s="7">
        <v>123</v>
      </c>
      <c r="B135" s="9" t="s">
        <v>470</v>
      </c>
      <c r="C135" s="8"/>
      <c r="D135" s="9" t="s">
        <v>471</v>
      </c>
      <c r="E135" s="9" t="s">
        <v>471</v>
      </c>
      <c r="F135" s="9" t="s">
        <v>472</v>
      </c>
      <c r="G135" s="8" t="s">
        <v>420</v>
      </c>
      <c r="H135" s="8" t="s">
        <v>473</v>
      </c>
      <c r="I135" s="8"/>
      <c r="J135" s="8"/>
      <c r="K135" s="8" t="s">
        <v>50</v>
      </c>
      <c r="L135" s="8"/>
      <c r="M135" s="8"/>
      <c r="N135" s="8"/>
      <c r="O135" s="8"/>
      <c r="P135" s="8"/>
      <c r="Q135" s="8"/>
      <c r="R135" s="8"/>
      <c r="S135" s="8"/>
      <c r="T135" s="8"/>
      <c r="U135" s="8"/>
      <c r="V135" s="8"/>
      <c r="W135" s="8"/>
    </row>
    <row r="136" spans="1:23" s="2" customFormat="1" ht="24" hidden="1">
      <c r="A136" s="7">
        <v>124</v>
      </c>
      <c r="B136" s="9" t="s">
        <v>410</v>
      </c>
      <c r="C136" s="8"/>
      <c r="D136" s="9" t="s">
        <v>474</v>
      </c>
      <c r="E136" s="9" t="s">
        <v>475</v>
      </c>
      <c r="F136" s="9"/>
      <c r="G136" s="8" t="s">
        <v>217</v>
      </c>
      <c r="H136" s="8"/>
      <c r="I136" s="8"/>
      <c r="J136" s="8"/>
      <c r="K136" s="8" t="s">
        <v>50</v>
      </c>
      <c r="L136" s="8">
        <v>14</v>
      </c>
      <c r="M136" s="8"/>
      <c r="N136" s="8"/>
      <c r="O136" s="8"/>
      <c r="P136" s="8"/>
      <c r="Q136" s="8"/>
      <c r="R136" s="8"/>
      <c r="S136" s="8"/>
      <c r="T136" s="8"/>
      <c r="U136" s="8"/>
      <c r="V136" s="8"/>
      <c r="W136" s="8"/>
    </row>
    <row r="137" spans="1:23" s="2" customFormat="1" ht="36" hidden="1">
      <c r="A137" s="7">
        <v>125</v>
      </c>
      <c r="B137" s="9" t="s">
        <v>410</v>
      </c>
      <c r="C137" s="8"/>
      <c r="D137" s="9" t="s">
        <v>447</v>
      </c>
      <c r="E137" s="9" t="s">
        <v>476</v>
      </c>
      <c r="F137" s="9"/>
      <c r="G137" s="8" t="s">
        <v>217</v>
      </c>
      <c r="H137" s="8"/>
      <c r="I137" s="8"/>
      <c r="J137" s="8"/>
      <c r="K137" s="8" t="s">
        <v>50</v>
      </c>
      <c r="L137" s="8">
        <v>30</v>
      </c>
      <c r="M137" s="8"/>
      <c r="N137" s="8"/>
      <c r="O137" s="8"/>
      <c r="P137" s="8"/>
      <c r="Q137" s="8"/>
      <c r="R137" s="8"/>
      <c r="S137" s="8"/>
      <c r="T137" s="8"/>
      <c r="U137" s="8"/>
      <c r="V137" s="8"/>
      <c r="W137" s="8"/>
    </row>
    <row r="138" spans="1:23" s="2" customFormat="1" ht="24" hidden="1">
      <c r="A138" s="7">
        <v>126</v>
      </c>
      <c r="B138" s="9" t="s">
        <v>410</v>
      </c>
      <c r="C138" s="8"/>
      <c r="D138" s="9" t="s">
        <v>477</v>
      </c>
      <c r="E138" s="9" t="s">
        <v>478</v>
      </c>
      <c r="F138" s="9"/>
      <c r="G138" s="8" t="s">
        <v>217</v>
      </c>
      <c r="H138" s="8"/>
      <c r="I138" s="8"/>
      <c r="J138" s="8"/>
      <c r="K138" s="8" t="s">
        <v>50</v>
      </c>
      <c r="L138" s="8">
        <v>31</v>
      </c>
      <c r="M138" s="8"/>
      <c r="N138" s="8"/>
      <c r="O138" s="8"/>
      <c r="P138" s="8"/>
      <c r="Q138" s="8"/>
      <c r="R138" s="8"/>
      <c r="S138" s="8"/>
      <c r="T138" s="8"/>
      <c r="U138" s="8"/>
      <c r="V138" s="8"/>
      <c r="W138" s="8"/>
    </row>
    <row r="139" spans="1:23" s="2" customFormat="1" hidden="1">
      <c r="A139" s="7">
        <v>127</v>
      </c>
      <c r="B139" s="9"/>
      <c r="C139" s="8"/>
      <c r="D139" s="9"/>
      <c r="E139" s="9"/>
      <c r="F139" s="9"/>
      <c r="G139" s="8"/>
      <c r="H139" s="8"/>
      <c r="I139" s="8"/>
      <c r="J139" s="8"/>
      <c r="K139" s="8" t="s">
        <v>50</v>
      </c>
      <c r="L139" s="8"/>
      <c r="M139" s="8"/>
      <c r="N139" s="8"/>
      <c r="O139" s="8"/>
      <c r="P139" s="8"/>
      <c r="Q139" s="8"/>
      <c r="R139" s="8"/>
      <c r="S139" s="8"/>
      <c r="T139" s="8"/>
      <c r="U139" s="8"/>
      <c r="V139" s="8"/>
      <c r="W139" s="8"/>
    </row>
    <row r="140" spans="1:23" s="2" customFormat="1" ht="24" hidden="1">
      <c r="A140" s="19">
        <v>128</v>
      </c>
      <c r="B140" s="9" t="s">
        <v>222</v>
      </c>
      <c r="C140" s="8" t="s">
        <v>94</v>
      </c>
      <c r="D140" s="9" t="s">
        <v>479</v>
      </c>
      <c r="E140" s="9" t="s">
        <v>480</v>
      </c>
      <c r="F140" s="9" t="s">
        <v>481</v>
      </c>
      <c r="G140" s="8" t="s">
        <v>482</v>
      </c>
      <c r="H140" s="8" t="s">
        <v>246</v>
      </c>
      <c r="I140" s="8"/>
      <c r="J140" s="8"/>
      <c r="K140" s="8" t="s">
        <v>50</v>
      </c>
      <c r="L140" s="8">
        <v>12</v>
      </c>
      <c r="M140" s="8"/>
      <c r="N140" s="8"/>
      <c r="O140" s="8"/>
      <c r="P140" s="8"/>
      <c r="Q140" s="8"/>
      <c r="R140" s="8"/>
      <c r="S140" s="8"/>
      <c r="T140" s="8"/>
      <c r="U140" s="8"/>
      <c r="V140" s="8"/>
      <c r="W140" s="8"/>
    </row>
    <row r="141" spans="1:23" s="2" customFormat="1" ht="24" hidden="1">
      <c r="A141" s="7">
        <v>129</v>
      </c>
      <c r="B141" s="9" t="s">
        <v>483</v>
      </c>
      <c r="C141" s="8"/>
      <c r="D141" s="9"/>
      <c r="E141" s="9" t="s">
        <v>484</v>
      </c>
      <c r="F141" s="9" t="s">
        <v>485</v>
      </c>
      <c r="G141" s="8" t="s">
        <v>486</v>
      </c>
      <c r="H141" s="8" t="s">
        <v>487</v>
      </c>
      <c r="I141" s="8"/>
      <c r="J141" s="8"/>
      <c r="K141" s="8" t="s">
        <v>50</v>
      </c>
      <c r="L141" s="8">
        <v>2</v>
      </c>
      <c r="M141" s="8"/>
      <c r="N141" s="8"/>
      <c r="O141" s="8"/>
      <c r="P141" s="8"/>
      <c r="Q141" s="8"/>
      <c r="R141" s="8"/>
      <c r="S141" s="8"/>
      <c r="T141" s="8"/>
      <c r="U141" s="8"/>
      <c r="V141" s="8" t="s">
        <v>488</v>
      </c>
      <c r="W141" s="8"/>
    </row>
    <row r="142" spans="1:23" s="2" customFormat="1" ht="24" hidden="1">
      <c r="A142" s="7">
        <v>130</v>
      </c>
      <c r="B142" s="9" t="s">
        <v>483</v>
      </c>
      <c r="C142" s="8"/>
      <c r="D142" s="9"/>
      <c r="E142" s="9" t="s">
        <v>489</v>
      </c>
      <c r="F142" s="9" t="s">
        <v>490</v>
      </c>
      <c r="G142" s="8" t="s">
        <v>486</v>
      </c>
      <c r="H142" s="8" t="s">
        <v>491</v>
      </c>
      <c r="I142" s="8"/>
      <c r="J142" s="8"/>
      <c r="K142" s="8" t="s">
        <v>50</v>
      </c>
      <c r="L142" s="8">
        <v>3</v>
      </c>
      <c r="M142" s="8"/>
      <c r="N142" s="8"/>
      <c r="O142" s="8"/>
      <c r="P142" s="8"/>
      <c r="Q142" s="8"/>
      <c r="R142" s="8"/>
      <c r="S142" s="8"/>
      <c r="T142" s="8"/>
      <c r="U142" s="8"/>
      <c r="V142" s="8" t="s">
        <v>488</v>
      </c>
      <c r="W142" s="8"/>
    </row>
    <row r="143" spans="1:23" s="2" customFormat="1" ht="24" hidden="1">
      <c r="A143" s="7">
        <v>131</v>
      </c>
      <c r="B143" s="9" t="s">
        <v>483</v>
      </c>
      <c r="C143" s="8"/>
      <c r="D143" s="9"/>
      <c r="E143" s="9" t="s">
        <v>492</v>
      </c>
      <c r="F143" s="9" t="s">
        <v>493</v>
      </c>
      <c r="G143" s="8" t="s">
        <v>486</v>
      </c>
      <c r="H143" s="8" t="s">
        <v>491</v>
      </c>
      <c r="I143" s="8"/>
      <c r="J143" s="8"/>
      <c r="K143" s="8" t="s">
        <v>50</v>
      </c>
      <c r="L143" s="8">
        <v>4</v>
      </c>
      <c r="M143" s="8"/>
      <c r="N143" s="8"/>
      <c r="O143" s="8"/>
      <c r="P143" s="8"/>
      <c r="Q143" s="8"/>
      <c r="R143" s="8"/>
      <c r="S143" s="8"/>
      <c r="T143" s="8"/>
      <c r="U143" s="8"/>
      <c r="V143" s="8" t="s">
        <v>488</v>
      </c>
      <c r="W143" s="8"/>
    </row>
    <row r="144" spans="1:23" s="2" customFormat="1" ht="24" hidden="1">
      <c r="A144" s="7">
        <v>132</v>
      </c>
      <c r="B144" s="9" t="s">
        <v>494</v>
      </c>
      <c r="C144" s="8"/>
      <c r="D144" s="9"/>
      <c r="E144" s="9" t="s">
        <v>495</v>
      </c>
      <c r="F144" s="9" t="s">
        <v>496</v>
      </c>
      <c r="G144" s="8" t="s">
        <v>486</v>
      </c>
      <c r="H144" s="8" t="s">
        <v>491</v>
      </c>
      <c r="I144" s="8"/>
      <c r="J144" s="8"/>
      <c r="K144" s="8" t="s">
        <v>50</v>
      </c>
      <c r="L144" s="8">
        <v>15</v>
      </c>
      <c r="M144" s="8"/>
      <c r="N144" s="8"/>
      <c r="O144" s="8"/>
      <c r="P144" s="8"/>
      <c r="Q144" s="8"/>
      <c r="R144" s="8"/>
      <c r="S144" s="8"/>
      <c r="T144" s="8"/>
      <c r="U144" s="8"/>
      <c r="V144" s="8" t="s">
        <v>488</v>
      </c>
      <c r="W144" s="8"/>
    </row>
    <row r="145" spans="1:23" s="2" customFormat="1" ht="24" hidden="1">
      <c r="A145" s="7">
        <v>133</v>
      </c>
      <c r="B145" s="9" t="s">
        <v>497</v>
      </c>
      <c r="C145" s="8"/>
      <c r="D145" s="9"/>
      <c r="E145" s="9" t="s">
        <v>498</v>
      </c>
      <c r="F145" s="9" t="s">
        <v>499</v>
      </c>
      <c r="G145" s="8" t="s">
        <v>486</v>
      </c>
      <c r="H145" s="8" t="s">
        <v>500</v>
      </c>
      <c r="I145" s="8"/>
      <c r="J145" s="8"/>
      <c r="K145" s="8" t="s">
        <v>50</v>
      </c>
      <c r="L145" s="8">
        <v>1</v>
      </c>
      <c r="M145" s="8"/>
      <c r="N145" s="8"/>
      <c r="O145" s="8"/>
      <c r="P145" s="8"/>
      <c r="Q145" s="8"/>
      <c r="R145" s="8"/>
      <c r="S145" s="8"/>
      <c r="T145" s="8"/>
      <c r="U145" s="8"/>
      <c r="V145" s="8"/>
      <c r="W145" s="8"/>
    </row>
    <row r="146" spans="1:23" s="2" customFormat="1" ht="48" hidden="1">
      <c r="A146" s="7">
        <v>134</v>
      </c>
      <c r="B146" s="9" t="s">
        <v>501</v>
      </c>
      <c r="C146" s="8"/>
      <c r="D146" s="9"/>
      <c r="E146" s="9" t="s">
        <v>502</v>
      </c>
      <c r="F146" s="9" t="s">
        <v>503</v>
      </c>
      <c r="G146" s="8" t="s">
        <v>486</v>
      </c>
      <c r="H146" s="8" t="s">
        <v>504</v>
      </c>
      <c r="I146" s="8"/>
      <c r="J146" s="8"/>
      <c r="K146" s="8" t="s">
        <v>50</v>
      </c>
      <c r="L146" s="8">
        <v>2</v>
      </c>
      <c r="M146" s="8"/>
      <c r="N146" s="8"/>
      <c r="O146" s="8"/>
      <c r="P146" s="8"/>
      <c r="Q146" s="8"/>
      <c r="R146" s="8"/>
      <c r="S146" s="8"/>
      <c r="T146" s="8"/>
      <c r="U146" s="8"/>
      <c r="V146" s="8"/>
      <c r="W146" s="8"/>
    </row>
    <row r="147" spans="1:23" s="2" customFormat="1" ht="36" hidden="1">
      <c r="A147" s="7">
        <v>135</v>
      </c>
      <c r="B147" s="9" t="s">
        <v>501</v>
      </c>
      <c r="C147" s="8"/>
      <c r="D147" s="9"/>
      <c r="E147" s="9" t="s">
        <v>505</v>
      </c>
      <c r="F147" s="9" t="s">
        <v>506</v>
      </c>
      <c r="G147" s="8" t="s">
        <v>486</v>
      </c>
      <c r="H147" s="8" t="s">
        <v>504</v>
      </c>
      <c r="I147" s="8"/>
      <c r="J147" s="8"/>
      <c r="K147" s="8" t="s">
        <v>50</v>
      </c>
      <c r="L147" s="8">
        <v>3</v>
      </c>
      <c r="M147" s="8"/>
      <c r="N147" s="8"/>
      <c r="O147" s="8"/>
      <c r="P147" s="8"/>
      <c r="Q147" s="8"/>
      <c r="R147" s="8"/>
      <c r="S147" s="8"/>
      <c r="T147" s="8"/>
      <c r="U147" s="8"/>
      <c r="V147" s="8"/>
      <c r="W147" s="8"/>
    </row>
    <row r="148" spans="1:23" s="2" customFormat="1" ht="36" hidden="1">
      <c r="A148" s="7">
        <v>136</v>
      </c>
      <c r="B148" s="9" t="s">
        <v>501</v>
      </c>
      <c r="C148" s="8"/>
      <c r="D148" s="9"/>
      <c r="E148" s="9" t="s">
        <v>507</v>
      </c>
      <c r="F148" s="9" t="s">
        <v>508</v>
      </c>
      <c r="G148" s="8" t="s">
        <v>486</v>
      </c>
      <c r="H148" s="8" t="s">
        <v>504</v>
      </c>
      <c r="I148" s="8"/>
      <c r="J148" s="8"/>
      <c r="K148" s="8" t="s">
        <v>50</v>
      </c>
      <c r="L148" s="8">
        <v>4</v>
      </c>
      <c r="M148" s="8"/>
      <c r="N148" s="8"/>
      <c r="O148" s="8"/>
      <c r="P148" s="8"/>
      <c r="Q148" s="8"/>
      <c r="R148" s="8"/>
      <c r="S148" s="8"/>
      <c r="T148" s="8"/>
      <c r="U148" s="8"/>
      <c r="V148" s="8"/>
      <c r="W148" s="8"/>
    </row>
    <row r="149" spans="1:23" s="2" customFormat="1" ht="96" hidden="1">
      <c r="A149" s="7">
        <v>137</v>
      </c>
      <c r="B149" s="9" t="s">
        <v>509</v>
      </c>
      <c r="C149" s="8"/>
      <c r="D149" s="9"/>
      <c r="E149" s="9" t="s">
        <v>510</v>
      </c>
      <c r="F149" s="9" t="s">
        <v>511</v>
      </c>
      <c r="G149" s="8" t="s">
        <v>486</v>
      </c>
      <c r="H149" s="8" t="s">
        <v>504</v>
      </c>
      <c r="I149" s="8"/>
      <c r="J149" s="8"/>
      <c r="K149" s="8" t="s">
        <v>50</v>
      </c>
      <c r="L149" s="8">
        <v>5</v>
      </c>
      <c r="M149" s="8"/>
      <c r="N149" s="8"/>
      <c r="O149" s="8"/>
      <c r="P149" s="8"/>
      <c r="Q149" s="8"/>
      <c r="R149" s="8"/>
      <c r="S149" s="8"/>
      <c r="T149" s="8"/>
      <c r="U149" s="8"/>
      <c r="V149" s="8"/>
      <c r="W149" s="8"/>
    </row>
    <row r="150" spans="1:23" s="2" customFormat="1" ht="36" hidden="1">
      <c r="A150" s="7">
        <v>138</v>
      </c>
      <c r="B150" s="9" t="s">
        <v>509</v>
      </c>
      <c r="C150" s="8"/>
      <c r="D150" s="9"/>
      <c r="E150" s="9" t="s">
        <v>512</v>
      </c>
      <c r="F150" s="9" t="s">
        <v>513</v>
      </c>
      <c r="G150" s="8" t="s">
        <v>486</v>
      </c>
      <c r="H150" s="8" t="s">
        <v>504</v>
      </c>
      <c r="I150" s="8"/>
      <c r="J150" s="8"/>
      <c r="K150" s="8" t="s">
        <v>50</v>
      </c>
      <c r="L150" s="8">
        <v>6</v>
      </c>
      <c r="M150" s="8"/>
      <c r="N150" s="8"/>
      <c r="O150" s="8"/>
      <c r="P150" s="8"/>
      <c r="Q150" s="8"/>
      <c r="R150" s="8"/>
      <c r="S150" s="8"/>
      <c r="T150" s="8"/>
      <c r="U150" s="8"/>
      <c r="V150" s="8"/>
      <c r="W150" s="8"/>
    </row>
    <row r="151" spans="1:23" s="2" customFormat="1" ht="60" hidden="1">
      <c r="A151" s="7">
        <v>139</v>
      </c>
      <c r="B151" s="9" t="s">
        <v>509</v>
      </c>
      <c r="C151" s="8"/>
      <c r="D151" s="9"/>
      <c r="E151" s="9" t="s">
        <v>514</v>
      </c>
      <c r="F151" s="9" t="s">
        <v>515</v>
      </c>
      <c r="G151" s="8" t="s">
        <v>486</v>
      </c>
      <c r="H151" s="8" t="s">
        <v>504</v>
      </c>
      <c r="I151" s="8"/>
      <c r="J151" s="8"/>
      <c r="K151" s="8" t="s">
        <v>50</v>
      </c>
      <c r="L151" s="8">
        <v>7</v>
      </c>
      <c r="M151" s="8"/>
      <c r="N151" s="8"/>
      <c r="O151" s="8"/>
      <c r="P151" s="8"/>
      <c r="Q151" s="8"/>
      <c r="R151" s="8"/>
      <c r="S151" s="8"/>
      <c r="T151" s="8"/>
      <c r="U151" s="8"/>
      <c r="V151" s="8"/>
      <c r="W151" s="8"/>
    </row>
    <row r="152" spans="1:23" s="2" customFormat="1" ht="60" hidden="1">
      <c r="A152" s="7">
        <v>140</v>
      </c>
      <c r="B152" s="9" t="s">
        <v>497</v>
      </c>
      <c r="C152" s="8"/>
      <c r="D152" s="9"/>
      <c r="E152" s="9" t="s">
        <v>516</v>
      </c>
      <c r="F152" s="9" t="s">
        <v>517</v>
      </c>
      <c r="G152" s="8" t="s">
        <v>486</v>
      </c>
      <c r="H152" s="8" t="s">
        <v>252</v>
      </c>
      <c r="I152" s="8"/>
      <c r="J152" s="8"/>
      <c r="K152" s="8" t="s">
        <v>50</v>
      </c>
      <c r="L152" s="8">
        <v>8</v>
      </c>
      <c r="M152" s="8"/>
      <c r="N152" s="8"/>
      <c r="O152" s="8"/>
      <c r="P152" s="8"/>
      <c r="Q152" s="8"/>
      <c r="R152" s="8"/>
      <c r="S152" s="8"/>
      <c r="T152" s="8"/>
      <c r="U152" s="8"/>
      <c r="V152" s="8"/>
      <c r="W152" s="8"/>
    </row>
    <row r="153" spans="1:23" s="2" customFormat="1" ht="96" hidden="1">
      <c r="A153" s="7">
        <v>141</v>
      </c>
      <c r="B153" s="9" t="s">
        <v>509</v>
      </c>
      <c r="C153" s="8"/>
      <c r="D153" s="9"/>
      <c r="E153" s="9" t="s">
        <v>518</v>
      </c>
      <c r="F153" s="9" t="s">
        <v>519</v>
      </c>
      <c r="G153" s="8" t="s">
        <v>486</v>
      </c>
      <c r="H153" s="8" t="s">
        <v>252</v>
      </c>
      <c r="I153" s="8"/>
      <c r="J153" s="8"/>
      <c r="K153" s="8" t="s">
        <v>50</v>
      </c>
      <c r="L153" s="8">
        <v>9</v>
      </c>
      <c r="M153" s="8"/>
      <c r="N153" s="8"/>
      <c r="O153" s="8"/>
      <c r="P153" s="8"/>
      <c r="Q153" s="8"/>
      <c r="R153" s="8"/>
      <c r="S153" s="8"/>
      <c r="T153" s="8"/>
      <c r="U153" s="8"/>
      <c r="V153" s="8"/>
      <c r="W153" s="8"/>
    </row>
    <row r="154" spans="1:23" s="2" customFormat="1" ht="24" hidden="1">
      <c r="A154" s="7">
        <v>142</v>
      </c>
      <c r="B154" s="9" t="s">
        <v>509</v>
      </c>
      <c r="C154" s="8"/>
      <c r="D154" s="9"/>
      <c r="E154" s="9" t="s">
        <v>520</v>
      </c>
      <c r="F154" s="9" t="s">
        <v>521</v>
      </c>
      <c r="G154" s="8" t="s">
        <v>486</v>
      </c>
      <c r="H154" s="8" t="s">
        <v>504</v>
      </c>
      <c r="I154" s="8"/>
      <c r="J154" s="8"/>
      <c r="K154" s="8" t="s">
        <v>50</v>
      </c>
      <c r="L154" s="8">
        <v>10</v>
      </c>
      <c r="M154" s="8"/>
      <c r="N154" s="8"/>
      <c r="O154" s="8"/>
      <c r="P154" s="8"/>
      <c r="Q154" s="8"/>
      <c r="R154" s="8"/>
      <c r="S154" s="8"/>
      <c r="T154" s="8"/>
      <c r="U154" s="8"/>
      <c r="V154" s="8"/>
      <c r="W154" s="8"/>
    </row>
    <row r="155" spans="1:23" s="2" customFormat="1" ht="24" hidden="1">
      <c r="A155" s="7">
        <v>143</v>
      </c>
      <c r="B155" s="9" t="s">
        <v>509</v>
      </c>
      <c r="C155" s="8"/>
      <c r="D155" s="9"/>
      <c r="E155" s="9" t="s">
        <v>522</v>
      </c>
      <c r="F155" s="9" t="s">
        <v>523</v>
      </c>
      <c r="G155" s="8" t="s">
        <v>486</v>
      </c>
      <c r="H155" s="8" t="s">
        <v>504</v>
      </c>
      <c r="I155" s="8"/>
      <c r="J155" s="8"/>
      <c r="K155" s="8" t="s">
        <v>50</v>
      </c>
      <c r="L155" s="8">
        <v>11</v>
      </c>
      <c r="M155" s="8"/>
      <c r="N155" s="8"/>
      <c r="O155" s="8"/>
      <c r="P155" s="8"/>
      <c r="Q155" s="8"/>
      <c r="R155" s="8"/>
      <c r="S155" s="8"/>
      <c r="T155" s="8"/>
      <c r="U155" s="8"/>
      <c r="V155" s="8"/>
      <c r="W155" s="8"/>
    </row>
    <row r="156" spans="1:23" s="2" customFormat="1" ht="36" hidden="1">
      <c r="A156" s="7">
        <v>144</v>
      </c>
      <c r="B156" s="9" t="s">
        <v>501</v>
      </c>
      <c r="C156" s="8"/>
      <c r="D156" s="9"/>
      <c r="E156" s="9" t="s">
        <v>524</v>
      </c>
      <c r="F156" s="9" t="s">
        <v>525</v>
      </c>
      <c r="G156" s="8" t="s">
        <v>486</v>
      </c>
      <c r="H156" s="8" t="s">
        <v>504</v>
      </c>
      <c r="I156" s="8"/>
      <c r="J156" s="8"/>
      <c r="K156" s="8" t="s">
        <v>50</v>
      </c>
      <c r="L156" s="8">
        <v>12</v>
      </c>
      <c r="M156" s="8"/>
      <c r="N156" s="8"/>
      <c r="O156" s="8"/>
      <c r="P156" s="8"/>
      <c r="Q156" s="8"/>
      <c r="R156" s="8"/>
      <c r="S156" s="8"/>
      <c r="T156" s="8"/>
      <c r="U156" s="8"/>
      <c r="V156" s="8"/>
      <c r="W156" s="8"/>
    </row>
    <row r="157" spans="1:23" s="2" customFormat="1" ht="60" hidden="1">
      <c r="A157" s="7">
        <v>145</v>
      </c>
      <c r="B157" s="9" t="s">
        <v>526</v>
      </c>
      <c r="C157" s="8"/>
      <c r="D157" s="9" t="s">
        <v>527</v>
      </c>
      <c r="E157" s="9" t="s">
        <v>528</v>
      </c>
      <c r="F157" s="9" t="s">
        <v>529</v>
      </c>
      <c r="G157" s="8" t="s">
        <v>530</v>
      </c>
      <c r="H157" s="8" t="s">
        <v>531</v>
      </c>
      <c r="I157" s="8"/>
      <c r="J157" s="8"/>
      <c r="K157" s="8" t="s">
        <v>50</v>
      </c>
      <c r="L157" s="8">
        <v>13</v>
      </c>
      <c r="M157" s="8"/>
      <c r="N157" s="8"/>
      <c r="O157" s="8"/>
      <c r="P157" s="8"/>
      <c r="Q157" s="8"/>
      <c r="R157" s="8"/>
      <c r="S157" s="8"/>
      <c r="T157" s="8"/>
      <c r="U157" s="8"/>
      <c r="V157" s="38" t="s">
        <v>532</v>
      </c>
      <c r="W157" s="37"/>
    </row>
    <row r="158" spans="1:23" s="2" customFormat="1" ht="48" hidden="1">
      <c r="A158" s="7">
        <v>146</v>
      </c>
      <c r="B158" s="9" t="s">
        <v>526</v>
      </c>
      <c r="C158" s="8"/>
      <c r="D158" s="9" t="s">
        <v>533</v>
      </c>
      <c r="E158" s="9" t="s">
        <v>534</v>
      </c>
      <c r="F158" s="9" t="s">
        <v>535</v>
      </c>
      <c r="G158" s="8" t="s">
        <v>530</v>
      </c>
      <c r="H158" s="8" t="s">
        <v>531</v>
      </c>
      <c r="I158" s="8"/>
      <c r="J158" s="8"/>
      <c r="K158" s="8" t="s">
        <v>50</v>
      </c>
      <c r="L158" s="8">
        <v>14</v>
      </c>
      <c r="M158" s="8"/>
      <c r="N158" s="8"/>
      <c r="O158" s="8"/>
      <c r="P158" s="8"/>
      <c r="Q158" s="8"/>
      <c r="R158" s="8"/>
      <c r="S158" s="8"/>
      <c r="T158" s="8"/>
      <c r="U158" s="8"/>
      <c r="V158" s="38" t="s">
        <v>536</v>
      </c>
      <c r="W158" s="37"/>
    </row>
    <row r="159" spans="1:23" s="2" customFormat="1" ht="48" hidden="1">
      <c r="A159" s="7">
        <v>147</v>
      </c>
      <c r="B159" s="9" t="s">
        <v>526</v>
      </c>
      <c r="C159" s="8"/>
      <c r="D159" s="9" t="s">
        <v>537</v>
      </c>
      <c r="E159" s="9" t="s">
        <v>538</v>
      </c>
      <c r="F159" s="9" t="s">
        <v>539</v>
      </c>
      <c r="G159" s="8" t="s">
        <v>530</v>
      </c>
      <c r="H159" s="8" t="s">
        <v>531</v>
      </c>
      <c r="I159" s="8"/>
      <c r="J159" s="8"/>
      <c r="K159" s="8" t="s">
        <v>50</v>
      </c>
      <c r="L159" s="8">
        <v>15</v>
      </c>
      <c r="M159" s="8"/>
      <c r="N159" s="8"/>
      <c r="O159" s="8"/>
      <c r="P159" s="8"/>
      <c r="Q159" s="8"/>
      <c r="R159" s="8"/>
      <c r="S159" s="8"/>
      <c r="T159" s="8"/>
      <c r="U159" s="8"/>
      <c r="V159" s="38" t="s">
        <v>540</v>
      </c>
      <c r="W159" s="37"/>
    </row>
    <row r="160" spans="1:23" s="2" customFormat="1" ht="60" hidden="1">
      <c r="A160" s="7">
        <v>148</v>
      </c>
      <c r="B160" s="9" t="s">
        <v>541</v>
      </c>
      <c r="C160" s="8"/>
      <c r="D160" s="9" t="s">
        <v>542</v>
      </c>
      <c r="E160" s="9" t="s">
        <v>543</v>
      </c>
      <c r="F160" s="9" t="s">
        <v>544</v>
      </c>
      <c r="G160" s="8" t="s">
        <v>530</v>
      </c>
      <c r="H160" s="8" t="s">
        <v>531</v>
      </c>
      <c r="I160" s="8"/>
      <c r="J160" s="8"/>
      <c r="K160" s="8" t="s">
        <v>50</v>
      </c>
      <c r="L160" s="8"/>
      <c r="M160" s="8"/>
      <c r="N160" s="8"/>
      <c r="O160" s="8"/>
      <c r="P160" s="8"/>
      <c r="Q160" s="8"/>
      <c r="R160" s="8"/>
      <c r="S160" s="8"/>
      <c r="T160" s="8"/>
      <c r="U160" s="8"/>
      <c r="V160" s="39" t="s">
        <v>545</v>
      </c>
      <c r="W160" s="8"/>
    </row>
    <row r="161" spans="1:23" s="2" customFormat="1" ht="48" hidden="1">
      <c r="A161" s="7">
        <v>149</v>
      </c>
      <c r="B161" s="9" t="s">
        <v>541</v>
      </c>
      <c r="C161" s="8"/>
      <c r="D161" s="9" t="s">
        <v>546</v>
      </c>
      <c r="E161" s="9" t="s">
        <v>547</v>
      </c>
      <c r="F161" s="9" t="s">
        <v>548</v>
      </c>
      <c r="G161" s="8" t="s">
        <v>530</v>
      </c>
      <c r="H161" s="8" t="s">
        <v>531</v>
      </c>
      <c r="I161" s="8"/>
      <c r="J161" s="8"/>
      <c r="K161" s="8" t="s">
        <v>50</v>
      </c>
      <c r="L161" s="8"/>
      <c r="M161" s="8"/>
      <c r="N161" s="8"/>
      <c r="O161" s="8"/>
      <c r="P161" s="8"/>
      <c r="Q161" s="8"/>
      <c r="R161" s="8"/>
      <c r="S161" s="8"/>
      <c r="T161" s="8"/>
      <c r="U161" s="8"/>
      <c r="V161" s="39" t="s">
        <v>549</v>
      </c>
      <c r="W161" s="8"/>
    </row>
    <row r="162" spans="1:23" s="2" customFormat="1" ht="24" hidden="1">
      <c r="A162" s="7">
        <v>150</v>
      </c>
      <c r="B162" s="9" t="s">
        <v>541</v>
      </c>
      <c r="C162" s="8"/>
      <c r="D162" s="9" t="s">
        <v>550</v>
      </c>
      <c r="E162" s="9" t="s">
        <v>551</v>
      </c>
      <c r="F162" s="9" t="s">
        <v>552</v>
      </c>
      <c r="G162" s="8" t="s">
        <v>530</v>
      </c>
      <c r="H162" s="8" t="s">
        <v>531</v>
      </c>
      <c r="I162" s="8"/>
      <c r="J162" s="8"/>
      <c r="K162" s="8" t="s">
        <v>50</v>
      </c>
      <c r="L162" s="8"/>
      <c r="M162" s="8"/>
      <c r="N162" s="8"/>
      <c r="O162" s="8"/>
      <c r="P162" s="8"/>
      <c r="Q162" s="8"/>
      <c r="R162" s="8"/>
      <c r="S162" s="8"/>
      <c r="T162" s="8"/>
      <c r="U162" s="8"/>
      <c r="V162" s="8"/>
      <c r="W162" s="8"/>
    </row>
    <row r="163" spans="1:23" s="2" customFormat="1" ht="24" hidden="1">
      <c r="A163" s="7">
        <v>151</v>
      </c>
      <c r="B163" s="9" t="s">
        <v>470</v>
      </c>
      <c r="C163" s="8"/>
      <c r="D163" s="9" t="s">
        <v>553</v>
      </c>
      <c r="E163" s="9" t="s">
        <v>554</v>
      </c>
      <c r="F163" s="9"/>
      <c r="G163" s="8" t="s">
        <v>555</v>
      </c>
      <c r="H163" s="8"/>
      <c r="I163" s="8"/>
      <c r="J163" s="8"/>
      <c r="K163" s="8" t="s">
        <v>50</v>
      </c>
      <c r="L163" s="8"/>
      <c r="M163" s="8"/>
      <c r="N163" s="8"/>
      <c r="O163" s="8"/>
      <c r="P163" s="8"/>
      <c r="Q163" s="8"/>
      <c r="R163" s="8"/>
      <c r="S163" s="8"/>
      <c r="T163" s="8"/>
      <c r="U163" s="8"/>
      <c r="V163" s="8" t="s">
        <v>556</v>
      </c>
      <c r="W163" s="8"/>
    </row>
    <row r="164" spans="1:23" s="2" customFormat="1" ht="36" hidden="1">
      <c r="A164" s="7">
        <v>152</v>
      </c>
      <c r="B164" s="9" t="s">
        <v>410</v>
      </c>
      <c r="C164" s="8"/>
      <c r="D164" s="9" t="s">
        <v>557</v>
      </c>
      <c r="E164" s="9" t="s">
        <v>558</v>
      </c>
      <c r="F164" s="9"/>
      <c r="G164" s="8" t="s">
        <v>555</v>
      </c>
      <c r="H164" s="8"/>
      <c r="I164" s="8"/>
      <c r="J164" s="8"/>
      <c r="K164" s="8" t="s">
        <v>50</v>
      </c>
      <c r="L164" s="8">
        <v>33</v>
      </c>
      <c r="M164" s="8"/>
      <c r="N164" s="8"/>
      <c r="O164" s="8"/>
      <c r="P164" s="8"/>
      <c r="Q164" s="8"/>
      <c r="R164" s="8"/>
      <c r="S164" s="8"/>
      <c r="T164" s="8"/>
      <c r="U164" s="8"/>
      <c r="V164" s="137" t="s">
        <v>974</v>
      </c>
      <c r="W164" s="8"/>
    </row>
    <row r="165" spans="1:23" s="2" customFormat="1" hidden="1">
      <c r="A165" s="7">
        <v>153</v>
      </c>
      <c r="B165" s="9" t="s">
        <v>410</v>
      </c>
      <c r="C165" s="8"/>
      <c r="D165" s="9" t="s">
        <v>560</v>
      </c>
      <c r="E165" s="9" t="s">
        <v>561</v>
      </c>
      <c r="F165" s="9"/>
      <c r="G165" s="8" t="s">
        <v>555</v>
      </c>
      <c r="H165" s="8"/>
      <c r="I165" s="8"/>
      <c r="J165" s="8"/>
      <c r="K165" s="8" t="s">
        <v>50</v>
      </c>
      <c r="L165" s="8">
        <v>34</v>
      </c>
      <c r="M165" s="8"/>
      <c r="N165" s="8"/>
      <c r="O165" s="8"/>
      <c r="P165" s="8"/>
      <c r="Q165" s="8"/>
      <c r="R165" s="8"/>
      <c r="S165" s="8"/>
      <c r="T165" s="8"/>
      <c r="U165" s="8"/>
      <c r="V165" s="8"/>
      <c r="W165" s="8"/>
    </row>
    <row r="166" spans="1:23" s="2" customFormat="1" ht="60" hidden="1">
      <c r="A166" s="7">
        <v>154</v>
      </c>
      <c r="B166" s="9" t="s">
        <v>410</v>
      </c>
      <c r="C166" s="8"/>
      <c r="D166" s="9" t="s">
        <v>562</v>
      </c>
      <c r="E166" s="9" t="s">
        <v>563</v>
      </c>
      <c r="F166" s="9"/>
      <c r="G166" s="8" t="s">
        <v>555</v>
      </c>
      <c r="H166" s="8"/>
      <c r="I166" s="8"/>
      <c r="J166" s="8"/>
      <c r="K166" s="8" t="s">
        <v>50</v>
      </c>
      <c r="L166" s="8">
        <v>1</v>
      </c>
      <c r="M166" s="8"/>
      <c r="N166" s="8"/>
      <c r="O166" s="8"/>
      <c r="P166" s="8"/>
      <c r="Q166" s="8"/>
      <c r="R166" s="8"/>
      <c r="S166" s="8"/>
      <c r="T166" s="8"/>
      <c r="U166" s="8"/>
      <c r="V166" s="8" t="s">
        <v>564</v>
      </c>
      <c r="W166" s="8"/>
    </row>
    <row r="167" spans="1:23" s="2" customFormat="1" ht="24" hidden="1">
      <c r="A167" s="7">
        <v>155</v>
      </c>
      <c r="B167" s="9" t="s">
        <v>410</v>
      </c>
      <c r="C167" s="8"/>
      <c r="D167" s="9" t="s">
        <v>565</v>
      </c>
      <c r="E167" s="9" t="s">
        <v>566</v>
      </c>
      <c r="F167" s="9"/>
      <c r="G167" s="8" t="s">
        <v>555</v>
      </c>
      <c r="H167" s="8"/>
      <c r="I167" s="8"/>
      <c r="J167" s="8"/>
      <c r="K167" s="8" t="s">
        <v>50</v>
      </c>
      <c r="L167" s="8">
        <v>35</v>
      </c>
      <c r="M167" s="8"/>
      <c r="N167" s="8"/>
      <c r="O167" s="8"/>
      <c r="P167" s="8"/>
      <c r="Q167" s="8"/>
      <c r="R167" s="8"/>
      <c r="S167" s="8"/>
      <c r="T167" s="8"/>
      <c r="U167" s="8"/>
      <c r="V167" s="8"/>
      <c r="W167" s="8"/>
    </row>
    <row r="168" spans="1:23" s="2" customFormat="1" ht="24" hidden="1">
      <c r="A168" s="7">
        <v>156</v>
      </c>
      <c r="B168" s="9" t="s">
        <v>410</v>
      </c>
      <c r="C168" s="8"/>
      <c r="D168" s="9" t="s">
        <v>567</v>
      </c>
      <c r="E168" s="9" t="s">
        <v>568</v>
      </c>
      <c r="F168" s="9"/>
      <c r="G168" s="8" t="s">
        <v>555</v>
      </c>
      <c r="H168" s="8"/>
      <c r="I168" s="8"/>
      <c r="J168" s="8"/>
      <c r="K168" s="8" t="s">
        <v>50</v>
      </c>
      <c r="L168" s="8">
        <v>18</v>
      </c>
      <c r="M168" s="8"/>
      <c r="N168" s="8"/>
      <c r="O168" s="8"/>
      <c r="P168" s="8"/>
      <c r="Q168" s="8"/>
      <c r="R168" s="8"/>
      <c r="S168" s="8"/>
      <c r="T168" s="8"/>
      <c r="U168" s="8"/>
      <c r="V168" s="8" t="s">
        <v>569</v>
      </c>
      <c r="W168" s="8"/>
    </row>
    <row r="169" spans="1:23" s="2" customFormat="1" ht="60" hidden="1">
      <c r="A169" s="7">
        <v>157</v>
      </c>
      <c r="B169" s="8" t="s">
        <v>101</v>
      </c>
      <c r="C169" s="8"/>
      <c r="D169" s="9" t="s">
        <v>164</v>
      </c>
      <c r="E169" s="9" t="s">
        <v>165</v>
      </c>
      <c r="F169" s="9" t="s">
        <v>166</v>
      </c>
      <c r="G169" s="8" t="s">
        <v>144</v>
      </c>
      <c r="H169" s="9"/>
      <c r="I169" s="9"/>
      <c r="J169" s="9"/>
      <c r="K169" s="9"/>
      <c r="L169" s="9"/>
      <c r="M169" s="9"/>
      <c r="N169" s="9"/>
      <c r="O169" s="9"/>
      <c r="P169" s="9"/>
      <c r="Q169" s="9"/>
      <c r="R169" s="9"/>
      <c r="S169" s="9"/>
      <c r="T169" s="9"/>
      <c r="U169" s="9"/>
    </row>
    <row r="170" spans="1:23" s="2" customFormat="1" ht="84" hidden="1">
      <c r="A170" s="7">
        <v>158</v>
      </c>
      <c r="B170" s="8" t="s">
        <v>154</v>
      </c>
      <c r="C170" s="8"/>
      <c r="D170" s="9" t="s">
        <v>167</v>
      </c>
      <c r="E170" s="9" t="s">
        <v>168</v>
      </c>
      <c r="F170" s="9" t="s">
        <v>169</v>
      </c>
      <c r="G170" s="8" t="s">
        <v>144</v>
      </c>
      <c r="H170" s="9"/>
      <c r="I170" s="9"/>
      <c r="J170" s="9"/>
      <c r="K170" s="9"/>
      <c r="L170" s="9"/>
      <c r="M170" s="9"/>
      <c r="N170" s="9"/>
      <c r="O170" s="9"/>
      <c r="P170" s="9"/>
      <c r="Q170" s="9"/>
      <c r="R170" s="9"/>
      <c r="S170" s="9"/>
      <c r="T170" s="9"/>
      <c r="U170" s="9"/>
    </row>
    <row r="171" spans="1:23" s="2" customFormat="1" ht="84" hidden="1">
      <c r="A171" s="7">
        <v>159</v>
      </c>
      <c r="B171" s="8" t="s">
        <v>154</v>
      </c>
      <c r="C171" s="8"/>
      <c r="D171" s="9" t="s">
        <v>170</v>
      </c>
      <c r="E171" s="9" t="s">
        <v>171</v>
      </c>
      <c r="F171" s="9" t="s">
        <v>172</v>
      </c>
      <c r="G171" s="8"/>
      <c r="H171" s="9"/>
      <c r="I171" s="9"/>
      <c r="J171" s="9"/>
      <c r="K171" s="9"/>
      <c r="L171" s="9"/>
      <c r="M171" s="9"/>
      <c r="N171" s="9"/>
      <c r="O171" s="9"/>
      <c r="P171" s="9"/>
      <c r="Q171" s="9"/>
      <c r="R171" s="9"/>
      <c r="S171" s="9"/>
      <c r="T171" s="9"/>
      <c r="U171" s="9"/>
    </row>
    <row r="172" spans="1:23" s="2" customFormat="1" ht="72" hidden="1">
      <c r="A172" s="7">
        <v>160</v>
      </c>
      <c r="B172" s="8" t="s">
        <v>154</v>
      </c>
      <c r="C172" s="8"/>
      <c r="D172" s="9" t="s">
        <v>173</v>
      </c>
      <c r="E172" s="9" t="s">
        <v>174</v>
      </c>
      <c r="F172" s="9" t="s">
        <v>175</v>
      </c>
      <c r="G172" s="8" t="s">
        <v>176</v>
      </c>
      <c r="H172" s="9"/>
      <c r="I172" s="9"/>
      <c r="J172" s="9"/>
      <c r="K172" s="9"/>
      <c r="L172" s="9"/>
      <c r="M172" s="9"/>
      <c r="N172" s="9"/>
      <c r="O172" s="9"/>
      <c r="P172" s="9"/>
      <c r="Q172" s="9"/>
      <c r="R172" s="9"/>
      <c r="S172" s="9"/>
      <c r="T172" s="9"/>
      <c r="U172" s="9"/>
    </row>
    <row r="173" spans="1:23" s="2" customFormat="1" ht="72" hidden="1">
      <c r="A173" s="7">
        <v>161</v>
      </c>
      <c r="B173" s="8" t="s">
        <v>154</v>
      </c>
      <c r="C173" s="8"/>
      <c r="D173" s="9" t="s">
        <v>177</v>
      </c>
      <c r="E173" s="9" t="s">
        <v>178</v>
      </c>
      <c r="F173" s="9" t="s">
        <v>179</v>
      </c>
      <c r="G173" s="8" t="s">
        <v>176</v>
      </c>
      <c r="H173" s="9"/>
      <c r="I173" s="9"/>
      <c r="J173" s="9"/>
      <c r="K173" s="9"/>
      <c r="L173" s="9"/>
      <c r="M173" s="9"/>
      <c r="N173" s="9"/>
      <c r="O173" s="9"/>
      <c r="P173" s="9"/>
      <c r="Q173" s="9"/>
      <c r="R173" s="9"/>
      <c r="S173" s="9"/>
      <c r="T173" s="9"/>
      <c r="U173" s="9"/>
    </row>
    <row r="174" spans="1:23" ht="108" hidden="1">
      <c r="A174" s="143">
        <v>162</v>
      </c>
      <c r="B174" s="144" t="s">
        <v>975</v>
      </c>
      <c r="C174" s="144"/>
      <c r="D174" s="144" t="s">
        <v>976</v>
      </c>
      <c r="E174" s="144" t="s">
        <v>977</v>
      </c>
      <c r="F174" s="144" t="s">
        <v>978</v>
      </c>
      <c r="G174" s="144" t="s">
        <v>979</v>
      </c>
      <c r="H174" s="42" t="s">
        <v>980</v>
      </c>
      <c r="K174" s="8" t="s">
        <v>50</v>
      </c>
    </row>
    <row r="175" spans="1:23" ht="108" hidden="1">
      <c r="A175" s="143">
        <v>163</v>
      </c>
      <c r="B175" s="144" t="s">
        <v>975</v>
      </c>
      <c r="C175" s="144"/>
      <c r="D175" s="144" t="s">
        <v>981</v>
      </c>
      <c r="E175" s="144" t="s">
        <v>982</v>
      </c>
      <c r="F175" s="144" t="s">
        <v>983</v>
      </c>
      <c r="G175" s="144" t="s">
        <v>293</v>
      </c>
      <c r="H175" s="42" t="s">
        <v>980</v>
      </c>
      <c r="K175" s="8" t="s">
        <v>50</v>
      </c>
    </row>
    <row r="176" spans="1:23" ht="24" hidden="1">
      <c r="A176" s="66">
        <v>164</v>
      </c>
      <c r="B176" s="42" t="s">
        <v>42</v>
      </c>
      <c r="D176" s="42" t="s">
        <v>634</v>
      </c>
      <c r="E176" s="42" t="s">
        <v>635</v>
      </c>
      <c r="F176" s="9" t="s">
        <v>636</v>
      </c>
      <c r="G176" s="42" t="s">
        <v>46</v>
      </c>
      <c r="H176" s="42" t="s">
        <v>46</v>
      </c>
      <c r="K176" s="8" t="s">
        <v>582</v>
      </c>
      <c r="L176" s="8" t="s">
        <v>583</v>
      </c>
    </row>
    <row r="177" spans="1:11" ht="72" hidden="1">
      <c r="A177" s="66">
        <v>165</v>
      </c>
      <c r="B177" s="42" t="s">
        <v>42</v>
      </c>
      <c r="D177" s="42" t="s">
        <v>637</v>
      </c>
      <c r="E177" s="42" t="s">
        <v>638</v>
      </c>
      <c r="G177" s="42" t="s">
        <v>46</v>
      </c>
      <c r="H177" s="42" t="s">
        <v>46</v>
      </c>
      <c r="K177" s="8" t="s">
        <v>582</v>
      </c>
    </row>
    <row r="178" spans="1:11" ht="24" hidden="1">
      <c r="A178" s="66">
        <v>166</v>
      </c>
      <c r="B178" s="42" t="s">
        <v>42</v>
      </c>
      <c r="D178" s="42" t="s">
        <v>984</v>
      </c>
      <c r="G178" s="42" t="s">
        <v>46</v>
      </c>
      <c r="H178" s="42" t="s">
        <v>46</v>
      </c>
      <c r="K178" s="8" t="s">
        <v>582</v>
      </c>
    </row>
    <row r="179" spans="1:11" ht="72" hidden="1">
      <c r="A179" s="66">
        <v>161</v>
      </c>
      <c r="B179" s="42" t="s">
        <v>985</v>
      </c>
      <c r="D179" s="42" t="s">
        <v>986</v>
      </c>
      <c r="E179" s="42" t="s">
        <v>987</v>
      </c>
      <c r="G179" s="42" t="s">
        <v>555</v>
      </c>
      <c r="H179" s="42" t="s">
        <v>555</v>
      </c>
      <c r="J179" s="42" t="s">
        <v>988</v>
      </c>
      <c r="K179" s="42" t="s">
        <v>50</v>
      </c>
    </row>
  </sheetData>
  <autoFilter ref="A7:W179" xr:uid="{5B73E7C6-5431-42FA-A818-FCF98B3518CD}"/>
  <mergeCells count="2">
    <mergeCell ref="O5:S5"/>
    <mergeCell ref="L6:M6"/>
  </mergeCells>
  <dataValidations count="1">
    <dataValidation type="list" allowBlank="1" showInputMessage="1" showErrorMessage="1" sqref="I8:I65" xr:uid="{639D6AFE-7B04-4D57-803A-403531C62E9F}">
      <formula1>"CC, SFP, Panamas, Ecosystem+PL"</formula1>
    </dataValidation>
  </dataValidations>
  <hyperlinks>
    <hyperlink ref="V157" r:id="rId1" display="https://jira.app.pconnect.biz/browse/CDE-26647" xr:uid="{BAA6B1B7-6F66-4BEA-9C13-F9ED4D9D9101}"/>
    <hyperlink ref="V158" r:id="rId2" display="https://jira.app.pconnect.biz/browse/CDE-25558" xr:uid="{71DCC61C-F17A-4EF7-9DA9-37BE6262FABD}"/>
    <hyperlink ref="V159" r:id="rId3" display="https://jira.app.pconnect.biz/browse/CDE-27266" xr:uid="{2D81CFA4-94C0-43E7-A28C-AFBC849EB995}"/>
    <hyperlink ref="V160" r:id="rId4" display="https://pmiv.service-now.com/now/nav/ui/classic/params/target/change_request.do%3Fsys_id%3D1bf9f0c5972eae140b59b44ef053aff1%26sysparm_record_target%3Dchange_request%26sysparm_record_row%3D5%26sysparm_record_rows%3D6%26sysparm_record_list%3Dbusiness_service%253Def4d2fc9db177810ea6bf572f39619d2%255Estate%2521%253D3%255EORDERBYDESCsys_created_on" xr:uid="{882BA789-C72E-452B-BC05-2FB45539AA76}"/>
    <hyperlink ref="V161" r:id="rId5" display="https://pmiv.service-now.com/now/nav/ui/classic/params/target/change_request.do%3Fsys_id%3D83fe0486975bea94418db327f053afd2%26sysparm_stack%3D%26sysparm_view%3D" xr:uid="{89E64132-35DC-4CB7-8935-809E6CFA4987}"/>
    <hyperlink ref="F176" r:id="rId6" xr:uid="{F9B2330D-EF8F-46DB-9819-486A3B67541D}"/>
    <hyperlink ref="V164" r:id="rId7" tooltip="https://jira.app.pconnect.biz/browse/cde-27689" display="https://jira.app.pconnect.biz/browse/CDE-27689" xr:uid="{980AD7F3-DFF0-4DB8-87F7-6A9748F80DAB}"/>
  </hyperlinks>
  <pageMargins left="0.7" right="0.7" top="0.75" bottom="0.75" header="0.3" footer="0.3"/>
  <legacyDrawing r:id="rId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456DB-1C1F-4BAC-8881-D0B5EE451DBA}">
  <sheetPr codeName="Sheet6" filterMode="1"/>
  <dimension ref="A1:AA131"/>
  <sheetViews>
    <sheetView workbookViewId="0">
      <pane xSplit="4" ySplit="10" topLeftCell="E57" activePane="bottomRight" state="frozen"/>
      <selection pane="bottomRight" activeCell="B60" sqref="B60"/>
      <selection pane="bottomLeft" activeCell="A11" sqref="A11"/>
      <selection pane="topRight" activeCell="E1" sqref="E1"/>
    </sheetView>
  </sheetViews>
  <sheetFormatPr defaultColWidth="8.5703125" defaultRowHeight="12"/>
  <cols>
    <col min="1" max="1" width="8" style="66" customWidth="1"/>
    <col min="2" max="2" width="15.5703125" style="67" customWidth="1"/>
    <col min="3" max="3" width="15.5703125" style="486" customWidth="1"/>
    <col min="4" max="4" width="29.5703125" style="67" customWidth="1"/>
    <col min="5" max="5" width="39.42578125" style="67" customWidth="1"/>
    <col min="6" max="6" width="43.5703125" style="67" customWidth="1"/>
    <col min="7" max="7" width="16.42578125" style="486" customWidth="1"/>
    <col min="8" max="9" width="16.42578125" style="67" customWidth="1"/>
    <col min="10" max="10" width="16.5703125" style="67" customWidth="1"/>
    <col min="11" max="11" width="13.42578125" style="67" customWidth="1"/>
    <col min="12" max="13" width="13.42578125" style="43" customWidth="1"/>
    <col min="14" max="14" width="13.42578125" style="67" customWidth="1"/>
    <col min="15" max="15" width="13.42578125" style="487" customWidth="1"/>
    <col min="16" max="16" width="13.42578125" style="67" customWidth="1"/>
    <col min="17" max="17" width="8.5703125" style="67" bestFit="1" customWidth="1"/>
    <col min="18" max="18" width="10.42578125" style="67" customWidth="1"/>
    <col min="19" max="24" width="8.5703125" style="67" bestFit="1" customWidth="1"/>
    <col min="25" max="26" width="8.5703125" style="66" bestFit="1" customWidth="1"/>
    <col min="27" max="27" width="15.5703125" style="66" customWidth="1"/>
    <col min="28" max="16384" width="8.5703125" style="485"/>
  </cols>
  <sheetData>
    <row r="1" spans="1:27">
      <c r="A1" s="145" t="s">
        <v>0</v>
      </c>
      <c r="B1" s="488"/>
      <c r="C1" s="488"/>
      <c r="D1" s="488"/>
      <c r="E1" s="488"/>
      <c r="F1" s="488"/>
      <c r="G1" s="488"/>
      <c r="H1" s="488"/>
      <c r="I1" s="488"/>
      <c r="J1" s="488"/>
      <c r="K1" s="488"/>
      <c r="L1" s="489"/>
      <c r="M1" s="489"/>
      <c r="N1" s="488"/>
      <c r="O1" s="488"/>
      <c r="P1" s="488"/>
      <c r="Q1" s="488"/>
      <c r="R1" s="488"/>
      <c r="S1" s="488"/>
      <c r="T1" s="488"/>
      <c r="U1" s="488"/>
      <c r="V1" s="488"/>
      <c r="W1" s="488"/>
      <c r="X1" s="488"/>
      <c r="Y1" s="485"/>
      <c r="Z1" s="485"/>
      <c r="AA1" s="485"/>
    </row>
    <row r="2" spans="1:27">
      <c r="A2" s="146" t="s">
        <v>1</v>
      </c>
      <c r="B2" s="490"/>
      <c r="C2" s="490"/>
      <c r="D2" s="488"/>
      <c r="E2" s="488"/>
      <c r="F2" s="488"/>
      <c r="G2" s="488"/>
      <c r="H2" s="488"/>
      <c r="I2" s="488"/>
      <c r="J2" s="488"/>
      <c r="K2" s="488"/>
      <c r="L2" s="489"/>
      <c r="M2" s="489"/>
      <c r="N2" s="488"/>
      <c r="O2" s="488"/>
      <c r="P2" s="488"/>
      <c r="Q2" s="488"/>
      <c r="R2" s="488"/>
      <c r="S2" s="488"/>
      <c r="T2" s="488"/>
      <c r="U2" s="488"/>
      <c r="V2" s="488"/>
      <c r="W2" s="488"/>
      <c r="X2" s="488"/>
      <c r="Y2" s="485"/>
      <c r="Z2" s="485"/>
      <c r="AA2" s="485"/>
    </row>
    <row r="3" spans="1:27">
      <c r="A3" s="146" t="s">
        <v>2</v>
      </c>
      <c r="B3" s="488"/>
      <c r="C3" s="488"/>
      <c r="D3" s="488"/>
      <c r="E3" s="488"/>
      <c r="F3" s="488"/>
      <c r="G3" s="488"/>
      <c r="H3" s="488"/>
      <c r="I3" s="488"/>
      <c r="J3" s="488"/>
      <c r="K3" s="488"/>
      <c r="L3" s="489"/>
      <c r="M3" s="489"/>
      <c r="N3" s="488"/>
      <c r="O3" s="488"/>
      <c r="P3" s="488"/>
      <c r="Q3" s="488"/>
      <c r="R3" s="488"/>
      <c r="S3" s="488"/>
      <c r="T3" s="488"/>
      <c r="U3" s="488"/>
      <c r="V3" s="488"/>
      <c r="W3" s="488"/>
      <c r="X3" s="488"/>
      <c r="Y3" s="485"/>
      <c r="Z3" s="485"/>
      <c r="AA3" s="485"/>
    </row>
    <row r="4" spans="1:27">
      <c r="A4" s="491" t="s">
        <v>989</v>
      </c>
      <c r="B4" s="488"/>
      <c r="C4" s="488"/>
      <c r="D4" s="488"/>
      <c r="E4" s="488"/>
      <c r="F4" s="488"/>
      <c r="G4" s="488"/>
      <c r="H4" s="488"/>
      <c r="I4" s="488"/>
      <c r="J4" s="488"/>
      <c r="K4" s="488"/>
      <c r="L4" s="489"/>
      <c r="M4" s="489"/>
      <c r="N4" s="488"/>
      <c r="O4" s="488"/>
      <c r="P4" s="488"/>
      <c r="Q4" s="488"/>
      <c r="R4" s="488"/>
      <c r="S4" s="488"/>
      <c r="T4" s="488"/>
      <c r="U4" s="488"/>
      <c r="V4" s="488"/>
      <c r="W4" s="488"/>
      <c r="X4" s="488"/>
      <c r="Y4" s="485"/>
      <c r="Z4" s="485"/>
      <c r="AA4" s="485"/>
    </row>
    <row r="5" spans="1:27">
      <c r="A5" s="492"/>
      <c r="B5" s="493" t="s">
        <v>990</v>
      </c>
      <c r="C5" s="494"/>
      <c r="D5" s="493" t="s">
        <v>991</v>
      </c>
      <c r="E5" s="495"/>
      <c r="F5" s="493" t="s">
        <v>992</v>
      </c>
      <c r="G5" s="496"/>
      <c r="H5" s="493" t="s">
        <v>993</v>
      </c>
      <c r="I5" s="489">
        <v>0</v>
      </c>
      <c r="J5" s="1573" t="s">
        <v>994</v>
      </c>
      <c r="K5" s="1573"/>
      <c r="L5" s="489"/>
      <c r="M5" s="489"/>
      <c r="N5" s="488"/>
      <c r="O5" s="488"/>
      <c r="P5" s="488"/>
      <c r="Q5" s="1574" t="s">
        <v>995</v>
      </c>
      <c r="R5" s="1574"/>
      <c r="S5" s="1574"/>
      <c r="T5" s="1574"/>
      <c r="U5" s="1574"/>
      <c r="V5" s="1574"/>
      <c r="W5" s="1574"/>
      <c r="X5" s="497"/>
      <c r="Y5" s="485"/>
      <c r="Z5" s="485"/>
      <c r="AA5" s="485"/>
    </row>
    <row r="6" spans="1:27">
      <c r="A6" s="148"/>
      <c r="B6" s="488"/>
      <c r="C6" s="490" t="s">
        <v>5</v>
      </c>
      <c r="D6" s="488"/>
      <c r="E6" s="488"/>
      <c r="F6" s="488"/>
      <c r="G6" s="490" t="s">
        <v>5</v>
      </c>
      <c r="H6" s="488"/>
      <c r="I6" s="488"/>
      <c r="J6" s="488"/>
      <c r="K6" s="490"/>
      <c r="L6" s="1572" t="s">
        <v>575</v>
      </c>
      <c r="M6" s="1572"/>
      <c r="N6" s="1572"/>
      <c r="O6" s="490"/>
      <c r="P6" s="490"/>
      <c r="Q6" s="498">
        <v>45919</v>
      </c>
      <c r="R6" s="498">
        <v>45930</v>
      </c>
      <c r="S6" s="498">
        <v>45939</v>
      </c>
      <c r="T6" s="498">
        <v>45944</v>
      </c>
      <c r="U6" s="498">
        <v>45953</v>
      </c>
      <c r="V6" s="499">
        <v>45957</v>
      </c>
      <c r="W6" s="499">
        <v>45958</v>
      </c>
      <c r="X6" s="499"/>
      <c r="Y6" s="485"/>
      <c r="Z6" s="485"/>
      <c r="AA6" s="485"/>
    </row>
    <row r="7" spans="1:27" ht="24">
      <c r="A7" s="149" t="s">
        <v>6</v>
      </c>
      <c r="B7" s="500" t="s">
        <v>7</v>
      </c>
      <c r="C7" s="501" t="s">
        <v>8</v>
      </c>
      <c r="D7" s="500" t="s">
        <v>9</v>
      </c>
      <c r="E7" s="500" t="s">
        <v>10</v>
      </c>
      <c r="F7" s="500" t="s">
        <v>11</v>
      </c>
      <c r="G7" s="501" t="s">
        <v>12</v>
      </c>
      <c r="H7" s="500" t="s">
        <v>13</v>
      </c>
      <c r="I7" s="500" t="s">
        <v>14</v>
      </c>
      <c r="J7" s="500" t="s">
        <v>15</v>
      </c>
      <c r="K7" s="500" t="s">
        <v>16</v>
      </c>
      <c r="L7" s="58" t="s">
        <v>576</v>
      </c>
      <c r="M7" s="502" t="s">
        <v>996</v>
      </c>
      <c r="N7" s="500" t="s">
        <v>17</v>
      </c>
      <c r="O7" s="500" t="s">
        <v>997</v>
      </c>
      <c r="P7" s="60" t="s">
        <v>998</v>
      </c>
      <c r="Q7" s="60" t="s">
        <v>20</v>
      </c>
      <c r="R7" s="60" t="s">
        <v>21</v>
      </c>
      <c r="S7" s="60" t="s">
        <v>22</v>
      </c>
      <c r="T7" s="60" t="s">
        <v>23</v>
      </c>
      <c r="U7" s="60" t="s">
        <v>24</v>
      </c>
      <c r="V7" s="60" t="s">
        <v>25</v>
      </c>
      <c r="W7" s="60" t="s">
        <v>26</v>
      </c>
      <c r="X7" s="503" t="s">
        <v>27</v>
      </c>
      <c r="Y7" s="503" t="s">
        <v>578</v>
      </c>
      <c r="Z7" s="544" t="s">
        <v>579</v>
      </c>
      <c r="AA7" s="503" t="s">
        <v>999</v>
      </c>
    </row>
    <row r="8" spans="1:27" ht="60" hidden="1">
      <c r="A8" s="504">
        <v>1</v>
      </c>
      <c r="B8" s="67" t="s">
        <v>1000</v>
      </c>
      <c r="D8" s="67" t="s">
        <v>1001</v>
      </c>
      <c r="E8" s="67" t="s">
        <v>1002</v>
      </c>
      <c r="F8" s="67" t="s">
        <v>1003</v>
      </c>
      <c r="H8" s="67" t="s">
        <v>1004</v>
      </c>
      <c r="J8" s="68">
        <v>45962</v>
      </c>
      <c r="K8" s="487" t="s">
        <v>582</v>
      </c>
      <c r="L8" s="43">
        <v>2</v>
      </c>
      <c r="M8" s="43">
        <v>7</v>
      </c>
      <c r="Z8" s="535"/>
    </row>
    <row r="9" spans="1:27" ht="96" hidden="1">
      <c r="A9" s="504">
        <f t="shared" ref="A9:A40" si="0">A8+1</f>
        <v>2</v>
      </c>
      <c r="B9" s="67" t="s">
        <v>1000</v>
      </c>
      <c r="D9" s="67" t="s">
        <v>1005</v>
      </c>
      <c r="E9" s="67" t="s">
        <v>1006</v>
      </c>
      <c r="F9" s="67" t="s">
        <v>1007</v>
      </c>
      <c r="H9" s="67" t="s">
        <v>1004</v>
      </c>
      <c r="J9" s="68">
        <v>45962</v>
      </c>
      <c r="K9" s="487" t="s">
        <v>582</v>
      </c>
      <c r="L9" s="43">
        <v>1</v>
      </c>
      <c r="M9" s="43">
        <v>3</v>
      </c>
      <c r="Z9" s="535"/>
    </row>
    <row r="10" spans="1:27" ht="72" hidden="1">
      <c r="A10" s="504">
        <f t="shared" si="0"/>
        <v>3</v>
      </c>
      <c r="B10" s="67" t="s">
        <v>1008</v>
      </c>
      <c r="D10" s="67" t="s">
        <v>1009</v>
      </c>
      <c r="E10" s="67" t="s">
        <v>1010</v>
      </c>
      <c r="F10" s="67" t="s">
        <v>1011</v>
      </c>
      <c r="H10" s="67" t="s">
        <v>1012</v>
      </c>
      <c r="I10" s="67" t="s">
        <v>1013</v>
      </c>
      <c r="J10" s="68">
        <v>45962</v>
      </c>
      <c r="K10" s="487" t="s">
        <v>1014</v>
      </c>
      <c r="L10" s="43">
        <v>2</v>
      </c>
      <c r="M10" s="43" t="s">
        <v>1015</v>
      </c>
      <c r="N10" s="487"/>
      <c r="P10" s="487"/>
      <c r="Z10" s="535"/>
    </row>
    <row r="11" spans="1:27" ht="60" hidden="1" customHeight="1">
      <c r="A11" s="504">
        <f t="shared" si="0"/>
        <v>4</v>
      </c>
      <c r="B11" s="66" t="s">
        <v>1008</v>
      </c>
      <c r="D11" s="259" t="s">
        <v>1016</v>
      </c>
      <c r="E11" s="259" t="s">
        <v>1017</v>
      </c>
      <c r="F11" s="259" t="s">
        <v>1018</v>
      </c>
      <c r="H11" s="67" t="s">
        <v>1019</v>
      </c>
      <c r="J11" s="68"/>
      <c r="K11" s="487" t="s">
        <v>582</v>
      </c>
      <c r="M11" s="43">
        <v>6</v>
      </c>
      <c r="S11" s="67" t="s">
        <v>1020</v>
      </c>
      <c r="Z11" s="535"/>
    </row>
    <row r="12" spans="1:27" ht="72" hidden="1">
      <c r="A12" s="504">
        <f t="shared" si="0"/>
        <v>5</v>
      </c>
      <c r="B12" s="505" t="s">
        <v>263</v>
      </c>
      <c r="C12" s="506"/>
      <c r="D12" s="67" t="s">
        <v>1021</v>
      </c>
      <c r="E12" s="67" t="s">
        <v>1022</v>
      </c>
      <c r="F12" s="67" t="s">
        <v>1023</v>
      </c>
      <c r="G12" s="507"/>
      <c r="H12" s="67" t="s">
        <v>1024</v>
      </c>
      <c r="J12" s="68" t="s">
        <v>1025</v>
      </c>
      <c r="K12" s="67" t="s">
        <v>582</v>
      </c>
      <c r="L12" s="43">
        <v>2</v>
      </c>
      <c r="M12" s="43">
        <v>2</v>
      </c>
      <c r="O12" s="487" t="s">
        <v>1026</v>
      </c>
      <c r="P12" s="66"/>
      <c r="Q12" s="66"/>
      <c r="Z12" s="535"/>
    </row>
    <row r="13" spans="1:27" ht="24" hidden="1">
      <c r="A13" s="504">
        <f t="shared" si="0"/>
        <v>6</v>
      </c>
      <c r="B13" s="67" t="s">
        <v>263</v>
      </c>
      <c r="D13" s="508" t="s">
        <v>1027</v>
      </c>
      <c r="E13" s="508" t="s">
        <v>1028</v>
      </c>
      <c r="F13" s="508" t="s">
        <v>1029</v>
      </c>
      <c r="H13" s="67" t="s">
        <v>1024</v>
      </c>
      <c r="J13" s="68" t="s">
        <v>1025</v>
      </c>
      <c r="K13" s="67" t="s">
        <v>1014</v>
      </c>
      <c r="M13" s="43">
        <v>4</v>
      </c>
      <c r="O13" s="487" t="s">
        <v>1026</v>
      </c>
      <c r="P13" s="66"/>
      <c r="Q13" s="66"/>
      <c r="Z13" s="535"/>
    </row>
    <row r="14" spans="1:27" ht="24" hidden="1">
      <c r="A14" s="504">
        <f t="shared" si="0"/>
        <v>7</v>
      </c>
      <c r="B14" s="67" t="s">
        <v>263</v>
      </c>
      <c r="D14" s="67" t="s">
        <v>1030</v>
      </c>
      <c r="E14" s="67" t="s">
        <v>1031</v>
      </c>
      <c r="F14" s="67" t="s">
        <v>1032</v>
      </c>
      <c r="H14" s="67" t="s">
        <v>1033</v>
      </c>
      <c r="J14" s="68">
        <v>46023</v>
      </c>
      <c r="K14" s="487" t="s">
        <v>582</v>
      </c>
      <c r="L14" s="43">
        <v>1</v>
      </c>
      <c r="M14" s="43">
        <v>1</v>
      </c>
      <c r="O14" s="487" t="s">
        <v>1026</v>
      </c>
      <c r="P14" s="66"/>
      <c r="Q14" s="66"/>
      <c r="Z14" s="535"/>
      <c r="AA14" s="66" t="s">
        <v>1034</v>
      </c>
    </row>
    <row r="15" spans="1:27" ht="24" hidden="1">
      <c r="A15" s="504">
        <f t="shared" si="0"/>
        <v>8</v>
      </c>
      <c r="B15" s="67" t="s">
        <v>263</v>
      </c>
      <c r="D15" s="67" t="s">
        <v>1035</v>
      </c>
      <c r="E15" s="67" t="s">
        <v>1036</v>
      </c>
      <c r="F15" s="67" t="s">
        <v>1037</v>
      </c>
      <c r="H15" s="67" t="s">
        <v>1038</v>
      </c>
      <c r="I15" s="67" t="s">
        <v>1039</v>
      </c>
      <c r="J15" s="68" t="s">
        <v>1025</v>
      </c>
      <c r="K15" s="67" t="s">
        <v>1040</v>
      </c>
      <c r="M15" s="43">
        <v>3</v>
      </c>
      <c r="O15" s="487" t="s">
        <v>1026</v>
      </c>
      <c r="P15" s="66"/>
      <c r="Q15" s="66"/>
      <c r="Z15" s="535"/>
    </row>
    <row r="16" spans="1:27" ht="264" hidden="1">
      <c r="A16" s="504">
        <f t="shared" si="0"/>
        <v>9</v>
      </c>
      <c r="B16" s="67" t="s">
        <v>1041</v>
      </c>
      <c r="D16" s="67" t="s">
        <v>1042</v>
      </c>
      <c r="E16" s="67" t="s">
        <v>1043</v>
      </c>
      <c r="F16" s="67" t="s">
        <v>1044</v>
      </c>
      <c r="H16" s="67" t="s">
        <v>1045</v>
      </c>
      <c r="I16" s="67" t="s">
        <v>1013</v>
      </c>
      <c r="J16" s="68" t="s">
        <v>1046</v>
      </c>
      <c r="K16" s="487" t="s">
        <v>582</v>
      </c>
      <c r="L16" s="509">
        <v>1</v>
      </c>
      <c r="M16" s="509">
        <v>8</v>
      </c>
      <c r="N16" s="487"/>
      <c r="P16" s="487"/>
      <c r="Z16" s="535"/>
    </row>
    <row r="17" spans="1:27" ht="24" hidden="1">
      <c r="A17" s="504">
        <f t="shared" si="0"/>
        <v>10</v>
      </c>
      <c r="B17" s="67" t="s">
        <v>94</v>
      </c>
      <c r="D17" s="67" t="s">
        <v>1047</v>
      </c>
      <c r="E17" s="67" t="s">
        <v>1048</v>
      </c>
      <c r="F17" s="67" t="s">
        <v>1049</v>
      </c>
      <c r="H17" s="67" t="s">
        <v>1004</v>
      </c>
      <c r="J17" s="68"/>
      <c r="K17" s="487" t="s">
        <v>582</v>
      </c>
      <c r="L17" s="43">
        <v>1</v>
      </c>
      <c r="M17" s="43">
        <v>5</v>
      </c>
      <c r="O17" s="487" t="s">
        <v>1026</v>
      </c>
      <c r="P17" s="66"/>
      <c r="Q17" s="66"/>
      <c r="Z17" s="535"/>
    </row>
    <row r="18" spans="1:27" ht="24" hidden="1">
      <c r="A18" s="504">
        <f t="shared" si="0"/>
        <v>11</v>
      </c>
      <c r="B18" s="488" t="s">
        <v>94</v>
      </c>
      <c r="D18" s="67" t="s">
        <v>1050</v>
      </c>
      <c r="E18" s="67" t="s">
        <v>1051</v>
      </c>
      <c r="F18" s="67" t="s">
        <v>1052</v>
      </c>
      <c r="H18" s="67" t="s">
        <v>1004</v>
      </c>
      <c r="J18" s="68"/>
      <c r="K18" s="487" t="s">
        <v>582</v>
      </c>
      <c r="L18" s="43">
        <v>2</v>
      </c>
      <c r="M18" s="43">
        <v>6</v>
      </c>
      <c r="O18" s="487" t="s">
        <v>1026</v>
      </c>
      <c r="P18" s="66"/>
      <c r="Q18" s="66"/>
      <c r="Z18" s="535"/>
    </row>
    <row r="19" spans="1:27" ht="72" hidden="1">
      <c r="A19" s="504">
        <f t="shared" si="0"/>
        <v>12</v>
      </c>
      <c r="B19" s="67" t="s">
        <v>94</v>
      </c>
      <c r="D19" s="67" t="s">
        <v>1053</v>
      </c>
      <c r="E19" s="67" t="s">
        <v>1054</v>
      </c>
      <c r="F19" s="67" t="s">
        <v>1055</v>
      </c>
      <c r="H19" s="67" t="s">
        <v>1004</v>
      </c>
      <c r="J19" s="68"/>
      <c r="K19" s="487" t="s">
        <v>582</v>
      </c>
      <c r="L19" s="43">
        <v>4</v>
      </c>
      <c r="M19" s="43">
        <v>7</v>
      </c>
      <c r="O19" s="487" t="s">
        <v>1026</v>
      </c>
      <c r="P19" s="66"/>
      <c r="Q19" s="66"/>
      <c r="Z19" s="535"/>
    </row>
    <row r="20" spans="1:27" ht="24" hidden="1">
      <c r="A20" s="504">
        <f t="shared" si="0"/>
        <v>13</v>
      </c>
      <c r="B20" s="67" t="s">
        <v>94</v>
      </c>
      <c r="D20" s="67" t="s">
        <v>1056</v>
      </c>
      <c r="F20" s="67" t="s">
        <v>1057</v>
      </c>
      <c r="H20" s="67" t="s">
        <v>1004</v>
      </c>
      <c r="J20" s="68"/>
      <c r="K20" s="487" t="s">
        <v>582</v>
      </c>
      <c r="L20" s="43">
        <v>3</v>
      </c>
      <c r="M20" s="43">
        <v>1</v>
      </c>
      <c r="O20" s="487" t="s">
        <v>470</v>
      </c>
      <c r="P20" s="66"/>
      <c r="Q20" s="66"/>
      <c r="Z20" s="535"/>
    </row>
    <row r="21" spans="1:27" ht="72" hidden="1">
      <c r="A21" s="504">
        <f t="shared" si="0"/>
        <v>14</v>
      </c>
      <c r="B21" s="67" t="s">
        <v>180</v>
      </c>
      <c r="D21" s="67" t="s">
        <v>182</v>
      </c>
      <c r="E21" s="67" t="s">
        <v>183</v>
      </c>
      <c r="F21" s="67" t="s">
        <v>184</v>
      </c>
      <c r="H21" s="67" t="s">
        <v>1033</v>
      </c>
      <c r="J21" s="68"/>
      <c r="K21" s="487" t="s">
        <v>582</v>
      </c>
      <c r="L21" s="43">
        <v>1</v>
      </c>
      <c r="M21" s="43" t="s">
        <v>1058</v>
      </c>
      <c r="O21" s="487" t="s">
        <v>1026</v>
      </c>
      <c r="P21" s="66"/>
      <c r="Q21" s="66"/>
      <c r="Z21" s="535"/>
      <c r="AA21" s="66" t="s">
        <v>1059</v>
      </c>
    </row>
    <row r="22" spans="1:27" ht="24" hidden="1">
      <c r="A22" s="504">
        <f t="shared" si="0"/>
        <v>15</v>
      </c>
      <c r="B22" s="67" t="s">
        <v>180</v>
      </c>
      <c r="D22" s="67" t="s">
        <v>1060</v>
      </c>
      <c r="E22" s="67" t="s">
        <v>1061</v>
      </c>
      <c r="F22" s="67" t="s">
        <v>1062</v>
      </c>
      <c r="H22" s="67" t="s">
        <v>1063</v>
      </c>
      <c r="J22" s="68"/>
      <c r="K22" s="67" t="s">
        <v>1014</v>
      </c>
      <c r="M22" s="43">
        <v>4</v>
      </c>
      <c r="O22" s="487" t="s">
        <v>1026</v>
      </c>
      <c r="P22" s="66"/>
      <c r="Q22" s="66"/>
      <c r="Z22" s="535"/>
      <c r="AA22" s="66" t="s">
        <v>1064</v>
      </c>
    </row>
    <row r="23" spans="1:27" ht="72" hidden="1">
      <c r="A23" s="504">
        <f t="shared" si="0"/>
        <v>16</v>
      </c>
      <c r="B23" s="67" t="s">
        <v>180</v>
      </c>
      <c r="D23" s="67" t="s">
        <v>1053</v>
      </c>
      <c r="E23" s="67" t="s">
        <v>1054</v>
      </c>
      <c r="F23" s="67" t="s">
        <v>1055</v>
      </c>
      <c r="H23" s="67" t="s">
        <v>1063</v>
      </c>
      <c r="J23" s="68"/>
      <c r="K23" s="67" t="s">
        <v>1014</v>
      </c>
      <c r="M23" s="43">
        <v>3</v>
      </c>
      <c r="O23" s="487" t="s">
        <v>1026</v>
      </c>
      <c r="P23" s="66"/>
      <c r="Q23" s="66"/>
      <c r="AA23" s="545"/>
    </row>
    <row r="24" spans="1:27" ht="72" hidden="1">
      <c r="A24" s="504">
        <f t="shared" si="0"/>
        <v>17</v>
      </c>
      <c r="B24" s="67" t="s">
        <v>410</v>
      </c>
      <c r="D24" s="67" t="s">
        <v>1065</v>
      </c>
      <c r="E24" s="67" t="s">
        <v>1066</v>
      </c>
      <c r="F24" s="67" t="s">
        <v>1067</v>
      </c>
      <c r="H24" s="67" t="s">
        <v>1038</v>
      </c>
      <c r="I24" s="67" t="s">
        <v>1068</v>
      </c>
      <c r="J24" s="68" t="s">
        <v>1069</v>
      </c>
      <c r="K24" s="487" t="s">
        <v>582</v>
      </c>
      <c r="L24" s="43">
        <v>3</v>
      </c>
      <c r="M24" s="43">
        <v>3</v>
      </c>
      <c r="O24" s="487" t="s">
        <v>470</v>
      </c>
      <c r="P24" s="66"/>
      <c r="Q24" s="66"/>
    </row>
    <row r="25" spans="1:27" ht="24" hidden="1">
      <c r="A25" s="504">
        <f t="shared" si="0"/>
        <v>18</v>
      </c>
      <c r="B25" s="67" t="s">
        <v>410</v>
      </c>
      <c r="D25" s="67" t="s">
        <v>1070</v>
      </c>
      <c r="E25" s="67" t="s">
        <v>1071</v>
      </c>
      <c r="F25" s="67" t="s">
        <v>1072</v>
      </c>
      <c r="H25" s="67" t="s">
        <v>1038</v>
      </c>
      <c r="I25" s="67" t="s">
        <v>1068</v>
      </c>
      <c r="J25" s="68" t="s">
        <v>1025</v>
      </c>
      <c r="K25" s="67" t="s">
        <v>1014</v>
      </c>
      <c r="O25" s="487" t="s">
        <v>1026</v>
      </c>
      <c r="P25" s="66"/>
      <c r="Q25" s="66"/>
    </row>
    <row r="26" spans="1:27" ht="36" hidden="1">
      <c r="A26" s="504">
        <f t="shared" si="0"/>
        <v>19</v>
      </c>
      <c r="B26" s="67" t="s">
        <v>410</v>
      </c>
      <c r="D26" s="67" t="s">
        <v>1073</v>
      </c>
      <c r="E26" s="67" t="s">
        <v>1074</v>
      </c>
      <c r="F26" s="67" t="s">
        <v>1075</v>
      </c>
      <c r="H26" s="67" t="s">
        <v>1038</v>
      </c>
      <c r="I26" s="67" t="s">
        <v>1039</v>
      </c>
      <c r="J26" s="68">
        <v>45962</v>
      </c>
      <c r="K26" s="487" t="s">
        <v>582</v>
      </c>
      <c r="L26" s="43">
        <v>2</v>
      </c>
      <c r="M26" s="43">
        <v>2</v>
      </c>
      <c r="O26" s="487" t="s">
        <v>470</v>
      </c>
      <c r="P26" s="66"/>
      <c r="Q26" s="66"/>
    </row>
    <row r="27" spans="1:27" ht="48" hidden="1">
      <c r="A27" s="504">
        <f t="shared" si="0"/>
        <v>20</v>
      </c>
      <c r="B27" s="67" t="s">
        <v>410</v>
      </c>
      <c r="D27" s="67" t="s">
        <v>1076</v>
      </c>
      <c r="E27" s="67" t="s">
        <v>1077</v>
      </c>
      <c r="F27" s="67" t="s">
        <v>1078</v>
      </c>
      <c r="H27" s="67" t="s">
        <v>1038</v>
      </c>
      <c r="I27" s="67" t="s">
        <v>1068</v>
      </c>
      <c r="J27" s="68" t="s">
        <v>1079</v>
      </c>
      <c r="K27" s="67" t="s">
        <v>1014</v>
      </c>
      <c r="O27" s="487" t="s">
        <v>1026</v>
      </c>
      <c r="P27" s="66"/>
      <c r="Q27" s="66"/>
    </row>
    <row r="28" spans="1:27" ht="24" hidden="1">
      <c r="A28" s="504">
        <f t="shared" si="0"/>
        <v>21</v>
      </c>
      <c r="B28" s="67" t="s">
        <v>410</v>
      </c>
      <c r="D28" s="67" t="s">
        <v>1080</v>
      </c>
      <c r="E28" s="67" t="s">
        <v>1081</v>
      </c>
      <c r="F28" s="67" t="s">
        <v>1082</v>
      </c>
      <c r="H28" s="67" t="s">
        <v>1038</v>
      </c>
      <c r="I28" s="67" t="s">
        <v>1039</v>
      </c>
      <c r="J28" s="68">
        <v>45962</v>
      </c>
      <c r="K28" s="67" t="s">
        <v>582</v>
      </c>
      <c r="L28" s="43">
        <v>5</v>
      </c>
      <c r="M28" s="43">
        <v>5</v>
      </c>
      <c r="O28" s="487" t="s">
        <v>1026</v>
      </c>
      <c r="P28" s="66"/>
      <c r="Q28" s="66"/>
    </row>
    <row r="29" spans="1:27" ht="108" hidden="1">
      <c r="A29" s="504">
        <f t="shared" si="0"/>
        <v>22</v>
      </c>
      <c r="B29" s="67" t="s">
        <v>410</v>
      </c>
      <c r="D29" s="67" t="s">
        <v>1053</v>
      </c>
      <c r="E29" s="67" t="s">
        <v>1054</v>
      </c>
      <c r="F29" s="67" t="s">
        <v>1083</v>
      </c>
      <c r="H29" s="67" t="s">
        <v>1084</v>
      </c>
      <c r="J29" s="68"/>
      <c r="K29" s="487" t="s">
        <v>582</v>
      </c>
      <c r="L29" s="43">
        <v>1</v>
      </c>
      <c r="M29" s="43">
        <v>1</v>
      </c>
      <c r="O29" s="487" t="s">
        <v>1026</v>
      </c>
      <c r="P29" s="66"/>
      <c r="Q29" s="66"/>
      <c r="AA29" s="66" t="s">
        <v>1085</v>
      </c>
    </row>
    <row r="30" spans="1:27" ht="108" hidden="1">
      <c r="A30" s="504">
        <f t="shared" si="0"/>
        <v>23</v>
      </c>
      <c r="B30" s="67" t="s">
        <v>410</v>
      </c>
      <c r="D30" s="67" t="s">
        <v>1086</v>
      </c>
      <c r="E30" s="67" t="s">
        <v>1086</v>
      </c>
      <c r="F30" s="514" t="s">
        <v>1087</v>
      </c>
      <c r="H30" s="67" t="s">
        <v>1038</v>
      </c>
      <c r="J30" s="68">
        <v>45992</v>
      </c>
      <c r="K30" s="67" t="s">
        <v>582</v>
      </c>
      <c r="L30" s="43">
        <v>4</v>
      </c>
      <c r="M30" s="43">
        <v>4</v>
      </c>
      <c r="O30" s="487" t="s">
        <v>1026</v>
      </c>
      <c r="P30" s="66"/>
      <c r="Q30" s="66"/>
    </row>
    <row r="31" spans="1:27" ht="48" hidden="1">
      <c r="A31" s="504">
        <f t="shared" si="0"/>
        <v>24</v>
      </c>
      <c r="B31" s="67" t="s">
        <v>1088</v>
      </c>
      <c r="D31" s="67" t="s">
        <v>1089</v>
      </c>
      <c r="E31" s="67" t="s">
        <v>1090</v>
      </c>
      <c r="F31" s="67" t="s">
        <v>1091</v>
      </c>
      <c r="H31" s="67" t="s">
        <v>1038</v>
      </c>
      <c r="K31" s="67" t="s">
        <v>582</v>
      </c>
      <c r="L31" s="43">
        <v>6</v>
      </c>
      <c r="M31" s="43">
        <v>7</v>
      </c>
      <c r="O31" s="487" t="s">
        <v>1026</v>
      </c>
    </row>
    <row r="32" spans="1:27" ht="36" hidden="1">
      <c r="A32" s="504">
        <f t="shared" si="0"/>
        <v>25</v>
      </c>
      <c r="B32" s="67" t="s">
        <v>222</v>
      </c>
      <c r="D32" s="67" t="s">
        <v>1092</v>
      </c>
      <c r="E32" s="67" t="s">
        <v>1093</v>
      </c>
      <c r="F32" s="67" t="s">
        <v>1094</v>
      </c>
      <c r="H32" s="67" t="s">
        <v>1004</v>
      </c>
      <c r="K32" s="67" t="s">
        <v>582</v>
      </c>
      <c r="L32" s="43">
        <v>1</v>
      </c>
      <c r="M32" s="43">
        <v>1</v>
      </c>
      <c r="O32" s="487" t="s">
        <v>1026</v>
      </c>
    </row>
    <row r="33" spans="1:27" ht="48" hidden="1">
      <c r="A33" s="504">
        <f t="shared" si="0"/>
        <v>26</v>
      </c>
      <c r="B33" s="67" t="s">
        <v>1000</v>
      </c>
      <c r="D33" s="67" t="s">
        <v>1095</v>
      </c>
      <c r="F33" s="67" t="s">
        <v>1096</v>
      </c>
      <c r="H33" s="67" t="s">
        <v>1004</v>
      </c>
      <c r="J33" s="68">
        <v>45962</v>
      </c>
      <c r="K33" s="67" t="s">
        <v>582</v>
      </c>
      <c r="L33" s="43">
        <v>3</v>
      </c>
      <c r="M33" s="43">
        <v>8</v>
      </c>
      <c r="O33" s="487" t="s">
        <v>1026</v>
      </c>
    </row>
    <row r="34" spans="1:27" ht="36" hidden="1">
      <c r="A34" s="504">
        <f t="shared" si="0"/>
        <v>27</v>
      </c>
      <c r="B34" s="67" t="s">
        <v>1000</v>
      </c>
      <c r="D34" s="67" t="s">
        <v>1097</v>
      </c>
      <c r="E34" s="67" t="s">
        <v>1098</v>
      </c>
      <c r="F34" s="67" t="s">
        <v>1099</v>
      </c>
      <c r="H34" s="67" t="s">
        <v>1100</v>
      </c>
      <c r="J34" s="68">
        <v>45962</v>
      </c>
      <c r="K34" s="67" t="s">
        <v>582</v>
      </c>
      <c r="L34" s="43">
        <v>6</v>
      </c>
      <c r="M34" s="43">
        <v>6</v>
      </c>
      <c r="O34" s="487" t="s">
        <v>1026</v>
      </c>
    </row>
    <row r="35" spans="1:27" hidden="1">
      <c r="A35" s="504">
        <f t="shared" si="0"/>
        <v>28</v>
      </c>
      <c r="B35" s="67" t="s">
        <v>222</v>
      </c>
      <c r="D35" s="67" t="s">
        <v>1101</v>
      </c>
      <c r="F35" s="67" t="s">
        <v>1102</v>
      </c>
      <c r="H35" s="67" t="s">
        <v>1004</v>
      </c>
      <c r="J35" s="68"/>
      <c r="K35" s="67" t="s">
        <v>582</v>
      </c>
      <c r="M35" s="526"/>
      <c r="O35" s="487" t="s">
        <v>1103</v>
      </c>
      <c r="AA35" s="66" t="s">
        <v>1104</v>
      </c>
    </row>
    <row r="36" spans="1:27" hidden="1">
      <c r="A36" s="504">
        <f t="shared" si="0"/>
        <v>29</v>
      </c>
      <c r="B36" s="67" t="s">
        <v>30</v>
      </c>
      <c r="D36" s="67" t="s">
        <v>1105</v>
      </c>
      <c r="F36" s="67" t="s">
        <v>1102</v>
      </c>
      <c r="H36" s="67" t="s">
        <v>1004</v>
      </c>
      <c r="J36" s="68"/>
      <c r="K36" s="67" t="s">
        <v>582</v>
      </c>
      <c r="L36" s="43">
        <v>7</v>
      </c>
      <c r="M36" s="526"/>
      <c r="O36" s="487" t="s">
        <v>1103</v>
      </c>
      <c r="AA36" s="66" t="s">
        <v>1104</v>
      </c>
    </row>
    <row r="37" spans="1:27" ht="84" hidden="1">
      <c r="A37" s="504">
        <f t="shared" si="0"/>
        <v>30</v>
      </c>
      <c r="B37" s="67" t="s">
        <v>1106</v>
      </c>
      <c r="D37" s="67" t="s">
        <v>1107</v>
      </c>
      <c r="E37" s="67" t="s">
        <v>1108</v>
      </c>
      <c r="F37" s="514" t="s">
        <v>1109</v>
      </c>
      <c r="H37" s="67" t="s">
        <v>1110</v>
      </c>
      <c r="J37" s="68"/>
      <c r="K37" s="67" t="s">
        <v>582</v>
      </c>
      <c r="M37" s="526"/>
      <c r="AA37" s="418" t="s">
        <v>1104</v>
      </c>
    </row>
    <row r="38" spans="1:27" ht="48" hidden="1" customHeight="1">
      <c r="A38" s="504">
        <f t="shared" si="0"/>
        <v>31</v>
      </c>
      <c r="B38" s="67" t="s">
        <v>101</v>
      </c>
      <c r="D38" s="67" t="s">
        <v>1111</v>
      </c>
      <c r="E38" s="67" t="s">
        <v>1112</v>
      </c>
      <c r="F38" s="67" t="s">
        <v>1113</v>
      </c>
      <c r="H38" s="67" t="s">
        <v>104</v>
      </c>
      <c r="J38" s="67" t="s">
        <v>50</v>
      </c>
      <c r="K38" s="67" t="s">
        <v>582</v>
      </c>
      <c r="L38" s="43">
        <v>11</v>
      </c>
      <c r="M38" s="43">
        <v>9</v>
      </c>
      <c r="S38" s="67" t="s">
        <v>1114</v>
      </c>
      <c r="Z38" s="535"/>
      <c r="AA38" s="66" t="s">
        <v>1115</v>
      </c>
    </row>
    <row r="39" spans="1:27" ht="48" hidden="1" customHeight="1">
      <c r="A39" s="504">
        <f t="shared" si="0"/>
        <v>32</v>
      </c>
      <c r="B39" s="488" t="s">
        <v>101</v>
      </c>
      <c r="D39" s="67" t="s">
        <v>1116</v>
      </c>
      <c r="E39" s="67" t="s">
        <v>1117</v>
      </c>
      <c r="F39" s="67" t="s">
        <v>1118</v>
      </c>
      <c r="H39" s="67" t="s">
        <v>104</v>
      </c>
      <c r="K39" s="67" t="s">
        <v>582</v>
      </c>
      <c r="L39" s="43">
        <v>10</v>
      </c>
      <c r="M39" s="43">
        <v>10</v>
      </c>
      <c r="S39" s="67" t="s">
        <v>848</v>
      </c>
      <c r="Z39" s="535"/>
      <c r="AA39" s="66" t="s">
        <v>1115</v>
      </c>
    </row>
    <row r="40" spans="1:27" ht="36" hidden="1">
      <c r="A40" s="504">
        <f t="shared" si="0"/>
        <v>33</v>
      </c>
      <c r="B40" s="67" t="s">
        <v>101</v>
      </c>
      <c r="D40" s="67" t="s">
        <v>1119</v>
      </c>
      <c r="E40" s="67" t="s">
        <v>1120</v>
      </c>
      <c r="F40" s="67" t="s">
        <v>1119</v>
      </c>
      <c r="H40" s="67" t="s">
        <v>104</v>
      </c>
      <c r="K40" s="67" t="s">
        <v>582</v>
      </c>
      <c r="L40" s="43">
        <v>14</v>
      </c>
      <c r="M40" s="43">
        <v>11</v>
      </c>
      <c r="S40" s="67" t="s">
        <v>848</v>
      </c>
      <c r="Z40" s="535"/>
      <c r="AA40" s="66" t="s">
        <v>1115</v>
      </c>
    </row>
    <row r="41" spans="1:27" ht="180" hidden="1">
      <c r="A41" s="504">
        <f t="shared" ref="A41:A58" si="1">A40+1</f>
        <v>34</v>
      </c>
      <c r="B41" s="9" t="s">
        <v>263</v>
      </c>
      <c r="D41" s="67" t="s">
        <v>1121</v>
      </c>
      <c r="E41" s="67" t="s">
        <v>1122</v>
      </c>
      <c r="F41" s="67" t="s">
        <v>1123</v>
      </c>
      <c r="H41" s="67" t="s">
        <v>104</v>
      </c>
      <c r="K41" s="67" t="s">
        <v>582</v>
      </c>
      <c r="L41" s="43">
        <v>10</v>
      </c>
      <c r="M41" s="43">
        <v>13</v>
      </c>
      <c r="AA41" s="545" t="s">
        <v>1115</v>
      </c>
    </row>
    <row r="42" spans="1:27" ht="48" hidden="1">
      <c r="A42" s="504">
        <f t="shared" si="1"/>
        <v>35</v>
      </c>
      <c r="B42" s="67" t="s">
        <v>1124</v>
      </c>
      <c r="D42" s="67" t="s">
        <v>1125</v>
      </c>
      <c r="E42" s="67" t="s">
        <v>1126</v>
      </c>
      <c r="F42" s="67" t="s">
        <v>1125</v>
      </c>
      <c r="H42" s="67" t="s">
        <v>104</v>
      </c>
      <c r="K42" s="67" t="s">
        <v>582</v>
      </c>
      <c r="L42" s="43">
        <v>12</v>
      </c>
      <c r="M42" s="43">
        <v>1</v>
      </c>
      <c r="AA42" s="66" t="s">
        <v>1115</v>
      </c>
    </row>
    <row r="43" spans="1:27" ht="36" hidden="1" customHeight="1">
      <c r="A43" s="510">
        <f t="shared" si="1"/>
        <v>36</v>
      </c>
      <c r="B43" s="29" t="s">
        <v>154</v>
      </c>
      <c r="D43" s="67" t="s">
        <v>145</v>
      </c>
      <c r="E43" s="67" t="s">
        <v>146</v>
      </c>
      <c r="F43" s="67" t="s">
        <v>147</v>
      </c>
      <c r="H43" s="67" t="s">
        <v>104</v>
      </c>
      <c r="J43" s="68"/>
      <c r="K43" s="67" t="s">
        <v>582</v>
      </c>
      <c r="L43" s="43">
        <v>1</v>
      </c>
      <c r="M43" s="43">
        <v>5</v>
      </c>
      <c r="P43" s="66"/>
      <c r="Q43" s="66"/>
      <c r="S43" s="67" t="s">
        <v>1127</v>
      </c>
      <c r="Z43" s="535"/>
    </row>
    <row r="44" spans="1:27" ht="36" hidden="1">
      <c r="A44" s="510">
        <f t="shared" si="1"/>
        <v>37</v>
      </c>
      <c r="B44" s="67" t="s">
        <v>154</v>
      </c>
      <c r="D44" s="67" t="s">
        <v>155</v>
      </c>
      <c r="E44" s="67" t="s">
        <v>156</v>
      </c>
      <c r="F44" s="67" t="s">
        <v>156</v>
      </c>
      <c r="H44" s="67" t="s">
        <v>104</v>
      </c>
      <c r="J44" s="68"/>
      <c r="K44" s="67" t="s">
        <v>1014</v>
      </c>
      <c r="M44" s="43" t="s">
        <v>1015</v>
      </c>
      <c r="P44" s="66"/>
      <c r="Q44" s="66"/>
      <c r="Z44" s="535"/>
    </row>
    <row r="45" spans="1:27" ht="48" hidden="1" customHeight="1">
      <c r="A45" s="510">
        <f t="shared" si="1"/>
        <v>38</v>
      </c>
      <c r="B45" s="67" t="s">
        <v>101</v>
      </c>
      <c r="D45" s="67" t="s">
        <v>160</v>
      </c>
      <c r="E45" s="67" t="s">
        <v>161</v>
      </c>
      <c r="F45" s="67" t="s">
        <v>162</v>
      </c>
      <c r="H45" s="67" t="s">
        <v>163</v>
      </c>
      <c r="J45" s="68"/>
      <c r="K45" s="67" t="s">
        <v>582</v>
      </c>
      <c r="M45" s="526"/>
      <c r="P45" s="66"/>
      <c r="Q45" s="66"/>
      <c r="S45" s="67" t="s">
        <v>1128</v>
      </c>
      <c r="Z45" s="535"/>
      <c r="AA45" s="66" t="s">
        <v>1129</v>
      </c>
    </row>
    <row r="46" spans="1:27" ht="60" hidden="1">
      <c r="A46" s="510">
        <f t="shared" si="1"/>
        <v>39</v>
      </c>
      <c r="B46" s="67" t="s">
        <v>101</v>
      </c>
      <c r="D46" s="67" t="s">
        <v>193</v>
      </c>
      <c r="E46" s="67" t="s">
        <v>194</v>
      </c>
      <c r="F46" s="67" t="s">
        <v>195</v>
      </c>
      <c r="H46" s="67" t="s">
        <v>104</v>
      </c>
      <c r="J46" s="68"/>
      <c r="K46" s="67" t="s">
        <v>1014</v>
      </c>
      <c r="M46" s="43" t="s">
        <v>1015</v>
      </c>
      <c r="P46" s="66"/>
      <c r="Q46" s="66"/>
      <c r="Z46" s="535"/>
    </row>
    <row r="47" spans="1:27" ht="24" hidden="1">
      <c r="A47" s="510">
        <f t="shared" si="1"/>
        <v>40</v>
      </c>
      <c r="B47" s="67" t="s">
        <v>180</v>
      </c>
      <c r="C47" s="486" t="s">
        <v>211</v>
      </c>
      <c r="D47" s="67" t="s">
        <v>1130</v>
      </c>
      <c r="E47" s="67" t="s">
        <v>213</v>
      </c>
      <c r="F47" s="67" t="s">
        <v>1131</v>
      </c>
      <c r="H47" s="67" t="s">
        <v>252</v>
      </c>
      <c r="J47" s="68"/>
      <c r="K47" s="67" t="s">
        <v>582</v>
      </c>
      <c r="L47" s="43" t="s">
        <v>1132</v>
      </c>
      <c r="M47" s="43">
        <v>2</v>
      </c>
      <c r="P47" s="66"/>
      <c r="Q47" s="66"/>
      <c r="AA47" s="545"/>
    </row>
    <row r="48" spans="1:27" ht="36" hidden="1">
      <c r="A48" s="510">
        <f t="shared" si="1"/>
        <v>41</v>
      </c>
      <c r="B48" s="67" t="s">
        <v>180</v>
      </c>
      <c r="D48" s="67" t="s">
        <v>215</v>
      </c>
      <c r="E48" s="67" t="s">
        <v>216</v>
      </c>
      <c r="F48" s="67" t="s">
        <v>216</v>
      </c>
      <c r="H48" s="67" t="s">
        <v>218</v>
      </c>
      <c r="J48" s="68"/>
      <c r="K48" s="67" t="s">
        <v>582</v>
      </c>
      <c r="L48" s="43">
        <v>2</v>
      </c>
      <c r="M48" s="43">
        <v>5</v>
      </c>
      <c r="P48" s="66"/>
      <c r="Q48" s="66"/>
    </row>
    <row r="49" spans="1:27" ht="24" hidden="1">
      <c r="A49" s="511">
        <f t="shared" si="1"/>
        <v>42</v>
      </c>
      <c r="B49" s="67" t="s">
        <v>1000</v>
      </c>
      <c r="D49" s="67" t="s">
        <v>1133</v>
      </c>
      <c r="E49" s="67" t="s">
        <v>1134</v>
      </c>
      <c r="F49" s="67" t="s">
        <v>1135</v>
      </c>
      <c r="H49" s="67" t="s">
        <v>57</v>
      </c>
      <c r="K49" s="67" t="s">
        <v>1136</v>
      </c>
      <c r="L49" s="43">
        <v>0</v>
      </c>
      <c r="M49" s="43">
        <v>0</v>
      </c>
      <c r="AA49" s="418"/>
    </row>
    <row r="50" spans="1:27" ht="36" hidden="1" customHeight="1">
      <c r="A50" s="511">
        <f t="shared" si="1"/>
        <v>43</v>
      </c>
      <c r="B50" s="67" t="s">
        <v>101</v>
      </c>
      <c r="D50" s="67" t="s">
        <v>130</v>
      </c>
      <c r="E50" s="67" t="s">
        <v>131</v>
      </c>
      <c r="F50" s="67" t="s">
        <v>132</v>
      </c>
      <c r="H50" s="67" t="s">
        <v>104</v>
      </c>
      <c r="K50" s="67" t="s">
        <v>1136</v>
      </c>
      <c r="L50" s="43">
        <v>0</v>
      </c>
      <c r="M50" s="43">
        <v>1</v>
      </c>
      <c r="S50" s="67" t="s">
        <v>1137</v>
      </c>
      <c r="Z50" s="535"/>
    </row>
    <row r="51" spans="1:27" ht="48" hidden="1" customHeight="1">
      <c r="A51" s="511">
        <f t="shared" si="1"/>
        <v>44</v>
      </c>
      <c r="B51" s="67" t="s">
        <v>101</v>
      </c>
      <c r="D51" s="67" t="s">
        <v>141</v>
      </c>
      <c r="E51" s="67" t="s">
        <v>142</v>
      </c>
      <c r="F51" s="67" t="s">
        <v>143</v>
      </c>
      <c r="H51" s="67" t="s">
        <v>104</v>
      </c>
      <c r="K51" s="67" t="s">
        <v>1136</v>
      </c>
      <c r="L51" s="43">
        <v>0</v>
      </c>
      <c r="M51" s="43">
        <v>2</v>
      </c>
      <c r="S51" s="67" t="s">
        <v>1020</v>
      </c>
      <c r="Z51" s="535"/>
    </row>
    <row r="52" spans="1:27" ht="60" hidden="1" customHeight="1">
      <c r="A52" s="511">
        <f t="shared" si="1"/>
        <v>45</v>
      </c>
      <c r="B52" s="67" t="s">
        <v>101</v>
      </c>
      <c r="D52" s="67" t="s">
        <v>148</v>
      </c>
      <c r="E52" s="67" t="s">
        <v>149</v>
      </c>
      <c r="F52" s="67" t="s">
        <v>150</v>
      </c>
      <c r="H52" s="67" t="s">
        <v>104</v>
      </c>
      <c r="K52" s="67" t="s">
        <v>1136</v>
      </c>
      <c r="L52" s="43">
        <v>0</v>
      </c>
      <c r="M52" s="43">
        <v>3</v>
      </c>
      <c r="S52" s="67" t="s">
        <v>1138</v>
      </c>
      <c r="Z52" s="535"/>
    </row>
    <row r="53" spans="1:27" ht="48" hidden="1" customHeight="1">
      <c r="A53" s="511">
        <f t="shared" si="1"/>
        <v>46</v>
      </c>
      <c r="B53" s="67" t="s">
        <v>101</v>
      </c>
      <c r="D53" s="67" t="s">
        <v>197</v>
      </c>
      <c r="E53" s="67" t="s">
        <v>198</v>
      </c>
      <c r="F53" s="67" t="s">
        <v>199</v>
      </c>
      <c r="H53" s="67" t="s">
        <v>104</v>
      </c>
      <c r="K53" s="67" t="s">
        <v>1136</v>
      </c>
      <c r="L53" s="43">
        <v>0</v>
      </c>
      <c r="M53" s="43">
        <v>4</v>
      </c>
      <c r="S53" s="67" t="s">
        <v>1020</v>
      </c>
      <c r="Z53" s="535"/>
    </row>
    <row r="54" spans="1:27" ht="108" hidden="1">
      <c r="A54" s="511">
        <f t="shared" si="1"/>
        <v>47</v>
      </c>
      <c r="B54" s="67" t="s">
        <v>222</v>
      </c>
      <c r="D54" s="67" t="s">
        <v>223</v>
      </c>
      <c r="E54" s="67" t="s">
        <v>224</v>
      </c>
      <c r="F54" s="67" t="s">
        <v>225</v>
      </c>
      <c r="H54" s="67" t="s">
        <v>57</v>
      </c>
      <c r="K54" s="67" t="s">
        <v>1136</v>
      </c>
      <c r="L54" s="43">
        <v>0</v>
      </c>
      <c r="M54" s="43">
        <v>0</v>
      </c>
      <c r="AA54" s="545"/>
    </row>
    <row r="55" spans="1:27" ht="72" hidden="1">
      <c r="A55" s="511">
        <f t="shared" si="1"/>
        <v>48</v>
      </c>
      <c r="B55" s="67" t="s">
        <v>222</v>
      </c>
      <c r="D55" s="67" t="s">
        <v>223</v>
      </c>
      <c r="E55" s="67" t="s">
        <v>226</v>
      </c>
      <c r="F55" s="67" t="s">
        <v>227</v>
      </c>
      <c r="H55" s="67" t="s">
        <v>57</v>
      </c>
      <c r="K55" s="67" t="s">
        <v>1136</v>
      </c>
      <c r="L55" s="43">
        <v>0</v>
      </c>
      <c r="M55" s="43">
        <v>0</v>
      </c>
    </row>
    <row r="56" spans="1:27" ht="96" hidden="1">
      <c r="A56" s="511">
        <f t="shared" si="1"/>
        <v>49</v>
      </c>
      <c r="B56" s="67" t="s">
        <v>1124</v>
      </c>
      <c r="D56" s="67" t="s">
        <v>1139</v>
      </c>
      <c r="E56" s="67" t="s">
        <v>1140</v>
      </c>
      <c r="F56" s="67" t="s">
        <v>957</v>
      </c>
      <c r="H56" s="67" t="s">
        <v>104</v>
      </c>
      <c r="K56" s="67" t="s">
        <v>1136</v>
      </c>
      <c r="L56" s="43">
        <v>0</v>
      </c>
      <c r="M56" s="43">
        <v>0</v>
      </c>
    </row>
    <row r="57" spans="1:27" ht="72" hidden="1">
      <c r="A57" s="511">
        <f t="shared" si="1"/>
        <v>50</v>
      </c>
      <c r="B57" s="67" t="s">
        <v>180</v>
      </c>
      <c r="D57" s="67" t="s">
        <v>182</v>
      </c>
      <c r="E57" s="67" t="s">
        <v>183</v>
      </c>
      <c r="F57" s="67" t="s">
        <v>184</v>
      </c>
      <c r="H57" s="67" t="s">
        <v>186</v>
      </c>
      <c r="K57" s="67" t="s">
        <v>1136</v>
      </c>
      <c r="M57" s="43">
        <v>0</v>
      </c>
    </row>
    <row r="58" spans="1:27" ht="24" hidden="1">
      <c r="A58" s="511">
        <f t="shared" si="1"/>
        <v>51</v>
      </c>
      <c r="B58" s="67" t="s">
        <v>180</v>
      </c>
      <c r="D58" s="67" t="s">
        <v>209</v>
      </c>
      <c r="E58" s="67" t="s">
        <v>210</v>
      </c>
      <c r="F58" s="67" t="s">
        <v>210</v>
      </c>
      <c r="H58" s="67" t="s">
        <v>186</v>
      </c>
      <c r="K58" s="67" t="s">
        <v>1136</v>
      </c>
      <c r="M58" s="43">
        <v>0</v>
      </c>
    </row>
    <row r="59" spans="1:27" hidden="1">
      <c r="A59" s="512" t="s">
        <v>252</v>
      </c>
      <c r="B59" s="512" t="s">
        <v>252</v>
      </c>
      <c r="C59" s="512" t="s">
        <v>252</v>
      </c>
      <c r="D59" s="512" t="s">
        <v>252</v>
      </c>
      <c r="E59" s="512" t="s">
        <v>252</v>
      </c>
      <c r="F59" s="512" t="s">
        <v>252</v>
      </c>
      <c r="G59" s="512" t="s">
        <v>252</v>
      </c>
      <c r="H59" s="512" t="s">
        <v>252</v>
      </c>
      <c r="I59" s="512" t="s">
        <v>252</v>
      </c>
      <c r="J59" s="512" t="s">
        <v>252</v>
      </c>
      <c r="K59" s="512" t="s">
        <v>252</v>
      </c>
      <c r="L59" s="512" t="s">
        <v>252</v>
      </c>
      <c r="M59" s="512" t="s">
        <v>252</v>
      </c>
      <c r="N59" s="512" t="s">
        <v>252</v>
      </c>
      <c r="O59" s="512" t="s">
        <v>252</v>
      </c>
      <c r="P59" s="512" t="s">
        <v>252</v>
      </c>
      <c r="Q59" s="512" t="s">
        <v>252</v>
      </c>
      <c r="R59" s="512" t="s">
        <v>252</v>
      </c>
      <c r="S59" s="512" t="s">
        <v>252</v>
      </c>
      <c r="T59" s="512" t="s">
        <v>252</v>
      </c>
      <c r="U59" s="512" t="s">
        <v>252</v>
      </c>
      <c r="V59" s="512" t="s">
        <v>252</v>
      </c>
      <c r="W59" s="512" t="s">
        <v>252</v>
      </c>
      <c r="X59" s="512" t="s">
        <v>252</v>
      </c>
      <c r="Y59" s="512" t="s">
        <v>252</v>
      </c>
      <c r="Z59" s="512" t="s">
        <v>252</v>
      </c>
      <c r="AA59" s="512" t="s">
        <v>252</v>
      </c>
    </row>
    <row r="60" spans="1:27" ht="24" hidden="1">
      <c r="A60" s="513">
        <v>1</v>
      </c>
      <c r="B60" s="67" t="s">
        <v>603</v>
      </c>
      <c r="D60" s="67" t="s">
        <v>616</v>
      </c>
      <c r="E60" s="67" t="s">
        <v>617</v>
      </c>
      <c r="F60" s="67" t="s">
        <v>618</v>
      </c>
      <c r="G60" s="486" t="s">
        <v>607</v>
      </c>
      <c r="H60" s="67" t="s">
        <v>608</v>
      </c>
      <c r="J60" s="67" t="s">
        <v>582</v>
      </c>
      <c r="K60" s="67" t="s">
        <v>1141</v>
      </c>
      <c r="L60" s="43">
        <v>1</v>
      </c>
      <c r="M60" s="43" t="s">
        <v>1142</v>
      </c>
    </row>
    <row r="61" spans="1:27" ht="24" hidden="1">
      <c r="A61" s="513">
        <f t="shared" ref="A61:A92" si="2">A60+1</f>
        <v>2</v>
      </c>
      <c r="B61" s="67" t="s">
        <v>42</v>
      </c>
      <c r="D61" s="67" t="s">
        <v>1143</v>
      </c>
      <c r="E61" s="67" t="s">
        <v>1144</v>
      </c>
      <c r="F61" s="67" t="s">
        <v>1145</v>
      </c>
      <c r="G61" s="486" t="s">
        <v>46</v>
      </c>
      <c r="H61" s="67" t="s">
        <v>32</v>
      </c>
      <c r="J61" s="67" t="s">
        <v>582</v>
      </c>
      <c r="K61" s="67" t="s">
        <v>582</v>
      </c>
      <c r="L61" s="43">
        <v>1</v>
      </c>
      <c r="M61" s="43" t="s">
        <v>1146</v>
      </c>
    </row>
    <row r="62" spans="1:27" ht="84" hidden="1">
      <c r="A62" s="513">
        <f t="shared" si="2"/>
        <v>3</v>
      </c>
      <c r="B62" s="67" t="s">
        <v>42</v>
      </c>
      <c r="D62" s="67" t="s">
        <v>1147</v>
      </c>
      <c r="E62" s="514" t="s">
        <v>1148</v>
      </c>
      <c r="F62" s="67" t="s">
        <v>1149</v>
      </c>
      <c r="G62" s="486" t="s">
        <v>46</v>
      </c>
      <c r="H62" s="67" t="s">
        <v>57</v>
      </c>
      <c r="J62" s="67" t="s">
        <v>582</v>
      </c>
      <c r="K62" s="67" t="s">
        <v>582</v>
      </c>
      <c r="L62" s="43">
        <v>2</v>
      </c>
      <c r="M62" s="43">
        <v>5</v>
      </c>
    </row>
    <row r="63" spans="1:27" ht="60" hidden="1">
      <c r="A63" s="513">
        <f t="shared" si="2"/>
        <v>4</v>
      </c>
      <c r="B63" s="67" t="s">
        <v>42</v>
      </c>
      <c r="D63" s="67" t="s">
        <v>1150</v>
      </c>
      <c r="E63" s="67" t="s">
        <v>404</v>
      </c>
      <c r="F63" s="67" t="s">
        <v>405</v>
      </c>
      <c r="G63" s="486" t="s">
        <v>46</v>
      </c>
      <c r="H63" s="67" t="s">
        <v>46</v>
      </c>
      <c r="J63" s="67" t="s">
        <v>582</v>
      </c>
      <c r="K63" s="67" t="s">
        <v>582</v>
      </c>
      <c r="L63" s="43">
        <v>3</v>
      </c>
      <c r="M63" s="43">
        <v>6</v>
      </c>
    </row>
    <row r="64" spans="1:27" ht="24" hidden="1">
      <c r="A64" s="513">
        <f t="shared" si="2"/>
        <v>5</v>
      </c>
      <c r="B64" s="67" t="s">
        <v>42</v>
      </c>
      <c r="D64" s="67" t="s">
        <v>1151</v>
      </c>
      <c r="E64" s="67" t="s">
        <v>1152</v>
      </c>
      <c r="G64" s="486" t="s">
        <v>46</v>
      </c>
      <c r="H64" s="67" t="s">
        <v>46</v>
      </c>
      <c r="J64" s="67" t="s">
        <v>582</v>
      </c>
      <c r="K64" s="67" t="s">
        <v>582</v>
      </c>
      <c r="L64" s="43">
        <v>4</v>
      </c>
      <c r="M64" s="43">
        <v>7</v>
      </c>
    </row>
    <row r="65" spans="1:15" ht="72" hidden="1">
      <c r="A65" s="513">
        <f t="shared" si="2"/>
        <v>6</v>
      </c>
      <c r="B65" s="67" t="s">
        <v>42</v>
      </c>
      <c r="D65" s="67" t="s">
        <v>637</v>
      </c>
      <c r="E65" s="67" t="s">
        <v>638</v>
      </c>
      <c r="G65" s="486" t="s">
        <v>46</v>
      </c>
      <c r="J65" s="67" t="s">
        <v>582</v>
      </c>
      <c r="K65" s="67" t="s">
        <v>582</v>
      </c>
      <c r="M65" s="43" t="s">
        <v>1015</v>
      </c>
    </row>
    <row r="66" spans="1:15" ht="60" hidden="1">
      <c r="A66" s="513">
        <f t="shared" si="2"/>
        <v>7</v>
      </c>
      <c r="B66" s="67" t="s">
        <v>1153</v>
      </c>
      <c r="C66" s="486" t="s">
        <v>1154</v>
      </c>
      <c r="D66" s="67" t="s">
        <v>1155</v>
      </c>
      <c r="E66" s="67" t="s">
        <v>1156</v>
      </c>
      <c r="F66" s="514" t="s">
        <v>1157</v>
      </c>
      <c r="G66" s="486" t="s">
        <v>46</v>
      </c>
      <c r="H66" s="67" t="s">
        <v>1158</v>
      </c>
      <c r="J66" s="67" t="s">
        <v>582</v>
      </c>
      <c r="K66" s="67" t="s">
        <v>582</v>
      </c>
      <c r="M66" s="43" t="s">
        <v>1159</v>
      </c>
      <c r="O66" s="487" t="s">
        <v>1160</v>
      </c>
    </row>
    <row r="67" spans="1:15" ht="24" hidden="1">
      <c r="A67" s="513">
        <f t="shared" si="2"/>
        <v>8</v>
      </c>
      <c r="B67" s="67" t="s">
        <v>235</v>
      </c>
      <c r="D67" s="67" t="s">
        <v>1161</v>
      </c>
      <c r="E67" s="67" t="s">
        <v>240</v>
      </c>
      <c r="F67" s="67" t="s">
        <v>241</v>
      </c>
      <c r="G67" s="486" t="s">
        <v>46</v>
      </c>
      <c r="K67" s="67" t="s">
        <v>582</v>
      </c>
      <c r="M67" s="43" t="s">
        <v>1015</v>
      </c>
    </row>
    <row r="68" spans="1:15" ht="48" hidden="1">
      <c r="A68" s="513">
        <f t="shared" si="2"/>
        <v>9</v>
      </c>
      <c r="B68" s="67" t="s">
        <v>1162</v>
      </c>
      <c r="D68" s="67" t="s">
        <v>631</v>
      </c>
      <c r="E68" s="67" t="s">
        <v>401</v>
      </c>
      <c r="F68" s="67" t="s">
        <v>1163</v>
      </c>
      <c r="G68" s="486" t="s">
        <v>46</v>
      </c>
      <c r="H68" s="67" t="s">
        <v>586</v>
      </c>
      <c r="J68" s="67" t="s">
        <v>582</v>
      </c>
      <c r="K68" s="67" t="s">
        <v>582</v>
      </c>
      <c r="L68" s="67">
        <v>6</v>
      </c>
      <c r="M68" s="43" t="s">
        <v>1015</v>
      </c>
    </row>
    <row r="69" spans="1:15" ht="36" hidden="1">
      <c r="A69" s="513">
        <f t="shared" si="2"/>
        <v>10</v>
      </c>
      <c r="B69" s="67" t="s">
        <v>263</v>
      </c>
      <c r="D69" s="67" t="s">
        <v>1164</v>
      </c>
      <c r="E69" s="67" t="s">
        <v>1165</v>
      </c>
      <c r="F69" s="67" t="s">
        <v>1166</v>
      </c>
      <c r="G69" s="486" t="s">
        <v>1167</v>
      </c>
      <c r="H69" s="67" t="s">
        <v>1168</v>
      </c>
      <c r="J69" s="67" t="s">
        <v>582</v>
      </c>
      <c r="K69" s="67" t="s">
        <v>582</v>
      </c>
      <c r="L69" s="43">
        <v>9</v>
      </c>
      <c r="M69" s="43">
        <v>12</v>
      </c>
    </row>
    <row r="70" spans="1:15" ht="48" hidden="1">
      <c r="A70" s="513">
        <f t="shared" si="2"/>
        <v>11</v>
      </c>
      <c r="B70" s="67" t="s">
        <v>263</v>
      </c>
      <c r="D70" s="67" t="s">
        <v>1164</v>
      </c>
      <c r="E70" s="67" t="s">
        <v>1169</v>
      </c>
      <c r="F70" s="67" t="s">
        <v>1170</v>
      </c>
      <c r="G70" s="486" t="s">
        <v>1167</v>
      </c>
      <c r="H70" s="67" t="s">
        <v>1168</v>
      </c>
      <c r="J70" s="67" t="s">
        <v>582</v>
      </c>
      <c r="K70" s="67" t="s">
        <v>582</v>
      </c>
      <c r="L70" s="43">
        <v>8</v>
      </c>
      <c r="M70" s="43">
        <v>11</v>
      </c>
    </row>
    <row r="71" spans="1:15" ht="24" hidden="1">
      <c r="A71" s="513">
        <f t="shared" si="2"/>
        <v>12</v>
      </c>
      <c r="B71" s="67" t="s">
        <v>263</v>
      </c>
      <c r="D71" s="67" t="s">
        <v>1164</v>
      </c>
      <c r="E71" s="67" t="s">
        <v>1171</v>
      </c>
      <c r="F71" s="67" t="s">
        <v>1172</v>
      </c>
      <c r="G71" s="486" t="s">
        <v>1167</v>
      </c>
      <c r="H71" s="67" t="s">
        <v>1168</v>
      </c>
      <c r="J71" s="67" t="s">
        <v>582</v>
      </c>
      <c r="K71" s="67" t="s">
        <v>582</v>
      </c>
      <c r="L71" s="43">
        <v>7</v>
      </c>
      <c r="M71" s="43">
        <v>10</v>
      </c>
    </row>
    <row r="72" spans="1:15" ht="36" hidden="1">
      <c r="A72" s="513">
        <f t="shared" si="2"/>
        <v>13</v>
      </c>
      <c r="B72" s="67" t="s">
        <v>263</v>
      </c>
      <c r="D72" s="67" t="s">
        <v>1164</v>
      </c>
      <c r="E72" s="67" t="s">
        <v>1173</v>
      </c>
      <c r="F72" s="67" t="s">
        <v>1174</v>
      </c>
      <c r="G72" s="486" t="s">
        <v>1167</v>
      </c>
      <c r="H72" s="67" t="s">
        <v>1175</v>
      </c>
      <c r="J72" s="67" t="s">
        <v>582</v>
      </c>
      <c r="K72" s="67" t="s">
        <v>582</v>
      </c>
      <c r="L72" s="43">
        <v>5</v>
      </c>
      <c r="M72" s="43">
        <v>9</v>
      </c>
    </row>
    <row r="73" spans="1:15" ht="24" hidden="1">
      <c r="A73" s="513">
        <f t="shared" si="2"/>
        <v>14</v>
      </c>
      <c r="B73" s="67" t="s">
        <v>263</v>
      </c>
      <c r="D73" s="67" t="s">
        <v>1176</v>
      </c>
      <c r="E73" s="67" t="s">
        <v>1177</v>
      </c>
      <c r="F73" s="67" t="s">
        <v>1178</v>
      </c>
      <c r="G73" s="486" t="s">
        <v>1167</v>
      </c>
      <c r="H73" s="67" t="s">
        <v>1167</v>
      </c>
      <c r="J73" s="67" t="s">
        <v>582</v>
      </c>
      <c r="K73" s="67" t="s">
        <v>582</v>
      </c>
      <c r="L73" s="43">
        <v>1</v>
      </c>
      <c r="M73" s="43">
        <v>5</v>
      </c>
    </row>
    <row r="74" spans="1:15" ht="36" hidden="1">
      <c r="A74" s="513">
        <f t="shared" si="2"/>
        <v>15</v>
      </c>
      <c r="B74" s="67" t="s">
        <v>263</v>
      </c>
      <c r="D74" s="67" t="s">
        <v>1179</v>
      </c>
      <c r="E74" s="67" t="s">
        <v>1180</v>
      </c>
      <c r="F74" s="67" t="s">
        <v>1181</v>
      </c>
      <c r="G74" s="486" t="s">
        <v>1167</v>
      </c>
      <c r="H74" s="67" t="s">
        <v>1167</v>
      </c>
      <c r="J74" s="67" t="s">
        <v>582</v>
      </c>
      <c r="K74" s="67" t="s">
        <v>582</v>
      </c>
      <c r="L74" s="43">
        <v>3</v>
      </c>
      <c r="M74" s="43">
        <v>7</v>
      </c>
    </row>
    <row r="75" spans="1:15" ht="36" hidden="1">
      <c r="A75" s="513">
        <f t="shared" si="2"/>
        <v>16</v>
      </c>
      <c r="B75" s="67" t="s">
        <v>263</v>
      </c>
      <c r="D75" s="67" t="s">
        <v>1182</v>
      </c>
      <c r="E75" s="67" t="s">
        <v>1183</v>
      </c>
      <c r="F75" s="67" t="s">
        <v>1184</v>
      </c>
      <c r="G75" s="486" t="s">
        <v>1167</v>
      </c>
      <c r="H75" s="67" t="s">
        <v>1167</v>
      </c>
      <c r="J75" s="67" t="s">
        <v>582</v>
      </c>
      <c r="K75" s="67" t="s">
        <v>582</v>
      </c>
      <c r="L75" s="43">
        <v>2</v>
      </c>
      <c r="M75" s="43">
        <v>6</v>
      </c>
    </row>
    <row r="76" spans="1:15" ht="24" hidden="1">
      <c r="A76" s="513">
        <f t="shared" si="2"/>
        <v>17</v>
      </c>
      <c r="B76" s="67" t="s">
        <v>1185</v>
      </c>
      <c r="C76" s="486" t="s">
        <v>1186</v>
      </c>
      <c r="D76" s="67" t="s">
        <v>1187</v>
      </c>
      <c r="E76" s="67" t="s">
        <v>1188</v>
      </c>
      <c r="F76" s="67" t="s">
        <v>1189</v>
      </c>
      <c r="G76" s="486" t="s">
        <v>607</v>
      </c>
      <c r="H76" s="67" t="s">
        <v>1190</v>
      </c>
      <c r="J76" s="67" t="s">
        <v>582</v>
      </c>
      <c r="K76" s="67" t="s">
        <v>1141</v>
      </c>
      <c r="L76" s="43">
        <v>1</v>
      </c>
      <c r="M76" s="43" t="s">
        <v>1142</v>
      </c>
    </row>
    <row r="77" spans="1:15" ht="24" hidden="1">
      <c r="A77" s="513">
        <f t="shared" si="2"/>
        <v>18</v>
      </c>
      <c r="B77" s="67" t="s">
        <v>1191</v>
      </c>
      <c r="C77" s="486" t="s">
        <v>1186</v>
      </c>
      <c r="D77" s="67" t="s">
        <v>1187</v>
      </c>
      <c r="E77" s="67" t="s">
        <v>1192</v>
      </c>
      <c r="F77" s="67" t="s">
        <v>1189</v>
      </c>
      <c r="G77" s="486" t="s">
        <v>607</v>
      </c>
      <c r="H77" s="67" t="s">
        <v>1190</v>
      </c>
      <c r="J77" s="67" t="s">
        <v>582</v>
      </c>
      <c r="K77" s="67" t="s">
        <v>1141</v>
      </c>
      <c r="L77" s="43">
        <v>2</v>
      </c>
      <c r="M77" s="43" t="s">
        <v>1142</v>
      </c>
    </row>
    <row r="78" spans="1:15" ht="24" hidden="1">
      <c r="A78" s="513">
        <f t="shared" si="2"/>
        <v>19</v>
      </c>
      <c r="B78" s="67" t="s">
        <v>1193</v>
      </c>
      <c r="C78" s="486" t="s">
        <v>1186</v>
      </c>
      <c r="D78" s="67" t="s">
        <v>1187</v>
      </c>
      <c r="E78" s="67" t="s">
        <v>1194</v>
      </c>
      <c r="F78" s="67" t="s">
        <v>1195</v>
      </c>
      <c r="G78" s="486" t="s">
        <v>607</v>
      </c>
      <c r="H78" s="67" t="s">
        <v>1190</v>
      </c>
      <c r="J78" s="67" t="s">
        <v>582</v>
      </c>
      <c r="K78" s="67" t="s">
        <v>1141</v>
      </c>
      <c r="L78" s="43">
        <v>1</v>
      </c>
      <c r="M78" s="43" t="s">
        <v>1142</v>
      </c>
    </row>
    <row r="79" spans="1:15" ht="24" hidden="1">
      <c r="A79" s="513">
        <f t="shared" si="2"/>
        <v>20</v>
      </c>
      <c r="B79" s="67" t="s">
        <v>1196</v>
      </c>
      <c r="C79" s="486" t="s">
        <v>1186</v>
      </c>
      <c r="D79" s="67" t="s">
        <v>1187</v>
      </c>
      <c r="E79" s="67" t="s">
        <v>1197</v>
      </c>
      <c r="F79" s="67" t="s">
        <v>1189</v>
      </c>
      <c r="G79" s="486" t="s">
        <v>607</v>
      </c>
      <c r="H79" s="67" t="s">
        <v>1190</v>
      </c>
      <c r="J79" s="67" t="s">
        <v>582</v>
      </c>
      <c r="K79" s="67" t="s">
        <v>1141</v>
      </c>
      <c r="L79" s="43">
        <v>3</v>
      </c>
      <c r="M79" s="43" t="s">
        <v>1142</v>
      </c>
    </row>
    <row r="80" spans="1:15" ht="36" hidden="1">
      <c r="A80" s="513">
        <f t="shared" si="2"/>
        <v>21</v>
      </c>
      <c r="B80" s="67" t="s">
        <v>68</v>
      </c>
      <c r="D80" s="67" t="s">
        <v>1198</v>
      </c>
      <c r="E80" s="67" t="s">
        <v>328</v>
      </c>
      <c r="F80" s="67" t="s">
        <v>1199</v>
      </c>
      <c r="G80" s="486" t="s">
        <v>1200</v>
      </c>
      <c r="H80" s="67" t="s">
        <v>1201</v>
      </c>
      <c r="J80" s="67" t="s">
        <v>582</v>
      </c>
      <c r="K80" s="67" t="s">
        <v>582</v>
      </c>
      <c r="L80" s="43">
        <v>4</v>
      </c>
      <c r="M80" s="43">
        <v>5</v>
      </c>
    </row>
    <row r="81" spans="1:27" ht="120" hidden="1">
      <c r="A81" s="513">
        <f t="shared" si="2"/>
        <v>22</v>
      </c>
      <c r="B81" s="67" t="s">
        <v>321</v>
      </c>
      <c r="D81" s="67" t="s">
        <v>397</v>
      </c>
      <c r="E81" s="67" t="s">
        <v>398</v>
      </c>
      <c r="F81" s="67" t="s">
        <v>399</v>
      </c>
      <c r="G81" s="486" t="s">
        <v>1200</v>
      </c>
      <c r="H81" s="67" t="s">
        <v>400</v>
      </c>
      <c r="J81" s="67" t="s">
        <v>582</v>
      </c>
      <c r="K81" s="67" t="s">
        <v>582</v>
      </c>
      <c r="L81" s="43">
        <v>5</v>
      </c>
      <c r="M81" s="43">
        <v>10</v>
      </c>
    </row>
    <row r="82" spans="1:27" ht="84" hidden="1">
      <c r="A82" s="513">
        <f t="shared" si="2"/>
        <v>23</v>
      </c>
      <c r="B82" s="67" t="s">
        <v>94</v>
      </c>
      <c r="C82" s="486" t="s">
        <v>253</v>
      </c>
      <c r="D82" s="67" t="s">
        <v>254</v>
      </c>
      <c r="E82" s="67" t="s">
        <v>255</v>
      </c>
      <c r="F82" s="67" t="s">
        <v>256</v>
      </c>
      <c r="G82" s="486" t="s">
        <v>251</v>
      </c>
      <c r="H82" s="67" t="s">
        <v>1202</v>
      </c>
      <c r="J82" s="67" t="s">
        <v>582</v>
      </c>
      <c r="K82" s="67" t="s">
        <v>582</v>
      </c>
      <c r="L82" s="67">
        <v>5</v>
      </c>
      <c r="M82" s="43">
        <v>4</v>
      </c>
    </row>
    <row r="83" spans="1:27" ht="36" hidden="1">
      <c r="A83" s="513">
        <f t="shared" si="2"/>
        <v>24</v>
      </c>
      <c r="B83" s="67" t="s">
        <v>94</v>
      </c>
      <c r="C83" s="486" t="s">
        <v>242</v>
      </c>
      <c r="D83" s="67" t="s">
        <v>243</v>
      </c>
      <c r="E83" s="67" t="s">
        <v>244</v>
      </c>
      <c r="G83" s="486" t="s">
        <v>245</v>
      </c>
      <c r="H83" s="67" t="s">
        <v>1202</v>
      </c>
      <c r="J83" s="67" t="s">
        <v>582</v>
      </c>
      <c r="K83" s="67" t="s">
        <v>582</v>
      </c>
      <c r="L83" s="67">
        <v>3</v>
      </c>
      <c r="M83" s="43">
        <v>3</v>
      </c>
    </row>
    <row r="84" spans="1:27" ht="48" hidden="1">
      <c r="A84" s="513">
        <f t="shared" si="2"/>
        <v>25</v>
      </c>
      <c r="B84" s="67" t="s">
        <v>94</v>
      </c>
      <c r="C84" s="486" t="s">
        <v>247</v>
      </c>
      <c r="D84" s="67" t="s">
        <v>248</v>
      </c>
      <c r="E84" s="67" t="s">
        <v>249</v>
      </c>
      <c r="F84" s="67" t="s">
        <v>250</v>
      </c>
      <c r="G84" s="486" t="s">
        <v>251</v>
      </c>
      <c r="H84" s="67" t="s">
        <v>1202</v>
      </c>
      <c r="J84" s="67" t="s">
        <v>582</v>
      </c>
      <c r="K84" s="67" t="s">
        <v>582</v>
      </c>
      <c r="L84" s="67">
        <v>4</v>
      </c>
      <c r="M84" s="43">
        <v>8</v>
      </c>
    </row>
    <row r="85" spans="1:27" ht="72" hidden="1">
      <c r="A85" s="513">
        <f t="shared" si="2"/>
        <v>26</v>
      </c>
      <c r="B85" s="67" t="s">
        <v>94</v>
      </c>
      <c r="C85" s="486" t="s">
        <v>181</v>
      </c>
      <c r="D85" s="67" t="s">
        <v>1203</v>
      </c>
      <c r="E85" s="67" t="s">
        <v>1204</v>
      </c>
      <c r="F85" s="67" t="s">
        <v>1205</v>
      </c>
      <c r="G85" s="486" t="s">
        <v>251</v>
      </c>
      <c r="H85" s="67" t="s">
        <v>1202</v>
      </c>
      <c r="J85" s="67" t="s">
        <v>582</v>
      </c>
      <c r="K85" s="67" t="s">
        <v>582</v>
      </c>
      <c r="L85" s="67">
        <v>7</v>
      </c>
      <c r="M85" s="43">
        <v>9</v>
      </c>
    </row>
    <row r="86" spans="1:27" ht="48" hidden="1">
      <c r="A86" s="513">
        <f t="shared" si="2"/>
        <v>27</v>
      </c>
      <c r="B86" s="67" t="s">
        <v>94</v>
      </c>
      <c r="C86" s="486" t="s">
        <v>94</v>
      </c>
      <c r="D86" s="67" t="s">
        <v>1206</v>
      </c>
      <c r="E86" s="67" t="s">
        <v>1207</v>
      </c>
      <c r="F86" s="67" t="s">
        <v>1207</v>
      </c>
      <c r="G86" s="486" t="s">
        <v>251</v>
      </c>
      <c r="H86" s="67" t="s">
        <v>1202</v>
      </c>
      <c r="J86" s="67" t="s">
        <v>582</v>
      </c>
      <c r="K86" s="67" t="s">
        <v>582</v>
      </c>
      <c r="L86" s="67">
        <v>8</v>
      </c>
      <c r="M86" s="43">
        <v>10</v>
      </c>
    </row>
    <row r="87" spans="1:27" ht="48" hidden="1">
      <c r="A87" s="513">
        <f t="shared" si="2"/>
        <v>28</v>
      </c>
      <c r="B87" s="67" t="s">
        <v>94</v>
      </c>
      <c r="C87" s="486" t="s">
        <v>94</v>
      </c>
      <c r="D87" s="67" t="s">
        <v>1208</v>
      </c>
      <c r="E87" s="67" t="s">
        <v>1209</v>
      </c>
      <c r="F87" s="67" t="s">
        <v>1210</v>
      </c>
      <c r="G87" s="486" t="s">
        <v>251</v>
      </c>
      <c r="H87" s="67" t="s">
        <v>1202</v>
      </c>
      <c r="J87" s="67" t="s">
        <v>582</v>
      </c>
      <c r="K87" s="67" t="s">
        <v>582</v>
      </c>
      <c r="L87" s="67">
        <v>2</v>
      </c>
      <c r="M87" s="43">
        <v>11</v>
      </c>
      <c r="AA87" s="418"/>
    </row>
    <row r="88" spans="1:27" ht="132" hidden="1" customHeight="1">
      <c r="A88" s="513">
        <f t="shared" si="2"/>
        <v>29</v>
      </c>
      <c r="B88" s="67" t="s">
        <v>101</v>
      </c>
      <c r="C88" s="486" t="s">
        <v>1211</v>
      </c>
      <c r="D88" s="67" t="s">
        <v>162</v>
      </c>
      <c r="E88" s="67" t="s">
        <v>1212</v>
      </c>
      <c r="F88" s="67" t="s">
        <v>160</v>
      </c>
      <c r="G88" s="486" t="s">
        <v>1213</v>
      </c>
      <c r="H88" s="67" t="s">
        <v>163</v>
      </c>
      <c r="K88" s="67" t="s">
        <v>582</v>
      </c>
      <c r="L88" s="43">
        <v>5</v>
      </c>
      <c r="M88" s="43" t="s">
        <v>1214</v>
      </c>
      <c r="S88" s="67" t="s">
        <v>1127</v>
      </c>
      <c r="Z88" s="535"/>
    </row>
    <row r="89" spans="1:27" ht="72" customHeight="1">
      <c r="A89" s="513">
        <f t="shared" si="2"/>
        <v>30</v>
      </c>
      <c r="B89" s="67" t="s">
        <v>101</v>
      </c>
      <c r="C89" s="486" t="s">
        <v>1215</v>
      </c>
      <c r="D89" s="67" t="s">
        <v>1216</v>
      </c>
      <c r="E89" s="67" t="s">
        <v>1217</v>
      </c>
      <c r="F89" s="67" t="s">
        <v>1218</v>
      </c>
      <c r="G89" s="486" t="s">
        <v>1213</v>
      </c>
      <c r="H89" s="67" t="s">
        <v>1219</v>
      </c>
      <c r="K89" s="67" t="s">
        <v>582</v>
      </c>
      <c r="L89" s="43">
        <v>7</v>
      </c>
      <c r="M89" s="43">
        <v>0</v>
      </c>
      <c r="N89" s="67" t="s">
        <v>1220</v>
      </c>
      <c r="S89" s="67" t="s">
        <v>1020</v>
      </c>
      <c r="Z89" s="535"/>
    </row>
    <row r="90" spans="1:27" ht="48" hidden="1">
      <c r="A90" s="513">
        <f t="shared" si="2"/>
        <v>31</v>
      </c>
      <c r="B90" s="67" t="s">
        <v>180</v>
      </c>
      <c r="C90" s="486" t="s">
        <v>1221</v>
      </c>
      <c r="D90" s="67" t="s">
        <v>1222</v>
      </c>
      <c r="E90" s="67" t="s">
        <v>183</v>
      </c>
      <c r="F90" s="514" t="s">
        <v>1223</v>
      </c>
      <c r="G90" s="486" t="s">
        <v>185</v>
      </c>
      <c r="H90" s="67" t="s">
        <v>185</v>
      </c>
      <c r="K90" s="67" t="s">
        <v>582</v>
      </c>
      <c r="L90" s="67">
        <v>4</v>
      </c>
      <c r="M90" s="43">
        <v>1</v>
      </c>
      <c r="AA90" s="545"/>
    </row>
    <row r="91" spans="1:27" ht="36" hidden="1">
      <c r="A91" s="513">
        <f t="shared" si="2"/>
        <v>32</v>
      </c>
      <c r="B91" s="67" t="s">
        <v>180</v>
      </c>
      <c r="D91" s="67" t="s">
        <v>1224</v>
      </c>
      <c r="E91" s="67" t="s">
        <v>1225</v>
      </c>
      <c r="F91" s="67" t="s">
        <v>1226</v>
      </c>
      <c r="G91" s="486" t="s">
        <v>185</v>
      </c>
      <c r="H91" s="67" t="s">
        <v>185</v>
      </c>
      <c r="K91" s="67" t="s">
        <v>582</v>
      </c>
      <c r="L91" s="67">
        <v>5</v>
      </c>
      <c r="M91" s="43">
        <v>6</v>
      </c>
    </row>
    <row r="92" spans="1:27" hidden="1">
      <c r="A92" s="513">
        <f t="shared" si="2"/>
        <v>33</v>
      </c>
      <c r="B92" s="67" t="s">
        <v>94</v>
      </c>
      <c r="C92" s="486" t="s">
        <v>180</v>
      </c>
      <c r="D92" s="67" t="s">
        <v>1227</v>
      </c>
      <c r="G92" s="486" t="s">
        <v>1228</v>
      </c>
      <c r="H92" s="67" t="s">
        <v>1202</v>
      </c>
      <c r="K92" s="67" t="s">
        <v>582</v>
      </c>
      <c r="L92" s="67">
        <v>6</v>
      </c>
      <c r="M92" s="43">
        <v>12</v>
      </c>
    </row>
    <row r="93" spans="1:27" ht="324" hidden="1">
      <c r="A93" s="513">
        <f t="shared" ref="A93:A124" si="3">A92+1</f>
        <v>34</v>
      </c>
      <c r="B93" s="67" t="s">
        <v>1000</v>
      </c>
      <c r="D93" s="67" t="s">
        <v>1229</v>
      </c>
      <c r="E93" s="67" t="s">
        <v>1230</v>
      </c>
      <c r="F93" s="67" t="s">
        <v>1231</v>
      </c>
      <c r="G93" s="486" t="s">
        <v>384</v>
      </c>
      <c r="H93" s="67" t="s">
        <v>384</v>
      </c>
      <c r="J93" s="67" t="s">
        <v>582</v>
      </c>
      <c r="K93" s="67" t="s">
        <v>582</v>
      </c>
      <c r="L93" s="43">
        <v>1</v>
      </c>
      <c r="M93" s="43">
        <v>1</v>
      </c>
    </row>
    <row r="94" spans="1:27" ht="180" hidden="1">
      <c r="A94" s="513">
        <f t="shared" si="3"/>
        <v>35</v>
      </c>
      <c r="B94" s="67" t="s">
        <v>1000</v>
      </c>
      <c r="C94" s="486" t="s">
        <v>1232</v>
      </c>
      <c r="D94" s="67" t="s">
        <v>1229</v>
      </c>
      <c r="E94" s="67" t="s">
        <v>1233</v>
      </c>
      <c r="F94" s="67" t="s">
        <v>1234</v>
      </c>
      <c r="G94" s="486" t="s">
        <v>384</v>
      </c>
      <c r="H94" s="67" t="s">
        <v>384</v>
      </c>
      <c r="J94" s="67" t="s">
        <v>582</v>
      </c>
      <c r="K94" s="67" t="s">
        <v>582</v>
      </c>
      <c r="L94" s="43">
        <v>1</v>
      </c>
      <c r="M94" s="43">
        <v>2</v>
      </c>
    </row>
    <row r="95" spans="1:27" ht="24" hidden="1">
      <c r="A95" s="513">
        <f t="shared" si="3"/>
        <v>36</v>
      </c>
      <c r="B95" s="67" t="s">
        <v>222</v>
      </c>
      <c r="C95" s="486" t="s">
        <v>94</v>
      </c>
      <c r="D95" s="67" t="s">
        <v>1235</v>
      </c>
      <c r="E95" s="67" t="s">
        <v>480</v>
      </c>
      <c r="F95" s="67" t="s">
        <v>481</v>
      </c>
      <c r="G95" s="486" t="s">
        <v>1236</v>
      </c>
      <c r="H95" s="67" t="s">
        <v>185</v>
      </c>
      <c r="J95" s="67" t="s">
        <v>582</v>
      </c>
      <c r="K95" s="67" t="s">
        <v>582</v>
      </c>
      <c r="L95" s="43">
        <v>2</v>
      </c>
      <c r="M95" s="43">
        <v>2</v>
      </c>
    </row>
    <row r="96" spans="1:27" ht="24" hidden="1">
      <c r="A96" s="513">
        <f t="shared" si="3"/>
        <v>37</v>
      </c>
      <c r="B96" s="67" t="s">
        <v>410</v>
      </c>
      <c r="D96" s="67" t="s">
        <v>411</v>
      </c>
      <c r="E96" s="67" t="s">
        <v>412</v>
      </c>
      <c r="G96" s="486" t="s">
        <v>217</v>
      </c>
      <c r="H96" s="67" t="s">
        <v>413</v>
      </c>
      <c r="K96" s="67" t="s">
        <v>582</v>
      </c>
      <c r="L96" s="43">
        <v>20</v>
      </c>
      <c r="M96" s="43">
        <v>10</v>
      </c>
    </row>
    <row r="97" spans="1:27" ht="36" hidden="1">
      <c r="A97" s="513">
        <f t="shared" si="3"/>
        <v>38</v>
      </c>
      <c r="B97" s="67" t="s">
        <v>410</v>
      </c>
      <c r="D97" s="67" t="s">
        <v>414</v>
      </c>
      <c r="E97" s="67" t="s">
        <v>415</v>
      </c>
      <c r="G97" s="486" t="s">
        <v>217</v>
      </c>
      <c r="H97" s="67" t="s">
        <v>416</v>
      </c>
      <c r="K97" s="67" t="s">
        <v>582</v>
      </c>
      <c r="L97" s="43">
        <v>21</v>
      </c>
      <c r="M97" s="43">
        <v>7</v>
      </c>
    </row>
    <row r="98" spans="1:27" ht="36" hidden="1">
      <c r="A98" s="513">
        <f t="shared" si="3"/>
        <v>39</v>
      </c>
      <c r="B98" s="67" t="s">
        <v>1237</v>
      </c>
      <c r="D98" s="67" t="s">
        <v>423</v>
      </c>
      <c r="E98" s="67" t="s">
        <v>424</v>
      </c>
      <c r="F98" s="67" t="s">
        <v>423</v>
      </c>
      <c r="G98" s="486" t="s">
        <v>420</v>
      </c>
      <c r="H98" s="67" t="s">
        <v>421</v>
      </c>
      <c r="K98" s="67" t="s">
        <v>582</v>
      </c>
      <c r="L98" s="43">
        <v>4</v>
      </c>
      <c r="M98" s="43" t="s">
        <v>1015</v>
      </c>
      <c r="AA98" s="67" t="s">
        <v>1238</v>
      </c>
    </row>
    <row r="99" spans="1:27" ht="24" hidden="1">
      <c r="A99" s="513">
        <f t="shared" si="3"/>
        <v>40</v>
      </c>
      <c r="B99" s="67" t="s">
        <v>1237</v>
      </c>
      <c r="D99" s="67" t="s">
        <v>426</v>
      </c>
      <c r="E99" s="67" t="s">
        <v>427</v>
      </c>
      <c r="F99" s="67" t="s">
        <v>426</v>
      </c>
      <c r="G99" s="486" t="s">
        <v>420</v>
      </c>
      <c r="H99" s="67" t="s">
        <v>421</v>
      </c>
      <c r="K99" s="67" t="s">
        <v>582</v>
      </c>
      <c r="L99" s="43">
        <v>7</v>
      </c>
      <c r="M99" s="43">
        <v>1</v>
      </c>
    </row>
    <row r="100" spans="1:27" ht="36" hidden="1">
      <c r="A100" s="513">
        <f t="shared" si="3"/>
        <v>41</v>
      </c>
      <c r="B100" s="67" t="s">
        <v>1237</v>
      </c>
      <c r="D100" s="67" t="s">
        <v>438</v>
      </c>
      <c r="E100" s="67" t="s">
        <v>439</v>
      </c>
      <c r="F100" s="67" t="s">
        <v>441</v>
      </c>
      <c r="G100" s="486" t="s">
        <v>420</v>
      </c>
      <c r="H100" s="67" t="s">
        <v>421</v>
      </c>
      <c r="K100" s="67" t="s">
        <v>582</v>
      </c>
      <c r="L100" s="43">
        <v>24</v>
      </c>
      <c r="M100" s="43" t="s">
        <v>1015</v>
      </c>
      <c r="AA100" s="67" t="s">
        <v>1239</v>
      </c>
    </row>
    <row r="101" spans="1:27" ht="36" hidden="1">
      <c r="A101" s="513">
        <f t="shared" si="3"/>
        <v>42</v>
      </c>
      <c r="B101" s="67" t="s">
        <v>410</v>
      </c>
      <c r="D101" s="67" t="s">
        <v>1240</v>
      </c>
      <c r="E101" s="67" t="s">
        <v>476</v>
      </c>
      <c r="G101" s="486" t="s">
        <v>217</v>
      </c>
      <c r="H101" s="67" t="s">
        <v>252</v>
      </c>
      <c r="K101" s="67" t="s">
        <v>582</v>
      </c>
      <c r="L101" s="43">
        <v>30</v>
      </c>
      <c r="M101" s="43">
        <v>9</v>
      </c>
    </row>
    <row r="102" spans="1:27" ht="36" hidden="1">
      <c r="A102" s="513">
        <f t="shared" si="3"/>
        <v>43</v>
      </c>
      <c r="B102" s="67" t="s">
        <v>410</v>
      </c>
      <c r="D102" s="67" t="s">
        <v>1241</v>
      </c>
      <c r="E102" s="67" t="s">
        <v>558</v>
      </c>
      <c r="G102" s="486" t="s">
        <v>555</v>
      </c>
      <c r="K102" s="67" t="s">
        <v>582</v>
      </c>
      <c r="L102" s="43">
        <v>33</v>
      </c>
      <c r="M102" s="43">
        <v>6</v>
      </c>
    </row>
    <row r="103" spans="1:27" ht="96" hidden="1">
      <c r="A103" s="513">
        <f t="shared" si="3"/>
        <v>44</v>
      </c>
      <c r="B103" s="67" t="s">
        <v>1242</v>
      </c>
      <c r="D103" s="67" t="s">
        <v>1243</v>
      </c>
      <c r="E103" s="67" t="s">
        <v>977</v>
      </c>
      <c r="F103" s="67" t="s">
        <v>1244</v>
      </c>
      <c r="G103" s="486" t="s">
        <v>979</v>
      </c>
      <c r="H103" s="67" t="s">
        <v>980</v>
      </c>
      <c r="J103" s="487">
        <v>45955</v>
      </c>
      <c r="K103" s="67" t="s">
        <v>582</v>
      </c>
      <c r="M103" s="43">
        <v>5</v>
      </c>
    </row>
    <row r="104" spans="1:27" ht="144" hidden="1">
      <c r="A104" s="513">
        <f t="shared" si="3"/>
        <v>45</v>
      </c>
      <c r="B104" s="67" t="s">
        <v>1242</v>
      </c>
      <c r="D104" s="67" t="s">
        <v>1245</v>
      </c>
      <c r="E104" s="67" t="s">
        <v>982</v>
      </c>
      <c r="F104" s="67" t="s">
        <v>1246</v>
      </c>
      <c r="G104" s="486" t="s">
        <v>293</v>
      </c>
      <c r="H104" s="67" t="s">
        <v>980</v>
      </c>
      <c r="J104" s="487">
        <v>45955</v>
      </c>
      <c r="K104" s="67" t="s">
        <v>582</v>
      </c>
      <c r="M104" s="43">
        <v>4</v>
      </c>
    </row>
    <row r="105" spans="1:27" ht="48" hidden="1">
      <c r="A105" s="513">
        <f t="shared" si="3"/>
        <v>46</v>
      </c>
      <c r="B105" s="67" t="s">
        <v>1088</v>
      </c>
      <c r="D105" s="67" t="s">
        <v>1247</v>
      </c>
      <c r="E105" s="67" t="s">
        <v>1248</v>
      </c>
      <c r="F105" s="67" t="s">
        <v>1249</v>
      </c>
      <c r="G105" s="486" t="s">
        <v>555</v>
      </c>
      <c r="H105" s="67" t="s">
        <v>1250</v>
      </c>
      <c r="K105" s="67" t="s">
        <v>582</v>
      </c>
      <c r="M105" s="43">
        <v>6</v>
      </c>
    </row>
    <row r="106" spans="1:27" ht="156" hidden="1">
      <c r="A106" s="513">
        <f t="shared" si="3"/>
        <v>47</v>
      </c>
      <c r="B106" s="67" t="s">
        <v>1242</v>
      </c>
      <c r="D106" s="67" t="s">
        <v>1251</v>
      </c>
      <c r="E106" s="67" t="s">
        <v>1252</v>
      </c>
      <c r="F106" s="67" t="s">
        <v>1253</v>
      </c>
      <c r="G106" s="486" t="s">
        <v>293</v>
      </c>
      <c r="H106" s="67" t="s">
        <v>1254</v>
      </c>
      <c r="J106" s="487">
        <v>45955</v>
      </c>
      <c r="K106" s="67" t="s">
        <v>582</v>
      </c>
      <c r="M106" s="43">
        <v>8</v>
      </c>
    </row>
    <row r="107" spans="1:27" ht="108" hidden="1">
      <c r="A107" s="513">
        <f t="shared" si="3"/>
        <v>48</v>
      </c>
      <c r="B107" s="67" t="s">
        <v>1242</v>
      </c>
      <c r="D107" s="67" t="s">
        <v>1255</v>
      </c>
      <c r="E107" s="67" t="s">
        <v>1256</v>
      </c>
      <c r="F107" s="67" t="s">
        <v>1257</v>
      </c>
      <c r="G107" s="486" t="s">
        <v>293</v>
      </c>
      <c r="H107" s="67" t="s">
        <v>1258</v>
      </c>
      <c r="J107" s="487">
        <v>45955</v>
      </c>
      <c r="K107" s="67" t="s">
        <v>582</v>
      </c>
      <c r="M107" s="43">
        <v>9</v>
      </c>
      <c r="AA107" s="485"/>
    </row>
    <row r="108" spans="1:27" ht="108" hidden="1">
      <c r="A108" s="513">
        <f t="shared" si="3"/>
        <v>49</v>
      </c>
      <c r="B108" s="67" t="s">
        <v>1259</v>
      </c>
      <c r="D108" s="67" t="s">
        <v>1260</v>
      </c>
      <c r="E108" s="67" t="s">
        <v>1261</v>
      </c>
      <c r="F108" s="67" t="s">
        <v>1261</v>
      </c>
      <c r="G108" s="486" t="s">
        <v>293</v>
      </c>
      <c r="H108" s="67" t="s">
        <v>1262</v>
      </c>
      <c r="J108" s="487">
        <v>45955</v>
      </c>
      <c r="K108" s="67" t="s">
        <v>582</v>
      </c>
      <c r="M108" s="43">
        <v>10</v>
      </c>
      <c r="AA108" s="485"/>
    </row>
    <row r="109" spans="1:27" ht="24" hidden="1">
      <c r="A109" s="513">
        <f t="shared" si="3"/>
        <v>50</v>
      </c>
      <c r="B109" s="67" t="s">
        <v>410</v>
      </c>
      <c r="D109" s="67" t="s">
        <v>553</v>
      </c>
      <c r="E109" s="67" t="s">
        <v>554</v>
      </c>
      <c r="G109" s="486" t="s">
        <v>555</v>
      </c>
      <c r="K109" s="67" t="s">
        <v>582</v>
      </c>
      <c r="M109" s="43">
        <v>8</v>
      </c>
      <c r="AA109" s="485"/>
    </row>
    <row r="110" spans="1:27" ht="24" hidden="1">
      <c r="A110" s="513">
        <f t="shared" si="3"/>
        <v>51</v>
      </c>
      <c r="B110" s="67" t="s">
        <v>406</v>
      </c>
      <c r="D110" s="67" t="s">
        <v>407</v>
      </c>
      <c r="E110" s="67" t="s">
        <v>408</v>
      </c>
      <c r="G110" s="486" t="s">
        <v>217</v>
      </c>
      <c r="H110" s="67" t="s">
        <v>409</v>
      </c>
      <c r="K110" s="67" t="s">
        <v>1014</v>
      </c>
      <c r="L110" s="43" t="s">
        <v>583</v>
      </c>
      <c r="AA110" s="485"/>
    </row>
    <row r="111" spans="1:27" ht="24" hidden="1">
      <c r="A111" s="513">
        <f t="shared" si="3"/>
        <v>52</v>
      </c>
      <c r="B111" s="67" t="s">
        <v>101</v>
      </c>
      <c r="D111" s="67" t="s">
        <v>1263</v>
      </c>
      <c r="E111" s="67" t="s">
        <v>1264</v>
      </c>
      <c r="F111" s="67" t="s">
        <v>1265</v>
      </c>
      <c r="G111" s="486" t="s">
        <v>1213</v>
      </c>
      <c r="H111" s="67" t="s">
        <v>104</v>
      </c>
      <c r="K111" s="67" t="s">
        <v>1014</v>
      </c>
      <c r="L111" s="43">
        <v>10</v>
      </c>
      <c r="M111" s="43" t="s">
        <v>1015</v>
      </c>
      <c r="Z111" s="535"/>
    </row>
    <row r="112" spans="1:27" ht="72" hidden="1">
      <c r="A112" s="513">
        <f t="shared" si="3"/>
        <v>53</v>
      </c>
      <c r="B112" s="67" t="s">
        <v>101</v>
      </c>
      <c r="C112" s="486" t="s">
        <v>1266</v>
      </c>
      <c r="D112" s="67" t="s">
        <v>1267</v>
      </c>
      <c r="E112" s="67" t="s">
        <v>1268</v>
      </c>
      <c r="F112" s="67" t="s">
        <v>1269</v>
      </c>
      <c r="G112" s="486" t="s">
        <v>1213</v>
      </c>
      <c r="K112" s="67" t="s">
        <v>582</v>
      </c>
      <c r="L112" s="43">
        <v>11</v>
      </c>
      <c r="M112" s="43">
        <v>7</v>
      </c>
      <c r="S112" s="67" t="s">
        <v>1020</v>
      </c>
      <c r="Z112" s="535"/>
    </row>
    <row r="113" spans="1:27" ht="168" hidden="1" customHeight="1">
      <c r="A113" s="513">
        <f t="shared" si="3"/>
        <v>54</v>
      </c>
      <c r="B113" s="67" t="s">
        <v>101</v>
      </c>
      <c r="C113" s="486" t="s">
        <v>1270</v>
      </c>
      <c r="D113" s="67" t="s">
        <v>1271</v>
      </c>
      <c r="E113" s="67" t="s">
        <v>1272</v>
      </c>
      <c r="F113" s="67" t="s">
        <v>1273</v>
      </c>
      <c r="G113" s="486" t="s">
        <v>1213</v>
      </c>
      <c r="H113" s="67" t="s">
        <v>1219</v>
      </c>
      <c r="K113" s="67" t="s">
        <v>582</v>
      </c>
      <c r="L113" s="43">
        <v>12</v>
      </c>
      <c r="M113" s="43">
        <v>0</v>
      </c>
      <c r="N113" s="67" t="s">
        <v>1220</v>
      </c>
      <c r="S113" s="67" t="s">
        <v>1020</v>
      </c>
      <c r="Z113" s="535"/>
    </row>
    <row r="114" spans="1:27" ht="36" hidden="1" customHeight="1">
      <c r="A114" s="513">
        <f t="shared" si="3"/>
        <v>55</v>
      </c>
      <c r="B114" s="67" t="s">
        <v>101</v>
      </c>
      <c r="C114" s="486" t="s">
        <v>1270</v>
      </c>
      <c r="D114" s="67" t="s">
        <v>1274</v>
      </c>
      <c r="E114" s="67" t="s">
        <v>1275</v>
      </c>
      <c r="F114" s="67" t="s">
        <v>1276</v>
      </c>
      <c r="G114" s="486" t="s">
        <v>1213</v>
      </c>
      <c r="H114" s="67" t="s">
        <v>1219</v>
      </c>
      <c r="K114" s="67" t="s">
        <v>582</v>
      </c>
      <c r="L114" s="43">
        <v>13</v>
      </c>
      <c r="M114" s="43">
        <v>0</v>
      </c>
      <c r="N114" s="67" t="s">
        <v>1220</v>
      </c>
      <c r="S114" s="67" t="s">
        <v>1020</v>
      </c>
      <c r="Z114" s="535"/>
    </row>
    <row r="115" spans="1:27" ht="24" hidden="1">
      <c r="A115" s="513">
        <f t="shared" si="3"/>
        <v>56</v>
      </c>
      <c r="B115" s="67" t="s">
        <v>1277</v>
      </c>
      <c r="D115" s="67" t="s">
        <v>1278</v>
      </c>
      <c r="E115" s="67" t="s">
        <v>1279</v>
      </c>
      <c r="F115" s="67" t="s">
        <v>1280</v>
      </c>
      <c r="G115" s="486" t="s">
        <v>267</v>
      </c>
      <c r="H115" s="67" t="s">
        <v>1281</v>
      </c>
      <c r="K115" s="67" t="s">
        <v>582</v>
      </c>
      <c r="L115" s="43">
        <v>2</v>
      </c>
      <c r="M115" s="43">
        <v>2</v>
      </c>
      <c r="Z115" s="535"/>
    </row>
    <row r="116" spans="1:27" ht="24" hidden="1">
      <c r="A116" s="513">
        <f t="shared" si="3"/>
        <v>57</v>
      </c>
      <c r="B116" s="67" t="s">
        <v>1277</v>
      </c>
      <c r="D116" s="67" t="s">
        <v>1282</v>
      </c>
      <c r="E116" s="67" t="s">
        <v>1283</v>
      </c>
      <c r="F116" s="67" t="s">
        <v>1284</v>
      </c>
      <c r="G116" s="486" t="s">
        <v>267</v>
      </c>
      <c r="K116" s="67" t="s">
        <v>582</v>
      </c>
      <c r="L116" s="43">
        <v>1</v>
      </c>
      <c r="M116" s="43">
        <v>1</v>
      </c>
      <c r="Z116" s="535"/>
    </row>
    <row r="117" spans="1:27" ht="24">
      <c r="A117" s="513">
        <f t="shared" si="3"/>
        <v>58</v>
      </c>
      <c r="B117" s="67" t="s">
        <v>1277</v>
      </c>
      <c r="C117" s="486" t="s">
        <v>1285</v>
      </c>
      <c r="D117" s="67" t="s">
        <v>1286</v>
      </c>
      <c r="E117" s="67" t="s">
        <v>1287</v>
      </c>
      <c r="G117" s="486" t="s">
        <v>267</v>
      </c>
      <c r="H117" s="67" t="s">
        <v>1281</v>
      </c>
      <c r="K117" s="67" t="s">
        <v>582</v>
      </c>
      <c r="L117" s="43">
        <v>3</v>
      </c>
      <c r="M117" s="43">
        <v>3</v>
      </c>
      <c r="Z117" s="535"/>
    </row>
    <row r="118" spans="1:27" ht="60" hidden="1">
      <c r="A118" s="513">
        <f t="shared" si="3"/>
        <v>59</v>
      </c>
      <c r="B118" s="67" t="s">
        <v>263</v>
      </c>
      <c r="D118" s="67" t="s">
        <v>1288</v>
      </c>
      <c r="E118" s="67" t="s">
        <v>1289</v>
      </c>
      <c r="F118" s="67" t="s">
        <v>1290</v>
      </c>
      <c r="G118" s="486" t="s">
        <v>1167</v>
      </c>
      <c r="H118" s="67" t="s">
        <v>1167</v>
      </c>
      <c r="J118" s="67" t="s">
        <v>582</v>
      </c>
      <c r="K118" s="67" t="s">
        <v>582</v>
      </c>
      <c r="L118" s="43">
        <v>4</v>
      </c>
      <c r="M118" s="43">
        <v>8</v>
      </c>
      <c r="AA118" s="485"/>
    </row>
    <row r="119" spans="1:27" ht="48" hidden="1">
      <c r="A119" s="513">
        <f t="shared" si="3"/>
        <v>60</v>
      </c>
      <c r="B119" s="67" t="s">
        <v>94</v>
      </c>
      <c r="D119" s="67" t="s">
        <v>1291</v>
      </c>
      <c r="E119" s="67" t="s">
        <v>1292</v>
      </c>
      <c r="F119" s="67" t="s">
        <v>1293</v>
      </c>
      <c r="G119" s="486" t="s">
        <v>251</v>
      </c>
      <c r="H119" s="67" t="s">
        <v>1294</v>
      </c>
      <c r="J119" s="67" t="s">
        <v>582</v>
      </c>
      <c r="K119" s="67" t="s">
        <v>582</v>
      </c>
      <c r="M119" s="43">
        <v>13</v>
      </c>
      <c r="AA119" s="485"/>
    </row>
    <row r="120" spans="1:27" ht="84" hidden="1" customHeight="1">
      <c r="A120" s="513">
        <f t="shared" si="3"/>
        <v>61</v>
      </c>
      <c r="B120" s="67" t="s">
        <v>101</v>
      </c>
      <c r="D120" s="67" t="s">
        <v>1295</v>
      </c>
      <c r="G120" s="486" t="s">
        <v>1213</v>
      </c>
      <c r="H120" s="67" t="s">
        <v>1213</v>
      </c>
      <c r="K120" s="67" t="s">
        <v>582</v>
      </c>
      <c r="M120" s="526"/>
      <c r="S120" s="67" t="s">
        <v>1296</v>
      </c>
      <c r="Z120" s="535"/>
      <c r="AA120" s="66" t="s">
        <v>1129</v>
      </c>
    </row>
    <row r="121" spans="1:27" ht="48" hidden="1">
      <c r="A121" s="504">
        <f t="shared" si="3"/>
        <v>62</v>
      </c>
      <c r="B121" s="14" t="s">
        <v>101</v>
      </c>
      <c r="D121" s="67" t="s">
        <v>1297</v>
      </c>
      <c r="E121" s="67" t="s">
        <v>1298</v>
      </c>
      <c r="F121" s="67" t="s">
        <v>1299</v>
      </c>
      <c r="H121" s="67" t="s">
        <v>104</v>
      </c>
      <c r="K121" s="67" t="s">
        <v>1014</v>
      </c>
      <c r="Z121" s="535"/>
      <c r="AA121" s="66" t="s">
        <v>1115</v>
      </c>
    </row>
    <row r="122" spans="1:27" ht="36" hidden="1">
      <c r="A122" s="504">
        <f t="shared" si="3"/>
        <v>63</v>
      </c>
      <c r="B122" s="14" t="s">
        <v>101</v>
      </c>
      <c r="D122" s="67" t="s">
        <v>1300</v>
      </c>
      <c r="E122" s="67" t="s">
        <v>1301</v>
      </c>
      <c r="F122" s="67" t="s">
        <v>1302</v>
      </c>
      <c r="H122" s="67" t="s">
        <v>104</v>
      </c>
      <c r="K122" s="488" t="s">
        <v>1014</v>
      </c>
      <c r="L122" s="489"/>
      <c r="Z122" s="535"/>
      <c r="AA122" s="66" t="s">
        <v>1115</v>
      </c>
    </row>
    <row r="123" spans="1:27" ht="36" hidden="1">
      <c r="A123" s="504">
        <f t="shared" si="3"/>
        <v>64</v>
      </c>
      <c r="B123" s="67" t="s">
        <v>101</v>
      </c>
      <c r="D123" s="67" t="s">
        <v>1303</v>
      </c>
      <c r="E123" s="67" t="s">
        <v>1304</v>
      </c>
      <c r="F123" s="67" t="s">
        <v>1305</v>
      </c>
      <c r="H123" s="67" t="s">
        <v>104</v>
      </c>
      <c r="K123" s="67" t="s">
        <v>1014</v>
      </c>
      <c r="Z123" s="535"/>
      <c r="AA123" s="66" t="s">
        <v>1115</v>
      </c>
    </row>
    <row r="124" spans="1:27" ht="48" hidden="1">
      <c r="A124" s="504">
        <f t="shared" si="3"/>
        <v>65</v>
      </c>
      <c r="B124" s="67" t="s">
        <v>101</v>
      </c>
      <c r="D124" s="67" t="s">
        <v>1306</v>
      </c>
      <c r="E124" s="67" t="s">
        <v>1307</v>
      </c>
      <c r="F124" s="67" t="s">
        <v>1308</v>
      </c>
      <c r="H124" s="67" t="s">
        <v>104</v>
      </c>
      <c r="K124" s="67" t="s">
        <v>1014</v>
      </c>
      <c r="Z124" s="535"/>
      <c r="AA124" s="66" t="s">
        <v>1115</v>
      </c>
    </row>
    <row r="125" spans="1:27" ht="48" hidden="1">
      <c r="A125" s="504">
        <f t="shared" ref="A125:A131" si="4">A124+1</f>
        <v>66</v>
      </c>
      <c r="B125" s="67" t="s">
        <v>101</v>
      </c>
      <c r="D125" s="67" t="s">
        <v>1309</v>
      </c>
      <c r="E125" s="67" t="s">
        <v>1310</v>
      </c>
      <c r="F125" s="67" t="s">
        <v>1311</v>
      </c>
      <c r="H125" s="67" t="s">
        <v>104</v>
      </c>
      <c r="K125" s="67" t="s">
        <v>1014</v>
      </c>
      <c r="Z125" s="535"/>
      <c r="AA125" s="66" t="s">
        <v>1115</v>
      </c>
    </row>
    <row r="126" spans="1:27" ht="168" hidden="1">
      <c r="A126" s="504">
        <f t="shared" si="4"/>
        <v>67</v>
      </c>
      <c r="B126" s="67" t="s">
        <v>1277</v>
      </c>
      <c r="D126" s="67" t="s">
        <v>1312</v>
      </c>
      <c r="E126" s="67" t="s">
        <v>1313</v>
      </c>
      <c r="F126" s="67" t="s">
        <v>1314</v>
      </c>
      <c r="H126" s="67" t="s">
        <v>104</v>
      </c>
      <c r="K126" s="67" t="s">
        <v>1014</v>
      </c>
      <c r="O126" s="487" t="s">
        <v>1315</v>
      </c>
      <c r="AA126" s="545" t="s">
        <v>1115</v>
      </c>
    </row>
    <row r="127" spans="1:27" ht="24" hidden="1">
      <c r="A127" s="504">
        <f t="shared" si="4"/>
        <v>68</v>
      </c>
      <c r="B127" s="67" t="s">
        <v>1277</v>
      </c>
      <c r="C127" s="486" t="s">
        <v>275</v>
      </c>
      <c r="D127" s="67" t="s">
        <v>276</v>
      </c>
      <c r="E127" s="67" t="s">
        <v>277</v>
      </c>
      <c r="F127" s="67" t="s">
        <v>278</v>
      </c>
      <c r="G127" s="486" t="s">
        <v>267</v>
      </c>
      <c r="H127" s="67" t="s">
        <v>1281</v>
      </c>
      <c r="K127" s="67" t="s">
        <v>1014</v>
      </c>
      <c r="O127" s="487" t="s">
        <v>1315</v>
      </c>
      <c r="AA127" s="418" t="s">
        <v>1115</v>
      </c>
    </row>
    <row r="128" spans="1:27" ht="34.5" hidden="1" customHeight="1">
      <c r="A128" s="504">
        <f t="shared" si="4"/>
        <v>69</v>
      </c>
      <c r="B128" s="67" t="s">
        <v>101</v>
      </c>
      <c r="C128" s="546"/>
      <c r="D128" s="67" t="s">
        <v>1303</v>
      </c>
      <c r="E128" s="67" t="s">
        <v>1304</v>
      </c>
      <c r="F128" s="67" t="s">
        <v>1305</v>
      </c>
      <c r="H128" s="67" t="s">
        <v>104</v>
      </c>
      <c r="K128" s="67" t="s">
        <v>1014</v>
      </c>
      <c r="N128" s="43" t="s">
        <v>1315</v>
      </c>
      <c r="O128" s="485"/>
      <c r="P128" s="485"/>
      <c r="Q128" s="485"/>
      <c r="R128" s="485"/>
      <c r="S128" s="485"/>
      <c r="T128" s="485"/>
      <c r="U128" s="485"/>
      <c r="V128" s="485"/>
      <c r="W128" s="485"/>
      <c r="X128" s="485"/>
      <c r="Y128" s="485"/>
      <c r="Z128" s="485"/>
      <c r="AA128" s="66" t="s">
        <v>1115</v>
      </c>
    </row>
    <row r="129" spans="1:27" ht="60" hidden="1" customHeight="1">
      <c r="A129" s="504">
        <f t="shared" si="4"/>
        <v>70</v>
      </c>
      <c r="B129" s="67" t="s">
        <v>101</v>
      </c>
      <c r="D129" s="67" t="s">
        <v>1316</v>
      </c>
      <c r="E129" s="67" t="s">
        <v>1317</v>
      </c>
      <c r="F129" s="67" t="s">
        <v>1318</v>
      </c>
      <c r="H129" s="67" t="s">
        <v>104</v>
      </c>
      <c r="K129" s="67" t="s">
        <v>1319</v>
      </c>
      <c r="M129" s="43">
        <v>0</v>
      </c>
      <c r="N129" s="67" t="s">
        <v>1220</v>
      </c>
      <c r="S129" s="67" t="s">
        <v>1020</v>
      </c>
      <c r="Z129" s="535"/>
      <c r="AA129" s="66" t="s">
        <v>1115</v>
      </c>
    </row>
    <row r="130" spans="1:27" ht="48" hidden="1" customHeight="1">
      <c r="A130" s="504">
        <f t="shared" si="4"/>
        <v>71</v>
      </c>
      <c r="B130" s="67" t="s">
        <v>101</v>
      </c>
      <c r="D130" s="67" t="s">
        <v>1320</v>
      </c>
      <c r="E130" s="67" t="s">
        <v>1321</v>
      </c>
      <c r="F130" s="67" t="s">
        <v>1322</v>
      </c>
      <c r="H130" s="67" t="s">
        <v>104</v>
      </c>
      <c r="K130" s="67" t="s">
        <v>1319</v>
      </c>
      <c r="M130" s="43">
        <v>0</v>
      </c>
      <c r="N130" s="67" t="s">
        <v>1220</v>
      </c>
      <c r="S130" s="67" t="s">
        <v>1020</v>
      </c>
      <c r="Z130" s="535"/>
      <c r="AA130" s="66" t="s">
        <v>1115</v>
      </c>
    </row>
    <row r="131" spans="1:27" ht="132" hidden="1">
      <c r="A131" s="504">
        <f t="shared" si="4"/>
        <v>72</v>
      </c>
      <c r="B131" s="67" t="s">
        <v>1277</v>
      </c>
      <c r="D131" s="67" t="s">
        <v>1323</v>
      </c>
      <c r="E131" s="67" t="s">
        <v>1324</v>
      </c>
      <c r="F131" s="67" t="s">
        <v>1325</v>
      </c>
      <c r="H131" s="67" t="s">
        <v>104</v>
      </c>
      <c r="K131" s="67" t="s">
        <v>582</v>
      </c>
      <c r="M131" s="43">
        <v>4</v>
      </c>
      <c r="Z131" s="535"/>
      <c r="AA131" s="66" t="s">
        <v>1115</v>
      </c>
    </row>
  </sheetData>
  <autoFilter ref="A7:AA131" xr:uid="{C93456DB-1C1F-4BAC-8881-D0B5EE451DBA}">
    <filterColumn colId="2">
      <filters>
        <filter val="Qoncierge"/>
        <filter val="Qoncierge Coach"/>
      </filters>
    </filterColumn>
  </autoFilter>
  <mergeCells count="3">
    <mergeCell ref="J5:K5"/>
    <mergeCell ref="Q5:W5"/>
    <mergeCell ref="L6:N6"/>
  </mergeCells>
  <conditionalFormatting sqref="D38">
    <cfRule type="duplicateValues" dxfId="1030" priority="7"/>
  </conditionalFormatting>
  <conditionalFormatting sqref="D39">
    <cfRule type="duplicateValues" dxfId="1029" priority="6"/>
  </conditionalFormatting>
  <conditionalFormatting sqref="D40">
    <cfRule type="duplicateValues" dxfId="1028" priority="5"/>
  </conditionalFormatting>
  <conditionalFormatting sqref="D41">
    <cfRule type="duplicateValues" dxfId="1027" priority="4"/>
  </conditionalFormatting>
  <conditionalFormatting sqref="D42">
    <cfRule type="duplicateValues" dxfId="1026" priority="3"/>
  </conditionalFormatting>
  <conditionalFormatting sqref="D121:D125">
    <cfRule type="duplicateValues" dxfId="1025" priority="2"/>
  </conditionalFormatting>
  <conditionalFormatting sqref="D129:D130">
    <cfRule type="duplicateValues" dxfId="1024" priority="1"/>
  </conditionalFormatting>
  <dataValidations count="3">
    <dataValidation type="list" allowBlank="1" showInputMessage="1" showErrorMessage="1" sqref="O8:O58 O121:O1048576 O60:O119" xr:uid="{4FAC5CD1-24F5-429D-8714-7306CF4E6245}">
      <formula1>"Prio Fixing Bug, Prio New Feature, Others, Compliance Issue"</formula1>
    </dataValidation>
    <dataValidation type="list" allowBlank="1" showInputMessage="1" showErrorMessage="1" sqref="I8:I14 I16:I23 I29:I37 I43:I48" xr:uid="{9AF6815A-73CC-4AEE-B604-296B52322285}">
      <formula1>"CC, SFP, Panamas, Ecosystem+PL"</formula1>
    </dataValidation>
    <dataValidation type="list" allowBlank="1" showInputMessage="1" showErrorMessage="1" sqref="I15 I24:I28" xr:uid="{21472A99-C077-4602-B3D7-841B0AB02122}">
      <formula1>"CC, SFP, Panamas, Ecosystem+PL, Multicategory"</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E979-C3D1-412A-9F5D-AAF3130633A4}">
  <sheetPr codeName="Sheet7"/>
  <dimension ref="A1:X16"/>
  <sheetViews>
    <sheetView zoomScale="70" zoomScaleNormal="70" workbookViewId="0">
      <selection activeCell="E31" sqref="E31"/>
    </sheetView>
  </sheetViews>
  <sheetFormatPr defaultRowHeight="14.45"/>
  <cols>
    <col min="1" max="1" width="3.42578125" bestFit="1" customWidth="1"/>
    <col min="2" max="2" width="16.42578125" bestFit="1" customWidth="1"/>
    <col min="3" max="3" width="11.42578125" hidden="1" customWidth="1"/>
    <col min="4" max="4" width="51.42578125" bestFit="1" customWidth="1"/>
    <col min="5" max="5" width="35.5703125" hidden="1" customWidth="1"/>
    <col min="6" max="6" width="25.42578125" customWidth="1"/>
    <col min="7" max="7" width="14.5703125" hidden="1" customWidth="1"/>
    <col min="8" max="9" width="0" hidden="1" customWidth="1"/>
    <col min="10" max="10" width="17" hidden="1" customWidth="1"/>
    <col min="12" max="12" width="0" hidden="1" customWidth="1"/>
    <col min="13" max="13" width="15" hidden="1" customWidth="1"/>
    <col min="14" max="21" width="0" hidden="1" customWidth="1"/>
    <col min="22" max="22" width="13.42578125" customWidth="1"/>
    <col min="23" max="23" width="35.5703125" customWidth="1"/>
    <col min="24" max="24" width="23.5703125" customWidth="1"/>
  </cols>
  <sheetData>
    <row r="1" spans="1:24">
      <c r="A1" s="408" t="s">
        <v>6</v>
      </c>
      <c r="B1" s="408" t="s">
        <v>7</v>
      </c>
      <c r="C1" s="408" t="s">
        <v>8</v>
      </c>
      <c r="D1" s="408" t="s">
        <v>837</v>
      </c>
      <c r="E1" s="408" t="s">
        <v>10</v>
      </c>
      <c r="F1" s="408" t="s">
        <v>11</v>
      </c>
      <c r="G1" s="408" t="s">
        <v>12</v>
      </c>
      <c r="H1" s="408" t="s">
        <v>13</v>
      </c>
      <c r="I1" s="408" t="s">
        <v>14</v>
      </c>
      <c r="J1" s="408" t="s">
        <v>15</v>
      </c>
      <c r="K1" s="408" t="s">
        <v>16</v>
      </c>
      <c r="L1" s="408" t="s">
        <v>576</v>
      </c>
      <c r="M1" s="408" t="s">
        <v>17</v>
      </c>
      <c r="N1" s="408" t="s">
        <v>588</v>
      </c>
      <c r="O1" s="408" t="s">
        <v>20</v>
      </c>
      <c r="P1" s="408" t="s">
        <v>21</v>
      </c>
      <c r="Q1" s="408" t="s">
        <v>22</v>
      </c>
      <c r="R1" s="408" t="s">
        <v>23</v>
      </c>
      <c r="S1" s="408" t="s">
        <v>24</v>
      </c>
      <c r="T1" s="408" t="s">
        <v>25</v>
      </c>
      <c r="U1" s="408" t="s">
        <v>26</v>
      </c>
      <c r="V1" s="263" t="s">
        <v>27</v>
      </c>
      <c r="W1" s="263" t="s">
        <v>578</v>
      </c>
      <c r="X1" s="263" t="s">
        <v>579</v>
      </c>
    </row>
    <row r="2" spans="1:24">
      <c r="A2" s="427"/>
      <c r="B2" s="427" t="s">
        <v>30</v>
      </c>
      <c r="C2" s="427"/>
      <c r="D2" s="427" t="s">
        <v>1326</v>
      </c>
      <c r="E2" s="427"/>
      <c r="F2" s="427" t="s">
        <v>1326</v>
      </c>
      <c r="G2" s="427"/>
      <c r="H2" s="427"/>
      <c r="I2" s="427"/>
      <c r="J2" s="427"/>
      <c r="K2" s="428" t="s">
        <v>50</v>
      </c>
      <c r="L2" s="427"/>
      <c r="M2" s="427"/>
      <c r="N2" s="427"/>
      <c r="O2" s="427"/>
      <c r="P2" s="427"/>
      <c r="Q2" s="427"/>
      <c r="R2" s="427"/>
      <c r="S2" s="427"/>
      <c r="T2" s="427"/>
      <c r="U2" s="427"/>
      <c r="V2" s="427"/>
      <c r="W2" s="427" t="s">
        <v>1327</v>
      </c>
      <c r="X2" s="427">
        <v>16</v>
      </c>
    </row>
    <row r="3" spans="1:24">
      <c r="A3" s="263"/>
      <c r="B3" s="263" t="s">
        <v>1328</v>
      </c>
      <c r="C3" s="263"/>
      <c r="D3" s="263" t="s">
        <v>1326</v>
      </c>
      <c r="E3" s="263"/>
      <c r="F3" s="263" t="s">
        <v>1326</v>
      </c>
      <c r="G3" s="263"/>
      <c r="H3" s="263"/>
      <c r="I3" s="263"/>
      <c r="J3" s="263"/>
      <c r="K3" s="263" t="s">
        <v>50</v>
      </c>
      <c r="L3" s="263"/>
      <c r="M3" s="263"/>
      <c r="N3" s="263"/>
      <c r="O3" s="263"/>
      <c r="P3" s="263"/>
      <c r="Q3" s="263"/>
      <c r="R3" s="263"/>
      <c r="S3" s="263"/>
      <c r="T3" s="263"/>
      <c r="U3" s="263"/>
      <c r="V3" s="263"/>
      <c r="W3" s="263"/>
      <c r="X3" s="263"/>
    </row>
    <row r="4" spans="1:24">
      <c r="A4" s="263"/>
      <c r="B4" s="263" t="s">
        <v>1329</v>
      </c>
      <c r="C4" s="263"/>
      <c r="D4" s="263" t="s">
        <v>1330</v>
      </c>
      <c r="E4" s="263"/>
      <c r="F4" s="263" t="s">
        <v>1331</v>
      </c>
      <c r="G4" s="263"/>
      <c r="H4" s="263"/>
      <c r="I4" s="263"/>
      <c r="J4" s="263"/>
      <c r="K4" s="428" t="s">
        <v>50</v>
      </c>
      <c r="L4" s="263"/>
      <c r="M4" s="263"/>
      <c r="N4" s="263"/>
      <c r="O4" s="263"/>
      <c r="P4" s="263"/>
      <c r="Q4" s="263"/>
      <c r="R4" s="263"/>
      <c r="S4" s="263"/>
      <c r="T4" s="263"/>
      <c r="U4" s="263"/>
      <c r="V4" s="263"/>
      <c r="W4" s="263" t="s">
        <v>1331</v>
      </c>
      <c r="X4" s="263">
        <v>5</v>
      </c>
    </row>
    <row r="5" spans="1:24">
      <c r="A5" s="263"/>
      <c r="B5" s="263" t="s">
        <v>1329</v>
      </c>
      <c r="C5" s="263"/>
      <c r="D5" s="263" t="s">
        <v>1330</v>
      </c>
      <c r="E5" s="263"/>
      <c r="F5" s="263" t="s">
        <v>1332</v>
      </c>
      <c r="G5" s="263"/>
      <c r="H5" s="263"/>
      <c r="I5" s="263"/>
      <c r="J5" s="263"/>
      <c r="K5" s="263" t="s">
        <v>50</v>
      </c>
      <c r="L5" s="263"/>
      <c r="M5" s="263"/>
      <c r="N5" s="263"/>
      <c r="O5" s="263"/>
      <c r="P5" s="263"/>
      <c r="Q5" s="263"/>
      <c r="R5" s="263"/>
      <c r="S5" s="263"/>
      <c r="T5" s="263"/>
      <c r="U5" s="263"/>
      <c r="V5" s="263"/>
      <c r="W5" s="263" t="s">
        <v>1332</v>
      </c>
      <c r="X5" s="263">
        <v>12</v>
      </c>
    </row>
    <row r="6" spans="1:24">
      <c r="A6" s="263"/>
      <c r="B6" s="263" t="s">
        <v>1329</v>
      </c>
      <c r="C6" s="263"/>
      <c r="D6" s="263" t="s">
        <v>1330</v>
      </c>
      <c r="E6" s="263"/>
      <c r="F6" s="263" t="s">
        <v>1333</v>
      </c>
      <c r="G6" s="263"/>
      <c r="H6" s="263"/>
      <c r="I6" s="263"/>
      <c r="J6" s="263"/>
      <c r="K6" s="428" t="s">
        <v>50</v>
      </c>
      <c r="L6" s="263"/>
      <c r="M6" s="263"/>
      <c r="N6" s="263"/>
      <c r="O6" s="263"/>
      <c r="P6" s="263"/>
      <c r="Q6" s="263"/>
      <c r="R6" s="263"/>
      <c r="S6" s="263"/>
      <c r="T6" s="263"/>
      <c r="U6" s="263"/>
      <c r="V6" s="263"/>
      <c r="W6" s="263" t="s">
        <v>1333</v>
      </c>
      <c r="X6" s="263">
        <v>5</v>
      </c>
    </row>
    <row r="7" spans="1:24">
      <c r="A7" s="263"/>
      <c r="B7" s="263" t="s">
        <v>1329</v>
      </c>
      <c r="C7" s="263"/>
      <c r="D7" s="263" t="s">
        <v>1330</v>
      </c>
      <c r="E7" s="263"/>
      <c r="F7" s="263" t="s">
        <v>1334</v>
      </c>
      <c r="G7" s="263"/>
      <c r="H7" s="263"/>
      <c r="I7" s="263"/>
      <c r="J7" s="263"/>
      <c r="K7" s="263" t="s">
        <v>50</v>
      </c>
      <c r="L7" s="263"/>
      <c r="M7" s="263"/>
      <c r="N7" s="263"/>
      <c r="O7" s="263"/>
      <c r="P7" s="263"/>
      <c r="Q7" s="263"/>
      <c r="R7" s="263"/>
      <c r="S7" s="263"/>
      <c r="T7" s="263"/>
      <c r="U7" s="263"/>
      <c r="V7" s="263"/>
      <c r="W7" s="263" t="s">
        <v>1334</v>
      </c>
      <c r="X7" s="263">
        <v>12</v>
      </c>
    </row>
    <row r="8" spans="1:24">
      <c r="A8" s="263"/>
      <c r="B8" s="263" t="s">
        <v>1335</v>
      </c>
      <c r="C8" s="263"/>
      <c r="D8" s="263" t="s">
        <v>1330</v>
      </c>
      <c r="E8" s="263"/>
      <c r="F8" s="263" t="s">
        <v>1336</v>
      </c>
      <c r="G8" s="263"/>
      <c r="H8" s="263"/>
      <c r="I8" s="263"/>
      <c r="J8" s="263"/>
      <c r="K8" s="428" t="s">
        <v>50</v>
      </c>
      <c r="L8" s="263"/>
      <c r="M8" s="263"/>
      <c r="N8" s="263"/>
      <c r="O8" s="263"/>
      <c r="P8" s="263"/>
      <c r="Q8" s="263"/>
      <c r="R8" s="263"/>
      <c r="S8" s="263"/>
      <c r="T8" s="263"/>
      <c r="U8" s="263"/>
      <c r="V8" s="263"/>
      <c r="W8" s="263" t="s">
        <v>1336</v>
      </c>
      <c r="X8" s="263">
        <v>5</v>
      </c>
    </row>
    <row r="9" spans="1:24">
      <c r="A9" s="263"/>
      <c r="B9" s="263" t="s">
        <v>1329</v>
      </c>
      <c r="C9" s="263"/>
      <c r="D9" s="263" t="s">
        <v>1337</v>
      </c>
      <c r="E9" s="263"/>
      <c r="F9" s="263" t="s">
        <v>1338</v>
      </c>
      <c r="G9" s="263"/>
      <c r="H9" s="263"/>
      <c r="I9" s="263"/>
      <c r="J9" s="263"/>
      <c r="K9" s="263" t="s">
        <v>50</v>
      </c>
      <c r="L9" s="263"/>
      <c r="M9" s="263"/>
      <c r="N9" s="263"/>
      <c r="O9" s="263"/>
      <c r="P9" s="263"/>
      <c r="Q9" s="263"/>
      <c r="R9" s="263"/>
      <c r="S9" s="263"/>
      <c r="T9" s="263"/>
      <c r="U9" s="263"/>
      <c r="V9" s="263"/>
      <c r="W9" s="263" t="s">
        <v>1338</v>
      </c>
      <c r="X9" s="263">
        <v>5</v>
      </c>
    </row>
    <row r="10" spans="1:24">
      <c r="A10" s="263"/>
      <c r="B10" s="263" t="s">
        <v>1329</v>
      </c>
      <c r="C10" s="263"/>
      <c r="D10" s="263" t="s">
        <v>1337</v>
      </c>
      <c r="E10" s="263"/>
      <c r="F10" s="263" t="s">
        <v>1339</v>
      </c>
      <c r="G10" s="263"/>
      <c r="H10" s="263"/>
      <c r="I10" s="263"/>
      <c r="J10" s="263"/>
      <c r="K10" s="428" t="s">
        <v>50</v>
      </c>
      <c r="L10" s="263"/>
      <c r="M10" s="263"/>
      <c r="N10" s="263"/>
      <c r="O10" s="263"/>
      <c r="P10" s="263"/>
      <c r="Q10" s="263"/>
      <c r="R10" s="263"/>
      <c r="S10" s="263"/>
      <c r="T10" s="263"/>
      <c r="U10" s="263"/>
      <c r="V10" s="263"/>
      <c r="W10" s="263" t="s">
        <v>1339</v>
      </c>
      <c r="X10" s="263">
        <v>5</v>
      </c>
    </row>
    <row r="11" spans="1:24">
      <c r="A11" s="263"/>
      <c r="B11" s="263" t="s">
        <v>1329</v>
      </c>
      <c r="C11" s="263"/>
      <c r="D11" s="263" t="s">
        <v>1337</v>
      </c>
      <c r="E11" s="263"/>
      <c r="F11" s="263" t="s">
        <v>1340</v>
      </c>
      <c r="G11" s="263"/>
      <c r="H11" s="263"/>
      <c r="I11" s="263"/>
      <c r="J11" s="263"/>
      <c r="K11" s="263" t="s">
        <v>50</v>
      </c>
      <c r="L11" s="263"/>
      <c r="M11" s="263"/>
      <c r="N11" s="263"/>
      <c r="O11" s="263"/>
      <c r="P11" s="263"/>
      <c r="Q11" s="263"/>
      <c r="R11" s="263"/>
      <c r="S11" s="263"/>
      <c r="T11" s="263"/>
      <c r="U11" s="263"/>
      <c r="V11" s="263"/>
      <c r="W11" s="263" t="s">
        <v>1340</v>
      </c>
      <c r="X11" s="263">
        <v>5</v>
      </c>
    </row>
    <row r="12" spans="1:24">
      <c r="A12" s="263"/>
      <c r="B12" s="263" t="s">
        <v>1329</v>
      </c>
      <c r="C12" s="263"/>
      <c r="D12" s="263" t="s">
        <v>1337</v>
      </c>
      <c r="E12" s="263"/>
      <c r="F12" s="263" t="s">
        <v>1341</v>
      </c>
      <c r="G12" s="263"/>
      <c r="H12" s="263"/>
      <c r="I12" s="263"/>
      <c r="J12" s="263"/>
      <c r="K12" s="428" t="s">
        <v>50</v>
      </c>
      <c r="L12" s="263"/>
      <c r="M12" s="263"/>
      <c r="N12" s="263"/>
      <c r="O12" s="263"/>
      <c r="P12" s="263"/>
      <c r="Q12" s="263"/>
      <c r="R12" s="263"/>
      <c r="S12" s="263"/>
      <c r="T12" s="263"/>
      <c r="U12" s="263"/>
      <c r="V12" s="263"/>
      <c r="W12" s="263" t="s">
        <v>1341</v>
      </c>
      <c r="X12" s="263">
        <v>5</v>
      </c>
    </row>
    <row r="13" spans="1:24">
      <c r="A13" s="263"/>
      <c r="B13" s="263" t="s">
        <v>1335</v>
      </c>
      <c r="C13" s="263"/>
      <c r="D13" s="263" t="s">
        <v>1330</v>
      </c>
      <c r="E13" s="263"/>
      <c r="F13" s="263" t="s">
        <v>1342</v>
      </c>
      <c r="G13" s="263"/>
      <c r="H13" s="263"/>
      <c r="I13" s="263"/>
      <c r="J13" s="427"/>
      <c r="K13" s="427" t="s">
        <v>50</v>
      </c>
      <c r="L13" s="427"/>
      <c r="M13" s="263"/>
      <c r="N13" s="263"/>
      <c r="O13" s="263"/>
      <c r="P13" s="263"/>
      <c r="Q13" s="263"/>
      <c r="R13" s="263"/>
      <c r="S13" s="263"/>
      <c r="T13" s="263"/>
      <c r="U13" s="263"/>
      <c r="V13" s="263"/>
      <c r="W13" s="263" t="s">
        <v>1342</v>
      </c>
      <c r="X13" s="263">
        <v>1.375</v>
      </c>
    </row>
    <row r="14" spans="1:24">
      <c r="A14" s="263"/>
      <c r="B14" s="263" t="s">
        <v>1329</v>
      </c>
      <c r="C14" s="263"/>
      <c r="D14" s="263" t="s">
        <v>1337</v>
      </c>
      <c r="E14" s="263"/>
      <c r="F14" s="263" t="s">
        <v>1343</v>
      </c>
      <c r="G14" s="263"/>
      <c r="H14" s="263"/>
      <c r="I14" s="429"/>
      <c r="J14" s="263"/>
      <c r="K14" s="409" t="s">
        <v>50</v>
      </c>
      <c r="L14" s="263"/>
      <c r="M14" s="430"/>
      <c r="N14" s="263"/>
      <c r="O14" s="263"/>
      <c r="P14" s="263"/>
      <c r="Q14" s="263"/>
      <c r="R14" s="263"/>
      <c r="S14" s="263"/>
      <c r="T14" s="263"/>
      <c r="U14" s="263"/>
      <c r="V14" s="263"/>
      <c r="W14" s="263" t="s">
        <v>1343</v>
      </c>
      <c r="X14" s="263">
        <v>1.625</v>
      </c>
    </row>
    <row r="15" spans="1:24">
      <c r="A15" s="263"/>
      <c r="B15" s="263" t="s">
        <v>1329</v>
      </c>
      <c r="C15" s="263"/>
      <c r="D15" s="263" t="s">
        <v>1337</v>
      </c>
      <c r="E15" s="263"/>
      <c r="F15" s="263" t="s">
        <v>1344</v>
      </c>
      <c r="G15" s="263"/>
      <c r="H15" s="263"/>
      <c r="I15" s="429"/>
      <c r="J15" s="263"/>
      <c r="K15" s="263" t="s">
        <v>50</v>
      </c>
      <c r="L15" s="263"/>
      <c r="M15" s="430"/>
      <c r="N15" s="263"/>
      <c r="O15" s="263"/>
      <c r="P15" s="263"/>
      <c r="Q15" s="263"/>
      <c r="R15" s="263"/>
      <c r="S15" s="263"/>
      <c r="T15" s="263"/>
      <c r="U15" s="263"/>
      <c r="V15" s="263"/>
      <c r="W15" s="263" t="s">
        <v>1344</v>
      </c>
      <c r="X15" s="263">
        <v>1.375</v>
      </c>
    </row>
    <row r="16" spans="1:24">
      <c r="A16" s="263"/>
      <c r="B16" s="263" t="s">
        <v>1329</v>
      </c>
      <c r="C16" s="263"/>
      <c r="D16" s="263" t="s">
        <v>1337</v>
      </c>
      <c r="E16" s="263"/>
      <c r="F16" s="263" t="s">
        <v>1345</v>
      </c>
      <c r="G16" s="263"/>
      <c r="H16" s="263"/>
      <c r="I16" s="429"/>
      <c r="J16" s="263"/>
      <c r="K16" s="409" t="s">
        <v>50</v>
      </c>
      <c r="L16" s="263"/>
      <c r="M16" s="430"/>
      <c r="N16" s="263"/>
      <c r="O16" s="263"/>
      <c r="P16" s="263"/>
      <c r="Q16" s="263"/>
      <c r="R16" s="263"/>
      <c r="S16" s="263"/>
      <c r="T16" s="263"/>
      <c r="U16" s="263"/>
      <c r="V16" s="263"/>
      <c r="W16" s="263" t="s">
        <v>1345</v>
      </c>
      <c r="X16" s="263">
        <v>0.875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A917B-0C37-42D7-98E0-F9449289F939}">
  <sheetPr codeName="Sheet8"/>
  <dimension ref="A1:X181"/>
  <sheetViews>
    <sheetView topLeftCell="E15" zoomScale="90" zoomScaleNormal="90" workbookViewId="0">
      <selection activeCell="X28" sqref="X28"/>
    </sheetView>
  </sheetViews>
  <sheetFormatPr defaultRowHeight="14.45"/>
  <cols>
    <col min="2" max="2" width="12.5703125" customWidth="1"/>
    <col min="3" max="3" width="18.5703125" customWidth="1"/>
    <col min="4" max="4" width="34" customWidth="1"/>
    <col min="5" max="5" width="24.42578125" customWidth="1"/>
    <col min="6" max="6" width="35.42578125" customWidth="1"/>
    <col min="7" max="7" width="8.5703125" bestFit="1" customWidth="1"/>
    <col min="9" max="9" width="25.42578125" bestFit="1" customWidth="1"/>
    <col min="13" max="13" width="8.5703125" style="272"/>
    <col min="17" max="17" width="13.42578125" customWidth="1"/>
    <col min="18" max="18" width="12.42578125" customWidth="1"/>
    <col min="19" max="19" width="19.42578125" style="356" customWidth="1"/>
    <col min="23" max="23" width="19.5703125" style="356" customWidth="1"/>
    <col min="24" max="24" width="11" bestFit="1" customWidth="1"/>
  </cols>
  <sheetData>
    <row r="1" spans="1:24">
      <c r="A1" s="72" t="s">
        <v>0</v>
      </c>
      <c r="B1" s="73"/>
      <c r="C1" s="73"/>
      <c r="D1" s="73"/>
      <c r="E1" s="73"/>
      <c r="F1" s="73"/>
      <c r="G1" s="73"/>
      <c r="H1" s="73"/>
      <c r="I1" s="254" t="s">
        <v>263</v>
      </c>
      <c r="J1" s="74"/>
      <c r="K1" s="75">
        <v>-3</v>
      </c>
      <c r="L1" s="76" t="s">
        <v>180</v>
      </c>
      <c r="M1" s="77">
        <v>12</v>
      </c>
      <c r="N1" s="73"/>
      <c r="O1" s="73"/>
      <c r="P1" s="73"/>
      <c r="Q1" s="73"/>
      <c r="R1" s="73"/>
      <c r="S1" s="353"/>
      <c r="T1" s="73"/>
      <c r="U1" s="73"/>
      <c r="V1" s="73"/>
      <c r="W1" s="353"/>
      <c r="X1" s="78"/>
    </row>
    <row r="2" spans="1:24">
      <c r="A2" s="49" t="s">
        <v>1</v>
      </c>
      <c r="B2" s="79"/>
      <c r="C2" s="79"/>
      <c r="D2" s="73"/>
      <c r="E2" s="73"/>
      <c r="F2" s="73"/>
      <c r="G2" s="73"/>
      <c r="H2" s="73"/>
      <c r="I2" s="255" t="s">
        <v>571</v>
      </c>
      <c r="J2" s="236">
        <v>66</v>
      </c>
      <c r="K2" s="75">
        <v>-1</v>
      </c>
      <c r="L2" s="76" t="s">
        <v>101</v>
      </c>
      <c r="M2" s="77">
        <v>97</v>
      </c>
      <c r="N2" s="73"/>
      <c r="O2" s="73"/>
      <c r="P2" s="73"/>
      <c r="Q2" s="73"/>
      <c r="R2" s="73"/>
      <c r="S2" s="353"/>
      <c r="T2" s="73"/>
      <c r="U2" s="73"/>
      <c r="V2" s="73"/>
      <c r="W2" s="353"/>
      <c r="X2" s="78"/>
    </row>
    <row r="3" spans="1:24" ht="43.5">
      <c r="A3" s="49" t="s">
        <v>2</v>
      </c>
      <c r="B3" s="73"/>
      <c r="C3" s="73"/>
      <c r="D3" s="73"/>
      <c r="E3" s="73"/>
      <c r="F3" s="73"/>
      <c r="G3" s="73"/>
      <c r="H3" s="73"/>
      <c r="I3" s="78"/>
      <c r="J3" s="73"/>
      <c r="K3" s="75">
        <v>-2</v>
      </c>
      <c r="L3" s="76" t="s">
        <v>94</v>
      </c>
      <c r="M3" s="81">
        <v>50</v>
      </c>
      <c r="N3" s="236">
        <v>10</v>
      </c>
      <c r="O3" s="236" t="s">
        <v>574</v>
      </c>
      <c r="P3" s="73"/>
      <c r="Q3" s="73"/>
      <c r="R3" s="73"/>
      <c r="S3" s="353"/>
      <c r="T3" s="73"/>
      <c r="U3" s="73"/>
      <c r="V3" s="73"/>
      <c r="W3" s="353"/>
      <c r="X3" s="78"/>
    </row>
    <row r="4" spans="1:24">
      <c r="A4" s="51" t="s">
        <v>3</v>
      </c>
      <c r="B4" s="73"/>
      <c r="C4" s="73"/>
      <c r="D4" s="73"/>
      <c r="E4" s="73"/>
      <c r="F4" s="73"/>
      <c r="G4" s="73"/>
      <c r="H4" s="73"/>
      <c r="I4" s="78"/>
      <c r="J4" s="73"/>
      <c r="K4" s="73"/>
      <c r="L4" s="74" t="s">
        <v>222</v>
      </c>
      <c r="M4" s="82"/>
      <c r="N4" s="73"/>
      <c r="O4" s="73"/>
      <c r="P4" s="73"/>
      <c r="Q4" s="73"/>
      <c r="R4" s="73"/>
      <c r="S4" s="353"/>
      <c r="T4" s="73"/>
      <c r="U4" s="73"/>
      <c r="V4" s="73"/>
      <c r="W4" s="353"/>
      <c r="X4" s="78"/>
    </row>
    <row r="5" spans="1:24">
      <c r="A5" s="54"/>
      <c r="B5" s="73"/>
      <c r="C5" s="73"/>
      <c r="D5" s="73"/>
      <c r="E5" s="73"/>
      <c r="F5" s="73"/>
      <c r="G5" s="73"/>
      <c r="H5" s="73"/>
      <c r="I5" s="78"/>
      <c r="J5" s="73"/>
      <c r="K5" s="73"/>
      <c r="L5" s="74" t="s">
        <v>30</v>
      </c>
      <c r="M5" s="237">
        <v>107</v>
      </c>
      <c r="N5" s="73"/>
      <c r="O5" s="73"/>
      <c r="P5" s="232" t="s">
        <v>4</v>
      </c>
      <c r="Q5" s="232"/>
      <c r="R5" s="232"/>
      <c r="S5" s="354"/>
      <c r="T5" s="232"/>
      <c r="U5" s="73"/>
      <c r="V5" s="73"/>
      <c r="W5" s="353"/>
      <c r="X5" s="78"/>
    </row>
    <row r="6" spans="1:24" ht="36">
      <c r="A6" s="54"/>
      <c r="B6" s="73"/>
      <c r="C6" s="236" t="s">
        <v>5</v>
      </c>
      <c r="D6" s="73"/>
      <c r="E6" s="73"/>
      <c r="F6" s="73"/>
      <c r="G6" s="236" t="s">
        <v>5</v>
      </c>
      <c r="H6" s="236" t="s">
        <v>587</v>
      </c>
      <c r="I6" s="78"/>
      <c r="J6" s="73"/>
      <c r="K6" s="73"/>
      <c r="L6" s="84"/>
      <c r="M6" s="84" t="s">
        <v>575</v>
      </c>
      <c r="N6" s="84"/>
      <c r="O6" s="84"/>
      <c r="P6" s="85">
        <v>45904</v>
      </c>
      <c r="Q6" s="85">
        <v>45916</v>
      </c>
      <c r="R6" s="85">
        <v>45919</v>
      </c>
      <c r="S6" s="355">
        <v>45926</v>
      </c>
      <c r="T6" s="85">
        <v>45958</v>
      </c>
      <c r="U6" s="73"/>
      <c r="V6" s="73"/>
      <c r="W6" s="353"/>
      <c r="X6" s="78"/>
    </row>
    <row r="7" spans="1:24" ht="24">
      <c r="A7" s="705" t="s">
        <v>6</v>
      </c>
      <c r="B7" s="277" t="s">
        <v>7</v>
      </c>
      <c r="C7" s="706" t="s">
        <v>8</v>
      </c>
      <c r="D7" s="277" t="s">
        <v>837</v>
      </c>
      <c r="E7" s="277" t="s">
        <v>10</v>
      </c>
      <c r="F7" s="277" t="s">
        <v>11</v>
      </c>
      <c r="G7" s="706" t="s">
        <v>12</v>
      </c>
      <c r="H7" s="706" t="s">
        <v>587</v>
      </c>
      <c r="I7" s="705" t="s">
        <v>13</v>
      </c>
      <c r="J7" s="277" t="s">
        <v>14</v>
      </c>
      <c r="K7" s="277" t="s">
        <v>15</v>
      </c>
      <c r="L7" s="277" t="s">
        <v>16</v>
      </c>
      <c r="M7" s="277" t="s">
        <v>576</v>
      </c>
      <c r="N7" s="277" t="s">
        <v>17</v>
      </c>
      <c r="O7" s="707" t="s">
        <v>577</v>
      </c>
      <c r="P7" s="707" t="s">
        <v>20</v>
      </c>
      <c r="Q7" s="442" t="s">
        <v>21</v>
      </c>
      <c r="R7" s="442" t="s">
        <v>22</v>
      </c>
      <c r="S7" s="442" t="s">
        <v>23</v>
      </c>
      <c r="T7" s="442" t="s">
        <v>24</v>
      </c>
      <c r="U7" s="442" t="s">
        <v>25</v>
      </c>
      <c r="V7" s="442" t="s">
        <v>26</v>
      </c>
      <c r="W7" s="443" t="s">
        <v>578</v>
      </c>
      <c r="X7" s="444" t="s">
        <v>579</v>
      </c>
    </row>
    <row r="8" spans="1:24" s="2" customFormat="1" ht="36">
      <c r="A8" s="317">
        <v>1</v>
      </c>
      <c r="B8" s="318" t="s">
        <v>30</v>
      </c>
      <c r="C8" s="318"/>
      <c r="D8" s="318" t="s">
        <v>31</v>
      </c>
      <c r="E8" s="318" t="s">
        <v>31</v>
      </c>
      <c r="F8" s="318" t="s">
        <v>31</v>
      </c>
      <c r="G8" s="318" t="s">
        <v>32</v>
      </c>
      <c r="H8" s="318"/>
      <c r="I8" s="319" t="s">
        <v>33</v>
      </c>
      <c r="J8" s="318"/>
      <c r="K8" s="320">
        <v>45870</v>
      </c>
      <c r="L8" s="321" t="s">
        <v>34</v>
      </c>
      <c r="M8" s="322"/>
      <c r="N8" s="321"/>
      <c r="O8" s="321"/>
      <c r="P8" s="372" t="s">
        <v>35</v>
      </c>
      <c r="Q8" s="357"/>
      <c r="R8" s="357"/>
      <c r="S8" s="357"/>
      <c r="T8" s="357"/>
      <c r="U8" s="357"/>
      <c r="V8" s="357"/>
      <c r="W8" s="357"/>
      <c r="X8" s="357"/>
    </row>
    <row r="9" spans="1:24" s="2" customFormat="1" ht="24">
      <c r="A9" s="19">
        <v>2</v>
      </c>
      <c r="B9" s="16" t="s">
        <v>30</v>
      </c>
      <c r="C9" s="16"/>
      <c r="D9" s="16" t="s">
        <v>36</v>
      </c>
      <c r="E9" s="16" t="s">
        <v>36</v>
      </c>
      <c r="F9" s="16" t="s">
        <v>37</v>
      </c>
      <c r="G9" s="16" t="s">
        <v>32</v>
      </c>
      <c r="H9" s="16"/>
      <c r="I9" s="15" t="s">
        <v>33</v>
      </c>
      <c r="J9" s="16"/>
      <c r="K9" s="61">
        <v>45870</v>
      </c>
      <c r="L9" s="62" t="s">
        <v>34</v>
      </c>
      <c r="M9" s="266"/>
      <c r="N9" s="62"/>
      <c r="O9" s="62"/>
      <c r="P9" s="373" t="s">
        <v>35</v>
      </c>
      <c r="Q9" s="357"/>
      <c r="R9" s="357"/>
      <c r="S9" s="357"/>
      <c r="T9" s="357"/>
      <c r="U9" s="357"/>
      <c r="V9" s="357"/>
      <c r="W9" s="357"/>
      <c r="X9" s="357"/>
    </row>
    <row r="10" spans="1:24" s="2" customFormat="1" ht="36">
      <c r="A10" s="19">
        <v>3</v>
      </c>
      <c r="B10" s="16" t="s">
        <v>30</v>
      </c>
      <c r="C10" s="16"/>
      <c r="D10" s="16" t="s">
        <v>38</v>
      </c>
      <c r="E10" s="16" t="s">
        <v>38</v>
      </c>
      <c r="F10" s="16" t="s">
        <v>39</v>
      </c>
      <c r="G10" s="16" t="s">
        <v>32</v>
      </c>
      <c r="H10" s="16"/>
      <c r="I10" s="15" t="s">
        <v>33</v>
      </c>
      <c r="J10" s="16"/>
      <c r="K10" s="61">
        <v>45870</v>
      </c>
      <c r="L10" s="16" t="s">
        <v>34</v>
      </c>
      <c r="M10" s="267"/>
      <c r="N10" s="16"/>
      <c r="O10" s="16"/>
      <c r="P10" s="373" t="s">
        <v>35</v>
      </c>
      <c r="Q10" s="357"/>
      <c r="R10" s="357"/>
      <c r="S10" s="357"/>
      <c r="T10" s="357"/>
      <c r="U10" s="357"/>
      <c r="V10" s="357"/>
      <c r="W10" s="357"/>
      <c r="X10" s="357"/>
    </row>
    <row r="11" spans="1:24" s="2" customFormat="1" ht="48">
      <c r="A11" s="19">
        <v>4</v>
      </c>
      <c r="B11" s="16" t="s">
        <v>30</v>
      </c>
      <c r="C11" s="16"/>
      <c r="D11" s="16" t="s">
        <v>40</v>
      </c>
      <c r="E11" s="16" t="s">
        <v>40</v>
      </c>
      <c r="F11" s="16" t="s">
        <v>40</v>
      </c>
      <c r="G11" s="16" t="s">
        <v>32</v>
      </c>
      <c r="H11" s="16"/>
      <c r="I11" s="15" t="s">
        <v>33</v>
      </c>
      <c r="J11" s="16"/>
      <c r="K11" s="61">
        <v>45870</v>
      </c>
      <c r="L11" s="16" t="s">
        <v>34</v>
      </c>
      <c r="M11" s="267"/>
      <c r="N11" s="16"/>
      <c r="O11" s="16"/>
      <c r="P11" s="373" t="s">
        <v>35</v>
      </c>
      <c r="Q11" s="357"/>
      <c r="R11" s="357"/>
      <c r="S11" s="357"/>
      <c r="T11" s="357"/>
      <c r="U11" s="357"/>
      <c r="V11" s="357"/>
      <c r="W11" s="357"/>
      <c r="X11" s="357"/>
    </row>
    <row r="12" spans="1:24" s="2" customFormat="1" ht="48">
      <c r="A12" s="19">
        <v>5</v>
      </c>
      <c r="B12" s="16" t="s">
        <v>30</v>
      </c>
      <c r="C12" s="16"/>
      <c r="D12" s="16" t="s">
        <v>41</v>
      </c>
      <c r="E12" s="16" t="s">
        <v>41</v>
      </c>
      <c r="F12" s="16" t="s">
        <v>41</v>
      </c>
      <c r="G12" s="16" t="s">
        <v>32</v>
      </c>
      <c r="H12" s="16"/>
      <c r="I12" s="15" t="s">
        <v>33</v>
      </c>
      <c r="J12" s="16"/>
      <c r="K12" s="61">
        <v>45870</v>
      </c>
      <c r="L12" s="16" t="s">
        <v>34</v>
      </c>
      <c r="M12" s="267"/>
      <c r="N12" s="16"/>
      <c r="O12" s="16"/>
      <c r="P12" s="373" t="s">
        <v>35</v>
      </c>
      <c r="Q12" s="357"/>
      <c r="R12" s="357"/>
      <c r="S12" s="357"/>
      <c r="T12" s="357"/>
      <c r="U12" s="357"/>
      <c r="V12" s="357"/>
      <c r="W12" s="357"/>
      <c r="X12" s="357"/>
    </row>
    <row r="13" spans="1:24" s="2" customFormat="1" ht="24">
      <c r="A13" s="20">
        <v>6</v>
      </c>
      <c r="B13" s="31" t="s">
        <v>42</v>
      </c>
      <c r="C13" s="31"/>
      <c r="D13" s="31" t="s">
        <v>43</v>
      </c>
      <c r="E13" s="31" t="s">
        <v>44</v>
      </c>
      <c r="F13" s="31" t="s">
        <v>45</v>
      </c>
      <c r="G13" s="31" t="s">
        <v>97</v>
      </c>
      <c r="H13" s="31"/>
      <c r="I13" s="20" t="s">
        <v>47</v>
      </c>
      <c r="J13" s="22"/>
      <c r="K13" s="63">
        <v>45930</v>
      </c>
      <c r="L13" s="31" t="s">
        <v>58</v>
      </c>
      <c r="M13" s="268"/>
      <c r="N13" s="31"/>
      <c r="O13" s="21"/>
      <c r="P13" s="374"/>
      <c r="Q13" s="358"/>
      <c r="R13" s="358"/>
      <c r="S13" s="358"/>
      <c r="T13" s="358"/>
      <c r="U13" s="358"/>
      <c r="V13" s="358"/>
      <c r="W13" s="358"/>
      <c r="X13" s="358"/>
    </row>
    <row r="14" spans="1:24" s="2" customFormat="1" ht="36">
      <c r="A14" s="20">
        <v>7</v>
      </c>
      <c r="B14" s="31" t="s">
        <v>42</v>
      </c>
      <c r="C14" s="31"/>
      <c r="D14" s="31" t="s">
        <v>43</v>
      </c>
      <c r="E14" s="31" t="s">
        <v>48</v>
      </c>
      <c r="F14" s="31" t="s">
        <v>49</v>
      </c>
      <c r="G14" s="31" t="s">
        <v>97</v>
      </c>
      <c r="H14" s="31"/>
      <c r="I14" s="20" t="s">
        <v>47</v>
      </c>
      <c r="J14" s="22"/>
      <c r="K14" s="63">
        <v>45930</v>
      </c>
      <c r="L14" s="31" t="s">
        <v>58</v>
      </c>
      <c r="M14" s="268"/>
      <c r="N14" s="31"/>
      <c r="O14" s="21"/>
      <c r="P14" s="374"/>
      <c r="Q14" s="358"/>
      <c r="R14" s="358"/>
      <c r="S14" s="358"/>
      <c r="T14" s="358"/>
      <c r="U14" s="358"/>
      <c r="V14" s="358"/>
      <c r="W14" s="358"/>
      <c r="X14" s="358"/>
    </row>
    <row r="15" spans="1:24" s="2" customFormat="1" ht="24">
      <c r="A15" s="20">
        <v>8</v>
      </c>
      <c r="B15" s="31" t="s">
        <v>42</v>
      </c>
      <c r="C15" s="31"/>
      <c r="D15" s="31" t="s">
        <v>43</v>
      </c>
      <c r="E15" s="31" t="s">
        <v>51</v>
      </c>
      <c r="F15" s="31" t="s">
        <v>52</v>
      </c>
      <c r="G15" s="31" t="s">
        <v>97</v>
      </c>
      <c r="H15" s="31"/>
      <c r="I15" s="20" t="s">
        <v>47</v>
      </c>
      <c r="J15" s="22"/>
      <c r="K15" s="63">
        <v>45930</v>
      </c>
      <c r="L15" s="31" t="s">
        <v>58</v>
      </c>
      <c r="M15" s="268"/>
      <c r="N15" s="31"/>
      <c r="O15" s="21"/>
      <c r="P15" s="374"/>
      <c r="Q15" s="358"/>
      <c r="R15" s="358"/>
      <c r="S15" s="358"/>
      <c r="T15" s="358"/>
      <c r="U15" s="358"/>
      <c r="V15" s="358"/>
      <c r="W15" s="358"/>
      <c r="X15" s="358"/>
    </row>
    <row r="16" spans="1:24" s="2" customFormat="1" ht="24">
      <c r="A16" s="20">
        <v>9</v>
      </c>
      <c r="B16" s="31" t="s">
        <v>53</v>
      </c>
      <c r="C16" s="31"/>
      <c r="D16" s="31" t="s">
        <v>54</v>
      </c>
      <c r="E16" s="31" t="s">
        <v>55</v>
      </c>
      <c r="F16" s="31" t="s">
        <v>56</v>
      </c>
      <c r="G16" s="31" t="s">
        <v>97</v>
      </c>
      <c r="H16" s="31"/>
      <c r="I16" s="20" t="s">
        <v>57</v>
      </c>
      <c r="J16" s="22"/>
      <c r="K16" s="63">
        <v>45930</v>
      </c>
      <c r="L16" s="31" t="s">
        <v>58</v>
      </c>
      <c r="M16" s="268"/>
      <c r="N16" s="31" t="s">
        <v>50</v>
      </c>
      <c r="O16" s="21" t="s">
        <v>59</v>
      </c>
      <c r="P16" s="374"/>
      <c r="Q16" s="358"/>
      <c r="R16" s="358"/>
      <c r="S16" s="358"/>
      <c r="T16" s="358"/>
      <c r="U16" s="358"/>
      <c r="V16" s="358"/>
      <c r="W16" s="358"/>
      <c r="X16" s="358"/>
    </row>
    <row r="17" spans="1:24" s="2" customFormat="1" ht="36">
      <c r="A17" s="20">
        <v>10</v>
      </c>
      <c r="B17" s="31" t="s">
        <v>30</v>
      </c>
      <c r="C17" s="31"/>
      <c r="D17" s="31" t="s">
        <v>60</v>
      </c>
      <c r="E17" s="31" t="s">
        <v>61</v>
      </c>
      <c r="F17" s="31" t="s">
        <v>62</v>
      </c>
      <c r="G17" s="31" t="s">
        <v>32</v>
      </c>
      <c r="H17" s="31"/>
      <c r="I17" s="20" t="s">
        <v>33</v>
      </c>
      <c r="J17" s="22"/>
      <c r="K17" s="63">
        <v>45930</v>
      </c>
      <c r="L17" s="31" t="s">
        <v>58</v>
      </c>
      <c r="M17" s="268"/>
      <c r="N17" s="31"/>
      <c r="O17" s="21" t="s">
        <v>63</v>
      </c>
      <c r="P17" s="374"/>
      <c r="Q17" s="358"/>
      <c r="R17" s="358"/>
      <c r="S17" s="358"/>
      <c r="T17" s="358"/>
      <c r="U17" s="358"/>
      <c r="V17" s="358"/>
      <c r="W17" s="358"/>
      <c r="X17" s="358"/>
    </row>
    <row r="18" spans="1:24" s="2" customFormat="1" ht="12">
      <c r="A18" s="20">
        <v>11</v>
      </c>
      <c r="B18" s="31" t="s">
        <v>64</v>
      </c>
      <c r="C18" s="31"/>
      <c r="D18" s="31" t="s">
        <v>65</v>
      </c>
      <c r="E18" s="31" t="s">
        <v>65</v>
      </c>
      <c r="F18" s="31" t="s">
        <v>66</v>
      </c>
      <c r="G18" s="31" t="s">
        <v>67</v>
      </c>
      <c r="H18" s="31"/>
      <c r="I18" s="20" t="s">
        <v>33</v>
      </c>
      <c r="J18" s="22"/>
      <c r="K18" s="63">
        <v>45930</v>
      </c>
      <c r="L18" s="31" t="s">
        <v>58</v>
      </c>
      <c r="M18" s="268"/>
      <c r="N18" s="31"/>
      <c r="O18" s="21"/>
      <c r="P18" s="374"/>
      <c r="Q18" s="358"/>
      <c r="R18" s="358"/>
      <c r="S18" s="358"/>
      <c r="T18" s="358"/>
      <c r="U18" s="358"/>
      <c r="V18" s="358"/>
      <c r="W18" s="358"/>
      <c r="X18" s="358"/>
    </row>
    <row r="19" spans="1:24" s="2" customFormat="1" ht="24">
      <c r="A19" s="20">
        <v>12</v>
      </c>
      <c r="B19" s="31" t="s">
        <v>68</v>
      </c>
      <c r="C19" s="31"/>
      <c r="D19" s="31" t="s">
        <v>69</v>
      </c>
      <c r="E19" s="31" t="s">
        <v>69</v>
      </c>
      <c r="F19" s="31" t="s">
        <v>70</v>
      </c>
      <c r="G19" s="31" t="s">
        <v>67</v>
      </c>
      <c r="H19" s="31"/>
      <c r="I19" s="20" t="s">
        <v>33</v>
      </c>
      <c r="J19" s="22"/>
      <c r="K19" s="63">
        <v>45930</v>
      </c>
      <c r="L19" s="31" t="s">
        <v>58</v>
      </c>
      <c r="M19" s="268"/>
      <c r="N19" s="31"/>
      <c r="O19" s="21" t="s">
        <v>63</v>
      </c>
      <c r="P19" s="374"/>
      <c r="Q19" s="358"/>
      <c r="R19" s="358"/>
      <c r="S19" s="358"/>
      <c r="T19" s="358"/>
      <c r="U19" s="358"/>
      <c r="V19" s="358"/>
      <c r="W19" s="358"/>
      <c r="X19" s="358"/>
    </row>
    <row r="20" spans="1:24" s="2" customFormat="1" ht="12">
      <c r="A20" s="20">
        <v>13</v>
      </c>
      <c r="B20" s="31" t="s">
        <v>68</v>
      </c>
      <c r="C20" s="31"/>
      <c r="D20" s="31" t="s">
        <v>71</v>
      </c>
      <c r="E20" s="31" t="s">
        <v>71</v>
      </c>
      <c r="F20" s="31" t="s">
        <v>72</v>
      </c>
      <c r="G20" s="31" t="s">
        <v>67</v>
      </c>
      <c r="H20" s="31"/>
      <c r="I20" s="20" t="s">
        <v>33</v>
      </c>
      <c r="J20" s="22"/>
      <c r="K20" s="63">
        <v>45930</v>
      </c>
      <c r="L20" s="31" t="s">
        <v>58</v>
      </c>
      <c r="M20" s="268"/>
      <c r="N20" s="31"/>
      <c r="O20" s="21" t="s">
        <v>63</v>
      </c>
      <c r="P20" s="374"/>
      <c r="Q20" s="358"/>
      <c r="R20" s="358"/>
      <c r="S20" s="358"/>
      <c r="T20" s="358"/>
      <c r="U20" s="358"/>
      <c r="V20" s="358"/>
      <c r="W20" s="358"/>
      <c r="X20" s="358"/>
    </row>
    <row r="21" spans="1:24" s="2" customFormat="1" ht="12">
      <c r="A21" s="20">
        <v>14</v>
      </c>
      <c r="B21" s="31" t="s">
        <v>68</v>
      </c>
      <c r="C21" s="31"/>
      <c r="D21" s="31" t="s">
        <v>73</v>
      </c>
      <c r="E21" s="31" t="s">
        <v>73</v>
      </c>
      <c r="F21" s="31" t="s">
        <v>74</v>
      </c>
      <c r="G21" s="31" t="s">
        <v>67</v>
      </c>
      <c r="H21" s="31"/>
      <c r="I21" s="20" t="s">
        <v>33</v>
      </c>
      <c r="J21" s="22"/>
      <c r="K21" s="63">
        <v>45930</v>
      </c>
      <c r="L21" s="31" t="s">
        <v>58</v>
      </c>
      <c r="M21" s="268"/>
      <c r="N21" s="31"/>
      <c r="O21" s="21" t="s">
        <v>63</v>
      </c>
      <c r="P21" s="374"/>
      <c r="Q21" s="358"/>
      <c r="R21" s="358"/>
      <c r="S21" s="358"/>
      <c r="T21" s="358"/>
      <c r="U21" s="358"/>
      <c r="V21" s="358"/>
      <c r="W21" s="358"/>
      <c r="X21" s="358"/>
    </row>
    <row r="22" spans="1:24" s="2" customFormat="1" ht="12">
      <c r="A22" s="20">
        <v>15</v>
      </c>
      <c r="B22" s="31" t="s">
        <v>68</v>
      </c>
      <c r="C22" s="31"/>
      <c r="D22" s="31" t="s">
        <v>75</v>
      </c>
      <c r="E22" s="31" t="s">
        <v>75</v>
      </c>
      <c r="F22" s="31" t="s">
        <v>76</v>
      </c>
      <c r="G22" s="31" t="s">
        <v>67</v>
      </c>
      <c r="H22" s="31"/>
      <c r="I22" s="20" t="s">
        <v>33</v>
      </c>
      <c r="J22" s="22"/>
      <c r="K22" s="63">
        <v>45930</v>
      </c>
      <c r="L22" s="31" t="s">
        <v>58</v>
      </c>
      <c r="M22" s="268"/>
      <c r="N22" s="31"/>
      <c r="O22" s="21" t="s">
        <v>63</v>
      </c>
      <c r="P22" s="374"/>
      <c r="Q22" s="358"/>
      <c r="R22" s="358"/>
      <c r="S22" s="358"/>
      <c r="T22" s="358"/>
      <c r="U22" s="358"/>
      <c r="V22" s="358"/>
      <c r="W22" s="358"/>
      <c r="X22" s="358"/>
    </row>
    <row r="23" spans="1:24" s="2" customFormat="1" ht="24">
      <c r="A23" s="20">
        <v>16</v>
      </c>
      <c r="B23" s="31" t="s">
        <v>77</v>
      </c>
      <c r="C23" s="31"/>
      <c r="D23" s="31" t="s">
        <v>78</v>
      </c>
      <c r="E23" s="31" t="s">
        <v>78</v>
      </c>
      <c r="F23" s="31" t="s">
        <v>78</v>
      </c>
      <c r="G23" s="31" t="s">
        <v>67</v>
      </c>
      <c r="H23" s="31"/>
      <c r="I23" s="20" t="s">
        <v>57</v>
      </c>
      <c r="J23" s="22"/>
      <c r="K23" s="63">
        <v>45930</v>
      </c>
      <c r="L23" s="31" t="s">
        <v>58</v>
      </c>
      <c r="M23" s="268"/>
      <c r="N23" s="31"/>
      <c r="O23" s="21" t="s">
        <v>63</v>
      </c>
      <c r="P23" s="374"/>
      <c r="Q23" s="358"/>
      <c r="R23" s="358"/>
      <c r="S23" s="358"/>
      <c r="T23" s="358"/>
      <c r="U23" s="358"/>
      <c r="V23" s="358"/>
      <c r="W23" s="358"/>
      <c r="X23" s="358"/>
    </row>
    <row r="24" spans="1:24" s="2" customFormat="1" ht="12">
      <c r="A24" s="20">
        <v>17</v>
      </c>
      <c r="B24" s="31" t="s">
        <v>77</v>
      </c>
      <c r="C24" s="31"/>
      <c r="D24" s="31" t="s">
        <v>79</v>
      </c>
      <c r="E24" s="31" t="s">
        <v>79</v>
      </c>
      <c r="F24" s="31" t="s">
        <v>80</v>
      </c>
      <c r="G24" s="31" t="s">
        <v>67</v>
      </c>
      <c r="H24" s="31"/>
      <c r="I24" s="20" t="s">
        <v>57</v>
      </c>
      <c r="J24" s="22"/>
      <c r="K24" s="63">
        <v>45930</v>
      </c>
      <c r="L24" s="31" t="s">
        <v>58</v>
      </c>
      <c r="M24" s="268"/>
      <c r="N24" s="31"/>
      <c r="O24" s="21" t="s">
        <v>63</v>
      </c>
      <c r="P24" s="374"/>
      <c r="Q24" s="358"/>
      <c r="R24" s="358"/>
      <c r="S24" s="358"/>
      <c r="T24" s="358"/>
      <c r="U24" s="358"/>
      <c r="V24" s="358"/>
      <c r="W24" s="358"/>
      <c r="X24" s="358"/>
    </row>
    <row r="25" spans="1:24" s="2" customFormat="1" ht="36">
      <c r="A25" s="20">
        <v>18</v>
      </c>
      <c r="B25" s="31" t="s">
        <v>77</v>
      </c>
      <c r="C25" s="31"/>
      <c r="D25" s="31" t="s">
        <v>81</v>
      </c>
      <c r="E25" s="31" t="s">
        <v>81</v>
      </c>
      <c r="F25" s="31" t="s">
        <v>82</v>
      </c>
      <c r="G25" s="31" t="s">
        <v>67</v>
      </c>
      <c r="H25" s="31"/>
      <c r="I25" s="20" t="s">
        <v>57</v>
      </c>
      <c r="J25" s="22"/>
      <c r="K25" s="63">
        <v>45930</v>
      </c>
      <c r="L25" s="31" t="s">
        <v>58</v>
      </c>
      <c r="M25" s="268"/>
      <c r="N25" s="31"/>
      <c r="O25" s="21" t="s">
        <v>63</v>
      </c>
      <c r="P25" s="374"/>
      <c r="Q25" s="358"/>
      <c r="R25" s="358"/>
      <c r="S25" s="358"/>
      <c r="T25" s="358"/>
      <c r="U25" s="358"/>
      <c r="V25" s="358"/>
      <c r="W25" s="358"/>
      <c r="X25" s="358"/>
    </row>
    <row r="26" spans="1:24" s="2" customFormat="1" ht="12">
      <c r="A26" s="20">
        <v>19</v>
      </c>
      <c r="B26" s="31" t="s">
        <v>77</v>
      </c>
      <c r="C26" s="31"/>
      <c r="D26" s="31" t="s">
        <v>83</v>
      </c>
      <c r="E26" s="31" t="s">
        <v>83</v>
      </c>
      <c r="F26" s="31" t="s">
        <v>83</v>
      </c>
      <c r="G26" s="31" t="s">
        <v>67</v>
      </c>
      <c r="H26" s="31"/>
      <c r="I26" s="20" t="s">
        <v>57</v>
      </c>
      <c r="J26" s="22"/>
      <c r="K26" s="63">
        <v>45930</v>
      </c>
      <c r="L26" s="31" t="s">
        <v>58</v>
      </c>
      <c r="M26" s="268"/>
      <c r="N26" s="31"/>
      <c r="O26" s="21" t="s">
        <v>63</v>
      </c>
      <c r="P26" s="374"/>
      <c r="Q26" s="358"/>
      <c r="R26" s="358"/>
      <c r="S26" s="358"/>
      <c r="T26" s="358"/>
      <c r="U26" s="358"/>
      <c r="V26" s="358"/>
      <c r="W26" s="358"/>
      <c r="X26" s="358"/>
    </row>
    <row r="27" spans="1:24" s="2" customFormat="1" ht="12">
      <c r="A27" s="20">
        <v>20</v>
      </c>
      <c r="B27" s="31" t="s">
        <v>77</v>
      </c>
      <c r="C27" s="31"/>
      <c r="D27" s="31" t="s">
        <v>84</v>
      </c>
      <c r="E27" s="31" t="s">
        <v>84</v>
      </c>
      <c r="F27" s="31" t="s">
        <v>84</v>
      </c>
      <c r="G27" s="31" t="s">
        <v>67</v>
      </c>
      <c r="H27" s="31"/>
      <c r="I27" s="20" t="s">
        <v>57</v>
      </c>
      <c r="J27" s="22"/>
      <c r="K27" s="63">
        <v>45930</v>
      </c>
      <c r="L27" s="31" t="s">
        <v>58</v>
      </c>
      <c r="M27" s="268"/>
      <c r="N27" s="31"/>
      <c r="O27" s="21" t="s">
        <v>63</v>
      </c>
      <c r="P27" s="374"/>
      <c r="Q27" s="358"/>
      <c r="R27" s="358"/>
      <c r="S27" s="358"/>
      <c r="T27" s="358"/>
      <c r="U27" s="358"/>
      <c r="V27" s="358"/>
      <c r="W27" s="358"/>
      <c r="X27" s="358"/>
    </row>
    <row r="28" spans="1:24" s="2" customFormat="1" ht="60">
      <c r="A28" s="257">
        <v>21</v>
      </c>
      <c r="B28" s="395" t="s">
        <v>603</v>
      </c>
      <c r="C28" s="395"/>
      <c r="D28" s="395" t="s">
        <v>604</v>
      </c>
      <c r="E28" s="395" t="s">
        <v>605</v>
      </c>
      <c r="F28" s="395" t="s">
        <v>606</v>
      </c>
      <c r="G28" s="395" t="s">
        <v>607</v>
      </c>
      <c r="H28" s="395" t="s">
        <v>1346</v>
      </c>
      <c r="I28" s="257" t="s">
        <v>608</v>
      </c>
      <c r="J28" s="411"/>
      <c r="K28" s="412"/>
      <c r="L28" s="453" t="s">
        <v>50</v>
      </c>
      <c r="M28" s="396"/>
      <c r="N28" s="395"/>
      <c r="O28" s="395" t="s">
        <v>609</v>
      </c>
      <c r="P28" s="413"/>
      <c r="Q28" s="390"/>
      <c r="R28" s="265" t="s">
        <v>711</v>
      </c>
      <c r="S28" s="415" t="s">
        <v>1347</v>
      </c>
      <c r="T28" s="390"/>
      <c r="U28" s="390"/>
      <c r="V28" s="390"/>
      <c r="W28" s="390" t="s">
        <v>606</v>
      </c>
      <c r="X28" s="390" t="s">
        <v>1348</v>
      </c>
    </row>
    <row r="29" spans="1:24" s="2" customFormat="1" ht="60">
      <c r="A29" s="257">
        <v>22</v>
      </c>
      <c r="B29" s="395" t="s">
        <v>603</v>
      </c>
      <c r="C29" s="395"/>
      <c r="D29" s="395" t="s">
        <v>610</v>
      </c>
      <c r="E29" s="395" t="s">
        <v>611</v>
      </c>
      <c r="F29" s="395" t="s">
        <v>612</v>
      </c>
      <c r="G29" s="395" t="s">
        <v>607</v>
      </c>
      <c r="H29" s="395" t="s">
        <v>1346</v>
      </c>
      <c r="I29" s="257" t="s">
        <v>608</v>
      </c>
      <c r="J29" s="411"/>
      <c r="K29" s="412"/>
      <c r="L29" s="9" t="s">
        <v>50</v>
      </c>
      <c r="M29" s="396"/>
      <c r="N29" s="395"/>
      <c r="O29" s="395" t="s">
        <v>609</v>
      </c>
      <c r="P29" s="413"/>
      <c r="Q29" s="390"/>
      <c r="R29" s="265" t="s">
        <v>711</v>
      </c>
      <c r="S29" s="265" t="s">
        <v>709</v>
      </c>
      <c r="T29" s="390"/>
      <c r="U29" s="390"/>
      <c r="V29" s="390"/>
      <c r="W29" s="390" t="s">
        <v>612</v>
      </c>
      <c r="X29" s="390">
        <v>64</v>
      </c>
    </row>
    <row r="30" spans="1:24" s="2" customFormat="1" ht="24">
      <c r="A30" s="257">
        <v>23</v>
      </c>
      <c r="B30" s="395" t="s">
        <v>603</v>
      </c>
      <c r="C30" s="395"/>
      <c r="D30" s="395"/>
      <c r="E30" s="395" t="s">
        <v>613</v>
      </c>
      <c r="F30" s="395" t="s">
        <v>614</v>
      </c>
      <c r="G30" s="395" t="s">
        <v>607</v>
      </c>
      <c r="H30" s="395" t="s">
        <v>1346</v>
      </c>
      <c r="I30" s="257" t="s">
        <v>608</v>
      </c>
      <c r="J30" s="411"/>
      <c r="K30" s="412"/>
      <c r="L30" s="9" t="s">
        <v>50</v>
      </c>
      <c r="M30" s="396"/>
      <c r="N30" s="395"/>
      <c r="O30" s="395" t="s">
        <v>615</v>
      </c>
      <c r="P30" s="413"/>
      <c r="Q30" s="390"/>
      <c r="R30" s="265" t="s">
        <v>711</v>
      </c>
      <c r="S30" s="265" t="s">
        <v>709</v>
      </c>
      <c r="T30" s="390"/>
      <c r="U30" s="390"/>
      <c r="V30" s="390"/>
      <c r="W30" s="390" t="s">
        <v>614</v>
      </c>
      <c r="X30" s="390">
        <v>20</v>
      </c>
    </row>
    <row r="31" spans="1:24" s="2" customFormat="1" ht="36">
      <c r="A31" s="20">
        <v>24</v>
      </c>
      <c r="B31" s="31" t="s">
        <v>85</v>
      </c>
      <c r="C31" s="31"/>
      <c r="D31" s="31" t="s">
        <v>86</v>
      </c>
      <c r="E31" s="31" t="s">
        <v>87</v>
      </c>
      <c r="F31" s="31" t="s">
        <v>88</v>
      </c>
      <c r="G31" s="31" t="s">
        <v>580</v>
      </c>
      <c r="H31" s="31"/>
      <c r="I31" s="20" t="s">
        <v>47</v>
      </c>
      <c r="J31" s="22"/>
      <c r="K31" s="63">
        <v>45930</v>
      </c>
      <c r="L31" s="31" t="s">
        <v>58</v>
      </c>
      <c r="M31" s="268"/>
      <c r="N31" s="31"/>
      <c r="O31" s="21"/>
      <c r="P31" s="374"/>
      <c r="Q31" s="358"/>
      <c r="R31" s="358"/>
      <c r="S31" s="358"/>
      <c r="T31" s="358"/>
      <c r="U31" s="358"/>
      <c r="V31" s="358"/>
      <c r="W31" s="358"/>
      <c r="X31" s="358"/>
    </row>
    <row r="32" spans="1:24" s="2" customFormat="1" ht="24">
      <c r="A32" s="20">
        <v>25</v>
      </c>
      <c r="B32" s="31" t="s">
        <v>85</v>
      </c>
      <c r="C32" s="31"/>
      <c r="D32" s="31" t="s">
        <v>90</v>
      </c>
      <c r="E32" s="31" t="s">
        <v>91</v>
      </c>
      <c r="F32" s="31" t="s">
        <v>92</v>
      </c>
      <c r="G32" s="31" t="s">
        <v>580</v>
      </c>
      <c r="H32" s="31"/>
      <c r="I32" s="20" t="s">
        <v>47</v>
      </c>
      <c r="J32" s="22"/>
      <c r="K32" s="63">
        <v>45930</v>
      </c>
      <c r="L32" s="31" t="s">
        <v>58</v>
      </c>
      <c r="M32" s="268"/>
      <c r="N32" s="31"/>
      <c r="O32" s="21"/>
      <c r="P32" s="374"/>
      <c r="Q32" s="358"/>
      <c r="R32" s="358"/>
      <c r="S32" s="358"/>
      <c r="T32" s="358"/>
      <c r="U32" s="358"/>
      <c r="V32" s="358"/>
      <c r="W32" s="358"/>
      <c r="X32" s="358"/>
    </row>
    <row r="33" spans="1:24" s="2" customFormat="1" ht="24">
      <c r="A33" s="20">
        <v>26</v>
      </c>
      <c r="B33" s="31" t="s">
        <v>85</v>
      </c>
      <c r="C33" s="31"/>
      <c r="D33" s="31" t="s">
        <v>90</v>
      </c>
      <c r="E33" s="31" t="s">
        <v>91</v>
      </c>
      <c r="F33" s="31" t="s">
        <v>93</v>
      </c>
      <c r="G33" s="31" t="s">
        <v>580</v>
      </c>
      <c r="H33" s="31"/>
      <c r="I33" s="20" t="s">
        <v>47</v>
      </c>
      <c r="J33" s="22"/>
      <c r="K33" s="63">
        <v>45930</v>
      </c>
      <c r="L33" s="31" t="s">
        <v>58</v>
      </c>
      <c r="M33" s="268"/>
      <c r="N33" s="31"/>
      <c r="O33" s="21"/>
      <c r="P33" s="374"/>
      <c r="Q33" s="358"/>
      <c r="R33" s="358"/>
      <c r="S33" s="358"/>
      <c r="T33" s="358"/>
      <c r="U33" s="358"/>
      <c r="V33" s="358"/>
      <c r="W33" s="358"/>
      <c r="X33" s="358"/>
    </row>
    <row r="34" spans="1:24" s="2" customFormat="1" ht="24">
      <c r="A34" s="20">
        <v>27</v>
      </c>
      <c r="B34" s="31" t="s">
        <v>94</v>
      </c>
      <c r="C34" s="31"/>
      <c r="D34" s="31" t="s">
        <v>95</v>
      </c>
      <c r="E34" s="31" t="s">
        <v>95</v>
      </c>
      <c r="F34" s="31" t="s">
        <v>96</v>
      </c>
      <c r="G34" s="31" t="s">
        <v>97</v>
      </c>
      <c r="H34" s="31"/>
      <c r="I34" s="20" t="s">
        <v>98</v>
      </c>
      <c r="J34" s="22"/>
      <c r="K34" s="63">
        <v>45930</v>
      </c>
      <c r="L34" s="31" t="s">
        <v>58</v>
      </c>
      <c r="M34" s="268"/>
      <c r="N34" s="31"/>
      <c r="O34" s="21" t="s">
        <v>63</v>
      </c>
      <c r="P34" s="374"/>
      <c r="Q34" s="358"/>
      <c r="R34" s="358"/>
      <c r="S34" s="358"/>
      <c r="T34" s="358"/>
      <c r="U34" s="358"/>
      <c r="V34" s="358"/>
      <c r="W34" s="358"/>
      <c r="X34" s="358"/>
    </row>
    <row r="35" spans="1:24" s="2" customFormat="1" ht="48">
      <c r="A35" s="20">
        <v>28</v>
      </c>
      <c r="B35" s="31" t="s">
        <v>94</v>
      </c>
      <c r="C35" s="31"/>
      <c r="D35" s="31" t="s">
        <v>99</v>
      </c>
      <c r="E35" s="31" t="s">
        <v>99</v>
      </c>
      <c r="F35" s="31" t="s">
        <v>100</v>
      </c>
      <c r="G35" s="31" t="s">
        <v>97</v>
      </c>
      <c r="H35" s="31"/>
      <c r="I35" s="20" t="s">
        <v>98</v>
      </c>
      <c r="J35" s="22"/>
      <c r="K35" s="63">
        <v>45930</v>
      </c>
      <c r="L35" s="31" t="s">
        <v>58</v>
      </c>
      <c r="M35" s="268"/>
      <c r="N35" s="31"/>
      <c r="O35" s="21" t="s">
        <v>63</v>
      </c>
      <c r="P35" s="374"/>
      <c r="Q35" s="358"/>
      <c r="R35" s="358"/>
      <c r="S35" s="358"/>
      <c r="T35" s="358"/>
      <c r="U35" s="358"/>
      <c r="V35" s="358"/>
      <c r="W35" s="358"/>
      <c r="X35" s="358"/>
    </row>
    <row r="36" spans="1:24" s="2" customFormat="1" ht="48">
      <c r="A36" s="20">
        <v>29</v>
      </c>
      <c r="B36" s="31" t="s">
        <v>101</v>
      </c>
      <c r="C36" s="31"/>
      <c r="D36" s="31" t="s">
        <v>102</v>
      </c>
      <c r="E36" s="31" t="s">
        <v>103</v>
      </c>
      <c r="F36" s="31"/>
      <c r="G36" s="31" t="s">
        <v>32</v>
      </c>
      <c r="H36" s="31"/>
      <c r="I36" s="20" t="s">
        <v>104</v>
      </c>
      <c r="J36" s="22"/>
      <c r="K36" s="63">
        <v>45930</v>
      </c>
      <c r="L36" s="31" t="s">
        <v>58</v>
      </c>
      <c r="M36" s="268"/>
      <c r="N36" s="31"/>
      <c r="O36" s="21" t="s">
        <v>105</v>
      </c>
      <c r="P36" s="374"/>
      <c r="Q36" s="358"/>
      <c r="R36" s="358"/>
      <c r="S36" s="358"/>
      <c r="T36" s="358"/>
      <c r="U36" s="358"/>
      <c r="V36" s="358"/>
      <c r="W36" s="358"/>
      <c r="X36" s="358"/>
    </row>
    <row r="37" spans="1:24" s="2" customFormat="1" ht="24">
      <c r="A37" s="20">
        <v>30</v>
      </c>
      <c r="B37" s="31" t="s">
        <v>101</v>
      </c>
      <c r="C37" s="31"/>
      <c r="D37" s="31" t="s">
        <v>106</v>
      </c>
      <c r="E37" s="31" t="s">
        <v>107</v>
      </c>
      <c r="F37" s="31" t="s">
        <v>108</v>
      </c>
      <c r="G37" s="31" t="s">
        <v>32</v>
      </c>
      <c r="H37" s="31"/>
      <c r="I37" s="20" t="s">
        <v>104</v>
      </c>
      <c r="J37" s="22"/>
      <c r="K37" s="63">
        <v>45930</v>
      </c>
      <c r="L37" s="31" t="s">
        <v>58</v>
      </c>
      <c r="M37" s="268"/>
      <c r="N37" s="31"/>
      <c r="O37" s="21" t="s">
        <v>109</v>
      </c>
      <c r="P37" s="374"/>
      <c r="Q37" s="358"/>
      <c r="R37" s="358"/>
      <c r="S37" s="358"/>
      <c r="T37" s="358"/>
      <c r="U37" s="358"/>
      <c r="V37" s="358"/>
      <c r="W37" s="358"/>
      <c r="X37" s="358"/>
    </row>
    <row r="38" spans="1:24" s="2" customFormat="1" ht="24">
      <c r="A38" s="20">
        <v>31</v>
      </c>
      <c r="B38" s="31" t="s">
        <v>101</v>
      </c>
      <c r="C38" s="31"/>
      <c r="D38" s="31" t="s">
        <v>110</v>
      </c>
      <c r="E38" s="31" t="s">
        <v>111</v>
      </c>
      <c r="F38" s="31" t="s">
        <v>112</v>
      </c>
      <c r="G38" s="31" t="s">
        <v>32</v>
      </c>
      <c r="H38" s="31"/>
      <c r="I38" s="20" t="s">
        <v>104</v>
      </c>
      <c r="J38" s="22"/>
      <c r="K38" s="63">
        <v>45930</v>
      </c>
      <c r="L38" s="31" t="s">
        <v>58</v>
      </c>
      <c r="M38" s="268"/>
      <c r="N38" s="31"/>
      <c r="O38" s="21" t="s">
        <v>109</v>
      </c>
      <c r="P38" s="374"/>
      <c r="Q38" s="358"/>
      <c r="R38" s="358"/>
      <c r="S38" s="358"/>
      <c r="T38" s="358"/>
      <c r="U38" s="358"/>
      <c r="V38" s="358"/>
      <c r="W38" s="410"/>
      <c r="X38" s="358"/>
    </row>
    <row r="39" spans="1:24" s="2" customFormat="1" ht="48">
      <c r="A39" s="20">
        <v>32</v>
      </c>
      <c r="B39" s="31" t="s">
        <v>101</v>
      </c>
      <c r="C39" s="31"/>
      <c r="D39" s="31" t="s">
        <v>113</v>
      </c>
      <c r="E39" s="31" t="s">
        <v>114</v>
      </c>
      <c r="F39" s="31" t="s">
        <v>115</v>
      </c>
      <c r="G39" s="31" t="s">
        <v>32</v>
      </c>
      <c r="H39" s="31"/>
      <c r="I39" s="20" t="s">
        <v>104</v>
      </c>
      <c r="J39" s="22"/>
      <c r="K39" s="63">
        <v>45930</v>
      </c>
      <c r="L39" s="31" t="s">
        <v>58</v>
      </c>
      <c r="M39" s="268"/>
      <c r="N39" s="31"/>
      <c r="O39" s="21" t="s">
        <v>109</v>
      </c>
      <c r="P39" s="374"/>
      <c r="Q39" s="358"/>
      <c r="R39" s="358"/>
      <c r="S39" s="358"/>
      <c r="T39" s="358"/>
      <c r="U39" s="358"/>
      <c r="V39" s="358"/>
      <c r="W39" s="358"/>
      <c r="X39" s="358"/>
    </row>
    <row r="40" spans="1:24" s="2" customFormat="1" ht="36">
      <c r="A40" s="20">
        <v>33</v>
      </c>
      <c r="B40" s="31" t="s">
        <v>101</v>
      </c>
      <c r="C40" s="31"/>
      <c r="D40" s="31" t="s">
        <v>116</v>
      </c>
      <c r="E40" s="31" t="s">
        <v>117</v>
      </c>
      <c r="F40" s="31" t="s">
        <v>118</v>
      </c>
      <c r="G40" s="31" t="s">
        <v>32</v>
      </c>
      <c r="H40" s="31"/>
      <c r="I40" s="20" t="s">
        <v>104</v>
      </c>
      <c r="J40" s="22"/>
      <c r="K40" s="63">
        <v>45930</v>
      </c>
      <c r="L40" s="31" t="s">
        <v>58</v>
      </c>
      <c r="M40" s="268"/>
      <c r="N40" s="31"/>
      <c r="O40" s="21" t="s">
        <v>109</v>
      </c>
      <c r="P40" s="374"/>
      <c r="Q40" s="358"/>
      <c r="R40" s="358"/>
      <c r="S40" s="358"/>
      <c r="T40" s="358"/>
      <c r="U40" s="358"/>
      <c r="V40" s="358"/>
      <c r="W40" s="358"/>
      <c r="X40" s="358"/>
    </row>
    <row r="41" spans="1:24" s="2" customFormat="1" ht="60">
      <c r="A41" s="20">
        <v>34</v>
      </c>
      <c r="B41" s="31" t="s">
        <v>101</v>
      </c>
      <c r="C41" s="31"/>
      <c r="D41" s="31" t="s">
        <v>119</v>
      </c>
      <c r="E41" s="31" t="s">
        <v>120</v>
      </c>
      <c r="F41" s="31" t="s">
        <v>121</v>
      </c>
      <c r="G41" s="31" t="s">
        <v>32</v>
      </c>
      <c r="H41" s="31"/>
      <c r="I41" s="20" t="s">
        <v>104</v>
      </c>
      <c r="J41" s="22"/>
      <c r="K41" s="63">
        <v>45930</v>
      </c>
      <c r="L41" s="31" t="s">
        <v>58</v>
      </c>
      <c r="M41" s="268"/>
      <c r="N41" s="31"/>
      <c r="O41" s="21" t="s">
        <v>63</v>
      </c>
      <c r="P41" s="374"/>
      <c r="Q41" s="358"/>
      <c r="R41" s="358"/>
      <c r="S41" s="358"/>
      <c r="T41" s="358"/>
      <c r="U41" s="358"/>
      <c r="V41" s="358"/>
      <c r="W41" s="358"/>
      <c r="X41" s="358"/>
    </row>
    <row r="42" spans="1:24" s="2" customFormat="1" ht="48">
      <c r="A42" s="20">
        <v>35</v>
      </c>
      <c r="B42" s="31" t="s">
        <v>101</v>
      </c>
      <c r="C42" s="31"/>
      <c r="D42" s="31" t="s">
        <v>122</v>
      </c>
      <c r="E42" s="31" t="s">
        <v>123</v>
      </c>
      <c r="F42" s="31" t="s">
        <v>124</v>
      </c>
      <c r="G42" s="31" t="s">
        <v>32</v>
      </c>
      <c r="H42" s="31"/>
      <c r="I42" s="20" t="s">
        <v>104</v>
      </c>
      <c r="J42" s="22"/>
      <c r="K42" s="63">
        <v>45930</v>
      </c>
      <c r="L42" s="31" t="s">
        <v>58</v>
      </c>
      <c r="M42" s="268"/>
      <c r="N42" s="31"/>
      <c r="O42" s="21" t="s">
        <v>63</v>
      </c>
      <c r="P42" s="374"/>
      <c r="Q42" s="358"/>
      <c r="R42" s="358"/>
      <c r="S42" s="358"/>
      <c r="T42" s="358"/>
      <c r="U42" s="358"/>
      <c r="V42" s="358"/>
      <c r="W42" s="358"/>
      <c r="X42" s="358"/>
    </row>
    <row r="43" spans="1:24" s="2" customFormat="1" ht="12">
      <c r="A43" s="20">
        <v>36</v>
      </c>
      <c r="B43" s="31" t="s">
        <v>101</v>
      </c>
      <c r="C43" s="31"/>
      <c r="D43" s="31" t="s">
        <v>125</v>
      </c>
      <c r="E43" s="31" t="s">
        <v>125</v>
      </c>
      <c r="F43" s="31" t="s">
        <v>126</v>
      </c>
      <c r="G43" s="31" t="s">
        <v>32</v>
      </c>
      <c r="H43" s="31"/>
      <c r="I43" s="20" t="s">
        <v>104</v>
      </c>
      <c r="J43" s="22"/>
      <c r="K43" s="63">
        <v>45930</v>
      </c>
      <c r="L43" s="31" t="s">
        <v>58</v>
      </c>
      <c r="M43" s="268"/>
      <c r="N43" s="31"/>
      <c r="O43" s="21" t="s">
        <v>63</v>
      </c>
      <c r="P43" s="374"/>
      <c r="Q43" s="358"/>
      <c r="R43" s="358"/>
      <c r="S43" s="358"/>
      <c r="T43" s="358"/>
      <c r="U43" s="358"/>
      <c r="V43" s="358"/>
      <c r="W43" s="358"/>
      <c r="X43" s="358"/>
    </row>
    <row r="44" spans="1:24" s="2" customFormat="1" ht="48">
      <c r="A44" s="300">
        <v>37</v>
      </c>
      <c r="B44" s="301" t="s">
        <v>101</v>
      </c>
      <c r="C44" s="301"/>
      <c r="D44" s="301" t="s">
        <v>127</v>
      </c>
      <c r="E44" s="301" t="s">
        <v>128</v>
      </c>
      <c r="F44" s="301" t="s">
        <v>129</v>
      </c>
      <c r="G44" s="301" t="s">
        <v>32</v>
      </c>
      <c r="H44" s="301"/>
      <c r="I44" s="300" t="s">
        <v>104</v>
      </c>
      <c r="J44" s="302"/>
      <c r="K44" s="303">
        <v>45930</v>
      </c>
      <c r="L44" s="301" t="s">
        <v>58</v>
      </c>
      <c r="M44" s="304"/>
      <c r="N44" s="301"/>
      <c r="O44" s="305" t="s">
        <v>63</v>
      </c>
      <c r="P44" s="375"/>
      <c r="Q44" s="358"/>
      <c r="R44" s="358"/>
      <c r="S44" s="358"/>
      <c r="T44" s="358"/>
      <c r="U44" s="358"/>
      <c r="V44" s="358"/>
      <c r="W44" s="358"/>
      <c r="X44" s="358"/>
    </row>
    <row r="45" spans="1:24" ht="76.349999999999994" customHeight="1">
      <c r="A45" s="278">
        <v>38</v>
      </c>
      <c r="B45" s="274" t="s">
        <v>101</v>
      </c>
      <c r="C45" s="274"/>
      <c r="D45" s="274" t="s">
        <v>130</v>
      </c>
      <c r="E45" s="274" t="s">
        <v>131</v>
      </c>
      <c r="F45" s="274" t="s">
        <v>136</v>
      </c>
      <c r="G45" s="274" t="s">
        <v>840</v>
      </c>
      <c r="H45" s="274" t="s">
        <v>1349</v>
      </c>
      <c r="I45" s="279" t="s">
        <v>104</v>
      </c>
      <c r="J45" s="280"/>
      <c r="K45" s="281">
        <v>45955</v>
      </c>
      <c r="L45" s="282" t="s">
        <v>133</v>
      </c>
      <c r="M45" s="283">
        <v>1</v>
      </c>
      <c r="N45" s="274"/>
      <c r="O45" s="274"/>
      <c r="P45" s="376"/>
      <c r="Q45" s="274" t="s">
        <v>50</v>
      </c>
      <c r="R45" s="282" t="s">
        <v>1350</v>
      </c>
      <c r="S45" s="274"/>
      <c r="T45" s="274"/>
      <c r="U45" s="274"/>
      <c r="V45" s="274"/>
      <c r="W45" s="359" t="s">
        <v>1351</v>
      </c>
      <c r="X45" s="274" t="s">
        <v>1352</v>
      </c>
    </row>
    <row r="46" spans="1:24" ht="76.349999999999994" customHeight="1">
      <c r="A46" s="278">
        <v>39</v>
      </c>
      <c r="B46" s="274" t="s">
        <v>101</v>
      </c>
      <c r="C46" s="274"/>
      <c r="D46" s="274" t="s">
        <v>134</v>
      </c>
      <c r="E46" s="274" t="s">
        <v>135</v>
      </c>
      <c r="F46" s="274" t="s">
        <v>136</v>
      </c>
      <c r="G46" s="274" t="s">
        <v>840</v>
      </c>
      <c r="H46" s="274" t="s">
        <v>1349</v>
      </c>
      <c r="I46" s="279" t="s">
        <v>104</v>
      </c>
      <c r="J46" s="280"/>
      <c r="K46" s="281">
        <v>45955</v>
      </c>
      <c r="L46" s="282" t="s">
        <v>133</v>
      </c>
      <c r="M46" s="283">
        <v>2</v>
      </c>
      <c r="N46" s="274"/>
      <c r="O46" s="274"/>
      <c r="P46" s="376"/>
      <c r="Q46" s="274" t="s">
        <v>1353</v>
      </c>
      <c r="R46" s="282" t="s">
        <v>1354</v>
      </c>
      <c r="S46" s="274"/>
      <c r="T46" s="274"/>
      <c r="U46" s="274"/>
      <c r="V46" s="274"/>
      <c r="W46" s="359" t="s">
        <v>1351</v>
      </c>
      <c r="X46" s="284"/>
    </row>
    <row r="47" spans="1:24" ht="76.349999999999994" customHeight="1">
      <c r="A47" s="323">
        <v>44</v>
      </c>
      <c r="B47" s="163" t="s">
        <v>101</v>
      </c>
      <c r="C47" s="163"/>
      <c r="D47" s="163" t="s">
        <v>151</v>
      </c>
      <c r="E47" s="163" t="s">
        <v>849</v>
      </c>
      <c r="F47" s="163" t="s">
        <v>153</v>
      </c>
      <c r="G47" s="163" t="s">
        <v>840</v>
      </c>
      <c r="H47" s="163" t="s">
        <v>1349</v>
      </c>
      <c r="I47" s="160" t="s">
        <v>104</v>
      </c>
      <c r="J47" s="195"/>
      <c r="K47" s="198">
        <v>45955</v>
      </c>
      <c r="L47" s="163" t="s">
        <v>133</v>
      </c>
      <c r="M47" s="173">
        <v>3</v>
      </c>
      <c r="N47" s="163"/>
      <c r="O47" s="163"/>
      <c r="P47" s="325"/>
      <c r="Q47" s="274" t="s">
        <v>50</v>
      </c>
      <c r="R47" s="274" t="s">
        <v>1355</v>
      </c>
      <c r="S47" s="274" t="s">
        <v>709</v>
      </c>
      <c r="T47" s="274"/>
      <c r="U47" s="274"/>
      <c r="V47" s="274"/>
      <c r="W47" s="274" t="s">
        <v>1356</v>
      </c>
      <c r="X47" s="274" t="s">
        <v>1357</v>
      </c>
    </row>
    <row r="48" spans="1:24" ht="76.349999999999994" customHeight="1">
      <c r="A48" s="278">
        <v>42</v>
      </c>
      <c r="B48" s="274" t="s">
        <v>101</v>
      </c>
      <c r="C48" s="274"/>
      <c r="D48" s="274" t="s">
        <v>145</v>
      </c>
      <c r="E48" s="274" t="s">
        <v>845</v>
      </c>
      <c r="F48" s="274" t="s">
        <v>147</v>
      </c>
      <c r="G48" s="274" t="s">
        <v>840</v>
      </c>
      <c r="H48" s="274" t="s">
        <v>1349</v>
      </c>
      <c r="I48" s="279" t="s">
        <v>104</v>
      </c>
      <c r="J48" s="280"/>
      <c r="K48" s="281">
        <v>45955</v>
      </c>
      <c r="L48" s="282" t="s">
        <v>133</v>
      </c>
      <c r="M48" s="283">
        <v>4</v>
      </c>
      <c r="N48" s="274"/>
      <c r="O48" s="274"/>
      <c r="P48" s="376"/>
      <c r="Q48" s="274" t="s">
        <v>846</v>
      </c>
      <c r="R48" s="282" t="s">
        <v>1358</v>
      </c>
      <c r="S48" s="274" t="s">
        <v>1359</v>
      </c>
      <c r="T48" s="274"/>
      <c r="U48" s="274"/>
      <c r="V48" s="274"/>
      <c r="W48" s="274"/>
      <c r="X48" s="284"/>
    </row>
    <row r="49" spans="1:24" ht="76.349999999999994" customHeight="1">
      <c r="A49" s="278">
        <v>46</v>
      </c>
      <c r="B49" s="274" t="s">
        <v>101</v>
      </c>
      <c r="C49" s="274"/>
      <c r="D49" s="274" t="s">
        <v>157</v>
      </c>
      <c r="E49" s="274" t="s">
        <v>853</v>
      </c>
      <c r="F49" s="274" t="s">
        <v>159</v>
      </c>
      <c r="G49" s="274" t="s">
        <v>840</v>
      </c>
      <c r="H49" s="274" t="s">
        <v>1349</v>
      </c>
      <c r="I49" s="279" t="s">
        <v>104</v>
      </c>
      <c r="J49" s="280"/>
      <c r="K49" s="281">
        <v>45955</v>
      </c>
      <c r="L49" s="274" t="s">
        <v>133</v>
      </c>
      <c r="M49" s="283">
        <v>5</v>
      </c>
      <c r="N49" s="274"/>
      <c r="O49" s="274"/>
      <c r="P49" s="376"/>
      <c r="Q49" s="274" t="s">
        <v>50</v>
      </c>
      <c r="R49" s="274" t="s">
        <v>1360</v>
      </c>
      <c r="S49" s="274" t="s">
        <v>709</v>
      </c>
      <c r="T49" s="274"/>
      <c r="U49" s="274"/>
      <c r="V49" s="274"/>
      <c r="W49" s="361" t="s">
        <v>1361</v>
      </c>
      <c r="X49" s="284">
        <v>9</v>
      </c>
    </row>
    <row r="50" spans="1:24" ht="76.349999999999994" customHeight="1">
      <c r="A50" s="278">
        <v>40</v>
      </c>
      <c r="B50" s="274" t="s">
        <v>101</v>
      </c>
      <c r="C50" s="274"/>
      <c r="D50" s="274" t="s">
        <v>137</v>
      </c>
      <c r="E50" s="274" t="s">
        <v>138</v>
      </c>
      <c r="F50" s="274" t="s">
        <v>841</v>
      </c>
      <c r="G50" s="274" t="s">
        <v>840</v>
      </c>
      <c r="H50" s="274"/>
      <c r="I50" s="279" t="s">
        <v>140</v>
      </c>
      <c r="J50" s="280"/>
      <c r="K50" s="281">
        <v>45955</v>
      </c>
      <c r="L50" s="274" t="s">
        <v>133</v>
      </c>
      <c r="M50" s="283">
        <v>6</v>
      </c>
      <c r="N50" s="274"/>
      <c r="O50" s="274"/>
      <c r="P50" s="376"/>
      <c r="Q50" s="274" t="s">
        <v>842</v>
      </c>
      <c r="R50" s="274" t="s">
        <v>711</v>
      </c>
      <c r="S50" s="274" t="s">
        <v>709</v>
      </c>
      <c r="T50" s="274"/>
      <c r="U50" s="274"/>
      <c r="V50" s="274"/>
      <c r="W50" s="360" t="s">
        <v>1362</v>
      </c>
      <c r="X50" s="284">
        <v>17.5</v>
      </c>
    </row>
    <row r="51" spans="1:24" ht="76.349999999999994" customHeight="1">
      <c r="A51" s="278">
        <v>41</v>
      </c>
      <c r="B51" s="274" t="s">
        <v>101</v>
      </c>
      <c r="C51" s="274"/>
      <c r="D51" s="274" t="s">
        <v>141</v>
      </c>
      <c r="E51" s="274" t="s">
        <v>142</v>
      </c>
      <c r="F51" s="274" t="s">
        <v>143</v>
      </c>
      <c r="G51" s="274" t="s">
        <v>840</v>
      </c>
      <c r="H51" s="274" t="s">
        <v>1349</v>
      </c>
      <c r="I51" s="279" t="s">
        <v>104</v>
      </c>
      <c r="J51" s="280"/>
      <c r="K51" s="281">
        <v>45955</v>
      </c>
      <c r="L51" s="282" t="s">
        <v>133</v>
      </c>
      <c r="M51" s="283">
        <v>7</v>
      </c>
      <c r="N51" s="274"/>
      <c r="O51" s="274"/>
      <c r="P51" s="376"/>
      <c r="Q51" s="274" t="s">
        <v>844</v>
      </c>
      <c r="R51" s="282" t="s">
        <v>1363</v>
      </c>
      <c r="S51" s="274"/>
      <c r="T51" s="274"/>
      <c r="U51" s="274"/>
      <c r="V51" s="274"/>
      <c r="W51" s="359" t="s">
        <v>1364</v>
      </c>
      <c r="X51" s="284" t="s">
        <v>1352</v>
      </c>
    </row>
    <row r="52" spans="1:24" ht="76.349999999999994" customHeight="1">
      <c r="A52" s="278">
        <v>43</v>
      </c>
      <c r="B52" s="274" t="s">
        <v>101</v>
      </c>
      <c r="C52" s="274"/>
      <c r="D52" s="274" t="s">
        <v>148</v>
      </c>
      <c r="E52" s="274" t="s">
        <v>149</v>
      </c>
      <c r="F52" s="274" t="s">
        <v>150</v>
      </c>
      <c r="G52" s="274" t="s">
        <v>840</v>
      </c>
      <c r="H52" s="274" t="s">
        <v>1349</v>
      </c>
      <c r="I52" s="279" t="s">
        <v>104</v>
      </c>
      <c r="J52" s="280"/>
      <c r="K52" s="281">
        <v>45955</v>
      </c>
      <c r="L52" s="282" t="s">
        <v>133</v>
      </c>
      <c r="M52" s="283">
        <v>8</v>
      </c>
      <c r="N52" s="274"/>
      <c r="O52" s="353"/>
      <c r="P52" s="376"/>
      <c r="Q52" s="274" t="s">
        <v>848</v>
      </c>
      <c r="R52" s="282" t="s">
        <v>1365</v>
      </c>
      <c r="S52" s="274" t="s">
        <v>1366</v>
      </c>
      <c r="T52" s="274"/>
      <c r="U52" s="274"/>
      <c r="V52" s="274"/>
      <c r="W52" s="274"/>
      <c r="X52" s="284"/>
    </row>
    <row r="53" spans="1:24" ht="76.349999999999994" customHeight="1">
      <c r="A53" s="324">
        <v>45</v>
      </c>
      <c r="B53" s="163" t="s">
        <v>154</v>
      </c>
      <c r="C53" s="163"/>
      <c r="D53" s="163" t="s">
        <v>155</v>
      </c>
      <c r="E53" s="163" t="s">
        <v>156</v>
      </c>
      <c r="F53" s="163" t="s">
        <v>156</v>
      </c>
      <c r="G53" s="163" t="s">
        <v>840</v>
      </c>
      <c r="H53" s="164" t="s">
        <v>1349</v>
      </c>
      <c r="I53" s="160" t="s">
        <v>104</v>
      </c>
      <c r="J53" s="195"/>
      <c r="K53" s="198">
        <v>45955</v>
      </c>
      <c r="L53" s="475" t="s">
        <v>133</v>
      </c>
      <c r="M53" s="173">
        <v>9</v>
      </c>
      <c r="N53" s="163"/>
      <c r="O53" s="476"/>
      <c r="P53" s="325"/>
      <c r="Q53" s="274" t="s">
        <v>50</v>
      </c>
      <c r="R53" s="282" t="s">
        <v>1367</v>
      </c>
      <c r="S53" s="274" t="s">
        <v>1368</v>
      </c>
      <c r="T53" s="274" t="s">
        <v>1369</v>
      </c>
      <c r="U53" s="274"/>
      <c r="V53" s="274"/>
      <c r="W53" s="274"/>
      <c r="X53" s="284"/>
    </row>
    <row r="54" spans="1:24" s="245" customFormat="1" ht="76.349999999999994" customHeight="1">
      <c r="A54" s="257">
        <v>49</v>
      </c>
      <c r="B54" s="246" t="s">
        <v>101</v>
      </c>
      <c r="C54" s="246"/>
      <c r="D54" s="246" t="s">
        <v>193</v>
      </c>
      <c r="E54" s="246" t="s">
        <v>194</v>
      </c>
      <c r="F54" s="246" t="s">
        <v>195</v>
      </c>
      <c r="G54" s="246" t="s">
        <v>840</v>
      </c>
      <c r="H54" s="164" t="s">
        <v>1349</v>
      </c>
      <c r="I54" s="252" t="s">
        <v>104</v>
      </c>
      <c r="J54" s="247"/>
      <c r="K54" s="248">
        <v>45955</v>
      </c>
      <c r="L54" s="414" t="s">
        <v>196</v>
      </c>
      <c r="M54" s="249">
        <v>10</v>
      </c>
      <c r="N54" s="250"/>
      <c r="O54" s="250"/>
      <c r="P54" s="377"/>
      <c r="Q54" s="290" t="s">
        <v>848</v>
      </c>
      <c r="R54" s="282" t="s">
        <v>1370</v>
      </c>
      <c r="S54" s="274" t="s">
        <v>1371</v>
      </c>
      <c r="T54" s="290"/>
      <c r="U54" s="290"/>
      <c r="V54" s="290"/>
      <c r="W54" s="290"/>
      <c r="X54" s="291"/>
    </row>
    <row r="55" spans="1:24" s="245" customFormat="1" ht="76.349999999999994" customHeight="1">
      <c r="A55" s="306">
        <v>50</v>
      </c>
      <c r="B55" s="246" t="s">
        <v>101</v>
      </c>
      <c r="C55" s="246"/>
      <c r="D55" s="246" t="s">
        <v>197</v>
      </c>
      <c r="E55" s="246" t="s">
        <v>860</v>
      </c>
      <c r="F55" s="246" t="s">
        <v>199</v>
      </c>
      <c r="G55" s="246" t="s">
        <v>840</v>
      </c>
      <c r="H55" s="162" t="s">
        <v>1349</v>
      </c>
      <c r="I55" s="252" t="s">
        <v>104</v>
      </c>
      <c r="J55" s="247"/>
      <c r="K55" s="248">
        <v>45955</v>
      </c>
      <c r="L55" s="414" t="s">
        <v>196</v>
      </c>
      <c r="M55" s="249">
        <v>11</v>
      </c>
      <c r="N55" s="250"/>
      <c r="O55" s="250"/>
      <c r="P55" s="377"/>
      <c r="Q55" s="290" t="s">
        <v>50</v>
      </c>
      <c r="R55" s="282" t="s">
        <v>1372</v>
      </c>
      <c r="S55" s="274" t="s">
        <v>1372</v>
      </c>
      <c r="T55" s="290"/>
      <c r="U55" s="290"/>
      <c r="V55" s="290"/>
      <c r="W55" s="290"/>
      <c r="X55" s="291"/>
    </row>
    <row r="56" spans="1:24" s="245" customFormat="1" ht="76.349999999999994" customHeight="1">
      <c r="A56" s="278">
        <v>47</v>
      </c>
      <c r="B56" s="285" t="s">
        <v>101</v>
      </c>
      <c r="C56" s="285"/>
      <c r="D56" s="285" t="s">
        <v>160</v>
      </c>
      <c r="E56" s="285" t="s">
        <v>161</v>
      </c>
      <c r="F56" s="285" t="s">
        <v>855</v>
      </c>
      <c r="G56" s="285" t="s">
        <v>840</v>
      </c>
      <c r="H56" s="274" t="s">
        <v>1349</v>
      </c>
      <c r="I56" s="474" t="s">
        <v>163</v>
      </c>
      <c r="J56" s="287"/>
      <c r="K56" s="288">
        <v>45955</v>
      </c>
      <c r="L56" s="282" t="s">
        <v>133</v>
      </c>
      <c r="M56" s="289">
        <v>12</v>
      </c>
      <c r="N56" s="290"/>
      <c r="O56" s="290"/>
      <c r="P56" s="378"/>
      <c r="Q56" s="290" t="s">
        <v>50</v>
      </c>
      <c r="R56" s="274" t="s">
        <v>1373</v>
      </c>
      <c r="S56" s="282" t="s">
        <v>1374</v>
      </c>
      <c r="T56" s="290"/>
      <c r="U56" s="290"/>
      <c r="V56" s="290"/>
      <c r="W56" s="362" t="s">
        <v>1375</v>
      </c>
      <c r="X56" s="290" t="s">
        <v>1376</v>
      </c>
    </row>
    <row r="57" spans="1:24" s="245" customFormat="1" ht="76.349999999999994" customHeight="1">
      <c r="A57" s="278">
        <v>48</v>
      </c>
      <c r="B57" s="285" t="s">
        <v>101</v>
      </c>
      <c r="C57" s="285"/>
      <c r="D57" s="285" t="s">
        <v>190</v>
      </c>
      <c r="E57" s="285" t="s">
        <v>191</v>
      </c>
      <c r="F57" s="285" t="s">
        <v>192</v>
      </c>
      <c r="G57" s="285" t="s">
        <v>840</v>
      </c>
      <c r="H57" s="285"/>
      <c r="I57" s="286" t="s">
        <v>163</v>
      </c>
      <c r="J57" s="287"/>
      <c r="K57" s="288">
        <v>45955</v>
      </c>
      <c r="L57" s="274" t="s">
        <v>133</v>
      </c>
      <c r="M57" s="289">
        <v>13</v>
      </c>
      <c r="N57" s="290"/>
      <c r="O57" s="290"/>
      <c r="P57" s="378"/>
      <c r="Q57" s="290" t="s">
        <v>842</v>
      </c>
      <c r="R57" s="274" t="s">
        <v>711</v>
      </c>
      <c r="S57" s="274" t="s">
        <v>709</v>
      </c>
      <c r="T57" s="290"/>
      <c r="U57" s="290"/>
      <c r="V57" s="290"/>
      <c r="W57" s="363" t="s">
        <v>1377</v>
      </c>
      <c r="X57" s="291">
        <v>6</v>
      </c>
    </row>
    <row r="58" spans="1:24" s="245" customFormat="1" ht="76.349999999999994" customHeight="1">
      <c r="A58" s="324">
        <v>51</v>
      </c>
      <c r="B58" s="326" t="s">
        <v>101</v>
      </c>
      <c r="C58" s="326"/>
      <c r="D58" s="327" t="s">
        <v>164</v>
      </c>
      <c r="E58" s="327" t="s">
        <v>165</v>
      </c>
      <c r="F58" s="327" t="s">
        <v>166</v>
      </c>
      <c r="G58" s="326" t="s">
        <v>144</v>
      </c>
      <c r="H58" s="326"/>
      <c r="I58" s="326"/>
      <c r="J58" s="327"/>
      <c r="K58" s="327"/>
      <c r="L58" s="9" t="s">
        <v>50</v>
      </c>
      <c r="M58" s="328"/>
      <c r="N58" s="327"/>
      <c r="O58" s="327"/>
      <c r="P58" s="379"/>
      <c r="Q58" s="285" t="s">
        <v>952</v>
      </c>
      <c r="R58" s="274" t="s">
        <v>711</v>
      </c>
      <c r="S58" s="274" t="s">
        <v>709</v>
      </c>
      <c r="T58" s="285"/>
      <c r="U58" s="285"/>
      <c r="V58" s="285"/>
      <c r="W58" s="363" t="s">
        <v>1378</v>
      </c>
      <c r="X58" s="286">
        <v>3</v>
      </c>
    </row>
    <row r="59" spans="1:24" s="245" customFormat="1" ht="76.349999999999994" customHeight="1">
      <c r="A59" s="257">
        <v>52</v>
      </c>
      <c r="B59" s="242" t="s">
        <v>154</v>
      </c>
      <c r="C59" s="242"/>
      <c r="D59" s="243" t="s">
        <v>167</v>
      </c>
      <c r="E59" s="243" t="s">
        <v>168</v>
      </c>
      <c r="F59" s="243" t="s">
        <v>169</v>
      </c>
      <c r="G59" s="242" t="s">
        <v>144</v>
      </c>
      <c r="H59" s="242"/>
      <c r="I59" s="242"/>
      <c r="J59" s="243"/>
      <c r="K59" s="243"/>
      <c r="L59" s="9" t="s">
        <v>50</v>
      </c>
      <c r="M59" s="244"/>
      <c r="N59" s="243"/>
      <c r="O59" s="243"/>
      <c r="P59" s="380"/>
      <c r="Q59" s="285" t="s">
        <v>954</v>
      </c>
      <c r="R59" s="274" t="s">
        <v>711</v>
      </c>
      <c r="S59" s="274" t="s">
        <v>709</v>
      </c>
      <c r="T59" s="285"/>
      <c r="U59" s="285"/>
      <c r="V59" s="285"/>
      <c r="W59" s="364" t="s">
        <v>591</v>
      </c>
      <c r="X59" s="286">
        <v>5</v>
      </c>
    </row>
    <row r="60" spans="1:24" s="245" customFormat="1" ht="76.349999999999994" customHeight="1">
      <c r="A60" s="257">
        <v>53</v>
      </c>
      <c r="B60" s="242" t="s">
        <v>154</v>
      </c>
      <c r="C60" s="242"/>
      <c r="D60" s="243" t="s">
        <v>170</v>
      </c>
      <c r="E60" s="243" t="s">
        <v>171</v>
      </c>
      <c r="F60" s="243" t="s">
        <v>172</v>
      </c>
      <c r="G60" s="242"/>
      <c r="H60" s="242"/>
      <c r="I60" s="242"/>
      <c r="J60" s="243"/>
      <c r="K60" s="243"/>
      <c r="L60" s="628" t="s">
        <v>50</v>
      </c>
      <c r="M60" s="244"/>
      <c r="N60" s="243"/>
      <c r="O60" s="243"/>
      <c r="P60" s="380"/>
      <c r="Q60" s="285" t="s">
        <v>1379</v>
      </c>
      <c r="R60" s="285"/>
      <c r="S60" s="285"/>
      <c r="T60" s="285"/>
      <c r="U60" s="285"/>
      <c r="V60" s="285"/>
      <c r="W60" s="285" t="s">
        <v>953</v>
      </c>
      <c r="X60" s="286"/>
    </row>
    <row r="61" spans="1:24" s="245" customFormat="1" ht="76.349999999999994" customHeight="1">
      <c r="A61" s="257">
        <v>54</v>
      </c>
      <c r="B61" s="242" t="s">
        <v>154</v>
      </c>
      <c r="C61" s="242"/>
      <c r="D61" s="243" t="s">
        <v>173</v>
      </c>
      <c r="E61" s="243" t="s">
        <v>174</v>
      </c>
      <c r="F61" s="243" t="s">
        <v>175</v>
      </c>
      <c r="G61" s="242" t="s">
        <v>176</v>
      </c>
      <c r="H61" s="242"/>
      <c r="I61" s="242"/>
      <c r="J61" s="243"/>
      <c r="K61" s="243"/>
      <c r="L61" s="628" t="s">
        <v>50</v>
      </c>
      <c r="M61" s="244"/>
      <c r="N61" s="243"/>
      <c r="O61" s="243"/>
      <c r="P61" s="380"/>
      <c r="Q61" s="285" t="s">
        <v>1379</v>
      </c>
      <c r="R61" s="285"/>
      <c r="S61" s="285"/>
      <c r="T61" s="285"/>
      <c r="U61" s="285"/>
      <c r="V61" s="285"/>
      <c r="W61" s="285" t="s">
        <v>953</v>
      </c>
      <c r="X61" s="286"/>
    </row>
    <row r="62" spans="1:24" s="245" customFormat="1" ht="76.349999999999994" customHeight="1">
      <c r="A62" s="257">
        <v>55</v>
      </c>
      <c r="B62" s="242" t="s">
        <v>154</v>
      </c>
      <c r="C62" s="242"/>
      <c r="D62" s="243" t="s">
        <v>177</v>
      </c>
      <c r="E62" s="243" t="s">
        <v>178</v>
      </c>
      <c r="F62" s="246" t="s">
        <v>179</v>
      </c>
      <c r="G62" s="252" t="s">
        <v>176</v>
      </c>
      <c r="H62" s="252"/>
      <c r="I62" s="252"/>
      <c r="J62" s="246"/>
      <c r="K62" s="246"/>
      <c r="L62" s="628" t="s">
        <v>50</v>
      </c>
      <c r="M62" s="249"/>
      <c r="N62" s="246"/>
      <c r="O62" s="246"/>
      <c r="P62" s="381"/>
      <c r="Q62" s="285" t="s">
        <v>1379</v>
      </c>
      <c r="R62" s="285"/>
      <c r="S62" s="285"/>
      <c r="T62" s="285"/>
      <c r="U62" s="285"/>
      <c r="V62" s="285"/>
      <c r="W62" s="285" t="s">
        <v>953</v>
      </c>
      <c r="X62" s="286"/>
    </row>
    <row r="63" spans="1:24" s="245" customFormat="1" ht="76.349999999999994" customHeight="1">
      <c r="A63" s="306">
        <v>56</v>
      </c>
      <c r="B63" s="307" t="s">
        <v>154</v>
      </c>
      <c r="C63" s="308"/>
      <c r="D63" s="309" t="s">
        <v>593</v>
      </c>
      <c r="E63" s="251" t="s">
        <v>967</v>
      </c>
      <c r="F63" s="309" t="s">
        <v>968</v>
      </c>
      <c r="G63" s="252" t="s">
        <v>840</v>
      </c>
      <c r="H63" s="252"/>
      <c r="I63" s="310" t="s">
        <v>694</v>
      </c>
      <c r="J63" s="308"/>
      <c r="K63" s="308"/>
      <c r="L63" s="628" t="s">
        <v>50</v>
      </c>
      <c r="M63" s="311"/>
      <c r="N63" s="308"/>
      <c r="O63" s="308"/>
      <c r="P63" s="382"/>
      <c r="Q63" s="285" t="s">
        <v>969</v>
      </c>
      <c r="R63" s="365"/>
      <c r="S63" s="366"/>
      <c r="T63" s="365"/>
      <c r="U63" s="365"/>
      <c r="V63" s="365"/>
      <c r="W63" s="361" t="s">
        <v>594</v>
      </c>
      <c r="X63" s="293"/>
    </row>
    <row r="64" spans="1:24" ht="76.349999999999994" customHeight="1">
      <c r="A64" s="278">
        <v>57</v>
      </c>
      <c r="B64" s="274" t="s">
        <v>228</v>
      </c>
      <c r="C64" s="275"/>
      <c r="D64" s="292" t="s">
        <v>955</v>
      </c>
      <c r="E64" s="292" t="s">
        <v>956</v>
      </c>
      <c r="F64" s="275" t="s">
        <v>957</v>
      </c>
      <c r="G64" s="275" t="s">
        <v>958</v>
      </c>
      <c r="H64" s="275"/>
      <c r="I64" s="293" t="s">
        <v>104</v>
      </c>
      <c r="J64" s="275"/>
      <c r="K64" s="294">
        <v>45955</v>
      </c>
      <c r="L64" s="295" t="s">
        <v>50</v>
      </c>
      <c r="M64" s="283">
        <v>3</v>
      </c>
      <c r="N64" s="275"/>
      <c r="O64" s="275"/>
      <c r="P64" s="383"/>
      <c r="Q64" s="275" t="s">
        <v>1380</v>
      </c>
      <c r="R64" s="282" t="s">
        <v>1381</v>
      </c>
      <c r="S64" s="274"/>
      <c r="T64" s="275"/>
      <c r="U64" s="275"/>
      <c r="V64" s="275"/>
      <c r="W64" s="275"/>
      <c r="X64" s="293"/>
    </row>
    <row r="65" spans="1:24" ht="76.349999999999994" customHeight="1">
      <c r="A65" s="324">
        <v>58</v>
      </c>
      <c r="B65" s="164" t="s">
        <v>228</v>
      </c>
      <c r="C65" s="166"/>
      <c r="D65" s="164" t="s">
        <v>229</v>
      </c>
      <c r="E65" s="164" t="s">
        <v>230</v>
      </c>
      <c r="F65" s="164" t="s">
        <v>231</v>
      </c>
      <c r="G65" s="329" t="s">
        <v>232</v>
      </c>
      <c r="H65" s="329"/>
      <c r="I65" s="276" t="s">
        <v>233</v>
      </c>
      <c r="J65" s="166"/>
      <c r="K65" s="161"/>
      <c r="L65" s="426" t="s">
        <v>50</v>
      </c>
      <c r="M65" s="168">
        <v>1</v>
      </c>
      <c r="N65" s="409" t="s">
        <v>1382</v>
      </c>
      <c r="O65" s="166"/>
      <c r="P65" s="330"/>
      <c r="Q65" s="275" t="s">
        <v>50</v>
      </c>
      <c r="R65" s="415" t="s">
        <v>1383</v>
      </c>
      <c r="S65" s="415" t="s">
        <v>709</v>
      </c>
      <c r="T65" s="284"/>
      <c r="U65" s="284"/>
      <c r="V65" s="284"/>
      <c r="W65" s="350" t="s">
        <v>1384</v>
      </c>
      <c r="X65" s="284">
        <v>30</v>
      </c>
    </row>
    <row r="66" spans="1:24" s="2" customFormat="1" ht="36">
      <c r="A66" s="257">
        <v>59</v>
      </c>
      <c r="B66" s="9" t="s">
        <v>235</v>
      </c>
      <c r="C66" s="8"/>
      <c r="D66" s="9" t="s">
        <v>236</v>
      </c>
      <c r="E66" s="9" t="s">
        <v>237</v>
      </c>
      <c r="F66" s="9" t="s">
        <v>238</v>
      </c>
      <c r="G66" s="8" t="s">
        <v>46</v>
      </c>
      <c r="H66" s="8"/>
      <c r="I66" s="8" t="s">
        <v>46</v>
      </c>
      <c r="J66" s="8"/>
      <c r="K66" s="10"/>
      <c r="L66" s="629" t="s">
        <v>582</v>
      </c>
      <c r="M66" s="269" t="s">
        <v>583</v>
      </c>
      <c r="N66" s="8"/>
      <c r="O66" s="8"/>
      <c r="P66" s="36"/>
      <c r="Q66" s="275" t="s">
        <v>582</v>
      </c>
      <c r="R66" s="262"/>
      <c r="S66" s="262"/>
      <c r="T66" s="262"/>
      <c r="U66" s="262"/>
      <c r="V66" s="262"/>
      <c r="W66" s="274"/>
      <c r="X66" s="284"/>
    </row>
    <row r="67" spans="1:24" s="2" customFormat="1" ht="36">
      <c r="A67" s="306">
        <v>60</v>
      </c>
      <c r="B67" s="312" t="s">
        <v>235</v>
      </c>
      <c r="C67" s="273"/>
      <c r="D67" s="312" t="s">
        <v>239</v>
      </c>
      <c r="E67" s="312" t="s">
        <v>240</v>
      </c>
      <c r="F67" s="312" t="s">
        <v>241</v>
      </c>
      <c r="G67" s="273" t="s">
        <v>46</v>
      </c>
      <c r="H67" s="273"/>
      <c r="I67" s="273" t="s">
        <v>46</v>
      </c>
      <c r="J67" s="273"/>
      <c r="K67" s="313"/>
      <c r="L67" s="630" t="s">
        <v>582</v>
      </c>
      <c r="M67" s="314" t="s">
        <v>583</v>
      </c>
      <c r="N67" s="273"/>
      <c r="O67" s="273"/>
      <c r="P67" s="384" t="s">
        <v>582</v>
      </c>
      <c r="Q67" s="262" t="s">
        <v>582</v>
      </c>
      <c r="R67" s="262"/>
      <c r="S67" s="262"/>
      <c r="T67" s="262"/>
      <c r="U67" s="262"/>
      <c r="V67" s="262"/>
      <c r="W67" s="274"/>
      <c r="X67" s="284"/>
    </row>
    <row r="68" spans="1:24" s="2" customFormat="1" ht="228">
      <c r="A68" s="278">
        <v>61</v>
      </c>
      <c r="B68" s="262" t="s">
        <v>42</v>
      </c>
      <c r="C68" s="262"/>
      <c r="D68" s="265" t="s">
        <v>283</v>
      </c>
      <c r="E68" s="265" t="s">
        <v>284</v>
      </c>
      <c r="F68" s="265" t="s">
        <v>285</v>
      </c>
      <c r="G68" s="262" t="s">
        <v>46</v>
      </c>
      <c r="H68" s="262" t="s">
        <v>1385</v>
      </c>
      <c r="I68" s="262" t="s">
        <v>286</v>
      </c>
      <c r="J68" s="262"/>
      <c r="K68" s="264"/>
      <c r="L68" s="447" t="s">
        <v>50</v>
      </c>
      <c r="M68" s="271">
        <v>13</v>
      </c>
      <c r="N68" s="262" t="s">
        <v>585</v>
      </c>
      <c r="O68" s="262" t="s">
        <v>584</v>
      </c>
      <c r="P68" s="385"/>
      <c r="Q68" s="275" t="s">
        <v>50</v>
      </c>
      <c r="R68" s="274" t="s">
        <v>1386</v>
      </c>
      <c r="S68" s="415" t="s">
        <v>1387</v>
      </c>
      <c r="T68" s="262"/>
      <c r="U68" s="262"/>
      <c r="V68" s="262"/>
      <c r="W68" s="265" t="s">
        <v>1388</v>
      </c>
      <c r="X68" s="262">
        <v>71</v>
      </c>
    </row>
    <row r="69" spans="1:24" s="2" customFormat="1" ht="108">
      <c r="A69" s="324">
        <v>62</v>
      </c>
      <c r="B69" s="329" t="s">
        <v>288</v>
      </c>
      <c r="C69" s="329"/>
      <c r="D69" s="276" t="s">
        <v>289</v>
      </c>
      <c r="E69" s="276" t="s">
        <v>290</v>
      </c>
      <c r="F69" s="276" t="s">
        <v>291</v>
      </c>
      <c r="G69" s="329" t="s">
        <v>292</v>
      </c>
      <c r="H69" s="329" t="s">
        <v>1389</v>
      </c>
      <c r="I69" s="329" t="s">
        <v>293</v>
      </c>
      <c r="J69" s="329"/>
      <c r="K69" s="331">
        <v>45955</v>
      </c>
      <c r="L69" s="329" t="s">
        <v>50</v>
      </c>
      <c r="M69" s="332">
        <v>10</v>
      </c>
      <c r="N69" s="329"/>
      <c r="O69" s="329"/>
      <c r="P69" s="348"/>
      <c r="Q69" s="262" t="s">
        <v>50</v>
      </c>
      <c r="R69" s="274" t="s">
        <v>711</v>
      </c>
      <c r="S69" s="265" t="s">
        <v>709</v>
      </c>
      <c r="T69" s="262"/>
      <c r="U69" s="262"/>
      <c r="V69" s="262"/>
      <c r="W69" s="367" t="s">
        <v>1390</v>
      </c>
      <c r="X69" s="284">
        <v>25</v>
      </c>
    </row>
    <row r="70" spans="1:24" s="2" customFormat="1" ht="60">
      <c r="A70" s="257">
        <v>63</v>
      </c>
      <c r="B70" s="8" t="s">
        <v>288</v>
      </c>
      <c r="C70" s="8"/>
      <c r="D70" s="9" t="s">
        <v>294</v>
      </c>
      <c r="E70" s="9" t="s">
        <v>295</v>
      </c>
      <c r="F70" s="9" t="s">
        <v>296</v>
      </c>
      <c r="G70" s="8" t="s">
        <v>293</v>
      </c>
      <c r="H70" s="8" t="s">
        <v>1385</v>
      </c>
      <c r="I70" s="8" t="s">
        <v>297</v>
      </c>
      <c r="J70" s="8"/>
      <c r="K70" s="10">
        <v>45955</v>
      </c>
      <c r="L70" s="8" t="s">
        <v>50</v>
      </c>
      <c r="M70" s="269">
        <v>8</v>
      </c>
      <c r="N70" s="8"/>
      <c r="O70" s="8"/>
      <c r="P70" s="36"/>
      <c r="Q70" s="262" t="s">
        <v>50</v>
      </c>
      <c r="R70" s="274" t="s">
        <v>711</v>
      </c>
      <c r="S70" s="265" t="s">
        <v>709</v>
      </c>
      <c r="T70" s="262"/>
      <c r="U70" s="262"/>
      <c r="V70" s="262"/>
      <c r="W70" s="347" t="s">
        <v>1391</v>
      </c>
      <c r="X70" s="284">
        <v>30</v>
      </c>
    </row>
    <row r="71" spans="1:24" s="2" customFormat="1" ht="120">
      <c r="A71" s="257">
        <v>64</v>
      </c>
      <c r="B71" s="8" t="s">
        <v>288</v>
      </c>
      <c r="C71" s="8"/>
      <c r="D71" s="9" t="s">
        <v>298</v>
      </c>
      <c r="E71" s="9" t="s">
        <v>299</v>
      </c>
      <c r="F71" s="9" t="s">
        <v>300</v>
      </c>
      <c r="G71" s="8" t="s">
        <v>301</v>
      </c>
      <c r="H71" s="8"/>
      <c r="I71" s="8" t="s">
        <v>302</v>
      </c>
      <c r="J71" s="8"/>
      <c r="K71" s="10">
        <v>45955</v>
      </c>
      <c r="L71" s="629" t="s">
        <v>582</v>
      </c>
      <c r="M71" s="269">
        <v>9</v>
      </c>
      <c r="N71" s="8"/>
      <c r="O71" s="8"/>
      <c r="P71" s="36"/>
      <c r="Q71" s="262" t="s">
        <v>582</v>
      </c>
      <c r="R71" s="262"/>
      <c r="S71" s="262"/>
      <c r="T71" s="262"/>
      <c r="U71" s="262"/>
      <c r="V71" s="262"/>
      <c r="W71" s="274"/>
      <c r="X71" s="284"/>
    </row>
    <row r="72" spans="1:24" s="2" customFormat="1" ht="87">
      <c r="A72" s="257">
        <v>65</v>
      </c>
      <c r="B72" s="9" t="s">
        <v>42</v>
      </c>
      <c r="C72" s="8"/>
      <c r="D72" s="9" t="s">
        <v>376</v>
      </c>
      <c r="E72" s="9" t="s">
        <v>377</v>
      </c>
      <c r="F72" s="32" t="s">
        <v>378</v>
      </c>
      <c r="G72" s="8" t="s">
        <v>379</v>
      </c>
      <c r="H72" s="8" t="s">
        <v>1392</v>
      </c>
      <c r="I72" s="8" t="s">
        <v>380</v>
      </c>
      <c r="J72" s="8"/>
      <c r="K72" s="33">
        <v>45962</v>
      </c>
      <c r="L72" s="8" t="s">
        <v>50</v>
      </c>
      <c r="M72" s="269">
        <v>1</v>
      </c>
      <c r="N72" s="8"/>
      <c r="O72" s="8"/>
      <c r="P72" s="36"/>
      <c r="Q72" s="262" t="s">
        <v>50</v>
      </c>
      <c r="R72" s="274" t="s">
        <v>711</v>
      </c>
      <c r="S72" s="29" t="s">
        <v>709</v>
      </c>
      <c r="T72" s="262"/>
      <c r="U72" s="262"/>
      <c r="V72" s="262"/>
      <c r="W72" s="367" t="s">
        <v>1393</v>
      </c>
      <c r="X72" s="284">
        <v>69</v>
      </c>
    </row>
    <row r="73" spans="1:24" s="2" customFormat="1" ht="72">
      <c r="A73" s="257">
        <v>66</v>
      </c>
      <c r="B73" s="9" t="s">
        <v>42</v>
      </c>
      <c r="C73" s="8"/>
      <c r="D73" s="9" t="s">
        <v>385</v>
      </c>
      <c r="E73" s="9" t="s">
        <v>386</v>
      </c>
      <c r="F73" s="32" t="s">
        <v>386</v>
      </c>
      <c r="G73" s="8" t="s">
        <v>384</v>
      </c>
      <c r="H73" s="8" t="s">
        <v>1385</v>
      </c>
      <c r="I73" s="8" t="s">
        <v>251</v>
      </c>
      <c r="J73" s="8"/>
      <c r="K73" s="10">
        <v>45955</v>
      </c>
      <c r="L73" s="8" t="s">
        <v>50</v>
      </c>
      <c r="M73" s="269">
        <v>11</v>
      </c>
      <c r="N73" s="8"/>
      <c r="O73" s="8"/>
      <c r="P73" s="36"/>
      <c r="Q73" s="262" t="s">
        <v>50</v>
      </c>
      <c r="R73" s="262" t="s">
        <v>711</v>
      </c>
      <c r="S73" s="265" t="s">
        <v>709</v>
      </c>
      <c r="T73" s="262"/>
      <c r="U73" s="262"/>
      <c r="V73" s="262"/>
      <c r="W73" s="350" t="s">
        <v>630</v>
      </c>
      <c r="X73" s="284">
        <v>12</v>
      </c>
    </row>
    <row r="74" spans="1:24" s="2" customFormat="1" ht="72">
      <c r="A74" s="257">
        <v>67</v>
      </c>
      <c r="B74" s="9" t="s">
        <v>42</v>
      </c>
      <c r="C74" s="8"/>
      <c r="D74" s="9" t="s">
        <v>381</v>
      </c>
      <c r="E74" s="9" t="s">
        <v>382</v>
      </c>
      <c r="F74" s="32" t="s">
        <v>383</v>
      </c>
      <c r="G74" s="8" t="s">
        <v>384</v>
      </c>
      <c r="H74" s="8" t="s">
        <v>1385</v>
      </c>
      <c r="I74" s="8" t="s">
        <v>251</v>
      </c>
      <c r="J74" s="8"/>
      <c r="K74" s="10">
        <v>45955</v>
      </c>
      <c r="L74" s="8" t="s">
        <v>50</v>
      </c>
      <c r="M74" s="269">
        <v>12</v>
      </c>
      <c r="N74" s="8"/>
      <c r="O74" s="8"/>
      <c r="P74" s="36"/>
      <c r="Q74" s="262" t="s">
        <v>50</v>
      </c>
      <c r="R74" s="262" t="s">
        <v>711</v>
      </c>
      <c r="S74" s="265" t="s">
        <v>709</v>
      </c>
      <c r="T74" s="262"/>
      <c r="U74" s="262"/>
      <c r="V74" s="262"/>
      <c r="W74" s="350" t="s">
        <v>629</v>
      </c>
      <c r="X74" s="284">
        <v>12</v>
      </c>
    </row>
    <row r="75" spans="1:24" s="2" customFormat="1" ht="132">
      <c r="A75" s="257">
        <v>68</v>
      </c>
      <c r="B75" s="9" t="s">
        <v>42</v>
      </c>
      <c r="C75" s="8"/>
      <c r="D75" s="9"/>
      <c r="E75" s="9" t="s">
        <v>401</v>
      </c>
      <c r="F75" s="106" t="s">
        <v>632</v>
      </c>
      <c r="G75" s="8" t="s">
        <v>1394</v>
      </c>
      <c r="H75" s="8" t="s">
        <v>1385</v>
      </c>
      <c r="I75" s="8" t="s">
        <v>293</v>
      </c>
      <c r="J75" s="8"/>
      <c r="K75" s="8"/>
      <c r="L75" s="407" t="s">
        <v>50</v>
      </c>
      <c r="M75" s="269">
        <v>6</v>
      </c>
      <c r="N75" s="8"/>
      <c r="O75" s="8"/>
      <c r="P75" s="36"/>
      <c r="Q75" s="262" t="s">
        <v>1395</v>
      </c>
      <c r="R75" s="274" t="s">
        <v>711</v>
      </c>
      <c r="S75" s="389" t="s">
        <v>1374</v>
      </c>
      <c r="T75" s="262"/>
      <c r="U75" s="262"/>
      <c r="V75" s="262"/>
      <c r="W75" s="350" t="s">
        <v>633</v>
      </c>
      <c r="X75" s="284"/>
    </row>
    <row r="76" spans="1:24" s="2" customFormat="1" ht="72">
      <c r="A76" s="257">
        <v>69</v>
      </c>
      <c r="B76" s="9" t="s">
        <v>42</v>
      </c>
      <c r="C76" s="8"/>
      <c r="D76" s="9" t="s">
        <v>403</v>
      </c>
      <c r="E76" s="9" t="s">
        <v>404</v>
      </c>
      <c r="F76" s="9" t="s">
        <v>405</v>
      </c>
      <c r="G76" s="8" t="s">
        <v>46</v>
      </c>
      <c r="H76" s="8"/>
      <c r="I76" s="8" t="s">
        <v>46</v>
      </c>
      <c r="J76" s="8"/>
      <c r="K76" s="8"/>
      <c r="L76" s="629" t="s">
        <v>582</v>
      </c>
      <c r="M76" s="269" t="s">
        <v>583</v>
      </c>
      <c r="N76" s="8"/>
      <c r="O76" s="8"/>
      <c r="P76" s="36"/>
      <c r="Q76" s="262" t="s">
        <v>582</v>
      </c>
      <c r="R76" s="262"/>
      <c r="S76" s="262"/>
      <c r="T76" s="262"/>
      <c r="U76" s="262"/>
      <c r="V76" s="262"/>
      <c r="W76" s="274"/>
      <c r="X76" s="284"/>
    </row>
    <row r="77" spans="1:24" s="40" customFormat="1" ht="24">
      <c r="A77" s="257">
        <v>70</v>
      </c>
      <c r="B77" s="42" t="s">
        <v>42</v>
      </c>
      <c r="C77" s="42"/>
      <c r="D77" s="42" t="s">
        <v>634</v>
      </c>
      <c r="E77" s="42" t="s">
        <v>635</v>
      </c>
      <c r="F77" s="9" t="s">
        <v>636</v>
      </c>
      <c r="G77" s="42" t="s">
        <v>46</v>
      </c>
      <c r="H77" s="42"/>
      <c r="I77" s="41" t="s">
        <v>46</v>
      </c>
      <c r="J77" s="42"/>
      <c r="K77" s="42"/>
      <c r="L77" s="629" t="s">
        <v>582</v>
      </c>
      <c r="M77" s="269" t="s">
        <v>583</v>
      </c>
      <c r="N77" s="42"/>
      <c r="O77" s="42"/>
      <c r="P77" s="352"/>
      <c r="Q77" s="262" t="s">
        <v>582</v>
      </c>
      <c r="R77" s="292"/>
      <c r="S77" s="265"/>
      <c r="T77" s="292"/>
      <c r="U77" s="292"/>
      <c r="V77" s="292"/>
      <c r="W77" s="274"/>
      <c r="X77" s="284"/>
    </row>
    <row r="78" spans="1:24" s="40" customFormat="1" ht="60">
      <c r="A78" s="257">
        <v>71</v>
      </c>
      <c r="B78" s="42" t="s">
        <v>42</v>
      </c>
      <c r="C78" s="42"/>
      <c r="D78" s="42" t="s">
        <v>637</v>
      </c>
      <c r="E78" s="42" t="s">
        <v>638</v>
      </c>
      <c r="F78" s="42"/>
      <c r="G78" s="42" t="s">
        <v>46</v>
      </c>
      <c r="H78" s="42"/>
      <c r="I78" s="41" t="s">
        <v>46</v>
      </c>
      <c r="J78" s="42"/>
      <c r="K78" s="42"/>
      <c r="L78" s="629" t="s">
        <v>582</v>
      </c>
      <c r="M78" s="43"/>
      <c r="N78" s="42"/>
      <c r="O78" s="42"/>
      <c r="P78" s="352"/>
      <c r="Q78" s="262" t="s">
        <v>582</v>
      </c>
      <c r="R78" s="292"/>
      <c r="S78" s="265"/>
      <c r="T78" s="292"/>
      <c r="U78" s="292"/>
      <c r="V78" s="292"/>
      <c r="W78" s="274"/>
      <c r="X78" s="284"/>
    </row>
    <row r="79" spans="1:24" s="40" customFormat="1" ht="24">
      <c r="A79" s="306">
        <v>72</v>
      </c>
      <c r="B79" s="253" t="s">
        <v>42</v>
      </c>
      <c r="C79" s="253"/>
      <c r="D79" s="253" t="s">
        <v>984</v>
      </c>
      <c r="E79" s="253"/>
      <c r="F79" s="253"/>
      <c r="G79" s="253" t="s">
        <v>46</v>
      </c>
      <c r="H79" s="253"/>
      <c r="I79" s="258" t="s">
        <v>46</v>
      </c>
      <c r="J79" s="253"/>
      <c r="K79" s="253"/>
      <c r="L79" s="630" t="s">
        <v>582</v>
      </c>
      <c r="M79" s="261"/>
      <c r="N79" s="253"/>
      <c r="O79" s="253"/>
      <c r="P79" s="386"/>
      <c r="Q79" s="262" t="s">
        <v>582</v>
      </c>
      <c r="R79" s="292"/>
      <c r="S79" s="265"/>
      <c r="T79" s="292"/>
      <c r="U79" s="292"/>
      <c r="V79" s="292"/>
      <c r="W79" s="274"/>
      <c r="X79" s="284"/>
    </row>
    <row r="80" spans="1:24" ht="60">
      <c r="A80" s="278">
        <v>75</v>
      </c>
      <c r="B80" s="262" t="s">
        <v>263</v>
      </c>
      <c r="C80" s="262"/>
      <c r="D80" s="265" t="s">
        <v>344</v>
      </c>
      <c r="E80" s="265" t="s">
        <v>345</v>
      </c>
      <c r="F80" s="297" t="s">
        <v>647</v>
      </c>
      <c r="G80" s="265" t="s">
        <v>642</v>
      </c>
      <c r="H80" s="265" t="s">
        <v>1396</v>
      </c>
      <c r="I80" s="262"/>
      <c r="J80" s="262"/>
      <c r="K80" s="264">
        <v>45955</v>
      </c>
      <c r="L80" s="296" t="s">
        <v>50</v>
      </c>
      <c r="M80" s="271">
        <v>1</v>
      </c>
      <c r="N80" s="262"/>
      <c r="O80" s="262"/>
      <c r="P80" s="385"/>
      <c r="Q80" s="265" t="s">
        <v>1397</v>
      </c>
      <c r="R80" s="296" t="s">
        <v>1374</v>
      </c>
      <c r="S80" s="262"/>
      <c r="T80" s="262"/>
      <c r="U80" s="262"/>
      <c r="V80" s="262"/>
      <c r="W80" s="274"/>
      <c r="X80" s="284"/>
    </row>
    <row r="81" spans="1:24" ht="60">
      <c r="A81" s="323">
        <v>78</v>
      </c>
      <c r="B81" s="333" t="s">
        <v>263</v>
      </c>
      <c r="C81" s="333"/>
      <c r="D81" s="334" t="s">
        <v>355</v>
      </c>
      <c r="E81" s="334" t="s">
        <v>356</v>
      </c>
      <c r="F81" s="335" t="s">
        <v>654</v>
      </c>
      <c r="G81" s="333" t="s">
        <v>642</v>
      </c>
      <c r="H81" s="334" t="s">
        <v>1396</v>
      </c>
      <c r="I81" s="333" t="s">
        <v>267</v>
      </c>
      <c r="J81" s="333"/>
      <c r="K81" s="336">
        <v>45955</v>
      </c>
      <c r="L81" s="333" t="s">
        <v>50</v>
      </c>
      <c r="M81" s="337">
        <v>2</v>
      </c>
      <c r="N81" s="333"/>
      <c r="O81" s="333"/>
      <c r="P81" s="387"/>
      <c r="Q81" s="262" t="s">
        <v>50</v>
      </c>
      <c r="R81" s="265" t="s">
        <v>711</v>
      </c>
      <c r="S81" s="274" t="s">
        <v>709</v>
      </c>
      <c r="T81" s="262"/>
      <c r="U81" s="262"/>
      <c r="V81" s="262"/>
      <c r="W81" s="367" t="s">
        <v>1398</v>
      </c>
      <c r="X81" s="284">
        <v>12</v>
      </c>
    </row>
    <row r="82" spans="1:24" ht="36">
      <c r="A82" s="278">
        <v>77</v>
      </c>
      <c r="B82" s="262" t="s">
        <v>263</v>
      </c>
      <c r="C82" s="262"/>
      <c r="D82" s="265" t="s">
        <v>351</v>
      </c>
      <c r="E82" s="265" t="s">
        <v>352</v>
      </c>
      <c r="F82" s="297" t="s">
        <v>353</v>
      </c>
      <c r="G82" s="262" t="s">
        <v>642</v>
      </c>
      <c r="H82" s="265" t="s">
        <v>1399</v>
      </c>
      <c r="I82" s="262" t="s">
        <v>354</v>
      </c>
      <c r="J82" s="262"/>
      <c r="K82" s="264">
        <v>45955</v>
      </c>
      <c r="L82" s="296" t="s">
        <v>50</v>
      </c>
      <c r="M82" s="271">
        <v>3</v>
      </c>
      <c r="N82" s="262"/>
      <c r="O82" s="262"/>
      <c r="P82" s="385"/>
      <c r="Q82" s="262" t="s">
        <v>848</v>
      </c>
      <c r="R82" s="296" t="s">
        <v>1374</v>
      </c>
      <c r="S82" s="262"/>
      <c r="T82" s="262"/>
      <c r="U82" s="262"/>
      <c r="V82" s="262"/>
      <c r="W82" s="274"/>
      <c r="X82" s="284"/>
    </row>
    <row r="83" spans="1:24" ht="144">
      <c r="A83" s="323">
        <v>76</v>
      </c>
      <c r="B83" s="333" t="s">
        <v>263</v>
      </c>
      <c r="C83" s="333"/>
      <c r="D83" s="334" t="s">
        <v>347</v>
      </c>
      <c r="E83" s="334" t="s">
        <v>348</v>
      </c>
      <c r="F83" s="335" t="s">
        <v>649</v>
      </c>
      <c r="G83" s="333" t="s">
        <v>642</v>
      </c>
      <c r="H83" s="334" t="s">
        <v>1396</v>
      </c>
      <c r="I83" s="333" t="s">
        <v>350</v>
      </c>
      <c r="J83" s="333"/>
      <c r="K83" s="336">
        <v>45955</v>
      </c>
      <c r="L83" s="622" t="s">
        <v>50</v>
      </c>
      <c r="M83" s="337">
        <v>4</v>
      </c>
      <c r="N83" s="333"/>
      <c r="O83" s="333"/>
      <c r="P83" s="387"/>
      <c r="Q83" s="262" t="s">
        <v>50</v>
      </c>
      <c r="R83" s="262" t="s">
        <v>711</v>
      </c>
      <c r="S83" s="415" t="s">
        <v>1400</v>
      </c>
      <c r="T83" s="262"/>
      <c r="U83" s="262"/>
      <c r="V83" s="262"/>
      <c r="W83" s="274"/>
      <c r="X83" s="284"/>
    </row>
    <row r="84" spans="1:24" ht="60">
      <c r="A84" s="278">
        <v>73</v>
      </c>
      <c r="B84" s="262" t="s">
        <v>263</v>
      </c>
      <c r="C84" s="262"/>
      <c r="D84" s="265" t="s">
        <v>337</v>
      </c>
      <c r="E84" s="265" t="s">
        <v>338</v>
      </c>
      <c r="F84" s="297" t="s">
        <v>641</v>
      </c>
      <c r="G84" s="265" t="s">
        <v>642</v>
      </c>
      <c r="H84" s="265" t="s">
        <v>1396</v>
      </c>
      <c r="I84" s="262"/>
      <c r="J84" s="262"/>
      <c r="K84" s="264">
        <v>45955</v>
      </c>
      <c r="L84" s="296" t="s">
        <v>50</v>
      </c>
      <c r="M84" s="271">
        <v>5</v>
      </c>
      <c r="N84" s="262"/>
      <c r="O84" s="262"/>
      <c r="P84" s="385"/>
      <c r="Q84" s="265" t="s">
        <v>1397</v>
      </c>
      <c r="R84" s="296" t="s">
        <v>1374</v>
      </c>
      <c r="S84" s="262"/>
      <c r="T84" s="262"/>
      <c r="U84" s="262"/>
      <c r="V84" s="262"/>
      <c r="W84" s="274"/>
      <c r="X84" s="284"/>
    </row>
    <row r="85" spans="1:24" ht="48">
      <c r="A85" s="278">
        <v>74</v>
      </c>
      <c r="B85" s="262" t="s">
        <v>263</v>
      </c>
      <c r="C85" s="262"/>
      <c r="D85" s="265" t="s">
        <v>341</v>
      </c>
      <c r="E85" s="265" t="s">
        <v>342</v>
      </c>
      <c r="F85" s="297" t="s">
        <v>645</v>
      </c>
      <c r="G85" s="265" t="s">
        <v>642</v>
      </c>
      <c r="H85" s="265" t="s">
        <v>1396</v>
      </c>
      <c r="I85" s="262"/>
      <c r="J85" s="262"/>
      <c r="K85" s="264">
        <v>45955</v>
      </c>
      <c r="L85" s="296" t="s">
        <v>50</v>
      </c>
      <c r="M85" s="271">
        <v>6</v>
      </c>
      <c r="N85" s="262"/>
      <c r="O85" s="262"/>
      <c r="P85" s="385"/>
      <c r="Q85" s="265" t="s">
        <v>1397</v>
      </c>
      <c r="R85" s="296" t="s">
        <v>1374</v>
      </c>
      <c r="S85" s="262"/>
      <c r="T85" s="262"/>
      <c r="U85" s="262"/>
      <c r="V85" s="262"/>
      <c r="W85" s="274"/>
      <c r="X85" s="284"/>
    </row>
    <row r="86" spans="1:24" ht="72.599999999999994">
      <c r="A86" s="324">
        <v>82</v>
      </c>
      <c r="B86" s="329" t="s">
        <v>263</v>
      </c>
      <c r="C86" s="329"/>
      <c r="D86" s="338" t="s">
        <v>656</v>
      </c>
      <c r="E86" s="276" t="s">
        <v>657</v>
      </c>
      <c r="F86" s="338" t="s">
        <v>658</v>
      </c>
      <c r="G86" s="329" t="s">
        <v>642</v>
      </c>
      <c r="H86" s="276" t="s">
        <v>1396</v>
      </c>
      <c r="I86" s="329"/>
      <c r="J86" s="329"/>
      <c r="K86" s="331" t="s">
        <v>659</v>
      </c>
      <c r="L86" s="329" t="s">
        <v>50</v>
      </c>
      <c r="M86" s="332">
        <v>7</v>
      </c>
      <c r="N86" s="329"/>
      <c r="O86" s="329"/>
      <c r="P86" s="348"/>
      <c r="Q86" s="262" t="s">
        <v>50</v>
      </c>
      <c r="R86" s="262" t="s">
        <v>711</v>
      </c>
      <c r="S86" s="274" t="s">
        <v>709</v>
      </c>
      <c r="T86" s="262"/>
      <c r="U86" s="262"/>
      <c r="V86" s="262"/>
      <c r="W86" s="367" t="s">
        <v>1401</v>
      </c>
      <c r="X86" s="284">
        <v>12</v>
      </c>
    </row>
    <row r="87" spans="1:24" ht="72.599999999999994">
      <c r="A87" s="257">
        <v>83</v>
      </c>
      <c r="B87" s="8" t="s">
        <v>263</v>
      </c>
      <c r="C87" s="8"/>
      <c r="D87" s="28" t="s">
        <v>663</v>
      </c>
      <c r="E87" s="9" t="s">
        <v>664</v>
      </c>
      <c r="F87" s="28" t="s">
        <v>665</v>
      </c>
      <c r="G87" s="8" t="s">
        <v>642</v>
      </c>
      <c r="H87" s="9" t="s">
        <v>1396</v>
      </c>
      <c r="I87" s="8"/>
      <c r="J87" s="8"/>
      <c r="K87" s="10">
        <v>45955</v>
      </c>
      <c r="L87" s="8" t="s">
        <v>50</v>
      </c>
      <c r="M87" s="269">
        <v>7</v>
      </c>
      <c r="N87" s="8"/>
      <c r="O87" s="8"/>
      <c r="P87" s="36"/>
      <c r="Q87" s="262" t="s">
        <v>50</v>
      </c>
      <c r="R87" s="262" t="s">
        <v>711</v>
      </c>
      <c r="S87" s="274" t="s">
        <v>709</v>
      </c>
      <c r="T87" s="262"/>
      <c r="U87" s="262"/>
      <c r="V87" s="262"/>
      <c r="W87" s="367" t="s">
        <v>1402</v>
      </c>
      <c r="X87" s="284">
        <v>12</v>
      </c>
    </row>
    <row r="88" spans="1:24" ht="36">
      <c r="A88" s="257">
        <v>79</v>
      </c>
      <c r="B88" s="8" t="s">
        <v>263</v>
      </c>
      <c r="C88" s="8"/>
      <c r="D88" s="9" t="s">
        <v>671</v>
      </c>
      <c r="E88" s="9" t="s">
        <v>672</v>
      </c>
      <c r="F88" s="28" t="s">
        <v>673</v>
      </c>
      <c r="G88" s="8" t="s">
        <v>642</v>
      </c>
      <c r="H88" s="9" t="s">
        <v>1396</v>
      </c>
      <c r="I88" s="8" t="s">
        <v>674</v>
      </c>
      <c r="J88" s="8"/>
      <c r="K88" s="10">
        <v>45955</v>
      </c>
      <c r="L88" s="8" t="s">
        <v>50</v>
      </c>
      <c r="M88" s="269"/>
      <c r="N88" s="8"/>
      <c r="O88" s="8"/>
      <c r="P88" s="36"/>
      <c r="Q88" s="262" t="s">
        <v>50</v>
      </c>
      <c r="R88" s="262" t="s">
        <v>711</v>
      </c>
      <c r="S88" s="265" t="s">
        <v>709</v>
      </c>
      <c r="T88" s="262"/>
      <c r="U88" s="262"/>
      <c r="V88" s="262"/>
      <c r="W88" s="274" t="s">
        <v>1403</v>
      </c>
      <c r="X88" s="284">
        <v>12</v>
      </c>
    </row>
    <row r="89" spans="1:24" ht="57.95">
      <c r="A89" s="306">
        <v>80</v>
      </c>
      <c r="B89" s="273" t="s">
        <v>263</v>
      </c>
      <c r="C89" s="273"/>
      <c r="D89" s="312" t="s">
        <v>972</v>
      </c>
      <c r="E89" s="312" t="s">
        <v>678</v>
      </c>
      <c r="F89" s="315" t="s">
        <v>679</v>
      </c>
      <c r="G89" s="273" t="s">
        <v>642</v>
      </c>
      <c r="H89" s="312" t="s">
        <v>1399</v>
      </c>
      <c r="I89" s="273"/>
      <c r="J89" s="273"/>
      <c r="K89" s="313">
        <v>45955</v>
      </c>
      <c r="L89" s="273" t="s">
        <v>50</v>
      </c>
      <c r="M89" s="314"/>
      <c r="N89" s="273"/>
      <c r="O89" s="273"/>
      <c r="P89" s="384"/>
      <c r="Q89" s="262" t="s">
        <v>50</v>
      </c>
      <c r="R89" s="262" t="s">
        <v>711</v>
      </c>
      <c r="S89" s="274" t="s">
        <v>709</v>
      </c>
      <c r="T89" s="262"/>
      <c r="U89" s="262"/>
      <c r="V89" s="262"/>
      <c r="W89" s="367" t="s">
        <v>1404</v>
      </c>
      <c r="X89" s="284">
        <v>12</v>
      </c>
    </row>
    <row r="90" spans="1:24" ht="60">
      <c r="A90" s="278">
        <v>81</v>
      </c>
      <c r="B90" s="262" t="s">
        <v>263</v>
      </c>
      <c r="C90" s="262"/>
      <c r="D90" s="262" t="s">
        <v>681</v>
      </c>
      <c r="E90" s="265" t="s">
        <v>682</v>
      </c>
      <c r="F90" s="297" t="s">
        <v>683</v>
      </c>
      <c r="G90" s="262" t="s">
        <v>642</v>
      </c>
      <c r="H90" s="265" t="s">
        <v>1399</v>
      </c>
      <c r="I90" s="262"/>
      <c r="J90" s="262"/>
      <c r="K90" s="264">
        <v>45955</v>
      </c>
      <c r="L90" s="296" t="s">
        <v>50</v>
      </c>
      <c r="M90" s="271"/>
      <c r="N90" s="262"/>
      <c r="O90" s="262"/>
      <c r="P90" s="385"/>
      <c r="Q90" s="262" t="s">
        <v>50</v>
      </c>
      <c r="R90" s="296" t="s">
        <v>1374</v>
      </c>
      <c r="S90" s="262"/>
      <c r="T90" s="262"/>
      <c r="U90" s="262"/>
      <c r="V90" s="262"/>
      <c r="W90" s="274"/>
      <c r="X90" s="284"/>
    </row>
    <row r="91" spans="1:24" s="2" customFormat="1" ht="36">
      <c r="A91" s="324">
        <v>84</v>
      </c>
      <c r="B91" s="329" t="s">
        <v>94</v>
      </c>
      <c r="C91" s="329" t="s">
        <v>242</v>
      </c>
      <c r="D91" s="276" t="s">
        <v>243</v>
      </c>
      <c r="E91" s="276" t="s">
        <v>244</v>
      </c>
      <c r="F91" s="276"/>
      <c r="G91" s="329" t="s">
        <v>245</v>
      </c>
      <c r="H91" s="329" t="s">
        <v>1389</v>
      </c>
      <c r="I91" s="329" t="s">
        <v>246</v>
      </c>
      <c r="J91" s="329"/>
      <c r="K91" s="331"/>
      <c r="L91" s="483" t="s">
        <v>50</v>
      </c>
      <c r="M91" s="332">
        <v>3</v>
      </c>
      <c r="N91" s="329"/>
      <c r="O91" s="329" t="s">
        <v>584</v>
      </c>
      <c r="P91" s="348"/>
      <c r="Q91" s="262" t="s">
        <v>50</v>
      </c>
      <c r="R91" s="262" t="s">
        <v>711</v>
      </c>
      <c r="S91" s="416" t="s">
        <v>1405</v>
      </c>
      <c r="T91" s="262"/>
      <c r="U91" s="262"/>
      <c r="V91" s="262"/>
      <c r="W91" s="274"/>
      <c r="X91" s="284">
        <v>84.75</v>
      </c>
    </row>
    <row r="92" spans="1:24" s="2" customFormat="1" ht="72.599999999999994">
      <c r="A92" s="306">
        <v>85</v>
      </c>
      <c r="B92" s="273" t="s">
        <v>94</v>
      </c>
      <c r="C92" s="273" t="s">
        <v>247</v>
      </c>
      <c r="D92" s="312" t="s">
        <v>248</v>
      </c>
      <c r="E92" s="312" t="s">
        <v>249</v>
      </c>
      <c r="F92" s="312" t="s">
        <v>250</v>
      </c>
      <c r="G92" s="273" t="s">
        <v>251</v>
      </c>
      <c r="H92" s="273" t="s">
        <v>1389</v>
      </c>
      <c r="I92" s="273" t="s">
        <v>252</v>
      </c>
      <c r="J92" s="273"/>
      <c r="K92" s="313"/>
      <c r="L92" s="623" t="s">
        <v>50</v>
      </c>
      <c r="M92" s="314">
        <v>2</v>
      </c>
      <c r="N92" s="273"/>
      <c r="O92" s="273" t="s">
        <v>584</v>
      </c>
      <c r="P92" s="384"/>
      <c r="Q92" s="262" t="s">
        <v>50</v>
      </c>
      <c r="R92" s="262" t="s">
        <v>711</v>
      </c>
      <c r="S92" s="416" t="s">
        <v>1406</v>
      </c>
      <c r="T92" s="262"/>
      <c r="U92" s="262"/>
      <c r="V92" s="262"/>
      <c r="W92" s="404" t="s">
        <v>1407</v>
      </c>
      <c r="X92" s="454" t="s">
        <v>1408</v>
      </c>
    </row>
    <row r="93" spans="1:24" s="2" customFormat="1" ht="72">
      <c r="A93" s="278">
        <v>86</v>
      </c>
      <c r="B93" s="262" t="s">
        <v>94</v>
      </c>
      <c r="C93" s="262" t="s">
        <v>684</v>
      </c>
      <c r="D93" s="265" t="s">
        <v>254</v>
      </c>
      <c r="E93" s="265" t="s">
        <v>255</v>
      </c>
      <c r="F93" s="265" t="s">
        <v>256</v>
      </c>
      <c r="G93" s="262" t="s">
        <v>251</v>
      </c>
      <c r="H93" s="262" t="s">
        <v>1389</v>
      </c>
      <c r="I93" s="262" t="s">
        <v>257</v>
      </c>
      <c r="J93" s="262"/>
      <c r="K93" s="264"/>
      <c r="L93" s="296" t="s">
        <v>50</v>
      </c>
      <c r="M93" s="271">
        <v>1</v>
      </c>
      <c r="N93" s="262"/>
      <c r="O93" s="262" t="s">
        <v>584</v>
      </c>
      <c r="P93" s="385"/>
      <c r="Q93" s="262" t="s">
        <v>50</v>
      </c>
      <c r="R93" s="389" t="s">
        <v>1409</v>
      </c>
      <c r="S93" s="262"/>
      <c r="T93" s="262"/>
      <c r="U93" s="262"/>
      <c r="V93" s="262"/>
      <c r="W93" s="274"/>
      <c r="X93" s="284"/>
    </row>
    <row r="94" spans="1:24" s="2" customFormat="1" ht="84">
      <c r="A94" s="324">
        <v>87</v>
      </c>
      <c r="B94" s="329" t="s">
        <v>94</v>
      </c>
      <c r="C94" s="329" t="s">
        <v>247</v>
      </c>
      <c r="D94" s="276" t="s">
        <v>258</v>
      </c>
      <c r="E94" s="276" t="s">
        <v>259</v>
      </c>
      <c r="F94" s="276" t="s">
        <v>260</v>
      </c>
      <c r="G94" s="329" t="s">
        <v>251</v>
      </c>
      <c r="H94" s="329" t="s">
        <v>1389</v>
      </c>
      <c r="I94" s="329" t="s">
        <v>261</v>
      </c>
      <c r="J94" s="329"/>
      <c r="K94" s="331"/>
      <c r="L94" s="483" t="s">
        <v>50</v>
      </c>
      <c r="M94" s="332">
        <v>4</v>
      </c>
      <c r="N94" s="329"/>
      <c r="O94" s="329"/>
      <c r="P94" s="348"/>
      <c r="Q94" s="262" t="s">
        <v>50</v>
      </c>
      <c r="R94" s="262" t="s">
        <v>711</v>
      </c>
      <c r="S94" s="416" t="s">
        <v>1406</v>
      </c>
      <c r="T94" s="262"/>
      <c r="U94" s="262"/>
      <c r="V94" s="262"/>
      <c r="W94" s="274"/>
      <c r="X94" s="284">
        <v>11.125</v>
      </c>
    </row>
    <row r="95" spans="1:24" s="2" customFormat="1" ht="180">
      <c r="A95" s="257">
        <v>88</v>
      </c>
      <c r="B95" s="9" t="s">
        <v>222</v>
      </c>
      <c r="C95" s="9"/>
      <c r="D95" s="9" t="s">
        <v>223</v>
      </c>
      <c r="E95" s="9" t="s">
        <v>224</v>
      </c>
      <c r="F95" s="9" t="s">
        <v>225</v>
      </c>
      <c r="G95" s="9"/>
      <c r="H95" s="9" t="s">
        <v>1410</v>
      </c>
      <c r="I95" s="8" t="s">
        <v>57</v>
      </c>
      <c r="J95" s="14"/>
      <c r="K95" s="64">
        <v>45955</v>
      </c>
      <c r="L95" s="453" t="s">
        <v>196</v>
      </c>
      <c r="M95" s="65">
        <v>2</v>
      </c>
      <c r="N95" s="9"/>
      <c r="O95" s="9"/>
      <c r="P95" s="351"/>
      <c r="Q95" s="265" t="s">
        <v>50</v>
      </c>
      <c r="R95" s="265" t="s">
        <v>711</v>
      </c>
      <c r="S95" s="416" t="s">
        <v>1411</v>
      </c>
      <c r="T95" s="265"/>
      <c r="U95" s="265"/>
      <c r="V95" s="265"/>
      <c r="W95" s="405" t="s">
        <v>619</v>
      </c>
      <c r="X95" s="284"/>
    </row>
    <row r="96" spans="1:24" s="2" customFormat="1" ht="180">
      <c r="A96" s="257">
        <v>89</v>
      </c>
      <c r="B96" s="9" t="s">
        <v>222</v>
      </c>
      <c r="C96" s="9"/>
      <c r="D96" s="9" t="s">
        <v>223</v>
      </c>
      <c r="E96" s="9" t="s">
        <v>226</v>
      </c>
      <c r="F96" s="9" t="s">
        <v>227</v>
      </c>
      <c r="G96" s="9"/>
      <c r="H96" s="9" t="s">
        <v>1410</v>
      </c>
      <c r="I96" s="8" t="s">
        <v>57</v>
      </c>
      <c r="J96" s="14"/>
      <c r="K96" s="64">
        <v>45955</v>
      </c>
      <c r="L96" s="453" t="s">
        <v>196</v>
      </c>
      <c r="M96" s="65">
        <v>3</v>
      </c>
      <c r="N96" s="9"/>
      <c r="O96" s="9"/>
      <c r="P96" s="351"/>
      <c r="Q96" s="265" t="s">
        <v>50</v>
      </c>
      <c r="R96" s="265" t="s">
        <v>711</v>
      </c>
      <c r="S96" s="416" t="s">
        <v>1411</v>
      </c>
      <c r="T96" s="265"/>
      <c r="U96" s="265"/>
      <c r="V96" s="265"/>
      <c r="W96" s="367" t="s">
        <v>1412</v>
      </c>
      <c r="X96" s="284"/>
    </row>
    <row r="97" spans="1:24" s="2" customFormat="1" ht="180">
      <c r="A97" s="257">
        <v>90</v>
      </c>
      <c r="B97" s="9" t="s">
        <v>77</v>
      </c>
      <c r="C97" s="8"/>
      <c r="D97" s="9" t="s">
        <v>371</v>
      </c>
      <c r="E97" s="9" t="s">
        <v>372</v>
      </c>
      <c r="F97" s="32" t="s">
        <v>373</v>
      </c>
      <c r="G97" s="8" t="s">
        <v>374</v>
      </c>
      <c r="H97" s="9" t="s">
        <v>1410</v>
      </c>
      <c r="I97" s="8" t="s">
        <v>375</v>
      </c>
      <c r="J97" s="8"/>
      <c r="K97" s="10">
        <v>45955</v>
      </c>
      <c r="L97" s="624" t="s">
        <v>50</v>
      </c>
      <c r="M97" s="269">
        <v>5</v>
      </c>
      <c r="N97" s="8"/>
      <c r="O97" s="8"/>
      <c r="P97" s="36"/>
      <c r="Q97" s="265" t="s">
        <v>50</v>
      </c>
      <c r="R97" s="274" t="s">
        <v>711</v>
      </c>
      <c r="S97" s="416" t="s">
        <v>1411</v>
      </c>
      <c r="T97" s="262"/>
      <c r="U97" s="262"/>
      <c r="V97" s="262"/>
      <c r="W97" s="350" t="s">
        <v>619</v>
      </c>
      <c r="X97" s="284"/>
    </row>
    <row r="98" spans="1:24" s="2" customFormat="1" ht="156">
      <c r="A98" s="306">
        <v>91</v>
      </c>
      <c r="B98" s="312" t="s">
        <v>77</v>
      </c>
      <c r="C98" s="273"/>
      <c r="D98" s="312" t="s">
        <v>392</v>
      </c>
      <c r="E98" s="312" t="s">
        <v>393</v>
      </c>
      <c r="F98" s="315" t="s">
        <v>394</v>
      </c>
      <c r="G98" s="273" t="s">
        <v>395</v>
      </c>
      <c r="H98" s="312" t="s">
        <v>1410</v>
      </c>
      <c r="I98" s="273" t="s">
        <v>384</v>
      </c>
      <c r="J98" s="273"/>
      <c r="K98" s="313">
        <v>45955</v>
      </c>
      <c r="L98" s="273" t="s">
        <v>50</v>
      </c>
      <c r="M98" s="314">
        <v>14</v>
      </c>
      <c r="N98" s="273"/>
      <c r="O98" s="273"/>
      <c r="P98" s="384"/>
      <c r="Q98" s="265" t="s">
        <v>50</v>
      </c>
      <c r="R98" s="262" t="s">
        <v>711</v>
      </c>
      <c r="S98" s="274" t="s">
        <v>709</v>
      </c>
      <c r="T98" s="262"/>
      <c r="U98" s="262"/>
      <c r="V98" s="262"/>
      <c r="W98" s="350" t="s">
        <v>620</v>
      </c>
      <c r="X98" s="284">
        <v>75</v>
      </c>
    </row>
    <row r="99" spans="1:24" s="2" customFormat="1" ht="60">
      <c r="A99" s="66">
        <v>92</v>
      </c>
      <c r="B99" s="9" t="s">
        <v>77</v>
      </c>
      <c r="C99" s="42"/>
      <c r="D99" s="42" t="s">
        <v>621</v>
      </c>
      <c r="E99" s="42" t="s">
        <v>622</v>
      </c>
      <c r="F99" s="42" t="s">
        <v>623</v>
      </c>
      <c r="G99" s="42" t="s">
        <v>384</v>
      </c>
      <c r="H99" s="42" t="s">
        <v>384</v>
      </c>
      <c r="I99" s="42"/>
      <c r="J99" s="10"/>
      <c r="K99" s="10">
        <v>45955</v>
      </c>
      <c r="L99" s="8" t="s">
        <v>50</v>
      </c>
      <c r="M99" s="43">
        <v>5</v>
      </c>
      <c r="N99" s="42"/>
      <c r="O99" s="42"/>
      <c r="P99" s="352"/>
      <c r="Q99" s="292"/>
      <c r="R99" s="262" t="s">
        <v>711</v>
      </c>
      <c r="S99" s="353" t="s">
        <v>709</v>
      </c>
      <c r="T99" s="292"/>
      <c r="U99" s="292"/>
      <c r="V99" s="292"/>
      <c r="W99" s="368" t="s">
        <v>624</v>
      </c>
      <c r="X99" s="292">
        <v>5</v>
      </c>
    </row>
    <row r="100" spans="1:24" s="2" customFormat="1" ht="156">
      <c r="A100" s="306">
        <v>93</v>
      </c>
      <c r="B100" s="265" t="s">
        <v>396</v>
      </c>
      <c r="C100" s="262"/>
      <c r="D100" s="265" t="s">
        <v>397</v>
      </c>
      <c r="E100" s="265" t="s">
        <v>398</v>
      </c>
      <c r="F100" s="297" t="s">
        <v>399</v>
      </c>
      <c r="G100" s="262" t="s">
        <v>320</v>
      </c>
      <c r="H100" s="265" t="s">
        <v>1410</v>
      </c>
      <c r="I100" s="262" t="s">
        <v>400</v>
      </c>
      <c r="J100" s="262"/>
      <c r="K100" s="298">
        <v>45958</v>
      </c>
      <c r="L100" s="296" t="s">
        <v>50</v>
      </c>
      <c r="M100" s="271">
        <v>8</v>
      </c>
      <c r="N100" s="262"/>
      <c r="O100" s="262"/>
      <c r="P100" s="385"/>
      <c r="Q100" s="265" t="s">
        <v>50</v>
      </c>
      <c r="R100" s="389" t="s">
        <v>1413</v>
      </c>
      <c r="S100" s="262"/>
      <c r="T100" s="262"/>
      <c r="U100" s="262"/>
      <c r="V100" s="262"/>
      <c r="W100" s="369" t="s">
        <v>1414</v>
      </c>
      <c r="X100" s="284"/>
    </row>
    <row r="101" spans="1:24" s="2" customFormat="1" ht="36">
      <c r="A101" s="66">
        <v>94</v>
      </c>
      <c r="B101" s="265" t="s">
        <v>222</v>
      </c>
      <c r="C101" s="262" t="s">
        <v>94</v>
      </c>
      <c r="D101" s="265" t="s">
        <v>479</v>
      </c>
      <c r="E101" s="265" t="s">
        <v>480</v>
      </c>
      <c r="F101" s="265" t="s">
        <v>481</v>
      </c>
      <c r="G101" s="262" t="s">
        <v>482</v>
      </c>
      <c r="H101" s="265" t="s">
        <v>1410</v>
      </c>
      <c r="I101" s="262" t="s">
        <v>246</v>
      </c>
      <c r="J101" s="262"/>
      <c r="K101" s="262"/>
      <c r="L101" s="296" t="s">
        <v>50</v>
      </c>
      <c r="M101" s="271">
        <v>12</v>
      </c>
      <c r="N101" s="262"/>
      <c r="O101" s="262"/>
      <c r="P101" s="385"/>
      <c r="Q101" s="265" t="s">
        <v>50</v>
      </c>
      <c r="R101" s="389" t="s">
        <v>1413</v>
      </c>
      <c r="S101" s="262"/>
      <c r="T101" s="262"/>
      <c r="U101" s="262"/>
      <c r="V101" s="262"/>
      <c r="W101" s="274"/>
      <c r="X101" s="284"/>
    </row>
    <row r="102" spans="1:24" s="2" customFormat="1" ht="156">
      <c r="A102" s="306">
        <v>95</v>
      </c>
      <c r="B102" s="276" t="s">
        <v>68</v>
      </c>
      <c r="C102" s="276"/>
      <c r="D102" s="276" t="s">
        <v>219</v>
      </c>
      <c r="E102" s="276" t="s">
        <v>219</v>
      </c>
      <c r="F102" s="276" t="s">
        <v>220</v>
      </c>
      <c r="G102" s="276"/>
      <c r="H102" s="276" t="s">
        <v>1415</v>
      </c>
      <c r="I102" s="329" t="s">
        <v>57</v>
      </c>
      <c r="J102" s="339"/>
      <c r="K102" s="340">
        <v>45955</v>
      </c>
      <c r="L102" s="625" t="s">
        <v>196</v>
      </c>
      <c r="M102" s="341">
        <v>1</v>
      </c>
      <c r="N102" s="276"/>
      <c r="O102" s="276"/>
      <c r="P102" s="388"/>
      <c r="Q102" s="265" t="s">
        <v>50</v>
      </c>
      <c r="R102" s="265" t="s">
        <v>1416</v>
      </c>
      <c r="S102" s="415" t="s">
        <v>1417</v>
      </c>
      <c r="T102" s="265"/>
      <c r="U102" s="265"/>
      <c r="V102" s="265"/>
      <c r="W102" s="405" t="s">
        <v>1418</v>
      </c>
      <c r="X102" s="284"/>
    </row>
    <row r="103" spans="1:24" s="2" customFormat="1" ht="43.5">
      <c r="A103" s="66">
        <v>96</v>
      </c>
      <c r="B103" s="26" t="s">
        <v>68</v>
      </c>
      <c r="C103" s="8"/>
      <c r="D103" s="9" t="s">
        <v>317</v>
      </c>
      <c r="E103" s="9" t="s">
        <v>318</v>
      </c>
      <c r="F103" s="9" t="s">
        <v>319</v>
      </c>
      <c r="G103" s="8" t="s">
        <v>320</v>
      </c>
      <c r="H103" s="9" t="s">
        <v>1415</v>
      </c>
      <c r="I103" s="8"/>
      <c r="J103" s="8"/>
      <c r="K103" s="8"/>
      <c r="L103" s="8" t="s">
        <v>50</v>
      </c>
      <c r="M103" s="269">
        <v>4</v>
      </c>
      <c r="N103" s="8"/>
      <c r="O103" s="8"/>
      <c r="P103" s="36"/>
      <c r="Q103" s="265" t="s">
        <v>50</v>
      </c>
      <c r="R103" s="274" t="s">
        <v>711</v>
      </c>
      <c r="S103" s="274" t="s">
        <v>709</v>
      </c>
      <c r="T103" s="262"/>
      <c r="U103" s="262"/>
      <c r="V103" s="262"/>
      <c r="W103" s="350" t="s">
        <v>1419</v>
      </c>
      <c r="X103" s="284">
        <v>47</v>
      </c>
    </row>
    <row r="104" spans="1:24" s="2" customFormat="1" ht="87">
      <c r="A104" s="306">
        <v>97</v>
      </c>
      <c r="B104" s="26" t="s">
        <v>68</v>
      </c>
      <c r="C104" s="8"/>
      <c r="D104" s="9" t="s">
        <v>335</v>
      </c>
      <c r="E104" s="9" t="s">
        <v>335</v>
      </c>
      <c r="F104" s="9" t="s">
        <v>336</v>
      </c>
      <c r="G104" s="8" t="s">
        <v>320</v>
      </c>
      <c r="H104" s="9" t="s">
        <v>1415</v>
      </c>
      <c r="I104" s="8"/>
      <c r="J104" s="8"/>
      <c r="K104" s="8"/>
      <c r="L104" s="8" t="s">
        <v>50</v>
      </c>
      <c r="M104" s="269">
        <v>6</v>
      </c>
      <c r="N104" s="8"/>
      <c r="O104" s="8"/>
      <c r="P104" s="36"/>
      <c r="Q104" s="265" t="s">
        <v>50</v>
      </c>
      <c r="R104" s="274" t="s">
        <v>711</v>
      </c>
      <c r="S104" s="274" t="s">
        <v>709</v>
      </c>
      <c r="T104" s="262"/>
      <c r="U104" s="262"/>
      <c r="V104" s="262"/>
      <c r="W104" s="350" t="s">
        <v>1420</v>
      </c>
      <c r="X104" s="284">
        <v>12</v>
      </c>
    </row>
    <row r="105" spans="1:24" s="2" customFormat="1" ht="57.95">
      <c r="A105" s="66">
        <v>98</v>
      </c>
      <c r="B105" s="316" t="s">
        <v>331</v>
      </c>
      <c r="C105" s="273"/>
      <c r="D105" s="312" t="s">
        <v>332</v>
      </c>
      <c r="E105" s="312" t="s">
        <v>333</v>
      </c>
      <c r="F105" s="312" t="s">
        <v>334</v>
      </c>
      <c r="G105" s="273" t="s">
        <v>320</v>
      </c>
      <c r="H105" s="312" t="s">
        <v>1415</v>
      </c>
      <c r="I105" s="273"/>
      <c r="J105" s="273"/>
      <c r="K105" s="273"/>
      <c r="L105" s="273" t="s">
        <v>50</v>
      </c>
      <c r="M105" s="314">
        <v>7</v>
      </c>
      <c r="N105" s="273"/>
      <c r="O105" s="273"/>
      <c r="P105" s="384"/>
      <c r="Q105" s="265" t="s">
        <v>50</v>
      </c>
      <c r="R105" s="274" t="s">
        <v>711</v>
      </c>
      <c r="S105" s="29" t="s">
        <v>709</v>
      </c>
      <c r="T105" s="262"/>
      <c r="U105" s="262"/>
      <c r="V105" s="262"/>
      <c r="W105" s="350" t="s">
        <v>1421</v>
      </c>
      <c r="X105" s="284">
        <v>12</v>
      </c>
    </row>
    <row r="106" spans="1:24" s="2" customFormat="1" ht="57.95">
      <c r="A106" s="306">
        <v>99</v>
      </c>
      <c r="B106" s="299" t="s">
        <v>68</v>
      </c>
      <c r="C106" s="262"/>
      <c r="D106" s="265" t="s">
        <v>327</v>
      </c>
      <c r="E106" s="265" t="s">
        <v>328</v>
      </c>
      <c r="F106" s="265" t="s">
        <v>329</v>
      </c>
      <c r="G106" s="262" t="s">
        <v>320</v>
      </c>
      <c r="H106" s="265" t="s">
        <v>1415</v>
      </c>
      <c r="I106" s="262" t="s">
        <v>330</v>
      </c>
      <c r="J106" s="262"/>
      <c r="K106" s="262"/>
      <c r="L106" s="296" t="s">
        <v>50</v>
      </c>
      <c r="M106" s="271">
        <v>9</v>
      </c>
      <c r="N106" s="262"/>
      <c r="O106" s="262"/>
      <c r="P106" s="385"/>
      <c r="Q106" s="265" t="s">
        <v>50</v>
      </c>
      <c r="R106" s="282" t="s">
        <v>1422</v>
      </c>
      <c r="S106" s="262"/>
      <c r="T106" s="262"/>
      <c r="U106" s="262"/>
      <c r="V106" s="262"/>
      <c r="W106" s="350" t="s">
        <v>1423</v>
      </c>
      <c r="X106" s="284"/>
    </row>
    <row r="107" spans="1:24" s="2" customFormat="1" ht="57.95">
      <c r="A107" s="66">
        <v>100</v>
      </c>
      <c r="B107" s="342" t="s">
        <v>321</v>
      </c>
      <c r="C107" s="329"/>
      <c r="D107" s="343" t="s">
        <v>322</v>
      </c>
      <c r="E107" s="276" t="s">
        <v>323</v>
      </c>
      <c r="F107" s="276" t="s">
        <v>324</v>
      </c>
      <c r="G107" s="329" t="s">
        <v>320</v>
      </c>
      <c r="H107" s="276" t="s">
        <v>1415</v>
      </c>
      <c r="I107" s="329"/>
      <c r="J107" s="329"/>
      <c r="K107" s="329"/>
      <c r="L107" s="329" t="s">
        <v>50</v>
      </c>
      <c r="M107" s="332">
        <v>10</v>
      </c>
      <c r="N107" s="329"/>
      <c r="O107" s="329"/>
      <c r="P107" s="348"/>
      <c r="Q107" s="265" t="s">
        <v>50</v>
      </c>
      <c r="R107" s="274" t="s">
        <v>711</v>
      </c>
      <c r="S107" s="274" t="s">
        <v>709</v>
      </c>
      <c r="T107" s="262"/>
      <c r="U107" s="262"/>
      <c r="V107" s="262"/>
      <c r="W107" s="350" t="s">
        <v>1424</v>
      </c>
      <c r="X107" s="284">
        <v>5</v>
      </c>
    </row>
    <row r="108" spans="1:24" s="2" customFormat="1" ht="87">
      <c r="A108" s="306">
        <v>101</v>
      </c>
      <c r="B108" s="26" t="s">
        <v>68</v>
      </c>
      <c r="C108" s="8"/>
      <c r="D108" s="9" t="s">
        <v>325</v>
      </c>
      <c r="E108" s="9" t="s">
        <v>325</v>
      </c>
      <c r="F108" s="9" t="s">
        <v>326</v>
      </c>
      <c r="G108" s="8" t="s">
        <v>320</v>
      </c>
      <c r="H108" s="9" t="s">
        <v>1415</v>
      </c>
      <c r="I108" s="8"/>
      <c r="J108" s="8"/>
      <c r="K108" s="8"/>
      <c r="L108" s="8" t="s">
        <v>50</v>
      </c>
      <c r="M108" s="269">
        <v>11</v>
      </c>
      <c r="N108" s="8"/>
      <c r="O108" s="8"/>
      <c r="P108" s="36"/>
      <c r="Q108" s="265" t="s">
        <v>50</v>
      </c>
      <c r="R108" s="274" t="s">
        <v>711</v>
      </c>
      <c r="S108" s="274" t="s">
        <v>709</v>
      </c>
      <c r="T108" s="262"/>
      <c r="U108" s="262"/>
      <c r="V108" s="262"/>
      <c r="W108" s="350" t="s">
        <v>1420</v>
      </c>
      <c r="X108" s="284">
        <v>12</v>
      </c>
    </row>
    <row r="109" spans="1:24" s="2" customFormat="1" ht="120">
      <c r="A109" s="66">
        <v>102</v>
      </c>
      <c r="B109" s="31" t="s">
        <v>387</v>
      </c>
      <c r="C109" s="21"/>
      <c r="D109" s="31" t="s">
        <v>388</v>
      </c>
      <c r="E109" s="31" t="s">
        <v>389</v>
      </c>
      <c r="F109" s="150" t="s">
        <v>390</v>
      </c>
      <c r="G109" s="21" t="s">
        <v>391</v>
      </c>
      <c r="H109" s="21"/>
      <c r="I109" s="21" t="s">
        <v>384</v>
      </c>
      <c r="J109" s="21"/>
      <c r="K109" s="151">
        <v>45930</v>
      </c>
      <c r="L109" s="152" t="s">
        <v>58</v>
      </c>
      <c r="M109" s="270">
        <v>13</v>
      </c>
      <c r="N109" s="21"/>
      <c r="O109" s="21"/>
      <c r="P109" s="374"/>
      <c r="Q109" s="370" t="s">
        <v>589</v>
      </c>
      <c r="R109" s="370"/>
      <c r="S109" s="31"/>
      <c r="T109" s="370"/>
      <c r="U109" s="370"/>
      <c r="V109" s="370"/>
      <c r="W109" s="350" t="s">
        <v>590</v>
      </c>
      <c r="X109" s="284"/>
    </row>
    <row r="110" spans="1:24" s="40" customFormat="1" ht="168">
      <c r="A110" s="306">
        <v>103</v>
      </c>
      <c r="B110" s="42" t="s">
        <v>180</v>
      </c>
      <c r="C110" s="42" t="s">
        <v>686</v>
      </c>
      <c r="D110" s="42" t="s">
        <v>182</v>
      </c>
      <c r="E110" s="42" t="s">
        <v>183</v>
      </c>
      <c r="F110" s="42" t="s">
        <v>184</v>
      </c>
      <c r="G110" s="42"/>
      <c r="H110" s="42" t="s">
        <v>1425</v>
      </c>
      <c r="I110" s="41" t="s">
        <v>186</v>
      </c>
      <c r="J110" s="67"/>
      <c r="K110" s="68">
        <v>45955</v>
      </c>
      <c r="L110" s="626" t="s">
        <v>133</v>
      </c>
      <c r="M110" s="43">
        <v>1</v>
      </c>
      <c r="N110" s="42"/>
      <c r="O110" s="42"/>
      <c r="P110" s="352"/>
      <c r="Q110" s="292" t="s">
        <v>50</v>
      </c>
      <c r="R110" s="292" t="s">
        <v>711</v>
      </c>
      <c r="S110" s="415" t="s">
        <v>1426</v>
      </c>
      <c r="T110" s="292" t="s">
        <v>1427</v>
      </c>
      <c r="U110" s="292"/>
      <c r="V110" s="292"/>
      <c r="W110" s="274" t="s">
        <v>1428</v>
      </c>
      <c r="X110" s="274" t="s">
        <v>1429</v>
      </c>
    </row>
    <row r="111" spans="1:24" s="40" customFormat="1" ht="276">
      <c r="A111" s="66">
        <v>104</v>
      </c>
      <c r="B111" s="42" t="s">
        <v>180</v>
      </c>
      <c r="C111" s="42" t="s">
        <v>686</v>
      </c>
      <c r="D111" s="42" t="s">
        <v>200</v>
      </c>
      <c r="E111" s="42" t="s">
        <v>201</v>
      </c>
      <c r="F111" s="42" t="s">
        <v>581</v>
      </c>
      <c r="G111" s="42"/>
      <c r="H111" s="42" t="s">
        <v>1425</v>
      </c>
      <c r="I111" s="41" t="s">
        <v>186</v>
      </c>
      <c r="J111" s="67"/>
      <c r="K111" s="68">
        <v>45955</v>
      </c>
      <c r="L111" s="42" t="s">
        <v>196</v>
      </c>
      <c r="M111" s="43">
        <v>5</v>
      </c>
      <c r="N111" s="42"/>
      <c r="O111" s="42"/>
      <c r="P111" s="352"/>
      <c r="Q111" s="292" t="s">
        <v>50</v>
      </c>
      <c r="R111" s="292" t="s">
        <v>1430</v>
      </c>
      <c r="S111" s="265" t="s">
        <v>709</v>
      </c>
      <c r="T111" s="292"/>
      <c r="U111" s="292"/>
      <c r="V111" s="292"/>
      <c r="W111" s="350" t="s">
        <v>1431</v>
      </c>
      <c r="X111" s="284">
        <v>30</v>
      </c>
    </row>
    <row r="112" spans="1:24" s="40" customFormat="1" ht="84">
      <c r="A112" s="306">
        <v>105</v>
      </c>
      <c r="B112" s="42" t="s">
        <v>180</v>
      </c>
      <c r="C112" s="42"/>
      <c r="D112" s="42" t="s">
        <v>203</v>
      </c>
      <c r="E112" s="42" t="s">
        <v>204</v>
      </c>
      <c r="F112" s="42" t="s">
        <v>205</v>
      </c>
      <c r="G112" s="42"/>
      <c r="H112" s="42" t="s">
        <v>1425</v>
      </c>
      <c r="I112" s="41" t="s">
        <v>186</v>
      </c>
      <c r="J112" s="67"/>
      <c r="K112" s="68">
        <v>45955</v>
      </c>
      <c r="L112" s="42" t="s">
        <v>196</v>
      </c>
      <c r="M112" s="43">
        <v>3</v>
      </c>
      <c r="N112" s="42"/>
      <c r="O112" s="42"/>
      <c r="P112" s="352"/>
      <c r="Q112" s="292" t="s">
        <v>50</v>
      </c>
      <c r="R112" s="292" t="s">
        <v>1430</v>
      </c>
      <c r="S112" s="265" t="s">
        <v>709</v>
      </c>
      <c r="T112" s="292"/>
      <c r="U112" s="292"/>
      <c r="V112" s="292"/>
      <c r="W112" s="350" t="s">
        <v>1432</v>
      </c>
      <c r="X112" s="284">
        <v>63</v>
      </c>
    </row>
    <row r="113" spans="1:24" s="40" customFormat="1" ht="48">
      <c r="A113" s="66">
        <v>106</v>
      </c>
      <c r="B113" s="42" t="s">
        <v>180</v>
      </c>
      <c r="C113" s="42"/>
      <c r="D113" s="42" t="s">
        <v>206</v>
      </c>
      <c r="E113" s="42" t="s">
        <v>207</v>
      </c>
      <c r="F113" s="42" t="s">
        <v>208</v>
      </c>
      <c r="G113" s="42"/>
      <c r="H113" s="42" t="s">
        <v>1425</v>
      </c>
      <c r="I113" s="41" t="s">
        <v>186</v>
      </c>
      <c r="J113" s="67"/>
      <c r="K113" s="68">
        <v>45955</v>
      </c>
      <c r="L113" s="42" t="s">
        <v>196</v>
      </c>
      <c r="M113" s="43">
        <v>6</v>
      </c>
      <c r="N113" s="42"/>
      <c r="O113" s="42"/>
      <c r="P113" s="352"/>
      <c r="Q113" s="292" t="s">
        <v>50</v>
      </c>
      <c r="R113" s="292" t="s">
        <v>711</v>
      </c>
      <c r="S113" s="265" t="s">
        <v>709</v>
      </c>
      <c r="T113" s="292"/>
      <c r="U113" s="292"/>
      <c r="V113" s="292"/>
      <c r="W113" s="350" t="s">
        <v>1433</v>
      </c>
      <c r="X113" s="284">
        <v>3.25</v>
      </c>
    </row>
    <row r="114" spans="1:24" s="40" customFormat="1" ht="168">
      <c r="A114" s="306">
        <v>107</v>
      </c>
      <c r="B114" s="41" t="s">
        <v>180</v>
      </c>
      <c r="C114" s="41" t="s">
        <v>211</v>
      </c>
      <c r="D114" s="42" t="s">
        <v>212</v>
      </c>
      <c r="E114" s="42" t="s">
        <v>213</v>
      </c>
      <c r="F114" s="42" t="s">
        <v>214</v>
      </c>
      <c r="G114" s="41" t="s">
        <v>185</v>
      </c>
      <c r="H114" s="42" t="s">
        <v>1425</v>
      </c>
      <c r="I114" s="41"/>
      <c r="J114" s="67"/>
      <c r="K114" s="69"/>
      <c r="L114" s="406" t="s">
        <v>50</v>
      </c>
      <c r="M114" s="70">
        <v>4</v>
      </c>
      <c r="N114" s="42"/>
      <c r="O114" s="42"/>
      <c r="P114" s="352"/>
      <c r="Q114" s="292" t="s">
        <v>50</v>
      </c>
      <c r="R114" s="292" t="s">
        <v>711</v>
      </c>
      <c r="S114" s="282" t="s">
        <v>1374</v>
      </c>
      <c r="T114" s="292"/>
      <c r="U114" s="292"/>
      <c r="V114" s="292"/>
      <c r="W114" s="274" t="s">
        <v>1434</v>
      </c>
      <c r="X114" s="274" t="s">
        <v>1435</v>
      </c>
    </row>
    <row r="115" spans="1:24" s="40" customFormat="1" ht="156">
      <c r="A115" s="66">
        <v>108</v>
      </c>
      <c r="B115" s="42" t="s">
        <v>180</v>
      </c>
      <c r="C115" s="42" t="s">
        <v>686</v>
      </c>
      <c r="D115" s="42" t="s">
        <v>209</v>
      </c>
      <c r="E115" s="42" t="s">
        <v>210</v>
      </c>
      <c r="F115" s="42" t="s">
        <v>210</v>
      </c>
      <c r="G115" s="42"/>
      <c r="H115" s="42" t="s">
        <v>1425</v>
      </c>
      <c r="I115" s="41" t="s">
        <v>186</v>
      </c>
      <c r="J115" s="67"/>
      <c r="K115" s="68">
        <v>45955</v>
      </c>
      <c r="L115" s="42" t="s">
        <v>196</v>
      </c>
      <c r="M115" s="43">
        <v>2</v>
      </c>
      <c r="N115" s="42"/>
      <c r="O115" s="42"/>
      <c r="P115" s="352"/>
      <c r="Q115" s="292" t="s">
        <v>50</v>
      </c>
      <c r="R115" s="292" t="s">
        <v>711</v>
      </c>
      <c r="S115" s="265" t="s">
        <v>1436</v>
      </c>
      <c r="T115" s="292"/>
      <c r="U115" s="292"/>
      <c r="V115" s="292"/>
      <c r="W115" s="274" t="s">
        <v>1437</v>
      </c>
      <c r="X115" s="274" t="s">
        <v>1438</v>
      </c>
    </row>
    <row r="116" spans="1:24" s="40" customFormat="1" ht="48">
      <c r="A116" s="306">
        <v>109</v>
      </c>
      <c r="B116" s="42" t="s">
        <v>180</v>
      </c>
      <c r="C116" s="42"/>
      <c r="D116" s="42" t="s">
        <v>215</v>
      </c>
      <c r="E116" s="42" t="s">
        <v>216</v>
      </c>
      <c r="F116" s="42" t="s">
        <v>216</v>
      </c>
      <c r="G116" s="42"/>
      <c r="H116" s="42" t="s">
        <v>1425</v>
      </c>
      <c r="I116" s="258" t="s">
        <v>218</v>
      </c>
      <c r="J116" s="259"/>
      <c r="K116" s="260">
        <v>45955</v>
      </c>
      <c r="L116" s="417" t="s">
        <v>196</v>
      </c>
      <c r="M116" s="261" t="s">
        <v>583</v>
      </c>
      <c r="N116" s="253"/>
      <c r="O116" s="253"/>
      <c r="P116" s="386" t="s">
        <v>582</v>
      </c>
      <c r="Q116" s="292" t="s">
        <v>1141</v>
      </c>
      <c r="R116" s="389" t="s">
        <v>1374</v>
      </c>
      <c r="S116" s="265"/>
      <c r="T116" s="292"/>
      <c r="U116" s="292"/>
      <c r="V116" s="292"/>
      <c r="W116" s="274"/>
      <c r="X116" s="284"/>
    </row>
    <row r="117" spans="1:24" ht="57.95">
      <c r="A117" s="66">
        <v>110</v>
      </c>
      <c r="B117" s="9" t="s">
        <v>358</v>
      </c>
      <c r="C117" s="8"/>
      <c r="D117" s="9" t="s">
        <v>359</v>
      </c>
      <c r="E117" s="9" t="s">
        <v>360</v>
      </c>
      <c r="F117" s="28" t="s">
        <v>361</v>
      </c>
      <c r="G117" s="8" t="s">
        <v>362</v>
      </c>
      <c r="H117" s="42" t="s">
        <v>1425</v>
      </c>
      <c r="I117" s="262"/>
      <c r="J117" s="263"/>
      <c r="K117" s="264">
        <v>45955</v>
      </c>
      <c r="L117" s="262" t="s">
        <v>50</v>
      </c>
      <c r="M117" s="271">
        <v>1</v>
      </c>
      <c r="N117" s="262"/>
      <c r="O117" s="262" t="s">
        <v>50</v>
      </c>
      <c r="P117" s="385"/>
      <c r="Q117" s="265"/>
      <c r="R117" s="265" t="s">
        <v>711</v>
      </c>
      <c r="S117" s="265" t="s">
        <v>709</v>
      </c>
      <c r="T117" s="263"/>
      <c r="U117" s="263"/>
      <c r="V117" s="263"/>
      <c r="W117" s="367" t="s">
        <v>1439</v>
      </c>
      <c r="X117" s="284">
        <v>20</v>
      </c>
    </row>
    <row r="118" spans="1:24" ht="57.95">
      <c r="A118" s="306">
        <v>111</v>
      </c>
      <c r="B118" s="9" t="s">
        <v>358</v>
      </c>
      <c r="C118" s="8"/>
      <c r="D118" s="9" t="s">
        <v>364</v>
      </c>
      <c r="E118" s="9" t="s">
        <v>365</v>
      </c>
      <c r="F118" s="28" t="s">
        <v>366</v>
      </c>
      <c r="G118" s="8" t="s">
        <v>362</v>
      </c>
      <c r="H118" s="42" t="s">
        <v>1425</v>
      </c>
      <c r="I118" s="262"/>
      <c r="J118" s="263"/>
      <c r="K118" s="264">
        <v>45955</v>
      </c>
      <c r="L118" s="262" t="s">
        <v>50</v>
      </c>
      <c r="M118" s="271">
        <v>2</v>
      </c>
      <c r="N118" s="262"/>
      <c r="O118" s="262" t="s">
        <v>50</v>
      </c>
      <c r="P118" s="385"/>
      <c r="Q118" s="265"/>
      <c r="R118" s="265" t="s">
        <v>711</v>
      </c>
      <c r="S118" s="265" t="s">
        <v>709</v>
      </c>
      <c r="T118" s="263"/>
      <c r="U118" s="263"/>
      <c r="V118" s="263"/>
      <c r="W118" s="367" t="s">
        <v>1440</v>
      </c>
      <c r="X118" s="263">
        <v>30</v>
      </c>
    </row>
    <row r="119" spans="1:24" ht="60">
      <c r="A119" s="66">
        <v>112</v>
      </c>
      <c r="B119" s="9" t="s">
        <v>358</v>
      </c>
      <c r="C119" s="42"/>
      <c r="D119" s="42" t="s">
        <v>713</v>
      </c>
      <c r="E119" s="42" t="s">
        <v>714</v>
      </c>
      <c r="F119" s="42" t="s">
        <v>715</v>
      </c>
      <c r="G119" s="42" t="s">
        <v>362</v>
      </c>
      <c r="H119" s="42"/>
      <c r="I119" s="42"/>
      <c r="K119" s="10">
        <v>45955</v>
      </c>
      <c r="L119" s="626" t="s">
        <v>50</v>
      </c>
      <c r="M119" s="42"/>
      <c r="N119" s="42"/>
      <c r="O119" s="42"/>
      <c r="P119" s="42"/>
      <c r="Q119" s="42"/>
      <c r="R119" s="265" t="s">
        <v>711</v>
      </c>
      <c r="S119" s="415" t="s">
        <v>1441</v>
      </c>
      <c r="T119" s="42"/>
      <c r="U119" s="42"/>
      <c r="V119" s="42"/>
      <c r="W119" s="404" t="s">
        <v>1442</v>
      </c>
      <c r="X119" s="42">
        <v>3</v>
      </c>
    </row>
    <row r="120" spans="1:24" ht="43.5">
      <c r="A120" s="66">
        <v>144</v>
      </c>
      <c r="B120" s="42" t="s">
        <v>704</v>
      </c>
      <c r="C120" s="42"/>
      <c r="D120" s="42" t="s">
        <v>705</v>
      </c>
      <c r="E120" s="42" t="s">
        <v>706</v>
      </c>
      <c r="F120" s="42" t="s">
        <v>707</v>
      </c>
      <c r="G120" s="42" t="s">
        <v>708</v>
      </c>
      <c r="H120" s="42" t="s">
        <v>252</v>
      </c>
      <c r="I120" s="42"/>
      <c r="J120" s="42"/>
      <c r="L120" s="42" t="s">
        <v>50</v>
      </c>
      <c r="M120" s="42"/>
      <c r="N120" s="42" t="s">
        <v>50</v>
      </c>
      <c r="O120" s="42"/>
      <c r="P120" s="352"/>
      <c r="Q120" s="292"/>
      <c r="R120" s="292"/>
      <c r="S120" s="265" t="s">
        <v>709</v>
      </c>
      <c r="T120" s="292"/>
      <c r="U120" s="292"/>
      <c r="V120" s="292"/>
      <c r="W120" s="368" t="s">
        <v>710</v>
      </c>
      <c r="X120" s="371">
        <v>20</v>
      </c>
    </row>
    <row r="121" spans="1:24" ht="132">
      <c r="A121" s="66">
        <v>145</v>
      </c>
      <c r="B121" s="391" t="s">
        <v>154</v>
      </c>
      <c r="C121" s="390"/>
      <c r="D121" s="392" t="s">
        <v>167</v>
      </c>
      <c r="E121" s="393"/>
      <c r="F121" s="394" t="s">
        <v>591</v>
      </c>
      <c r="G121" s="392"/>
      <c r="H121" s="395"/>
      <c r="I121" s="395"/>
      <c r="J121" s="395"/>
      <c r="K121" s="395"/>
      <c r="L121" s="9" t="s">
        <v>50</v>
      </c>
      <c r="M121" s="395"/>
      <c r="N121" s="395"/>
      <c r="O121" s="395"/>
      <c r="P121" s="395"/>
      <c r="Q121" s="395"/>
      <c r="R121" s="274" t="s">
        <v>711</v>
      </c>
      <c r="S121" s="274" t="s">
        <v>709</v>
      </c>
      <c r="T121" s="395"/>
      <c r="U121" s="395"/>
      <c r="V121" s="394" t="s">
        <v>591</v>
      </c>
      <c r="W121" s="397" t="s">
        <v>592</v>
      </c>
      <c r="X121" s="395">
        <v>5</v>
      </c>
    </row>
    <row r="122" spans="1:24" ht="108">
      <c r="A122" s="66">
        <v>146</v>
      </c>
      <c r="B122" s="391" t="s">
        <v>154</v>
      </c>
      <c r="C122" s="398"/>
      <c r="D122" s="399" t="s">
        <v>593</v>
      </c>
      <c r="E122" s="400"/>
      <c r="F122" s="401" t="s">
        <v>594</v>
      </c>
      <c r="G122" s="392"/>
      <c r="H122" s="395"/>
      <c r="I122" s="395"/>
      <c r="J122" s="395"/>
      <c r="K122" s="395"/>
      <c r="L122" s="9" t="s">
        <v>50</v>
      </c>
      <c r="M122" s="395"/>
      <c r="N122" s="395"/>
      <c r="O122" s="395"/>
      <c r="P122" s="395"/>
      <c r="Q122" s="395"/>
      <c r="R122" s="274" t="s">
        <v>711</v>
      </c>
      <c r="S122" s="274" t="s">
        <v>709</v>
      </c>
      <c r="T122" s="395"/>
      <c r="U122" s="395"/>
      <c r="V122" s="401" t="s">
        <v>594</v>
      </c>
      <c r="W122" s="397" t="s">
        <v>595</v>
      </c>
      <c r="X122" s="395">
        <v>5</v>
      </c>
    </row>
    <row r="123" spans="1:24" ht="108">
      <c r="A123" s="66">
        <v>147</v>
      </c>
      <c r="B123" s="391" t="s">
        <v>154</v>
      </c>
      <c r="C123" s="398"/>
      <c r="D123" s="392" t="s">
        <v>596</v>
      </c>
      <c r="E123" s="400"/>
      <c r="F123" s="397" t="s">
        <v>594</v>
      </c>
      <c r="G123" s="392"/>
      <c r="H123" s="395"/>
      <c r="I123" s="395"/>
      <c r="J123" s="395"/>
      <c r="K123" s="395"/>
      <c r="L123" s="9" t="s">
        <v>50</v>
      </c>
      <c r="M123" s="395"/>
      <c r="N123" s="395"/>
      <c r="O123" s="395"/>
      <c r="P123" s="395"/>
      <c r="Q123" s="395"/>
      <c r="R123" s="274" t="s">
        <v>711</v>
      </c>
      <c r="S123" s="274" t="s">
        <v>709</v>
      </c>
      <c r="T123" s="395"/>
      <c r="U123" s="395"/>
      <c r="V123" s="397" t="s">
        <v>594</v>
      </c>
      <c r="W123" s="402" t="s">
        <v>597</v>
      </c>
      <c r="X123" s="395">
        <v>5</v>
      </c>
    </row>
    <row r="124" spans="1:24" ht="144">
      <c r="A124" s="66">
        <v>148</v>
      </c>
      <c r="B124" s="391" t="s">
        <v>154</v>
      </c>
      <c r="C124" s="398"/>
      <c r="D124" s="392" t="s">
        <v>598</v>
      </c>
      <c r="E124" s="400"/>
      <c r="F124" s="397" t="s">
        <v>599</v>
      </c>
      <c r="G124" s="392"/>
      <c r="H124" s="395"/>
      <c r="I124" s="395"/>
      <c r="J124" s="395"/>
      <c r="K124" s="395"/>
      <c r="L124" s="9" t="s">
        <v>50</v>
      </c>
      <c r="M124" s="395"/>
      <c r="N124" s="395"/>
      <c r="O124" s="395"/>
      <c r="P124" s="395"/>
      <c r="Q124" s="395"/>
      <c r="R124" s="274" t="s">
        <v>711</v>
      </c>
      <c r="S124" s="274" t="s">
        <v>709</v>
      </c>
      <c r="T124" s="395"/>
      <c r="U124" s="395"/>
      <c r="V124" s="397" t="s">
        <v>599</v>
      </c>
      <c r="W124" s="397" t="s">
        <v>600</v>
      </c>
      <c r="X124" s="395">
        <v>15.25</v>
      </c>
    </row>
    <row r="125" spans="1:24" ht="144">
      <c r="A125" s="418">
        <v>149</v>
      </c>
      <c r="B125" s="419" t="s">
        <v>154</v>
      </c>
      <c r="C125" s="420"/>
      <c r="D125" s="421" t="s">
        <v>601</v>
      </c>
      <c r="E125" s="422"/>
      <c r="F125" s="423" t="s">
        <v>599</v>
      </c>
      <c r="G125" s="421"/>
      <c r="H125" s="424"/>
      <c r="I125" s="424"/>
      <c r="J125" s="424"/>
      <c r="K125" s="424"/>
      <c r="L125" s="312" t="s">
        <v>50</v>
      </c>
      <c r="M125" s="424"/>
      <c r="N125" s="424"/>
      <c r="O125" s="424"/>
      <c r="P125" s="424"/>
      <c r="Q125" s="424"/>
      <c r="R125" s="425" t="s">
        <v>711</v>
      </c>
      <c r="S125" s="425" t="s">
        <v>709</v>
      </c>
      <c r="T125" s="424"/>
      <c r="U125" s="424"/>
      <c r="V125" s="423" t="s">
        <v>599</v>
      </c>
      <c r="W125" s="423" t="s">
        <v>602</v>
      </c>
      <c r="X125" s="424">
        <v>3.5</v>
      </c>
    </row>
    <row r="126" spans="1:24" s="449" customFormat="1" ht="264">
      <c r="A126" s="262"/>
      <c r="B126" s="262" t="s">
        <v>180</v>
      </c>
      <c r="C126" s="262" t="s">
        <v>686</v>
      </c>
      <c r="D126" s="262" t="s">
        <v>1443</v>
      </c>
      <c r="E126" s="262" t="s">
        <v>1444</v>
      </c>
      <c r="F126" s="265" t="s">
        <v>1445</v>
      </c>
      <c r="G126" s="262" t="s">
        <v>186</v>
      </c>
      <c r="H126" s="262" t="s">
        <v>1446</v>
      </c>
      <c r="I126" s="445"/>
      <c r="J126" s="446"/>
      <c r="K126" s="446">
        <v>45955</v>
      </c>
      <c r="L126" s="447" t="s">
        <v>50</v>
      </c>
      <c r="M126" s="262"/>
      <c r="N126" s="262" t="s">
        <v>1382</v>
      </c>
      <c r="O126" s="262" t="s">
        <v>1446</v>
      </c>
      <c r="P126" s="262" t="s">
        <v>1446</v>
      </c>
      <c r="Q126" s="262" t="s">
        <v>1446</v>
      </c>
      <c r="R126" s="416" t="s">
        <v>1383</v>
      </c>
      <c r="S126" s="416" t="s">
        <v>709</v>
      </c>
      <c r="T126" s="262"/>
      <c r="U126" s="262" t="s">
        <v>1446</v>
      </c>
      <c r="V126" s="448" t="s">
        <v>1447</v>
      </c>
      <c r="W126" s="265" t="s">
        <v>1448</v>
      </c>
      <c r="X126" s="265" t="s">
        <v>1449</v>
      </c>
    </row>
    <row r="127" spans="1:24" ht="36">
      <c r="A127" s="7">
        <v>144</v>
      </c>
      <c r="B127" s="42" t="s">
        <v>718</v>
      </c>
      <c r="C127" s="42"/>
      <c r="D127" s="42" t="s">
        <v>86</v>
      </c>
      <c r="E127" s="42" t="s">
        <v>87</v>
      </c>
      <c r="F127" s="42" t="s">
        <v>88</v>
      </c>
      <c r="G127" s="42" t="s">
        <v>89</v>
      </c>
      <c r="H127" s="42"/>
      <c r="I127" s="67" t="s">
        <v>47</v>
      </c>
      <c r="J127" s="67"/>
      <c r="K127" s="464">
        <v>45930</v>
      </c>
      <c r="L127" s="42" t="s">
        <v>58</v>
      </c>
      <c r="M127" s="42"/>
      <c r="N127" s="42"/>
      <c r="O127" s="42" t="s">
        <v>720</v>
      </c>
      <c r="P127" s="42"/>
      <c r="Q127" s="42"/>
      <c r="R127" s="42"/>
      <c r="S127" s="42"/>
      <c r="T127" s="42"/>
      <c r="U127" s="42"/>
      <c r="V127" s="42"/>
      <c r="W127" s="42" t="s">
        <v>721</v>
      </c>
      <c r="X127" s="42"/>
    </row>
    <row r="128" spans="1:24" ht="48">
      <c r="A128" s="7">
        <v>145</v>
      </c>
      <c r="B128" s="42" t="s">
        <v>722</v>
      </c>
      <c r="C128" s="42"/>
      <c r="D128" s="42" t="s">
        <v>90</v>
      </c>
      <c r="E128" s="42" t="s">
        <v>91</v>
      </c>
      <c r="F128" s="42" t="s">
        <v>92</v>
      </c>
      <c r="G128" s="42" t="s">
        <v>89</v>
      </c>
      <c r="H128" s="42"/>
      <c r="I128" s="67" t="s">
        <v>47</v>
      </c>
      <c r="J128" s="67"/>
      <c r="K128" s="464">
        <v>45923</v>
      </c>
      <c r="L128" s="42" t="s">
        <v>58</v>
      </c>
      <c r="M128" s="42"/>
      <c r="N128" s="42"/>
      <c r="O128" s="42" t="s">
        <v>724</v>
      </c>
      <c r="P128" s="42"/>
      <c r="Q128" s="42"/>
      <c r="R128" s="42"/>
      <c r="S128" s="42"/>
      <c r="T128" s="42"/>
      <c r="U128" s="42"/>
      <c r="V128" s="42"/>
      <c r="W128" s="42" t="s">
        <v>725</v>
      </c>
      <c r="X128" s="42"/>
    </row>
    <row r="129" spans="1:24" ht="48">
      <c r="A129" s="7">
        <v>146</v>
      </c>
      <c r="B129" s="42" t="s">
        <v>722</v>
      </c>
      <c r="C129" s="42"/>
      <c r="D129" s="42" t="s">
        <v>90</v>
      </c>
      <c r="E129" s="42" t="s">
        <v>91</v>
      </c>
      <c r="F129" s="42" t="s">
        <v>93</v>
      </c>
      <c r="G129" s="42" t="s">
        <v>89</v>
      </c>
      <c r="H129" s="42"/>
      <c r="I129" s="67" t="s">
        <v>47</v>
      </c>
      <c r="J129" s="67"/>
      <c r="K129" s="464">
        <v>45930</v>
      </c>
      <c r="L129" s="42" t="s">
        <v>58</v>
      </c>
      <c r="M129" s="42"/>
      <c r="N129" s="42"/>
      <c r="O129" s="42" t="s">
        <v>724</v>
      </c>
      <c r="P129" s="42"/>
      <c r="Q129" s="42"/>
      <c r="R129" s="42"/>
      <c r="S129" s="42"/>
      <c r="T129" s="42"/>
      <c r="U129" s="42"/>
      <c r="V129" s="42"/>
      <c r="W129" s="42" t="s">
        <v>726</v>
      </c>
      <c r="X129" s="42"/>
    </row>
    <row r="130" spans="1:24" ht="72">
      <c r="A130" s="7">
        <v>147</v>
      </c>
      <c r="B130" s="42" t="s">
        <v>727</v>
      </c>
      <c r="C130" s="42"/>
      <c r="D130" s="42" t="s">
        <v>304</v>
      </c>
      <c r="E130" s="42" t="s">
        <v>305</v>
      </c>
      <c r="F130" s="42" t="s">
        <v>728</v>
      </c>
      <c r="G130" s="42" t="s">
        <v>307</v>
      </c>
      <c r="H130" s="42" t="s">
        <v>723</v>
      </c>
      <c r="I130" s="42" t="s">
        <v>308</v>
      </c>
      <c r="J130" s="42"/>
      <c r="K130" s="464">
        <v>45986</v>
      </c>
      <c r="L130" s="42" t="s">
        <v>50</v>
      </c>
      <c r="M130" s="42">
        <v>2</v>
      </c>
      <c r="N130" s="42"/>
      <c r="O130" s="42" t="s">
        <v>50</v>
      </c>
      <c r="P130" s="42"/>
      <c r="Q130" s="42"/>
      <c r="R130" s="42"/>
      <c r="S130" s="42"/>
      <c r="T130" s="42"/>
      <c r="U130" s="42"/>
      <c r="V130" s="42"/>
      <c r="W130" s="42" t="s">
        <v>729</v>
      </c>
      <c r="X130" s="42"/>
    </row>
    <row r="131" spans="1:24" ht="84">
      <c r="A131" s="7">
        <v>148</v>
      </c>
      <c r="B131" s="42" t="s">
        <v>727</v>
      </c>
      <c r="C131" s="42"/>
      <c r="D131" s="42" t="s">
        <v>455</v>
      </c>
      <c r="E131" s="42" t="s">
        <v>730</v>
      </c>
      <c r="F131" s="42" t="s">
        <v>457</v>
      </c>
      <c r="G131" s="42" t="s">
        <v>420</v>
      </c>
      <c r="H131" s="42" t="s">
        <v>719</v>
      </c>
      <c r="I131" s="42" t="s">
        <v>421</v>
      </c>
      <c r="J131" s="42"/>
      <c r="K131" s="464">
        <v>45958</v>
      </c>
      <c r="L131" s="42" t="s">
        <v>50</v>
      </c>
      <c r="M131" s="42">
        <v>11</v>
      </c>
      <c r="N131" s="42"/>
      <c r="O131" s="42" t="s">
        <v>50</v>
      </c>
      <c r="P131" s="42"/>
      <c r="Q131" s="42"/>
      <c r="R131" s="42" t="s">
        <v>731</v>
      </c>
      <c r="S131" s="42"/>
      <c r="T131" s="42"/>
      <c r="U131" s="42"/>
      <c r="V131" s="42"/>
      <c r="W131" s="42" t="s">
        <v>732</v>
      </c>
      <c r="X131" s="42"/>
    </row>
    <row r="132" spans="1:24" ht="84">
      <c r="A132" s="7">
        <v>149</v>
      </c>
      <c r="B132" s="42" t="s">
        <v>727</v>
      </c>
      <c r="C132" s="42"/>
      <c r="D132" s="42" t="s">
        <v>733</v>
      </c>
      <c r="E132" s="42" t="s">
        <v>311</v>
      </c>
      <c r="F132" s="42" t="s">
        <v>312</v>
      </c>
      <c r="G132" s="42" t="s">
        <v>307</v>
      </c>
      <c r="H132" s="42" t="s">
        <v>723</v>
      </c>
      <c r="I132" s="42" t="s">
        <v>313</v>
      </c>
      <c r="J132" s="42"/>
      <c r="K132" s="464">
        <v>45986</v>
      </c>
      <c r="L132" s="42" t="s">
        <v>50</v>
      </c>
      <c r="M132" s="42">
        <v>3</v>
      </c>
      <c r="N132" s="42"/>
      <c r="O132" s="42" t="s">
        <v>582</v>
      </c>
      <c r="P132" s="42"/>
      <c r="Q132" s="42"/>
      <c r="R132" s="42"/>
      <c r="S132" s="42"/>
      <c r="T132" s="42"/>
      <c r="U132" s="42"/>
      <c r="V132" s="42"/>
      <c r="W132" s="42" t="s">
        <v>734</v>
      </c>
      <c r="X132" s="42"/>
    </row>
    <row r="133" spans="1:24" ht="96">
      <c r="A133" s="7">
        <v>150</v>
      </c>
      <c r="B133" s="42" t="s">
        <v>727</v>
      </c>
      <c r="C133" s="42"/>
      <c r="D133" s="42" t="s">
        <v>735</v>
      </c>
      <c r="E133" s="42" t="s">
        <v>315</v>
      </c>
      <c r="F133" s="42" t="s">
        <v>316</v>
      </c>
      <c r="G133" s="42" t="s">
        <v>307</v>
      </c>
      <c r="H133" s="42" t="s">
        <v>723</v>
      </c>
      <c r="I133" s="42" t="s">
        <v>313</v>
      </c>
      <c r="J133" s="42"/>
      <c r="K133" s="464">
        <v>45986</v>
      </c>
      <c r="L133" s="42" t="s">
        <v>50</v>
      </c>
      <c r="M133" s="42">
        <v>19</v>
      </c>
      <c r="N133" s="42"/>
      <c r="O133" s="42" t="s">
        <v>582</v>
      </c>
      <c r="P133" s="42"/>
      <c r="Q133" s="42"/>
      <c r="R133" s="42"/>
      <c r="S133" s="42"/>
      <c r="T133" s="42"/>
      <c r="U133" s="42"/>
      <c r="V133" s="42"/>
      <c r="W133" s="42" t="s">
        <v>736</v>
      </c>
      <c r="X133" s="42"/>
    </row>
    <row r="134" spans="1:24" ht="36">
      <c r="A134" s="7">
        <v>151</v>
      </c>
      <c r="B134" s="42" t="s">
        <v>737</v>
      </c>
      <c r="C134" s="42"/>
      <c r="D134" s="42" t="s">
        <v>418</v>
      </c>
      <c r="E134" s="42" t="s">
        <v>419</v>
      </c>
      <c r="F134" s="42" t="s">
        <v>418</v>
      </c>
      <c r="G134" s="42" t="s">
        <v>420</v>
      </c>
      <c r="H134" s="42"/>
      <c r="I134" s="42" t="s">
        <v>421</v>
      </c>
      <c r="J134" s="42"/>
      <c r="K134" s="464">
        <v>45930</v>
      </c>
      <c r="L134" s="42" t="s">
        <v>58</v>
      </c>
      <c r="M134" s="42">
        <v>22</v>
      </c>
      <c r="N134" s="42"/>
      <c r="O134" s="42" t="s">
        <v>50</v>
      </c>
      <c r="P134" s="42"/>
      <c r="Q134" s="42"/>
      <c r="R134" s="42" t="s">
        <v>738</v>
      </c>
      <c r="S134" s="42"/>
      <c r="T134" s="42"/>
      <c r="U134" s="42"/>
      <c r="V134" s="42"/>
      <c r="W134" s="42" t="s">
        <v>739</v>
      </c>
      <c r="X134" s="42"/>
    </row>
    <row r="135" spans="1:24" ht="48">
      <c r="A135" s="7">
        <v>152</v>
      </c>
      <c r="B135" s="42" t="s">
        <v>737</v>
      </c>
      <c r="C135" s="42"/>
      <c r="D135" s="42" t="s">
        <v>429</v>
      </c>
      <c r="E135" s="42" t="s">
        <v>430</v>
      </c>
      <c r="F135" s="42" t="s">
        <v>429</v>
      </c>
      <c r="G135" s="42" t="s">
        <v>420</v>
      </c>
      <c r="H135" s="42"/>
      <c r="I135" s="42" t="s">
        <v>421</v>
      </c>
      <c r="J135" s="42"/>
      <c r="K135" s="464">
        <v>45930</v>
      </c>
      <c r="L135" s="42" t="s">
        <v>58</v>
      </c>
      <c r="M135" s="42">
        <v>6</v>
      </c>
      <c r="N135" s="42"/>
      <c r="O135" s="42" t="s">
        <v>724</v>
      </c>
      <c r="P135" s="42"/>
      <c r="Q135" s="42"/>
      <c r="R135" s="42"/>
      <c r="S135" s="42"/>
      <c r="T135" s="42"/>
      <c r="U135" s="42"/>
      <c r="V135" s="42"/>
      <c r="W135" s="42" t="s">
        <v>740</v>
      </c>
      <c r="X135" s="42"/>
    </row>
    <row r="136" spans="1:24" ht="60">
      <c r="A136" s="7">
        <v>153</v>
      </c>
      <c r="B136" s="42" t="s">
        <v>727</v>
      </c>
      <c r="C136" s="42"/>
      <c r="D136" s="42" t="s">
        <v>459</v>
      </c>
      <c r="E136" s="42" t="s">
        <v>460</v>
      </c>
      <c r="F136" s="42" t="s">
        <v>461</v>
      </c>
      <c r="G136" s="42" t="s">
        <v>420</v>
      </c>
      <c r="H136" s="42"/>
      <c r="I136" s="42" t="s">
        <v>421</v>
      </c>
      <c r="J136" s="42"/>
      <c r="K136" s="464">
        <v>45958</v>
      </c>
      <c r="L136" s="42" t="s">
        <v>50</v>
      </c>
      <c r="M136" s="42">
        <v>12</v>
      </c>
      <c r="N136" s="42"/>
      <c r="O136" s="42" t="s">
        <v>741</v>
      </c>
      <c r="P136" s="42"/>
      <c r="Q136" s="42"/>
      <c r="R136" s="42"/>
      <c r="S136" s="42"/>
      <c r="T136" s="42"/>
      <c r="U136" s="42"/>
      <c r="V136" s="42"/>
      <c r="W136" s="42" t="s">
        <v>742</v>
      </c>
      <c r="X136" s="42"/>
    </row>
    <row r="137" spans="1:24" ht="48">
      <c r="A137" s="7">
        <v>154</v>
      </c>
      <c r="B137" s="42" t="s">
        <v>743</v>
      </c>
      <c r="C137" s="42"/>
      <c r="D137" s="42" t="s">
        <v>463</v>
      </c>
      <c r="E137" s="42" t="s">
        <v>463</v>
      </c>
      <c r="F137" s="42" t="s">
        <v>464</v>
      </c>
      <c r="G137" s="42" t="s">
        <v>420</v>
      </c>
      <c r="H137" s="42"/>
      <c r="I137" s="42" t="s">
        <v>421</v>
      </c>
      <c r="J137" s="42"/>
      <c r="K137" s="464">
        <v>45930</v>
      </c>
      <c r="L137" s="42" t="s">
        <v>58</v>
      </c>
      <c r="M137" s="42">
        <v>13</v>
      </c>
      <c r="N137" s="42"/>
      <c r="O137" s="42" t="s">
        <v>724</v>
      </c>
      <c r="P137" s="42"/>
      <c r="Q137" s="42"/>
      <c r="R137" s="42" t="s">
        <v>744</v>
      </c>
      <c r="S137" s="42"/>
      <c r="T137" s="42"/>
      <c r="U137" s="42"/>
      <c r="V137" s="42"/>
      <c r="W137" s="42" t="s">
        <v>745</v>
      </c>
      <c r="X137" s="42"/>
    </row>
    <row r="138" spans="1:24" ht="24">
      <c r="A138" s="7">
        <v>155</v>
      </c>
      <c r="B138" s="42" t="s">
        <v>727</v>
      </c>
      <c r="C138" s="42"/>
      <c r="D138" s="42" t="s">
        <v>466</v>
      </c>
      <c r="E138" s="42" t="s">
        <v>467</v>
      </c>
      <c r="F138" s="42" t="s">
        <v>466</v>
      </c>
      <c r="G138" s="42" t="s">
        <v>420</v>
      </c>
      <c r="H138" s="42" t="s">
        <v>746</v>
      </c>
      <c r="I138" s="42" t="s">
        <v>421</v>
      </c>
      <c r="J138" s="42"/>
      <c r="K138" s="465"/>
      <c r="L138" s="42" t="s">
        <v>746</v>
      </c>
      <c r="M138" s="42">
        <v>28</v>
      </c>
      <c r="N138" s="42"/>
      <c r="O138" s="42" t="s">
        <v>746</v>
      </c>
      <c r="P138" s="42"/>
      <c r="Q138" s="42"/>
      <c r="R138" s="42"/>
      <c r="S138" s="42"/>
      <c r="T138" s="42"/>
      <c r="U138" s="42"/>
      <c r="V138" s="42"/>
      <c r="W138" s="42"/>
      <c r="X138" s="42"/>
    </row>
    <row r="139" spans="1:24" ht="36">
      <c r="A139" s="7">
        <v>156</v>
      </c>
      <c r="B139" s="42" t="s">
        <v>722</v>
      </c>
      <c r="C139" s="42"/>
      <c r="D139" s="42" t="s">
        <v>747</v>
      </c>
      <c r="E139" s="42" t="s">
        <v>478</v>
      </c>
      <c r="F139" s="42"/>
      <c r="G139" s="42" t="s">
        <v>217</v>
      </c>
      <c r="H139" s="42" t="s">
        <v>746</v>
      </c>
      <c r="I139" s="42" t="s">
        <v>748</v>
      </c>
      <c r="J139" s="42"/>
      <c r="K139" s="465"/>
      <c r="L139" s="42" t="s">
        <v>746</v>
      </c>
      <c r="M139" s="42">
        <v>31</v>
      </c>
      <c r="N139" s="42"/>
      <c r="O139" s="42" t="s">
        <v>746</v>
      </c>
      <c r="P139" s="42"/>
      <c r="Q139" s="42"/>
      <c r="R139" s="42"/>
      <c r="S139" s="42"/>
      <c r="T139" s="42"/>
      <c r="U139" s="42"/>
      <c r="V139" s="42"/>
      <c r="W139" s="42" t="s">
        <v>749</v>
      </c>
      <c r="X139" s="42"/>
    </row>
    <row r="140" spans="1:24" ht="48">
      <c r="A140" s="7">
        <v>157</v>
      </c>
      <c r="B140" s="42" t="s">
        <v>750</v>
      </c>
      <c r="C140" s="42"/>
      <c r="D140" s="42" t="s">
        <v>495</v>
      </c>
      <c r="E140" s="42" t="s">
        <v>495</v>
      </c>
      <c r="F140" s="42" t="s">
        <v>496</v>
      </c>
      <c r="G140" s="42" t="s">
        <v>486</v>
      </c>
      <c r="H140" s="42" t="s">
        <v>719</v>
      </c>
      <c r="I140" s="42" t="s">
        <v>491</v>
      </c>
      <c r="J140" s="42"/>
      <c r="K140" s="464">
        <v>45958</v>
      </c>
      <c r="L140" s="42" t="s">
        <v>50</v>
      </c>
      <c r="M140" s="42">
        <v>15</v>
      </c>
      <c r="N140" s="42"/>
      <c r="O140" s="42" t="s">
        <v>640</v>
      </c>
      <c r="P140" s="42"/>
      <c r="Q140" s="42"/>
      <c r="R140" s="42"/>
      <c r="S140" s="42"/>
      <c r="T140" s="42"/>
      <c r="U140" s="42"/>
      <c r="V140" s="42"/>
      <c r="W140" s="42" t="s">
        <v>751</v>
      </c>
      <c r="X140" s="42"/>
    </row>
    <row r="141" spans="1:24" ht="48">
      <c r="A141" s="7">
        <v>158</v>
      </c>
      <c r="B141" s="42" t="s">
        <v>727</v>
      </c>
      <c r="C141" s="42"/>
      <c r="D141" s="42" t="s">
        <v>527</v>
      </c>
      <c r="E141" s="42" t="s">
        <v>528</v>
      </c>
      <c r="F141" s="42" t="s">
        <v>529</v>
      </c>
      <c r="G141" s="42" t="s">
        <v>530</v>
      </c>
      <c r="H141" s="42"/>
      <c r="I141" s="42" t="s">
        <v>531</v>
      </c>
      <c r="J141" s="42"/>
      <c r="K141" s="464">
        <v>45930</v>
      </c>
      <c r="L141" s="42" t="s">
        <v>58</v>
      </c>
      <c r="M141" s="42">
        <v>13</v>
      </c>
      <c r="N141" s="42"/>
      <c r="O141" s="42" t="s">
        <v>58</v>
      </c>
      <c r="P141" s="42"/>
      <c r="Q141" s="42"/>
      <c r="R141" s="42"/>
      <c r="S141" s="42"/>
      <c r="T141" s="42"/>
      <c r="U141" s="42"/>
      <c r="V141" s="42"/>
      <c r="W141" s="42" t="s">
        <v>532</v>
      </c>
      <c r="X141" s="42"/>
    </row>
    <row r="142" spans="1:24" ht="36">
      <c r="A142" s="7">
        <v>159</v>
      </c>
      <c r="B142" s="42" t="s">
        <v>727</v>
      </c>
      <c r="C142" s="42"/>
      <c r="D142" s="42" t="s">
        <v>533</v>
      </c>
      <c r="E142" s="42" t="s">
        <v>534</v>
      </c>
      <c r="F142" s="42" t="s">
        <v>535</v>
      </c>
      <c r="G142" s="42" t="s">
        <v>530</v>
      </c>
      <c r="H142" s="42" t="s">
        <v>752</v>
      </c>
      <c r="I142" s="42" t="s">
        <v>531</v>
      </c>
      <c r="J142" s="42"/>
      <c r="K142" s="464">
        <v>45958</v>
      </c>
      <c r="L142" s="42" t="s">
        <v>50</v>
      </c>
      <c r="M142" s="42">
        <v>14</v>
      </c>
      <c r="N142" s="42"/>
      <c r="O142" s="42" t="s">
        <v>58</v>
      </c>
      <c r="P142" s="42"/>
      <c r="Q142" s="42"/>
      <c r="R142" s="42"/>
      <c r="S142" s="42"/>
      <c r="T142" s="42"/>
      <c r="U142" s="42"/>
      <c r="V142" s="42"/>
      <c r="W142" s="42" t="s">
        <v>536</v>
      </c>
      <c r="X142" s="42"/>
    </row>
    <row r="143" spans="1:24" ht="36">
      <c r="A143" s="7">
        <v>160</v>
      </c>
      <c r="B143" s="42" t="s">
        <v>753</v>
      </c>
      <c r="C143" s="42"/>
      <c r="D143" s="42" t="s">
        <v>537</v>
      </c>
      <c r="E143" s="42" t="s">
        <v>538</v>
      </c>
      <c r="F143" s="42" t="s">
        <v>539</v>
      </c>
      <c r="G143" s="42" t="s">
        <v>530</v>
      </c>
      <c r="H143" s="42"/>
      <c r="I143" s="42" t="s">
        <v>531</v>
      </c>
      <c r="J143" s="42"/>
      <c r="K143" s="464">
        <v>45930</v>
      </c>
      <c r="L143" s="42" t="s">
        <v>58</v>
      </c>
      <c r="M143" s="42">
        <v>15</v>
      </c>
      <c r="N143" s="42"/>
      <c r="O143" s="42" t="s">
        <v>58</v>
      </c>
      <c r="P143" s="42"/>
      <c r="Q143" s="42"/>
      <c r="R143" s="42"/>
      <c r="S143" s="42"/>
      <c r="T143" s="42"/>
      <c r="U143" s="42"/>
      <c r="V143" s="42"/>
      <c r="W143" s="42" t="s">
        <v>540</v>
      </c>
      <c r="X143" s="42"/>
    </row>
    <row r="144" spans="1:24" ht="72">
      <c r="A144" s="7">
        <v>161</v>
      </c>
      <c r="B144" s="42" t="s">
        <v>718</v>
      </c>
      <c r="C144" s="42"/>
      <c r="D144" s="42" t="s">
        <v>754</v>
      </c>
      <c r="E144" s="42" t="s">
        <v>755</v>
      </c>
      <c r="F144" s="42"/>
      <c r="G144" s="42" t="s">
        <v>555</v>
      </c>
      <c r="H144" s="42"/>
      <c r="I144" s="42"/>
      <c r="J144" s="42"/>
      <c r="K144" s="464">
        <v>45930</v>
      </c>
      <c r="L144" s="42" t="s">
        <v>58</v>
      </c>
      <c r="M144" s="42">
        <v>1</v>
      </c>
      <c r="N144" s="42"/>
      <c r="O144" s="42" t="s">
        <v>50</v>
      </c>
      <c r="P144" s="42"/>
      <c r="Q144" s="42"/>
      <c r="R144" s="42" t="s">
        <v>756</v>
      </c>
      <c r="S144" s="42"/>
      <c r="T144" s="42"/>
      <c r="U144" s="42"/>
      <c r="V144" s="42"/>
      <c r="W144" s="42" t="s">
        <v>757</v>
      </c>
      <c r="X144" s="42"/>
    </row>
    <row r="145" spans="1:24" ht="24">
      <c r="A145" s="7">
        <v>162</v>
      </c>
      <c r="B145" s="42" t="s">
        <v>718</v>
      </c>
      <c r="C145" s="42"/>
      <c r="D145" s="42" t="s">
        <v>565</v>
      </c>
      <c r="E145" s="42" t="s">
        <v>566</v>
      </c>
      <c r="F145" s="42"/>
      <c r="G145" s="42" t="s">
        <v>555</v>
      </c>
      <c r="H145" s="42"/>
      <c r="I145" s="42"/>
      <c r="J145" s="42"/>
      <c r="K145" s="464">
        <v>45930</v>
      </c>
      <c r="L145" s="42" t="s">
        <v>58</v>
      </c>
      <c r="M145" s="42">
        <v>35</v>
      </c>
      <c r="N145" s="42"/>
      <c r="O145" s="42" t="s">
        <v>35</v>
      </c>
      <c r="P145" s="42"/>
      <c r="Q145" s="42"/>
      <c r="R145" s="42"/>
      <c r="S145" s="42"/>
      <c r="T145" s="42"/>
      <c r="U145" s="42"/>
      <c r="V145" s="42"/>
      <c r="W145" s="42"/>
      <c r="X145" s="42"/>
    </row>
    <row r="146" spans="1:24" ht="48">
      <c r="A146" s="7">
        <v>163</v>
      </c>
      <c r="B146" s="42" t="s">
        <v>727</v>
      </c>
      <c r="C146" s="42"/>
      <c r="D146" s="42" t="s">
        <v>567</v>
      </c>
      <c r="E146" s="42" t="s">
        <v>568</v>
      </c>
      <c r="F146" s="42"/>
      <c r="G146" s="42" t="s">
        <v>555</v>
      </c>
      <c r="H146" s="42"/>
      <c r="I146" s="42"/>
      <c r="J146" s="42"/>
      <c r="K146" s="464">
        <v>45930</v>
      </c>
      <c r="L146" s="42" t="s">
        <v>58</v>
      </c>
      <c r="M146" s="42">
        <v>18</v>
      </c>
      <c r="N146" s="42"/>
      <c r="O146" s="42" t="s">
        <v>744</v>
      </c>
      <c r="P146" s="42"/>
      <c r="Q146" s="42"/>
      <c r="R146" s="42"/>
      <c r="S146" s="42"/>
      <c r="T146" s="42"/>
      <c r="U146" s="42"/>
      <c r="V146" s="42"/>
      <c r="W146" s="42" t="s">
        <v>758</v>
      </c>
      <c r="X146" s="42"/>
    </row>
    <row r="147" spans="1:24" ht="156">
      <c r="A147" s="7">
        <v>164</v>
      </c>
      <c r="B147" s="42" t="s">
        <v>727</v>
      </c>
      <c r="C147" s="42"/>
      <c r="D147" s="119" t="s">
        <v>759</v>
      </c>
      <c r="E147" s="42" t="s">
        <v>760</v>
      </c>
      <c r="F147" s="42" t="s">
        <v>761</v>
      </c>
      <c r="G147" s="42" t="s">
        <v>293</v>
      </c>
      <c r="H147" s="42" t="s">
        <v>762</v>
      </c>
      <c r="I147" s="42" t="s">
        <v>293</v>
      </c>
      <c r="J147" s="42"/>
      <c r="K147" s="464">
        <v>45939</v>
      </c>
      <c r="L147" s="42" t="s">
        <v>50</v>
      </c>
      <c r="M147" s="43"/>
      <c r="N147" s="42"/>
      <c r="O147" s="42"/>
      <c r="P147" s="42"/>
      <c r="Q147" s="42"/>
      <c r="R147" s="42"/>
      <c r="S147" s="42"/>
      <c r="T147" s="42"/>
      <c r="U147" s="42"/>
      <c r="V147" s="42"/>
      <c r="W147" s="627" t="s">
        <v>1450</v>
      </c>
      <c r="X147" s="42"/>
    </row>
    <row r="148" spans="1:24" ht="84">
      <c r="A148" s="7">
        <v>165</v>
      </c>
      <c r="B148" s="42" t="s">
        <v>727</v>
      </c>
      <c r="C148" s="42"/>
      <c r="D148" s="119" t="s">
        <v>765</v>
      </c>
      <c r="E148" s="42" t="s">
        <v>766</v>
      </c>
      <c r="F148" s="42" t="s">
        <v>766</v>
      </c>
      <c r="G148" s="42" t="s">
        <v>293</v>
      </c>
      <c r="H148" s="42" t="s">
        <v>762</v>
      </c>
      <c r="I148" s="42" t="s">
        <v>293</v>
      </c>
      <c r="J148" s="42"/>
      <c r="K148" s="464">
        <v>45939</v>
      </c>
      <c r="L148" s="42" t="s">
        <v>50</v>
      </c>
      <c r="M148" s="43"/>
      <c r="N148" s="42"/>
      <c r="O148" s="42"/>
      <c r="P148" s="42"/>
      <c r="Q148" s="42"/>
      <c r="R148" s="42"/>
      <c r="S148" s="42"/>
      <c r="T148" s="42"/>
      <c r="U148" s="42"/>
      <c r="V148" s="42"/>
      <c r="W148" s="467" t="s">
        <v>1451</v>
      </c>
      <c r="X148" s="42"/>
    </row>
    <row r="149" spans="1:24" ht="24">
      <c r="A149" s="7">
        <v>166</v>
      </c>
      <c r="B149" s="42" t="s">
        <v>722</v>
      </c>
      <c r="C149" s="42"/>
      <c r="D149" s="42" t="s">
        <v>769</v>
      </c>
      <c r="E149" s="42"/>
      <c r="F149" s="42"/>
      <c r="G149" s="42" t="s">
        <v>770</v>
      </c>
      <c r="H149" s="42" t="s">
        <v>723</v>
      </c>
      <c r="I149" s="42"/>
      <c r="J149" s="42"/>
      <c r="K149" s="464">
        <v>45986</v>
      </c>
      <c r="L149" s="42" t="s">
        <v>50</v>
      </c>
      <c r="M149" s="43"/>
      <c r="N149" s="42"/>
      <c r="O149" s="42"/>
      <c r="P149" s="42"/>
      <c r="Q149" s="42"/>
      <c r="R149" s="42"/>
      <c r="S149" s="42"/>
      <c r="T149" s="42"/>
      <c r="U149" s="42"/>
      <c r="V149" s="42"/>
      <c r="W149" s="42" t="s">
        <v>771</v>
      </c>
      <c r="X149" s="42"/>
    </row>
    <row r="150" spans="1:24" ht="24">
      <c r="A150" s="7">
        <v>167</v>
      </c>
      <c r="B150" s="42" t="s">
        <v>727</v>
      </c>
      <c r="C150" s="42"/>
      <c r="D150" s="42" t="s">
        <v>772</v>
      </c>
      <c r="E150" s="42"/>
      <c r="F150" s="42"/>
      <c r="G150" s="42" t="s">
        <v>89</v>
      </c>
      <c r="H150" s="42" t="s">
        <v>723</v>
      </c>
      <c r="I150" s="42"/>
      <c r="J150" s="42"/>
      <c r="K150" s="464">
        <v>45986</v>
      </c>
      <c r="L150" s="42" t="s">
        <v>50</v>
      </c>
      <c r="M150" s="43"/>
      <c r="N150" s="42"/>
      <c r="O150" s="42"/>
      <c r="P150" s="42"/>
      <c r="Q150" s="42"/>
      <c r="R150" s="42"/>
      <c r="S150" s="42"/>
      <c r="T150" s="42"/>
      <c r="U150" s="42"/>
      <c r="V150" s="42"/>
      <c r="W150" s="42" t="s">
        <v>773</v>
      </c>
      <c r="X150" s="42"/>
    </row>
    <row r="151" spans="1:24" ht="24">
      <c r="A151" s="7">
        <v>168</v>
      </c>
      <c r="B151" s="42" t="s">
        <v>727</v>
      </c>
      <c r="C151" s="42"/>
      <c r="D151" s="42" t="s">
        <v>774</v>
      </c>
      <c r="E151" s="42"/>
      <c r="F151" s="42"/>
      <c r="G151" s="42"/>
      <c r="H151" s="42" t="s">
        <v>723</v>
      </c>
      <c r="I151" s="42"/>
      <c r="J151" s="42"/>
      <c r="K151" s="464">
        <v>45986</v>
      </c>
      <c r="L151" s="42" t="s">
        <v>50</v>
      </c>
      <c r="M151" s="43"/>
      <c r="N151" s="42"/>
      <c r="O151" s="42"/>
      <c r="P151" s="42"/>
      <c r="Q151" s="42"/>
      <c r="R151" s="42"/>
      <c r="S151" s="42"/>
      <c r="T151" s="42"/>
      <c r="U151" s="42"/>
      <c r="V151" s="42"/>
      <c r="W151" s="42" t="s">
        <v>775</v>
      </c>
      <c r="X151" s="42"/>
    </row>
    <row r="152" spans="1:24" ht="24">
      <c r="A152" s="7">
        <v>169</v>
      </c>
      <c r="B152" s="42" t="s">
        <v>727</v>
      </c>
      <c r="C152" s="42"/>
      <c r="D152" s="42" t="s">
        <v>776</v>
      </c>
      <c r="E152" s="42"/>
      <c r="F152" s="42"/>
      <c r="G152" s="42"/>
      <c r="H152" s="42" t="s">
        <v>723</v>
      </c>
      <c r="I152" s="42"/>
      <c r="J152" s="42"/>
      <c r="K152" s="464">
        <v>45986</v>
      </c>
      <c r="L152" s="42" t="s">
        <v>50</v>
      </c>
      <c r="M152" s="43"/>
      <c r="N152" s="42"/>
      <c r="O152" s="42"/>
      <c r="P152" s="42"/>
      <c r="Q152" s="42"/>
      <c r="R152" s="42"/>
      <c r="S152" s="42"/>
      <c r="T152" s="42"/>
      <c r="U152" s="42"/>
      <c r="V152" s="42"/>
      <c r="W152" s="42" t="s">
        <v>777</v>
      </c>
      <c r="X152" s="42"/>
    </row>
    <row r="153" spans="1:24" ht="24">
      <c r="A153" s="7">
        <v>170</v>
      </c>
      <c r="B153" s="42" t="s">
        <v>727</v>
      </c>
      <c r="C153" s="42"/>
      <c r="D153" s="42" t="s">
        <v>778</v>
      </c>
      <c r="E153" s="42"/>
      <c r="F153" s="42"/>
      <c r="G153" s="42"/>
      <c r="H153" s="42" t="s">
        <v>723</v>
      </c>
      <c r="I153" s="42"/>
      <c r="J153" s="42"/>
      <c r="K153" s="464">
        <v>45986</v>
      </c>
      <c r="L153" s="42" t="s">
        <v>50</v>
      </c>
      <c r="M153" s="43"/>
      <c r="N153" s="42"/>
      <c r="O153" s="42"/>
      <c r="P153" s="42"/>
      <c r="Q153" s="42"/>
      <c r="R153" s="42"/>
      <c r="S153" s="42"/>
      <c r="T153" s="42"/>
      <c r="U153" s="42"/>
      <c r="V153" s="42"/>
      <c r="W153" s="42" t="s">
        <v>779</v>
      </c>
      <c r="X153" s="42"/>
    </row>
    <row r="154" spans="1:24" ht="24">
      <c r="A154" s="7">
        <v>171</v>
      </c>
      <c r="B154" s="42" t="s">
        <v>727</v>
      </c>
      <c r="C154" s="42"/>
      <c r="D154" s="42" t="s">
        <v>780</v>
      </c>
      <c r="E154" s="42"/>
      <c r="F154" s="42"/>
      <c r="G154" s="42"/>
      <c r="H154" s="42" t="s">
        <v>723</v>
      </c>
      <c r="I154" s="42"/>
      <c r="J154" s="42"/>
      <c r="K154" s="464">
        <v>45986</v>
      </c>
      <c r="L154" s="42" t="s">
        <v>50</v>
      </c>
      <c r="M154" s="43"/>
      <c r="N154" s="42"/>
      <c r="O154" s="42"/>
      <c r="P154" s="42"/>
      <c r="Q154" s="42"/>
      <c r="R154" s="42"/>
      <c r="S154" s="42"/>
      <c r="T154" s="42"/>
      <c r="U154" s="42"/>
      <c r="V154" s="42"/>
      <c r="W154" s="42" t="s">
        <v>781</v>
      </c>
      <c r="X154" s="42"/>
    </row>
    <row r="155" spans="1:24" ht="24">
      <c r="A155" s="7">
        <v>172</v>
      </c>
      <c r="B155" s="42" t="s">
        <v>727</v>
      </c>
      <c r="C155" s="42"/>
      <c r="D155" s="42" t="s">
        <v>782</v>
      </c>
      <c r="E155" s="42"/>
      <c r="F155" s="42"/>
      <c r="G155" s="42"/>
      <c r="H155" s="42" t="s">
        <v>752</v>
      </c>
      <c r="I155" s="42"/>
      <c r="J155" s="42"/>
      <c r="K155" s="464">
        <v>45986</v>
      </c>
      <c r="L155" s="42" t="s">
        <v>50</v>
      </c>
      <c r="M155" s="43"/>
      <c r="N155" s="42"/>
      <c r="O155" s="42"/>
      <c r="P155" s="42"/>
      <c r="Q155" s="42"/>
      <c r="R155" s="42"/>
      <c r="S155" s="42"/>
      <c r="T155" s="42"/>
      <c r="U155" s="42"/>
      <c r="V155" s="42"/>
      <c r="W155" s="42" t="s">
        <v>783</v>
      </c>
      <c r="X155" s="42"/>
    </row>
    <row r="156" spans="1:24" ht="24">
      <c r="A156" s="7">
        <v>173</v>
      </c>
      <c r="B156" s="42" t="s">
        <v>727</v>
      </c>
      <c r="C156" s="42"/>
      <c r="D156" s="42" t="s">
        <v>784</v>
      </c>
      <c r="E156" s="42"/>
      <c r="F156" s="42"/>
      <c r="G156" s="42"/>
      <c r="H156" s="42" t="s">
        <v>723</v>
      </c>
      <c r="I156" s="42"/>
      <c r="J156" s="42"/>
      <c r="K156" s="464">
        <v>45986</v>
      </c>
      <c r="L156" s="42" t="s">
        <v>50</v>
      </c>
      <c r="M156" s="43"/>
      <c r="N156" s="42"/>
      <c r="O156" s="42"/>
      <c r="P156" s="42"/>
      <c r="Q156" s="42"/>
      <c r="R156" s="42"/>
      <c r="S156" s="42"/>
      <c r="T156" s="42"/>
      <c r="U156" s="42"/>
      <c r="V156" s="42"/>
      <c r="W156" s="42" t="s">
        <v>785</v>
      </c>
      <c r="X156" s="42"/>
    </row>
    <row r="157" spans="1:24" ht="24">
      <c r="A157" s="7">
        <v>174</v>
      </c>
      <c r="B157" s="42" t="s">
        <v>727</v>
      </c>
      <c r="C157" s="42"/>
      <c r="D157" s="42" t="s">
        <v>786</v>
      </c>
      <c r="E157" s="42"/>
      <c r="F157" s="42"/>
      <c r="G157" s="42"/>
      <c r="H157" s="42" t="s">
        <v>723</v>
      </c>
      <c r="I157" s="42"/>
      <c r="J157" s="42"/>
      <c r="K157" s="464">
        <v>45986</v>
      </c>
      <c r="L157" s="42" t="s">
        <v>50</v>
      </c>
      <c r="M157" s="43"/>
      <c r="N157" s="42"/>
      <c r="O157" s="42"/>
      <c r="P157" s="42"/>
      <c r="Q157" s="42"/>
      <c r="R157" s="42"/>
      <c r="S157" s="42"/>
      <c r="T157" s="42"/>
      <c r="U157" s="42"/>
      <c r="V157" s="42"/>
      <c r="W157" s="42" t="s">
        <v>787</v>
      </c>
      <c r="X157" s="42"/>
    </row>
    <row r="158" spans="1:24" ht="24">
      <c r="A158" s="7">
        <v>175</v>
      </c>
      <c r="B158" s="42" t="s">
        <v>727</v>
      </c>
      <c r="C158" s="42"/>
      <c r="D158" s="42" t="s">
        <v>788</v>
      </c>
      <c r="E158" s="42"/>
      <c r="F158" s="42"/>
      <c r="G158" s="42"/>
      <c r="H158" s="42" t="s">
        <v>752</v>
      </c>
      <c r="I158" s="42"/>
      <c r="J158" s="42"/>
      <c r="K158" s="464">
        <v>45986</v>
      </c>
      <c r="L158" s="42" t="s">
        <v>50</v>
      </c>
      <c r="M158" s="43"/>
      <c r="N158" s="42"/>
      <c r="O158" s="42"/>
      <c r="P158" s="42"/>
      <c r="Q158" s="42"/>
      <c r="R158" s="42"/>
      <c r="S158" s="42"/>
      <c r="T158" s="42"/>
      <c r="U158" s="42"/>
      <c r="V158" s="42"/>
      <c r="W158" s="42" t="s">
        <v>789</v>
      </c>
      <c r="X158" s="42"/>
    </row>
    <row r="159" spans="1:24" ht="24">
      <c r="A159" s="7">
        <v>176</v>
      </c>
      <c r="B159" s="42" t="s">
        <v>727</v>
      </c>
      <c r="C159" s="42"/>
      <c r="D159" s="42" t="s">
        <v>790</v>
      </c>
      <c r="E159" s="42"/>
      <c r="F159" s="42"/>
      <c r="G159" s="42"/>
      <c r="H159" s="42" t="s">
        <v>752</v>
      </c>
      <c r="I159" s="42"/>
      <c r="J159" s="42"/>
      <c r="K159" s="464">
        <v>45986</v>
      </c>
      <c r="L159" s="42" t="s">
        <v>50</v>
      </c>
      <c r="M159" s="43"/>
      <c r="N159" s="42"/>
      <c r="O159" s="42"/>
      <c r="P159" s="42"/>
      <c r="Q159" s="42"/>
      <c r="R159" s="42"/>
      <c r="S159" s="42"/>
      <c r="T159" s="42"/>
      <c r="U159" s="42"/>
      <c r="V159" s="42"/>
      <c r="W159" s="42" t="s">
        <v>791</v>
      </c>
      <c r="X159" s="42"/>
    </row>
    <row r="160" spans="1:24" ht="24">
      <c r="A160" s="7">
        <v>177</v>
      </c>
      <c r="B160" s="42" t="s">
        <v>727</v>
      </c>
      <c r="C160" s="42"/>
      <c r="D160" s="42" t="s">
        <v>792</v>
      </c>
      <c r="E160" s="42"/>
      <c r="F160" s="42"/>
      <c r="G160" s="42"/>
      <c r="H160" s="42" t="s">
        <v>723</v>
      </c>
      <c r="I160" s="42"/>
      <c r="J160" s="42"/>
      <c r="K160" s="464">
        <v>45986</v>
      </c>
      <c r="L160" s="42" t="s">
        <v>50</v>
      </c>
      <c r="M160" s="43"/>
      <c r="N160" s="42"/>
      <c r="O160" s="42"/>
      <c r="P160" s="42"/>
      <c r="Q160" s="42"/>
      <c r="R160" s="42"/>
      <c r="S160" s="42"/>
      <c r="T160" s="42"/>
      <c r="U160" s="42"/>
      <c r="V160" s="42"/>
      <c r="W160" s="42" t="s">
        <v>793</v>
      </c>
      <c r="X160" s="42"/>
    </row>
    <row r="161" spans="1:24" ht="24">
      <c r="A161" s="7">
        <v>178</v>
      </c>
      <c r="B161" s="42" t="s">
        <v>727</v>
      </c>
      <c r="C161" s="42"/>
      <c r="D161" s="42" t="s">
        <v>794</v>
      </c>
      <c r="E161" s="42"/>
      <c r="F161" s="42"/>
      <c r="G161" s="42"/>
      <c r="H161" s="42"/>
      <c r="I161" s="42"/>
      <c r="J161" s="42"/>
      <c r="K161" s="464">
        <v>45986</v>
      </c>
      <c r="L161" s="42" t="s">
        <v>50</v>
      </c>
      <c r="M161" s="43"/>
      <c r="N161" s="42"/>
      <c r="O161" s="42"/>
      <c r="P161" s="42"/>
      <c r="Q161" s="42"/>
      <c r="R161" s="42"/>
      <c r="S161" s="42"/>
      <c r="T161" s="42"/>
      <c r="U161" s="42"/>
      <c r="V161" s="42"/>
      <c r="W161" s="42" t="s">
        <v>795</v>
      </c>
      <c r="X161" s="42"/>
    </row>
    <row r="162" spans="1:24" ht="24">
      <c r="A162" s="7">
        <v>179</v>
      </c>
      <c r="B162" s="42" t="s">
        <v>727</v>
      </c>
      <c r="C162" s="42"/>
      <c r="D162" s="42" t="s">
        <v>796</v>
      </c>
      <c r="E162" s="42"/>
      <c r="F162" s="42"/>
      <c r="G162" s="42"/>
      <c r="H162" s="42"/>
      <c r="I162" s="42"/>
      <c r="J162" s="42"/>
      <c r="K162" s="464">
        <v>45986</v>
      </c>
      <c r="L162" s="42" t="s">
        <v>50</v>
      </c>
      <c r="M162" s="43"/>
      <c r="N162" s="42"/>
      <c r="O162" s="42"/>
      <c r="P162" s="42"/>
      <c r="Q162" s="42"/>
      <c r="R162" s="42"/>
      <c r="S162" s="42"/>
      <c r="T162" s="42"/>
      <c r="U162" s="42"/>
      <c r="V162" s="42"/>
      <c r="W162" s="42" t="s">
        <v>797</v>
      </c>
      <c r="X162" s="42"/>
    </row>
    <row r="163" spans="1:24" ht="24">
      <c r="A163" s="7">
        <v>180</v>
      </c>
      <c r="B163" s="42" t="s">
        <v>727</v>
      </c>
      <c r="C163" s="42"/>
      <c r="D163" s="42" t="s">
        <v>798</v>
      </c>
      <c r="E163" s="42"/>
      <c r="F163" s="42"/>
      <c r="G163" s="42"/>
      <c r="H163" s="42"/>
      <c r="I163" s="42"/>
      <c r="J163" s="42"/>
      <c r="K163" s="464">
        <v>45986</v>
      </c>
      <c r="L163" s="42" t="s">
        <v>50</v>
      </c>
      <c r="M163" s="43"/>
      <c r="N163" s="42"/>
      <c r="O163" s="42"/>
      <c r="P163" s="42"/>
      <c r="Q163" s="42"/>
      <c r="R163" s="42"/>
      <c r="S163" s="42"/>
      <c r="T163" s="42"/>
      <c r="U163" s="42"/>
      <c r="V163" s="42"/>
      <c r="W163" s="42" t="s">
        <v>799</v>
      </c>
      <c r="X163" s="42"/>
    </row>
    <row r="164" spans="1:24" ht="24">
      <c r="A164" s="7">
        <v>181</v>
      </c>
      <c r="B164" s="42" t="s">
        <v>727</v>
      </c>
      <c r="C164" s="42"/>
      <c r="D164" s="42" t="s">
        <v>800</v>
      </c>
      <c r="E164" s="42"/>
      <c r="F164" s="42"/>
      <c r="G164" s="42"/>
      <c r="H164" s="42"/>
      <c r="I164" s="42"/>
      <c r="J164" s="42"/>
      <c r="K164" s="464">
        <v>45986</v>
      </c>
      <c r="L164" s="42" t="s">
        <v>50</v>
      </c>
      <c r="M164" s="43"/>
      <c r="N164" s="42"/>
      <c r="O164" s="42"/>
      <c r="P164" s="42"/>
      <c r="Q164" s="42"/>
      <c r="R164" s="42"/>
      <c r="S164" s="42"/>
      <c r="T164" s="42"/>
      <c r="U164" s="42"/>
      <c r="V164" s="42"/>
      <c r="W164" s="42" t="s">
        <v>801</v>
      </c>
      <c r="X164" s="42"/>
    </row>
    <row r="165" spans="1:24" ht="24">
      <c r="A165" s="7">
        <v>182</v>
      </c>
      <c r="B165" s="42" t="s">
        <v>727</v>
      </c>
      <c r="C165" s="42"/>
      <c r="D165" s="42" t="s">
        <v>802</v>
      </c>
      <c r="E165" s="42"/>
      <c r="F165" s="42"/>
      <c r="G165" s="42"/>
      <c r="H165" s="42"/>
      <c r="I165" s="42"/>
      <c r="J165" s="42"/>
      <c r="K165" s="464">
        <v>45986</v>
      </c>
      <c r="L165" s="42" t="s">
        <v>50</v>
      </c>
      <c r="M165" s="43"/>
      <c r="N165" s="42"/>
      <c r="O165" s="42"/>
      <c r="P165" s="42"/>
      <c r="Q165" s="42"/>
      <c r="R165" s="42"/>
      <c r="S165" s="42"/>
      <c r="T165" s="42"/>
      <c r="U165" s="42"/>
      <c r="V165" s="42"/>
      <c r="W165" s="42" t="s">
        <v>803</v>
      </c>
      <c r="X165" s="42"/>
    </row>
    <row r="166" spans="1:24" ht="24">
      <c r="A166" s="7">
        <v>183</v>
      </c>
      <c r="B166" s="42" t="s">
        <v>727</v>
      </c>
      <c r="C166" s="42"/>
      <c r="D166" s="42" t="s">
        <v>804</v>
      </c>
      <c r="E166" s="42"/>
      <c r="F166" s="42"/>
      <c r="G166" s="42"/>
      <c r="H166" s="42"/>
      <c r="I166" s="42"/>
      <c r="J166" s="42"/>
      <c r="K166" s="464">
        <v>45986</v>
      </c>
      <c r="L166" s="42" t="s">
        <v>50</v>
      </c>
      <c r="M166" s="43"/>
      <c r="N166" s="42"/>
      <c r="O166" s="42"/>
      <c r="P166" s="42"/>
      <c r="Q166" s="42"/>
      <c r="R166" s="42"/>
      <c r="S166" s="42"/>
      <c r="T166" s="42"/>
      <c r="U166" s="42"/>
      <c r="V166" s="42"/>
      <c r="W166" s="42" t="s">
        <v>805</v>
      </c>
      <c r="X166" s="42"/>
    </row>
    <row r="167" spans="1:24" ht="24">
      <c r="A167" s="7">
        <v>184</v>
      </c>
      <c r="B167" s="42" t="s">
        <v>727</v>
      </c>
      <c r="C167" s="42"/>
      <c r="D167" s="42" t="s">
        <v>806</v>
      </c>
      <c r="E167" s="42"/>
      <c r="F167" s="42"/>
      <c r="G167" s="42"/>
      <c r="H167" s="42"/>
      <c r="I167" s="42"/>
      <c r="J167" s="42"/>
      <c r="K167" s="464">
        <v>45986</v>
      </c>
      <c r="L167" s="42" t="s">
        <v>50</v>
      </c>
      <c r="M167" s="43"/>
      <c r="N167" s="42"/>
      <c r="O167" s="42"/>
      <c r="P167" s="42"/>
      <c r="Q167" s="42"/>
      <c r="R167" s="42"/>
      <c r="S167" s="42"/>
      <c r="T167" s="42"/>
      <c r="U167" s="42"/>
      <c r="V167" s="42"/>
      <c r="W167" s="42" t="s">
        <v>807</v>
      </c>
      <c r="X167" s="42"/>
    </row>
    <row r="168" spans="1:24" ht="24">
      <c r="A168" s="7">
        <v>185</v>
      </c>
      <c r="B168" s="42" t="s">
        <v>727</v>
      </c>
      <c r="C168" s="42"/>
      <c r="D168" s="42" t="s">
        <v>808</v>
      </c>
      <c r="E168" s="42"/>
      <c r="F168" s="42"/>
      <c r="G168" s="42"/>
      <c r="H168" s="42"/>
      <c r="I168" s="42"/>
      <c r="J168" s="42"/>
      <c r="K168" s="464">
        <v>45986</v>
      </c>
      <c r="L168" s="42" t="s">
        <v>50</v>
      </c>
      <c r="M168" s="43"/>
      <c r="N168" s="42"/>
      <c r="O168" s="42"/>
      <c r="P168" s="42"/>
      <c r="Q168" s="42"/>
      <c r="R168" s="42"/>
      <c r="S168" s="42"/>
      <c r="T168" s="42"/>
      <c r="U168" s="42"/>
      <c r="V168" s="42"/>
      <c r="W168" s="42" t="s">
        <v>809</v>
      </c>
      <c r="X168" s="42"/>
    </row>
    <row r="169" spans="1:24" ht="24">
      <c r="A169" s="7">
        <v>186</v>
      </c>
      <c r="B169" s="42" t="s">
        <v>727</v>
      </c>
      <c r="C169" s="42"/>
      <c r="D169" s="42" t="s">
        <v>810</v>
      </c>
      <c r="E169" s="42"/>
      <c r="F169" s="42"/>
      <c r="G169" s="42"/>
      <c r="H169" s="42"/>
      <c r="I169" s="42"/>
      <c r="J169" s="42"/>
      <c r="K169" s="464">
        <v>45986</v>
      </c>
      <c r="L169" s="42" t="s">
        <v>50</v>
      </c>
      <c r="M169" s="43"/>
      <c r="N169" s="42"/>
      <c r="O169" s="42"/>
      <c r="P169" s="42"/>
      <c r="Q169" s="42"/>
      <c r="R169" s="42"/>
      <c r="S169" s="42"/>
      <c r="T169" s="42"/>
      <c r="U169" s="42"/>
      <c r="V169" s="42"/>
      <c r="W169" s="42" t="s">
        <v>811</v>
      </c>
      <c r="X169" s="42"/>
    </row>
    <row r="170" spans="1:24" ht="24">
      <c r="A170" s="7">
        <v>187</v>
      </c>
      <c r="B170" s="42" t="s">
        <v>727</v>
      </c>
      <c r="C170" s="42"/>
      <c r="D170" s="42" t="s">
        <v>812</v>
      </c>
      <c r="E170" s="42"/>
      <c r="F170" s="42"/>
      <c r="G170" s="42"/>
      <c r="H170" s="42"/>
      <c r="I170" s="42"/>
      <c r="J170" s="42"/>
      <c r="K170" s="464">
        <v>45986</v>
      </c>
      <c r="L170" s="42" t="s">
        <v>50</v>
      </c>
      <c r="M170" s="43"/>
      <c r="N170" s="42"/>
      <c r="O170" s="42"/>
      <c r="P170" s="42"/>
      <c r="Q170" s="42"/>
      <c r="R170" s="42"/>
      <c r="S170" s="42"/>
      <c r="T170" s="42"/>
      <c r="U170" s="42"/>
      <c r="V170" s="42"/>
      <c r="W170" s="42" t="s">
        <v>813</v>
      </c>
      <c r="X170" s="42"/>
    </row>
    <row r="171" spans="1:24" ht="24">
      <c r="A171" s="7">
        <v>188</v>
      </c>
      <c r="B171" s="42" t="s">
        <v>727</v>
      </c>
      <c r="C171" s="42"/>
      <c r="D171" s="42" t="s">
        <v>814</v>
      </c>
      <c r="E171" s="42"/>
      <c r="F171" s="42"/>
      <c r="G171" s="42"/>
      <c r="H171" s="42"/>
      <c r="I171" s="42"/>
      <c r="J171" s="42"/>
      <c r="K171" s="464">
        <v>45986</v>
      </c>
      <c r="L171" s="42" t="s">
        <v>50</v>
      </c>
      <c r="M171" s="43"/>
      <c r="N171" s="42"/>
      <c r="O171" s="42"/>
      <c r="P171" s="42"/>
      <c r="Q171" s="42"/>
      <c r="R171" s="42"/>
      <c r="S171" s="42"/>
      <c r="T171" s="42"/>
      <c r="U171" s="42"/>
      <c r="V171" s="42"/>
      <c r="W171" s="42" t="s">
        <v>815</v>
      </c>
      <c r="X171" s="42"/>
    </row>
    <row r="172" spans="1:24" ht="24">
      <c r="A172" s="7">
        <v>189</v>
      </c>
      <c r="B172" s="42" t="s">
        <v>727</v>
      </c>
      <c r="C172" s="42"/>
      <c r="D172" s="42" t="s">
        <v>816</v>
      </c>
      <c r="E172" s="42"/>
      <c r="F172" s="42"/>
      <c r="G172" s="42"/>
      <c r="H172" s="42"/>
      <c r="I172" s="42"/>
      <c r="J172" s="42"/>
      <c r="K172" s="464">
        <v>45986</v>
      </c>
      <c r="L172" s="42" t="s">
        <v>50</v>
      </c>
      <c r="M172" s="43"/>
      <c r="N172" s="42"/>
      <c r="O172" s="42"/>
      <c r="P172" s="42"/>
      <c r="Q172" s="42"/>
      <c r="R172" s="42"/>
      <c r="S172" s="42"/>
      <c r="T172" s="42"/>
      <c r="U172" s="42"/>
      <c r="V172" s="42"/>
      <c r="W172" s="42" t="s">
        <v>817</v>
      </c>
      <c r="X172" s="42"/>
    </row>
    <row r="173" spans="1:24" ht="24">
      <c r="A173" s="7">
        <v>190</v>
      </c>
      <c r="B173" s="42" t="s">
        <v>727</v>
      </c>
      <c r="C173" s="42"/>
      <c r="D173" s="42" t="s">
        <v>818</v>
      </c>
      <c r="E173" s="42"/>
      <c r="F173" s="42"/>
      <c r="G173" s="42"/>
      <c r="H173" s="42"/>
      <c r="I173" s="42"/>
      <c r="J173" s="42"/>
      <c r="K173" s="464">
        <v>45986</v>
      </c>
      <c r="L173" s="42" t="s">
        <v>50</v>
      </c>
      <c r="M173" s="43"/>
      <c r="N173" s="42"/>
      <c r="O173" s="42"/>
      <c r="P173" s="42"/>
      <c r="Q173" s="42"/>
      <c r="R173" s="42"/>
      <c r="S173" s="42"/>
      <c r="T173" s="42"/>
      <c r="U173" s="42"/>
      <c r="V173" s="42"/>
      <c r="W173" s="42" t="s">
        <v>819</v>
      </c>
      <c r="X173" s="42"/>
    </row>
    <row r="174" spans="1:24" ht="24">
      <c r="A174" s="7">
        <v>191</v>
      </c>
      <c r="B174" s="42" t="s">
        <v>727</v>
      </c>
      <c r="C174" s="42"/>
      <c r="D174" s="42" t="s">
        <v>820</v>
      </c>
      <c r="E174" s="42"/>
      <c r="F174" s="42"/>
      <c r="G174" s="42"/>
      <c r="H174" s="42"/>
      <c r="I174" s="42"/>
      <c r="J174" s="42"/>
      <c r="K174" s="464">
        <v>45986</v>
      </c>
      <c r="L174" s="42" t="s">
        <v>50</v>
      </c>
      <c r="M174" s="43"/>
      <c r="N174" s="42"/>
      <c r="O174" s="42"/>
      <c r="P174" s="42"/>
      <c r="Q174" s="42"/>
      <c r="R174" s="42"/>
      <c r="S174" s="42"/>
      <c r="T174" s="42"/>
      <c r="U174" s="42"/>
      <c r="V174" s="42"/>
      <c r="W174" s="42" t="s">
        <v>821</v>
      </c>
      <c r="X174" s="42"/>
    </row>
    <row r="175" spans="1:24" ht="24">
      <c r="A175" s="7">
        <v>192</v>
      </c>
      <c r="B175" s="42" t="s">
        <v>727</v>
      </c>
      <c r="C175" s="42"/>
      <c r="D175" s="42" t="s">
        <v>822</v>
      </c>
      <c r="E175" s="42"/>
      <c r="F175" s="42"/>
      <c r="G175" s="42"/>
      <c r="H175" s="42"/>
      <c r="I175" s="42"/>
      <c r="J175" s="42"/>
      <c r="K175" s="464">
        <v>45986</v>
      </c>
      <c r="L175" s="42" t="s">
        <v>50</v>
      </c>
      <c r="M175" s="43"/>
      <c r="N175" s="42"/>
      <c r="O175" s="42"/>
      <c r="P175" s="42"/>
      <c r="Q175" s="42"/>
      <c r="R175" s="42"/>
      <c r="S175" s="42"/>
      <c r="T175" s="42"/>
      <c r="U175" s="42"/>
      <c r="V175" s="42"/>
      <c r="W175" s="42" t="s">
        <v>823</v>
      </c>
      <c r="X175" s="42"/>
    </row>
    <row r="176" spans="1:24" ht="24">
      <c r="A176" s="7">
        <v>193</v>
      </c>
      <c r="B176" s="42" t="s">
        <v>727</v>
      </c>
      <c r="C176" s="42"/>
      <c r="D176" s="42" t="s">
        <v>824</v>
      </c>
      <c r="E176" s="42"/>
      <c r="F176" s="42"/>
      <c r="G176" s="42"/>
      <c r="H176" s="42"/>
      <c r="I176" s="42"/>
      <c r="J176" s="42"/>
      <c r="K176" s="464">
        <v>45986</v>
      </c>
      <c r="L176" s="42" t="s">
        <v>50</v>
      </c>
      <c r="M176" s="43"/>
      <c r="N176" s="42"/>
      <c r="O176" s="42"/>
      <c r="P176" s="42"/>
      <c r="Q176" s="42"/>
      <c r="R176" s="42"/>
      <c r="S176" s="42"/>
      <c r="T176" s="42"/>
      <c r="U176" s="42"/>
      <c r="V176" s="42"/>
      <c r="W176" s="42" t="s">
        <v>825</v>
      </c>
      <c r="X176" s="42"/>
    </row>
    <row r="177" spans="1:24" ht="24">
      <c r="A177" s="7">
        <v>194</v>
      </c>
      <c r="B177" s="42" t="s">
        <v>727</v>
      </c>
      <c r="C177" s="42"/>
      <c r="D177" s="42" t="s">
        <v>826</v>
      </c>
      <c r="E177" s="42"/>
      <c r="F177" s="42"/>
      <c r="G177" s="42"/>
      <c r="H177" s="42"/>
      <c r="I177" s="42"/>
      <c r="J177" s="42"/>
      <c r="K177" s="464">
        <v>45986</v>
      </c>
      <c r="L177" s="42" t="s">
        <v>50</v>
      </c>
      <c r="M177" s="43"/>
      <c r="N177" s="42"/>
      <c r="O177" s="42"/>
      <c r="P177" s="42"/>
      <c r="Q177" s="42"/>
      <c r="R177" s="42"/>
      <c r="S177" s="42"/>
      <c r="T177" s="42"/>
      <c r="U177" s="42"/>
      <c r="V177" s="42"/>
      <c r="W177" s="42" t="s">
        <v>827</v>
      </c>
      <c r="X177" s="42"/>
    </row>
    <row r="178" spans="1:24" ht="24">
      <c r="A178" s="7">
        <v>195</v>
      </c>
      <c r="B178" s="42" t="s">
        <v>727</v>
      </c>
      <c r="C178" s="42"/>
      <c r="D178" s="42" t="s">
        <v>1452</v>
      </c>
      <c r="E178" s="42"/>
      <c r="F178" s="42"/>
      <c r="G178" s="42"/>
      <c r="H178" s="42"/>
      <c r="I178" s="42"/>
      <c r="J178" s="42"/>
      <c r="K178" s="464">
        <v>45986</v>
      </c>
      <c r="L178" s="42" t="s">
        <v>50</v>
      </c>
      <c r="M178" s="43"/>
      <c r="N178" s="42"/>
      <c r="O178" s="42"/>
      <c r="P178" s="42"/>
      <c r="Q178" s="42"/>
      <c r="R178" s="42"/>
      <c r="S178" s="42"/>
      <c r="T178" s="42"/>
      <c r="U178" s="42"/>
      <c r="V178" s="42"/>
      <c r="W178" s="42" t="s">
        <v>829</v>
      </c>
      <c r="X178" s="42"/>
    </row>
    <row r="179" spans="1:24" ht="24">
      <c r="A179" s="7">
        <v>196</v>
      </c>
      <c r="B179" s="42" t="s">
        <v>727</v>
      </c>
      <c r="C179" s="42"/>
      <c r="D179" s="42" t="s">
        <v>830</v>
      </c>
      <c r="E179" s="42"/>
      <c r="F179" s="42"/>
      <c r="G179" s="42"/>
      <c r="H179" s="42"/>
      <c r="I179" s="42"/>
      <c r="J179" s="42"/>
      <c r="K179" s="464">
        <v>45986</v>
      </c>
      <c r="L179" s="42" t="s">
        <v>50</v>
      </c>
      <c r="M179" s="43"/>
      <c r="N179" s="42"/>
      <c r="O179" s="42"/>
      <c r="P179" s="42"/>
      <c r="Q179" s="42"/>
      <c r="R179" s="42"/>
      <c r="S179" s="42"/>
      <c r="T179" s="42"/>
      <c r="U179" s="42"/>
      <c r="V179" s="42"/>
      <c r="W179" s="42" t="s">
        <v>831</v>
      </c>
      <c r="X179" s="42"/>
    </row>
    <row r="180" spans="1:24" ht="60">
      <c r="A180" s="7">
        <v>197</v>
      </c>
      <c r="B180" s="42" t="s">
        <v>727</v>
      </c>
      <c r="C180" s="42"/>
      <c r="D180" s="42" t="s">
        <v>832</v>
      </c>
      <c r="E180" s="42"/>
      <c r="F180" s="42"/>
      <c r="G180" s="42"/>
      <c r="H180" s="42"/>
      <c r="I180" s="42"/>
      <c r="J180" s="42"/>
      <c r="K180" s="464">
        <v>45986</v>
      </c>
      <c r="L180" s="42" t="s">
        <v>50</v>
      </c>
      <c r="M180" s="43"/>
      <c r="N180" s="42"/>
      <c r="O180" s="42"/>
      <c r="P180" s="42"/>
      <c r="Q180" s="42"/>
      <c r="R180" s="42"/>
      <c r="S180" s="42"/>
      <c r="T180" s="42"/>
      <c r="U180" s="42"/>
      <c r="V180" s="42"/>
      <c r="W180" s="42" t="s">
        <v>768</v>
      </c>
      <c r="X180" s="42"/>
    </row>
    <row r="181" spans="1:24" ht="24">
      <c r="A181" s="7">
        <v>198</v>
      </c>
      <c r="B181" s="42" t="s">
        <v>718</v>
      </c>
      <c r="C181" s="42"/>
      <c r="D181" s="42" t="s">
        <v>833</v>
      </c>
      <c r="E181" s="42"/>
      <c r="F181" s="42"/>
      <c r="G181" s="42"/>
      <c r="H181" s="42"/>
      <c r="I181" s="42"/>
      <c r="J181" s="42"/>
      <c r="K181" s="464">
        <v>45986</v>
      </c>
      <c r="L181" s="42" t="s">
        <v>50</v>
      </c>
      <c r="M181" s="43"/>
      <c r="N181" s="42"/>
      <c r="O181" s="42"/>
      <c r="P181" s="42"/>
      <c r="Q181" s="42"/>
      <c r="R181" s="42"/>
      <c r="S181" s="42"/>
      <c r="T181" s="42"/>
      <c r="U181" s="42"/>
      <c r="V181" s="42"/>
      <c r="W181" s="42" t="s">
        <v>834</v>
      </c>
      <c r="X181" s="42"/>
    </row>
  </sheetData>
  <autoFilter ref="A7:X181" xr:uid="{FFEA917B-0C37-42D7-98E0-F9449289F939}"/>
  <dataValidations count="1">
    <dataValidation type="list" allowBlank="1" showInputMessage="1" showErrorMessage="1" sqref="J95:J96 J102 J110:J116 J8:J44 I117:I118 J127:J129" xr:uid="{75DCDC4F-FBAD-4F71-A13E-D3C96C917BC7}">
      <formula1>"CC, SFP, Panamas, Ecosystem+PL"</formula1>
    </dataValidation>
  </dataValidations>
  <hyperlinks>
    <hyperlink ref="F77" r:id="rId1" xr:uid="{B4F7DAB3-6AF3-4E10-B37C-F1191D6FF54F}"/>
    <hyperlink ref="W45" r:id="rId2" display="https://wiki.app.pconnect.biz/display/CDE/%5BPRD%5D+AYO+Kasir+Responsive" xr:uid="{F379D9B8-F1E8-409B-B8B2-7EF66BF77847}"/>
    <hyperlink ref="W49" r:id="rId3" display="https://wiki.app.pconnect.biz/display/CDE/%5BCDE-28726%5D+AYO+Kasir+-+Shopping+Bag+Project" xr:uid="{04AEF8DC-B17F-49F9-ADCB-DAF472F7A882}"/>
    <hyperlink ref="W50" r:id="rId4" display="https://wiki.app.pconnect.biz/display/CDE/%5BPRD%5D+AYO+Kasir+Login+Page+Enhancement+-+Pentest+Finding" xr:uid="{1DC4101E-27C1-480B-A57C-DD269026F87B}"/>
    <hyperlink ref="W51" r:id="rId5" display="https://wiki.app.pconnect.biz/pages/viewpage.action?pageId=1342117638" xr:uid="{B8FD8D10-C52A-442D-97B8-392B1C7BB6CC}"/>
    <hyperlink ref="W56" r:id="rId6" display="https://wiki.app.pconnect.biz/pages/viewpage.action?pageId=1353398776" xr:uid="{52BD78EE-99E8-4A02-8751-71AEAD08B40F}"/>
    <hyperlink ref="W57" r:id="rId7" display="https://jira.app.pconnect.biz/browse/CDE-28842" xr:uid="{234FF953-2371-4F36-AEC1-C457B5FC9479}"/>
    <hyperlink ref="W58" r:id="rId8" display="https://wiki.app.pconnect.biz/display/CDE/%5BCDE-27448%5D+AYO+Kasir+-+Store-to-store+movement+enhancement" xr:uid="{4C648A9B-C561-465E-8B2E-3A290923BFCF}"/>
    <hyperlink ref="W59" r:id="rId9" display="https://wiki.app.pconnect.biz/pages/viewpage.action?spaceKey=CDE&amp;title=%5BPRD%5D+AYO+Kasir+-+Material+Master+Configuration+for+NPL+in+SAP" xr:uid="{58006825-8177-4DB8-9808-0A965F58858A}"/>
    <hyperlink ref="W63" r:id="rId10" display="https://wiki.app.pconnect.biz/display/CDE/%5BPRD%5D+Stock+Replenishment+with+SAP+Integration" xr:uid="{7A55D4D8-F98C-4673-8881-2AF5DDFB3010}"/>
    <hyperlink ref="W46" r:id="rId11" display="https://wiki.app.pconnect.biz/display/CDE/%5BPRD%5D+AYO+Kasir+Responsive" xr:uid="{F85AF43D-0D73-4397-9731-964F8A196482}"/>
    <hyperlink ref="W100" r:id="rId12" display="https://jira.app.pconnect.biz/browse/CDE-29812" xr:uid="{36FE503D-5A9B-40F7-B80E-C103A51C6922}"/>
    <hyperlink ref="W103" r:id="rId13" display="https://jira.app.pconnect.biz/browse/CDE-29756" xr:uid="{36BEFD50-4F9A-4579-B0F8-6838BDCFD70D}"/>
    <hyperlink ref="W104" r:id="rId14" display="https://jira.app.pconnect.biz/browse/CDE-29806" xr:uid="{2A954D01-771A-4110-9B47-42ACE0DED5F0}"/>
    <hyperlink ref="W108" r:id="rId15" display="https://jira.app.pconnect.biz/browse/CDE-29806" xr:uid="{EF81BD3E-9A40-4DF4-B3B4-F4428C2CB53C}"/>
    <hyperlink ref="W105" r:id="rId16" display="https://jira.app.pconnect.biz/browse/CDE-29811" xr:uid="{33D34362-31A9-40ED-9F5A-A4644DD9AF8C}"/>
    <hyperlink ref="W106" r:id="rId17" display="https://jira.app.pconnect.biz/browse/CDE-29807" xr:uid="{C1452E89-9D93-485A-9DA2-51D15495ECE2}"/>
    <hyperlink ref="W107" r:id="rId18" display="https://jira.app.pconnect.biz/browse/CDE-29757" xr:uid="{1E1E00B5-016F-4C4B-B570-7E0433D72C98}"/>
    <hyperlink ref="W74" r:id="rId19" xr:uid="{8B53D41F-989D-4EB7-A88A-29D2CD18EC20}"/>
    <hyperlink ref="W97" r:id="rId20" xr:uid="{6D681ADF-96C1-4B2F-98AE-97C00065F4A1}"/>
    <hyperlink ref="W98" r:id="rId21" xr:uid="{FBCB37AA-841D-4E62-9F74-89DA6A75ED11}"/>
    <hyperlink ref="W109" r:id="rId22" xr:uid="{EAA49F0C-6859-4654-A93A-05393E102CC1}"/>
    <hyperlink ref="W75" r:id="rId23" xr:uid="{9CF5F6B5-53D0-4242-843E-EDB18173A63B}"/>
    <hyperlink ref="W81" r:id="rId24" xr:uid="{1BC4DC61-7F96-41B5-B0EE-DD0B34C22526}"/>
    <hyperlink ref="W86" r:id="rId25" xr:uid="{DC42B0E2-391B-4E69-BCE5-238A5301DAEF}"/>
    <hyperlink ref="W87" r:id="rId26" xr:uid="{7E05F129-DEC0-4308-800B-9AE4B6A09EF5}"/>
    <hyperlink ref="W89" r:id="rId27" xr:uid="{EE438006-FBD7-4D6B-83EC-CFA63BAD826B}"/>
    <hyperlink ref="W96" r:id="rId28" xr:uid="{3798EB7D-2896-4EDF-AF42-1FB147F39EF2}"/>
    <hyperlink ref="W111" r:id="rId29" xr:uid="{4521AFD2-AA8C-479A-96CC-3BA0BAE648D0}"/>
    <hyperlink ref="W112" r:id="rId30" xr:uid="{DAEE217A-705E-4298-B41D-4ACEC8898A03}"/>
    <hyperlink ref="W113" r:id="rId31" xr:uid="{94EA345C-BE71-45DF-93D1-057EB7F4A339}"/>
    <hyperlink ref="W117" r:id="rId32" xr:uid="{CCE557B4-E04F-415D-8329-389E62ACBCB6}"/>
    <hyperlink ref="W118" r:id="rId33" xr:uid="{431DEFE7-E067-46E8-AD84-2C23B0A33C6E}"/>
    <hyperlink ref="W69" r:id="rId34" xr:uid="{B6FB3CD6-D54F-4F05-A0A5-1353C1DA87F2}"/>
    <hyperlink ref="W72" r:id="rId35" xr:uid="{38AF7984-9EA0-4FF4-B34A-A34F030DFDED}"/>
    <hyperlink ref="W73" r:id="rId36" xr:uid="{B2A38D46-72C6-4AF9-8506-ECC6EB080FE2}"/>
    <hyperlink ref="W99" r:id="rId37" xr:uid="{E940D69D-4862-4033-A3AA-4CF9FE8ED1C9}"/>
    <hyperlink ref="W65" r:id="rId38" xr:uid="{A5C336CA-9295-480C-BA9F-DA8FB409A61F}"/>
    <hyperlink ref="W95" r:id="rId39" xr:uid="{5D982F76-377B-49C8-B517-F870547641A7}"/>
    <hyperlink ref="W92" r:id="rId40" xr:uid="{4FBA54D1-36E6-40EE-A910-407EBD2441E6}"/>
    <hyperlink ref="W120" r:id="rId41" xr:uid="{D9008007-0F9C-481F-BE6A-B69FF75F1BEA}"/>
    <hyperlink ref="F122" r:id="rId42" display="https://wiki.app.pconnect.biz/display/CDE/%5BPRD%5D+Stock+Replenishment+with+SAP+Integration" xr:uid="{7B9A4369-DED7-4FCC-A821-369F0DBF4243}"/>
    <hyperlink ref="F123" r:id="rId43" display="https://wiki.app.pconnect.biz/display/CDE/%5BPRD%5D+Stock+Replenishment+with+SAP+Integration" xr:uid="{13443C66-82B6-4F6C-AD3D-E5415B967FE0}"/>
    <hyperlink ref="F124" r:id="rId44" display="https://wiki.app.pconnect.biz/pages/viewpage.action?pageId=1176866656" xr:uid="{C6E38BBD-FB6C-4BD7-BD61-2CB943BC2499}"/>
    <hyperlink ref="F125" r:id="rId45" display="https://wiki.app.pconnect.biz/pages/viewpage.action?pageId=1176866656" xr:uid="{26FF8288-70E1-4604-BB0C-E76FB1CEA2C9}"/>
    <hyperlink ref="F121" r:id="rId46" display="https://wiki.app.pconnect.biz/pages/viewpage.action?spaceKey=CDE&amp;title=%5BPRD%5D+AYO+Kasir+-+Material+Master+Configuration+for+NPL+in+SAP" xr:uid="{E79D230B-4C2E-48F3-A52A-15A5C4483823}"/>
    <hyperlink ref="W124" r:id="rId47" display="https://jira.app.pconnect.biz/browse/CDE-29945" xr:uid="{84F3AA43-2A92-4FCE-8902-2E1906E6A272}"/>
    <hyperlink ref="W121" r:id="rId48" display="https://jira.app.pconnect.biz/browse/CDE-29946" xr:uid="{BD38C5BD-FA7F-466F-B2C0-D48F9D9772DD}"/>
    <hyperlink ref="W123" r:id="rId49" xr:uid="{CD2ACF1C-A491-4FD0-9351-CC2BD8D64BDC}"/>
    <hyperlink ref="V122" r:id="rId50" display="https://wiki.app.pconnect.biz/display/CDE/%5BPRD%5D+Stock+Replenishment+with+SAP+Integration" xr:uid="{72444A73-0D45-4B51-B1C8-454240C0FF30}"/>
    <hyperlink ref="V123" r:id="rId51" display="https://wiki.app.pconnect.biz/display/CDE/%5BPRD%5D+Stock+Replenishment+with+SAP+Integration" xr:uid="{C42EAAF6-3552-4855-80F2-88CE2D061B5B}"/>
    <hyperlink ref="V124" r:id="rId52" display="https://wiki.app.pconnect.biz/pages/viewpage.action?pageId=1176866656" xr:uid="{F303D6AE-A787-4574-BED0-16FC800AC948}"/>
    <hyperlink ref="V125" r:id="rId53" display="https://wiki.app.pconnect.biz/pages/viewpage.action?pageId=1176866656" xr:uid="{9BA1BC7B-4F68-487F-BDFA-5BB4DA86D7A7}"/>
    <hyperlink ref="V121" r:id="rId54" display="https://wiki.app.pconnect.biz/pages/viewpage.action?spaceKey=CDE&amp;title=%5BPRD%5D+AYO+Kasir+-+Material+Master+Configuration+for+NPL+in+SAP" xr:uid="{EF3FC9C9-1314-43EB-A5DF-1A0466382ABF}"/>
    <hyperlink ref="W125" r:id="rId55" display="https://jira.app.pconnect.biz/browse/CDE-29944" xr:uid="{5F4E5348-67C7-4FD0-96B0-FC0B4393B94A}"/>
    <hyperlink ref="W122" r:id="rId56" display="https://jira.app.pconnect.biz/browse/CDE-29748" xr:uid="{9BD64255-8301-4ACD-BD40-E4EAFCB0A907}"/>
    <hyperlink ref="V126" r:id="rId57" xr:uid="{ED93DF9F-C7EB-42F6-B89D-3857BE222AE0}"/>
    <hyperlink ref="W148" r:id="rId58" display="https://wiki.app.pconnect.biz/x/egOHUQ" xr:uid="{160465AA-1BB9-49DC-9BAB-8E0A8A15F0DB}"/>
    <hyperlink ref="W147" r:id="rId59" display="https://wiki.app.pconnect.biz/x/yACHUQ" xr:uid="{1813EB2E-B2CE-4F55-9EE5-1C718B821C91}"/>
    <hyperlink ref="W102" r:id="rId60" tooltip="https://jira.app.pconnect.biz/browse/cde-24683" display="https://jira.app.pconnect.biz/browse/CDE-24683" xr:uid="{4350D28E-C995-4B8F-BA5F-6A3D89875ADC}"/>
    <hyperlink ref="W119" r:id="rId61" xr:uid="{CB71A2B5-3D1E-44A4-A7B2-24C6CAE8278C}"/>
  </hyperlinks>
  <pageMargins left="0.7" right="0.7" top="0.75" bottom="0.75" header="0.3" footer="0.3"/>
  <legacyDrawing r:id="rId6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977A9-7781-4EBE-8F2C-DCB5966F2290}">
  <sheetPr codeName="Sheet9" filterMode="1"/>
  <dimension ref="A1:AA104"/>
  <sheetViews>
    <sheetView zoomScaleNormal="100" workbookViewId="0">
      <pane ySplit="7" topLeftCell="A8" activePane="bottomLeft" state="frozen"/>
      <selection pane="bottomLeft" activeCell="E38" sqref="E38"/>
    </sheetView>
  </sheetViews>
  <sheetFormatPr defaultColWidth="9.42578125" defaultRowHeight="12"/>
  <cols>
    <col min="1" max="1" width="4.5703125" style="8" customWidth="1"/>
    <col min="2" max="2" width="9.42578125" style="9" bestFit="1" customWidth="1"/>
    <col min="3" max="3" width="8.5703125" style="8" customWidth="1"/>
    <col min="4" max="4" width="30.42578125" style="8" customWidth="1"/>
    <col min="5" max="5" width="18.5703125" style="8" customWidth="1"/>
    <col min="6" max="6" width="29.5703125" style="8" customWidth="1"/>
    <col min="7" max="7" width="13" style="8" customWidth="1"/>
    <col min="8" max="8" width="10.42578125" style="8" bestFit="1" customWidth="1"/>
    <col min="9" max="9" width="11.5703125" style="8" bestFit="1" customWidth="1"/>
    <col min="10" max="12" width="9.42578125" style="8" customWidth="1"/>
    <col min="13" max="13" width="9.42578125" style="269"/>
    <col min="14" max="14" width="9.42578125" style="8"/>
    <col min="15" max="15" width="12.42578125" style="8" customWidth="1"/>
    <col min="16" max="16" width="14.5703125" style="8" customWidth="1"/>
    <col min="17" max="17" width="9.42578125" style="8" bestFit="1" customWidth="1"/>
    <col min="18" max="18" width="16.42578125" style="8" bestFit="1" customWidth="1"/>
    <col min="19" max="22" width="9.42578125" style="8"/>
    <col min="23" max="23" width="28" style="8" bestFit="1" customWidth="1"/>
    <col min="24" max="24" width="10.5703125" style="2" customWidth="1"/>
    <col min="25" max="25" width="10.5703125" style="36" bestFit="1" customWidth="1"/>
    <col min="26" max="26" width="9.42578125" style="262"/>
    <col min="27" max="16384" width="9.42578125" style="2"/>
  </cols>
  <sheetData>
    <row r="1" spans="1:26">
      <c r="A1" s="431" t="s">
        <v>0</v>
      </c>
      <c r="B1" s="353"/>
      <c r="C1" s="353"/>
      <c r="D1" s="353"/>
      <c r="E1" s="353"/>
      <c r="F1" s="353"/>
      <c r="G1" s="353"/>
      <c r="H1" s="353"/>
      <c r="I1" s="432"/>
      <c r="J1" s="433"/>
      <c r="K1" s="434"/>
      <c r="L1" s="435" t="s">
        <v>180</v>
      </c>
      <c r="M1" s="77"/>
      <c r="N1" s="77">
        <v>12</v>
      </c>
      <c r="O1" s="353"/>
      <c r="P1" s="353"/>
      <c r="Q1" s="353"/>
      <c r="R1" s="353"/>
      <c r="S1" s="353"/>
      <c r="T1" s="353"/>
      <c r="U1" s="353"/>
      <c r="V1" s="353"/>
      <c r="W1" s="353"/>
      <c r="X1" s="353"/>
      <c r="Y1" s="353"/>
      <c r="Z1" s="436"/>
    </row>
    <row r="2" spans="1:26">
      <c r="A2" s="24" t="s">
        <v>1</v>
      </c>
      <c r="B2" s="437"/>
      <c r="C2" s="437"/>
      <c r="D2" s="353"/>
      <c r="E2" s="353"/>
      <c r="F2" s="353"/>
      <c r="G2" s="353"/>
      <c r="H2" s="353"/>
      <c r="I2" s="436" t="s">
        <v>571</v>
      </c>
      <c r="J2" s="353">
        <v>66</v>
      </c>
      <c r="K2" s="434"/>
      <c r="L2" s="435" t="s">
        <v>101</v>
      </c>
      <c r="M2" s="77"/>
      <c r="N2" s="77">
        <v>97</v>
      </c>
      <c r="O2" s="353"/>
      <c r="P2" s="353"/>
      <c r="Q2" s="353"/>
      <c r="R2" s="353"/>
      <c r="S2" s="353"/>
      <c r="T2" s="353"/>
      <c r="U2" s="353"/>
      <c r="V2" s="353"/>
      <c r="W2" s="353"/>
      <c r="X2" s="353"/>
      <c r="Y2" s="353"/>
      <c r="Z2" s="436"/>
    </row>
    <row r="3" spans="1:26">
      <c r="A3" s="24" t="s">
        <v>2</v>
      </c>
      <c r="B3" s="353"/>
      <c r="C3" s="353"/>
      <c r="D3" s="353"/>
      <c r="E3" s="353"/>
      <c r="F3" s="353"/>
      <c r="G3" s="353"/>
      <c r="H3" s="353"/>
      <c r="I3" s="436"/>
      <c r="J3" s="353"/>
      <c r="K3" s="434"/>
      <c r="L3" s="435" t="s">
        <v>94</v>
      </c>
      <c r="M3" s="77"/>
      <c r="N3" s="77">
        <v>50</v>
      </c>
      <c r="O3" s="353">
        <v>10</v>
      </c>
      <c r="P3" s="353" t="s">
        <v>574</v>
      </c>
      <c r="Q3" s="353"/>
      <c r="R3" s="353"/>
      <c r="S3" s="353"/>
      <c r="T3" s="353"/>
      <c r="U3" s="353"/>
      <c r="V3" s="353"/>
      <c r="W3" s="353"/>
      <c r="X3" s="353"/>
      <c r="Y3" s="353"/>
      <c r="Z3" s="436"/>
    </row>
    <row r="4" spans="1:26">
      <c r="A4" s="25" t="s">
        <v>3</v>
      </c>
      <c r="B4" s="353"/>
      <c r="C4" s="353"/>
      <c r="D4" s="353"/>
      <c r="E4" s="353"/>
      <c r="F4" s="353"/>
      <c r="G4" s="353"/>
      <c r="H4" s="353"/>
      <c r="I4" s="436"/>
      <c r="J4" s="353"/>
      <c r="K4" s="353"/>
      <c r="L4" s="433" t="s">
        <v>222</v>
      </c>
      <c r="M4" s="82"/>
      <c r="N4" s="82"/>
      <c r="O4" s="353"/>
      <c r="P4" s="353"/>
      <c r="Q4" s="353"/>
      <c r="R4" s="353"/>
      <c r="S4" s="353"/>
      <c r="T4" s="353"/>
      <c r="U4" s="353"/>
      <c r="V4" s="353"/>
      <c r="W4" s="353"/>
      <c r="X4" s="353"/>
      <c r="Y4" s="353"/>
      <c r="Z4" s="436"/>
    </row>
    <row r="5" spans="1:26">
      <c r="A5" s="1"/>
      <c r="B5" s="353"/>
      <c r="C5" s="353"/>
      <c r="D5" s="353"/>
      <c r="E5" s="353"/>
      <c r="F5" s="353"/>
      <c r="G5" s="353"/>
      <c r="H5" s="353"/>
      <c r="I5" s="436"/>
      <c r="J5" s="353"/>
      <c r="K5" s="353"/>
      <c r="L5" s="433" t="s">
        <v>30</v>
      </c>
      <c r="M5" s="82"/>
      <c r="N5" s="82">
        <v>107</v>
      </c>
      <c r="O5" s="353"/>
      <c r="P5" s="353"/>
      <c r="Q5" s="354" t="s">
        <v>995</v>
      </c>
      <c r="R5" s="354"/>
      <c r="S5" s="354"/>
      <c r="T5" s="354"/>
      <c r="U5" s="354"/>
      <c r="V5" s="353"/>
      <c r="W5" s="353"/>
      <c r="X5" s="353"/>
      <c r="Y5" s="353"/>
      <c r="Z5" s="436"/>
    </row>
    <row r="6" spans="1:26" s="4" customFormat="1" ht="24">
      <c r="A6" s="1"/>
      <c r="B6" s="437"/>
      <c r="C6" s="437" t="s">
        <v>5</v>
      </c>
      <c r="D6" s="437"/>
      <c r="E6" s="437"/>
      <c r="F6" s="437"/>
      <c r="G6" s="437" t="s">
        <v>5</v>
      </c>
      <c r="H6" s="437" t="s">
        <v>587</v>
      </c>
      <c r="I6" s="438"/>
      <c r="J6" s="437"/>
      <c r="K6" s="437"/>
      <c r="L6" s="439"/>
      <c r="M6" s="439" t="s">
        <v>1453</v>
      </c>
      <c r="N6" s="439" t="s">
        <v>1454</v>
      </c>
      <c r="O6" s="439"/>
      <c r="P6" s="439"/>
      <c r="Q6" s="355"/>
      <c r="R6" s="355"/>
      <c r="S6" s="355"/>
      <c r="T6" s="355"/>
      <c r="U6" s="355"/>
      <c r="V6" s="437"/>
      <c r="W6" s="437"/>
      <c r="X6" s="437"/>
      <c r="Y6" s="437"/>
      <c r="Z6" s="438"/>
    </row>
    <row r="7" spans="1:26" ht="24">
      <c r="A7" s="440" t="s">
        <v>6</v>
      </c>
      <c r="B7" s="349" t="s">
        <v>7</v>
      </c>
      <c r="C7" s="441" t="s">
        <v>8</v>
      </c>
      <c r="D7" s="349" t="s">
        <v>837</v>
      </c>
      <c r="E7" s="349" t="s">
        <v>10</v>
      </c>
      <c r="F7" s="349" t="s">
        <v>11</v>
      </c>
      <c r="G7" s="441" t="s">
        <v>12</v>
      </c>
      <c r="H7" s="441" t="s">
        <v>587</v>
      </c>
      <c r="I7" s="440" t="s">
        <v>13</v>
      </c>
      <c r="J7" s="349" t="s">
        <v>14</v>
      </c>
      <c r="K7" s="349" t="s">
        <v>15</v>
      </c>
      <c r="L7" s="349" t="s">
        <v>16</v>
      </c>
      <c r="M7" s="349" t="s">
        <v>1455</v>
      </c>
      <c r="N7" s="349" t="s">
        <v>1456</v>
      </c>
      <c r="O7" s="349" t="s">
        <v>17</v>
      </c>
      <c r="P7" s="442" t="s">
        <v>1457</v>
      </c>
      <c r="Q7" s="442" t="s">
        <v>20</v>
      </c>
      <c r="R7" s="442" t="s">
        <v>21</v>
      </c>
      <c r="S7" s="442" t="s">
        <v>22</v>
      </c>
      <c r="T7" s="442" t="s">
        <v>23</v>
      </c>
      <c r="U7" s="442" t="s">
        <v>24</v>
      </c>
      <c r="V7" s="442" t="s">
        <v>25</v>
      </c>
      <c r="W7" s="442" t="s">
        <v>26</v>
      </c>
      <c r="X7" s="443" t="s">
        <v>27</v>
      </c>
      <c r="Y7" s="443" t="s">
        <v>578</v>
      </c>
      <c r="Z7" s="444" t="s">
        <v>579</v>
      </c>
    </row>
    <row r="8" spans="1:26" hidden="1">
      <c r="A8" s="8">
        <v>1</v>
      </c>
      <c r="C8" s="9"/>
      <c r="D8" s="9"/>
      <c r="E8" s="9"/>
      <c r="F8" s="460"/>
      <c r="G8" s="9"/>
      <c r="H8" s="9"/>
      <c r="I8" s="9"/>
      <c r="J8" s="9"/>
      <c r="K8" s="9"/>
      <c r="L8" s="9"/>
      <c r="M8" s="9"/>
      <c r="N8" s="9"/>
      <c r="O8" s="9"/>
      <c r="P8" s="9"/>
      <c r="Q8" s="9"/>
      <c r="R8" s="9"/>
      <c r="S8" s="9"/>
      <c r="T8" s="9"/>
      <c r="U8" s="351"/>
      <c r="V8" s="265"/>
      <c r="W8" s="265"/>
      <c r="X8" s="265"/>
      <c r="Y8" s="265"/>
      <c r="Z8" s="265"/>
    </row>
    <row r="9" spans="1:26" ht="48" hidden="1">
      <c r="A9" s="2">
        <v>3</v>
      </c>
      <c r="B9" s="9" t="s">
        <v>42</v>
      </c>
      <c r="C9" s="9"/>
      <c r="D9" s="9" t="s">
        <v>1143</v>
      </c>
      <c r="E9" s="9" t="s">
        <v>1144</v>
      </c>
      <c r="F9" s="9" t="s">
        <v>1145</v>
      </c>
      <c r="G9" s="9" t="s">
        <v>46</v>
      </c>
      <c r="H9" s="9" t="s">
        <v>1385</v>
      </c>
      <c r="I9" s="9" t="s">
        <v>32</v>
      </c>
      <c r="J9" s="9"/>
      <c r="K9" s="9" t="s">
        <v>582</v>
      </c>
      <c r="L9" s="9"/>
      <c r="M9" s="9">
        <v>1</v>
      </c>
      <c r="N9" s="9"/>
      <c r="O9" s="9"/>
      <c r="P9" s="9"/>
      <c r="Q9" s="9"/>
      <c r="R9" s="9"/>
      <c r="S9" s="9"/>
      <c r="T9" s="9"/>
      <c r="U9" s="351"/>
      <c r="V9" s="265"/>
      <c r="W9" s="265"/>
      <c r="X9" s="265"/>
      <c r="Y9" s="265"/>
      <c r="Z9" s="265"/>
    </row>
    <row r="10" spans="1:26" ht="84" hidden="1">
      <c r="A10" s="2">
        <v>6</v>
      </c>
      <c r="B10" s="9" t="s">
        <v>42</v>
      </c>
      <c r="C10" s="9"/>
      <c r="D10" s="9" t="s">
        <v>1147</v>
      </c>
      <c r="E10" s="28" t="s">
        <v>1458</v>
      </c>
      <c r="F10" s="28" t="s">
        <v>1149</v>
      </c>
      <c r="G10" s="9" t="s">
        <v>46</v>
      </c>
      <c r="H10" s="9" t="s">
        <v>1459</v>
      </c>
      <c r="I10" s="9" t="s">
        <v>57</v>
      </c>
      <c r="J10" s="9"/>
      <c r="K10" s="8" t="s">
        <v>582</v>
      </c>
      <c r="L10" s="65"/>
      <c r="M10" s="9">
        <v>2</v>
      </c>
      <c r="N10" s="9"/>
      <c r="O10" s="9"/>
      <c r="P10" s="9"/>
      <c r="Q10" s="9"/>
      <c r="R10" s="9"/>
      <c r="S10" s="9"/>
      <c r="T10" s="9"/>
      <c r="U10" s="351"/>
      <c r="V10" s="265"/>
      <c r="W10" s="262"/>
      <c r="X10" s="262"/>
      <c r="Y10" s="262"/>
    </row>
    <row r="11" spans="1:26" ht="84" hidden="1">
      <c r="A11" s="2">
        <v>2</v>
      </c>
      <c r="B11" s="9" t="s">
        <v>42</v>
      </c>
      <c r="D11" s="9" t="s">
        <v>1150</v>
      </c>
      <c r="E11" s="9" t="s">
        <v>404</v>
      </c>
      <c r="F11" s="9" t="s">
        <v>405</v>
      </c>
      <c r="G11" s="8" t="s">
        <v>46</v>
      </c>
      <c r="H11" s="9" t="s">
        <v>1385</v>
      </c>
      <c r="I11" s="9" t="s">
        <v>46</v>
      </c>
      <c r="J11" s="9"/>
      <c r="K11" s="9" t="s">
        <v>582</v>
      </c>
      <c r="L11" s="9"/>
      <c r="M11" s="9">
        <v>3</v>
      </c>
      <c r="N11" s="9"/>
      <c r="O11" s="9" t="s">
        <v>1460</v>
      </c>
      <c r="P11" s="9"/>
      <c r="Q11" s="9"/>
      <c r="R11" s="9"/>
      <c r="S11" s="9"/>
      <c r="T11" s="9"/>
      <c r="U11" s="351"/>
      <c r="V11" s="265"/>
      <c r="W11" s="265"/>
      <c r="X11" s="265"/>
      <c r="Y11" s="265"/>
      <c r="Z11" s="265"/>
    </row>
    <row r="12" spans="1:26" ht="48" hidden="1">
      <c r="A12" s="2">
        <v>4</v>
      </c>
      <c r="B12" s="9" t="s">
        <v>42</v>
      </c>
      <c r="C12" s="9"/>
      <c r="D12" s="9" t="s">
        <v>1151</v>
      </c>
      <c r="E12" s="9" t="s">
        <v>1152</v>
      </c>
      <c r="F12" s="9"/>
      <c r="G12" s="9" t="s">
        <v>46</v>
      </c>
      <c r="H12" s="9" t="s">
        <v>1385</v>
      </c>
      <c r="I12" s="9" t="s">
        <v>46</v>
      </c>
      <c r="J12" s="9"/>
      <c r="K12" s="9" t="s">
        <v>582</v>
      </c>
      <c r="L12" s="9"/>
      <c r="M12" s="9">
        <v>4</v>
      </c>
      <c r="N12" s="9"/>
      <c r="O12" s="9"/>
      <c r="P12" s="9"/>
      <c r="Q12" s="9"/>
      <c r="R12" s="9"/>
      <c r="S12" s="9"/>
      <c r="T12" s="9"/>
      <c r="U12" s="351"/>
      <c r="V12" s="265"/>
      <c r="W12" s="265"/>
      <c r="X12" s="265"/>
      <c r="Y12" s="265"/>
      <c r="Z12" s="265"/>
    </row>
    <row r="13" spans="1:26" ht="72" hidden="1">
      <c r="A13" s="2">
        <v>5</v>
      </c>
      <c r="B13" s="9" t="s">
        <v>42</v>
      </c>
      <c r="C13" s="9"/>
      <c r="D13" s="9" t="s">
        <v>637</v>
      </c>
      <c r="E13" s="9" t="s">
        <v>638</v>
      </c>
      <c r="F13" s="9"/>
      <c r="G13" s="9" t="s">
        <v>46</v>
      </c>
      <c r="H13" s="9" t="s">
        <v>46</v>
      </c>
      <c r="I13" s="9"/>
      <c r="J13" s="9"/>
      <c r="K13" s="8" t="s">
        <v>582</v>
      </c>
      <c r="L13" s="65"/>
      <c r="M13" s="9"/>
      <c r="N13" s="9"/>
      <c r="O13" s="9"/>
      <c r="P13" s="9"/>
      <c r="Q13" s="9"/>
      <c r="R13" s="9"/>
      <c r="S13" s="9"/>
      <c r="T13" s="9"/>
      <c r="U13" s="351"/>
      <c r="V13" s="265"/>
      <c r="W13" s="262"/>
      <c r="X13" s="262"/>
      <c r="Y13" s="262"/>
    </row>
    <row r="14" spans="1:26" ht="96" hidden="1">
      <c r="A14" s="2">
        <v>7</v>
      </c>
      <c r="B14" s="9" t="s">
        <v>1153</v>
      </c>
      <c r="C14" s="8" t="s">
        <v>1154</v>
      </c>
      <c r="D14" s="9" t="s">
        <v>1155</v>
      </c>
      <c r="E14" s="28" t="s">
        <v>1156</v>
      </c>
      <c r="F14" s="455" t="s">
        <v>1461</v>
      </c>
      <c r="G14" s="9" t="s">
        <v>46</v>
      </c>
      <c r="H14" s="9" t="s">
        <v>1459</v>
      </c>
      <c r="I14" s="9" t="s">
        <v>1158</v>
      </c>
      <c r="J14" s="9"/>
      <c r="K14" s="8" t="s">
        <v>582</v>
      </c>
      <c r="L14" s="65"/>
      <c r="M14" s="65"/>
      <c r="N14" s="9"/>
      <c r="O14" s="9"/>
      <c r="P14" s="9"/>
      <c r="Q14" s="9"/>
      <c r="R14" s="9"/>
      <c r="S14" s="9"/>
      <c r="T14" s="9"/>
      <c r="U14" s="351"/>
      <c r="V14" s="265"/>
      <c r="W14" s="262"/>
      <c r="X14" s="262"/>
      <c r="Y14" s="262"/>
    </row>
    <row r="15" spans="1:26" ht="48" hidden="1">
      <c r="A15" s="2">
        <v>8</v>
      </c>
      <c r="B15" s="9" t="s">
        <v>235</v>
      </c>
      <c r="D15" s="477" t="s">
        <v>1161</v>
      </c>
      <c r="E15" s="477" t="s">
        <v>240</v>
      </c>
      <c r="F15" s="478" t="s">
        <v>241</v>
      </c>
      <c r="G15" s="8" t="s">
        <v>46</v>
      </c>
      <c r="H15" s="8" t="s">
        <v>46</v>
      </c>
      <c r="J15" s="10"/>
      <c r="M15" s="8"/>
      <c r="O15" s="8" t="s">
        <v>582</v>
      </c>
      <c r="R15" s="8" t="s">
        <v>1462</v>
      </c>
      <c r="U15" s="36"/>
      <c r="V15" s="262"/>
      <c r="W15" s="262"/>
      <c r="X15" s="262"/>
      <c r="Y15" s="262"/>
    </row>
    <row r="16" spans="1:26" ht="60" hidden="1">
      <c r="A16" s="2">
        <v>9</v>
      </c>
      <c r="B16" s="9" t="s">
        <v>1162</v>
      </c>
      <c r="D16" s="9" t="s">
        <v>631</v>
      </c>
      <c r="E16" s="9" t="s">
        <v>401</v>
      </c>
      <c r="F16" s="106" t="s">
        <v>1163</v>
      </c>
      <c r="G16" s="8" t="s">
        <v>46</v>
      </c>
      <c r="H16" s="9" t="s">
        <v>1459</v>
      </c>
      <c r="I16" s="9" t="s">
        <v>586</v>
      </c>
      <c r="J16" s="9"/>
      <c r="K16" s="9" t="s">
        <v>582</v>
      </c>
      <c r="L16" s="9">
        <v>6</v>
      </c>
      <c r="M16" s="9"/>
      <c r="N16" s="9"/>
      <c r="O16" s="9" t="s">
        <v>1463</v>
      </c>
      <c r="P16" s="9"/>
      <c r="Q16" s="9"/>
      <c r="R16" s="9"/>
      <c r="S16" s="9"/>
      <c r="T16" s="9"/>
      <c r="U16" s="351"/>
      <c r="V16" s="265"/>
      <c r="W16" s="265"/>
      <c r="X16" s="265"/>
      <c r="Y16" s="265"/>
      <c r="Z16" s="265"/>
    </row>
    <row r="17" spans="1:27" s="29" customFormat="1" ht="60">
      <c r="A17" s="2">
        <v>10</v>
      </c>
      <c r="B17" s="9" t="s">
        <v>263</v>
      </c>
      <c r="C17" s="9"/>
      <c r="D17" s="9" t="s">
        <v>1164</v>
      </c>
      <c r="E17" s="9" t="s">
        <v>1165</v>
      </c>
      <c r="F17" s="9" t="s">
        <v>1166</v>
      </c>
      <c r="G17" s="9" t="s">
        <v>1167</v>
      </c>
      <c r="H17" s="9"/>
      <c r="I17" s="9" t="s">
        <v>1168</v>
      </c>
      <c r="J17" s="9"/>
      <c r="K17" s="9" t="s">
        <v>582</v>
      </c>
      <c r="L17" s="9"/>
      <c r="M17" s="9">
        <v>9</v>
      </c>
      <c r="N17" s="9"/>
      <c r="O17" s="9"/>
      <c r="P17" s="9"/>
      <c r="Q17" s="9"/>
      <c r="R17" s="9"/>
      <c r="S17" s="9"/>
      <c r="T17" s="9"/>
      <c r="U17" s="351"/>
      <c r="V17" s="265"/>
      <c r="W17" s="265"/>
      <c r="X17" s="265"/>
      <c r="Y17" s="265"/>
      <c r="Z17" s="265"/>
    </row>
    <row r="18" spans="1:27" ht="72">
      <c r="A18" s="2">
        <v>11</v>
      </c>
      <c r="B18" s="9" t="s">
        <v>263</v>
      </c>
      <c r="D18" s="9" t="s">
        <v>1164</v>
      </c>
      <c r="E18" s="9" t="s">
        <v>1169</v>
      </c>
      <c r="F18" s="9" t="s">
        <v>1170</v>
      </c>
      <c r="G18" s="9" t="s">
        <v>1167</v>
      </c>
      <c r="I18" s="8" t="s">
        <v>1168</v>
      </c>
      <c r="K18" s="8" t="s">
        <v>582</v>
      </c>
      <c r="M18" s="8">
        <v>8</v>
      </c>
      <c r="U18" s="36"/>
      <c r="V18" s="262"/>
      <c r="W18" s="262"/>
      <c r="X18" s="262"/>
      <c r="Y18" s="262"/>
    </row>
    <row r="19" spans="1:27" ht="36">
      <c r="A19" s="2">
        <v>12</v>
      </c>
      <c r="B19" s="9" t="s">
        <v>263</v>
      </c>
      <c r="D19" s="9" t="s">
        <v>1164</v>
      </c>
      <c r="E19" s="9" t="s">
        <v>1171</v>
      </c>
      <c r="F19" s="9" t="s">
        <v>1172</v>
      </c>
      <c r="G19" s="9" t="s">
        <v>1167</v>
      </c>
      <c r="I19" s="9" t="s">
        <v>1168</v>
      </c>
      <c r="K19" s="9" t="s">
        <v>582</v>
      </c>
      <c r="M19" s="8">
        <v>7</v>
      </c>
      <c r="U19" s="36"/>
      <c r="V19" s="262"/>
      <c r="W19" s="262"/>
      <c r="X19" s="262"/>
      <c r="Y19" s="262"/>
    </row>
    <row r="20" spans="1:27" s="29" customFormat="1" ht="48">
      <c r="A20" s="2">
        <v>13</v>
      </c>
      <c r="B20" s="9" t="s">
        <v>263</v>
      </c>
      <c r="C20" s="9"/>
      <c r="D20" s="9" t="s">
        <v>1164</v>
      </c>
      <c r="E20" s="9" t="s">
        <v>1173</v>
      </c>
      <c r="F20" s="9" t="s">
        <v>1174</v>
      </c>
      <c r="G20" s="9" t="s">
        <v>1167</v>
      </c>
      <c r="H20" s="9"/>
      <c r="I20" s="9" t="s">
        <v>1175</v>
      </c>
      <c r="J20" s="9"/>
      <c r="K20" s="9" t="s">
        <v>582</v>
      </c>
      <c r="L20" s="9"/>
      <c r="M20" s="9">
        <v>5</v>
      </c>
      <c r="N20" s="9"/>
      <c r="O20" s="9"/>
      <c r="P20" s="9"/>
      <c r="Q20" s="9"/>
      <c r="R20" s="9"/>
      <c r="S20" s="9"/>
      <c r="T20" s="9"/>
      <c r="U20" s="351"/>
      <c r="V20" s="265"/>
      <c r="W20" s="265"/>
      <c r="X20" s="265"/>
      <c r="Y20" s="265"/>
      <c r="Z20" s="265"/>
    </row>
    <row r="21" spans="1:27" s="29" customFormat="1" ht="48">
      <c r="A21" s="2">
        <v>14</v>
      </c>
      <c r="B21" s="9" t="s">
        <v>263</v>
      </c>
      <c r="C21" s="9"/>
      <c r="D21" s="9" t="s">
        <v>1176</v>
      </c>
      <c r="E21" s="9" t="s">
        <v>1177</v>
      </c>
      <c r="F21" s="9" t="s">
        <v>1178</v>
      </c>
      <c r="G21" s="9" t="s">
        <v>1167</v>
      </c>
      <c r="H21" s="9"/>
      <c r="I21" s="9" t="s">
        <v>1167</v>
      </c>
      <c r="J21" s="9"/>
      <c r="K21" s="9" t="s">
        <v>582</v>
      </c>
      <c r="L21" s="9"/>
      <c r="M21" s="9">
        <v>1</v>
      </c>
      <c r="N21" s="9"/>
      <c r="O21" s="9"/>
      <c r="P21" s="9"/>
      <c r="Q21" s="9"/>
      <c r="R21" s="9"/>
      <c r="S21" s="9"/>
      <c r="T21" s="9"/>
      <c r="U21" s="351"/>
      <c r="V21" s="265"/>
      <c r="W21" s="265"/>
      <c r="X21" s="265"/>
      <c r="Y21" s="265"/>
      <c r="Z21" s="265"/>
    </row>
    <row r="22" spans="1:27" s="29" customFormat="1" ht="48">
      <c r="A22" s="2">
        <v>15</v>
      </c>
      <c r="B22" s="9" t="s">
        <v>263</v>
      </c>
      <c r="C22" s="9"/>
      <c r="D22" s="9" t="s">
        <v>1179</v>
      </c>
      <c r="E22" s="9" t="s">
        <v>1180</v>
      </c>
      <c r="F22" s="9" t="s">
        <v>1181</v>
      </c>
      <c r="G22" s="9" t="s">
        <v>1167</v>
      </c>
      <c r="H22" s="9"/>
      <c r="I22" s="9" t="s">
        <v>1167</v>
      </c>
      <c r="J22" s="9"/>
      <c r="K22" s="9" t="s">
        <v>582</v>
      </c>
      <c r="L22" s="9"/>
      <c r="M22" s="9">
        <v>3</v>
      </c>
      <c r="N22" s="9"/>
      <c r="O22" s="9"/>
      <c r="P22" s="9"/>
      <c r="Q22" s="9"/>
      <c r="R22" s="9"/>
      <c r="S22" s="9"/>
      <c r="T22" s="9"/>
      <c r="U22" s="351"/>
      <c r="V22" s="265"/>
      <c r="W22" s="265"/>
      <c r="X22" s="265"/>
      <c r="Y22" s="265"/>
      <c r="Z22" s="265"/>
    </row>
    <row r="23" spans="1:27" s="29" customFormat="1" ht="48">
      <c r="A23" s="2">
        <v>16</v>
      </c>
      <c r="B23" s="9" t="s">
        <v>263</v>
      </c>
      <c r="C23" s="9"/>
      <c r="D23" s="9" t="s">
        <v>1182</v>
      </c>
      <c r="E23" s="9" t="s">
        <v>1183</v>
      </c>
      <c r="F23" s="9" t="s">
        <v>1184</v>
      </c>
      <c r="G23" s="9" t="s">
        <v>1167</v>
      </c>
      <c r="H23" s="9"/>
      <c r="I23" s="9" t="s">
        <v>1167</v>
      </c>
      <c r="J23" s="9"/>
      <c r="K23" s="9" t="s">
        <v>582</v>
      </c>
      <c r="L23" s="9"/>
      <c r="M23" s="9">
        <v>2</v>
      </c>
      <c r="N23" s="9"/>
      <c r="O23" s="9"/>
      <c r="P23" s="9"/>
      <c r="Q23" s="9"/>
      <c r="R23" s="9"/>
      <c r="S23" s="9"/>
      <c r="T23" s="9"/>
      <c r="U23" s="351"/>
      <c r="V23" s="265"/>
      <c r="W23" s="265"/>
      <c r="X23" s="265"/>
      <c r="Y23" s="265"/>
      <c r="Z23" s="265"/>
    </row>
    <row r="24" spans="1:27" s="29" customFormat="1" ht="24" hidden="1">
      <c r="A24" s="8">
        <v>17</v>
      </c>
      <c r="B24" s="9" t="s">
        <v>1185</v>
      </c>
      <c r="C24" s="9"/>
      <c r="D24" s="8" t="s">
        <v>1187</v>
      </c>
      <c r="E24" s="9" t="s">
        <v>1188</v>
      </c>
      <c r="F24" s="9" t="s">
        <v>1189</v>
      </c>
      <c r="G24" s="8" t="s">
        <v>607</v>
      </c>
      <c r="H24" s="8" t="s">
        <v>1385</v>
      </c>
      <c r="I24" s="9" t="s">
        <v>1190</v>
      </c>
      <c r="J24" s="8"/>
      <c r="K24" s="8" t="s">
        <v>582</v>
      </c>
      <c r="L24" s="9" t="s">
        <v>1141</v>
      </c>
      <c r="M24" s="8">
        <v>1</v>
      </c>
      <c r="N24" s="8"/>
      <c r="O24" s="8"/>
      <c r="P24" s="8"/>
      <c r="Q24" s="8"/>
      <c r="R24" s="8"/>
      <c r="S24" s="8"/>
      <c r="T24" s="8"/>
      <c r="U24" s="36"/>
      <c r="V24" s="262"/>
      <c r="W24" s="262"/>
      <c r="X24" s="262"/>
      <c r="Y24" s="262"/>
      <c r="Z24" s="262"/>
      <c r="AA24" s="2"/>
    </row>
    <row r="25" spans="1:27" ht="24" hidden="1">
      <c r="A25" s="8">
        <v>18</v>
      </c>
      <c r="B25" s="9" t="s">
        <v>1191</v>
      </c>
      <c r="C25" s="9"/>
      <c r="D25" s="8" t="s">
        <v>1187</v>
      </c>
      <c r="E25" s="9" t="s">
        <v>1192</v>
      </c>
      <c r="F25" s="9" t="s">
        <v>1189</v>
      </c>
      <c r="G25" s="8" t="s">
        <v>607</v>
      </c>
      <c r="H25" s="8" t="s">
        <v>1385</v>
      </c>
      <c r="I25" s="9" t="s">
        <v>1190</v>
      </c>
      <c r="K25" s="8" t="s">
        <v>582</v>
      </c>
      <c r="L25" s="9" t="s">
        <v>1141</v>
      </c>
      <c r="M25" s="8">
        <v>2</v>
      </c>
      <c r="U25" s="36"/>
      <c r="V25" s="262"/>
      <c r="W25" s="262"/>
      <c r="X25" s="262"/>
      <c r="Y25" s="262"/>
    </row>
    <row r="26" spans="1:27" ht="24" hidden="1">
      <c r="A26" s="8">
        <v>19</v>
      </c>
      <c r="B26" s="9" t="s">
        <v>1193</v>
      </c>
      <c r="C26" s="9"/>
      <c r="D26" s="8" t="s">
        <v>1187</v>
      </c>
      <c r="E26" s="9" t="s">
        <v>1194</v>
      </c>
      <c r="F26" s="9" t="s">
        <v>1195</v>
      </c>
      <c r="G26" s="8" t="s">
        <v>607</v>
      </c>
      <c r="H26" s="8" t="s">
        <v>1385</v>
      </c>
      <c r="I26" s="9" t="s">
        <v>1190</v>
      </c>
      <c r="K26" s="8" t="s">
        <v>582</v>
      </c>
      <c r="L26" s="9" t="s">
        <v>1141</v>
      </c>
      <c r="M26" s="8">
        <v>1</v>
      </c>
      <c r="U26" s="36"/>
      <c r="V26" s="262"/>
      <c r="W26" s="262"/>
      <c r="X26" s="262"/>
      <c r="Y26" s="262"/>
    </row>
    <row r="27" spans="1:27" ht="36" hidden="1">
      <c r="A27" s="8">
        <v>20</v>
      </c>
      <c r="B27" s="9" t="s">
        <v>1196</v>
      </c>
      <c r="C27" s="9"/>
      <c r="D27" s="8" t="s">
        <v>1187</v>
      </c>
      <c r="E27" s="9" t="s">
        <v>1197</v>
      </c>
      <c r="F27" s="9" t="s">
        <v>1189</v>
      </c>
      <c r="G27" s="8" t="s">
        <v>607</v>
      </c>
      <c r="H27" s="8" t="s">
        <v>1385</v>
      </c>
      <c r="I27" s="9" t="s">
        <v>1190</v>
      </c>
      <c r="K27" s="8" t="s">
        <v>582</v>
      </c>
      <c r="L27" s="9" t="s">
        <v>1141</v>
      </c>
      <c r="M27" s="8">
        <v>3</v>
      </c>
      <c r="U27" s="36"/>
      <c r="V27" s="262"/>
      <c r="W27" s="262"/>
      <c r="X27" s="262"/>
      <c r="Y27" s="262"/>
    </row>
    <row r="28" spans="1:27" ht="60" hidden="1">
      <c r="A28" s="8">
        <v>21</v>
      </c>
      <c r="B28" s="9" t="s">
        <v>321</v>
      </c>
      <c r="C28" s="9"/>
      <c r="D28" s="9" t="s">
        <v>1464</v>
      </c>
      <c r="E28" s="9" t="s">
        <v>1465</v>
      </c>
      <c r="F28" s="9" t="s">
        <v>1466</v>
      </c>
      <c r="G28" s="9" t="s">
        <v>1200</v>
      </c>
      <c r="H28" s="9" t="s">
        <v>1415</v>
      </c>
      <c r="I28" s="9" t="s">
        <v>1201</v>
      </c>
      <c r="J28" s="14"/>
      <c r="K28" s="9" t="s">
        <v>582</v>
      </c>
      <c r="L28" s="2" t="s">
        <v>582</v>
      </c>
      <c r="M28" s="8">
        <v>3</v>
      </c>
      <c r="O28" s="9" t="s">
        <v>1467</v>
      </c>
      <c r="U28" s="36"/>
      <c r="V28" s="262"/>
      <c r="W28" s="262"/>
      <c r="X28" s="262"/>
      <c r="Y28" s="262"/>
    </row>
    <row r="29" spans="1:27" ht="36" hidden="1">
      <c r="A29" s="8">
        <v>22</v>
      </c>
      <c r="B29" s="9" t="s">
        <v>68</v>
      </c>
      <c r="C29" s="9"/>
      <c r="D29" s="9" t="s">
        <v>1198</v>
      </c>
      <c r="E29" s="9" t="s">
        <v>328</v>
      </c>
      <c r="F29" s="9" t="s">
        <v>1199</v>
      </c>
      <c r="G29" s="9" t="s">
        <v>1200</v>
      </c>
      <c r="H29" s="9" t="s">
        <v>1415</v>
      </c>
      <c r="I29" s="9" t="s">
        <v>1201</v>
      </c>
      <c r="J29" s="14"/>
      <c r="K29" s="9" t="s">
        <v>582</v>
      </c>
      <c r="L29" s="8" t="s">
        <v>582</v>
      </c>
      <c r="M29" s="8">
        <v>4</v>
      </c>
      <c r="O29" s="9" t="s">
        <v>1467</v>
      </c>
      <c r="P29" s="8" t="s">
        <v>1468</v>
      </c>
      <c r="U29" s="36"/>
      <c r="V29" s="262"/>
      <c r="W29" s="262"/>
      <c r="X29" s="262"/>
      <c r="Y29" s="262"/>
    </row>
    <row r="30" spans="1:27" ht="36" hidden="1">
      <c r="A30" s="8">
        <v>23</v>
      </c>
      <c r="B30" s="9" t="s">
        <v>1000</v>
      </c>
      <c r="C30" s="9"/>
      <c r="D30" s="9" t="s">
        <v>1469</v>
      </c>
      <c r="E30" s="9" t="s">
        <v>1470</v>
      </c>
      <c r="F30" s="9" t="s">
        <v>1471</v>
      </c>
      <c r="G30" s="9" t="s">
        <v>1200</v>
      </c>
      <c r="H30" s="9" t="s">
        <v>1415</v>
      </c>
      <c r="I30" s="9" t="s">
        <v>1201</v>
      </c>
      <c r="J30" s="14"/>
      <c r="K30" s="9" t="s">
        <v>582</v>
      </c>
      <c r="L30" s="8" t="s">
        <v>582</v>
      </c>
      <c r="M30" s="8">
        <v>2</v>
      </c>
      <c r="O30" s="9" t="s">
        <v>1467</v>
      </c>
      <c r="P30" s="8" t="s">
        <v>1472</v>
      </c>
      <c r="U30" s="36"/>
      <c r="V30" s="262"/>
      <c r="W30" s="262"/>
      <c r="X30" s="262"/>
      <c r="Y30" s="262"/>
    </row>
    <row r="31" spans="1:27" ht="192" hidden="1">
      <c r="A31" s="8">
        <v>24</v>
      </c>
      <c r="B31" s="9" t="s">
        <v>321</v>
      </c>
      <c r="C31" s="9"/>
      <c r="D31" s="9" t="s">
        <v>397</v>
      </c>
      <c r="E31" s="9" t="s">
        <v>398</v>
      </c>
      <c r="F31" s="9" t="s">
        <v>399</v>
      </c>
      <c r="G31" s="9" t="s">
        <v>1200</v>
      </c>
      <c r="H31" s="9" t="s">
        <v>1415</v>
      </c>
      <c r="I31" s="9" t="s">
        <v>400</v>
      </c>
      <c r="J31" s="14"/>
      <c r="K31" s="9" t="s">
        <v>582</v>
      </c>
      <c r="L31" s="8" t="s">
        <v>582</v>
      </c>
      <c r="M31" s="8">
        <v>5</v>
      </c>
      <c r="O31" s="9"/>
      <c r="U31" s="36"/>
      <c r="V31" s="262"/>
      <c r="W31" s="262"/>
      <c r="X31" s="262"/>
      <c r="Y31" s="262"/>
    </row>
    <row r="32" spans="1:27" ht="84" hidden="1">
      <c r="A32" s="2">
        <v>25</v>
      </c>
      <c r="B32" s="9" t="s">
        <v>94</v>
      </c>
      <c r="C32" s="8" t="s">
        <v>253</v>
      </c>
      <c r="D32" s="9" t="s">
        <v>254</v>
      </c>
      <c r="E32" s="9" t="s">
        <v>255</v>
      </c>
      <c r="F32" s="9" t="s">
        <v>256</v>
      </c>
      <c r="G32" s="8" t="s">
        <v>251</v>
      </c>
      <c r="H32" s="8" t="s">
        <v>257</v>
      </c>
      <c r="I32" s="8" t="s">
        <v>1202</v>
      </c>
      <c r="J32" s="10"/>
      <c r="K32" s="8" t="s">
        <v>582</v>
      </c>
      <c r="L32" s="8">
        <v>5</v>
      </c>
      <c r="M32" s="269">
        <v>1</v>
      </c>
      <c r="U32" s="36"/>
      <c r="V32" s="262"/>
      <c r="W32" s="262"/>
      <c r="X32" s="262"/>
      <c r="Y32" s="262"/>
    </row>
    <row r="33" spans="1:25" ht="48" hidden="1">
      <c r="A33" s="2">
        <v>26</v>
      </c>
      <c r="B33" s="9" t="s">
        <v>94</v>
      </c>
      <c r="C33" s="8" t="s">
        <v>242</v>
      </c>
      <c r="D33" s="9" t="s">
        <v>243</v>
      </c>
      <c r="E33" s="9" t="s">
        <v>244</v>
      </c>
      <c r="F33" s="9"/>
      <c r="G33" s="8" t="s">
        <v>245</v>
      </c>
      <c r="I33" s="8" t="s">
        <v>1202</v>
      </c>
      <c r="J33" s="10"/>
      <c r="K33" s="8" t="s">
        <v>582</v>
      </c>
      <c r="L33" s="8">
        <v>3</v>
      </c>
      <c r="O33" s="8" t="s">
        <v>1467</v>
      </c>
      <c r="U33" s="36"/>
      <c r="V33" s="262"/>
      <c r="W33" s="262"/>
      <c r="X33" s="137" t="s">
        <v>1473</v>
      </c>
      <c r="Y33" s="262"/>
    </row>
    <row r="34" spans="1:25" ht="72" hidden="1">
      <c r="A34" s="2">
        <v>27</v>
      </c>
      <c r="B34" s="9" t="s">
        <v>94</v>
      </c>
      <c r="C34" s="8" t="s">
        <v>247</v>
      </c>
      <c r="D34" s="9" t="s">
        <v>248</v>
      </c>
      <c r="E34" s="9" t="s">
        <v>249</v>
      </c>
      <c r="F34" s="9" t="s">
        <v>250</v>
      </c>
      <c r="G34" s="8" t="s">
        <v>251</v>
      </c>
      <c r="I34" s="8" t="s">
        <v>1202</v>
      </c>
      <c r="J34" s="10"/>
      <c r="K34" s="8" t="s">
        <v>582</v>
      </c>
      <c r="L34" s="8">
        <v>4</v>
      </c>
      <c r="O34" s="8" t="s">
        <v>1467</v>
      </c>
      <c r="U34" s="36"/>
      <c r="V34" s="262"/>
      <c r="W34" s="262"/>
      <c r="X34" s="137" t="s">
        <v>1474</v>
      </c>
      <c r="Y34" s="262"/>
    </row>
    <row r="35" spans="1:25" ht="72" hidden="1">
      <c r="A35" s="2">
        <v>28</v>
      </c>
      <c r="B35" s="9" t="s">
        <v>94</v>
      </c>
      <c r="C35" s="8" t="s">
        <v>181</v>
      </c>
      <c r="D35" s="9" t="s">
        <v>1203</v>
      </c>
      <c r="E35" s="9" t="s">
        <v>1204</v>
      </c>
      <c r="F35" s="9" t="s">
        <v>1205</v>
      </c>
      <c r="G35" s="8" t="s">
        <v>251</v>
      </c>
      <c r="I35" s="8" t="s">
        <v>1202</v>
      </c>
      <c r="K35" s="8" t="s">
        <v>582</v>
      </c>
      <c r="L35" s="8">
        <v>7</v>
      </c>
      <c r="U35" s="36"/>
      <c r="V35" s="262"/>
      <c r="W35" s="262"/>
      <c r="X35" s="137" t="s">
        <v>1475</v>
      </c>
      <c r="Y35" s="262"/>
    </row>
    <row r="36" spans="1:25" ht="48" hidden="1">
      <c r="A36" s="2">
        <v>29</v>
      </c>
      <c r="B36" s="9" t="s">
        <v>94</v>
      </c>
      <c r="C36" s="8" t="s">
        <v>94</v>
      </c>
      <c r="D36" s="9" t="s">
        <v>1206</v>
      </c>
      <c r="E36" s="9" t="s">
        <v>1207</v>
      </c>
      <c r="F36" s="9" t="s">
        <v>1207</v>
      </c>
      <c r="G36" s="8" t="s">
        <v>251</v>
      </c>
      <c r="I36" s="8" t="s">
        <v>1202</v>
      </c>
      <c r="K36" s="8" t="s">
        <v>582</v>
      </c>
      <c r="L36" s="8">
        <v>8</v>
      </c>
      <c r="U36" s="36"/>
      <c r="V36" s="262"/>
      <c r="W36" s="262"/>
      <c r="X36" s="262"/>
      <c r="Y36" s="262"/>
    </row>
    <row r="37" spans="1:25" ht="48" hidden="1">
      <c r="A37" s="8">
        <v>30</v>
      </c>
      <c r="B37" s="9" t="s">
        <v>94</v>
      </c>
      <c r="C37" s="8" t="s">
        <v>94</v>
      </c>
      <c r="D37" s="9" t="s">
        <v>1208</v>
      </c>
      <c r="E37" s="9" t="s">
        <v>1209</v>
      </c>
      <c r="F37" s="9" t="s">
        <v>1210</v>
      </c>
      <c r="G37" s="273" t="s">
        <v>251</v>
      </c>
      <c r="H37" s="333"/>
      <c r="I37" s="8" t="s">
        <v>1202</v>
      </c>
      <c r="K37" s="8" t="s">
        <v>582</v>
      </c>
      <c r="L37" s="8">
        <v>2</v>
      </c>
      <c r="U37" s="36"/>
      <c r="V37" s="262"/>
      <c r="W37" s="262"/>
      <c r="X37" s="137" t="s">
        <v>1476</v>
      </c>
      <c r="Y37" s="262"/>
    </row>
    <row r="38" spans="1:25" ht="48" hidden="1">
      <c r="A38" s="8">
        <v>31</v>
      </c>
      <c r="B38" s="9" t="s">
        <v>101</v>
      </c>
      <c r="C38" s="8" t="s">
        <v>1477</v>
      </c>
      <c r="D38" s="9" t="s">
        <v>145</v>
      </c>
      <c r="E38" s="9" t="s">
        <v>146</v>
      </c>
      <c r="F38" s="29" t="s">
        <v>147</v>
      </c>
      <c r="G38" s="312" t="s">
        <v>1213</v>
      </c>
      <c r="H38" s="334" t="s">
        <v>1349</v>
      </c>
      <c r="I38" s="14" t="s">
        <v>104</v>
      </c>
      <c r="L38" s="269" t="s">
        <v>582</v>
      </c>
      <c r="M38" s="269">
        <v>9</v>
      </c>
      <c r="U38" s="36"/>
      <c r="V38" s="262"/>
      <c r="W38" s="262"/>
      <c r="X38" s="262"/>
      <c r="Y38" s="262"/>
    </row>
    <row r="39" spans="1:25" ht="48" hidden="1">
      <c r="A39" s="8">
        <v>32</v>
      </c>
      <c r="B39" s="9" t="s">
        <v>101</v>
      </c>
      <c r="C39" s="9" t="s">
        <v>181</v>
      </c>
      <c r="D39" s="9" t="s">
        <v>141</v>
      </c>
      <c r="E39" s="9" t="s">
        <v>1478</v>
      </c>
      <c r="F39" s="9" t="s">
        <v>1479</v>
      </c>
      <c r="G39" s="312" t="s">
        <v>1213</v>
      </c>
      <c r="H39" s="334" t="s">
        <v>1349</v>
      </c>
      <c r="I39" s="14" t="s">
        <v>104</v>
      </c>
      <c r="L39" s="269" t="s">
        <v>582</v>
      </c>
      <c r="M39" s="269">
        <v>4</v>
      </c>
      <c r="U39" s="36"/>
      <c r="V39" s="262"/>
      <c r="W39" s="262"/>
      <c r="X39" s="262"/>
      <c r="Y39" s="262"/>
    </row>
    <row r="40" spans="1:25" ht="60" hidden="1">
      <c r="A40" s="8">
        <v>33</v>
      </c>
      <c r="B40" s="9" t="s">
        <v>101</v>
      </c>
      <c r="C40" s="9" t="s">
        <v>1142</v>
      </c>
      <c r="D40" s="9" t="s">
        <v>148</v>
      </c>
      <c r="E40" s="9" t="s">
        <v>1480</v>
      </c>
      <c r="F40" s="9" t="s">
        <v>150</v>
      </c>
      <c r="G40" s="312" t="s">
        <v>1213</v>
      </c>
      <c r="H40" s="334" t="s">
        <v>1349</v>
      </c>
      <c r="I40" s="14" t="s">
        <v>104</v>
      </c>
      <c r="L40" s="269" t="s">
        <v>582</v>
      </c>
      <c r="M40" s="269">
        <v>1</v>
      </c>
      <c r="U40" s="36"/>
      <c r="V40" s="262"/>
      <c r="W40" s="262"/>
      <c r="X40" s="262"/>
      <c r="Y40" s="262"/>
    </row>
    <row r="41" spans="1:25" ht="84" hidden="1">
      <c r="A41" s="8">
        <v>34</v>
      </c>
      <c r="B41" s="9" t="s">
        <v>101</v>
      </c>
      <c r="C41" s="9" t="s">
        <v>1211</v>
      </c>
      <c r="D41" s="9" t="s">
        <v>162</v>
      </c>
      <c r="E41" s="9" t="s">
        <v>1212</v>
      </c>
      <c r="F41" s="9" t="s">
        <v>160</v>
      </c>
      <c r="G41" s="9" t="s">
        <v>1213</v>
      </c>
      <c r="H41" s="9" t="s">
        <v>1349</v>
      </c>
      <c r="I41" s="14" t="s">
        <v>163</v>
      </c>
      <c r="L41" s="269" t="s">
        <v>582</v>
      </c>
      <c r="M41" s="269">
        <v>5</v>
      </c>
      <c r="U41" s="36"/>
      <c r="V41" s="262"/>
      <c r="W41" s="262"/>
      <c r="X41" s="262"/>
      <c r="Y41" s="262"/>
    </row>
    <row r="42" spans="1:25" ht="84" hidden="1">
      <c r="A42" s="8">
        <v>35</v>
      </c>
      <c r="B42" s="14" t="s">
        <v>101</v>
      </c>
      <c r="C42" s="7" t="s">
        <v>1481</v>
      </c>
      <c r="D42" s="451" t="s">
        <v>1482</v>
      </c>
      <c r="E42" s="9" t="s">
        <v>1483</v>
      </c>
      <c r="F42" s="9" t="s">
        <v>1484</v>
      </c>
      <c r="G42" s="9" t="s">
        <v>1213</v>
      </c>
      <c r="H42" s="9" t="s">
        <v>1349</v>
      </c>
      <c r="I42" s="8" t="s">
        <v>1254</v>
      </c>
      <c r="L42" s="269" t="s">
        <v>582</v>
      </c>
      <c r="M42" s="269">
        <v>2</v>
      </c>
      <c r="U42" s="36"/>
      <c r="V42" s="262"/>
      <c r="W42" s="262"/>
      <c r="X42" s="262"/>
      <c r="Y42" s="262"/>
    </row>
    <row r="43" spans="1:25" ht="84" hidden="1">
      <c r="A43" s="8">
        <v>36</v>
      </c>
      <c r="B43" s="452" t="s">
        <v>101</v>
      </c>
      <c r="C43" s="7" t="s">
        <v>1215</v>
      </c>
      <c r="D43" s="14" t="s">
        <v>1216</v>
      </c>
      <c r="E43" s="14" t="s">
        <v>1217</v>
      </c>
      <c r="F43" s="9" t="s">
        <v>1218</v>
      </c>
      <c r="G43" s="9" t="s">
        <v>1213</v>
      </c>
      <c r="H43" s="9" t="s">
        <v>1349</v>
      </c>
      <c r="I43" s="8" t="s">
        <v>1219</v>
      </c>
      <c r="L43" s="269" t="s">
        <v>582</v>
      </c>
      <c r="M43" s="269">
        <v>7</v>
      </c>
      <c r="U43" s="36"/>
      <c r="V43" s="262"/>
      <c r="W43" s="262"/>
      <c r="X43" s="262"/>
      <c r="Y43" s="262"/>
    </row>
    <row r="44" spans="1:25" ht="72" hidden="1">
      <c r="A44" s="8">
        <v>37</v>
      </c>
      <c r="B44" s="517" t="s">
        <v>101</v>
      </c>
      <c r="C44" s="518" t="s">
        <v>1142</v>
      </c>
      <c r="D44" s="518" t="s">
        <v>193</v>
      </c>
      <c r="E44" s="518" t="s">
        <v>194</v>
      </c>
      <c r="F44" s="518" t="s">
        <v>1485</v>
      </c>
      <c r="G44" s="9" t="s">
        <v>1213</v>
      </c>
      <c r="H44" s="9" t="s">
        <v>1349</v>
      </c>
      <c r="I44" s="518" t="s">
        <v>104</v>
      </c>
      <c r="L44" s="269" t="s">
        <v>582</v>
      </c>
      <c r="M44" s="269">
        <v>6</v>
      </c>
      <c r="U44" s="36"/>
      <c r="V44" s="262"/>
      <c r="W44" s="262"/>
      <c r="X44" s="262"/>
      <c r="Y44" s="262"/>
    </row>
    <row r="45" spans="1:25" ht="84" hidden="1">
      <c r="A45" s="8">
        <v>38</v>
      </c>
      <c r="B45" s="517" t="s">
        <v>101</v>
      </c>
      <c r="C45" s="518"/>
      <c r="D45" s="518" t="s">
        <v>197</v>
      </c>
      <c r="E45" s="518" t="s">
        <v>198</v>
      </c>
      <c r="F45" s="518" t="s">
        <v>199</v>
      </c>
      <c r="G45" s="9" t="s">
        <v>1213</v>
      </c>
      <c r="H45" s="9" t="s">
        <v>1349</v>
      </c>
      <c r="I45" s="106" t="s">
        <v>104</v>
      </c>
      <c r="L45" s="269" t="s">
        <v>582</v>
      </c>
      <c r="M45" s="269">
        <v>8</v>
      </c>
      <c r="U45" s="36"/>
      <c r="V45" s="262"/>
      <c r="W45" s="262"/>
      <c r="X45" s="262"/>
      <c r="Y45" s="262"/>
    </row>
    <row r="46" spans="1:25" ht="72" hidden="1">
      <c r="A46" s="8">
        <v>39</v>
      </c>
      <c r="B46" s="518" t="s">
        <v>101</v>
      </c>
      <c r="C46" s="37"/>
      <c r="D46" s="450" t="s">
        <v>1486</v>
      </c>
      <c r="E46" s="450" t="s">
        <v>132</v>
      </c>
      <c r="F46" s="450" t="s">
        <v>1487</v>
      </c>
      <c r="G46" s="9" t="s">
        <v>1213</v>
      </c>
      <c r="H46" s="9" t="s">
        <v>1349</v>
      </c>
      <c r="I46" s="452" t="s">
        <v>104</v>
      </c>
      <c r="L46" s="269" t="s">
        <v>582</v>
      </c>
      <c r="M46" s="269">
        <v>3</v>
      </c>
      <c r="U46" s="36"/>
      <c r="V46" s="262"/>
      <c r="W46" s="262"/>
      <c r="X46" s="262"/>
      <c r="Y46" s="262"/>
    </row>
    <row r="47" spans="1:25" ht="102.75" hidden="1" customHeight="1">
      <c r="A47" s="8">
        <v>40</v>
      </c>
      <c r="B47" s="479" t="s">
        <v>180</v>
      </c>
      <c r="C47" s="459" t="s">
        <v>686</v>
      </c>
      <c r="D47" s="480" t="s">
        <v>1488</v>
      </c>
      <c r="E47" s="481" t="s">
        <v>183</v>
      </c>
      <c r="F47" s="481" t="s">
        <v>184</v>
      </c>
      <c r="G47" s="8" t="s">
        <v>185</v>
      </c>
      <c r="H47" s="8" t="s">
        <v>1425</v>
      </c>
      <c r="I47" s="519" t="s">
        <v>185</v>
      </c>
      <c r="M47" s="8">
        <v>1</v>
      </c>
      <c r="U47" s="36"/>
      <c r="V47" s="262"/>
      <c r="W47" s="262"/>
      <c r="X47" s="262"/>
      <c r="Y47" s="262"/>
    </row>
    <row r="48" spans="1:25" ht="36" hidden="1">
      <c r="A48" s="8">
        <v>41</v>
      </c>
      <c r="B48" s="479" t="s">
        <v>180</v>
      </c>
      <c r="C48" s="42" t="s">
        <v>686</v>
      </c>
      <c r="D48" s="119" t="s">
        <v>1489</v>
      </c>
      <c r="E48" s="42" t="s">
        <v>210</v>
      </c>
      <c r="F48" s="42" t="s">
        <v>210</v>
      </c>
      <c r="G48" s="8" t="s">
        <v>185</v>
      </c>
      <c r="H48" s="8" t="s">
        <v>1425</v>
      </c>
      <c r="I48" s="8" t="s">
        <v>185</v>
      </c>
      <c r="L48" s="2"/>
      <c r="M48" s="2">
        <v>2</v>
      </c>
      <c r="U48" s="36"/>
      <c r="V48" s="262"/>
      <c r="W48" s="262"/>
      <c r="X48" s="262"/>
      <c r="Y48" s="262"/>
    </row>
    <row r="49" spans="1:27" ht="48" hidden="1">
      <c r="A49" s="8">
        <v>42</v>
      </c>
      <c r="B49" s="42" t="s">
        <v>180</v>
      </c>
      <c r="C49" s="41" t="s">
        <v>211</v>
      </c>
      <c r="D49" s="42" t="s">
        <v>212</v>
      </c>
      <c r="E49" s="42" t="s">
        <v>213</v>
      </c>
      <c r="F49" s="42" t="s">
        <v>214</v>
      </c>
      <c r="G49" s="8" t="s">
        <v>185</v>
      </c>
      <c r="H49" s="8" t="s">
        <v>1425</v>
      </c>
      <c r="I49" s="8" t="s">
        <v>185</v>
      </c>
      <c r="M49" s="8">
        <v>3</v>
      </c>
      <c r="U49" s="36"/>
      <c r="V49" s="262"/>
      <c r="W49" s="262"/>
      <c r="X49" s="262"/>
      <c r="Y49" s="262"/>
    </row>
    <row r="50" spans="1:27" ht="84" hidden="1">
      <c r="A50" s="8">
        <v>43</v>
      </c>
      <c r="B50" s="9" t="s">
        <v>180</v>
      </c>
      <c r="C50" s="8" t="s">
        <v>1221</v>
      </c>
      <c r="D50" s="9" t="s">
        <v>1222</v>
      </c>
      <c r="E50" s="42" t="s">
        <v>183</v>
      </c>
      <c r="F50" s="28" t="s">
        <v>1223</v>
      </c>
      <c r="G50" s="8" t="s">
        <v>185</v>
      </c>
      <c r="H50" s="8" t="s">
        <v>1425</v>
      </c>
      <c r="I50" s="8" t="s">
        <v>185</v>
      </c>
      <c r="M50" s="8">
        <v>4</v>
      </c>
      <c r="U50" s="36"/>
      <c r="V50" s="262"/>
      <c r="W50" s="262"/>
      <c r="X50" s="262"/>
      <c r="Y50" s="262"/>
    </row>
    <row r="51" spans="1:27" ht="60" hidden="1">
      <c r="A51" s="8">
        <v>44</v>
      </c>
      <c r="B51" s="9" t="s">
        <v>180</v>
      </c>
      <c r="D51" s="8" t="s">
        <v>1224</v>
      </c>
      <c r="E51" s="9" t="s">
        <v>1225</v>
      </c>
      <c r="F51" s="9" t="s">
        <v>1226</v>
      </c>
      <c r="G51" s="8" t="s">
        <v>185</v>
      </c>
      <c r="H51" s="8" t="s">
        <v>1425</v>
      </c>
      <c r="I51" s="8" t="s">
        <v>185</v>
      </c>
      <c r="M51" s="8">
        <v>5</v>
      </c>
      <c r="U51" s="36"/>
      <c r="V51" s="262"/>
      <c r="W51" s="262"/>
      <c r="X51" s="262"/>
      <c r="Y51" s="262"/>
    </row>
    <row r="52" spans="1:27" hidden="1">
      <c r="A52" s="8">
        <v>45</v>
      </c>
      <c r="B52" s="9" t="s">
        <v>94</v>
      </c>
      <c r="C52" s="8" t="s">
        <v>180</v>
      </c>
      <c r="D52" s="8" t="s">
        <v>1227</v>
      </c>
      <c r="G52" s="8" t="s">
        <v>1228</v>
      </c>
      <c r="H52" s="8" t="s">
        <v>1490</v>
      </c>
      <c r="I52" s="8" t="s">
        <v>1202</v>
      </c>
      <c r="L52" s="8">
        <v>6</v>
      </c>
      <c r="U52" s="36"/>
      <c r="V52" s="262"/>
      <c r="W52" s="262"/>
      <c r="X52" s="262"/>
      <c r="Y52" s="262"/>
    </row>
    <row r="53" spans="1:27" ht="396" hidden="1">
      <c r="A53" s="8">
        <v>46</v>
      </c>
      <c r="B53" s="9" t="s">
        <v>1000</v>
      </c>
      <c r="D53" s="9" t="s">
        <v>1229</v>
      </c>
      <c r="E53" s="8" t="s">
        <v>1230</v>
      </c>
      <c r="F53" s="42" t="s">
        <v>1491</v>
      </c>
      <c r="G53" s="8" t="s">
        <v>384</v>
      </c>
      <c r="H53" s="9" t="s">
        <v>1415</v>
      </c>
      <c r="I53" s="8" t="s">
        <v>384</v>
      </c>
      <c r="K53" s="8" t="s">
        <v>582</v>
      </c>
      <c r="L53" s="8" t="s">
        <v>582</v>
      </c>
      <c r="M53" s="8">
        <v>1</v>
      </c>
      <c r="P53" s="473" t="s">
        <v>1492</v>
      </c>
      <c r="U53" s="36"/>
      <c r="V53" s="262"/>
      <c r="W53" s="262"/>
      <c r="X53" s="262"/>
      <c r="Y53" s="262"/>
    </row>
    <row r="54" spans="1:27" ht="252" hidden="1">
      <c r="A54" s="8">
        <v>47</v>
      </c>
      <c r="B54" s="9" t="s">
        <v>1000</v>
      </c>
      <c r="C54" s="8" t="s">
        <v>1232</v>
      </c>
      <c r="D54" s="9" t="s">
        <v>1229</v>
      </c>
      <c r="E54" s="8" t="s">
        <v>1233</v>
      </c>
      <c r="F54" s="9" t="s">
        <v>1493</v>
      </c>
      <c r="G54" s="8" t="s">
        <v>384</v>
      </c>
      <c r="H54" s="9" t="s">
        <v>1415</v>
      </c>
      <c r="I54" s="8" t="s">
        <v>384</v>
      </c>
      <c r="K54" s="8" t="s">
        <v>582</v>
      </c>
      <c r="L54" s="8" t="s">
        <v>582</v>
      </c>
      <c r="M54" s="8">
        <v>1</v>
      </c>
      <c r="P54" s="473" t="s">
        <v>1492</v>
      </c>
      <c r="U54" s="36"/>
      <c r="V54" s="262"/>
      <c r="W54" s="262"/>
      <c r="X54" s="262"/>
      <c r="Y54" s="262"/>
    </row>
    <row r="55" spans="1:27" ht="36" hidden="1">
      <c r="A55" s="8">
        <v>48</v>
      </c>
      <c r="B55" s="9" t="s">
        <v>222</v>
      </c>
      <c r="C55" s="8" t="s">
        <v>94</v>
      </c>
      <c r="D55" s="9" t="s">
        <v>1235</v>
      </c>
      <c r="E55" s="9" t="s">
        <v>480</v>
      </c>
      <c r="F55" s="9" t="s">
        <v>481</v>
      </c>
      <c r="G55" s="8" t="s">
        <v>1236</v>
      </c>
      <c r="H55" s="8" t="s">
        <v>246</v>
      </c>
      <c r="I55" s="8" t="s">
        <v>185</v>
      </c>
      <c r="K55" s="8" t="s">
        <v>582</v>
      </c>
      <c r="L55" s="8" t="s">
        <v>582</v>
      </c>
      <c r="M55" s="8">
        <v>1</v>
      </c>
      <c r="U55" s="36"/>
      <c r="V55" s="262"/>
      <c r="W55" s="262"/>
      <c r="X55" s="262"/>
      <c r="Y55" s="262"/>
    </row>
    <row r="56" spans="1:27" ht="60" hidden="1">
      <c r="A56" s="8">
        <v>49</v>
      </c>
      <c r="B56" s="42" t="s">
        <v>410</v>
      </c>
      <c r="C56" s="42"/>
      <c r="D56" s="42" t="s">
        <v>411</v>
      </c>
      <c r="E56" s="42" t="s">
        <v>412</v>
      </c>
      <c r="F56" s="42"/>
      <c r="G56" s="42" t="s">
        <v>217</v>
      </c>
      <c r="H56" s="42" t="s">
        <v>719</v>
      </c>
      <c r="I56" s="42" t="s">
        <v>413</v>
      </c>
      <c r="J56" s="42"/>
      <c r="K56" s="42"/>
      <c r="L56" s="42" t="s">
        <v>1014</v>
      </c>
      <c r="M56" s="42">
        <v>0</v>
      </c>
      <c r="N56" s="42"/>
      <c r="O56" s="42" t="s">
        <v>413</v>
      </c>
      <c r="P56" s="42"/>
      <c r="Q56" s="42" t="s">
        <v>1494</v>
      </c>
      <c r="R56" s="42"/>
      <c r="S56" s="42"/>
      <c r="T56" s="42"/>
      <c r="U56" s="352"/>
      <c r="V56" s="292"/>
      <c r="W56" s="292"/>
      <c r="X56" s="292"/>
      <c r="Y56" s="292" t="s">
        <v>1495</v>
      </c>
      <c r="Z56" s="292"/>
      <c r="AA56" s="45"/>
    </row>
    <row r="57" spans="1:27" ht="108" hidden="1">
      <c r="A57" s="8">
        <v>50</v>
      </c>
      <c r="B57" s="42" t="s">
        <v>410</v>
      </c>
      <c r="C57" s="42"/>
      <c r="D57" s="42" t="s">
        <v>414</v>
      </c>
      <c r="E57" s="42" t="s">
        <v>415</v>
      </c>
      <c r="F57" s="42"/>
      <c r="G57" s="42" t="s">
        <v>217</v>
      </c>
      <c r="H57" s="42" t="s">
        <v>719</v>
      </c>
      <c r="I57" s="42" t="s">
        <v>416</v>
      </c>
      <c r="J57" s="42"/>
      <c r="K57" s="42"/>
      <c r="L57" s="42" t="s">
        <v>582</v>
      </c>
      <c r="M57" s="42">
        <v>2</v>
      </c>
      <c r="N57" s="42"/>
      <c r="O57" s="42" t="s">
        <v>1496</v>
      </c>
      <c r="P57" s="42"/>
      <c r="Q57" s="42" t="s">
        <v>1497</v>
      </c>
      <c r="R57" s="42"/>
      <c r="S57" s="42"/>
      <c r="T57" s="42"/>
      <c r="U57" s="352"/>
      <c r="V57" s="292"/>
      <c r="W57" s="292"/>
      <c r="X57" s="292"/>
      <c r="Y57" s="292" t="s">
        <v>1498</v>
      </c>
      <c r="Z57" s="292"/>
      <c r="AA57" s="45"/>
    </row>
    <row r="58" spans="1:27" s="45" customFormat="1" ht="60" hidden="1">
      <c r="A58" s="8">
        <v>51</v>
      </c>
      <c r="B58" s="42" t="s">
        <v>417</v>
      </c>
      <c r="C58" s="42"/>
      <c r="D58" s="42" t="s">
        <v>423</v>
      </c>
      <c r="E58" s="42" t="s">
        <v>424</v>
      </c>
      <c r="F58" s="42" t="s">
        <v>423</v>
      </c>
      <c r="G58" s="352" t="s">
        <v>420</v>
      </c>
      <c r="H58" s="42" t="s">
        <v>1499</v>
      </c>
      <c r="I58" s="459" t="s">
        <v>421</v>
      </c>
      <c r="J58" s="42"/>
      <c r="K58" s="42"/>
      <c r="L58" s="42" t="s">
        <v>582</v>
      </c>
      <c r="M58" s="42">
        <v>0</v>
      </c>
      <c r="N58" s="42"/>
      <c r="O58" s="42" t="s">
        <v>1500</v>
      </c>
      <c r="P58" s="42"/>
      <c r="Q58" s="42"/>
      <c r="R58" s="42"/>
      <c r="S58" s="42"/>
      <c r="T58" s="42"/>
      <c r="U58" s="352"/>
      <c r="V58" s="292"/>
      <c r="W58" s="292"/>
      <c r="X58" s="292"/>
      <c r="Y58" s="292" t="s">
        <v>1501</v>
      </c>
      <c r="Z58" s="292"/>
    </row>
    <row r="59" spans="1:27" s="45" customFormat="1" ht="36" hidden="1">
      <c r="A59" s="8">
        <v>52</v>
      </c>
      <c r="B59" s="462" t="s">
        <v>417</v>
      </c>
      <c r="C59" s="462"/>
      <c r="D59" s="462" t="s">
        <v>426</v>
      </c>
      <c r="E59" s="462" t="s">
        <v>427</v>
      </c>
      <c r="F59" s="462" t="s">
        <v>426</v>
      </c>
      <c r="G59" s="472" t="s">
        <v>420</v>
      </c>
      <c r="H59" s="462" t="s">
        <v>719</v>
      </c>
      <c r="I59" s="482" t="s">
        <v>421</v>
      </c>
      <c r="J59" s="462"/>
      <c r="K59" s="462"/>
      <c r="L59" s="462" t="s">
        <v>582</v>
      </c>
      <c r="M59" s="462">
        <v>3</v>
      </c>
      <c r="N59" s="462"/>
      <c r="O59" s="462" t="s">
        <v>50</v>
      </c>
      <c r="P59" s="462"/>
      <c r="Q59" s="462"/>
      <c r="R59" s="462"/>
      <c r="S59" s="462"/>
      <c r="T59" s="462"/>
      <c r="U59" s="472"/>
      <c r="V59" s="471"/>
      <c r="W59" s="471"/>
      <c r="X59" s="471"/>
      <c r="Y59" s="471" t="s">
        <v>1502</v>
      </c>
      <c r="Z59" s="471"/>
      <c r="AA59" s="463"/>
    </row>
    <row r="60" spans="1:27" s="45" customFormat="1" ht="36" hidden="1">
      <c r="A60" s="8">
        <v>53</v>
      </c>
      <c r="B60" s="9" t="s">
        <v>417</v>
      </c>
      <c r="C60" s="8"/>
      <c r="D60" s="9" t="s">
        <v>438</v>
      </c>
      <c r="E60" s="9" t="s">
        <v>439</v>
      </c>
      <c r="F60" s="9" t="s">
        <v>441</v>
      </c>
      <c r="G60" s="36" t="s">
        <v>420</v>
      </c>
      <c r="H60" s="8"/>
      <c r="I60" s="37" t="s">
        <v>421</v>
      </c>
      <c r="J60" s="8"/>
      <c r="K60" s="8"/>
      <c r="L60" s="8" t="s">
        <v>582</v>
      </c>
      <c r="M60" s="8">
        <v>0</v>
      </c>
      <c r="N60" s="8"/>
      <c r="O60" s="8" t="s">
        <v>1503</v>
      </c>
      <c r="P60" s="8"/>
      <c r="Q60" s="8"/>
      <c r="R60" s="8"/>
      <c r="S60" s="8"/>
      <c r="T60" s="8"/>
      <c r="U60" s="36"/>
      <c r="V60" s="262"/>
      <c r="W60" s="262"/>
      <c r="X60" s="262"/>
      <c r="Y60" s="262"/>
      <c r="Z60" s="262"/>
      <c r="AA60" s="2"/>
    </row>
    <row r="61" spans="1:27" s="463" customFormat="1" ht="120" hidden="1">
      <c r="A61" s="8">
        <v>54</v>
      </c>
      <c r="B61" s="9" t="s">
        <v>410</v>
      </c>
      <c r="C61" s="8"/>
      <c r="D61" s="9" t="s">
        <v>1240</v>
      </c>
      <c r="E61" s="9" t="s">
        <v>476</v>
      </c>
      <c r="F61" s="9"/>
      <c r="G61" s="8" t="s">
        <v>217</v>
      </c>
      <c r="H61" s="2"/>
      <c r="I61" s="8" t="s">
        <v>252</v>
      </c>
      <c r="J61" s="8"/>
      <c r="K61" s="8"/>
      <c r="L61" s="8" t="s">
        <v>1014</v>
      </c>
      <c r="M61" s="8">
        <v>0</v>
      </c>
      <c r="N61" s="8"/>
      <c r="O61" s="9" t="s">
        <v>1504</v>
      </c>
      <c r="P61" s="8"/>
      <c r="Q61" s="9" t="s">
        <v>1505</v>
      </c>
      <c r="R61" s="42"/>
      <c r="S61" s="8"/>
      <c r="T61" s="8"/>
      <c r="U61" s="36"/>
      <c r="V61" s="262"/>
      <c r="W61" s="262"/>
      <c r="X61"/>
      <c r="Y61" t="s">
        <v>1506</v>
      </c>
      <c r="Z61" s="262"/>
      <c r="AA61" s="2"/>
    </row>
    <row r="62" spans="1:27" ht="60" hidden="1">
      <c r="A62" s="8">
        <v>55</v>
      </c>
      <c r="B62" s="9" t="s">
        <v>410</v>
      </c>
      <c r="D62" s="9" t="s">
        <v>1241</v>
      </c>
      <c r="E62" s="9" t="s">
        <v>558</v>
      </c>
      <c r="F62" s="9"/>
      <c r="G62" s="8" t="s">
        <v>555</v>
      </c>
      <c r="L62" s="8" t="s">
        <v>582</v>
      </c>
      <c r="M62" s="269">
        <v>1</v>
      </c>
      <c r="O62" s="8" t="s">
        <v>50</v>
      </c>
      <c r="Q62" s="9"/>
      <c r="U62" s="36"/>
      <c r="V62" s="262"/>
      <c r="W62" s="262"/>
      <c r="X62" s="262"/>
      <c r="Y62" s="262" t="s">
        <v>1507</v>
      </c>
    </row>
    <row r="63" spans="1:27" ht="24" hidden="1">
      <c r="A63" s="8">
        <v>56</v>
      </c>
      <c r="B63" s="9" t="s">
        <v>410</v>
      </c>
      <c r="D63" s="9" t="s">
        <v>560</v>
      </c>
      <c r="E63" s="9" t="s">
        <v>561</v>
      </c>
      <c r="F63" s="9"/>
      <c r="G63" s="8" t="s">
        <v>555</v>
      </c>
      <c r="L63" s="8" t="s">
        <v>1014</v>
      </c>
      <c r="M63" s="8">
        <v>0</v>
      </c>
      <c r="O63" s="8" t="s">
        <v>50</v>
      </c>
      <c r="Q63" s="9" t="s">
        <v>1494</v>
      </c>
      <c r="U63" s="36"/>
      <c r="V63" s="262"/>
      <c r="W63" s="262"/>
      <c r="X63" s="262"/>
      <c r="Y63" s="262"/>
    </row>
    <row r="64" spans="1:27" ht="168" hidden="1">
      <c r="A64" s="8">
        <v>57</v>
      </c>
      <c r="B64" s="9" t="s">
        <v>1259</v>
      </c>
      <c r="C64" s="9"/>
      <c r="D64" s="106" t="s">
        <v>1508</v>
      </c>
      <c r="E64" s="9" t="s">
        <v>977</v>
      </c>
      <c r="F64" s="9" t="s">
        <v>1509</v>
      </c>
      <c r="G64" s="9" t="s">
        <v>293</v>
      </c>
      <c r="H64" s="9" t="s">
        <v>762</v>
      </c>
      <c r="I64" s="9" t="s">
        <v>980</v>
      </c>
      <c r="J64" s="9"/>
      <c r="K64" s="522">
        <v>45986</v>
      </c>
      <c r="L64" s="8" t="s">
        <v>582</v>
      </c>
      <c r="M64" s="65">
        <v>2</v>
      </c>
      <c r="N64" s="9"/>
      <c r="O64" s="9" t="s">
        <v>685</v>
      </c>
      <c r="P64" s="532">
        <v>45940</v>
      </c>
      <c r="Q64" s="9"/>
      <c r="R64" s="9"/>
      <c r="S64" s="9"/>
      <c r="T64" s="9"/>
      <c r="U64" s="351"/>
      <c r="V64" s="265"/>
      <c r="W64" s="530" t="s">
        <v>1510</v>
      </c>
      <c r="X64" s="265"/>
      <c r="Y64" s="265" t="s">
        <v>1511</v>
      </c>
    </row>
    <row r="65" spans="1:27" ht="144" hidden="1">
      <c r="A65" s="8">
        <v>58</v>
      </c>
      <c r="B65" s="9" t="s">
        <v>1259</v>
      </c>
      <c r="C65" s="9"/>
      <c r="D65" s="106" t="s">
        <v>1512</v>
      </c>
      <c r="E65" s="9" t="s">
        <v>982</v>
      </c>
      <c r="F65" s="9" t="s">
        <v>1513</v>
      </c>
      <c r="G65" s="9" t="s">
        <v>293</v>
      </c>
      <c r="H65" s="9" t="s">
        <v>762</v>
      </c>
      <c r="I65" s="9" t="s">
        <v>980</v>
      </c>
      <c r="J65" s="9"/>
      <c r="K65" s="522">
        <v>45986</v>
      </c>
      <c r="L65" s="8" t="s">
        <v>582</v>
      </c>
      <c r="M65" s="65">
        <v>3</v>
      </c>
      <c r="N65" s="9"/>
      <c r="O65" s="9"/>
      <c r="P65" s="532">
        <v>45943</v>
      </c>
      <c r="Q65" s="9"/>
      <c r="R65" s="9"/>
      <c r="S65" s="9"/>
      <c r="T65" s="9"/>
      <c r="U65" s="351"/>
      <c r="V65" s="265"/>
      <c r="W65" s="523" t="s">
        <v>1514</v>
      </c>
      <c r="X65" s="265"/>
      <c r="Y65" s="265" t="s">
        <v>1515</v>
      </c>
    </row>
    <row r="66" spans="1:27" ht="36" hidden="1">
      <c r="A66" s="8">
        <v>59</v>
      </c>
      <c r="B66" s="9" t="s">
        <v>410</v>
      </c>
      <c r="C66" s="9"/>
      <c r="D66" s="9" t="s">
        <v>1516</v>
      </c>
      <c r="E66" s="9" t="s">
        <v>1248</v>
      </c>
      <c r="F66" s="9" t="s">
        <v>1517</v>
      </c>
      <c r="G66" s="9" t="s">
        <v>555</v>
      </c>
      <c r="H66" s="9" t="s">
        <v>719</v>
      </c>
      <c r="I66" s="9" t="s">
        <v>1250</v>
      </c>
      <c r="J66" s="9"/>
      <c r="K66" s="9"/>
      <c r="L66" s="9" t="s">
        <v>582</v>
      </c>
      <c r="M66" s="65">
        <v>3</v>
      </c>
      <c r="N66" s="9"/>
      <c r="O66" s="9" t="s">
        <v>50</v>
      </c>
      <c r="P66" s="9"/>
      <c r="Q66" s="9"/>
      <c r="S66" s="9"/>
      <c r="T66" s="9"/>
      <c r="U66" s="351"/>
      <c r="V66" s="265"/>
      <c r="W66" s="265"/>
      <c r="X66" s="262"/>
      <c r="Y66" s="262" t="s">
        <v>1518</v>
      </c>
    </row>
    <row r="67" spans="1:27" ht="60" hidden="1">
      <c r="A67" s="8">
        <v>60</v>
      </c>
      <c r="B67" s="9" t="s">
        <v>1519</v>
      </c>
      <c r="C67" s="9"/>
      <c r="D67" s="9" t="s">
        <v>1520</v>
      </c>
      <c r="E67" s="9" t="s">
        <v>1248</v>
      </c>
      <c r="F67" s="9" t="s">
        <v>1249</v>
      </c>
      <c r="G67" s="9" t="s">
        <v>555</v>
      </c>
      <c r="H67" s="9" t="s">
        <v>719</v>
      </c>
      <c r="I67" s="9" t="s">
        <v>1250</v>
      </c>
      <c r="J67" s="9"/>
      <c r="K67" s="9"/>
      <c r="L67" s="9" t="s">
        <v>582</v>
      </c>
      <c r="M67" s="65">
        <v>3</v>
      </c>
      <c r="N67" s="9"/>
      <c r="O67" s="9" t="s">
        <v>50</v>
      </c>
      <c r="P67" s="9"/>
      <c r="Q67" s="9"/>
      <c r="S67" s="9"/>
      <c r="T67" s="9"/>
      <c r="U67" s="351"/>
      <c r="V67" s="265"/>
      <c r="W67" s="265"/>
      <c r="X67" s="262"/>
      <c r="Y67" s="262" t="s">
        <v>1521</v>
      </c>
    </row>
    <row r="68" spans="1:27" ht="156" hidden="1">
      <c r="A68" s="8">
        <v>61</v>
      </c>
      <c r="B68" s="9" t="s">
        <v>1259</v>
      </c>
      <c r="C68" s="9"/>
      <c r="D68" s="106" t="s">
        <v>1522</v>
      </c>
      <c r="E68" s="9" t="s">
        <v>1252</v>
      </c>
      <c r="F68" s="9" t="s">
        <v>1252</v>
      </c>
      <c r="G68" s="9" t="s">
        <v>293</v>
      </c>
      <c r="H68" s="9" t="s">
        <v>762</v>
      </c>
      <c r="I68" s="9" t="s">
        <v>1254</v>
      </c>
      <c r="J68" s="9"/>
      <c r="K68" s="522"/>
      <c r="L68" s="8" t="s">
        <v>1014</v>
      </c>
      <c r="M68" s="65"/>
      <c r="N68" s="9"/>
      <c r="O68" s="9"/>
      <c r="P68" s="9"/>
      <c r="Q68" s="9" t="s">
        <v>1494</v>
      </c>
      <c r="R68" s="9"/>
      <c r="S68" s="9"/>
      <c r="T68" s="9"/>
      <c r="U68" s="351"/>
      <c r="V68" s="265"/>
      <c r="W68" s="523" t="s">
        <v>1523</v>
      </c>
      <c r="X68" s="265"/>
      <c r="Y68" s="265" t="s">
        <v>1524</v>
      </c>
      <c r="Z68" s="265"/>
    </row>
    <row r="69" spans="1:27" ht="132" hidden="1">
      <c r="A69" s="8">
        <v>62</v>
      </c>
      <c r="B69" s="9" t="s">
        <v>1259</v>
      </c>
      <c r="C69" s="9"/>
      <c r="D69" s="106" t="s">
        <v>1525</v>
      </c>
      <c r="E69" s="9" t="s">
        <v>1256</v>
      </c>
      <c r="F69" s="9" t="s">
        <v>1257</v>
      </c>
      <c r="G69" s="9" t="s">
        <v>293</v>
      </c>
      <c r="H69" s="9" t="s">
        <v>762</v>
      </c>
      <c r="I69" s="9" t="s">
        <v>1258</v>
      </c>
      <c r="J69" s="9"/>
      <c r="K69" s="522"/>
      <c r="L69" s="8" t="s">
        <v>1014</v>
      </c>
      <c r="M69" s="65"/>
      <c r="N69" s="9"/>
      <c r="O69" s="9"/>
      <c r="P69" s="9"/>
      <c r="Q69" s="9" t="s">
        <v>1494</v>
      </c>
      <c r="R69" s="9"/>
      <c r="S69" s="9"/>
      <c r="T69" s="9"/>
      <c r="U69" s="351"/>
      <c r="V69" s="265"/>
      <c r="W69" s="523" t="s">
        <v>1526</v>
      </c>
      <c r="X69" s="265"/>
      <c r="Y69" s="265" t="s">
        <v>1527</v>
      </c>
      <c r="Z69" s="265"/>
    </row>
    <row r="70" spans="1:27" ht="108" hidden="1">
      <c r="A70" s="8">
        <v>63</v>
      </c>
      <c r="B70" s="9" t="s">
        <v>1259</v>
      </c>
      <c r="C70" s="9"/>
      <c r="D70" s="106" t="s">
        <v>1528</v>
      </c>
      <c r="E70" s="9" t="s">
        <v>1261</v>
      </c>
      <c r="F70" s="9" t="s">
        <v>1261</v>
      </c>
      <c r="G70" s="9" t="s">
        <v>293</v>
      </c>
      <c r="H70" s="9" t="s">
        <v>762</v>
      </c>
      <c r="I70" s="9" t="s">
        <v>1262</v>
      </c>
      <c r="J70" s="9"/>
      <c r="K70" s="522"/>
      <c r="L70" s="8" t="s">
        <v>1014</v>
      </c>
      <c r="M70" s="65"/>
      <c r="N70" s="9"/>
      <c r="O70" s="9"/>
      <c r="P70" s="9"/>
      <c r="Q70" s="9" t="s">
        <v>1494</v>
      </c>
      <c r="R70" s="9"/>
      <c r="S70" s="9"/>
      <c r="T70" s="9"/>
      <c r="U70" s="351"/>
      <c r="V70" s="265"/>
      <c r="W70" s="523" t="s">
        <v>1529</v>
      </c>
      <c r="Y70" s="36" t="s">
        <v>1530</v>
      </c>
      <c r="Z70" s="265"/>
    </row>
    <row r="71" spans="1:27" s="403" customFormat="1" ht="48" hidden="1">
      <c r="A71" s="8">
        <v>64</v>
      </c>
      <c r="B71" s="9" t="s">
        <v>410</v>
      </c>
      <c r="C71" s="8"/>
      <c r="D71" s="9" t="s">
        <v>553</v>
      </c>
      <c r="E71" s="9" t="s">
        <v>554</v>
      </c>
      <c r="F71" s="9"/>
      <c r="G71" s="8" t="s">
        <v>555</v>
      </c>
      <c r="H71" s="8"/>
      <c r="I71" s="8"/>
      <c r="J71" s="8"/>
      <c r="K71" s="8"/>
      <c r="L71" s="8" t="s">
        <v>1014</v>
      </c>
      <c r="M71" s="8"/>
      <c r="N71" s="8"/>
      <c r="O71" s="8" t="s">
        <v>582</v>
      </c>
      <c r="P71" s="8"/>
      <c r="Q71" s="631" t="s">
        <v>1494</v>
      </c>
      <c r="R71" s="8"/>
      <c r="S71" s="8"/>
      <c r="T71" s="8"/>
      <c r="U71" s="36"/>
      <c r="V71" s="262"/>
      <c r="W71" s="262"/>
      <c r="X71" s="262"/>
      <c r="Y71" s="262" t="s">
        <v>1531</v>
      </c>
      <c r="Z71" s="262"/>
      <c r="AA71" s="2"/>
    </row>
    <row r="72" spans="1:27" s="403" customFormat="1" ht="60" hidden="1">
      <c r="A72" s="8">
        <v>65</v>
      </c>
      <c r="B72" s="9" t="s">
        <v>406</v>
      </c>
      <c r="C72" s="8"/>
      <c r="D72" s="9" t="s">
        <v>407</v>
      </c>
      <c r="E72" s="9" t="s">
        <v>408</v>
      </c>
      <c r="F72" s="9"/>
      <c r="G72" s="8" t="s">
        <v>217</v>
      </c>
      <c r="H72" s="8"/>
      <c r="I72" s="8" t="s">
        <v>409</v>
      </c>
      <c r="J72" s="8"/>
      <c r="K72" s="8"/>
      <c r="L72" s="8" t="s">
        <v>1014</v>
      </c>
      <c r="M72" s="8" t="s">
        <v>583</v>
      </c>
      <c r="N72" s="8"/>
      <c r="O72" s="9" t="s">
        <v>1532</v>
      </c>
      <c r="P72" s="36"/>
      <c r="Q72" s="524" t="s">
        <v>1494</v>
      </c>
      <c r="R72" s="37"/>
      <c r="S72" s="8"/>
      <c r="T72" s="8"/>
      <c r="U72" s="36"/>
      <c r="V72" s="262"/>
      <c r="W72" s="262"/>
      <c r="X72" s="359"/>
      <c r="Y72" s="359" t="s">
        <v>941</v>
      </c>
      <c r="Z72" s="262"/>
      <c r="AA72" s="2"/>
    </row>
    <row r="73" spans="1:27" ht="84" hidden="1">
      <c r="A73" s="8">
        <v>66</v>
      </c>
      <c r="B73" s="9" t="s">
        <v>1285</v>
      </c>
      <c r="C73" s="9"/>
      <c r="D73" s="9" t="s">
        <v>1533</v>
      </c>
      <c r="E73" s="9" t="s">
        <v>1534</v>
      </c>
      <c r="F73" s="9" t="s">
        <v>1535</v>
      </c>
      <c r="G73" s="9" t="s">
        <v>958</v>
      </c>
      <c r="H73" s="9"/>
      <c r="I73" s="9" t="s">
        <v>1536</v>
      </c>
      <c r="M73" s="8"/>
      <c r="Q73" s="329"/>
      <c r="U73" s="36"/>
      <c r="V73" s="262"/>
      <c r="W73" s="262"/>
      <c r="X73" s="520"/>
      <c r="Y73" s="262"/>
      <c r="Z73" s="520"/>
    </row>
    <row r="74" spans="1:27" ht="36" hidden="1">
      <c r="A74" s="8">
        <v>68</v>
      </c>
      <c r="B74" s="9" t="s">
        <v>101</v>
      </c>
      <c r="D74" s="9" t="s">
        <v>1263</v>
      </c>
      <c r="E74" s="9" t="s">
        <v>1264</v>
      </c>
      <c r="F74" s="9" t="s">
        <v>1265</v>
      </c>
      <c r="G74" s="9" t="s">
        <v>1213</v>
      </c>
      <c r="H74" s="9" t="s">
        <v>1349</v>
      </c>
      <c r="I74" s="14" t="s">
        <v>104</v>
      </c>
      <c r="L74" s="269" t="s">
        <v>582</v>
      </c>
      <c r="M74" s="269">
        <v>10</v>
      </c>
      <c r="V74" s="329"/>
      <c r="W74" s="329"/>
      <c r="Y74" s="348"/>
    </row>
    <row r="75" spans="1:27" ht="60" hidden="1">
      <c r="A75" s="8">
        <v>69</v>
      </c>
      <c r="B75" s="9" t="s">
        <v>101</v>
      </c>
      <c r="C75" s="8" t="s">
        <v>1266</v>
      </c>
      <c r="D75" s="9" t="s">
        <v>1267</v>
      </c>
      <c r="E75" s="9" t="s">
        <v>1268</v>
      </c>
      <c r="F75" s="8" t="s">
        <v>1269</v>
      </c>
      <c r="G75" s="9" t="s">
        <v>1213</v>
      </c>
      <c r="H75" s="9" t="s">
        <v>1349</v>
      </c>
      <c r="L75" s="269" t="s">
        <v>582</v>
      </c>
      <c r="M75" s="269">
        <v>11</v>
      </c>
    </row>
    <row r="76" spans="1:27" ht="48" hidden="1">
      <c r="A76" s="8">
        <v>70</v>
      </c>
      <c r="B76" s="276" t="s">
        <v>101</v>
      </c>
      <c r="C76" s="8" t="s">
        <v>1270</v>
      </c>
      <c r="D76" s="9" t="s">
        <v>1271</v>
      </c>
      <c r="E76" s="9" t="s">
        <v>1272</v>
      </c>
      <c r="F76" s="9" t="s">
        <v>1273</v>
      </c>
      <c r="G76" s="9" t="s">
        <v>1213</v>
      </c>
      <c r="H76" s="9" t="s">
        <v>1349</v>
      </c>
      <c r="I76" s="8" t="s">
        <v>1219</v>
      </c>
      <c r="L76" s="269" t="s">
        <v>582</v>
      </c>
      <c r="M76" s="269">
        <v>12</v>
      </c>
      <c r="AA76" s="2" t="s">
        <v>1537</v>
      </c>
    </row>
    <row r="77" spans="1:27" ht="48" hidden="1">
      <c r="A77" s="8">
        <v>71</v>
      </c>
      <c r="B77" s="276" t="s">
        <v>101</v>
      </c>
      <c r="C77" s="8" t="s">
        <v>1270</v>
      </c>
      <c r="D77" s="9" t="s">
        <v>1274</v>
      </c>
      <c r="E77" s="9" t="s">
        <v>1275</v>
      </c>
      <c r="F77" s="9" t="s">
        <v>1276</v>
      </c>
      <c r="G77" s="9" t="s">
        <v>1213</v>
      </c>
      <c r="H77" s="9" t="s">
        <v>1349</v>
      </c>
      <c r="I77" s="8" t="s">
        <v>1219</v>
      </c>
      <c r="L77" s="269" t="s">
        <v>582</v>
      </c>
      <c r="M77" s="269">
        <v>13</v>
      </c>
    </row>
    <row r="78" spans="1:27" ht="36" hidden="1">
      <c r="A78" s="8">
        <v>72</v>
      </c>
      <c r="B78" s="276" t="s">
        <v>1538</v>
      </c>
      <c r="C78" s="9" t="s">
        <v>101</v>
      </c>
      <c r="D78" s="9" t="s">
        <v>1278</v>
      </c>
      <c r="E78" s="9" t="s">
        <v>1279</v>
      </c>
      <c r="F78" s="9" t="s">
        <v>1280</v>
      </c>
      <c r="G78" s="9" t="s">
        <v>267</v>
      </c>
      <c r="H78" s="8" t="s">
        <v>1385</v>
      </c>
      <c r="I78" s="8" t="s">
        <v>1219</v>
      </c>
      <c r="L78" s="269" t="s">
        <v>582</v>
      </c>
      <c r="M78" s="269">
        <v>2</v>
      </c>
      <c r="X78" s="596"/>
      <c r="Y78" s="547" t="s">
        <v>1539</v>
      </c>
    </row>
    <row r="79" spans="1:27" ht="36" hidden="1">
      <c r="A79" s="8">
        <v>73</v>
      </c>
      <c r="B79" s="9" t="s">
        <v>1538</v>
      </c>
      <c r="C79" s="8" t="s">
        <v>101</v>
      </c>
      <c r="D79" s="8" t="s">
        <v>1282</v>
      </c>
      <c r="E79" s="9" t="s">
        <v>1283</v>
      </c>
      <c r="F79" s="9" t="s">
        <v>1284</v>
      </c>
      <c r="G79" s="8" t="s">
        <v>267</v>
      </c>
      <c r="H79" s="8" t="s">
        <v>1385</v>
      </c>
      <c r="L79" s="269" t="s">
        <v>582</v>
      </c>
      <c r="M79" s="269">
        <v>1</v>
      </c>
      <c r="X79" s="596"/>
      <c r="Y79" s="547" t="s">
        <v>1540</v>
      </c>
    </row>
    <row r="80" spans="1:27" ht="48" hidden="1">
      <c r="A80" s="8">
        <v>74</v>
      </c>
      <c r="B80" s="9" t="s">
        <v>85</v>
      </c>
      <c r="C80" s="9"/>
      <c r="D80" s="9" t="s">
        <v>1541</v>
      </c>
      <c r="E80" s="9" t="s">
        <v>1542</v>
      </c>
      <c r="F80" s="9" t="s">
        <v>1543</v>
      </c>
      <c r="G80" s="9" t="s">
        <v>1544</v>
      </c>
      <c r="H80" s="8" t="s">
        <v>723</v>
      </c>
      <c r="I80" s="8" t="s">
        <v>409</v>
      </c>
      <c r="L80" s="269" t="s">
        <v>582</v>
      </c>
      <c r="M80" s="269">
        <v>1</v>
      </c>
      <c r="X80" s="29"/>
      <c r="Y80" s="351" t="s">
        <v>1545</v>
      </c>
    </row>
    <row r="81" spans="1:27" ht="84">
      <c r="A81" s="8">
        <v>103</v>
      </c>
      <c r="B81" s="9" t="s">
        <v>263</v>
      </c>
      <c r="C81" s="9"/>
      <c r="D81" s="9" t="s">
        <v>1288</v>
      </c>
      <c r="E81" s="9" t="s">
        <v>1289</v>
      </c>
      <c r="F81" s="9" t="s">
        <v>1290</v>
      </c>
      <c r="G81" s="9" t="s">
        <v>1167</v>
      </c>
      <c r="H81" s="9"/>
      <c r="I81" s="9" t="s">
        <v>1167</v>
      </c>
      <c r="J81" s="9"/>
      <c r="K81" s="9" t="s">
        <v>582</v>
      </c>
      <c r="L81" s="9"/>
      <c r="M81" s="9">
        <v>4</v>
      </c>
      <c r="N81" s="9"/>
      <c r="O81" s="9"/>
      <c r="P81" s="9"/>
      <c r="Q81" s="9"/>
      <c r="R81" s="9"/>
      <c r="S81" s="9"/>
      <c r="T81" s="9"/>
      <c r="U81" s="9"/>
      <c r="V81" s="9"/>
      <c r="W81" s="9"/>
      <c r="X81" s="29"/>
      <c r="Y81" s="351"/>
      <c r="Z81" s="265"/>
      <c r="AA81" s="29"/>
    </row>
    <row r="82" spans="1:27" ht="60" hidden="1">
      <c r="B82" s="9" t="s">
        <v>94</v>
      </c>
      <c r="D82" s="9" t="s">
        <v>1291</v>
      </c>
      <c r="E82" s="9" t="s">
        <v>1292</v>
      </c>
      <c r="F82" s="518" t="s">
        <v>1293</v>
      </c>
      <c r="G82" s="8" t="s">
        <v>251</v>
      </c>
      <c r="I82" s="8" t="s">
        <v>1294</v>
      </c>
      <c r="K82" s="8" t="s">
        <v>582</v>
      </c>
      <c r="X82" s="137" t="s">
        <v>1546</v>
      </c>
    </row>
    <row r="83" spans="1:27" ht="120" hidden="1">
      <c r="A83" s="8">
        <v>75</v>
      </c>
      <c r="B83" s="9" t="s">
        <v>1259</v>
      </c>
      <c r="C83" s="9"/>
      <c r="D83" s="106" t="s">
        <v>1547</v>
      </c>
      <c r="E83" s="9" t="s">
        <v>1548</v>
      </c>
      <c r="F83" s="9" t="s">
        <v>1549</v>
      </c>
      <c r="G83" s="9" t="s">
        <v>293</v>
      </c>
      <c r="H83" s="9" t="s">
        <v>762</v>
      </c>
      <c r="I83" s="9" t="s">
        <v>1550</v>
      </c>
      <c r="J83" s="9"/>
      <c r="K83" s="522">
        <v>45986</v>
      </c>
      <c r="L83" s="8" t="s">
        <v>582</v>
      </c>
      <c r="M83" s="65">
        <v>2</v>
      </c>
      <c r="N83" s="42"/>
      <c r="O83" s="42"/>
      <c r="P83" s="532">
        <v>45943</v>
      </c>
      <c r="Q83" s="42"/>
      <c r="R83" s="42"/>
      <c r="S83" s="42"/>
      <c r="T83" s="42"/>
      <c r="U83" s="352"/>
      <c r="V83" s="265"/>
      <c r="W83" s="523" t="s">
        <v>1551</v>
      </c>
      <c r="Y83" s="36" t="s">
        <v>1552</v>
      </c>
      <c r="Z83" s="292"/>
      <c r="AA83" s="40"/>
    </row>
    <row r="84" spans="1:27" ht="60" hidden="1">
      <c r="A84" s="8">
        <v>76</v>
      </c>
      <c r="B84" s="9" t="s">
        <v>1259</v>
      </c>
      <c r="C84" s="9"/>
      <c r="D84" s="106" t="s">
        <v>1553</v>
      </c>
      <c r="E84" s="9" t="s">
        <v>1554</v>
      </c>
      <c r="F84" s="9"/>
      <c r="G84" s="9" t="s">
        <v>293</v>
      </c>
      <c r="H84" s="9" t="s">
        <v>762</v>
      </c>
      <c r="I84" s="9" t="s">
        <v>1550</v>
      </c>
      <c r="J84" s="9"/>
      <c r="K84" s="522"/>
      <c r="L84" s="8" t="s">
        <v>1014</v>
      </c>
      <c r="M84" s="65"/>
      <c r="N84" s="42"/>
      <c r="O84" s="42"/>
      <c r="P84" s="42"/>
      <c r="Q84" s="524" t="s">
        <v>1494</v>
      </c>
      <c r="R84" s="42"/>
      <c r="S84" s="42"/>
      <c r="T84" s="42"/>
      <c r="U84" s="352"/>
      <c r="V84" s="265"/>
      <c r="W84" s="523" t="s">
        <v>1555</v>
      </c>
      <c r="Y84" s="36" t="s">
        <v>1556</v>
      </c>
      <c r="Z84" s="292"/>
      <c r="AA84" s="40"/>
    </row>
    <row r="85" spans="1:27" ht="120" hidden="1">
      <c r="A85" s="8">
        <v>77</v>
      </c>
      <c r="B85" s="9" t="s">
        <v>1259</v>
      </c>
      <c r="C85" s="9"/>
      <c r="D85" s="106" t="s">
        <v>1557</v>
      </c>
      <c r="E85" s="9" t="s">
        <v>1558</v>
      </c>
      <c r="F85" s="9" t="s">
        <v>1559</v>
      </c>
      <c r="G85" s="9" t="s">
        <v>293</v>
      </c>
      <c r="H85" s="9" t="s">
        <v>762</v>
      </c>
      <c r="I85" s="9" t="s">
        <v>1550</v>
      </c>
      <c r="J85" s="9"/>
      <c r="K85" s="522">
        <v>45986</v>
      </c>
      <c r="L85" s="8" t="s">
        <v>582</v>
      </c>
      <c r="M85" s="65">
        <v>2</v>
      </c>
      <c r="N85" s="42"/>
      <c r="O85" s="42"/>
      <c r="P85" s="532">
        <v>45943</v>
      </c>
      <c r="Q85" s="42"/>
      <c r="R85" s="42"/>
      <c r="S85" s="42"/>
      <c r="T85" s="42"/>
      <c r="U85" s="352"/>
      <c r="V85" s="265"/>
      <c r="W85" s="530" t="s">
        <v>1560</v>
      </c>
      <c r="Y85" s="36" t="s">
        <v>1561</v>
      </c>
      <c r="Z85" s="292"/>
      <c r="AA85" s="40"/>
    </row>
    <row r="86" spans="1:27" ht="156" hidden="1">
      <c r="A86" s="8">
        <v>78</v>
      </c>
      <c r="B86" s="9" t="s">
        <v>1259</v>
      </c>
      <c r="C86" s="9"/>
      <c r="D86" s="106" t="s">
        <v>1562</v>
      </c>
      <c r="E86" s="9" t="s">
        <v>1563</v>
      </c>
      <c r="F86" s="9" t="s">
        <v>1564</v>
      </c>
      <c r="G86" s="9" t="s">
        <v>293</v>
      </c>
      <c r="H86" s="9" t="s">
        <v>762</v>
      </c>
      <c r="I86" s="9" t="s">
        <v>531</v>
      </c>
      <c r="J86" s="9"/>
      <c r="K86" s="522">
        <v>45986</v>
      </c>
      <c r="L86" s="8" t="s">
        <v>582</v>
      </c>
      <c r="M86" s="65">
        <v>1</v>
      </c>
      <c r="N86" s="42"/>
      <c r="O86" s="42"/>
      <c r="P86" s="484">
        <v>45939</v>
      </c>
      <c r="Q86" s="42"/>
      <c r="R86" s="42"/>
      <c r="S86" s="42"/>
      <c r="T86" s="42"/>
      <c r="U86" s="352"/>
      <c r="V86" s="292"/>
      <c r="W86" s="561" t="s">
        <v>1565</v>
      </c>
      <c r="Y86" s="36" t="s">
        <v>1566</v>
      </c>
      <c r="Z86" s="292"/>
      <c r="AA86" s="40"/>
    </row>
    <row r="87" spans="1:27" ht="48" hidden="1">
      <c r="A87" s="8">
        <v>79</v>
      </c>
      <c r="B87" s="42" t="s">
        <v>1519</v>
      </c>
      <c r="D87" s="9" t="s">
        <v>1567</v>
      </c>
      <c r="E87" s="9" t="s">
        <v>1568</v>
      </c>
      <c r="F87" s="8" t="s">
        <v>1569</v>
      </c>
      <c r="G87" s="8" t="s">
        <v>1544</v>
      </c>
      <c r="H87" s="8" t="s">
        <v>762</v>
      </c>
      <c r="I87" s="8" t="s">
        <v>1550</v>
      </c>
      <c r="K87" s="516">
        <v>45986</v>
      </c>
      <c r="L87" s="8" t="s">
        <v>1014</v>
      </c>
      <c r="Q87" s="524" t="s">
        <v>1494</v>
      </c>
      <c r="W87" s="8" t="s">
        <v>1570</v>
      </c>
      <c r="Y87" s="36" t="s">
        <v>1571</v>
      </c>
    </row>
    <row r="88" spans="1:27" ht="60" hidden="1">
      <c r="A88" s="8">
        <v>80</v>
      </c>
      <c r="B88" s="42" t="s">
        <v>1519</v>
      </c>
      <c r="D88" s="9" t="s">
        <v>1572</v>
      </c>
      <c r="E88" s="9" t="s">
        <v>1573</v>
      </c>
      <c r="G88" s="8" t="s">
        <v>1574</v>
      </c>
      <c r="H88" s="8" t="s">
        <v>762</v>
      </c>
      <c r="I88" s="8" t="s">
        <v>1575</v>
      </c>
      <c r="K88" s="516">
        <v>45986</v>
      </c>
      <c r="L88" s="8" t="s">
        <v>1014</v>
      </c>
      <c r="Q88" s="524" t="s">
        <v>1494</v>
      </c>
      <c r="W88" s="8" t="s">
        <v>1576</v>
      </c>
      <c r="Y88" s="36" t="s">
        <v>1577</v>
      </c>
    </row>
    <row r="89" spans="1:27" ht="348" hidden="1">
      <c r="A89" s="8">
        <v>81</v>
      </c>
      <c r="B89" s="9" t="s">
        <v>1519</v>
      </c>
      <c r="D89" s="8" t="s">
        <v>1578</v>
      </c>
      <c r="E89" s="9" t="s">
        <v>1579</v>
      </c>
      <c r="G89" s="8" t="s">
        <v>1580</v>
      </c>
      <c r="H89" s="8" t="s">
        <v>723</v>
      </c>
      <c r="I89" s="8" t="s">
        <v>1550</v>
      </c>
      <c r="K89" s="516">
        <v>45986</v>
      </c>
      <c r="L89" s="8" t="s">
        <v>582</v>
      </c>
      <c r="M89" s="269">
        <v>1</v>
      </c>
      <c r="W89" s="8" t="s">
        <v>1581</v>
      </c>
      <c r="Y89" s="36" t="s">
        <v>1582</v>
      </c>
    </row>
    <row r="90" spans="1:27" ht="72" hidden="1">
      <c r="A90" s="8">
        <v>82</v>
      </c>
      <c r="B90" s="9" t="s">
        <v>1519</v>
      </c>
      <c r="D90" s="9" t="s">
        <v>1583</v>
      </c>
      <c r="E90" s="9" t="s">
        <v>1584</v>
      </c>
      <c r="G90" s="8" t="s">
        <v>1580</v>
      </c>
      <c r="H90" s="8" t="s">
        <v>723</v>
      </c>
      <c r="I90" s="8" t="s">
        <v>1550</v>
      </c>
      <c r="K90" s="516">
        <v>45986</v>
      </c>
      <c r="L90" s="8" t="s">
        <v>582</v>
      </c>
      <c r="M90" s="269">
        <v>3</v>
      </c>
      <c r="Y90" s="36" t="s">
        <v>1585</v>
      </c>
    </row>
    <row r="91" spans="1:27" ht="24" hidden="1">
      <c r="A91" s="8">
        <v>83</v>
      </c>
      <c r="B91" s="9" t="s">
        <v>85</v>
      </c>
      <c r="D91" s="9" t="s">
        <v>1586</v>
      </c>
      <c r="E91" s="9" t="s">
        <v>1587</v>
      </c>
      <c r="G91" s="8" t="s">
        <v>1580</v>
      </c>
      <c r="H91" s="8" t="s">
        <v>723</v>
      </c>
      <c r="I91" s="8" t="s">
        <v>1550</v>
      </c>
      <c r="K91" s="516">
        <v>45986</v>
      </c>
      <c r="L91" s="8" t="s">
        <v>582</v>
      </c>
      <c r="M91" s="269">
        <v>3</v>
      </c>
      <c r="Y91" s="36" t="s">
        <v>1588</v>
      </c>
    </row>
    <row r="92" spans="1:27" ht="108" hidden="1">
      <c r="A92" s="8">
        <v>84</v>
      </c>
      <c r="B92" s="9" t="s">
        <v>1519</v>
      </c>
      <c r="D92" s="9" t="s">
        <v>1589</v>
      </c>
      <c r="E92" s="9" t="s">
        <v>1590</v>
      </c>
      <c r="G92" s="8" t="s">
        <v>1544</v>
      </c>
      <c r="H92" s="8" t="s">
        <v>723</v>
      </c>
      <c r="I92" s="8" t="s">
        <v>1550</v>
      </c>
      <c r="K92" s="516">
        <v>45986</v>
      </c>
      <c r="L92" s="8" t="s">
        <v>582</v>
      </c>
      <c r="M92" s="269">
        <v>2</v>
      </c>
      <c r="Y92" s="36" t="s">
        <v>1591</v>
      </c>
    </row>
    <row r="93" spans="1:27" ht="84" hidden="1">
      <c r="A93" s="8">
        <v>85</v>
      </c>
      <c r="B93" s="9" t="s">
        <v>1259</v>
      </c>
      <c r="D93" s="8" t="s">
        <v>1592</v>
      </c>
      <c r="E93" s="9" t="s">
        <v>1593</v>
      </c>
      <c r="F93" s="9" t="s">
        <v>1594</v>
      </c>
      <c r="G93" s="8" t="s">
        <v>293</v>
      </c>
      <c r="H93" s="8" t="s">
        <v>762</v>
      </c>
      <c r="I93" s="8" t="s">
        <v>293</v>
      </c>
      <c r="K93" s="531">
        <v>45986</v>
      </c>
      <c r="L93" s="8" t="s">
        <v>582</v>
      </c>
      <c r="M93" s="269">
        <v>2</v>
      </c>
      <c r="P93" s="532">
        <v>45940</v>
      </c>
      <c r="W93" s="536" t="s">
        <v>1595</v>
      </c>
      <c r="Y93" s="36" t="s">
        <v>1596</v>
      </c>
    </row>
    <row r="94" spans="1:27" ht="24" hidden="1">
      <c r="A94" s="8">
        <v>86</v>
      </c>
      <c r="B94" s="9" t="s">
        <v>1519</v>
      </c>
      <c r="D94" s="9" t="s">
        <v>1597</v>
      </c>
      <c r="E94" s="9" t="s">
        <v>1598</v>
      </c>
      <c r="G94" s="8" t="s">
        <v>1580</v>
      </c>
      <c r="H94" s="8" t="s">
        <v>723</v>
      </c>
      <c r="I94" s="8" t="s">
        <v>1550</v>
      </c>
      <c r="K94" s="8">
        <v>45986</v>
      </c>
      <c r="L94" s="8" t="s">
        <v>1014</v>
      </c>
      <c r="Q94" s="524" t="s">
        <v>1494</v>
      </c>
      <c r="W94" s="9"/>
      <c r="Y94" s="36" t="s">
        <v>1599</v>
      </c>
    </row>
    <row r="95" spans="1:27" ht="72" hidden="1">
      <c r="A95" s="8">
        <v>87</v>
      </c>
      <c r="B95" s="9" t="s">
        <v>1259</v>
      </c>
      <c r="D95" s="8" t="s">
        <v>1600</v>
      </c>
      <c r="E95" s="9" t="s">
        <v>1601</v>
      </c>
      <c r="F95" s="9" t="s">
        <v>1602</v>
      </c>
      <c r="G95" s="8" t="s">
        <v>293</v>
      </c>
      <c r="H95" s="8" t="s">
        <v>762</v>
      </c>
      <c r="I95" s="8" t="s">
        <v>293</v>
      </c>
      <c r="K95" s="531"/>
      <c r="L95" s="8" t="s">
        <v>1014</v>
      </c>
      <c r="Q95" s="524" t="s">
        <v>1494</v>
      </c>
      <c r="W95" s="346" t="s">
        <v>1603</v>
      </c>
      <c r="Y95" s="36" t="s">
        <v>1604</v>
      </c>
    </row>
    <row r="96" spans="1:27" ht="60" hidden="1">
      <c r="A96" s="8">
        <v>88</v>
      </c>
      <c r="B96" s="9" t="s">
        <v>1259</v>
      </c>
      <c r="D96" s="8" t="s">
        <v>1605</v>
      </c>
      <c r="E96" s="9" t="s">
        <v>1606</v>
      </c>
      <c r="F96" s="9" t="s">
        <v>1607</v>
      </c>
      <c r="G96" s="8" t="s">
        <v>293</v>
      </c>
      <c r="H96" s="8" t="s">
        <v>762</v>
      </c>
      <c r="I96" s="8" t="s">
        <v>293</v>
      </c>
      <c r="K96" s="531"/>
      <c r="L96" s="8" t="s">
        <v>1014</v>
      </c>
      <c r="Q96" s="524" t="s">
        <v>1494</v>
      </c>
      <c r="W96" s="346" t="s">
        <v>1608</v>
      </c>
      <c r="Y96" s="36" t="s">
        <v>1609</v>
      </c>
    </row>
    <row r="97" spans="1:25" ht="144" hidden="1">
      <c r="A97" s="8">
        <v>89</v>
      </c>
      <c r="B97" s="292" t="s">
        <v>1259</v>
      </c>
      <c r="C97" s="371"/>
      <c r="D97" s="275" t="s">
        <v>1610</v>
      </c>
      <c r="E97" s="292" t="s">
        <v>1611</v>
      </c>
      <c r="F97" s="42" t="s">
        <v>1612</v>
      </c>
      <c r="G97" s="371" t="s">
        <v>293</v>
      </c>
      <c r="H97" s="371" t="s">
        <v>762</v>
      </c>
      <c r="I97" s="371" t="s">
        <v>1613</v>
      </c>
      <c r="J97" s="582"/>
      <c r="K97" s="41"/>
      <c r="L97" s="8" t="s">
        <v>1014</v>
      </c>
      <c r="M97" s="582"/>
      <c r="N97" s="582"/>
      <c r="O97" s="582"/>
      <c r="P97" s="582"/>
      <c r="Q97" s="582"/>
      <c r="R97" s="582"/>
      <c r="S97" s="582"/>
      <c r="T97" s="582"/>
      <c r="U97" s="582"/>
      <c r="V97" s="582"/>
      <c r="W97" s="469" t="s">
        <v>1614</v>
      </c>
      <c r="Y97" s="583" t="s">
        <v>1615</v>
      </c>
    </row>
    <row r="98" spans="1:25" ht="43.5" hidden="1">
      <c r="A98" s="8">
        <v>90</v>
      </c>
      <c r="B98" s="9" t="s">
        <v>358</v>
      </c>
      <c r="D98" s="8" t="s">
        <v>1616</v>
      </c>
      <c r="E98" s="9" t="s">
        <v>1617</v>
      </c>
      <c r="F98" s="28" t="s">
        <v>1618</v>
      </c>
      <c r="G98" s="8" t="s">
        <v>362</v>
      </c>
      <c r="K98" s="516">
        <v>45986</v>
      </c>
      <c r="L98" s="8" t="s">
        <v>582</v>
      </c>
      <c r="W98" s="529" t="s">
        <v>1619</v>
      </c>
      <c r="Y98" s="36" t="s">
        <v>1620</v>
      </c>
    </row>
    <row r="99" spans="1:25" ht="43.5" hidden="1">
      <c r="A99" s="8">
        <v>91</v>
      </c>
      <c r="B99" s="9" t="s">
        <v>358</v>
      </c>
      <c r="D99" s="8" t="s">
        <v>1621</v>
      </c>
      <c r="E99" s="9" t="s">
        <v>1622</v>
      </c>
      <c r="F99" s="28" t="s">
        <v>1623</v>
      </c>
      <c r="G99" s="8" t="s">
        <v>362</v>
      </c>
      <c r="K99" s="516">
        <v>45986</v>
      </c>
      <c r="L99" s="8" t="s">
        <v>582</v>
      </c>
      <c r="W99" s="529" t="s">
        <v>1624</v>
      </c>
      <c r="Y99" s="36" t="s">
        <v>1625</v>
      </c>
    </row>
    <row r="100" spans="1:25" ht="72" hidden="1">
      <c r="A100" s="8">
        <v>92</v>
      </c>
      <c r="B100" s="9" t="s">
        <v>358</v>
      </c>
      <c r="C100" s="42"/>
      <c r="D100" s="42" t="s">
        <v>713</v>
      </c>
      <c r="E100" s="9" t="s">
        <v>360</v>
      </c>
      <c r="F100" s="28" t="s">
        <v>1626</v>
      </c>
      <c r="G100" s="8" t="s">
        <v>362</v>
      </c>
      <c r="K100" s="516">
        <v>45986</v>
      </c>
      <c r="L100" s="8" t="s">
        <v>582</v>
      </c>
      <c r="O100" s="8" t="s">
        <v>50</v>
      </c>
      <c r="W100" s="529" t="s">
        <v>1442</v>
      </c>
      <c r="Y100" s="36" t="s">
        <v>1627</v>
      </c>
    </row>
    <row r="101" spans="1:25" ht="48" hidden="1">
      <c r="A101" s="8">
        <v>93</v>
      </c>
      <c r="B101" s="9" t="s">
        <v>526</v>
      </c>
      <c r="D101" s="9" t="s">
        <v>1628</v>
      </c>
      <c r="E101" s="9"/>
      <c r="F101" s="28"/>
      <c r="G101" s="8" t="s">
        <v>1544</v>
      </c>
      <c r="H101" s="8" t="s">
        <v>723</v>
      </c>
      <c r="I101" s="8" t="s">
        <v>1550</v>
      </c>
      <c r="K101" s="516">
        <v>45986</v>
      </c>
      <c r="L101" s="8" t="s">
        <v>582</v>
      </c>
      <c r="M101" s="269">
        <v>2</v>
      </c>
      <c r="Q101" s="9" t="s">
        <v>1629</v>
      </c>
      <c r="W101" s="9"/>
      <c r="Y101" s="36" t="s">
        <v>1630</v>
      </c>
    </row>
    <row r="102" spans="1:25" ht="72.599999999999994" hidden="1">
      <c r="A102" s="8">
        <v>94</v>
      </c>
      <c r="B102" s="9" t="s">
        <v>704</v>
      </c>
      <c r="D102" s="9" t="s">
        <v>1631</v>
      </c>
      <c r="E102" s="9" t="s">
        <v>1632</v>
      </c>
      <c r="F102" s="9" t="s">
        <v>1633</v>
      </c>
      <c r="G102" s="8" t="s">
        <v>1634</v>
      </c>
      <c r="L102" s="8" t="s">
        <v>582</v>
      </c>
      <c r="W102" s="9"/>
      <c r="X102" s="597"/>
      <c r="Y102" s="548" t="s">
        <v>1635</v>
      </c>
    </row>
    <row r="103" spans="1:25" ht="60" hidden="1">
      <c r="A103" s="8">
        <v>95</v>
      </c>
      <c r="B103" s="9" t="s">
        <v>1259</v>
      </c>
    </row>
    <row r="104" spans="1:25" hidden="1">
      <c r="A104" s="8">
        <v>96</v>
      </c>
    </row>
  </sheetData>
  <autoFilter ref="A7:AA104" xr:uid="{323977A9-7781-4EBE-8F2C-DCB5966F2290}">
    <filterColumn colId="1">
      <filters>
        <filter val="AYO Toko"/>
      </filters>
    </filterColumn>
  </autoFilter>
  <phoneticPr fontId="3" type="noConversion"/>
  <hyperlinks>
    <hyperlink ref="W69" r:id="rId1" xr:uid="{D268EC20-956F-444B-B089-31BB90E114D8}"/>
    <hyperlink ref="W70" r:id="rId2" xr:uid="{FEEEA5FB-C951-4EE0-8844-9AA7246EF9ED}"/>
    <hyperlink ref="Y72" r:id="rId3" display="https://jira.app.pconnect.biz/browse/CDE-19924" xr:uid="{23B5FE98-700F-42B4-9897-5E22595FED00}"/>
    <hyperlink ref="W100" r:id="rId4" xr:uid="{4C84EF44-C2AE-4035-9746-DADC8BAF3F79}"/>
    <hyperlink ref="W98" r:id="rId5" display="https://jira.app.pconnect.biz/browse/CDE-27688" xr:uid="{5EA61AFB-07F6-4E90-BBD6-C151B38D4119}"/>
    <hyperlink ref="W99" r:id="rId6" display="https://jira.app.pconnect.biz/browse/CDE-31494" xr:uid="{2192AA7A-417F-400F-96E2-606D2EBCAD9F}"/>
    <hyperlink ref="W65" r:id="rId7" xr:uid="{DE8E11F8-EA86-4503-AF98-E1A0F6E97C9C}"/>
    <hyperlink ref="W86" r:id="rId8" xr:uid="{1DD000BE-0ED9-4E7B-B487-ED4232096040}"/>
    <hyperlink ref="W64" r:id="rId9" xr:uid="{DCE4D6E5-84F9-43EF-B1C4-C2A93182F86D}"/>
    <hyperlink ref="W68" r:id="rId10" xr:uid="{18B7A7D8-2502-4331-A84F-1C41A196F3A7}"/>
    <hyperlink ref="W83" r:id="rId11" xr:uid="{48D4AD32-0E9A-4E16-ACC7-7F653F020B06}"/>
    <hyperlink ref="W93" r:id="rId12" xr:uid="{5E5D2599-8E28-4081-B3A9-0C56C77EF0B8}"/>
    <hyperlink ref="W85" r:id="rId13" xr:uid="{395BDF69-8CCE-438C-91F0-DB2D1752D96B}"/>
    <hyperlink ref="Y79" r:id="rId14" xr:uid="{1AE651B5-2CEE-48BF-9E77-EB7D8BD9B6D2}"/>
    <hyperlink ref="Y78" r:id="rId15" xr:uid="{5723588E-6A17-4226-844F-161B93203707}"/>
    <hyperlink ref="Y102" r:id="rId16" xr:uid="{AEE15EDE-15F2-4428-BBC8-4E46116510A4}"/>
    <hyperlink ref="W95" r:id="rId17" xr:uid="{784EC295-9C11-4B14-B0CF-A899B4A133B8}"/>
    <hyperlink ref="W96" r:id="rId18" xr:uid="{E59B05A8-B648-4301-8EC5-24D59DAFE37A}"/>
    <hyperlink ref="X82" r:id="rId19" xr:uid="{0435E67F-5070-465E-A986-D18A0379D000}"/>
    <hyperlink ref="X35" r:id="rId20" xr:uid="{9E3B0BC0-A774-48D1-AE98-CF2BCA2572F3}"/>
    <hyperlink ref="X37" r:id="rId21" xr:uid="{5A20C1BC-D46F-4724-B512-164DFCEE3D44}"/>
    <hyperlink ref="X33" r:id="rId22" xr:uid="{BD126786-730F-4640-A29F-2C83A5C01115}"/>
    <hyperlink ref="X34" r:id="rId23" xr:uid="{180CDA24-D467-45E7-9F86-16E86DA32A96}"/>
    <hyperlink ref="W97" r:id="rId24" xr:uid="{5385B9D9-A796-4008-9BB1-ABCBBF6C8AEA}"/>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4B5E5-8F9E-4E80-9BD6-589A78C5912A}">
  <sheetPr codeName="Sheet10"/>
  <dimension ref="A1:AA129"/>
  <sheetViews>
    <sheetView workbookViewId="0"/>
  </sheetViews>
  <sheetFormatPr defaultColWidth="8.5703125" defaultRowHeight="12"/>
  <cols>
    <col min="1" max="1" width="8" style="66" customWidth="1"/>
    <col min="2" max="2" width="15.5703125" style="67" customWidth="1"/>
    <col min="3" max="3" width="15.5703125" style="486" customWidth="1"/>
    <col min="4" max="4" width="29.5703125" style="67" customWidth="1"/>
    <col min="5" max="5" width="39.42578125" style="67" customWidth="1"/>
    <col min="6" max="6" width="43.5703125" style="67" customWidth="1"/>
    <col min="7" max="7" width="16.42578125" style="486" customWidth="1"/>
    <col min="8" max="9" width="16.42578125" style="67" customWidth="1"/>
    <col min="10" max="10" width="16.5703125" style="67" customWidth="1"/>
    <col min="11" max="11" width="13.42578125" style="67" customWidth="1"/>
    <col min="12" max="13" width="13.42578125" style="43" customWidth="1"/>
    <col min="14" max="14" width="13.42578125" style="67" customWidth="1"/>
    <col min="15" max="15" width="13.42578125" style="487" customWidth="1"/>
    <col min="16" max="16" width="13.42578125" style="67" customWidth="1"/>
    <col min="17" max="17" width="8.5703125" style="67" bestFit="1" customWidth="1"/>
    <col min="18" max="18" width="10.42578125" style="67" customWidth="1"/>
    <col min="19" max="24" width="8.5703125" style="67" bestFit="1" customWidth="1"/>
    <col min="25" max="26" width="8.5703125" style="66" bestFit="1" customWidth="1"/>
    <col min="27" max="27" width="15.5703125" style="66" customWidth="1"/>
    <col min="28" max="16384" width="8.5703125" style="485"/>
  </cols>
  <sheetData>
    <row r="1" spans="1:27">
      <c r="A1" s="145" t="s">
        <v>0</v>
      </c>
      <c r="B1" s="488"/>
      <c r="C1" s="488"/>
      <c r="D1" s="488"/>
      <c r="E1" s="488"/>
      <c r="F1" s="488"/>
      <c r="G1" s="488"/>
      <c r="H1" s="488"/>
      <c r="I1" s="488"/>
      <c r="J1" s="488"/>
      <c r="K1" s="488"/>
      <c r="L1" s="489"/>
      <c r="M1" s="489"/>
      <c r="N1" s="488"/>
      <c r="O1" s="488"/>
      <c r="P1" s="488"/>
      <c r="Q1" s="488"/>
      <c r="R1" s="488"/>
      <c r="S1" s="488"/>
      <c r="T1" s="488"/>
      <c r="U1" s="488"/>
      <c r="V1" s="488"/>
      <c r="W1" s="488"/>
      <c r="X1" s="488"/>
      <c r="Y1" s="485"/>
      <c r="Z1" s="485"/>
      <c r="AA1" s="485"/>
    </row>
    <row r="2" spans="1:27">
      <c r="A2" s="146" t="s">
        <v>1</v>
      </c>
      <c r="B2" s="490"/>
      <c r="C2" s="490"/>
      <c r="D2" s="488"/>
      <c r="E2" s="488"/>
      <c r="F2" s="488"/>
      <c r="G2" s="488"/>
      <c r="H2" s="488"/>
      <c r="I2" s="488"/>
      <c r="J2" s="488"/>
      <c r="K2" s="488"/>
      <c r="L2" s="489"/>
      <c r="M2" s="489"/>
      <c r="N2" s="488"/>
      <c r="O2" s="488"/>
      <c r="P2" s="488"/>
      <c r="Q2" s="488"/>
      <c r="R2" s="488"/>
      <c r="S2" s="488"/>
      <c r="T2" s="488"/>
      <c r="U2" s="488"/>
      <c r="V2" s="488"/>
      <c r="W2" s="488"/>
      <c r="X2" s="488"/>
      <c r="Y2" s="485"/>
      <c r="Z2" s="485"/>
      <c r="AA2" s="485"/>
    </row>
    <row r="3" spans="1:27">
      <c r="A3" s="146" t="s">
        <v>2</v>
      </c>
      <c r="B3" s="488"/>
      <c r="C3" s="488"/>
      <c r="D3" s="488"/>
      <c r="E3" s="488"/>
      <c r="F3" s="488"/>
      <c r="G3" s="488"/>
      <c r="H3" s="488"/>
      <c r="I3" s="488"/>
      <c r="J3" s="488"/>
      <c r="K3" s="488"/>
      <c r="L3" s="489"/>
      <c r="M3" s="489"/>
      <c r="N3" s="488"/>
      <c r="O3" s="488"/>
      <c r="P3" s="488"/>
      <c r="Q3" s="488"/>
      <c r="R3" s="488"/>
      <c r="S3" s="488"/>
      <c r="T3" s="488"/>
      <c r="U3" s="488"/>
      <c r="V3" s="488"/>
      <c r="W3" s="488"/>
      <c r="X3" s="488"/>
      <c r="Y3" s="485"/>
      <c r="Z3" s="485"/>
      <c r="AA3" s="485"/>
    </row>
    <row r="4" spans="1:27">
      <c r="A4" s="491" t="s">
        <v>989</v>
      </c>
      <c r="B4" s="488"/>
      <c r="C4" s="488"/>
      <c r="D4" s="488"/>
      <c r="E4" s="488"/>
      <c r="F4" s="488"/>
      <c r="G4" s="488"/>
      <c r="H4" s="488"/>
      <c r="I4" s="488"/>
      <c r="J4" s="488"/>
      <c r="K4" s="488"/>
      <c r="L4" s="489"/>
      <c r="M4" s="489"/>
      <c r="N4" s="488"/>
      <c r="O4" s="488"/>
      <c r="P4" s="488"/>
      <c r="Q4" s="488"/>
      <c r="R4" s="488"/>
      <c r="S4" s="488"/>
      <c r="T4" s="488"/>
      <c r="U4" s="488"/>
      <c r="V4" s="488"/>
      <c r="W4" s="488"/>
      <c r="X4" s="488"/>
      <c r="Y4" s="485"/>
      <c r="Z4" s="485"/>
      <c r="AA4" s="485"/>
    </row>
    <row r="5" spans="1:27">
      <c r="A5" s="492"/>
      <c r="B5" s="493" t="s">
        <v>990</v>
      </c>
      <c r="C5" s="494"/>
      <c r="D5" s="493" t="s">
        <v>991</v>
      </c>
      <c r="E5" s="495"/>
      <c r="F5" s="493" t="s">
        <v>992</v>
      </c>
      <c r="G5" s="496"/>
      <c r="H5" s="493" t="s">
        <v>993</v>
      </c>
      <c r="I5" s="489">
        <v>0</v>
      </c>
      <c r="J5" s="1573" t="s">
        <v>994</v>
      </c>
      <c r="K5" s="1573"/>
      <c r="L5" s="489"/>
      <c r="M5" s="489"/>
      <c r="N5" s="488"/>
      <c r="O5" s="488"/>
      <c r="P5" s="488"/>
      <c r="Q5" s="1574" t="s">
        <v>995</v>
      </c>
      <c r="R5" s="1574"/>
      <c r="S5" s="1574"/>
      <c r="T5" s="1574"/>
      <c r="U5" s="1574"/>
      <c r="V5" s="1574"/>
      <c r="W5" s="1574"/>
      <c r="X5" s="497"/>
      <c r="Y5" s="485"/>
      <c r="Z5" s="485"/>
      <c r="AA5" s="485"/>
    </row>
    <row r="6" spans="1:27">
      <c r="A6" s="148"/>
      <c r="B6" s="488"/>
      <c r="C6" s="490" t="s">
        <v>5</v>
      </c>
      <c r="D6" s="488"/>
      <c r="E6" s="488"/>
      <c r="F6" s="488"/>
      <c r="G6" s="490" t="s">
        <v>5</v>
      </c>
      <c r="H6" s="488"/>
      <c r="I6" s="488"/>
      <c r="J6" s="488"/>
      <c r="K6" s="490"/>
      <c r="L6" s="1572" t="s">
        <v>575</v>
      </c>
      <c r="M6" s="1572"/>
      <c r="N6" s="1572"/>
      <c r="O6" s="490"/>
      <c r="P6" s="490"/>
      <c r="Q6" s="498">
        <v>45919</v>
      </c>
      <c r="R6" s="498">
        <v>45930</v>
      </c>
      <c r="S6" s="498">
        <v>45939</v>
      </c>
      <c r="T6" s="498">
        <v>45944</v>
      </c>
      <c r="U6" s="498">
        <v>45953</v>
      </c>
      <c r="V6" s="499">
        <v>45957</v>
      </c>
      <c r="W6" s="499">
        <v>45958</v>
      </c>
      <c r="X6" s="499"/>
      <c r="Y6" s="485"/>
      <c r="Z6" s="485"/>
      <c r="AA6" s="485"/>
    </row>
    <row r="7" spans="1:27" ht="24">
      <c r="A7" s="149" t="s">
        <v>6</v>
      </c>
      <c r="B7" s="500" t="s">
        <v>7</v>
      </c>
      <c r="C7" s="501" t="s">
        <v>8</v>
      </c>
      <c r="D7" s="500" t="s">
        <v>9</v>
      </c>
      <c r="E7" s="500" t="s">
        <v>10</v>
      </c>
      <c r="F7" s="500" t="s">
        <v>11</v>
      </c>
      <c r="G7" s="501" t="s">
        <v>12</v>
      </c>
      <c r="H7" s="500" t="s">
        <v>13</v>
      </c>
      <c r="I7" s="500" t="s">
        <v>14</v>
      </c>
      <c r="J7" s="500" t="s">
        <v>15</v>
      </c>
      <c r="K7" s="500" t="s">
        <v>16</v>
      </c>
      <c r="L7" s="58" t="s">
        <v>576</v>
      </c>
      <c r="M7" s="502" t="s">
        <v>996</v>
      </c>
      <c r="N7" s="500" t="s">
        <v>17</v>
      </c>
      <c r="O7" s="500" t="s">
        <v>997</v>
      </c>
      <c r="P7" s="60" t="s">
        <v>998</v>
      </c>
      <c r="Q7" s="60" t="s">
        <v>20</v>
      </c>
      <c r="R7" s="60" t="s">
        <v>21</v>
      </c>
      <c r="S7" s="60" t="s">
        <v>22</v>
      </c>
      <c r="T7" s="60" t="s">
        <v>23</v>
      </c>
      <c r="U7" s="60" t="s">
        <v>24</v>
      </c>
      <c r="V7" s="60" t="s">
        <v>25</v>
      </c>
      <c r="W7" s="60" t="s">
        <v>26</v>
      </c>
      <c r="X7" s="503" t="s">
        <v>27</v>
      </c>
      <c r="Y7" s="503" t="s">
        <v>578</v>
      </c>
      <c r="Z7" s="503" t="s">
        <v>579</v>
      </c>
      <c r="AA7" s="503" t="s">
        <v>999</v>
      </c>
    </row>
    <row r="8" spans="1:27" ht="60">
      <c r="A8" s="504">
        <v>1</v>
      </c>
      <c r="B8" s="67" t="s">
        <v>1000</v>
      </c>
      <c r="D8" s="67" t="s">
        <v>1001</v>
      </c>
      <c r="E8" s="67" t="s">
        <v>1002</v>
      </c>
      <c r="F8" s="67" t="s">
        <v>1003</v>
      </c>
      <c r="H8" s="67" t="s">
        <v>1004</v>
      </c>
      <c r="J8" s="68">
        <v>45962</v>
      </c>
      <c r="K8" s="487" t="s">
        <v>582</v>
      </c>
      <c r="L8" s="43">
        <v>2</v>
      </c>
      <c r="M8" s="43">
        <v>7</v>
      </c>
    </row>
    <row r="9" spans="1:27" ht="96">
      <c r="A9" s="504">
        <f t="shared" ref="A9:A53" si="0">A8+1</f>
        <v>2</v>
      </c>
      <c r="B9" s="67" t="s">
        <v>1000</v>
      </c>
      <c r="D9" s="67" t="s">
        <v>1005</v>
      </c>
      <c r="E9" s="67" t="s">
        <v>1006</v>
      </c>
      <c r="F9" s="67" t="s">
        <v>1007</v>
      </c>
      <c r="H9" s="67" t="s">
        <v>1004</v>
      </c>
      <c r="J9" s="68">
        <v>45962</v>
      </c>
      <c r="K9" s="487" t="s">
        <v>582</v>
      </c>
      <c r="L9" s="43">
        <v>1</v>
      </c>
      <c r="M9" s="43">
        <v>3</v>
      </c>
    </row>
    <row r="10" spans="1:27" ht="36">
      <c r="A10" s="504">
        <f t="shared" si="0"/>
        <v>3</v>
      </c>
      <c r="B10" s="67" t="s">
        <v>1008</v>
      </c>
      <c r="D10" s="67" t="s">
        <v>1010</v>
      </c>
      <c r="F10" s="67" t="s">
        <v>1636</v>
      </c>
      <c r="H10" s="67" t="s">
        <v>1012</v>
      </c>
      <c r="I10" s="67" t="s">
        <v>1013</v>
      </c>
      <c r="J10" s="68">
        <v>45962</v>
      </c>
      <c r="K10" s="487" t="s">
        <v>582</v>
      </c>
      <c r="L10" s="43">
        <v>2</v>
      </c>
      <c r="N10" s="487"/>
      <c r="P10" s="487"/>
    </row>
    <row r="11" spans="1:27" ht="120">
      <c r="A11" s="504">
        <f t="shared" si="0"/>
        <v>4</v>
      </c>
      <c r="B11" s="66" t="s">
        <v>1008</v>
      </c>
      <c r="D11" s="259" t="s">
        <v>1016</v>
      </c>
      <c r="E11" s="259" t="s">
        <v>1017</v>
      </c>
      <c r="F11" s="259" t="s">
        <v>1018</v>
      </c>
      <c r="H11" s="67" t="s">
        <v>1019</v>
      </c>
      <c r="J11" s="68"/>
      <c r="K11" s="487" t="s">
        <v>582</v>
      </c>
    </row>
    <row r="12" spans="1:27" ht="72">
      <c r="A12" s="504">
        <f t="shared" si="0"/>
        <v>5</v>
      </c>
      <c r="B12" s="505" t="s">
        <v>263</v>
      </c>
      <c r="C12" s="506"/>
      <c r="D12" s="67" t="s">
        <v>1021</v>
      </c>
      <c r="E12" s="67" t="s">
        <v>1022</v>
      </c>
      <c r="F12" s="67" t="s">
        <v>1023</v>
      </c>
      <c r="G12" s="507"/>
      <c r="H12" s="67" t="s">
        <v>1024</v>
      </c>
      <c r="J12" s="68" t="s">
        <v>1025</v>
      </c>
      <c r="K12" s="67" t="s">
        <v>582</v>
      </c>
      <c r="L12" s="43">
        <v>2</v>
      </c>
      <c r="M12" s="43">
        <v>2</v>
      </c>
      <c r="O12" s="487" t="s">
        <v>1026</v>
      </c>
      <c r="P12" s="66"/>
      <c r="Q12" s="66"/>
    </row>
    <row r="13" spans="1:27" ht="24">
      <c r="A13" s="504">
        <f t="shared" si="0"/>
        <v>6</v>
      </c>
      <c r="B13" s="67" t="s">
        <v>263</v>
      </c>
      <c r="D13" s="508" t="s">
        <v>1027</v>
      </c>
      <c r="E13" s="508" t="s">
        <v>1028</v>
      </c>
      <c r="F13" s="508" t="s">
        <v>1029</v>
      </c>
      <c r="H13" s="67" t="s">
        <v>1024</v>
      </c>
      <c r="J13" s="68" t="s">
        <v>1025</v>
      </c>
      <c r="K13" s="67" t="s">
        <v>1014</v>
      </c>
      <c r="M13" s="43">
        <v>4</v>
      </c>
      <c r="O13" s="487" t="s">
        <v>1026</v>
      </c>
      <c r="P13" s="66"/>
      <c r="Q13" s="66"/>
    </row>
    <row r="14" spans="1:27" ht="24">
      <c r="A14" s="504">
        <f t="shared" si="0"/>
        <v>7</v>
      </c>
      <c r="B14" s="67" t="s">
        <v>263</v>
      </c>
      <c r="D14" s="67" t="s">
        <v>1030</v>
      </c>
      <c r="E14" s="67" t="s">
        <v>1031</v>
      </c>
      <c r="F14" s="67" t="s">
        <v>1032</v>
      </c>
      <c r="H14" s="67" t="s">
        <v>1033</v>
      </c>
      <c r="J14" s="68">
        <v>46023</v>
      </c>
      <c r="K14" s="487" t="s">
        <v>582</v>
      </c>
      <c r="L14" s="43">
        <v>1</v>
      </c>
      <c r="M14" s="43">
        <v>1</v>
      </c>
      <c r="O14" s="487" t="s">
        <v>1026</v>
      </c>
      <c r="P14" s="66"/>
      <c r="Q14" s="66"/>
      <c r="AA14" s="66" t="s">
        <v>1034</v>
      </c>
    </row>
    <row r="15" spans="1:27" ht="24">
      <c r="A15" s="504">
        <f t="shared" si="0"/>
        <v>8</v>
      </c>
      <c r="B15" s="67" t="s">
        <v>263</v>
      </c>
      <c r="D15" s="67" t="s">
        <v>1035</v>
      </c>
      <c r="E15" s="67" t="s">
        <v>1036</v>
      </c>
      <c r="F15" s="67" t="s">
        <v>1037</v>
      </c>
      <c r="H15" s="67" t="s">
        <v>1038</v>
      </c>
      <c r="I15" s="67" t="s">
        <v>1039</v>
      </c>
      <c r="J15" s="68" t="s">
        <v>1025</v>
      </c>
      <c r="K15" s="67" t="s">
        <v>1040</v>
      </c>
      <c r="M15" s="43">
        <v>3</v>
      </c>
      <c r="O15" s="487" t="s">
        <v>1026</v>
      </c>
      <c r="P15" s="66"/>
      <c r="Q15" s="66"/>
    </row>
    <row r="16" spans="1:27" ht="264">
      <c r="A16" s="504">
        <f t="shared" si="0"/>
        <v>9</v>
      </c>
      <c r="B16" s="67" t="s">
        <v>1041</v>
      </c>
      <c r="D16" s="67" t="s">
        <v>1042</v>
      </c>
      <c r="E16" s="67" t="s">
        <v>1043</v>
      </c>
      <c r="F16" s="67" t="s">
        <v>1044</v>
      </c>
      <c r="H16" s="67" t="s">
        <v>1045</v>
      </c>
      <c r="I16" s="67" t="s">
        <v>1013</v>
      </c>
      <c r="J16" s="68" t="s">
        <v>1046</v>
      </c>
      <c r="K16" s="487" t="s">
        <v>582</v>
      </c>
      <c r="L16" s="509">
        <v>1</v>
      </c>
      <c r="M16" s="509"/>
      <c r="N16" s="487"/>
      <c r="P16" s="487"/>
    </row>
    <row r="17" spans="1:27" ht="24">
      <c r="A17" s="504">
        <f t="shared" si="0"/>
        <v>10</v>
      </c>
      <c r="B17" s="67" t="s">
        <v>94</v>
      </c>
      <c r="D17" s="67" t="s">
        <v>1047</v>
      </c>
      <c r="E17" s="67" t="s">
        <v>1048</v>
      </c>
      <c r="F17" s="67" t="s">
        <v>1049</v>
      </c>
      <c r="H17" s="67" t="s">
        <v>1004</v>
      </c>
      <c r="J17" s="68"/>
      <c r="K17" s="487" t="s">
        <v>582</v>
      </c>
      <c r="L17" s="43">
        <v>1</v>
      </c>
      <c r="M17" s="43">
        <v>5</v>
      </c>
      <c r="O17" s="487" t="s">
        <v>1026</v>
      </c>
      <c r="P17" s="66"/>
      <c r="Q17" s="66"/>
    </row>
    <row r="18" spans="1:27" ht="24">
      <c r="A18" s="504">
        <f t="shared" si="0"/>
        <v>11</v>
      </c>
      <c r="B18" s="488" t="s">
        <v>94</v>
      </c>
      <c r="D18" s="67" t="s">
        <v>1050</v>
      </c>
      <c r="E18" s="67" t="s">
        <v>1051</v>
      </c>
      <c r="F18" s="67" t="s">
        <v>1052</v>
      </c>
      <c r="H18" s="67" t="s">
        <v>1004</v>
      </c>
      <c r="J18" s="68"/>
      <c r="K18" s="487" t="s">
        <v>582</v>
      </c>
      <c r="L18" s="43">
        <v>2</v>
      </c>
      <c r="M18" s="43">
        <v>6</v>
      </c>
      <c r="O18" s="487" t="s">
        <v>1026</v>
      </c>
      <c r="P18" s="66"/>
      <c r="Q18" s="66"/>
    </row>
    <row r="19" spans="1:27" ht="72">
      <c r="A19" s="504">
        <f t="shared" si="0"/>
        <v>12</v>
      </c>
      <c r="B19" s="67" t="s">
        <v>94</v>
      </c>
      <c r="D19" s="67" t="s">
        <v>1053</v>
      </c>
      <c r="E19" s="67" t="s">
        <v>1054</v>
      </c>
      <c r="F19" s="67" t="s">
        <v>1055</v>
      </c>
      <c r="H19" s="67" t="s">
        <v>1004</v>
      </c>
      <c r="J19" s="68"/>
      <c r="K19" s="487" t="s">
        <v>582</v>
      </c>
      <c r="L19" s="43">
        <v>4</v>
      </c>
      <c r="M19" s="43">
        <v>7</v>
      </c>
      <c r="O19" s="487" t="s">
        <v>1026</v>
      </c>
      <c r="P19" s="66"/>
      <c r="Q19" s="66"/>
    </row>
    <row r="20" spans="1:27" ht="24">
      <c r="A20" s="504">
        <f t="shared" si="0"/>
        <v>13</v>
      </c>
      <c r="B20" s="67" t="s">
        <v>94</v>
      </c>
      <c r="D20" s="67" t="s">
        <v>1056</v>
      </c>
      <c r="F20" s="67" t="s">
        <v>1057</v>
      </c>
      <c r="H20" s="67" t="s">
        <v>1004</v>
      </c>
      <c r="J20" s="68"/>
      <c r="K20" s="487" t="s">
        <v>582</v>
      </c>
      <c r="L20" s="43">
        <v>3</v>
      </c>
      <c r="M20" s="43">
        <v>1</v>
      </c>
      <c r="O20" s="487" t="s">
        <v>470</v>
      </c>
      <c r="P20" s="66"/>
      <c r="Q20" s="66"/>
    </row>
    <row r="21" spans="1:27" ht="72">
      <c r="A21" s="504">
        <f t="shared" si="0"/>
        <v>14</v>
      </c>
      <c r="B21" s="67" t="s">
        <v>180</v>
      </c>
      <c r="D21" s="67" t="s">
        <v>182</v>
      </c>
      <c r="E21" s="67" t="s">
        <v>183</v>
      </c>
      <c r="F21" s="67" t="s">
        <v>184</v>
      </c>
      <c r="H21" s="67" t="s">
        <v>1033</v>
      </c>
      <c r="J21" s="68"/>
      <c r="K21" s="487" t="s">
        <v>582</v>
      </c>
      <c r="L21" s="43">
        <v>1</v>
      </c>
      <c r="M21" s="43" t="s">
        <v>1058</v>
      </c>
      <c r="O21" s="487" t="s">
        <v>1026</v>
      </c>
      <c r="P21" s="66"/>
      <c r="Q21" s="66"/>
      <c r="AA21" s="66" t="s">
        <v>1059</v>
      </c>
    </row>
    <row r="22" spans="1:27" ht="24">
      <c r="A22" s="504">
        <f t="shared" si="0"/>
        <v>15</v>
      </c>
      <c r="B22" s="67" t="s">
        <v>180</v>
      </c>
      <c r="D22" s="67" t="s">
        <v>1060</v>
      </c>
      <c r="E22" s="67" t="s">
        <v>1061</v>
      </c>
      <c r="F22" s="67" t="s">
        <v>1062</v>
      </c>
      <c r="H22" s="67" t="s">
        <v>1063</v>
      </c>
      <c r="J22" s="68"/>
      <c r="K22" s="67" t="s">
        <v>1014</v>
      </c>
      <c r="M22" s="43">
        <v>4</v>
      </c>
      <c r="O22" s="487" t="s">
        <v>1026</v>
      </c>
      <c r="P22" s="66"/>
      <c r="Q22" s="66"/>
      <c r="AA22" s="66" t="s">
        <v>1064</v>
      </c>
    </row>
    <row r="23" spans="1:27" ht="72">
      <c r="A23" s="504">
        <f t="shared" si="0"/>
        <v>16</v>
      </c>
      <c r="B23" s="67" t="s">
        <v>180</v>
      </c>
      <c r="D23" s="67" t="s">
        <v>1053</v>
      </c>
      <c r="E23" s="67" t="s">
        <v>1054</v>
      </c>
      <c r="F23" s="67" t="s">
        <v>1055</v>
      </c>
      <c r="H23" s="67" t="s">
        <v>1063</v>
      </c>
      <c r="J23" s="68"/>
      <c r="K23" s="67" t="s">
        <v>1014</v>
      </c>
      <c r="M23" s="43">
        <v>3</v>
      </c>
      <c r="O23" s="487" t="s">
        <v>1026</v>
      </c>
      <c r="P23" s="66"/>
      <c r="Q23" s="66"/>
    </row>
    <row r="24" spans="1:27" ht="72">
      <c r="A24" s="504">
        <f t="shared" si="0"/>
        <v>17</v>
      </c>
      <c r="B24" s="67" t="s">
        <v>410</v>
      </c>
      <c r="D24" s="67" t="s">
        <v>1065</v>
      </c>
      <c r="E24" s="67" t="s">
        <v>1066</v>
      </c>
      <c r="F24" s="67" t="s">
        <v>1067</v>
      </c>
      <c r="H24" s="67" t="s">
        <v>1038</v>
      </c>
      <c r="I24" s="67" t="s">
        <v>1068</v>
      </c>
      <c r="J24" s="68" t="s">
        <v>1069</v>
      </c>
      <c r="K24" s="487" t="s">
        <v>582</v>
      </c>
      <c r="L24" s="43">
        <v>3</v>
      </c>
      <c r="M24" s="43">
        <v>3</v>
      </c>
      <c r="O24" s="487" t="s">
        <v>470</v>
      </c>
      <c r="P24" s="66"/>
      <c r="Q24" s="66"/>
    </row>
    <row r="25" spans="1:27" ht="24">
      <c r="A25" s="504">
        <f t="shared" si="0"/>
        <v>18</v>
      </c>
      <c r="B25" s="67" t="s">
        <v>410</v>
      </c>
      <c r="D25" s="67" t="s">
        <v>1070</v>
      </c>
      <c r="E25" s="67" t="s">
        <v>1071</v>
      </c>
      <c r="F25" s="67" t="s">
        <v>1072</v>
      </c>
      <c r="H25" s="67" t="s">
        <v>1038</v>
      </c>
      <c r="I25" s="67" t="s">
        <v>1068</v>
      </c>
      <c r="J25" s="68" t="s">
        <v>1025</v>
      </c>
      <c r="K25" s="67" t="s">
        <v>1014</v>
      </c>
      <c r="O25" s="487" t="s">
        <v>1026</v>
      </c>
      <c r="P25" s="66"/>
      <c r="Q25" s="66"/>
    </row>
    <row r="26" spans="1:27" ht="36">
      <c r="A26" s="504">
        <f t="shared" si="0"/>
        <v>19</v>
      </c>
      <c r="B26" s="67" t="s">
        <v>410</v>
      </c>
      <c r="D26" s="67" t="s">
        <v>1073</v>
      </c>
      <c r="E26" s="67" t="s">
        <v>1074</v>
      </c>
      <c r="F26" s="67" t="s">
        <v>1075</v>
      </c>
      <c r="H26" s="67" t="s">
        <v>1038</v>
      </c>
      <c r="I26" s="67" t="s">
        <v>1039</v>
      </c>
      <c r="J26" s="68">
        <v>45962</v>
      </c>
      <c r="K26" s="487" t="s">
        <v>582</v>
      </c>
      <c r="L26" s="43">
        <v>2</v>
      </c>
      <c r="M26" s="43">
        <v>2</v>
      </c>
      <c r="O26" s="487" t="s">
        <v>470</v>
      </c>
      <c r="P26" s="66"/>
      <c r="Q26" s="66"/>
    </row>
    <row r="27" spans="1:27" ht="48">
      <c r="A27" s="504">
        <f t="shared" si="0"/>
        <v>20</v>
      </c>
      <c r="B27" s="67" t="s">
        <v>410</v>
      </c>
      <c r="D27" s="67" t="s">
        <v>1076</v>
      </c>
      <c r="E27" s="67" t="s">
        <v>1077</v>
      </c>
      <c r="F27" s="67" t="s">
        <v>1078</v>
      </c>
      <c r="H27" s="67" t="s">
        <v>1038</v>
      </c>
      <c r="I27" s="67" t="s">
        <v>1068</v>
      </c>
      <c r="J27" s="68" t="s">
        <v>1079</v>
      </c>
      <c r="K27" s="67" t="s">
        <v>1014</v>
      </c>
      <c r="O27" s="487" t="s">
        <v>1026</v>
      </c>
      <c r="P27" s="66"/>
      <c r="Q27" s="66"/>
    </row>
    <row r="28" spans="1:27" ht="24">
      <c r="A28" s="504">
        <f t="shared" si="0"/>
        <v>21</v>
      </c>
      <c r="B28" s="67" t="s">
        <v>410</v>
      </c>
      <c r="D28" s="67" t="s">
        <v>1080</v>
      </c>
      <c r="E28" s="67" t="s">
        <v>1081</v>
      </c>
      <c r="F28" s="67" t="s">
        <v>1082</v>
      </c>
      <c r="H28" s="67" t="s">
        <v>1038</v>
      </c>
      <c r="I28" s="67" t="s">
        <v>1039</v>
      </c>
      <c r="J28" s="68">
        <v>45962</v>
      </c>
      <c r="K28" s="67" t="s">
        <v>582</v>
      </c>
      <c r="L28" s="43">
        <v>5</v>
      </c>
      <c r="M28" s="43">
        <v>5</v>
      </c>
      <c r="O28" s="487" t="s">
        <v>1026</v>
      </c>
      <c r="P28" s="66"/>
      <c r="Q28" s="66"/>
    </row>
    <row r="29" spans="1:27" ht="108">
      <c r="A29" s="504">
        <f t="shared" si="0"/>
        <v>22</v>
      </c>
      <c r="B29" s="67" t="s">
        <v>410</v>
      </c>
      <c r="D29" s="67" t="s">
        <v>1053</v>
      </c>
      <c r="E29" s="67" t="s">
        <v>1054</v>
      </c>
      <c r="F29" s="67" t="s">
        <v>1083</v>
      </c>
      <c r="H29" s="67" t="s">
        <v>1084</v>
      </c>
      <c r="J29" s="68"/>
      <c r="K29" s="487" t="s">
        <v>582</v>
      </c>
      <c r="L29" s="43">
        <v>1</v>
      </c>
      <c r="M29" s="43">
        <v>1</v>
      </c>
      <c r="O29" s="487" t="s">
        <v>1026</v>
      </c>
      <c r="P29" s="66"/>
      <c r="Q29" s="66"/>
      <c r="AA29" s="66" t="s">
        <v>1085</v>
      </c>
    </row>
    <row r="30" spans="1:27" ht="108">
      <c r="A30" s="504">
        <f t="shared" si="0"/>
        <v>23</v>
      </c>
      <c r="B30" s="67" t="s">
        <v>410</v>
      </c>
      <c r="D30" s="67" t="s">
        <v>1086</v>
      </c>
      <c r="E30" s="67" t="s">
        <v>1086</v>
      </c>
      <c r="F30" s="514" t="s">
        <v>1087</v>
      </c>
      <c r="H30" s="67" t="s">
        <v>1038</v>
      </c>
      <c r="J30" s="68">
        <v>45992</v>
      </c>
      <c r="K30" s="67" t="s">
        <v>582</v>
      </c>
      <c r="L30" s="43">
        <v>4</v>
      </c>
      <c r="M30" s="43">
        <v>4</v>
      </c>
      <c r="O30" s="487" t="s">
        <v>1026</v>
      </c>
      <c r="P30" s="66"/>
      <c r="Q30" s="66"/>
    </row>
    <row r="31" spans="1:27" ht="48">
      <c r="A31" s="504">
        <f t="shared" si="0"/>
        <v>24</v>
      </c>
      <c r="B31" s="67" t="s">
        <v>1088</v>
      </c>
      <c r="D31" s="67" t="s">
        <v>1089</v>
      </c>
      <c r="E31" s="67" t="s">
        <v>1090</v>
      </c>
      <c r="F31" s="67" t="s">
        <v>1091</v>
      </c>
      <c r="H31" s="67" t="s">
        <v>1038</v>
      </c>
      <c r="K31" s="67" t="s">
        <v>582</v>
      </c>
      <c r="L31" s="43">
        <v>6</v>
      </c>
      <c r="M31" s="43">
        <v>7</v>
      </c>
      <c r="O31" s="487" t="s">
        <v>1026</v>
      </c>
    </row>
    <row r="32" spans="1:27" ht="36">
      <c r="A32" s="504">
        <f t="shared" si="0"/>
        <v>25</v>
      </c>
      <c r="B32" s="67" t="s">
        <v>222</v>
      </c>
      <c r="D32" s="67" t="s">
        <v>1092</v>
      </c>
      <c r="E32" s="67" t="s">
        <v>1093</v>
      </c>
      <c r="F32" s="67" t="s">
        <v>1094</v>
      </c>
      <c r="H32" s="67" t="s">
        <v>1004</v>
      </c>
      <c r="L32" s="43">
        <v>1</v>
      </c>
      <c r="M32" s="43">
        <v>1</v>
      </c>
      <c r="O32" s="487" t="s">
        <v>1026</v>
      </c>
    </row>
    <row r="33" spans="1:17" ht="48">
      <c r="A33" s="504">
        <f t="shared" si="0"/>
        <v>26</v>
      </c>
      <c r="B33" s="67" t="s">
        <v>1000</v>
      </c>
      <c r="D33" s="67" t="s">
        <v>1095</v>
      </c>
      <c r="F33" s="67" t="s">
        <v>1096</v>
      </c>
      <c r="H33" s="67" t="s">
        <v>1004</v>
      </c>
      <c r="J33" s="68">
        <v>45962</v>
      </c>
      <c r="K33" s="67" t="s">
        <v>582</v>
      </c>
      <c r="L33" s="43">
        <v>3</v>
      </c>
      <c r="M33" s="43">
        <v>8</v>
      </c>
      <c r="O33" s="487" t="s">
        <v>1026</v>
      </c>
    </row>
    <row r="34" spans="1:17" ht="36">
      <c r="A34" s="504">
        <f t="shared" si="0"/>
        <v>27</v>
      </c>
      <c r="B34" s="67" t="s">
        <v>1000</v>
      </c>
      <c r="D34" s="67" t="s">
        <v>1097</v>
      </c>
      <c r="E34" s="67" t="s">
        <v>1098</v>
      </c>
      <c r="F34" s="67" t="s">
        <v>1099</v>
      </c>
      <c r="H34" s="67" t="s">
        <v>1100</v>
      </c>
      <c r="J34" s="68">
        <v>45962</v>
      </c>
      <c r="K34" s="67" t="s">
        <v>582</v>
      </c>
      <c r="M34" s="43">
        <v>6</v>
      </c>
      <c r="O34" s="487" t="s">
        <v>1026</v>
      </c>
    </row>
    <row r="35" spans="1:17">
      <c r="A35" s="504">
        <f t="shared" si="0"/>
        <v>28</v>
      </c>
      <c r="B35" s="67" t="s">
        <v>222</v>
      </c>
      <c r="D35" s="67" t="s">
        <v>1101</v>
      </c>
      <c r="H35" s="67" t="s">
        <v>1004</v>
      </c>
      <c r="J35" s="68"/>
      <c r="K35" s="67" t="s">
        <v>582</v>
      </c>
      <c r="O35" s="487" t="s">
        <v>1103</v>
      </c>
    </row>
    <row r="36" spans="1:17">
      <c r="A36" s="504">
        <f t="shared" si="0"/>
        <v>29</v>
      </c>
      <c r="B36" s="67" t="s">
        <v>30</v>
      </c>
      <c r="D36" s="67" t="s">
        <v>1105</v>
      </c>
      <c r="H36" s="67" t="s">
        <v>1004</v>
      </c>
      <c r="J36" s="68"/>
      <c r="K36" s="67" t="s">
        <v>582</v>
      </c>
      <c r="O36" s="487" t="s">
        <v>1103</v>
      </c>
    </row>
    <row r="37" spans="1:17" ht="84">
      <c r="A37" s="504">
        <f t="shared" si="0"/>
        <v>30</v>
      </c>
      <c r="B37" s="67" t="s">
        <v>1106</v>
      </c>
      <c r="D37" s="67" t="s">
        <v>1107</v>
      </c>
      <c r="E37" s="67" t="s">
        <v>1108</v>
      </c>
      <c r="F37" s="514" t="s">
        <v>1109</v>
      </c>
      <c r="H37" s="67" t="s">
        <v>1110</v>
      </c>
      <c r="J37" s="68"/>
      <c r="K37" s="67" t="s">
        <v>582</v>
      </c>
    </row>
    <row r="38" spans="1:17" ht="48">
      <c r="A38" s="510">
        <f t="shared" si="0"/>
        <v>31</v>
      </c>
      <c r="D38" s="67" t="s">
        <v>145</v>
      </c>
      <c r="E38" s="67" t="s">
        <v>146</v>
      </c>
      <c r="F38" s="67" t="s">
        <v>147</v>
      </c>
      <c r="H38" s="67" t="s">
        <v>104</v>
      </c>
      <c r="J38" s="68"/>
      <c r="K38" s="67" t="s">
        <v>582</v>
      </c>
      <c r="L38" s="43">
        <v>1</v>
      </c>
      <c r="P38" s="66"/>
      <c r="Q38" s="66"/>
    </row>
    <row r="39" spans="1:17" ht="36">
      <c r="A39" s="510">
        <f t="shared" si="0"/>
        <v>32</v>
      </c>
      <c r="B39" s="67" t="s">
        <v>154</v>
      </c>
      <c r="D39" s="67" t="s">
        <v>155</v>
      </c>
      <c r="E39" s="67" t="s">
        <v>156</v>
      </c>
      <c r="F39" s="67" t="s">
        <v>156</v>
      </c>
      <c r="H39" s="67" t="s">
        <v>104</v>
      </c>
      <c r="J39" s="68"/>
      <c r="K39" s="67" t="s">
        <v>582</v>
      </c>
      <c r="P39" s="66"/>
      <c r="Q39" s="66"/>
    </row>
    <row r="40" spans="1:17" ht="60">
      <c r="A40" s="510">
        <f t="shared" si="0"/>
        <v>33</v>
      </c>
      <c r="B40" s="67" t="s">
        <v>101</v>
      </c>
      <c r="D40" s="67" t="s">
        <v>160</v>
      </c>
      <c r="E40" s="67" t="s">
        <v>161</v>
      </c>
      <c r="F40" s="67" t="s">
        <v>162</v>
      </c>
      <c r="H40" s="67" t="s">
        <v>163</v>
      </c>
      <c r="J40" s="68"/>
      <c r="K40" s="67" t="s">
        <v>582</v>
      </c>
      <c r="P40" s="66"/>
      <c r="Q40" s="66"/>
    </row>
    <row r="41" spans="1:17" ht="60">
      <c r="A41" s="510">
        <f t="shared" si="0"/>
        <v>34</v>
      </c>
      <c r="B41" s="67" t="s">
        <v>101</v>
      </c>
      <c r="D41" s="67" t="s">
        <v>193</v>
      </c>
      <c r="E41" s="67" t="s">
        <v>194</v>
      </c>
      <c r="F41" s="67" t="s">
        <v>195</v>
      </c>
      <c r="H41" s="67" t="s">
        <v>104</v>
      </c>
      <c r="J41" s="68"/>
      <c r="K41" s="67" t="s">
        <v>582</v>
      </c>
      <c r="P41" s="66"/>
      <c r="Q41" s="66"/>
    </row>
    <row r="42" spans="1:17" ht="24">
      <c r="A42" s="510">
        <f t="shared" si="0"/>
        <v>35</v>
      </c>
      <c r="B42" s="67" t="s">
        <v>180</v>
      </c>
      <c r="C42" s="486" t="s">
        <v>211</v>
      </c>
      <c r="D42" s="67" t="s">
        <v>1130</v>
      </c>
      <c r="E42" s="67" t="s">
        <v>213</v>
      </c>
      <c r="F42" s="67" t="s">
        <v>1131</v>
      </c>
      <c r="H42" s="67" t="s">
        <v>252</v>
      </c>
      <c r="J42" s="68"/>
      <c r="K42" s="67" t="s">
        <v>582</v>
      </c>
      <c r="L42" s="43" t="s">
        <v>1132</v>
      </c>
      <c r="M42" s="43">
        <v>2</v>
      </c>
      <c r="P42" s="66"/>
      <c r="Q42" s="66"/>
    </row>
    <row r="43" spans="1:17" ht="36">
      <c r="A43" s="510">
        <f t="shared" si="0"/>
        <v>36</v>
      </c>
      <c r="B43" s="67" t="s">
        <v>180</v>
      </c>
      <c r="D43" s="67" t="s">
        <v>215</v>
      </c>
      <c r="E43" s="67" t="s">
        <v>216</v>
      </c>
      <c r="F43" s="67" t="s">
        <v>216</v>
      </c>
      <c r="H43" s="67" t="s">
        <v>218</v>
      </c>
      <c r="J43" s="68"/>
      <c r="K43" s="67" t="s">
        <v>582</v>
      </c>
      <c r="L43" s="43">
        <v>2</v>
      </c>
      <c r="M43" s="43">
        <v>5</v>
      </c>
      <c r="P43" s="66"/>
      <c r="Q43" s="66"/>
    </row>
    <row r="44" spans="1:17" ht="24">
      <c r="A44" s="511">
        <f t="shared" si="0"/>
        <v>37</v>
      </c>
      <c r="B44" s="67" t="s">
        <v>1000</v>
      </c>
      <c r="D44" s="67" t="s">
        <v>1133</v>
      </c>
      <c r="E44" s="67" t="s">
        <v>1134</v>
      </c>
      <c r="F44" s="67" t="s">
        <v>1135</v>
      </c>
      <c r="H44" s="67" t="s">
        <v>57</v>
      </c>
      <c r="K44" s="67" t="s">
        <v>1136</v>
      </c>
      <c r="L44" s="43">
        <v>0</v>
      </c>
      <c r="M44" s="43">
        <v>0</v>
      </c>
    </row>
    <row r="45" spans="1:17" ht="24">
      <c r="A45" s="511">
        <f t="shared" si="0"/>
        <v>38</v>
      </c>
      <c r="B45" s="67" t="s">
        <v>101</v>
      </c>
      <c r="D45" s="67" t="s">
        <v>130</v>
      </c>
      <c r="E45" s="67" t="s">
        <v>131</v>
      </c>
      <c r="F45" s="67" t="s">
        <v>132</v>
      </c>
      <c r="H45" s="67" t="s">
        <v>104</v>
      </c>
      <c r="K45" s="67" t="s">
        <v>1136</v>
      </c>
      <c r="L45" s="43">
        <v>0</v>
      </c>
      <c r="M45" s="43">
        <v>0</v>
      </c>
    </row>
    <row r="46" spans="1:17" ht="36">
      <c r="A46" s="511">
        <f t="shared" si="0"/>
        <v>39</v>
      </c>
      <c r="B46" s="67" t="s">
        <v>101</v>
      </c>
      <c r="D46" s="67" t="s">
        <v>141</v>
      </c>
      <c r="E46" s="67" t="s">
        <v>142</v>
      </c>
      <c r="F46" s="67" t="s">
        <v>143</v>
      </c>
      <c r="H46" s="67" t="s">
        <v>104</v>
      </c>
      <c r="K46" s="67" t="s">
        <v>1136</v>
      </c>
      <c r="L46" s="43">
        <v>0</v>
      </c>
      <c r="M46" s="43">
        <v>0</v>
      </c>
    </row>
    <row r="47" spans="1:17" ht="36">
      <c r="A47" s="511">
        <f t="shared" si="0"/>
        <v>40</v>
      </c>
      <c r="B47" s="67" t="s">
        <v>101</v>
      </c>
      <c r="D47" s="67" t="s">
        <v>148</v>
      </c>
      <c r="E47" s="67" t="s">
        <v>149</v>
      </c>
      <c r="F47" s="67" t="s">
        <v>150</v>
      </c>
      <c r="H47" s="67" t="s">
        <v>104</v>
      </c>
      <c r="K47" s="67" t="s">
        <v>1136</v>
      </c>
      <c r="L47" s="43">
        <v>0</v>
      </c>
      <c r="M47" s="43">
        <v>0</v>
      </c>
    </row>
    <row r="48" spans="1:17" ht="60">
      <c r="A48" s="511">
        <f t="shared" si="0"/>
        <v>41</v>
      </c>
      <c r="B48" s="67" t="s">
        <v>101</v>
      </c>
      <c r="D48" s="67" t="s">
        <v>197</v>
      </c>
      <c r="E48" s="67" t="s">
        <v>198</v>
      </c>
      <c r="F48" s="67" t="s">
        <v>199</v>
      </c>
      <c r="H48" s="67" t="s">
        <v>104</v>
      </c>
      <c r="K48" s="67" t="s">
        <v>1136</v>
      </c>
      <c r="L48" s="43">
        <v>0</v>
      </c>
      <c r="M48" s="43">
        <v>0</v>
      </c>
    </row>
    <row r="49" spans="1:27" ht="108">
      <c r="A49" s="511">
        <f t="shared" si="0"/>
        <v>42</v>
      </c>
      <c r="B49" s="67" t="s">
        <v>222</v>
      </c>
      <c r="D49" s="67" t="s">
        <v>223</v>
      </c>
      <c r="E49" s="67" t="s">
        <v>224</v>
      </c>
      <c r="F49" s="67" t="s">
        <v>225</v>
      </c>
      <c r="H49" s="67" t="s">
        <v>57</v>
      </c>
      <c r="K49" s="67" t="s">
        <v>1136</v>
      </c>
      <c r="L49" s="43">
        <v>0</v>
      </c>
      <c r="M49" s="43">
        <v>0</v>
      </c>
    </row>
    <row r="50" spans="1:27" ht="72">
      <c r="A50" s="511">
        <f t="shared" si="0"/>
        <v>43</v>
      </c>
      <c r="B50" s="67" t="s">
        <v>222</v>
      </c>
      <c r="D50" s="67" t="s">
        <v>223</v>
      </c>
      <c r="E50" s="67" t="s">
        <v>226</v>
      </c>
      <c r="F50" s="67" t="s">
        <v>227</v>
      </c>
      <c r="H50" s="67" t="s">
        <v>57</v>
      </c>
      <c r="K50" s="67" t="s">
        <v>1136</v>
      </c>
      <c r="L50" s="43">
        <v>0</v>
      </c>
      <c r="M50" s="43">
        <v>0</v>
      </c>
    </row>
    <row r="51" spans="1:27" ht="96">
      <c r="A51" s="511">
        <f t="shared" si="0"/>
        <v>44</v>
      </c>
      <c r="B51" s="67" t="s">
        <v>228</v>
      </c>
      <c r="D51" s="67" t="s">
        <v>1139</v>
      </c>
      <c r="E51" s="67" t="s">
        <v>1140</v>
      </c>
      <c r="F51" s="67" t="s">
        <v>957</v>
      </c>
      <c r="H51" s="67" t="s">
        <v>104</v>
      </c>
      <c r="K51" s="67" t="s">
        <v>1136</v>
      </c>
      <c r="L51" s="43">
        <v>0</v>
      </c>
      <c r="M51" s="43">
        <v>0</v>
      </c>
    </row>
    <row r="52" spans="1:27" ht="72">
      <c r="A52" s="511">
        <f t="shared" si="0"/>
        <v>45</v>
      </c>
      <c r="B52" s="67" t="s">
        <v>180</v>
      </c>
      <c r="D52" s="67" t="s">
        <v>182</v>
      </c>
      <c r="E52" s="67" t="s">
        <v>183</v>
      </c>
      <c r="F52" s="67" t="s">
        <v>184</v>
      </c>
      <c r="H52" s="67" t="s">
        <v>186</v>
      </c>
      <c r="K52" s="67" t="s">
        <v>1136</v>
      </c>
      <c r="M52" s="43">
        <v>0</v>
      </c>
    </row>
    <row r="53" spans="1:27" ht="24">
      <c r="A53" s="511">
        <f t="shared" si="0"/>
        <v>46</v>
      </c>
      <c r="B53" s="67" t="s">
        <v>180</v>
      </c>
      <c r="D53" s="67" t="s">
        <v>209</v>
      </c>
      <c r="E53" s="67" t="s">
        <v>210</v>
      </c>
      <c r="F53" s="67" t="s">
        <v>210</v>
      </c>
      <c r="H53" s="67" t="s">
        <v>186</v>
      </c>
      <c r="K53" s="67" t="s">
        <v>1136</v>
      </c>
      <c r="M53" s="43">
        <v>0</v>
      </c>
    </row>
    <row r="54" spans="1:27">
      <c r="A54" s="512" t="s">
        <v>252</v>
      </c>
      <c r="B54" s="512" t="s">
        <v>252</v>
      </c>
      <c r="C54" s="512" t="s">
        <v>252</v>
      </c>
      <c r="D54" s="512" t="s">
        <v>252</v>
      </c>
      <c r="E54" s="512" t="s">
        <v>252</v>
      </c>
      <c r="F54" s="512" t="s">
        <v>252</v>
      </c>
      <c r="G54" s="512" t="s">
        <v>252</v>
      </c>
      <c r="H54" s="512" t="s">
        <v>252</v>
      </c>
      <c r="I54" s="512" t="s">
        <v>252</v>
      </c>
      <c r="J54" s="512" t="s">
        <v>252</v>
      </c>
      <c r="K54" s="512" t="s">
        <v>252</v>
      </c>
      <c r="L54" s="512" t="s">
        <v>252</v>
      </c>
      <c r="M54" s="512" t="s">
        <v>252</v>
      </c>
      <c r="N54" s="512" t="s">
        <v>252</v>
      </c>
      <c r="O54" s="512" t="s">
        <v>252</v>
      </c>
      <c r="P54" s="512" t="s">
        <v>252</v>
      </c>
      <c r="Q54" s="512" t="s">
        <v>252</v>
      </c>
      <c r="R54" s="512" t="s">
        <v>252</v>
      </c>
      <c r="S54" s="512" t="s">
        <v>252</v>
      </c>
      <c r="T54" s="512" t="s">
        <v>252</v>
      </c>
      <c r="U54" s="512" t="s">
        <v>252</v>
      </c>
      <c r="V54" s="512" t="s">
        <v>252</v>
      </c>
      <c r="W54" s="512" t="s">
        <v>252</v>
      </c>
      <c r="X54" s="512" t="s">
        <v>252</v>
      </c>
      <c r="Y54" s="512" t="s">
        <v>252</v>
      </c>
      <c r="Z54" s="512" t="s">
        <v>252</v>
      </c>
      <c r="AA54" s="512" t="s">
        <v>252</v>
      </c>
    </row>
    <row r="55" spans="1:27" ht="24">
      <c r="A55" s="513">
        <v>1</v>
      </c>
      <c r="B55" s="67" t="s">
        <v>603</v>
      </c>
      <c r="D55" s="67" t="s">
        <v>616</v>
      </c>
      <c r="E55" s="67" t="s">
        <v>617</v>
      </c>
      <c r="F55" s="67" t="s">
        <v>618</v>
      </c>
      <c r="G55" s="486" t="s">
        <v>607</v>
      </c>
      <c r="H55" s="67" t="s">
        <v>608</v>
      </c>
      <c r="J55" s="67" t="s">
        <v>582</v>
      </c>
      <c r="K55" s="67" t="s">
        <v>1141</v>
      </c>
      <c r="L55" s="43">
        <v>1</v>
      </c>
      <c r="M55" s="43" t="s">
        <v>1142</v>
      </c>
    </row>
    <row r="56" spans="1:27" ht="24">
      <c r="A56" s="513">
        <f t="shared" ref="A56:A87" si="1">A55+1</f>
        <v>2</v>
      </c>
      <c r="B56" s="67" t="s">
        <v>42</v>
      </c>
      <c r="D56" s="67" t="s">
        <v>1143</v>
      </c>
      <c r="E56" s="67" t="s">
        <v>1144</v>
      </c>
      <c r="F56" s="67" t="s">
        <v>1145</v>
      </c>
      <c r="G56" s="486" t="s">
        <v>46</v>
      </c>
      <c r="H56" s="67" t="s">
        <v>32</v>
      </c>
      <c r="J56" s="67" t="s">
        <v>582</v>
      </c>
      <c r="L56" s="43">
        <v>1</v>
      </c>
      <c r="M56" s="43">
        <v>4</v>
      </c>
    </row>
    <row r="57" spans="1:27" ht="84">
      <c r="A57" s="513">
        <f t="shared" si="1"/>
        <v>3</v>
      </c>
      <c r="B57" s="67" t="s">
        <v>42</v>
      </c>
      <c r="D57" s="67" t="s">
        <v>1147</v>
      </c>
      <c r="E57" s="514" t="s">
        <v>1148</v>
      </c>
      <c r="F57" s="67" t="s">
        <v>1149</v>
      </c>
      <c r="G57" s="486" t="s">
        <v>46</v>
      </c>
      <c r="H57" s="67" t="s">
        <v>57</v>
      </c>
      <c r="J57" s="67" t="s">
        <v>582</v>
      </c>
      <c r="L57" s="43">
        <v>2</v>
      </c>
      <c r="M57" s="43">
        <v>5</v>
      </c>
    </row>
    <row r="58" spans="1:27" ht="60">
      <c r="A58" s="513">
        <f t="shared" si="1"/>
        <v>4</v>
      </c>
      <c r="B58" s="67" t="s">
        <v>42</v>
      </c>
      <c r="D58" s="67" t="s">
        <v>1150</v>
      </c>
      <c r="E58" s="67" t="s">
        <v>404</v>
      </c>
      <c r="F58" s="67" t="s">
        <v>405</v>
      </c>
      <c r="G58" s="486" t="s">
        <v>46</v>
      </c>
      <c r="H58" s="67" t="s">
        <v>46</v>
      </c>
      <c r="J58" s="67" t="s">
        <v>582</v>
      </c>
      <c r="L58" s="43">
        <v>3</v>
      </c>
      <c r="M58" s="43">
        <v>6</v>
      </c>
    </row>
    <row r="59" spans="1:27" ht="24">
      <c r="A59" s="513">
        <f t="shared" si="1"/>
        <v>5</v>
      </c>
      <c r="B59" s="67" t="s">
        <v>42</v>
      </c>
      <c r="D59" s="67" t="s">
        <v>1151</v>
      </c>
      <c r="E59" s="67" t="s">
        <v>1152</v>
      </c>
      <c r="G59" s="486" t="s">
        <v>46</v>
      </c>
      <c r="H59" s="67" t="s">
        <v>46</v>
      </c>
      <c r="J59" s="67" t="s">
        <v>582</v>
      </c>
      <c r="L59" s="43">
        <v>4</v>
      </c>
      <c r="M59" s="43">
        <v>7</v>
      </c>
    </row>
    <row r="60" spans="1:27" ht="72">
      <c r="A60" s="513">
        <f t="shared" si="1"/>
        <v>6</v>
      </c>
      <c r="B60" s="67" t="s">
        <v>42</v>
      </c>
      <c r="D60" s="67" t="s">
        <v>637</v>
      </c>
      <c r="E60" s="67" t="s">
        <v>638</v>
      </c>
      <c r="G60" s="486" t="s">
        <v>46</v>
      </c>
      <c r="J60" s="67" t="s">
        <v>582</v>
      </c>
      <c r="M60" s="43" t="s">
        <v>1015</v>
      </c>
    </row>
    <row r="61" spans="1:27" ht="60">
      <c r="A61" s="513">
        <f t="shared" si="1"/>
        <v>7</v>
      </c>
      <c r="B61" s="67" t="s">
        <v>1153</v>
      </c>
      <c r="C61" s="486" t="s">
        <v>1154</v>
      </c>
      <c r="D61" s="67" t="s">
        <v>1155</v>
      </c>
      <c r="E61" s="67" t="s">
        <v>1156</v>
      </c>
      <c r="F61" s="514" t="s">
        <v>1157</v>
      </c>
      <c r="G61" s="486" t="s">
        <v>46</v>
      </c>
      <c r="H61" s="67" t="s">
        <v>1158</v>
      </c>
      <c r="J61" s="67" t="s">
        <v>582</v>
      </c>
      <c r="M61" s="43" t="s">
        <v>1159</v>
      </c>
      <c r="O61" s="487" t="s">
        <v>1160</v>
      </c>
    </row>
    <row r="62" spans="1:27" ht="24">
      <c r="A62" s="513">
        <f t="shared" si="1"/>
        <v>8</v>
      </c>
      <c r="B62" s="67" t="s">
        <v>235</v>
      </c>
      <c r="D62" s="67" t="s">
        <v>1161</v>
      </c>
      <c r="E62" s="67" t="s">
        <v>240</v>
      </c>
      <c r="F62" s="67" t="s">
        <v>241</v>
      </c>
      <c r="G62" s="486" t="s">
        <v>46</v>
      </c>
      <c r="M62" s="43" t="s">
        <v>1015</v>
      </c>
    </row>
    <row r="63" spans="1:27" ht="48">
      <c r="A63" s="513">
        <f t="shared" si="1"/>
        <v>9</v>
      </c>
      <c r="B63" s="67" t="s">
        <v>1162</v>
      </c>
      <c r="D63" s="67" t="s">
        <v>631</v>
      </c>
      <c r="E63" s="67" t="s">
        <v>401</v>
      </c>
      <c r="F63" s="67" t="s">
        <v>1163</v>
      </c>
      <c r="G63" s="486" t="s">
        <v>46</v>
      </c>
      <c r="H63" s="67" t="s">
        <v>586</v>
      </c>
      <c r="J63" s="67" t="s">
        <v>582</v>
      </c>
      <c r="K63" s="67">
        <v>6</v>
      </c>
      <c r="M63" s="43" t="s">
        <v>1015</v>
      </c>
    </row>
    <row r="64" spans="1:27" ht="36">
      <c r="A64" s="513">
        <f t="shared" si="1"/>
        <v>10</v>
      </c>
      <c r="B64" s="67" t="s">
        <v>263</v>
      </c>
      <c r="D64" s="67" t="s">
        <v>1164</v>
      </c>
      <c r="E64" s="67" t="s">
        <v>1165</v>
      </c>
      <c r="F64" s="67" t="s">
        <v>1166</v>
      </c>
      <c r="G64" s="486" t="s">
        <v>1167</v>
      </c>
      <c r="H64" s="67" t="s">
        <v>1168</v>
      </c>
      <c r="J64" s="67" t="s">
        <v>582</v>
      </c>
      <c r="L64" s="43">
        <v>9</v>
      </c>
      <c r="M64" s="43">
        <v>12</v>
      </c>
    </row>
    <row r="65" spans="1:13" ht="48">
      <c r="A65" s="513">
        <f t="shared" si="1"/>
        <v>11</v>
      </c>
      <c r="B65" s="67" t="s">
        <v>263</v>
      </c>
      <c r="D65" s="67" t="s">
        <v>1164</v>
      </c>
      <c r="E65" s="67" t="s">
        <v>1169</v>
      </c>
      <c r="F65" s="67" t="s">
        <v>1170</v>
      </c>
      <c r="G65" s="486" t="s">
        <v>1167</v>
      </c>
      <c r="H65" s="67" t="s">
        <v>1168</v>
      </c>
      <c r="J65" s="67" t="s">
        <v>582</v>
      </c>
      <c r="L65" s="43">
        <v>8</v>
      </c>
      <c r="M65" s="43">
        <v>11</v>
      </c>
    </row>
    <row r="66" spans="1:13" ht="24">
      <c r="A66" s="513">
        <f t="shared" si="1"/>
        <v>12</v>
      </c>
      <c r="B66" s="67" t="s">
        <v>263</v>
      </c>
      <c r="D66" s="67" t="s">
        <v>1164</v>
      </c>
      <c r="E66" s="67" t="s">
        <v>1171</v>
      </c>
      <c r="F66" s="67" t="s">
        <v>1172</v>
      </c>
      <c r="G66" s="486" t="s">
        <v>1167</v>
      </c>
      <c r="H66" s="67" t="s">
        <v>1168</v>
      </c>
      <c r="J66" s="67" t="s">
        <v>582</v>
      </c>
      <c r="L66" s="43">
        <v>7</v>
      </c>
      <c r="M66" s="43">
        <v>10</v>
      </c>
    </row>
    <row r="67" spans="1:13" ht="36">
      <c r="A67" s="513">
        <f t="shared" si="1"/>
        <v>13</v>
      </c>
      <c r="B67" s="67" t="s">
        <v>263</v>
      </c>
      <c r="D67" s="67" t="s">
        <v>1164</v>
      </c>
      <c r="E67" s="67" t="s">
        <v>1173</v>
      </c>
      <c r="F67" s="67" t="s">
        <v>1174</v>
      </c>
      <c r="G67" s="486" t="s">
        <v>1167</v>
      </c>
      <c r="H67" s="67" t="s">
        <v>1175</v>
      </c>
      <c r="J67" s="67" t="s">
        <v>582</v>
      </c>
      <c r="L67" s="43">
        <v>5</v>
      </c>
      <c r="M67" s="43">
        <v>9</v>
      </c>
    </row>
    <row r="68" spans="1:13" ht="24">
      <c r="A68" s="513">
        <f t="shared" si="1"/>
        <v>14</v>
      </c>
      <c r="B68" s="67" t="s">
        <v>263</v>
      </c>
      <c r="D68" s="67" t="s">
        <v>1176</v>
      </c>
      <c r="E68" s="67" t="s">
        <v>1177</v>
      </c>
      <c r="F68" s="67" t="s">
        <v>1178</v>
      </c>
      <c r="G68" s="486" t="s">
        <v>1167</v>
      </c>
      <c r="H68" s="67" t="s">
        <v>1167</v>
      </c>
      <c r="J68" s="67" t="s">
        <v>582</v>
      </c>
      <c r="L68" s="43">
        <v>1</v>
      </c>
      <c r="M68" s="43">
        <v>5</v>
      </c>
    </row>
    <row r="69" spans="1:13" ht="36">
      <c r="A69" s="513">
        <f t="shared" si="1"/>
        <v>15</v>
      </c>
      <c r="B69" s="67" t="s">
        <v>263</v>
      </c>
      <c r="D69" s="67" t="s">
        <v>1179</v>
      </c>
      <c r="E69" s="67" t="s">
        <v>1180</v>
      </c>
      <c r="F69" s="67" t="s">
        <v>1181</v>
      </c>
      <c r="G69" s="486" t="s">
        <v>1167</v>
      </c>
      <c r="H69" s="67" t="s">
        <v>1167</v>
      </c>
      <c r="J69" s="67" t="s">
        <v>582</v>
      </c>
      <c r="L69" s="43">
        <v>3</v>
      </c>
      <c r="M69" s="43">
        <v>7</v>
      </c>
    </row>
    <row r="70" spans="1:13" ht="36">
      <c r="A70" s="513">
        <f t="shared" si="1"/>
        <v>16</v>
      </c>
      <c r="B70" s="67" t="s">
        <v>263</v>
      </c>
      <c r="D70" s="67" t="s">
        <v>1182</v>
      </c>
      <c r="E70" s="67" t="s">
        <v>1183</v>
      </c>
      <c r="F70" s="67" t="s">
        <v>1184</v>
      </c>
      <c r="G70" s="486" t="s">
        <v>1167</v>
      </c>
      <c r="H70" s="67" t="s">
        <v>1167</v>
      </c>
      <c r="J70" s="67" t="s">
        <v>582</v>
      </c>
      <c r="L70" s="43">
        <v>2</v>
      </c>
      <c r="M70" s="43">
        <v>6</v>
      </c>
    </row>
    <row r="71" spans="1:13" ht="24">
      <c r="A71" s="513">
        <f t="shared" si="1"/>
        <v>17</v>
      </c>
      <c r="B71" s="67" t="s">
        <v>1185</v>
      </c>
      <c r="C71" s="486" t="s">
        <v>1186</v>
      </c>
      <c r="D71" s="67" t="s">
        <v>1187</v>
      </c>
      <c r="E71" s="67" t="s">
        <v>1188</v>
      </c>
      <c r="F71" s="67" t="s">
        <v>1189</v>
      </c>
      <c r="G71" s="486" t="s">
        <v>607</v>
      </c>
      <c r="H71" s="67" t="s">
        <v>1190</v>
      </c>
      <c r="J71" s="67" t="s">
        <v>582</v>
      </c>
      <c r="K71" s="67" t="s">
        <v>1141</v>
      </c>
      <c r="L71" s="43">
        <v>1</v>
      </c>
      <c r="M71" s="43" t="s">
        <v>1142</v>
      </c>
    </row>
    <row r="72" spans="1:13" ht="24">
      <c r="A72" s="513">
        <f t="shared" si="1"/>
        <v>18</v>
      </c>
      <c r="B72" s="67" t="s">
        <v>1191</v>
      </c>
      <c r="C72" s="486" t="s">
        <v>1186</v>
      </c>
      <c r="D72" s="67" t="s">
        <v>1187</v>
      </c>
      <c r="E72" s="67" t="s">
        <v>1192</v>
      </c>
      <c r="F72" s="67" t="s">
        <v>1189</v>
      </c>
      <c r="G72" s="486" t="s">
        <v>607</v>
      </c>
      <c r="H72" s="67" t="s">
        <v>1190</v>
      </c>
      <c r="J72" s="67" t="s">
        <v>582</v>
      </c>
      <c r="K72" s="67" t="s">
        <v>1141</v>
      </c>
      <c r="L72" s="43">
        <v>2</v>
      </c>
      <c r="M72" s="43" t="s">
        <v>1142</v>
      </c>
    </row>
    <row r="73" spans="1:13" ht="24">
      <c r="A73" s="513">
        <f t="shared" si="1"/>
        <v>19</v>
      </c>
      <c r="B73" s="67" t="s">
        <v>1193</v>
      </c>
      <c r="C73" s="486" t="s">
        <v>1186</v>
      </c>
      <c r="D73" s="67" t="s">
        <v>1187</v>
      </c>
      <c r="E73" s="67" t="s">
        <v>1194</v>
      </c>
      <c r="F73" s="67" t="s">
        <v>1195</v>
      </c>
      <c r="G73" s="486" t="s">
        <v>607</v>
      </c>
      <c r="H73" s="67" t="s">
        <v>1190</v>
      </c>
      <c r="J73" s="67" t="s">
        <v>582</v>
      </c>
      <c r="K73" s="67" t="s">
        <v>1141</v>
      </c>
      <c r="L73" s="43">
        <v>1</v>
      </c>
      <c r="M73" s="43" t="s">
        <v>1142</v>
      </c>
    </row>
    <row r="74" spans="1:13" ht="24">
      <c r="A74" s="513">
        <f t="shared" si="1"/>
        <v>20</v>
      </c>
      <c r="B74" s="67" t="s">
        <v>1196</v>
      </c>
      <c r="C74" s="486" t="s">
        <v>1186</v>
      </c>
      <c r="D74" s="67" t="s">
        <v>1187</v>
      </c>
      <c r="E74" s="67" t="s">
        <v>1197</v>
      </c>
      <c r="F74" s="67" t="s">
        <v>1189</v>
      </c>
      <c r="G74" s="486" t="s">
        <v>607</v>
      </c>
      <c r="H74" s="67" t="s">
        <v>1190</v>
      </c>
      <c r="J74" s="67" t="s">
        <v>582</v>
      </c>
      <c r="K74" s="67" t="s">
        <v>1141</v>
      </c>
      <c r="L74" s="43">
        <v>3</v>
      </c>
      <c r="M74" s="43" t="s">
        <v>1142</v>
      </c>
    </row>
    <row r="75" spans="1:13" ht="24">
      <c r="A75" s="513">
        <f t="shared" si="1"/>
        <v>21</v>
      </c>
      <c r="B75" s="67" t="s">
        <v>321</v>
      </c>
      <c r="D75" s="67" t="s">
        <v>1464</v>
      </c>
      <c r="E75" s="67" t="s">
        <v>1465</v>
      </c>
      <c r="F75" s="67" t="s">
        <v>1466</v>
      </c>
      <c r="G75" s="486" t="s">
        <v>1200</v>
      </c>
      <c r="H75" s="67" t="s">
        <v>1201</v>
      </c>
      <c r="J75" s="67" t="s">
        <v>582</v>
      </c>
      <c r="K75" s="67" t="s">
        <v>582</v>
      </c>
      <c r="L75" s="43">
        <v>3</v>
      </c>
      <c r="M75" s="43" t="s">
        <v>1637</v>
      </c>
    </row>
    <row r="76" spans="1:13" ht="36">
      <c r="A76" s="513">
        <f t="shared" si="1"/>
        <v>22</v>
      </c>
      <c r="B76" s="67" t="s">
        <v>68</v>
      </c>
      <c r="D76" s="67" t="s">
        <v>1198</v>
      </c>
      <c r="E76" s="67" t="s">
        <v>328</v>
      </c>
      <c r="F76" s="67" t="s">
        <v>1199</v>
      </c>
      <c r="G76" s="486" t="s">
        <v>1200</v>
      </c>
      <c r="H76" s="67" t="s">
        <v>1201</v>
      </c>
      <c r="J76" s="67" t="s">
        <v>582</v>
      </c>
      <c r="K76" s="67" t="s">
        <v>582</v>
      </c>
      <c r="L76" s="43">
        <v>4</v>
      </c>
      <c r="M76" s="43">
        <v>5</v>
      </c>
    </row>
    <row r="77" spans="1:13" ht="24">
      <c r="A77" s="513">
        <f t="shared" si="1"/>
        <v>23</v>
      </c>
      <c r="B77" s="67" t="s">
        <v>1000</v>
      </c>
      <c r="D77" s="67" t="s">
        <v>1469</v>
      </c>
      <c r="E77" s="67" t="s">
        <v>1470</v>
      </c>
      <c r="F77" s="67" t="s">
        <v>1471</v>
      </c>
      <c r="G77" s="486" t="s">
        <v>1200</v>
      </c>
      <c r="H77" s="67" t="s">
        <v>1201</v>
      </c>
      <c r="J77" s="67" t="s">
        <v>582</v>
      </c>
      <c r="K77" s="67" t="s">
        <v>582</v>
      </c>
      <c r="L77" s="43">
        <v>2</v>
      </c>
      <c r="M77" s="43" t="s">
        <v>1638</v>
      </c>
    </row>
    <row r="78" spans="1:13" ht="120">
      <c r="A78" s="513">
        <f t="shared" si="1"/>
        <v>24</v>
      </c>
      <c r="B78" s="67" t="s">
        <v>321</v>
      </c>
      <c r="D78" s="67" t="s">
        <v>397</v>
      </c>
      <c r="E78" s="67" t="s">
        <v>398</v>
      </c>
      <c r="F78" s="67" t="s">
        <v>399</v>
      </c>
      <c r="G78" s="486" t="s">
        <v>1200</v>
      </c>
      <c r="H78" s="67" t="s">
        <v>400</v>
      </c>
      <c r="J78" s="67" t="s">
        <v>582</v>
      </c>
      <c r="K78" s="67" t="s">
        <v>582</v>
      </c>
      <c r="L78" s="43">
        <v>5</v>
      </c>
      <c r="M78" s="43">
        <v>10</v>
      </c>
    </row>
    <row r="79" spans="1:13" ht="84">
      <c r="A79" s="513">
        <f t="shared" si="1"/>
        <v>25</v>
      </c>
      <c r="B79" s="67" t="s">
        <v>94</v>
      </c>
      <c r="C79" s="486" t="s">
        <v>253</v>
      </c>
      <c r="D79" s="67" t="s">
        <v>254</v>
      </c>
      <c r="E79" s="67" t="s">
        <v>255</v>
      </c>
      <c r="F79" s="67" t="s">
        <v>256</v>
      </c>
      <c r="G79" s="486" t="s">
        <v>251</v>
      </c>
      <c r="H79" s="67" t="s">
        <v>1202</v>
      </c>
      <c r="J79" s="67" t="s">
        <v>582</v>
      </c>
      <c r="K79" s="67">
        <v>5</v>
      </c>
      <c r="L79" s="43">
        <v>1</v>
      </c>
      <c r="M79" s="43">
        <v>4</v>
      </c>
    </row>
    <row r="80" spans="1:13" ht="36">
      <c r="A80" s="513">
        <f t="shared" si="1"/>
        <v>26</v>
      </c>
      <c r="B80" s="67" t="s">
        <v>94</v>
      </c>
      <c r="C80" s="486" t="s">
        <v>242</v>
      </c>
      <c r="D80" s="67" t="s">
        <v>243</v>
      </c>
      <c r="E80" s="67" t="s">
        <v>244</v>
      </c>
      <c r="G80" s="486" t="s">
        <v>245</v>
      </c>
      <c r="H80" s="67" t="s">
        <v>1202</v>
      </c>
      <c r="J80" s="67" t="s">
        <v>582</v>
      </c>
      <c r="K80" s="67">
        <v>3</v>
      </c>
      <c r="M80" s="43">
        <v>3</v>
      </c>
    </row>
    <row r="81" spans="1:13" ht="48">
      <c r="A81" s="513">
        <f t="shared" si="1"/>
        <v>27</v>
      </c>
      <c r="B81" s="67" t="s">
        <v>94</v>
      </c>
      <c r="C81" s="486" t="s">
        <v>247</v>
      </c>
      <c r="D81" s="67" t="s">
        <v>248</v>
      </c>
      <c r="E81" s="67" t="s">
        <v>249</v>
      </c>
      <c r="F81" s="67" t="s">
        <v>250</v>
      </c>
      <c r="G81" s="486" t="s">
        <v>251</v>
      </c>
      <c r="H81" s="67" t="s">
        <v>1202</v>
      </c>
      <c r="J81" s="67" t="s">
        <v>582</v>
      </c>
      <c r="K81" s="67">
        <v>4</v>
      </c>
      <c r="M81" s="43">
        <v>8</v>
      </c>
    </row>
    <row r="82" spans="1:13" ht="72">
      <c r="A82" s="513">
        <f t="shared" si="1"/>
        <v>28</v>
      </c>
      <c r="B82" s="67" t="s">
        <v>94</v>
      </c>
      <c r="C82" s="486" t="s">
        <v>181</v>
      </c>
      <c r="D82" s="67" t="s">
        <v>1203</v>
      </c>
      <c r="E82" s="67" t="s">
        <v>1204</v>
      </c>
      <c r="F82" s="67" t="s">
        <v>1205</v>
      </c>
      <c r="G82" s="486" t="s">
        <v>251</v>
      </c>
      <c r="H82" s="67" t="s">
        <v>1202</v>
      </c>
      <c r="J82" s="67" t="s">
        <v>582</v>
      </c>
      <c r="K82" s="67">
        <v>7</v>
      </c>
      <c r="M82" s="43">
        <v>9</v>
      </c>
    </row>
    <row r="83" spans="1:13" ht="48">
      <c r="A83" s="513">
        <f t="shared" si="1"/>
        <v>29</v>
      </c>
      <c r="B83" s="67" t="s">
        <v>94</v>
      </c>
      <c r="C83" s="486" t="s">
        <v>94</v>
      </c>
      <c r="D83" s="67" t="s">
        <v>1206</v>
      </c>
      <c r="E83" s="67" t="s">
        <v>1207</v>
      </c>
      <c r="F83" s="67" t="s">
        <v>1207</v>
      </c>
      <c r="G83" s="486" t="s">
        <v>251</v>
      </c>
      <c r="H83" s="67" t="s">
        <v>1202</v>
      </c>
      <c r="J83" s="67" t="s">
        <v>582</v>
      </c>
      <c r="K83" s="67">
        <v>8</v>
      </c>
      <c r="M83" s="43">
        <v>10</v>
      </c>
    </row>
    <row r="84" spans="1:13" ht="48">
      <c r="A84" s="513">
        <f t="shared" si="1"/>
        <v>30</v>
      </c>
      <c r="B84" s="67" t="s">
        <v>94</v>
      </c>
      <c r="C84" s="486" t="s">
        <v>94</v>
      </c>
      <c r="D84" s="67" t="s">
        <v>1208</v>
      </c>
      <c r="E84" s="67" t="s">
        <v>1209</v>
      </c>
      <c r="F84" s="67" t="s">
        <v>1210</v>
      </c>
      <c r="G84" s="486" t="s">
        <v>251</v>
      </c>
      <c r="H84" s="67" t="s">
        <v>1202</v>
      </c>
      <c r="J84" s="67" t="s">
        <v>582</v>
      </c>
      <c r="K84" s="67">
        <v>2</v>
      </c>
      <c r="M84" s="43">
        <v>11</v>
      </c>
    </row>
    <row r="85" spans="1:13" ht="48">
      <c r="A85" s="513">
        <f t="shared" si="1"/>
        <v>31</v>
      </c>
      <c r="B85" s="67" t="s">
        <v>101</v>
      </c>
      <c r="C85" s="486" t="s">
        <v>1477</v>
      </c>
      <c r="D85" s="67" t="s">
        <v>145</v>
      </c>
      <c r="E85" s="67" t="s">
        <v>146</v>
      </c>
      <c r="F85" s="67" t="s">
        <v>147</v>
      </c>
      <c r="G85" s="486" t="s">
        <v>1213</v>
      </c>
      <c r="H85" s="67" t="s">
        <v>104</v>
      </c>
      <c r="K85" s="67" t="s">
        <v>582</v>
      </c>
      <c r="L85" s="43" t="s">
        <v>1639</v>
      </c>
      <c r="M85" s="43" t="s">
        <v>1640</v>
      </c>
    </row>
    <row r="86" spans="1:13" ht="36">
      <c r="A86" s="513">
        <f t="shared" si="1"/>
        <v>32</v>
      </c>
      <c r="B86" s="67" t="s">
        <v>101</v>
      </c>
      <c r="C86" s="486" t="s">
        <v>181</v>
      </c>
      <c r="D86" s="67" t="s">
        <v>141</v>
      </c>
      <c r="E86" s="67" t="s">
        <v>1478</v>
      </c>
      <c r="F86" s="67" t="s">
        <v>1479</v>
      </c>
      <c r="G86" s="486" t="s">
        <v>1213</v>
      </c>
      <c r="H86" s="67" t="s">
        <v>104</v>
      </c>
      <c r="K86" s="67" t="s">
        <v>582</v>
      </c>
      <c r="L86" s="43" t="s">
        <v>1639</v>
      </c>
      <c r="M86" s="43" t="s">
        <v>1641</v>
      </c>
    </row>
    <row r="87" spans="1:13" ht="36">
      <c r="A87" s="513">
        <f t="shared" si="1"/>
        <v>33</v>
      </c>
      <c r="B87" s="67" t="s">
        <v>101</v>
      </c>
      <c r="C87" s="486" t="s">
        <v>1142</v>
      </c>
      <c r="D87" s="67" t="s">
        <v>148</v>
      </c>
      <c r="E87" s="67" t="s">
        <v>1480</v>
      </c>
      <c r="F87" s="67" t="s">
        <v>150</v>
      </c>
      <c r="G87" s="486" t="s">
        <v>1213</v>
      </c>
      <c r="H87" s="67" t="s">
        <v>104</v>
      </c>
      <c r="K87" s="67" t="s">
        <v>582</v>
      </c>
      <c r="L87" s="43">
        <v>1</v>
      </c>
      <c r="M87" s="43" t="s">
        <v>1642</v>
      </c>
    </row>
    <row r="88" spans="1:13" ht="84">
      <c r="A88" s="513">
        <f t="shared" ref="A88:A119" si="2">A87+1</f>
        <v>34</v>
      </c>
      <c r="B88" s="67" t="s">
        <v>101</v>
      </c>
      <c r="C88" s="486" t="s">
        <v>1211</v>
      </c>
      <c r="D88" s="67" t="s">
        <v>162</v>
      </c>
      <c r="E88" s="67" t="s">
        <v>1212</v>
      </c>
      <c r="F88" s="67" t="s">
        <v>160</v>
      </c>
      <c r="G88" s="486" t="s">
        <v>1213</v>
      </c>
      <c r="H88" s="67" t="s">
        <v>163</v>
      </c>
      <c r="K88" s="67" t="s">
        <v>582</v>
      </c>
      <c r="L88" s="43">
        <v>5</v>
      </c>
    </row>
    <row r="89" spans="1:13" ht="84">
      <c r="A89" s="513">
        <f t="shared" si="2"/>
        <v>35</v>
      </c>
      <c r="B89" s="67" t="s">
        <v>101</v>
      </c>
      <c r="C89" s="486" t="s">
        <v>1481</v>
      </c>
      <c r="D89" s="67" t="s">
        <v>1482</v>
      </c>
      <c r="E89" s="67" t="s">
        <v>1483</v>
      </c>
      <c r="F89" s="67" t="s">
        <v>1484</v>
      </c>
      <c r="G89" s="486" t="s">
        <v>1213</v>
      </c>
      <c r="H89" s="67" t="s">
        <v>1254</v>
      </c>
      <c r="K89" s="67" t="s">
        <v>582</v>
      </c>
      <c r="L89" s="43">
        <v>2</v>
      </c>
      <c r="M89" s="43" t="s">
        <v>1643</v>
      </c>
    </row>
    <row r="90" spans="1:13" ht="60">
      <c r="A90" s="513">
        <f t="shared" si="2"/>
        <v>36</v>
      </c>
      <c r="B90" s="67" t="s">
        <v>101</v>
      </c>
      <c r="C90" s="486" t="s">
        <v>1215</v>
      </c>
      <c r="D90" s="67" t="s">
        <v>1216</v>
      </c>
      <c r="E90" s="67" t="s">
        <v>1217</v>
      </c>
      <c r="F90" s="67" t="s">
        <v>1218</v>
      </c>
      <c r="G90" s="486" t="s">
        <v>1213</v>
      </c>
      <c r="H90" s="67" t="s">
        <v>1219</v>
      </c>
      <c r="K90" s="67" t="s">
        <v>582</v>
      </c>
      <c r="L90" s="43">
        <v>7</v>
      </c>
    </row>
    <row r="91" spans="1:13" ht="48">
      <c r="A91" s="513">
        <f t="shared" si="2"/>
        <v>37</v>
      </c>
      <c r="B91" s="67" t="s">
        <v>101</v>
      </c>
      <c r="C91" s="486" t="s">
        <v>1142</v>
      </c>
      <c r="D91" s="67" t="s">
        <v>193</v>
      </c>
      <c r="E91" s="67" t="s">
        <v>194</v>
      </c>
      <c r="F91" s="67" t="s">
        <v>1485</v>
      </c>
      <c r="G91" s="486" t="s">
        <v>1213</v>
      </c>
      <c r="H91" s="67" t="s">
        <v>104</v>
      </c>
      <c r="K91" s="67" t="s">
        <v>582</v>
      </c>
      <c r="L91" s="43">
        <v>6</v>
      </c>
      <c r="M91" s="43" t="s">
        <v>1644</v>
      </c>
    </row>
    <row r="92" spans="1:13" ht="60">
      <c r="A92" s="513">
        <f t="shared" si="2"/>
        <v>38</v>
      </c>
      <c r="B92" s="67" t="s">
        <v>101</v>
      </c>
      <c r="D92" s="67" t="s">
        <v>197</v>
      </c>
      <c r="E92" s="67" t="s">
        <v>198</v>
      </c>
      <c r="F92" s="67" t="s">
        <v>199</v>
      </c>
      <c r="G92" s="486" t="s">
        <v>1213</v>
      </c>
      <c r="H92" s="67" t="s">
        <v>104</v>
      </c>
      <c r="K92" s="67" t="s">
        <v>582</v>
      </c>
      <c r="L92" s="43">
        <v>8</v>
      </c>
      <c r="M92" s="43" t="s">
        <v>1645</v>
      </c>
    </row>
    <row r="93" spans="1:13" ht="72">
      <c r="A93" s="513">
        <f t="shared" si="2"/>
        <v>39</v>
      </c>
      <c r="B93" s="67" t="s">
        <v>101</v>
      </c>
      <c r="D93" s="67" t="s">
        <v>1486</v>
      </c>
      <c r="E93" s="67" t="s">
        <v>132</v>
      </c>
      <c r="F93" s="67" t="s">
        <v>1487</v>
      </c>
      <c r="G93" s="486" t="s">
        <v>1213</v>
      </c>
      <c r="H93" s="67" t="s">
        <v>104</v>
      </c>
      <c r="K93" s="67" t="s">
        <v>582</v>
      </c>
      <c r="L93" s="43">
        <v>3</v>
      </c>
      <c r="M93" s="43" t="s">
        <v>1646</v>
      </c>
    </row>
    <row r="94" spans="1:13" ht="72">
      <c r="A94" s="513">
        <f t="shared" si="2"/>
        <v>40</v>
      </c>
      <c r="B94" s="67" t="s">
        <v>180</v>
      </c>
      <c r="C94" s="486" t="s">
        <v>686</v>
      </c>
      <c r="D94" s="67" t="s">
        <v>1647</v>
      </c>
      <c r="E94" s="67" t="s">
        <v>183</v>
      </c>
      <c r="F94" s="67" t="s">
        <v>184</v>
      </c>
      <c r="G94" s="486" t="s">
        <v>185</v>
      </c>
      <c r="H94" s="67" t="s">
        <v>185</v>
      </c>
      <c r="K94" s="67">
        <v>1</v>
      </c>
      <c r="L94" s="43">
        <v>1</v>
      </c>
      <c r="M94" s="43" t="s">
        <v>1058</v>
      </c>
    </row>
    <row r="95" spans="1:13" ht="24">
      <c r="A95" s="513">
        <f t="shared" si="2"/>
        <v>41</v>
      </c>
      <c r="B95" s="67" t="s">
        <v>180</v>
      </c>
      <c r="C95" s="486" t="s">
        <v>686</v>
      </c>
      <c r="D95" s="67" t="s">
        <v>1648</v>
      </c>
      <c r="E95" s="67" t="s">
        <v>210</v>
      </c>
      <c r="F95" s="67" t="s">
        <v>210</v>
      </c>
      <c r="G95" s="486" t="s">
        <v>185</v>
      </c>
      <c r="H95" s="67" t="s">
        <v>185</v>
      </c>
      <c r="K95" s="67">
        <v>2</v>
      </c>
      <c r="M95" s="43" t="s">
        <v>1649</v>
      </c>
    </row>
    <row r="96" spans="1:13" ht="24">
      <c r="A96" s="513">
        <f t="shared" si="2"/>
        <v>42</v>
      </c>
      <c r="B96" s="67" t="s">
        <v>180</v>
      </c>
      <c r="C96" s="486" t="s">
        <v>211</v>
      </c>
      <c r="D96" s="67" t="s">
        <v>212</v>
      </c>
      <c r="E96" s="67" t="s">
        <v>213</v>
      </c>
      <c r="F96" s="67" t="s">
        <v>214</v>
      </c>
      <c r="G96" s="486" t="s">
        <v>185</v>
      </c>
      <c r="H96" s="67" t="s">
        <v>185</v>
      </c>
      <c r="K96" s="67">
        <v>3</v>
      </c>
      <c r="M96" s="43" t="s">
        <v>1650</v>
      </c>
    </row>
    <row r="97" spans="1:27" ht="48">
      <c r="A97" s="513">
        <f t="shared" si="2"/>
        <v>43</v>
      </c>
      <c r="B97" s="67" t="s">
        <v>180</v>
      </c>
      <c r="C97" s="486" t="s">
        <v>1221</v>
      </c>
      <c r="D97" s="67" t="s">
        <v>1222</v>
      </c>
      <c r="E97" s="67" t="s">
        <v>183</v>
      </c>
      <c r="F97" s="514" t="s">
        <v>1223</v>
      </c>
      <c r="G97" s="486" t="s">
        <v>185</v>
      </c>
      <c r="H97" s="67" t="s">
        <v>185</v>
      </c>
      <c r="K97" s="67">
        <v>4</v>
      </c>
      <c r="M97" s="43">
        <v>1</v>
      </c>
    </row>
    <row r="98" spans="1:27" ht="36">
      <c r="A98" s="513">
        <f t="shared" si="2"/>
        <v>44</v>
      </c>
      <c r="B98" s="67" t="s">
        <v>180</v>
      </c>
      <c r="D98" s="67" t="s">
        <v>1224</v>
      </c>
      <c r="E98" s="67" t="s">
        <v>1225</v>
      </c>
      <c r="F98" s="67" t="s">
        <v>1226</v>
      </c>
      <c r="G98" s="486" t="s">
        <v>185</v>
      </c>
      <c r="H98" s="67" t="s">
        <v>185</v>
      </c>
      <c r="K98" s="67">
        <v>5</v>
      </c>
      <c r="M98" s="43">
        <v>6</v>
      </c>
    </row>
    <row r="99" spans="1:27">
      <c r="A99" s="513">
        <f t="shared" si="2"/>
        <v>45</v>
      </c>
      <c r="B99" s="67" t="s">
        <v>94</v>
      </c>
      <c r="C99" s="486" t="s">
        <v>180</v>
      </c>
      <c r="D99" s="67" t="s">
        <v>1227</v>
      </c>
      <c r="G99" s="486" t="s">
        <v>1228</v>
      </c>
      <c r="H99" s="67" t="s">
        <v>1202</v>
      </c>
      <c r="K99" s="67">
        <v>6</v>
      </c>
      <c r="M99" s="43">
        <v>12</v>
      </c>
    </row>
    <row r="100" spans="1:27" ht="324">
      <c r="A100" s="513">
        <f t="shared" si="2"/>
        <v>46</v>
      </c>
      <c r="B100" s="67" t="s">
        <v>1000</v>
      </c>
      <c r="D100" s="67" t="s">
        <v>1229</v>
      </c>
      <c r="E100" s="67" t="s">
        <v>1230</v>
      </c>
      <c r="F100" s="67" t="s">
        <v>1231</v>
      </c>
      <c r="G100" s="486" t="s">
        <v>384</v>
      </c>
      <c r="H100" s="67" t="s">
        <v>384</v>
      </c>
      <c r="J100" s="67" t="s">
        <v>582</v>
      </c>
      <c r="K100" s="67" t="s">
        <v>582</v>
      </c>
      <c r="L100" s="43">
        <v>1</v>
      </c>
      <c r="M100" s="43">
        <v>1</v>
      </c>
    </row>
    <row r="101" spans="1:27" ht="180">
      <c r="A101" s="513">
        <f t="shared" si="2"/>
        <v>47</v>
      </c>
      <c r="B101" s="67" t="s">
        <v>1000</v>
      </c>
      <c r="C101" s="486" t="s">
        <v>1232</v>
      </c>
      <c r="D101" s="67" t="s">
        <v>1229</v>
      </c>
      <c r="E101" s="67" t="s">
        <v>1233</v>
      </c>
      <c r="F101" s="67" t="s">
        <v>1234</v>
      </c>
      <c r="G101" s="486" t="s">
        <v>384</v>
      </c>
      <c r="H101" s="67" t="s">
        <v>384</v>
      </c>
      <c r="J101" s="67" t="s">
        <v>582</v>
      </c>
      <c r="K101" s="67" t="s">
        <v>582</v>
      </c>
      <c r="L101" s="43">
        <v>1</v>
      </c>
      <c r="M101" s="43">
        <v>2</v>
      </c>
    </row>
    <row r="102" spans="1:27" ht="24">
      <c r="A102" s="513">
        <f t="shared" si="2"/>
        <v>48</v>
      </c>
      <c r="B102" s="67" t="s">
        <v>222</v>
      </c>
      <c r="C102" s="486" t="s">
        <v>94</v>
      </c>
      <c r="D102" s="67" t="s">
        <v>1235</v>
      </c>
      <c r="E102" s="67" t="s">
        <v>480</v>
      </c>
      <c r="F102" s="67" t="s">
        <v>481</v>
      </c>
      <c r="G102" s="486" t="s">
        <v>1236</v>
      </c>
      <c r="H102" s="67" t="s">
        <v>185</v>
      </c>
      <c r="J102" s="67" t="s">
        <v>582</v>
      </c>
      <c r="K102" s="67" t="s">
        <v>582</v>
      </c>
      <c r="L102" s="43">
        <v>2</v>
      </c>
      <c r="M102" s="43">
        <v>2</v>
      </c>
    </row>
    <row r="103" spans="1:27" ht="24">
      <c r="A103" s="513">
        <f t="shared" si="2"/>
        <v>49</v>
      </c>
      <c r="B103" s="67" t="s">
        <v>410</v>
      </c>
      <c r="D103" s="67" t="s">
        <v>411</v>
      </c>
      <c r="E103" s="67" t="s">
        <v>412</v>
      </c>
      <c r="G103" s="486" t="s">
        <v>217</v>
      </c>
      <c r="H103" s="67" t="s">
        <v>413</v>
      </c>
      <c r="K103" s="67" t="s">
        <v>582</v>
      </c>
      <c r="L103" s="43">
        <v>20</v>
      </c>
      <c r="M103" s="43">
        <v>10</v>
      </c>
    </row>
    <row r="104" spans="1:27" ht="36">
      <c r="A104" s="513">
        <f t="shared" si="2"/>
        <v>50</v>
      </c>
      <c r="B104" s="67" t="s">
        <v>410</v>
      </c>
      <c r="D104" s="67" t="s">
        <v>414</v>
      </c>
      <c r="E104" s="67" t="s">
        <v>415</v>
      </c>
      <c r="G104" s="486" t="s">
        <v>217</v>
      </c>
      <c r="H104" s="67" t="s">
        <v>416</v>
      </c>
      <c r="K104" s="67" t="s">
        <v>582</v>
      </c>
      <c r="L104" s="43">
        <v>21</v>
      </c>
      <c r="M104" s="43">
        <v>7</v>
      </c>
    </row>
    <row r="105" spans="1:27" ht="36">
      <c r="A105" s="513">
        <f t="shared" si="2"/>
        <v>51</v>
      </c>
      <c r="B105" s="67" t="s">
        <v>1237</v>
      </c>
      <c r="D105" s="67" t="s">
        <v>423</v>
      </c>
      <c r="E105" s="67" t="s">
        <v>424</v>
      </c>
      <c r="F105" s="67" t="s">
        <v>423</v>
      </c>
      <c r="G105" s="486" t="s">
        <v>420</v>
      </c>
      <c r="H105" s="67" t="s">
        <v>421</v>
      </c>
      <c r="K105" s="67" t="s">
        <v>582</v>
      </c>
      <c r="L105" s="43">
        <v>4</v>
      </c>
      <c r="M105" s="43" t="s">
        <v>1015</v>
      </c>
      <c r="AA105" s="67" t="s">
        <v>1651</v>
      </c>
    </row>
    <row r="106" spans="1:27" ht="24">
      <c r="A106" s="513">
        <f t="shared" si="2"/>
        <v>52</v>
      </c>
      <c r="B106" s="67" t="s">
        <v>1237</v>
      </c>
      <c r="D106" s="67" t="s">
        <v>426</v>
      </c>
      <c r="E106" s="67" t="s">
        <v>427</v>
      </c>
      <c r="F106" s="67" t="s">
        <v>426</v>
      </c>
      <c r="G106" s="486" t="s">
        <v>420</v>
      </c>
      <c r="H106" s="67" t="s">
        <v>421</v>
      </c>
      <c r="K106" s="67" t="s">
        <v>582</v>
      </c>
      <c r="L106" s="43">
        <v>7</v>
      </c>
      <c r="M106" s="43">
        <v>1</v>
      </c>
    </row>
    <row r="107" spans="1:27" ht="36">
      <c r="A107" s="513">
        <f t="shared" si="2"/>
        <v>53</v>
      </c>
      <c r="B107" s="67" t="s">
        <v>1237</v>
      </c>
      <c r="D107" s="67" t="s">
        <v>438</v>
      </c>
      <c r="E107" s="67" t="s">
        <v>439</v>
      </c>
      <c r="F107" s="67" t="s">
        <v>441</v>
      </c>
      <c r="G107" s="486" t="s">
        <v>420</v>
      </c>
      <c r="H107" s="67" t="s">
        <v>421</v>
      </c>
      <c r="K107" s="67" t="s">
        <v>582</v>
      </c>
      <c r="L107" s="43">
        <v>24</v>
      </c>
      <c r="M107" s="43" t="s">
        <v>1015</v>
      </c>
      <c r="AA107" s="67" t="s">
        <v>1239</v>
      </c>
    </row>
    <row r="108" spans="1:27" ht="36">
      <c r="A108" s="513">
        <f t="shared" si="2"/>
        <v>54</v>
      </c>
      <c r="B108" s="67" t="s">
        <v>410</v>
      </c>
      <c r="D108" s="67" t="s">
        <v>1240</v>
      </c>
      <c r="E108" s="67" t="s">
        <v>476</v>
      </c>
      <c r="G108" s="486" t="s">
        <v>217</v>
      </c>
      <c r="H108" s="67" t="s">
        <v>252</v>
      </c>
      <c r="K108" s="67" t="s">
        <v>582</v>
      </c>
      <c r="L108" s="43">
        <v>30</v>
      </c>
      <c r="M108" s="43">
        <v>9</v>
      </c>
    </row>
    <row r="109" spans="1:27" ht="36">
      <c r="A109" s="513">
        <f t="shared" si="2"/>
        <v>55</v>
      </c>
      <c r="B109" s="67" t="s">
        <v>410</v>
      </c>
      <c r="D109" s="67" t="s">
        <v>1241</v>
      </c>
      <c r="E109" s="67" t="s">
        <v>558</v>
      </c>
      <c r="G109" s="486" t="s">
        <v>555</v>
      </c>
      <c r="K109" s="67" t="s">
        <v>582</v>
      </c>
      <c r="L109" s="43">
        <v>33</v>
      </c>
      <c r="M109" s="43">
        <v>6</v>
      </c>
    </row>
    <row r="110" spans="1:27" ht="96">
      <c r="A110" s="513">
        <f t="shared" si="2"/>
        <v>56</v>
      </c>
      <c r="B110" s="67" t="s">
        <v>1242</v>
      </c>
      <c r="D110" s="67" t="s">
        <v>1243</v>
      </c>
      <c r="E110" s="67" t="s">
        <v>977</v>
      </c>
      <c r="F110" s="67" t="s">
        <v>1244</v>
      </c>
      <c r="G110" s="486" t="s">
        <v>979</v>
      </c>
      <c r="H110" s="67" t="s">
        <v>980</v>
      </c>
      <c r="J110" s="487">
        <v>45955</v>
      </c>
      <c r="K110" s="67" t="s">
        <v>582</v>
      </c>
      <c r="M110" s="43">
        <v>5</v>
      </c>
    </row>
    <row r="111" spans="1:27" ht="144">
      <c r="A111" s="513">
        <f t="shared" si="2"/>
        <v>57</v>
      </c>
      <c r="B111" s="67" t="s">
        <v>1242</v>
      </c>
      <c r="D111" s="67" t="s">
        <v>1245</v>
      </c>
      <c r="E111" s="67" t="s">
        <v>982</v>
      </c>
      <c r="F111" s="67" t="s">
        <v>1246</v>
      </c>
      <c r="G111" s="486" t="s">
        <v>293</v>
      </c>
      <c r="H111" s="67" t="s">
        <v>980</v>
      </c>
      <c r="J111" s="487">
        <v>45955</v>
      </c>
      <c r="K111" s="67" t="s">
        <v>582</v>
      </c>
      <c r="M111" s="43">
        <v>4</v>
      </c>
    </row>
    <row r="112" spans="1:27" ht="24">
      <c r="A112" s="513">
        <f t="shared" si="2"/>
        <v>58</v>
      </c>
      <c r="B112" s="67" t="s">
        <v>410</v>
      </c>
      <c r="D112" s="67" t="s">
        <v>1652</v>
      </c>
      <c r="E112" s="67" t="s">
        <v>1248</v>
      </c>
      <c r="F112" s="67" t="s">
        <v>1517</v>
      </c>
      <c r="G112" s="486" t="s">
        <v>555</v>
      </c>
      <c r="H112" s="67" t="s">
        <v>1250</v>
      </c>
      <c r="K112" s="67" t="s">
        <v>582</v>
      </c>
      <c r="M112" s="43" t="s">
        <v>1653</v>
      </c>
    </row>
    <row r="113" spans="1:27" ht="48">
      <c r="A113" s="513">
        <f t="shared" si="2"/>
        <v>59</v>
      </c>
      <c r="B113" s="67" t="s">
        <v>1088</v>
      </c>
      <c r="D113" s="67" t="s">
        <v>1247</v>
      </c>
      <c r="E113" s="67" t="s">
        <v>1248</v>
      </c>
      <c r="F113" s="67" t="s">
        <v>1249</v>
      </c>
      <c r="G113" s="486" t="s">
        <v>555</v>
      </c>
      <c r="H113" s="67" t="s">
        <v>1250</v>
      </c>
      <c r="K113" s="67" t="s">
        <v>582</v>
      </c>
      <c r="M113" s="43">
        <v>6</v>
      </c>
    </row>
    <row r="114" spans="1:27" ht="156">
      <c r="A114" s="513">
        <f t="shared" si="2"/>
        <v>60</v>
      </c>
      <c r="B114" s="67" t="s">
        <v>1242</v>
      </c>
      <c r="D114" s="67" t="s">
        <v>1251</v>
      </c>
      <c r="E114" s="67" t="s">
        <v>1252</v>
      </c>
      <c r="F114" s="67" t="s">
        <v>1253</v>
      </c>
      <c r="G114" s="486" t="s">
        <v>293</v>
      </c>
      <c r="H114" s="67" t="s">
        <v>1254</v>
      </c>
      <c r="J114" s="487">
        <v>45955</v>
      </c>
      <c r="K114" s="67" t="s">
        <v>582</v>
      </c>
      <c r="M114" s="43">
        <v>8</v>
      </c>
    </row>
    <row r="115" spans="1:27" ht="108">
      <c r="A115" s="513">
        <f t="shared" si="2"/>
        <v>61</v>
      </c>
      <c r="B115" s="67" t="s">
        <v>1242</v>
      </c>
      <c r="D115" s="67" t="s">
        <v>1255</v>
      </c>
      <c r="E115" s="67" t="s">
        <v>1256</v>
      </c>
      <c r="F115" s="67" t="s">
        <v>1257</v>
      </c>
      <c r="G115" s="486" t="s">
        <v>293</v>
      </c>
      <c r="H115" s="67" t="s">
        <v>1258</v>
      </c>
      <c r="J115" s="487">
        <v>45955</v>
      </c>
      <c r="K115" s="67" t="s">
        <v>582</v>
      </c>
      <c r="M115" s="43">
        <v>9</v>
      </c>
      <c r="AA115" s="485"/>
    </row>
    <row r="116" spans="1:27" ht="108">
      <c r="A116" s="513">
        <f t="shared" si="2"/>
        <v>62</v>
      </c>
      <c r="B116" s="67" t="s">
        <v>1259</v>
      </c>
      <c r="D116" s="67" t="s">
        <v>1260</v>
      </c>
      <c r="E116" s="67" t="s">
        <v>1261</v>
      </c>
      <c r="F116" s="67" t="s">
        <v>1261</v>
      </c>
      <c r="G116" s="486" t="s">
        <v>293</v>
      </c>
      <c r="H116" s="67" t="s">
        <v>1262</v>
      </c>
      <c r="J116" s="487">
        <v>45955</v>
      </c>
      <c r="K116" s="67" t="s">
        <v>582</v>
      </c>
      <c r="M116" s="43">
        <v>10</v>
      </c>
      <c r="AA116" s="485"/>
    </row>
    <row r="117" spans="1:27" ht="24">
      <c r="A117" s="513">
        <f t="shared" si="2"/>
        <v>63</v>
      </c>
      <c r="B117" s="67" t="s">
        <v>410</v>
      </c>
      <c r="D117" s="67" t="s">
        <v>553</v>
      </c>
      <c r="E117" s="67" t="s">
        <v>554</v>
      </c>
      <c r="G117" s="486" t="s">
        <v>555</v>
      </c>
      <c r="K117" s="67" t="s">
        <v>582</v>
      </c>
      <c r="M117" s="43">
        <v>8</v>
      </c>
      <c r="AA117" s="485"/>
    </row>
    <row r="118" spans="1:27" ht="24">
      <c r="A118" s="513">
        <f t="shared" si="2"/>
        <v>64</v>
      </c>
      <c r="B118" s="67" t="s">
        <v>406</v>
      </c>
      <c r="D118" s="67" t="s">
        <v>407</v>
      </c>
      <c r="E118" s="67" t="s">
        <v>408</v>
      </c>
      <c r="G118" s="486" t="s">
        <v>217</v>
      </c>
      <c r="H118" s="67" t="s">
        <v>409</v>
      </c>
      <c r="K118" s="67" t="s">
        <v>1014</v>
      </c>
      <c r="L118" s="43" t="s">
        <v>583</v>
      </c>
      <c r="AA118" s="485"/>
    </row>
    <row r="119" spans="1:27" ht="84">
      <c r="A119" s="513">
        <f t="shared" si="2"/>
        <v>65</v>
      </c>
      <c r="B119" s="67" t="s">
        <v>228</v>
      </c>
      <c r="D119" s="67" t="s">
        <v>1533</v>
      </c>
      <c r="E119" s="67" t="s">
        <v>1534</v>
      </c>
      <c r="F119" s="67" t="s">
        <v>1535</v>
      </c>
      <c r="G119" s="486" t="s">
        <v>958</v>
      </c>
      <c r="H119" s="67" t="s">
        <v>1536</v>
      </c>
      <c r="M119" s="43">
        <v>1</v>
      </c>
      <c r="AA119" s="485"/>
    </row>
    <row r="120" spans="1:27" ht="24">
      <c r="A120" s="513">
        <f t="shared" ref="A120:A128" si="3">A119+1</f>
        <v>66</v>
      </c>
      <c r="B120" s="67" t="s">
        <v>101</v>
      </c>
      <c r="D120" s="67" t="s">
        <v>1263</v>
      </c>
      <c r="E120" s="67" t="s">
        <v>1264</v>
      </c>
      <c r="F120" s="67" t="s">
        <v>1265</v>
      </c>
      <c r="G120" s="486" t="s">
        <v>1213</v>
      </c>
      <c r="H120" s="67" t="s">
        <v>104</v>
      </c>
      <c r="K120" s="67" t="s">
        <v>582</v>
      </c>
      <c r="L120" s="43">
        <v>10</v>
      </c>
      <c r="AA120" s="485"/>
    </row>
    <row r="121" spans="1:27" ht="72">
      <c r="A121" s="513">
        <f t="shared" si="3"/>
        <v>67</v>
      </c>
      <c r="B121" s="67" t="s">
        <v>101</v>
      </c>
      <c r="C121" s="486" t="s">
        <v>1266</v>
      </c>
      <c r="D121" s="67" t="s">
        <v>1267</v>
      </c>
      <c r="E121" s="67" t="s">
        <v>1268</v>
      </c>
      <c r="F121" s="67" t="s">
        <v>1269</v>
      </c>
      <c r="G121" s="486" t="s">
        <v>1213</v>
      </c>
      <c r="K121" s="67" t="s">
        <v>582</v>
      </c>
      <c r="L121" s="43">
        <v>11</v>
      </c>
      <c r="AA121" s="485"/>
    </row>
    <row r="122" spans="1:27" ht="48">
      <c r="A122" s="513">
        <f t="shared" si="3"/>
        <v>68</v>
      </c>
      <c r="B122" s="67" t="s">
        <v>101</v>
      </c>
      <c r="C122" s="486" t="s">
        <v>1270</v>
      </c>
      <c r="D122" s="67" t="s">
        <v>1271</v>
      </c>
      <c r="E122" s="67" t="s">
        <v>1272</v>
      </c>
      <c r="F122" s="67" t="s">
        <v>1273</v>
      </c>
      <c r="G122" s="486" t="s">
        <v>1213</v>
      </c>
      <c r="H122" s="67" t="s">
        <v>1219</v>
      </c>
      <c r="K122" s="67" t="s">
        <v>582</v>
      </c>
      <c r="L122" s="43">
        <v>12</v>
      </c>
      <c r="AA122" s="485"/>
    </row>
    <row r="123" spans="1:27" ht="48">
      <c r="A123" s="513">
        <f t="shared" si="3"/>
        <v>69</v>
      </c>
      <c r="B123" s="67" t="s">
        <v>101</v>
      </c>
      <c r="C123" s="486" t="s">
        <v>1270</v>
      </c>
      <c r="D123" s="67" t="s">
        <v>1274</v>
      </c>
      <c r="E123" s="67" t="s">
        <v>1275</v>
      </c>
      <c r="F123" s="67" t="s">
        <v>1276</v>
      </c>
      <c r="G123" s="486" t="s">
        <v>1213</v>
      </c>
      <c r="H123" s="67" t="s">
        <v>1219</v>
      </c>
      <c r="K123" s="67" t="s">
        <v>582</v>
      </c>
      <c r="L123" s="43">
        <v>13</v>
      </c>
      <c r="AA123" s="485"/>
    </row>
    <row r="124" spans="1:27" ht="24">
      <c r="A124" s="513">
        <f t="shared" si="3"/>
        <v>70</v>
      </c>
      <c r="B124" s="67" t="s">
        <v>1538</v>
      </c>
      <c r="D124" s="67" t="s">
        <v>1278</v>
      </c>
      <c r="E124" s="67" t="s">
        <v>1279</v>
      </c>
      <c r="F124" s="67" t="s">
        <v>1280</v>
      </c>
      <c r="G124" s="486" t="s">
        <v>267</v>
      </c>
      <c r="H124" s="67" t="s">
        <v>1219</v>
      </c>
      <c r="K124" s="67" t="s">
        <v>582</v>
      </c>
      <c r="L124" s="43">
        <v>2</v>
      </c>
      <c r="M124" s="43">
        <v>2</v>
      </c>
      <c r="AA124" s="485"/>
    </row>
    <row r="125" spans="1:27" ht="24">
      <c r="A125" s="513">
        <f t="shared" si="3"/>
        <v>71</v>
      </c>
      <c r="B125" s="67" t="s">
        <v>1538</v>
      </c>
      <c r="D125" s="67" t="s">
        <v>1282</v>
      </c>
      <c r="E125" s="67" t="s">
        <v>1283</v>
      </c>
      <c r="F125" s="67" t="s">
        <v>1284</v>
      </c>
      <c r="G125" s="486" t="s">
        <v>267</v>
      </c>
      <c r="K125" s="67" t="s">
        <v>582</v>
      </c>
      <c r="L125" s="43">
        <v>1</v>
      </c>
      <c r="M125" s="43">
        <v>1</v>
      </c>
      <c r="AA125" s="485"/>
    </row>
    <row r="126" spans="1:27" ht="24">
      <c r="A126" s="513">
        <f t="shared" si="3"/>
        <v>72</v>
      </c>
      <c r="B126" s="67" t="s">
        <v>1538</v>
      </c>
      <c r="C126" s="486" t="s">
        <v>1285</v>
      </c>
      <c r="D126" s="67" t="s">
        <v>1286</v>
      </c>
      <c r="E126" s="67" t="s">
        <v>1287</v>
      </c>
      <c r="G126" s="486" t="s">
        <v>267</v>
      </c>
      <c r="H126" s="67" t="s">
        <v>1219</v>
      </c>
      <c r="K126" s="67" t="s">
        <v>582</v>
      </c>
      <c r="L126" s="43">
        <v>3</v>
      </c>
      <c r="M126" s="43">
        <v>3</v>
      </c>
      <c r="AA126" s="485"/>
    </row>
    <row r="127" spans="1:27" ht="60">
      <c r="A127" s="513">
        <f t="shared" si="3"/>
        <v>73</v>
      </c>
      <c r="B127" s="67" t="s">
        <v>263</v>
      </c>
      <c r="D127" s="67" t="s">
        <v>1288</v>
      </c>
      <c r="E127" s="67" t="s">
        <v>1289</v>
      </c>
      <c r="F127" s="67" t="s">
        <v>1290</v>
      </c>
      <c r="G127" s="486" t="s">
        <v>1167</v>
      </c>
      <c r="H127" s="67" t="s">
        <v>1167</v>
      </c>
      <c r="J127" s="67" t="s">
        <v>582</v>
      </c>
      <c r="L127" s="43">
        <v>4</v>
      </c>
      <c r="M127" s="43">
        <v>8</v>
      </c>
      <c r="AA127" s="485"/>
    </row>
    <row r="128" spans="1:27" ht="48">
      <c r="A128" s="513">
        <f t="shared" si="3"/>
        <v>74</v>
      </c>
      <c r="B128" s="67" t="s">
        <v>94</v>
      </c>
      <c r="D128" s="67" t="s">
        <v>1291</v>
      </c>
      <c r="E128" s="67" t="s">
        <v>1292</v>
      </c>
      <c r="F128" s="67" t="s">
        <v>1293</v>
      </c>
      <c r="G128" s="486" t="s">
        <v>251</v>
      </c>
      <c r="H128" s="67" t="s">
        <v>1294</v>
      </c>
      <c r="J128" s="67" t="s">
        <v>582</v>
      </c>
      <c r="M128" s="43">
        <v>13</v>
      </c>
      <c r="AA128" s="485"/>
    </row>
    <row r="129" spans="1:27" ht="36">
      <c r="A129" s="513">
        <v>75</v>
      </c>
      <c r="B129" s="67" t="s">
        <v>101</v>
      </c>
      <c r="D129" s="67" t="s">
        <v>1295</v>
      </c>
      <c r="G129" s="486" t="s">
        <v>1213</v>
      </c>
      <c r="H129" s="67" t="s">
        <v>1213</v>
      </c>
      <c r="J129" s="67" t="s">
        <v>582</v>
      </c>
      <c r="AA129" s="485"/>
    </row>
  </sheetData>
  <mergeCells count="3">
    <mergeCell ref="J5:K5"/>
    <mergeCell ref="Q5:W5"/>
    <mergeCell ref="L6:N6"/>
  </mergeCells>
  <dataValidations count="3">
    <dataValidation type="list" allowBlank="1" showInputMessage="1" showErrorMessage="1" sqref="O130:O1048576 O8:O53 O55:O128" xr:uid="{903D2F46-2CE0-464D-BB01-F1EB90FFEFE4}">
      <formula1>"Prio Fixing Bug, Prio New Feature, Others, Compliance Issue"</formula1>
    </dataValidation>
    <dataValidation type="list" allowBlank="1" showInputMessage="1" showErrorMessage="1" sqref="I8:I14 I16:I23 I29:I43" xr:uid="{1B9E3933-B227-405B-B356-CB80D369FE16}">
      <formula1>"CC, SFP, Panamas, Ecosystem+PL"</formula1>
    </dataValidation>
    <dataValidation type="list" allowBlank="1" showInputMessage="1" showErrorMessage="1" sqref="I15 I24:I28" xr:uid="{F91A0F95-3944-45E1-89EF-B1E84F525F1E}">
      <formula1>"CC, SFP, Panamas, Ecosystem+PL, Multicategory"</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9D2A2-14FC-4F65-9B7D-C838F6C5911F}">
  <sheetPr codeName="Sheet11"/>
  <dimension ref="A2:AA22"/>
  <sheetViews>
    <sheetView workbookViewId="0">
      <selection activeCell="D6" sqref="D6"/>
    </sheetView>
  </sheetViews>
  <sheetFormatPr defaultRowHeight="14.45"/>
  <cols>
    <col min="4" max="4" width="25.42578125" customWidth="1"/>
    <col min="5" max="5" width="29.5703125" customWidth="1"/>
    <col min="6" max="6" width="23.42578125" customWidth="1"/>
  </cols>
  <sheetData>
    <row r="2" spans="1:15" s="485" customFormat="1" ht="96">
      <c r="A2" s="513">
        <f>A1+1</f>
        <v>1</v>
      </c>
      <c r="B2" s="67" t="s">
        <v>101</v>
      </c>
      <c r="C2" s="486" t="s">
        <v>1481</v>
      </c>
      <c r="D2" s="67" t="s">
        <v>1482</v>
      </c>
      <c r="E2" s="67" t="s">
        <v>1483</v>
      </c>
      <c r="F2" s="67" t="s">
        <v>1484</v>
      </c>
      <c r="G2" s="486" t="s">
        <v>1213</v>
      </c>
      <c r="H2" s="67" t="s">
        <v>1254</v>
      </c>
      <c r="I2" s="67"/>
      <c r="J2" s="67"/>
      <c r="K2" s="67" t="s">
        <v>582</v>
      </c>
      <c r="L2" s="43">
        <v>2</v>
      </c>
      <c r="M2" s="43" t="s">
        <v>1643</v>
      </c>
      <c r="N2" s="67"/>
      <c r="O2" s="487"/>
    </row>
    <row r="3" spans="1:15" s="485" customFormat="1" ht="60">
      <c r="A3" s="513">
        <f>A2+1</f>
        <v>2</v>
      </c>
      <c r="B3" s="67" t="s">
        <v>101</v>
      </c>
      <c r="C3" s="486" t="s">
        <v>181</v>
      </c>
      <c r="D3" s="67" t="s">
        <v>141</v>
      </c>
      <c r="E3" s="67" t="s">
        <v>1478</v>
      </c>
      <c r="F3" s="67" t="s">
        <v>1479</v>
      </c>
      <c r="G3" s="486" t="s">
        <v>1213</v>
      </c>
      <c r="H3" s="67" t="s">
        <v>104</v>
      </c>
      <c r="I3" s="67"/>
      <c r="J3" s="67"/>
      <c r="K3" s="67" t="s">
        <v>582</v>
      </c>
      <c r="L3" s="43" t="s">
        <v>1639</v>
      </c>
      <c r="M3" s="43" t="s">
        <v>1654</v>
      </c>
      <c r="N3" s="67"/>
      <c r="O3" s="487"/>
    </row>
    <row r="4" spans="1:15" s="485" customFormat="1" ht="48">
      <c r="A4" s="513" t="e">
        <f>#REF!+1</f>
        <v>#REF!</v>
      </c>
      <c r="B4" s="67" t="s">
        <v>101</v>
      </c>
      <c r="C4" s="486" t="s">
        <v>1142</v>
      </c>
      <c r="D4" s="67" t="s">
        <v>148</v>
      </c>
      <c r="E4" s="67" t="s">
        <v>1480</v>
      </c>
      <c r="F4" s="67" t="s">
        <v>150</v>
      </c>
      <c r="G4" s="486" t="s">
        <v>1213</v>
      </c>
      <c r="H4" s="67" t="s">
        <v>104</v>
      </c>
      <c r="I4" s="67"/>
      <c r="J4" s="67"/>
      <c r="K4" s="67" t="s">
        <v>582</v>
      </c>
      <c r="L4" s="43">
        <v>1</v>
      </c>
      <c r="M4" s="43" t="s">
        <v>1655</v>
      </c>
      <c r="N4" s="67"/>
      <c r="O4" s="487"/>
    </row>
    <row r="5" spans="1:15" s="485" customFormat="1" ht="72">
      <c r="A5" s="513" t="e">
        <f>A4+1</f>
        <v>#REF!</v>
      </c>
      <c r="B5" s="67" t="s">
        <v>101</v>
      </c>
      <c r="C5" s="486" t="s">
        <v>1477</v>
      </c>
      <c r="D5" s="67" t="s">
        <v>145</v>
      </c>
      <c r="E5" s="67" t="s">
        <v>146</v>
      </c>
      <c r="F5" s="67" t="s">
        <v>147</v>
      </c>
      <c r="G5" s="486" t="s">
        <v>1213</v>
      </c>
      <c r="H5" s="67" t="s">
        <v>104</v>
      </c>
      <c r="I5" s="67"/>
      <c r="J5" s="67"/>
      <c r="K5" s="67" t="s">
        <v>582</v>
      </c>
      <c r="L5" s="43" t="s">
        <v>1639</v>
      </c>
      <c r="M5" s="43" t="s">
        <v>1644</v>
      </c>
      <c r="N5" s="67"/>
      <c r="O5" s="487"/>
    </row>
    <row r="6" spans="1:15" s="485" customFormat="1" ht="108">
      <c r="A6" s="513" t="e">
        <f>A5+1</f>
        <v>#REF!</v>
      </c>
      <c r="B6" s="67" t="s">
        <v>101</v>
      </c>
      <c r="C6" s="486" t="s">
        <v>1142</v>
      </c>
      <c r="D6" s="67" t="s">
        <v>193</v>
      </c>
      <c r="E6" s="67" t="s">
        <v>194</v>
      </c>
      <c r="F6" s="67" t="s">
        <v>1485</v>
      </c>
      <c r="G6" s="486" t="s">
        <v>1213</v>
      </c>
      <c r="H6" s="67" t="s">
        <v>104</v>
      </c>
      <c r="I6" s="67"/>
      <c r="J6" s="67"/>
      <c r="K6" s="67" t="s">
        <v>582</v>
      </c>
      <c r="L6" s="43">
        <v>6</v>
      </c>
      <c r="M6" s="43" t="s">
        <v>1656</v>
      </c>
      <c r="N6" s="67"/>
      <c r="O6" s="487"/>
    </row>
    <row r="7" spans="1:15" s="485" customFormat="1" ht="108">
      <c r="A7" s="513" t="e">
        <f>#REF!+1</f>
        <v>#REF!</v>
      </c>
      <c r="B7" s="67" t="s">
        <v>101</v>
      </c>
      <c r="C7" s="486"/>
      <c r="D7" s="67" t="s">
        <v>197</v>
      </c>
      <c r="E7" s="67" t="s">
        <v>198</v>
      </c>
      <c r="F7" s="67" t="s">
        <v>199</v>
      </c>
      <c r="G7" s="486" t="s">
        <v>1213</v>
      </c>
      <c r="H7" s="67" t="s">
        <v>104</v>
      </c>
      <c r="I7" s="67"/>
      <c r="J7" s="67"/>
      <c r="K7" s="67" t="s">
        <v>582</v>
      </c>
      <c r="L7" s="43">
        <v>8</v>
      </c>
      <c r="M7" s="43" t="s">
        <v>1657</v>
      </c>
      <c r="N7" s="67"/>
      <c r="O7" s="487"/>
    </row>
    <row r="8" spans="1:15" s="485" customFormat="1" ht="84">
      <c r="A8" s="513" t="e">
        <f>#REF!+1</f>
        <v>#REF!</v>
      </c>
      <c r="B8" s="67" t="s">
        <v>101</v>
      </c>
      <c r="C8" s="486"/>
      <c r="D8" s="67" t="s">
        <v>1486</v>
      </c>
      <c r="E8" s="67" t="s">
        <v>132</v>
      </c>
      <c r="F8" s="67" t="s">
        <v>1487</v>
      </c>
      <c r="G8" s="486" t="s">
        <v>1213</v>
      </c>
      <c r="H8" s="67" t="s">
        <v>104</v>
      </c>
      <c r="I8" s="67"/>
      <c r="J8" s="67"/>
      <c r="K8" s="67" t="s">
        <v>582</v>
      </c>
      <c r="L8" s="43">
        <v>3</v>
      </c>
      <c r="M8" s="43" t="s">
        <v>1658</v>
      </c>
      <c r="N8" s="67"/>
      <c r="O8" s="487"/>
    </row>
    <row r="9" spans="1:15" s="485" customFormat="1" ht="132">
      <c r="A9" s="513" t="e">
        <f>#REF!+1</f>
        <v>#REF!</v>
      </c>
      <c r="B9" s="67" t="s">
        <v>180</v>
      </c>
      <c r="C9" s="486" t="s">
        <v>686</v>
      </c>
      <c r="D9" s="67" t="s">
        <v>1647</v>
      </c>
      <c r="E9" s="67" t="s">
        <v>183</v>
      </c>
      <c r="F9" s="67" t="s">
        <v>184</v>
      </c>
      <c r="G9" s="486" t="s">
        <v>185</v>
      </c>
      <c r="H9" s="67" t="s">
        <v>185</v>
      </c>
      <c r="I9" s="67"/>
      <c r="J9" s="67"/>
      <c r="K9" s="67">
        <v>1</v>
      </c>
      <c r="L9" s="43">
        <v>1</v>
      </c>
      <c r="M9" s="43" t="s">
        <v>1659</v>
      </c>
      <c r="N9" s="67"/>
      <c r="O9" s="487"/>
    </row>
    <row r="10" spans="1:15" s="485" customFormat="1" ht="36">
      <c r="A10" s="513" t="e">
        <f>#REF!+1</f>
        <v>#REF!</v>
      </c>
      <c r="B10" s="67" t="s">
        <v>180</v>
      </c>
      <c r="C10" s="486" t="s">
        <v>686</v>
      </c>
      <c r="D10" s="67" t="s">
        <v>1648</v>
      </c>
      <c r="E10" s="67" t="s">
        <v>210</v>
      </c>
      <c r="F10" s="67" t="s">
        <v>210</v>
      </c>
      <c r="G10" s="486" t="s">
        <v>185</v>
      </c>
      <c r="H10" s="67" t="s">
        <v>185</v>
      </c>
      <c r="I10" s="67"/>
      <c r="J10" s="67"/>
      <c r="K10" s="67">
        <v>2</v>
      </c>
      <c r="L10" s="43"/>
      <c r="M10" s="43" t="s">
        <v>1660</v>
      </c>
      <c r="N10" s="67"/>
      <c r="O10" s="487"/>
    </row>
    <row r="11" spans="1:15" s="485" customFormat="1" ht="48">
      <c r="A11" s="513" t="e">
        <f>A10+1</f>
        <v>#REF!</v>
      </c>
      <c r="B11" s="67" t="s">
        <v>321</v>
      </c>
      <c r="C11" s="486"/>
      <c r="D11" s="67" t="s">
        <v>1464</v>
      </c>
      <c r="E11" s="67" t="s">
        <v>1465</v>
      </c>
      <c r="F11" s="67" t="s">
        <v>1466</v>
      </c>
      <c r="G11" s="486" t="s">
        <v>1200</v>
      </c>
      <c r="H11" s="67" t="s">
        <v>1201</v>
      </c>
      <c r="I11" s="67"/>
      <c r="J11" s="67" t="s">
        <v>582</v>
      </c>
      <c r="K11" s="67" t="s">
        <v>582</v>
      </c>
      <c r="L11" s="43">
        <v>3</v>
      </c>
      <c r="M11" s="43" t="s">
        <v>1637</v>
      </c>
      <c r="N11" s="67"/>
      <c r="O11" s="487"/>
    </row>
    <row r="12" spans="1:15" s="485" customFormat="1" ht="48">
      <c r="A12" s="513" t="e">
        <f>A11+1</f>
        <v>#REF!</v>
      </c>
      <c r="B12" s="67" t="s">
        <v>410</v>
      </c>
      <c r="C12" s="486"/>
      <c r="D12" s="67" t="s">
        <v>1652</v>
      </c>
      <c r="E12" s="67" t="s">
        <v>1248</v>
      </c>
      <c r="F12" s="67" t="s">
        <v>1517</v>
      </c>
      <c r="G12" s="486" t="s">
        <v>555</v>
      </c>
      <c r="H12" s="67" t="s">
        <v>1250</v>
      </c>
      <c r="I12" s="67"/>
      <c r="J12" s="67"/>
      <c r="K12" s="67" t="s">
        <v>582</v>
      </c>
      <c r="L12" s="43"/>
      <c r="M12" s="43" t="s">
        <v>1653</v>
      </c>
      <c r="N12" s="67"/>
      <c r="O12" s="487"/>
    </row>
    <row r="13" spans="1:15" s="485" customFormat="1" ht="36">
      <c r="A13" s="513" t="e">
        <f>A12+1</f>
        <v>#REF!</v>
      </c>
      <c r="B13" s="67" t="s">
        <v>1000</v>
      </c>
      <c r="C13" s="486"/>
      <c r="D13" s="67" t="s">
        <v>1469</v>
      </c>
      <c r="E13" s="67" t="s">
        <v>1470</v>
      </c>
      <c r="F13" s="67" t="s">
        <v>1471</v>
      </c>
      <c r="G13" s="486" t="s">
        <v>1200</v>
      </c>
      <c r="H13" s="67" t="s">
        <v>1201</v>
      </c>
      <c r="I13" s="67"/>
      <c r="J13" s="67" t="s">
        <v>582</v>
      </c>
      <c r="K13" s="67" t="s">
        <v>582</v>
      </c>
      <c r="L13" s="43">
        <v>2</v>
      </c>
      <c r="M13" s="43" t="s">
        <v>1661</v>
      </c>
      <c r="N13" s="67"/>
      <c r="O13" s="487"/>
    </row>
    <row r="14" spans="1:15" s="485" customFormat="1" ht="36">
      <c r="A14" s="513" t="e">
        <f>A13+1</f>
        <v>#REF!</v>
      </c>
      <c r="B14" s="67" t="s">
        <v>1000</v>
      </c>
      <c r="C14" s="486"/>
      <c r="D14" s="67" t="s">
        <v>1469</v>
      </c>
      <c r="E14" s="67" t="s">
        <v>1470</v>
      </c>
      <c r="F14" s="67" t="s">
        <v>1471</v>
      </c>
      <c r="G14" s="486" t="s">
        <v>1200</v>
      </c>
      <c r="H14" s="67" t="s">
        <v>1201</v>
      </c>
      <c r="I14" s="67"/>
      <c r="J14" s="67" t="s">
        <v>582</v>
      </c>
      <c r="K14" s="67" t="s">
        <v>582</v>
      </c>
      <c r="L14" s="43">
        <v>2</v>
      </c>
      <c r="M14" s="43" t="s">
        <v>1661</v>
      </c>
      <c r="N14" s="67"/>
      <c r="O14" s="487"/>
    </row>
    <row r="15" spans="1:15" s="485" customFormat="1" ht="108">
      <c r="A15" s="513" t="e">
        <f>A14+1</f>
        <v>#REF!</v>
      </c>
      <c r="B15" s="67" t="s">
        <v>1153</v>
      </c>
      <c r="C15" s="486" t="s">
        <v>1154</v>
      </c>
      <c r="D15" s="67" t="s">
        <v>1155</v>
      </c>
      <c r="E15" s="67" t="s">
        <v>1156</v>
      </c>
      <c r="F15" s="514" t="s">
        <v>1157</v>
      </c>
      <c r="G15" s="486" t="s">
        <v>46</v>
      </c>
      <c r="H15" s="67" t="s">
        <v>1158</v>
      </c>
      <c r="I15" s="67"/>
      <c r="J15" s="67" t="s">
        <v>582</v>
      </c>
      <c r="K15" s="67"/>
      <c r="L15" s="43"/>
      <c r="M15" s="43" t="s">
        <v>1159</v>
      </c>
      <c r="N15" s="67"/>
      <c r="O15" s="487" t="s">
        <v>1160</v>
      </c>
    </row>
    <row r="16" spans="1:15" s="485" customFormat="1" ht="36">
      <c r="A16" s="513" t="e">
        <f>#REF!+1</f>
        <v>#REF!</v>
      </c>
      <c r="B16" s="67" t="s">
        <v>180</v>
      </c>
      <c r="C16" s="486" t="s">
        <v>211</v>
      </c>
      <c r="D16" s="67" t="s">
        <v>212</v>
      </c>
      <c r="E16" s="67" t="s">
        <v>213</v>
      </c>
      <c r="F16" s="67" t="s">
        <v>214</v>
      </c>
      <c r="G16" s="486" t="s">
        <v>185</v>
      </c>
      <c r="H16" s="67" t="s">
        <v>185</v>
      </c>
      <c r="I16" s="67"/>
      <c r="J16" s="67"/>
      <c r="K16" s="67">
        <v>3</v>
      </c>
      <c r="L16" s="43"/>
      <c r="M16" s="43" t="s">
        <v>1646</v>
      </c>
      <c r="N16" s="67"/>
      <c r="O16" s="487"/>
    </row>
    <row r="17" spans="1:27" s="485" customFormat="1" ht="96">
      <c r="A17" s="513" t="e">
        <f t="shared" ref="A17:A22" si="0">A16+1</f>
        <v>#REF!</v>
      </c>
      <c r="B17" s="67" t="s">
        <v>228</v>
      </c>
      <c r="C17" s="486"/>
      <c r="D17" s="67" t="s">
        <v>1533</v>
      </c>
      <c r="E17" s="67" t="s">
        <v>1534</v>
      </c>
      <c r="F17" s="67" t="s">
        <v>1535</v>
      </c>
      <c r="G17" s="486" t="s">
        <v>958</v>
      </c>
      <c r="H17" s="67" t="s">
        <v>1536</v>
      </c>
      <c r="I17" s="67"/>
      <c r="J17" s="67"/>
      <c r="K17" s="67"/>
      <c r="L17" s="43"/>
      <c r="M17" s="43">
        <v>1</v>
      </c>
      <c r="N17" s="67"/>
      <c r="O17" s="487"/>
      <c r="P17" s="67"/>
      <c r="Q17" s="67"/>
      <c r="R17" s="67"/>
      <c r="S17" s="67"/>
      <c r="T17" s="67"/>
      <c r="U17" s="67"/>
      <c r="V17" s="67"/>
      <c r="W17" s="67"/>
      <c r="X17" s="67"/>
      <c r="Y17" s="66"/>
      <c r="Z17" s="66"/>
    </row>
    <row r="18" spans="1:27" s="557" customFormat="1" ht="24">
      <c r="A18" s="552" t="e">
        <f t="shared" si="0"/>
        <v>#REF!</v>
      </c>
      <c r="B18" s="553" t="s">
        <v>94</v>
      </c>
      <c r="C18" s="553"/>
      <c r="D18" s="553" t="s">
        <v>1047</v>
      </c>
      <c r="E18" s="553" t="s">
        <v>1048</v>
      </c>
      <c r="F18" s="553" t="s">
        <v>1049</v>
      </c>
      <c r="G18" s="553"/>
      <c r="H18" s="553" t="s">
        <v>1004</v>
      </c>
      <c r="I18" s="553"/>
      <c r="J18" s="554"/>
      <c r="K18" s="555" t="s">
        <v>582</v>
      </c>
      <c r="L18" s="556">
        <v>1</v>
      </c>
      <c r="M18" s="556">
        <v>5</v>
      </c>
      <c r="N18" s="553"/>
      <c r="O18" s="555" t="s">
        <v>1026</v>
      </c>
      <c r="P18" s="552"/>
      <c r="Q18" s="552"/>
      <c r="R18" s="553"/>
      <c r="S18" s="553" t="s">
        <v>1662</v>
      </c>
      <c r="T18" s="553"/>
      <c r="U18" s="553"/>
      <c r="V18" s="553"/>
      <c r="W18" s="553"/>
      <c r="X18" s="553"/>
      <c r="Y18" s="552"/>
      <c r="Z18" s="552"/>
      <c r="AA18" s="552"/>
    </row>
    <row r="19" spans="1:27" s="557" customFormat="1" ht="96">
      <c r="A19" s="552" t="e">
        <f t="shared" si="0"/>
        <v>#REF!</v>
      </c>
      <c r="B19" s="553" t="s">
        <v>94</v>
      </c>
      <c r="C19" s="553"/>
      <c r="D19" s="553" t="s">
        <v>1053</v>
      </c>
      <c r="E19" s="553" t="s">
        <v>1054</v>
      </c>
      <c r="F19" s="553" t="s">
        <v>1055</v>
      </c>
      <c r="G19" s="553"/>
      <c r="H19" s="553" t="s">
        <v>1004</v>
      </c>
      <c r="I19" s="553"/>
      <c r="J19" s="554"/>
      <c r="K19" s="555" t="s">
        <v>582</v>
      </c>
      <c r="L19" s="556">
        <v>4</v>
      </c>
      <c r="M19" s="556">
        <v>7</v>
      </c>
      <c r="N19" s="553"/>
      <c r="O19" s="555" t="s">
        <v>1026</v>
      </c>
      <c r="P19" s="552"/>
      <c r="Q19" s="552"/>
      <c r="R19" s="553"/>
      <c r="S19" s="553" t="s">
        <v>1663</v>
      </c>
      <c r="T19" s="553"/>
      <c r="U19" s="553"/>
      <c r="V19" s="553"/>
      <c r="W19" s="553"/>
      <c r="X19" s="553"/>
      <c r="Y19" s="552"/>
      <c r="Z19" s="552"/>
      <c r="AA19" s="552"/>
    </row>
    <row r="20" spans="1:27" s="557" customFormat="1" ht="132">
      <c r="A20" s="552" t="e">
        <f t="shared" si="0"/>
        <v>#REF!</v>
      </c>
      <c r="B20" s="553" t="s">
        <v>180</v>
      </c>
      <c r="C20" s="553"/>
      <c r="D20" s="553" t="s">
        <v>182</v>
      </c>
      <c r="E20" s="553" t="s">
        <v>183</v>
      </c>
      <c r="F20" s="553" t="s">
        <v>184</v>
      </c>
      <c r="G20" s="553"/>
      <c r="H20" s="553" t="s">
        <v>1033</v>
      </c>
      <c r="I20" s="553"/>
      <c r="J20" s="554"/>
      <c r="K20" s="555" t="s">
        <v>582</v>
      </c>
      <c r="L20" s="556">
        <v>1</v>
      </c>
      <c r="M20" s="556" t="s">
        <v>1058</v>
      </c>
      <c r="N20" s="553"/>
      <c r="O20" s="555" t="s">
        <v>1026</v>
      </c>
      <c r="P20" s="552"/>
      <c r="Q20" s="552"/>
      <c r="R20" s="553"/>
      <c r="S20" s="553" t="s">
        <v>1664</v>
      </c>
      <c r="T20" s="553"/>
      <c r="U20" s="553"/>
      <c r="V20" s="553"/>
      <c r="W20" s="553"/>
      <c r="X20" s="553"/>
      <c r="Y20" s="552"/>
      <c r="Z20" s="552"/>
      <c r="AA20" s="552" t="s">
        <v>1059</v>
      </c>
    </row>
    <row r="21" spans="1:27" s="557" customFormat="1" ht="60">
      <c r="A21" s="552" t="e">
        <f t="shared" si="0"/>
        <v>#REF!</v>
      </c>
      <c r="B21" s="553" t="s">
        <v>94</v>
      </c>
      <c r="C21" s="553" t="s">
        <v>94</v>
      </c>
      <c r="D21" s="553" t="s">
        <v>1208</v>
      </c>
      <c r="E21" s="553" t="s">
        <v>1209</v>
      </c>
      <c r="F21" s="553" t="s">
        <v>1210</v>
      </c>
      <c r="G21" s="553" t="s">
        <v>251</v>
      </c>
      <c r="H21" s="553" t="s">
        <v>1202</v>
      </c>
      <c r="I21" s="553"/>
      <c r="J21" s="553" t="s">
        <v>582</v>
      </c>
      <c r="K21" s="553">
        <v>2</v>
      </c>
      <c r="L21" s="556"/>
      <c r="M21" s="556">
        <v>11</v>
      </c>
      <c r="N21" s="553"/>
      <c r="O21" s="555"/>
      <c r="P21" s="553"/>
      <c r="Q21" s="553"/>
      <c r="R21" s="553"/>
      <c r="S21" s="553" t="s">
        <v>1665</v>
      </c>
      <c r="T21" s="553"/>
      <c r="U21" s="553"/>
      <c r="V21" s="553"/>
      <c r="W21" s="553"/>
      <c r="X21" s="553"/>
      <c r="Y21" s="552"/>
      <c r="Z21" s="552"/>
      <c r="AA21" s="552"/>
    </row>
    <row r="22" spans="1:27" s="557" customFormat="1" ht="24">
      <c r="A22" s="552" t="e">
        <f t="shared" si="0"/>
        <v>#REF!</v>
      </c>
      <c r="B22" s="553" t="s">
        <v>94</v>
      </c>
      <c r="C22" s="553" t="s">
        <v>180</v>
      </c>
      <c r="D22" s="553" t="s">
        <v>1227</v>
      </c>
      <c r="E22" s="553"/>
      <c r="F22" s="553"/>
      <c r="G22" s="553" t="s">
        <v>1228</v>
      </c>
      <c r="H22" s="553" t="s">
        <v>1202</v>
      </c>
      <c r="I22" s="553"/>
      <c r="J22" s="553"/>
      <c r="K22" s="553">
        <v>6</v>
      </c>
      <c r="L22" s="556"/>
      <c r="M22" s="556">
        <v>12</v>
      </c>
      <c r="N22" s="553"/>
      <c r="O22" s="555"/>
      <c r="P22" s="553"/>
      <c r="Q22" s="553"/>
      <c r="R22" s="553"/>
      <c r="S22" s="553" t="s">
        <v>1662</v>
      </c>
      <c r="T22" s="553"/>
      <c r="U22" s="553"/>
      <c r="V22" s="553"/>
      <c r="W22" s="553"/>
      <c r="X22" s="553"/>
      <c r="Y22" s="552"/>
      <c r="Z22" s="552"/>
      <c r="AA22" s="552"/>
    </row>
  </sheetData>
  <dataValidations count="2">
    <dataValidation type="list" allowBlank="1" showInputMessage="1" showErrorMessage="1" sqref="O2:O22" xr:uid="{9B95669F-1ADE-430C-8CDC-EE3C1D1B59EF}">
      <formula1>"Prio Fixing Bug, Prio New Feature, Others, Compliance Issue"</formula1>
    </dataValidation>
    <dataValidation type="list" allowBlank="1" showInputMessage="1" showErrorMessage="1" sqref="I18:I20" xr:uid="{EFE954B5-A991-4D1F-840E-6FCEF784AF8A}">
      <formula1>"CC, SFP, Panamas, Ecosystem+PL"</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F8DF7-C837-46D7-9233-EA2E2C3A469F}">
  <sheetPr codeName="Sheet12"/>
  <dimension ref="A1:AD163"/>
  <sheetViews>
    <sheetView zoomScale="70" zoomScaleNormal="70" workbookViewId="0">
      <pane xSplit="7" topLeftCell="V1" activePane="topRight" state="frozen"/>
      <selection pane="topRight" activeCell="Z7" sqref="Z7"/>
    </sheetView>
  </sheetViews>
  <sheetFormatPr defaultColWidth="8.5703125" defaultRowHeight="12"/>
  <cols>
    <col min="1" max="2" width="8" style="66" customWidth="1"/>
    <col min="3" max="3" width="15.5703125" style="67" customWidth="1"/>
    <col min="4" max="4" width="15.5703125" style="486" customWidth="1"/>
    <col min="5" max="5" width="29.5703125" style="67" customWidth="1"/>
    <col min="6" max="6" width="39.42578125" style="67" customWidth="1"/>
    <col min="7" max="7" width="43.5703125" style="67" customWidth="1"/>
    <col min="8" max="8" width="16.42578125" style="486" customWidth="1"/>
    <col min="9" max="9" width="21.5703125" style="67" customWidth="1"/>
    <col min="10" max="10" width="16.42578125" style="67" customWidth="1"/>
    <col min="11" max="11" width="16.5703125" style="67" customWidth="1"/>
    <col min="12" max="12" width="13.42578125" style="14" customWidth="1"/>
    <col min="13" max="14" width="13.42578125" style="43" customWidth="1"/>
    <col min="15" max="15" width="13.42578125" style="67" customWidth="1"/>
    <col min="16" max="16" width="13.42578125" style="487" customWidth="1"/>
    <col min="17" max="17" width="13.42578125" style="67" customWidth="1"/>
    <col min="18" max="18" width="8.5703125" style="67" bestFit="1" customWidth="1"/>
    <col min="19" max="19" width="10.42578125" style="67" customWidth="1"/>
    <col min="20" max="20" width="8.5703125" style="42" bestFit="1" customWidth="1"/>
    <col min="21" max="24" width="8.5703125" style="67" bestFit="1" customWidth="1"/>
    <col min="25" max="25" width="34.5703125" style="67" bestFit="1" customWidth="1"/>
    <col min="26" max="26" width="8.5703125" style="14" bestFit="1" customWidth="1"/>
    <col min="27" max="27" width="8.5703125" style="66" bestFit="1" customWidth="1"/>
    <col min="28" max="28" width="15.5703125" style="67" customWidth="1"/>
    <col min="29" max="29" width="8.5703125" style="485" bestFit="1" customWidth="1"/>
    <col min="30" max="30" width="10.42578125" style="485" bestFit="1" customWidth="1"/>
    <col min="31" max="16384" width="8.5703125" style="485"/>
  </cols>
  <sheetData>
    <row r="1" spans="1:29">
      <c r="A1" s="145" t="s">
        <v>0</v>
      </c>
      <c r="B1" s="145"/>
      <c r="C1" s="488"/>
      <c r="D1" s="488"/>
      <c r="E1" s="488"/>
      <c r="F1" s="488"/>
      <c r="G1" s="488"/>
      <c r="H1" s="488"/>
      <c r="I1" s="488"/>
      <c r="J1" s="488"/>
      <c r="K1" s="488"/>
      <c r="L1" s="598"/>
      <c r="M1" s="489"/>
      <c r="N1" s="489"/>
      <c r="O1" s="488"/>
      <c r="P1" s="488"/>
      <c r="Q1" s="488"/>
      <c r="R1" s="488"/>
      <c r="S1" s="488"/>
      <c r="T1" s="45"/>
      <c r="U1" s="488"/>
      <c r="V1" s="488"/>
      <c r="W1" s="488"/>
      <c r="X1" s="488"/>
      <c r="Y1" s="488"/>
      <c r="Z1" s="598"/>
      <c r="AA1" s="485"/>
      <c r="AB1" s="488"/>
    </row>
    <row r="2" spans="1:29">
      <c r="A2" s="146" t="s">
        <v>1</v>
      </c>
      <c r="B2" s="146"/>
      <c r="C2" s="490"/>
      <c r="D2" s="490"/>
      <c r="E2" s="488"/>
      <c r="F2" s="488"/>
      <c r="G2" s="488"/>
      <c r="H2" s="488"/>
      <c r="I2" s="488"/>
      <c r="J2" s="488"/>
      <c r="K2" s="488"/>
      <c r="L2" s="598"/>
      <c r="M2" s="489"/>
      <c r="N2" s="489"/>
      <c r="O2" s="488"/>
      <c r="P2" s="488"/>
      <c r="Q2" s="488"/>
      <c r="R2" s="488"/>
      <c r="S2" s="488"/>
      <c r="T2" s="45"/>
      <c r="U2" s="488"/>
      <c r="V2" s="488"/>
      <c r="W2" s="488"/>
      <c r="X2" s="488"/>
      <c r="Y2" s="488"/>
      <c r="Z2" s="598"/>
      <c r="AA2" s="485"/>
      <c r="AB2" s="488"/>
    </row>
    <row r="3" spans="1:29">
      <c r="A3" s="146" t="s">
        <v>2</v>
      </c>
      <c r="B3" s="146"/>
      <c r="C3" s="488"/>
      <c r="D3" s="488"/>
      <c r="E3" s="488"/>
      <c r="F3" s="488"/>
      <c r="G3" s="488"/>
      <c r="H3" s="488"/>
      <c r="I3" s="488"/>
      <c r="J3" s="488"/>
      <c r="K3" s="488"/>
      <c r="L3" s="598"/>
      <c r="M3" s="489"/>
      <c r="N3" s="489"/>
      <c r="O3" s="488"/>
      <c r="P3" s="488"/>
      <c r="Q3" s="488"/>
      <c r="R3" s="488"/>
      <c r="S3" s="488"/>
      <c r="T3" s="45"/>
      <c r="U3" s="488"/>
      <c r="V3" s="488"/>
      <c r="W3" s="488"/>
      <c r="X3" s="488"/>
      <c r="Y3" s="488"/>
      <c r="Z3" s="598"/>
      <c r="AA3" s="485"/>
      <c r="AB3" s="488"/>
    </row>
    <row r="4" spans="1:29">
      <c r="A4" s="491" t="s">
        <v>989</v>
      </c>
      <c r="B4" s="491"/>
      <c r="C4" s="488"/>
      <c r="D4" s="488"/>
      <c r="E4" s="488"/>
      <c r="F4" s="488"/>
      <c r="G4" s="488"/>
      <c r="H4" s="488"/>
      <c r="I4" s="488"/>
      <c r="J4" s="488"/>
      <c r="K4" s="488"/>
      <c r="L4" s="598"/>
      <c r="M4" s="489"/>
      <c r="N4" s="489"/>
      <c r="O4" s="488"/>
      <c r="P4" s="488"/>
      <c r="Q4" s="488"/>
      <c r="R4" s="488"/>
      <c r="S4" s="488"/>
      <c r="T4" s="45"/>
      <c r="U4" s="488"/>
      <c r="V4" s="488"/>
      <c r="W4" s="488"/>
      <c r="X4" s="488"/>
      <c r="Y4" s="488"/>
      <c r="Z4" s="598"/>
      <c r="AA4" s="485"/>
      <c r="AB4" s="488"/>
    </row>
    <row r="5" spans="1:29">
      <c r="A5" s="492"/>
      <c r="B5" s="492"/>
      <c r="C5" s="493" t="s">
        <v>990</v>
      </c>
      <c r="D5" s="494"/>
      <c r="E5" s="493" t="s">
        <v>991</v>
      </c>
      <c r="F5" s="495"/>
      <c r="G5" s="493" t="s">
        <v>992</v>
      </c>
      <c r="H5" s="496"/>
      <c r="I5" s="493" t="s">
        <v>993</v>
      </c>
      <c r="J5" s="489">
        <v>0</v>
      </c>
      <c r="K5" s="1573" t="s">
        <v>994</v>
      </c>
      <c r="L5" s="1575"/>
      <c r="M5" s="489"/>
      <c r="N5" s="489"/>
      <c r="O5" s="488"/>
      <c r="P5" s="488"/>
      <c r="Q5" s="488"/>
      <c r="R5" s="1574" t="s">
        <v>995</v>
      </c>
      <c r="S5" s="1574"/>
      <c r="T5" s="1576"/>
      <c r="U5" s="1574"/>
      <c r="V5" s="1574"/>
      <c r="W5" s="1574"/>
      <c r="X5" s="1574"/>
      <c r="Y5" s="497"/>
      <c r="Z5" s="598"/>
      <c r="AA5" s="485"/>
      <c r="AB5" s="488"/>
    </row>
    <row r="6" spans="1:29">
      <c r="A6" s="148"/>
      <c r="B6" s="148"/>
      <c r="C6" s="488"/>
      <c r="D6" s="490" t="s">
        <v>5</v>
      </c>
      <c r="E6" s="488"/>
      <c r="F6" s="488"/>
      <c r="G6" s="488"/>
      <c r="H6" s="490" t="s">
        <v>5</v>
      </c>
      <c r="I6" s="488"/>
      <c r="J6" s="488"/>
      <c r="K6" s="488"/>
      <c r="L6" s="599"/>
      <c r="M6" s="1577" t="s">
        <v>575</v>
      </c>
      <c r="N6" s="1577"/>
      <c r="O6" s="1577"/>
      <c r="P6" s="490"/>
      <c r="Q6" s="490"/>
      <c r="R6" s="498">
        <v>45919</v>
      </c>
      <c r="S6" s="498">
        <v>45930</v>
      </c>
      <c r="T6" s="56">
        <v>45939</v>
      </c>
      <c r="U6" s="498">
        <v>45944</v>
      </c>
      <c r="V6" s="498">
        <v>45953</v>
      </c>
      <c r="W6" s="499">
        <v>45957</v>
      </c>
      <c r="X6" s="499">
        <v>45958</v>
      </c>
      <c r="Y6" s="499"/>
      <c r="Z6" s="598"/>
      <c r="AA6" s="485"/>
      <c r="AB6" s="488"/>
    </row>
    <row r="7" spans="1:29" ht="24">
      <c r="A7" s="149" t="s">
        <v>6</v>
      </c>
      <c r="B7" s="149"/>
      <c r="C7" s="500" t="s">
        <v>7</v>
      </c>
      <c r="D7" s="501" t="s">
        <v>8</v>
      </c>
      <c r="E7" s="500" t="s">
        <v>9</v>
      </c>
      <c r="F7" s="500" t="s">
        <v>10</v>
      </c>
      <c r="G7" s="500" t="s">
        <v>11</v>
      </c>
      <c r="H7" s="501" t="s">
        <v>12</v>
      </c>
      <c r="I7" s="500" t="s">
        <v>13</v>
      </c>
      <c r="J7" s="500" t="s">
        <v>14</v>
      </c>
      <c r="K7" s="500" t="s">
        <v>15</v>
      </c>
      <c r="L7" s="600" t="s">
        <v>16</v>
      </c>
      <c r="M7" s="58" t="s">
        <v>576</v>
      </c>
      <c r="N7" s="502" t="s">
        <v>996</v>
      </c>
      <c r="O7" s="500" t="s">
        <v>17</v>
      </c>
      <c r="P7" s="500" t="s">
        <v>997</v>
      </c>
      <c r="Q7" s="60" t="s">
        <v>998</v>
      </c>
      <c r="R7" s="60" t="s">
        <v>20</v>
      </c>
      <c r="S7" s="60" t="s">
        <v>21</v>
      </c>
      <c r="T7" s="241" t="s">
        <v>22</v>
      </c>
      <c r="U7" s="60" t="s">
        <v>23</v>
      </c>
      <c r="V7" s="60" t="s">
        <v>24</v>
      </c>
      <c r="W7" s="60" t="s">
        <v>25</v>
      </c>
      <c r="X7" s="60" t="s">
        <v>26</v>
      </c>
      <c r="Y7" s="538" t="s">
        <v>27</v>
      </c>
      <c r="Z7" s="638" t="s">
        <v>578</v>
      </c>
      <c r="AA7" s="544" t="s">
        <v>579</v>
      </c>
      <c r="AB7" s="613" t="s">
        <v>999</v>
      </c>
      <c r="AC7" s="621" t="s">
        <v>1666</v>
      </c>
    </row>
    <row r="8" spans="1:29" ht="24">
      <c r="A8" s="511" t="e">
        <f t="shared" ref="A8:A10" si="0">A7+1</f>
        <v>#VALUE!</v>
      </c>
      <c r="B8" s="511"/>
      <c r="C8" s="67" t="s">
        <v>1000</v>
      </c>
      <c r="E8" s="67" t="s">
        <v>1133</v>
      </c>
      <c r="F8" s="67" t="s">
        <v>1133</v>
      </c>
      <c r="G8" s="67" t="s">
        <v>1135</v>
      </c>
      <c r="I8" s="67" t="s">
        <v>57</v>
      </c>
      <c r="L8" s="487" t="s">
        <v>582</v>
      </c>
      <c r="M8" s="43">
        <v>0</v>
      </c>
      <c r="N8" s="43">
        <v>0</v>
      </c>
      <c r="O8" s="67" t="s">
        <v>1136</v>
      </c>
      <c r="T8" s="574" t="s">
        <v>1136</v>
      </c>
      <c r="U8" s="574" t="s">
        <v>1136</v>
      </c>
      <c r="V8" s="660" t="s">
        <v>1136</v>
      </c>
      <c r="W8" s="571" t="s">
        <v>1667</v>
      </c>
      <c r="Z8" s="14" t="s">
        <v>1668</v>
      </c>
      <c r="AA8" s="535">
        <v>125</v>
      </c>
      <c r="AB8" s="534" t="s">
        <v>1669</v>
      </c>
      <c r="AC8" s="539"/>
    </row>
    <row r="9" spans="1:29" ht="324">
      <c r="A9" s="513" t="e">
        <f t="shared" si="0"/>
        <v>#VALUE!</v>
      </c>
      <c r="B9" s="513"/>
      <c r="C9" s="67" t="s">
        <v>1000</v>
      </c>
      <c r="E9" s="67" t="s">
        <v>1670</v>
      </c>
      <c r="F9" s="67" t="s">
        <v>1230</v>
      </c>
      <c r="G9" s="67" t="s">
        <v>1231</v>
      </c>
      <c r="H9" s="486" t="s">
        <v>384</v>
      </c>
      <c r="I9" s="67" t="s">
        <v>384</v>
      </c>
      <c r="K9" s="68">
        <v>45989</v>
      </c>
      <c r="L9" s="67" t="s">
        <v>582</v>
      </c>
      <c r="M9" s="43">
        <v>1</v>
      </c>
      <c r="N9" s="43">
        <v>1</v>
      </c>
      <c r="T9" s="571" t="s">
        <v>1671</v>
      </c>
      <c r="U9" s="571" t="s">
        <v>1138</v>
      </c>
      <c r="V9" s="595" t="s">
        <v>1672</v>
      </c>
      <c r="W9" s="571" t="s">
        <v>1667</v>
      </c>
      <c r="Z9" s="14" t="s">
        <v>1673</v>
      </c>
      <c r="AA9" s="535">
        <v>11</v>
      </c>
      <c r="AB9" s="534" t="s">
        <v>1674</v>
      </c>
      <c r="AC9" s="539"/>
    </row>
    <row r="10" spans="1:29" ht="84">
      <c r="A10" s="504" t="e">
        <f t="shared" si="0"/>
        <v>#VALUE!</v>
      </c>
      <c r="B10" s="504"/>
      <c r="C10" s="67" t="s">
        <v>101</v>
      </c>
      <c r="D10" s="486" t="s">
        <v>1215</v>
      </c>
      <c r="E10" s="67" t="s">
        <v>1216</v>
      </c>
      <c r="F10" s="67" t="s">
        <v>1217</v>
      </c>
      <c r="G10" s="67" t="s">
        <v>1218</v>
      </c>
      <c r="H10" s="486" t="s">
        <v>1213</v>
      </c>
      <c r="I10" s="67" t="s">
        <v>1219</v>
      </c>
      <c r="L10" s="45" t="s">
        <v>582</v>
      </c>
      <c r="M10" s="43">
        <v>7</v>
      </c>
      <c r="N10" s="43">
        <v>0</v>
      </c>
      <c r="O10" s="67" t="s">
        <v>1220</v>
      </c>
      <c r="T10" s="692" t="s">
        <v>1020</v>
      </c>
      <c r="U10" s="571" t="s">
        <v>1138</v>
      </c>
      <c r="V10" s="594" t="s">
        <v>1675</v>
      </c>
      <c r="W10" s="571" t="s">
        <v>1667</v>
      </c>
      <c r="AA10" s="535">
        <v>5</v>
      </c>
      <c r="AB10" s="534"/>
      <c r="AC10" s="539"/>
    </row>
    <row r="11" spans="1:29" ht="84">
      <c r="A11" s="504" t="e">
        <f t="shared" ref="A11:A16" si="1">A10+1</f>
        <v>#VALUE!</v>
      </c>
      <c r="B11" s="504"/>
      <c r="C11" s="67" t="s">
        <v>101</v>
      </c>
      <c r="D11" s="486" t="s">
        <v>1270</v>
      </c>
      <c r="E11" s="259" t="s">
        <v>1271</v>
      </c>
      <c r="F11" s="259" t="s">
        <v>1272</v>
      </c>
      <c r="G11" s="259" t="s">
        <v>1273</v>
      </c>
      <c r="H11" s="486" t="s">
        <v>1213</v>
      </c>
      <c r="I11" s="67" t="s">
        <v>1219</v>
      </c>
      <c r="L11" s="42" t="s">
        <v>582</v>
      </c>
      <c r="M11" s="43">
        <v>12</v>
      </c>
      <c r="N11" s="43">
        <v>0</v>
      </c>
      <c r="O11" s="67" t="s">
        <v>1220</v>
      </c>
      <c r="T11" s="570" t="s">
        <v>1020</v>
      </c>
      <c r="U11" s="587" t="s">
        <v>1676</v>
      </c>
      <c r="V11" s="525" t="s">
        <v>1677</v>
      </c>
      <c r="W11" s="525" t="s">
        <v>1678</v>
      </c>
      <c r="AA11" s="535"/>
      <c r="AB11" s="534"/>
      <c r="AC11" s="539"/>
    </row>
    <row r="12" spans="1:29" ht="48">
      <c r="A12" s="504" t="e">
        <f t="shared" si="1"/>
        <v>#VALUE!</v>
      </c>
      <c r="B12" s="675"/>
      <c r="C12" s="505" t="s">
        <v>263</v>
      </c>
      <c r="D12" s="506"/>
      <c r="E12" s="67" t="s">
        <v>1030</v>
      </c>
      <c r="F12" s="67" t="s">
        <v>1031</v>
      </c>
      <c r="G12" s="67" t="s">
        <v>1032</v>
      </c>
      <c r="H12" s="507"/>
      <c r="I12" s="67" t="s">
        <v>1033</v>
      </c>
      <c r="K12" s="68">
        <v>46023</v>
      </c>
      <c r="L12" s="487" t="s">
        <v>582</v>
      </c>
      <c r="M12" s="43">
        <v>1</v>
      </c>
      <c r="N12" s="43">
        <v>1</v>
      </c>
      <c r="P12" s="487" t="s">
        <v>1026</v>
      </c>
      <c r="Q12" s="66"/>
      <c r="R12" s="66"/>
      <c r="T12" s="462" t="s">
        <v>1679</v>
      </c>
      <c r="W12" s="67" t="s">
        <v>1680</v>
      </c>
      <c r="X12" s="67" t="s">
        <v>1681</v>
      </c>
      <c r="AA12" s="535"/>
      <c r="AB12" s="534" t="s">
        <v>1034</v>
      </c>
      <c r="AC12" s="539"/>
    </row>
    <row r="13" spans="1:29" ht="116.1">
      <c r="A13" s="504" t="e">
        <f t="shared" si="1"/>
        <v>#VALUE!</v>
      </c>
      <c r="B13" s="504"/>
      <c r="C13" s="67" t="s">
        <v>263</v>
      </c>
      <c r="E13" s="508" t="s">
        <v>1021</v>
      </c>
      <c r="F13" s="508" t="s">
        <v>1022</v>
      </c>
      <c r="G13" s="508" t="s">
        <v>1023</v>
      </c>
      <c r="I13" s="67" t="s">
        <v>1024</v>
      </c>
      <c r="K13" s="68" t="s">
        <v>1025</v>
      </c>
      <c r="L13" s="67" t="s">
        <v>582</v>
      </c>
      <c r="M13" s="43">
        <v>2</v>
      </c>
      <c r="N13" s="43">
        <v>2</v>
      </c>
      <c r="P13" s="487" t="s">
        <v>1026</v>
      </c>
      <c r="Q13" s="66"/>
      <c r="R13" s="66"/>
      <c r="T13" s="585" t="s">
        <v>1682</v>
      </c>
      <c r="W13" s="67" t="s">
        <v>1678</v>
      </c>
      <c r="Z13" s="468" t="s">
        <v>1683</v>
      </c>
      <c r="AA13" s="539"/>
      <c r="AB13" s="534"/>
      <c r="AC13" s="539"/>
    </row>
    <row r="14" spans="1:29" ht="24">
      <c r="A14" s="504" t="e">
        <f t="shared" si="1"/>
        <v>#VALUE!</v>
      </c>
      <c r="B14" s="504"/>
      <c r="C14" s="67" t="s">
        <v>263</v>
      </c>
      <c r="E14" s="67" t="s">
        <v>1035</v>
      </c>
      <c r="F14" s="67" t="s">
        <v>1036</v>
      </c>
      <c r="G14" s="67" t="s">
        <v>1037</v>
      </c>
      <c r="I14" s="67" t="s">
        <v>1038</v>
      </c>
      <c r="J14" s="67" t="s">
        <v>1039</v>
      </c>
      <c r="K14" s="68" t="s">
        <v>1025</v>
      </c>
      <c r="L14" s="67" t="s">
        <v>1040</v>
      </c>
      <c r="N14" s="43">
        <v>3</v>
      </c>
      <c r="P14" s="487" t="s">
        <v>1026</v>
      </c>
      <c r="Q14" s="66"/>
      <c r="R14" s="66"/>
      <c r="T14" s="525" t="s">
        <v>1040</v>
      </c>
      <c r="W14" s="67" t="s">
        <v>1684</v>
      </c>
      <c r="AA14" s="535"/>
      <c r="AB14" s="534"/>
      <c r="AC14" s="539"/>
    </row>
    <row r="15" spans="1:29" ht="116.1">
      <c r="A15" s="504" t="e">
        <f t="shared" si="1"/>
        <v>#VALUE!</v>
      </c>
      <c r="B15" s="504"/>
      <c r="C15" s="67" t="s">
        <v>263</v>
      </c>
      <c r="E15" s="67" t="s">
        <v>1027</v>
      </c>
      <c r="F15" s="67" t="s">
        <v>1028</v>
      </c>
      <c r="G15" s="67" t="s">
        <v>1029</v>
      </c>
      <c r="I15" s="67" t="s">
        <v>1024</v>
      </c>
      <c r="K15" s="68" t="s">
        <v>1025</v>
      </c>
      <c r="L15" s="67" t="s">
        <v>1014</v>
      </c>
      <c r="N15" s="43">
        <v>4</v>
      </c>
      <c r="P15" s="487" t="s">
        <v>1026</v>
      </c>
      <c r="Q15" s="66"/>
      <c r="R15" s="66"/>
      <c r="T15" s="462" t="s">
        <v>1685</v>
      </c>
      <c r="W15" s="67" t="s">
        <v>1678</v>
      </c>
      <c r="Z15" s="468" t="s">
        <v>1686</v>
      </c>
      <c r="AA15" s="535"/>
      <c r="AB15" s="534"/>
      <c r="AC15" s="539"/>
    </row>
    <row r="16" spans="1:29" ht="84">
      <c r="A16" s="504" t="e">
        <f t="shared" si="1"/>
        <v>#VALUE!</v>
      </c>
      <c r="B16" s="504"/>
      <c r="C16" s="67" t="s">
        <v>101</v>
      </c>
      <c r="D16" s="486" t="s">
        <v>1270</v>
      </c>
      <c r="E16" s="67" t="s">
        <v>1274</v>
      </c>
      <c r="F16" s="67" t="s">
        <v>1275</v>
      </c>
      <c r="G16" s="67" t="s">
        <v>1276</v>
      </c>
      <c r="H16" s="486" t="s">
        <v>1213</v>
      </c>
      <c r="I16" s="67" t="s">
        <v>1219</v>
      </c>
      <c r="L16" s="42" t="s">
        <v>582</v>
      </c>
      <c r="M16" s="43">
        <v>13</v>
      </c>
      <c r="N16" s="43">
        <v>0</v>
      </c>
      <c r="O16" s="67" t="s">
        <v>1220</v>
      </c>
      <c r="T16" s="662" t="s">
        <v>1020</v>
      </c>
      <c r="U16" s="570" t="s">
        <v>1687</v>
      </c>
      <c r="V16" s="632" t="s">
        <v>1677</v>
      </c>
      <c r="W16" s="525" t="s">
        <v>1678</v>
      </c>
      <c r="AA16" s="535"/>
      <c r="AB16" s="534"/>
      <c r="AC16" s="539"/>
    </row>
    <row r="17" spans="1:29" ht="132">
      <c r="A17" s="504" t="e">
        <f>#REF!+1</f>
        <v>#REF!</v>
      </c>
      <c r="B17" s="675"/>
      <c r="C17" s="488" t="s">
        <v>94</v>
      </c>
      <c r="E17" s="67" t="s">
        <v>1056</v>
      </c>
      <c r="G17" s="67" t="s">
        <v>1057</v>
      </c>
      <c r="H17" s="486" t="s">
        <v>251</v>
      </c>
      <c r="I17" s="67" t="s">
        <v>1004</v>
      </c>
      <c r="K17" s="68"/>
      <c r="L17" s="487" t="s">
        <v>582</v>
      </c>
      <c r="M17" s="43">
        <v>3</v>
      </c>
      <c r="N17" s="43">
        <v>1</v>
      </c>
      <c r="P17" s="487" t="s">
        <v>470</v>
      </c>
      <c r="Q17" s="66"/>
      <c r="R17" s="66"/>
      <c r="T17" s="594" t="s">
        <v>1137</v>
      </c>
      <c r="U17" s="587" t="s">
        <v>1688</v>
      </c>
      <c r="V17" s="571" t="s">
        <v>1667</v>
      </c>
      <c r="W17" s="571" t="s">
        <v>1667</v>
      </c>
      <c r="Y17" s="367" t="s">
        <v>1476</v>
      </c>
      <c r="Z17" s="686" t="s">
        <v>1689</v>
      </c>
      <c r="AA17" s="537">
        <v>20</v>
      </c>
      <c r="AB17" s="534"/>
      <c r="AC17" s="539"/>
    </row>
    <row r="18" spans="1:29" ht="43.5">
      <c r="A18" s="504" t="e">
        <f>#REF!+1</f>
        <v>#REF!</v>
      </c>
      <c r="B18" s="504"/>
      <c r="C18" s="67" t="s">
        <v>94</v>
      </c>
      <c r="D18" s="486" t="s">
        <v>242</v>
      </c>
      <c r="E18" s="67" t="s">
        <v>243</v>
      </c>
      <c r="F18" s="67" t="s">
        <v>244</v>
      </c>
      <c r="H18" s="486" t="s">
        <v>245</v>
      </c>
      <c r="I18" s="67" t="s">
        <v>1202</v>
      </c>
      <c r="K18" s="68">
        <v>45989</v>
      </c>
      <c r="L18" s="67" t="s">
        <v>582</v>
      </c>
      <c r="N18" s="43">
        <v>3</v>
      </c>
      <c r="O18" s="67" t="s">
        <v>1136</v>
      </c>
      <c r="T18" s="574" t="s">
        <v>1136</v>
      </c>
      <c r="U18" s="574" t="s">
        <v>1136</v>
      </c>
      <c r="V18" s="574" t="s">
        <v>1136</v>
      </c>
      <c r="W18" s="571" t="s">
        <v>1690</v>
      </c>
      <c r="Y18" s="367" t="s">
        <v>1473</v>
      </c>
      <c r="Z18" s="639" t="s">
        <v>1691</v>
      </c>
      <c r="AA18" s="534">
        <v>51.5</v>
      </c>
      <c r="AB18" s="552"/>
      <c r="AC18" s="539"/>
    </row>
    <row r="19" spans="1:29" ht="168">
      <c r="A19" s="504" t="e">
        <f>#REF!+1</f>
        <v>#REF!</v>
      </c>
      <c r="B19" s="504"/>
      <c r="C19" s="67" t="s">
        <v>180</v>
      </c>
      <c r="E19" s="67" t="s">
        <v>182</v>
      </c>
      <c r="G19" s="67" t="s">
        <v>184</v>
      </c>
      <c r="H19" s="486" t="s">
        <v>185</v>
      </c>
      <c r="I19" s="67" t="s">
        <v>186</v>
      </c>
      <c r="L19" s="67" t="s">
        <v>582</v>
      </c>
      <c r="N19" s="43">
        <v>0</v>
      </c>
      <c r="O19" s="67" t="s">
        <v>1136</v>
      </c>
      <c r="T19" s="574" t="s">
        <v>1136</v>
      </c>
      <c r="U19" s="574" t="s">
        <v>1136</v>
      </c>
      <c r="V19" s="574" t="s">
        <v>1136</v>
      </c>
      <c r="W19" s="571" t="s">
        <v>1667</v>
      </c>
      <c r="Z19" s="14" t="s">
        <v>1692</v>
      </c>
      <c r="AA19" s="14" t="s">
        <v>1693</v>
      </c>
      <c r="AB19" s="534"/>
      <c r="AC19" s="539"/>
    </row>
    <row r="20" spans="1:29" ht="24">
      <c r="A20" s="504" t="e">
        <f t="shared" ref="A20:A32" si="2">A19+1</f>
        <v>#REF!</v>
      </c>
      <c r="B20" s="504"/>
      <c r="C20" s="67" t="s">
        <v>180</v>
      </c>
      <c r="E20" s="67" t="s">
        <v>209</v>
      </c>
      <c r="F20" s="67" t="s">
        <v>210</v>
      </c>
      <c r="G20" s="67" t="s">
        <v>210</v>
      </c>
      <c r="H20" s="486" t="s">
        <v>185</v>
      </c>
      <c r="I20" s="67" t="s">
        <v>186</v>
      </c>
      <c r="L20" s="67" t="s">
        <v>582</v>
      </c>
      <c r="N20" s="43">
        <v>0</v>
      </c>
      <c r="O20" s="67" t="s">
        <v>1136</v>
      </c>
      <c r="T20" s="702" t="s">
        <v>1136</v>
      </c>
      <c r="U20" s="574" t="s">
        <v>1136</v>
      </c>
      <c r="V20" s="574" t="s">
        <v>1136</v>
      </c>
      <c r="W20" s="571" t="s">
        <v>1667</v>
      </c>
      <c r="Z20" s="14" t="s">
        <v>1694</v>
      </c>
      <c r="AA20" s="535">
        <v>20</v>
      </c>
      <c r="AB20" s="534"/>
      <c r="AC20" s="539"/>
    </row>
    <row r="21" spans="1:29" ht="108">
      <c r="A21" s="504" t="e">
        <f t="shared" si="2"/>
        <v>#REF!</v>
      </c>
      <c r="B21" s="504"/>
      <c r="C21" s="67" t="s">
        <v>410</v>
      </c>
      <c r="E21" s="67" t="s">
        <v>1053</v>
      </c>
      <c r="F21" s="67" t="s">
        <v>1054</v>
      </c>
      <c r="G21" s="67" t="s">
        <v>1083</v>
      </c>
      <c r="H21" s="486" t="s">
        <v>555</v>
      </c>
      <c r="I21" s="67" t="s">
        <v>1084</v>
      </c>
      <c r="K21" s="68"/>
      <c r="L21" s="487" t="s">
        <v>582</v>
      </c>
      <c r="M21" s="43">
        <v>1</v>
      </c>
      <c r="N21" s="43">
        <v>1</v>
      </c>
      <c r="P21" s="487" t="s">
        <v>1026</v>
      </c>
      <c r="Q21" s="66"/>
      <c r="R21" s="66"/>
      <c r="T21" s="571" t="s">
        <v>582</v>
      </c>
      <c r="U21" s="571" t="s">
        <v>1138</v>
      </c>
      <c r="V21" s="571" t="s">
        <v>1667</v>
      </c>
      <c r="W21" s="571" t="s">
        <v>1667</v>
      </c>
      <c r="Z21" s="14" t="s">
        <v>1695</v>
      </c>
      <c r="AA21" s="537" t="s">
        <v>1696</v>
      </c>
      <c r="AB21" s="534" t="s">
        <v>1697</v>
      </c>
      <c r="AC21" s="539" t="s">
        <v>1698</v>
      </c>
    </row>
    <row r="22" spans="1:29" ht="48">
      <c r="A22" s="504" t="e">
        <f t="shared" si="2"/>
        <v>#REF!</v>
      </c>
      <c r="B22" s="504"/>
      <c r="C22" s="67" t="s">
        <v>1237</v>
      </c>
      <c r="E22" s="67" t="s">
        <v>426</v>
      </c>
      <c r="F22" s="67" t="s">
        <v>427</v>
      </c>
      <c r="G22" s="67" t="s">
        <v>426</v>
      </c>
      <c r="H22" s="486" t="s">
        <v>420</v>
      </c>
      <c r="I22" s="67" t="s">
        <v>421</v>
      </c>
      <c r="L22" s="67" t="s">
        <v>582</v>
      </c>
      <c r="M22" s="43">
        <v>7</v>
      </c>
      <c r="N22" s="43">
        <v>2</v>
      </c>
      <c r="T22" s="694" t="s">
        <v>582</v>
      </c>
      <c r="U22" s="571" t="s">
        <v>1138</v>
      </c>
      <c r="V22" s="594" t="s">
        <v>1699</v>
      </c>
      <c r="W22" s="571" t="s">
        <v>1700</v>
      </c>
      <c r="Z22" s="9" t="s">
        <v>1502</v>
      </c>
      <c r="AA22" s="535"/>
      <c r="AB22" s="534" t="s">
        <v>1701</v>
      </c>
      <c r="AC22" s="539" t="s">
        <v>1698</v>
      </c>
    </row>
    <row r="23" spans="1:29" ht="72">
      <c r="A23" s="504" t="e">
        <f t="shared" si="2"/>
        <v>#REF!</v>
      </c>
      <c r="B23" s="504"/>
      <c r="C23" s="67" t="s">
        <v>410</v>
      </c>
      <c r="E23" s="67" t="s">
        <v>1065</v>
      </c>
      <c r="F23" s="67" t="s">
        <v>1066</v>
      </c>
      <c r="G23" s="67" t="s">
        <v>1067</v>
      </c>
      <c r="H23" s="486" t="s">
        <v>555</v>
      </c>
      <c r="I23" s="67" t="s">
        <v>1038</v>
      </c>
      <c r="J23" s="67" t="s">
        <v>1068</v>
      </c>
      <c r="K23" s="68" t="s">
        <v>1069</v>
      </c>
      <c r="L23" s="487" t="s">
        <v>582</v>
      </c>
      <c r="M23" s="43">
        <v>3</v>
      </c>
      <c r="N23" s="43">
        <v>3</v>
      </c>
      <c r="P23" s="487" t="s">
        <v>470</v>
      </c>
      <c r="Q23" s="66"/>
      <c r="R23" s="66"/>
      <c r="T23" s="462" t="s">
        <v>1685</v>
      </c>
      <c r="W23" s="67" t="s">
        <v>1678</v>
      </c>
      <c r="AA23" s="535"/>
      <c r="AB23" s="534"/>
      <c r="AC23" s="539"/>
    </row>
    <row r="24" spans="1:29" ht="48">
      <c r="A24" s="504" t="e">
        <f t="shared" si="2"/>
        <v>#REF!</v>
      </c>
      <c r="B24" s="504"/>
      <c r="C24" s="67" t="s">
        <v>410</v>
      </c>
      <c r="E24" s="67" t="s">
        <v>1073</v>
      </c>
      <c r="F24" s="67" t="s">
        <v>1074</v>
      </c>
      <c r="G24" s="67" t="s">
        <v>1075</v>
      </c>
      <c r="H24" s="486" t="s">
        <v>555</v>
      </c>
      <c r="I24" s="67" t="s">
        <v>1038</v>
      </c>
      <c r="J24" s="67" t="s">
        <v>1039</v>
      </c>
      <c r="K24" s="68">
        <v>45962</v>
      </c>
      <c r="L24" s="487" t="s">
        <v>582</v>
      </c>
      <c r="M24" s="43">
        <v>2</v>
      </c>
      <c r="N24" s="43">
        <v>3</v>
      </c>
      <c r="P24" s="487" t="s">
        <v>470</v>
      </c>
      <c r="Q24" s="66"/>
      <c r="R24" s="66"/>
      <c r="T24" s="694" t="s">
        <v>582</v>
      </c>
      <c r="U24" s="571" t="s">
        <v>1138</v>
      </c>
      <c r="V24" s="594" t="s">
        <v>1699</v>
      </c>
      <c r="W24" s="571" t="s">
        <v>1700</v>
      </c>
      <c r="Z24" s="14" t="s">
        <v>1702</v>
      </c>
      <c r="AA24" s="535"/>
      <c r="AB24" s="534" t="s">
        <v>1703</v>
      </c>
      <c r="AC24" s="539" t="s">
        <v>1698</v>
      </c>
    </row>
    <row r="25" spans="1:29" ht="48">
      <c r="A25" s="504" t="e">
        <f t="shared" si="2"/>
        <v>#REF!</v>
      </c>
      <c r="B25" s="504"/>
      <c r="C25" s="9" t="s">
        <v>85</v>
      </c>
      <c r="D25" s="515"/>
      <c r="E25" s="9" t="s">
        <v>1541</v>
      </c>
      <c r="F25" s="9" t="s">
        <v>1542</v>
      </c>
      <c r="G25" s="9" t="s">
        <v>1543</v>
      </c>
      <c r="H25" s="486" t="s">
        <v>1544</v>
      </c>
      <c r="I25" s="8"/>
      <c r="J25" s="8" t="s">
        <v>409</v>
      </c>
      <c r="K25" s="8"/>
      <c r="L25" s="269" t="s">
        <v>582</v>
      </c>
      <c r="M25" s="269" t="s">
        <v>582</v>
      </c>
      <c r="N25" s="269">
        <v>3</v>
      </c>
      <c r="O25" s="8"/>
      <c r="P25" s="8"/>
      <c r="Q25" s="8"/>
      <c r="R25" s="8"/>
      <c r="S25" s="8"/>
      <c r="T25" s="694" t="s">
        <v>582</v>
      </c>
      <c r="U25" s="572" t="s">
        <v>1138</v>
      </c>
      <c r="V25" s="571" t="s">
        <v>1667</v>
      </c>
      <c r="W25" s="571" t="s">
        <v>1667</v>
      </c>
      <c r="X25" s="8"/>
      <c r="Y25" s="8"/>
      <c r="Z25" s="9" t="s">
        <v>1704</v>
      </c>
      <c r="AA25" s="351" t="s">
        <v>1705</v>
      </c>
      <c r="AB25" s="265"/>
      <c r="AC25" s="262"/>
    </row>
    <row r="26" spans="1:29" ht="108">
      <c r="A26" s="504" t="e">
        <f t="shared" si="2"/>
        <v>#REF!</v>
      </c>
      <c r="B26" s="504"/>
      <c r="C26" s="67" t="s">
        <v>410</v>
      </c>
      <c r="E26" s="67" t="s">
        <v>1086</v>
      </c>
      <c r="F26" s="67" t="s">
        <v>1086</v>
      </c>
      <c r="G26" s="514" t="s">
        <v>1087</v>
      </c>
      <c r="I26" s="67" t="s">
        <v>1038</v>
      </c>
      <c r="K26" s="68">
        <v>45992</v>
      </c>
      <c r="L26" s="67" t="s">
        <v>582</v>
      </c>
      <c r="M26" s="43">
        <v>4</v>
      </c>
      <c r="N26" s="43">
        <v>4</v>
      </c>
      <c r="P26" s="487" t="s">
        <v>1026</v>
      </c>
      <c r="Q26" s="66"/>
      <c r="R26" s="66"/>
      <c r="T26" s="462" t="s">
        <v>1685</v>
      </c>
      <c r="W26" s="67" t="s">
        <v>1678</v>
      </c>
      <c r="AA26" s="535"/>
      <c r="AB26" s="534"/>
      <c r="AC26" s="539"/>
    </row>
    <row r="27" spans="1:29" ht="24">
      <c r="A27" s="504" t="e">
        <f t="shared" si="2"/>
        <v>#REF!</v>
      </c>
      <c r="B27" s="504"/>
      <c r="C27" s="67" t="s">
        <v>410</v>
      </c>
      <c r="E27" s="67" t="s">
        <v>1080</v>
      </c>
      <c r="F27" s="67" t="s">
        <v>1081</v>
      </c>
      <c r="G27" s="67" t="s">
        <v>1082</v>
      </c>
      <c r="I27" s="67" t="s">
        <v>1038</v>
      </c>
      <c r="J27" s="67" t="s">
        <v>1039</v>
      </c>
      <c r="K27" s="68">
        <v>45962</v>
      </c>
      <c r="L27" s="67" t="s">
        <v>582</v>
      </c>
      <c r="M27" s="43">
        <v>5</v>
      </c>
      <c r="N27" s="43">
        <v>5</v>
      </c>
      <c r="P27" s="487" t="s">
        <v>1026</v>
      </c>
      <c r="Q27" s="66"/>
      <c r="R27" s="66"/>
      <c r="T27" s="585" t="s">
        <v>1685</v>
      </c>
      <c r="W27" s="67" t="s">
        <v>1678</v>
      </c>
      <c r="AA27" s="535"/>
      <c r="AB27" s="534"/>
      <c r="AC27" s="539"/>
    </row>
    <row r="28" spans="1:29" ht="144">
      <c r="A28" s="504" t="e">
        <f t="shared" si="2"/>
        <v>#REF!</v>
      </c>
      <c r="B28" s="504"/>
      <c r="C28" s="9" t="s">
        <v>1519</v>
      </c>
      <c r="E28" s="8" t="s">
        <v>1578</v>
      </c>
      <c r="F28" s="9" t="s">
        <v>1579</v>
      </c>
      <c r="G28" s="8"/>
      <c r="H28" s="486" t="s">
        <v>1580</v>
      </c>
      <c r="I28" s="8" t="s">
        <v>723</v>
      </c>
      <c r="J28" s="8" t="s">
        <v>1550</v>
      </c>
      <c r="K28" s="516">
        <v>45986</v>
      </c>
      <c r="L28" s="8" t="s">
        <v>582</v>
      </c>
      <c r="N28" s="269">
        <v>5</v>
      </c>
      <c r="O28" s="8"/>
      <c r="P28" s="8"/>
      <c r="Q28" s="8"/>
      <c r="R28" s="8"/>
      <c r="S28" s="8"/>
      <c r="T28" s="694" t="s">
        <v>582</v>
      </c>
      <c r="U28" s="572" t="s">
        <v>1700</v>
      </c>
      <c r="V28" s="571" t="s">
        <v>1667</v>
      </c>
      <c r="W28" s="571" t="s">
        <v>1667</v>
      </c>
      <c r="Y28" s="8" t="s">
        <v>1581</v>
      </c>
      <c r="Z28" s="9" t="s">
        <v>1582</v>
      </c>
      <c r="AA28" s="535">
        <v>10</v>
      </c>
      <c r="AB28" s="534" t="s">
        <v>1706</v>
      </c>
      <c r="AC28" s="539" t="s">
        <v>723</v>
      </c>
    </row>
    <row r="29" spans="1:29" ht="60">
      <c r="A29" s="504" t="e">
        <f t="shared" si="2"/>
        <v>#REF!</v>
      </c>
      <c r="B29" s="504"/>
      <c r="C29" s="67" t="s">
        <v>222</v>
      </c>
      <c r="E29" s="67" t="s">
        <v>1707</v>
      </c>
      <c r="H29" s="486" t="s">
        <v>1708</v>
      </c>
      <c r="I29" s="67" t="s">
        <v>1004</v>
      </c>
      <c r="K29" s="68"/>
      <c r="L29" s="67" t="s">
        <v>582</v>
      </c>
      <c r="O29" s="67" t="s">
        <v>1709</v>
      </c>
      <c r="P29" s="487" t="s">
        <v>1103</v>
      </c>
      <c r="T29" s="569" t="s">
        <v>1710</v>
      </c>
      <c r="W29" s="67" t="s">
        <v>1711</v>
      </c>
      <c r="AA29" s="535"/>
      <c r="AB29" s="534"/>
      <c r="AC29" s="539"/>
    </row>
    <row r="30" spans="1:29" ht="180">
      <c r="A30" s="513" t="e">
        <f t="shared" si="2"/>
        <v>#REF!</v>
      </c>
      <c r="B30" s="513"/>
      <c r="C30" s="67" t="s">
        <v>1000</v>
      </c>
      <c r="D30" s="486" t="s">
        <v>1232</v>
      </c>
      <c r="E30" s="67" t="s">
        <v>1229</v>
      </c>
      <c r="F30" s="67" t="s">
        <v>1233</v>
      </c>
      <c r="G30" s="67" t="s">
        <v>1234</v>
      </c>
      <c r="H30" s="486" t="s">
        <v>384</v>
      </c>
      <c r="I30" s="67" t="s">
        <v>384</v>
      </c>
      <c r="K30" s="68">
        <v>45989</v>
      </c>
      <c r="L30" s="67" t="s">
        <v>582</v>
      </c>
      <c r="M30" s="43">
        <v>1</v>
      </c>
      <c r="N30" s="43">
        <v>2</v>
      </c>
      <c r="T30" s="571" t="s">
        <v>1671</v>
      </c>
      <c r="U30" s="571" t="s">
        <v>1138</v>
      </c>
      <c r="V30" s="594" t="s">
        <v>1672</v>
      </c>
      <c r="W30" s="571" t="s">
        <v>1667</v>
      </c>
      <c r="Z30" s="14" t="s">
        <v>1712</v>
      </c>
      <c r="AA30" s="535">
        <v>11</v>
      </c>
      <c r="AB30" s="534"/>
      <c r="AC30" s="539"/>
    </row>
    <row r="31" spans="1:29" ht="96">
      <c r="A31" s="504" t="e">
        <f t="shared" si="2"/>
        <v>#REF!</v>
      </c>
      <c r="B31" s="504"/>
      <c r="C31" s="67" t="s">
        <v>1000</v>
      </c>
      <c r="E31" s="67" t="s">
        <v>1005</v>
      </c>
      <c r="F31" s="67" t="s">
        <v>1006</v>
      </c>
      <c r="G31" s="67" t="s">
        <v>1007</v>
      </c>
      <c r="I31" s="67" t="s">
        <v>1004</v>
      </c>
      <c r="K31" s="68">
        <v>45962</v>
      </c>
      <c r="L31" s="487" t="s">
        <v>582</v>
      </c>
      <c r="M31" s="43">
        <v>1</v>
      </c>
      <c r="N31" s="43">
        <v>3</v>
      </c>
      <c r="T31" s="571" t="s">
        <v>1671</v>
      </c>
      <c r="U31" s="571" t="s">
        <v>1138</v>
      </c>
      <c r="V31" s="587" t="s">
        <v>1667</v>
      </c>
      <c r="W31" s="587" t="s">
        <v>1667</v>
      </c>
      <c r="Z31" s="14" t="s">
        <v>1713</v>
      </c>
      <c r="AA31" s="535">
        <v>21</v>
      </c>
      <c r="AB31" s="534"/>
      <c r="AC31" s="539"/>
    </row>
    <row r="32" spans="1:29" ht="108">
      <c r="A32" s="504" t="e">
        <f t="shared" si="2"/>
        <v>#REF!</v>
      </c>
      <c r="B32" s="504"/>
      <c r="C32" s="67" t="s">
        <v>222</v>
      </c>
      <c r="E32" s="67" t="s">
        <v>223</v>
      </c>
      <c r="F32" s="67" t="s">
        <v>224</v>
      </c>
      <c r="G32" s="67" t="s">
        <v>225</v>
      </c>
      <c r="H32" s="486" t="s">
        <v>1708</v>
      </c>
      <c r="I32" s="67" t="s">
        <v>57</v>
      </c>
      <c r="L32" s="67" t="s">
        <v>50</v>
      </c>
      <c r="M32" s="43">
        <v>0</v>
      </c>
      <c r="N32" s="43">
        <v>0</v>
      </c>
      <c r="O32" s="67" t="s">
        <v>1714</v>
      </c>
      <c r="T32" s="674" t="s">
        <v>1715</v>
      </c>
      <c r="U32" s="674" t="s">
        <v>1715</v>
      </c>
      <c r="V32" s="674" t="s">
        <v>1715</v>
      </c>
      <c r="W32" s="674" t="s">
        <v>1716</v>
      </c>
      <c r="AA32" s="535"/>
      <c r="AB32" s="534"/>
      <c r="AC32" s="539"/>
    </row>
    <row r="33" spans="1:29" ht="96">
      <c r="A33" s="513" t="e">
        <f>#REF!+1</f>
        <v>#REF!</v>
      </c>
      <c r="B33" s="513"/>
      <c r="C33" s="67" t="s">
        <v>68</v>
      </c>
      <c r="E33" s="67" t="s">
        <v>1198</v>
      </c>
      <c r="F33" s="67" t="s">
        <v>328</v>
      </c>
      <c r="G33" s="67" t="s">
        <v>1199</v>
      </c>
      <c r="H33" s="486" t="s">
        <v>1200</v>
      </c>
      <c r="I33" s="67" t="s">
        <v>1201</v>
      </c>
      <c r="K33" s="68">
        <v>45989</v>
      </c>
      <c r="L33" s="67" t="s">
        <v>582</v>
      </c>
      <c r="M33" s="43">
        <v>4</v>
      </c>
      <c r="N33" s="43">
        <v>5</v>
      </c>
      <c r="T33" s="525" t="s">
        <v>1717</v>
      </c>
      <c r="W33" s="67" t="s">
        <v>1678</v>
      </c>
      <c r="AA33" s="535"/>
      <c r="AB33" s="534"/>
      <c r="AC33" s="539"/>
    </row>
    <row r="34" spans="1:29" ht="84">
      <c r="A34" s="504" t="e">
        <f t="shared" ref="A34:A50" si="3">A33+1</f>
        <v>#REF!</v>
      </c>
      <c r="B34" s="504"/>
      <c r="C34" s="67" t="s">
        <v>1106</v>
      </c>
      <c r="E34" s="67" t="s">
        <v>1107</v>
      </c>
      <c r="F34" s="67" t="s">
        <v>1108</v>
      </c>
      <c r="G34" s="514" t="s">
        <v>1109</v>
      </c>
      <c r="H34" s="486" t="s">
        <v>1544</v>
      </c>
      <c r="I34" s="67" t="s">
        <v>1110</v>
      </c>
      <c r="K34" s="68"/>
      <c r="L34" s="67" t="s">
        <v>582</v>
      </c>
      <c r="N34" s="43">
        <v>4</v>
      </c>
      <c r="T34" s="571" t="s">
        <v>582</v>
      </c>
      <c r="U34" s="571" t="s">
        <v>1138</v>
      </c>
      <c r="V34" s="571" t="s">
        <v>1667</v>
      </c>
      <c r="W34" s="571" t="s">
        <v>1667</v>
      </c>
      <c r="Z34" s="14" t="s">
        <v>1545</v>
      </c>
      <c r="AA34" s="14" t="s">
        <v>1718</v>
      </c>
      <c r="AB34" s="534" t="s">
        <v>1719</v>
      </c>
      <c r="AC34" s="539" t="s">
        <v>723</v>
      </c>
    </row>
    <row r="35" spans="1:29" ht="84">
      <c r="A35" s="510" t="e">
        <f t="shared" si="3"/>
        <v>#REF!</v>
      </c>
      <c r="B35" s="510"/>
      <c r="C35" s="67" t="s">
        <v>101</v>
      </c>
      <c r="E35" s="67" t="s">
        <v>1316</v>
      </c>
      <c r="F35" s="67" t="s">
        <v>1317</v>
      </c>
      <c r="G35" s="67" t="s">
        <v>1318</v>
      </c>
      <c r="I35" s="67" t="s">
        <v>104</v>
      </c>
      <c r="L35" s="42" t="s">
        <v>582</v>
      </c>
      <c r="N35" s="43">
        <v>0</v>
      </c>
      <c r="O35" s="67" t="s">
        <v>1220</v>
      </c>
      <c r="T35" s="570" t="s">
        <v>1020</v>
      </c>
      <c r="U35" s="662" t="s">
        <v>1020</v>
      </c>
      <c r="V35" s="632" t="s">
        <v>1677</v>
      </c>
      <c r="W35" s="632" t="s">
        <v>1678</v>
      </c>
      <c r="X35" s="67" t="s">
        <v>1720</v>
      </c>
      <c r="AA35" s="535"/>
      <c r="AB35" s="534" t="s">
        <v>1115</v>
      </c>
      <c r="AC35" s="539"/>
    </row>
    <row r="36" spans="1:29" ht="36" customHeight="1">
      <c r="A36" s="510" t="e">
        <f t="shared" si="3"/>
        <v>#REF!</v>
      </c>
      <c r="B36" s="510"/>
      <c r="C36" s="67" t="s">
        <v>101</v>
      </c>
      <c r="E36" s="67" t="s">
        <v>1320</v>
      </c>
      <c r="F36" s="67" t="s">
        <v>1321</v>
      </c>
      <c r="G36" s="67" t="s">
        <v>1322</v>
      </c>
      <c r="I36" s="67" t="s">
        <v>104</v>
      </c>
      <c r="L36" s="45" t="s">
        <v>582</v>
      </c>
      <c r="N36" s="43">
        <v>0</v>
      </c>
      <c r="O36" s="67" t="s">
        <v>1220</v>
      </c>
      <c r="T36" s="692" t="s">
        <v>1020</v>
      </c>
      <c r="U36" s="570" t="s">
        <v>1020</v>
      </c>
      <c r="V36" s="594" t="s">
        <v>1699</v>
      </c>
      <c r="W36" s="571" t="s">
        <v>1667</v>
      </c>
      <c r="AA36" s="535">
        <v>30</v>
      </c>
      <c r="AB36" s="534" t="s">
        <v>1115</v>
      </c>
      <c r="AC36" s="539"/>
    </row>
    <row r="37" spans="1:29" ht="168" customHeight="1">
      <c r="A37" s="510" t="e">
        <f t="shared" si="3"/>
        <v>#REF!</v>
      </c>
      <c r="B37" s="510"/>
      <c r="C37" s="67" t="s">
        <v>101</v>
      </c>
      <c r="E37" s="67" t="s">
        <v>130</v>
      </c>
      <c r="F37" s="67" t="s">
        <v>131</v>
      </c>
      <c r="G37" s="67" t="s">
        <v>132</v>
      </c>
      <c r="I37" s="67" t="s">
        <v>104</v>
      </c>
      <c r="L37" s="42" t="s">
        <v>582</v>
      </c>
      <c r="M37" s="43">
        <v>0</v>
      </c>
      <c r="N37" s="43">
        <v>1</v>
      </c>
      <c r="O37" s="67" t="s">
        <v>1136</v>
      </c>
      <c r="T37" s="594" t="s">
        <v>1137</v>
      </c>
      <c r="U37" s="595" t="s">
        <v>1721</v>
      </c>
      <c r="V37" s="594" t="s">
        <v>1722</v>
      </c>
      <c r="W37" s="571" t="s">
        <v>1723</v>
      </c>
      <c r="AA37" s="535">
        <v>17</v>
      </c>
      <c r="AB37" s="534"/>
      <c r="AC37" s="539"/>
    </row>
    <row r="38" spans="1:29" ht="84" customHeight="1">
      <c r="A38" s="510" t="e">
        <f t="shared" si="3"/>
        <v>#REF!</v>
      </c>
      <c r="B38" s="510"/>
      <c r="C38" s="67" t="s">
        <v>101</v>
      </c>
      <c r="E38" s="67" t="s">
        <v>141</v>
      </c>
      <c r="F38" s="67" t="s">
        <v>142</v>
      </c>
      <c r="G38" s="67" t="s">
        <v>143</v>
      </c>
      <c r="I38" s="67" t="s">
        <v>104</v>
      </c>
      <c r="L38" s="45" t="s">
        <v>582</v>
      </c>
      <c r="M38" s="43">
        <v>0</v>
      </c>
      <c r="N38" s="43">
        <v>2</v>
      </c>
      <c r="O38" s="67" t="s">
        <v>1136</v>
      </c>
      <c r="T38" s="692" t="s">
        <v>1020</v>
      </c>
      <c r="U38" s="594" t="s">
        <v>1721</v>
      </c>
      <c r="V38" s="594" t="s">
        <v>1724</v>
      </c>
      <c r="W38" s="525" t="s">
        <v>1725</v>
      </c>
      <c r="AA38" s="535"/>
      <c r="AB38" s="534"/>
      <c r="AC38" s="539"/>
    </row>
    <row r="39" spans="1:29" ht="156">
      <c r="A39" s="510" t="e">
        <f t="shared" si="3"/>
        <v>#REF!</v>
      </c>
      <c r="B39" s="510"/>
      <c r="C39" s="67" t="s">
        <v>180</v>
      </c>
      <c r="D39" s="486" t="s">
        <v>1221</v>
      </c>
      <c r="E39" s="67" t="s">
        <v>1222</v>
      </c>
      <c r="F39" s="67" t="s">
        <v>183</v>
      </c>
      <c r="G39" s="514" t="s">
        <v>1223</v>
      </c>
      <c r="H39" s="486" t="s">
        <v>185</v>
      </c>
      <c r="I39" s="67" t="s">
        <v>1033</v>
      </c>
      <c r="L39" s="67" t="s">
        <v>582</v>
      </c>
      <c r="N39" s="43">
        <v>1</v>
      </c>
      <c r="T39" s="571" t="s">
        <v>1138</v>
      </c>
      <c r="U39" s="632" t="s">
        <v>1726</v>
      </c>
      <c r="W39" s="67" t="s">
        <v>1678</v>
      </c>
      <c r="AA39" s="535"/>
      <c r="AB39" s="534"/>
      <c r="AC39" s="539"/>
    </row>
    <row r="40" spans="1:29" ht="84">
      <c r="A40" s="510" t="e">
        <f t="shared" si="3"/>
        <v>#REF!</v>
      </c>
      <c r="B40" s="510"/>
      <c r="C40" s="67" t="s">
        <v>180</v>
      </c>
      <c r="D40" s="486" t="s">
        <v>211</v>
      </c>
      <c r="E40" s="67" t="s">
        <v>1130</v>
      </c>
      <c r="F40" s="67" t="s">
        <v>213</v>
      </c>
      <c r="G40" s="67" t="s">
        <v>1131</v>
      </c>
      <c r="H40" s="486" t="s">
        <v>185</v>
      </c>
      <c r="I40" s="67" t="s">
        <v>252</v>
      </c>
      <c r="K40" s="68"/>
      <c r="L40" s="67" t="s">
        <v>582</v>
      </c>
      <c r="M40" s="43" t="s">
        <v>1132</v>
      </c>
      <c r="N40" s="43">
        <v>2</v>
      </c>
      <c r="Q40" s="66"/>
      <c r="R40" s="66"/>
      <c r="T40" s="571" t="s">
        <v>1138</v>
      </c>
      <c r="U40" s="571" t="s">
        <v>1138</v>
      </c>
      <c r="V40" s="571" t="s">
        <v>1667</v>
      </c>
      <c r="W40" s="571" t="s">
        <v>1667</v>
      </c>
      <c r="Z40" s="14" t="s">
        <v>1727</v>
      </c>
      <c r="AA40" s="535">
        <v>18.25</v>
      </c>
      <c r="AB40" s="534"/>
      <c r="AC40" s="539"/>
    </row>
    <row r="41" spans="1:29" ht="96">
      <c r="A41" s="504" t="e">
        <f t="shared" si="3"/>
        <v>#REF!</v>
      </c>
      <c r="B41" s="504"/>
      <c r="C41" s="67" t="s">
        <v>1000</v>
      </c>
      <c r="E41" s="67" t="s">
        <v>1097</v>
      </c>
      <c r="F41" s="67" t="s">
        <v>1098</v>
      </c>
      <c r="G41" s="67" t="s">
        <v>1099</v>
      </c>
      <c r="I41" s="67" t="s">
        <v>1100</v>
      </c>
      <c r="K41" s="68">
        <v>45962</v>
      </c>
      <c r="L41" s="67" t="s">
        <v>582</v>
      </c>
      <c r="N41" s="43">
        <v>6</v>
      </c>
      <c r="O41" s="534"/>
      <c r="P41" s="568" t="s">
        <v>1026</v>
      </c>
      <c r="Q41" s="534"/>
      <c r="R41" s="534"/>
      <c r="T41" s="571" t="s">
        <v>1671</v>
      </c>
      <c r="U41" s="571" t="s">
        <v>1138</v>
      </c>
      <c r="V41" s="595" t="s">
        <v>1728</v>
      </c>
      <c r="W41" s="525" t="s">
        <v>1729</v>
      </c>
      <c r="Z41" s="14" t="s">
        <v>1730</v>
      </c>
      <c r="AA41" s="535"/>
      <c r="AB41" s="534"/>
      <c r="AC41" s="539"/>
    </row>
    <row r="42" spans="1:29" ht="84" customHeight="1">
      <c r="A42" s="511" t="e">
        <f t="shared" si="3"/>
        <v>#REF!</v>
      </c>
      <c r="B42" s="511"/>
      <c r="C42" s="67" t="s">
        <v>101</v>
      </c>
      <c r="E42" s="67" t="s">
        <v>148</v>
      </c>
      <c r="F42" s="67" t="s">
        <v>149</v>
      </c>
      <c r="G42" s="67" t="s">
        <v>150</v>
      </c>
      <c r="I42" s="67" t="s">
        <v>104</v>
      </c>
      <c r="L42" s="42" t="s">
        <v>582</v>
      </c>
      <c r="M42" s="43">
        <v>0</v>
      </c>
      <c r="N42" s="43">
        <v>3</v>
      </c>
      <c r="O42" s="534" t="s">
        <v>1136</v>
      </c>
      <c r="P42" s="568"/>
      <c r="Q42" s="534"/>
      <c r="R42" s="534"/>
      <c r="T42" s="571" t="s">
        <v>1138</v>
      </c>
      <c r="U42" s="594" t="s">
        <v>1721</v>
      </c>
      <c r="V42" s="594" t="s">
        <v>1731</v>
      </c>
      <c r="W42" s="525" t="s">
        <v>1732</v>
      </c>
      <c r="AA42" s="535"/>
      <c r="AB42" s="534"/>
      <c r="AC42" s="539"/>
    </row>
    <row r="43" spans="1:29" ht="84">
      <c r="A43" s="511" t="e">
        <f t="shared" si="3"/>
        <v>#REF!</v>
      </c>
      <c r="B43" s="511"/>
      <c r="C43" s="67" t="s">
        <v>101</v>
      </c>
      <c r="E43" s="67" t="s">
        <v>197</v>
      </c>
      <c r="F43" s="67" t="s">
        <v>198</v>
      </c>
      <c r="G43" s="67" t="s">
        <v>199</v>
      </c>
      <c r="I43" s="67" t="s">
        <v>104</v>
      </c>
      <c r="L43" s="42" t="s">
        <v>582</v>
      </c>
      <c r="M43" s="43">
        <v>0</v>
      </c>
      <c r="N43" s="43">
        <v>4</v>
      </c>
      <c r="O43" s="534"/>
      <c r="P43" s="568"/>
      <c r="Q43" s="534"/>
      <c r="R43" s="534"/>
      <c r="T43" s="570" t="s">
        <v>1020</v>
      </c>
      <c r="U43" s="594" t="s">
        <v>1721</v>
      </c>
      <c r="V43" s="632" t="s">
        <v>1733</v>
      </c>
      <c r="W43" s="525" t="s">
        <v>1678</v>
      </c>
      <c r="AA43" s="535"/>
      <c r="AB43" s="534"/>
      <c r="AC43" s="539"/>
    </row>
    <row r="44" spans="1:29" ht="72">
      <c r="A44" s="511" t="e">
        <f t="shared" si="3"/>
        <v>#REF!</v>
      </c>
      <c r="B44" s="511"/>
      <c r="C44" s="67" t="s">
        <v>101</v>
      </c>
      <c r="E44" s="67" t="s">
        <v>145</v>
      </c>
      <c r="F44" s="67" t="s">
        <v>146</v>
      </c>
      <c r="G44" s="67" t="s">
        <v>147</v>
      </c>
      <c r="I44" s="67" t="s">
        <v>104</v>
      </c>
      <c r="K44" s="68"/>
      <c r="L44" s="42" t="s">
        <v>582</v>
      </c>
      <c r="M44" s="43">
        <v>1</v>
      </c>
      <c r="N44" s="43">
        <v>5</v>
      </c>
      <c r="Q44" s="66"/>
      <c r="R44" s="66"/>
      <c r="T44" s="570" t="s">
        <v>1734</v>
      </c>
      <c r="U44" s="594" t="s">
        <v>1137</v>
      </c>
      <c r="V44" s="525" t="s">
        <v>1733</v>
      </c>
      <c r="W44" s="525" t="s">
        <v>1678</v>
      </c>
      <c r="AA44" s="535"/>
      <c r="AB44" s="534"/>
      <c r="AC44" s="539"/>
    </row>
    <row r="45" spans="1:29" ht="120" customHeight="1">
      <c r="A45" s="511" t="e">
        <f t="shared" si="3"/>
        <v>#REF!</v>
      </c>
      <c r="B45" s="511"/>
      <c r="C45" s="66" t="s">
        <v>1008</v>
      </c>
      <c r="E45" s="67" t="s">
        <v>1016</v>
      </c>
      <c r="F45" s="67" t="s">
        <v>1017</v>
      </c>
      <c r="G45" s="67" t="s">
        <v>1018</v>
      </c>
      <c r="I45" s="67" t="s">
        <v>1019</v>
      </c>
      <c r="K45" s="68"/>
      <c r="L45" s="484" t="s">
        <v>582</v>
      </c>
      <c r="N45" s="43">
        <v>6</v>
      </c>
      <c r="T45" s="570" t="s">
        <v>1020</v>
      </c>
      <c r="U45" s="571" t="s">
        <v>1735</v>
      </c>
      <c r="V45" s="594" t="s">
        <v>1699</v>
      </c>
      <c r="W45" s="587" t="s">
        <v>1736</v>
      </c>
      <c r="AA45" s="535">
        <v>13.25</v>
      </c>
      <c r="AB45" s="534"/>
      <c r="AC45" s="539"/>
    </row>
    <row r="46" spans="1:29" ht="159.6">
      <c r="A46" s="511" t="e">
        <f t="shared" si="3"/>
        <v>#REF!</v>
      </c>
      <c r="B46" s="511"/>
      <c r="C46" s="67" t="s">
        <v>222</v>
      </c>
      <c r="E46" s="67" t="s">
        <v>223</v>
      </c>
      <c r="F46" s="67" t="s">
        <v>226</v>
      </c>
      <c r="G46" s="67" t="s">
        <v>227</v>
      </c>
      <c r="H46" s="486" t="s">
        <v>1708</v>
      </c>
      <c r="I46" s="67" t="s">
        <v>57</v>
      </c>
      <c r="L46" s="67" t="s">
        <v>50</v>
      </c>
      <c r="M46" s="43">
        <v>0</v>
      </c>
      <c r="N46" s="43">
        <v>0</v>
      </c>
      <c r="T46" s="674" t="s">
        <v>1715</v>
      </c>
      <c r="U46" s="674" t="s">
        <v>1715</v>
      </c>
      <c r="V46" s="674" t="s">
        <v>1715</v>
      </c>
      <c r="W46" s="674" t="s">
        <v>1716</v>
      </c>
      <c r="Z46" s="468" t="s">
        <v>1737</v>
      </c>
      <c r="AA46" s="535"/>
      <c r="AB46" s="534"/>
      <c r="AC46" s="539"/>
    </row>
    <row r="47" spans="1:29" ht="130.5">
      <c r="A47" s="511" t="e">
        <f t="shared" si="3"/>
        <v>#REF!</v>
      </c>
      <c r="B47" s="511"/>
      <c r="C47" s="67" t="s">
        <v>222</v>
      </c>
      <c r="E47" s="67" t="s">
        <v>1738</v>
      </c>
      <c r="F47" s="67" t="s">
        <v>1093</v>
      </c>
      <c r="G47" s="67" t="s">
        <v>1739</v>
      </c>
      <c r="H47" s="486" t="s">
        <v>1708</v>
      </c>
      <c r="I47" s="67" t="s">
        <v>1004</v>
      </c>
      <c r="K47" s="68">
        <v>45989</v>
      </c>
      <c r="L47" s="67" t="s">
        <v>582</v>
      </c>
      <c r="M47" s="43">
        <v>1</v>
      </c>
      <c r="N47" s="43">
        <v>1</v>
      </c>
      <c r="P47" s="487" t="s">
        <v>1026</v>
      </c>
      <c r="T47" s="571" t="s">
        <v>1138</v>
      </c>
      <c r="U47" s="571" t="s">
        <v>1138</v>
      </c>
      <c r="V47" s="594" t="s">
        <v>1699</v>
      </c>
      <c r="W47" s="571" t="s">
        <v>1667</v>
      </c>
      <c r="Z47" s="468" t="s">
        <v>1740</v>
      </c>
      <c r="AA47" s="535">
        <v>23</v>
      </c>
      <c r="AB47" s="534"/>
      <c r="AC47" s="539"/>
    </row>
    <row r="48" spans="1:29" ht="96">
      <c r="A48" s="511" t="e">
        <f t="shared" si="3"/>
        <v>#REF!</v>
      </c>
      <c r="B48" s="511"/>
      <c r="C48" s="67" t="s">
        <v>1285</v>
      </c>
      <c r="E48" s="67" t="s">
        <v>1139</v>
      </c>
      <c r="F48" s="67" t="s">
        <v>183</v>
      </c>
      <c r="G48" s="67" t="s">
        <v>957</v>
      </c>
      <c r="I48" s="67" t="s">
        <v>104</v>
      </c>
      <c r="L48" s="14" t="s">
        <v>582</v>
      </c>
      <c r="M48" s="43">
        <v>0</v>
      </c>
      <c r="N48" s="43">
        <v>0</v>
      </c>
      <c r="O48" s="67" t="s">
        <v>1136</v>
      </c>
      <c r="T48" s="462" t="s">
        <v>1741</v>
      </c>
      <c r="W48" s="67" t="s">
        <v>1678</v>
      </c>
      <c r="AA48" s="535"/>
      <c r="AB48" s="534"/>
      <c r="AC48" s="539"/>
    </row>
    <row r="49" spans="1:29" ht="72">
      <c r="A49" s="511" t="e">
        <f t="shared" si="3"/>
        <v>#REF!</v>
      </c>
      <c r="B49" s="511"/>
      <c r="C49" s="67" t="s">
        <v>180</v>
      </c>
      <c r="E49" s="67" t="s">
        <v>1053</v>
      </c>
      <c r="F49" s="67" t="s">
        <v>1054</v>
      </c>
      <c r="G49" s="67" t="s">
        <v>1055</v>
      </c>
      <c r="I49" s="67" t="s">
        <v>1063</v>
      </c>
      <c r="K49" s="68"/>
      <c r="L49" s="67" t="s">
        <v>1014</v>
      </c>
      <c r="N49" s="43">
        <v>3</v>
      </c>
      <c r="P49" s="487" t="s">
        <v>1026</v>
      </c>
      <c r="Q49" s="66"/>
      <c r="R49" s="66"/>
      <c r="T49" s="462" t="s">
        <v>1685</v>
      </c>
      <c r="W49" s="67" t="s">
        <v>1678</v>
      </c>
      <c r="AA49" s="535"/>
      <c r="AB49" s="534"/>
      <c r="AC49" s="539"/>
    </row>
    <row r="50" spans="1:29" ht="36">
      <c r="A50" s="511" t="e">
        <f t="shared" si="3"/>
        <v>#REF!</v>
      </c>
      <c r="B50" s="511"/>
      <c r="C50" s="67" t="s">
        <v>180</v>
      </c>
      <c r="E50" s="67" t="s">
        <v>1060</v>
      </c>
      <c r="F50" s="67" t="s">
        <v>1061</v>
      </c>
      <c r="G50" s="67" t="s">
        <v>1062</v>
      </c>
      <c r="I50" s="67" t="s">
        <v>1063</v>
      </c>
      <c r="K50" s="68"/>
      <c r="L50" s="67" t="s">
        <v>582</v>
      </c>
      <c r="N50" s="43">
        <v>4</v>
      </c>
      <c r="P50" s="487" t="s">
        <v>1026</v>
      </c>
      <c r="Q50" s="66"/>
      <c r="R50" s="66"/>
      <c r="T50" s="571" t="s">
        <v>1662</v>
      </c>
      <c r="U50" s="571" t="s">
        <v>1667</v>
      </c>
      <c r="V50" s="571" t="s">
        <v>1667</v>
      </c>
      <c r="W50" s="571" t="s">
        <v>1667</v>
      </c>
      <c r="AA50" s="535"/>
      <c r="AB50" s="534" t="s">
        <v>1064</v>
      </c>
      <c r="AC50" s="539"/>
    </row>
    <row r="51" spans="1:29">
      <c r="A51" s="512" t="s">
        <v>252</v>
      </c>
      <c r="B51" s="512"/>
      <c r="C51" s="512" t="s">
        <v>252</v>
      </c>
      <c r="D51" s="512" t="s">
        <v>252</v>
      </c>
      <c r="E51" s="512" t="s">
        <v>252</v>
      </c>
      <c r="F51" s="512" t="s">
        <v>252</v>
      </c>
      <c r="G51" s="512" t="s">
        <v>252</v>
      </c>
      <c r="H51" s="512" t="s">
        <v>252</v>
      </c>
      <c r="I51" s="512" t="s">
        <v>252</v>
      </c>
      <c r="J51" s="512" t="s">
        <v>252</v>
      </c>
      <c r="K51" s="512" t="s">
        <v>252</v>
      </c>
      <c r="L51" s="512" t="s">
        <v>252</v>
      </c>
      <c r="M51" s="512" t="s">
        <v>252</v>
      </c>
      <c r="N51" s="512" t="s">
        <v>252</v>
      </c>
      <c r="O51" s="512" t="s">
        <v>252</v>
      </c>
      <c r="P51" s="512" t="s">
        <v>252</v>
      </c>
      <c r="Q51" s="512" t="s">
        <v>252</v>
      </c>
      <c r="R51" s="512" t="s">
        <v>252</v>
      </c>
      <c r="S51" s="512" t="s">
        <v>252</v>
      </c>
      <c r="T51" s="512" t="s">
        <v>252</v>
      </c>
      <c r="U51" s="512" t="s">
        <v>252</v>
      </c>
      <c r="V51" s="512" t="s">
        <v>252</v>
      </c>
      <c r="W51" s="512" t="s">
        <v>252</v>
      </c>
      <c r="X51" s="512" t="s">
        <v>252</v>
      </c>
      <c r="Y51" s="512" t="s">
        <v>252</v>
      </c>
      <c r="Z51" s="640" t="s">
        <v>252</v>
      </c>
      <c r="AA51" s="616" t="s">
        <v>252</v>
      </c>
      <c r="AB51" s="614" t="s">
        <v>252</v>
      </c>
      <c r="AC51" s="614" t="s">
        <v>252</v>
      </c>
    </row>
    <row r="52" spans="1:29" ht="24">
      <c r="A52" s="513">
        <v>1</v>
      </c>
      <c r="B52" s="513"/>
      <c r="C52" s="67" t="s">
        <v>603</v>
      </c>
      <c r="E52" s="67" t="s">
        <v>616</v>
      </c>
      <c r="F52" s="67" t="s">
        <v>617</v>
      </c>
      <c r="G52" s="67" t="s">
        <v>618</v>
      </c>
      <c r="H52" s="486" t="s">
        <v>607</v>
      </c>
      <c r="I52" s="67" t="s">
        <v>608</v>
      </c>
      <c r="L52" s="67" t="s">
        <v>1742</v>
      </c>
      <c r="M52" s="43" t="s">
        <v>1742</v>
      </c>
      <c r="N52" s="43" t="s">
        <v>1142</v>
      </c>
      <c r="T52" s="569" t="s">
        <v>1710</v>
      </c>
      <c r="W52" s="67" t="s">
        <v>1710</v>
      </c>
      <c r="AA52" s="535"/>
      <c r="AB52" s="534"/>
      <c r="AC52" s="539"/>
    </row>
    <row r="53" spans="1:29" ht="48">
      <c r="A53" s="513"/>
      <c r="B53" s="513"/>
      <c r="C53" s="67" t="s">
        <v>603</v>
      </c>
      <c r="E53" s="67" t="s">
        <v>1743</v>
      </c>
      <c r="F53" s="488" t="s">
        <v>1744</v>
      </c>
      <c r="G53" s="67" t="s">
        <v>1745</v>
      </c>
      <c r="H53" s="486" t="s">
        <v>607</v>
      </c>
      <c r="I53" s="67" t="s">
        <v>608</v>
      </c>
      <c r="L53" s="67" t="s">
        <v>582</v>
      </c>
      <c r="T53" s="571" t="s">
        <v>1671</v>
      </c>
      <c r="U53" s="571" t="s">
        <v>1138</v>
      </c>
      <c r="V53" s="571" t="s">
        <v>1667</v>
      </c>
      <c r="W53" s="571" t="s">
        <v>1667</v>
      </c>
      <c r="Y53" s="527" t="s">
        <v>1746</v>
      </c>
      <c r="Z53" s="14" t="s">
        <v>1747</v>
      </c>
      <c r="AA53" s="535">
        <v>10</v>
      </c>
      <c r="AB53" s="534"/>
      <c r="AC53" s="539"/>
    </row>
    <row r="54" spans="1:29" ht="130.5">
      <c r="A54" s="513"/>
      <c r="B54" s="513"/>
      <c r="C54" s="67" t="s">
        <v>222</v>
      </c>
      <c r="D54" s="486" t="s">
        <v>94</v>
      </c>
      <c r="E54" s="67" t="s">
        <v>1235</v>
      </c>
      <c r="F54" s="67" t="s">
        <v>480</v>
      </c>
      <c r="G54" s="67" t="s">
        <v>481</v>
      </c>
      <c r="H54" s="486" t="s">
        <v>1236</v>
      </c>
      <c r="I54" s="67" t="s">
        <v>185</v>
      </c>
      <c r="K54" s="68">
        <v>45989</v>
      </c>
      <c r="L54" s="67" t="s">
        <v>582</v>
      </c>
      <c r="M54" s="43">
        <v>2</v>
      </c>
      <c r="N54" s="43">
        <v>2</v>
      </c>
      <c r="T54" s="462" t="s">
        <v>1748</v>
      </c>
      <c r="W54" s="67" t="s">
        <v>1678</v>
      </c>
      <c r="Z54" s="468" t="s">
        <v>1740</v>
      </c>
      <c r="AA54" s="535"/>
      <c r="AB54" s="534"/>
      <c r="AC54" s="539"/>
    </row>
    <row r="55" spans="1:29" ht="174">
      <c r="A55" s="513"/>
      <c r="B55" s="513"/>
      <c r="C55" s="67" t="s">
        <v>263</v>
      </c>
      <c r="E55" s="67" t="s">
        <v>1176</v>
      </c>
      <c r="F55" s="67" t="s">
        <v>1177</v>
      </c>
      <c r="G55" s="67" t="s">
        <v>1178</v>
      </c>
      <c r="H55" s="486" t="s">
        <v>1167</v>
      </c>
      <c r="I55" s="67" t="s">
        <v>1167</v>
      </c>
      <c r="K55" s="68">
        <v>45989</v>
      </c>
      <c r="L55" s="67" t="s">
        <v>582</v>
      </c>
      <c r="M55" s="43">
        <v>1</v>
      </c>
      <c r="N55" s="43">
        <v>5</v>
      </c>
      <c r="T55" s="594" t="s">
        <v>1137</v>
      </c>
      <c r="U55" s="571" t="s">
        <v>1138</v>
      </c>
      <c r="V55" s="525" t="s">
        <v>583</v>
      </c>
      <c r="W55" s="67" t="s">
        <v>1678</v>
      </c>
      <c r="Y55" s="67" t="s">
        <v>1749</v>
      </c>
      <c r="Z55" s="346" t="s">
        <v>1750</v>
      </c>
      <c r="AA55" s="535"/>
      <c r="AB55" s="534"/>
      <c r="AC55" s="539"/>
    </row>
    <row r="56" spans="1:29" ht="180">
      <c r="A56" s="513">
        <f>A52+1</f>
        <v>2</v>
      </c>
      <c r="B56" s="513"/>
      <c r="C56" s="67" t="s">
        <v>1538</v>
      </c>
      <c r="D56" s="486" t="s">
        <v>101</v>
      </c>
      <c r="E56" s="67" t="s">
        <v>1282</v>
      </c>
      <c r="F56" s="67" t="s">
        <v>1283</v>
      </c>
      <c r="G56" s="67" t="s">
        <v>1284</v>
      </c>
      <c r="H56" s="486" t="s">
        <v>267</v>
      </c>
      <c r="L56" s="67" t="s">
        <v>582</v>
      </c>
      <c r="M56" s="43">
        <v>1</v>
      </c>
      <c r="N56" s="43">
        <v>1</v>
      </c>
      <c r="T56" s="594" t="s">
        <v>1137</v>
      </c>
      <c r="U56" s="570" t="s">
        <v>1751</v>
      </c>
      <c r="V56" s="463" t="s">
        <v>1752</v>
      </c>
      <c r="W56" s="67" t="s">
        <v>1678</v>
      </c>
      <c r="Z56" s="14" t="s">
        <v>1753</v>
      </c>
      <c r="AA56" s="535"/>
      <c r="AB56" s="534"/>
      <c r="AC56" s="539"/>
    </row>
    <row r="57" spans="1:29" ht="84">
      <c r="A57" s="513">
        <f t="shared" ref="A57:A74" si="4">A56+1</f>
        <v>3</v>
      </c>
      <c r="B57" s="513"/>
      <c r="C57" s="67" t="s">
        <v>1538</v>
      </c>
      <c r="D57" s="486" t="s">
        <v>101</v>
      </c>
      <c r="E57" s="67" t="s">
        <v>1278</v>
      </c>
      <c r="F57" s="67" t="s">
        <v>1279</v>
      </c>
      <c r="G57" s="67" t="s">
        <v>1280</v>
      </c>
      <c r="H57" s="486" t="s">
        <v>267</v>
      </c>
      <c r="I57" s="67" t="s">
        <v>1219</v>
      </c>
      <c r="L57" s="67" t="s">
        <v>582</v>
      </c>
      <c r="M57" s="43">
        <v>2</v>
      </c>
      <c r="N57" s="43">
        <v>2</v>
      </c>
      <c r="T57" s="594" t="s">
        <v>1137</v>
      </c>
      <c r="U57" s="594" t="s">
        <v>1721</v>
      </c>
      <c r="V57" s="463" t="s">
        <v>1752</v>
      </c>
      <c r="W57" s="67" t="s">
        <v>1678</v>
      </c>
      <c r="Z57" s="14" t="s">
        <v>1754</v>
      </c>
      <c r="AA57" s="535"/>
      <c r="AB57" s="534"/>
      <c r="AC57" s="539"/>
    </row>
    <row r="58" spans="1:29" ht="36">
      <c r="A58" s="513">
        <f t="shared" si="4"/>
        <v>4</v>
      </c>
      <c r="B58" s="513"/>
      <c r="C58" s="67" t="s">
        <v>1538</v>
      </c>
      <c r="D58" s="486" t="s">
        <v>1285</v>
      </c>
      <c r="E58" s="67" t="s">
        <v>1755</v>
      </c>
      <c r="F58" s="67" t="s">
        <v>1287</v>
      </c>
      <c r="H58" s="486" t="s">
        <v>267</v>
      </c>
      <c r="I58" s="67" t="s">
        <v>1219</v>
      </c>
      <c r="L58" s="67" t="s">
        <v>582</v>
      </c>
      <c r="M58" s="43">
        <v>3</v>
      </c>
      <c r="N58" s="43">
        <v>3</v>
      </c>
      <c r="T58" s="570" t="s">
        <v>1020</v>
      </c>
      <c r="U58" s="525" t="s">
        <v>1756</v>
      </c>
      <c r="W58" s="67" t="s">
        <v>1678</v>
      </c>
      <c r="Z58" s="14" t="s">
        <v>1757</v>
      </c>
      <c r="AA58" s="535"/>
      <c r="AB58" s="534"/>
      <c r="AC58" s="539"/>
    </row>
    <row r="59" spans="1:29" ht="48">
      <c r="A59" s="513">
        <f t="shared" si="4"/>
        <v>5</v>
      </c>
      <c r="B59" s="513"/>
      <c r="C59" s="67" t="s">
        <v>42</v>
      </c>
      <c r="E59" s="67" t="s">
        <v>1758</v>
      </c>
      <c r="F59" s="67" t="s">
        <v>1144</v>
      </c>
      <c r="G59" s="67" t="s">
        <v>1759</v>
      </c>
      <c r="H59" s="486" t="s">
        <v>46</v>
      </c>
      <c r="I59" s="67" t="s">
        <v>32</v>
      </c>
      <c r="K59" s="68">
        <v>45989</v>
      </c>
      <c r="L59" s="67" t="s">
        <v>582</v>
      </c>
      <c r="M59" s="43">
        <v>1</v>
      </c>
      <c r="N59" s="43">
        <v>4</v>
      </c>
      <c r="T59" s="571" t="s">
        <v>1671</v>
      </c>
      <c r="U59" s="571" t="s">
        <v>1138</v>
      </c>
      <c r="V59" s="571" t="s">
        <v>1667</v>
      </c>
      <c r="W59" s="571" t="s">
        <v>1667</v>
      </c>
      <c r="Y59" s="527" t="s">
        <v>1760</v>
      </c>
      <c r="Z59" s="468" t="s">
        <v>578</v>
      </c>
      <c r="AA59" s="535">
        <v>20</v>
      </c>
      <c r="AB59" s="534"/>
      <c r="AC59" s="539"/>
    </row>
    <row r="60" spans="1:29" ht="132">
      <c r="A60" s="513">
        <f t="shared" si="4"/>
        <v>6</v>
      </c>
      <c r="B60" s="513"/>
      <c r="C60" s="67" t="s">
        <v>1538</v>
      </c>
      <c r="E60" s="67" t="s">
        <v>1323</v>
      </c>
      <c r="F60" s="67" t="s">
        <v>1324</v>
      </c>
      <c r="G60" s="67" t="s">
        <v>1325</v>
      </c>
      <c r="H60" s="486" t="s">
        <v>267</v>
      </c>
      <c r="I60" s="67" t="s">
        <v>104</v>
      </c>
      <c r="L60" s="67" t="s">
        <v>582</v>
      </c>
      <c r="N60" s="43">
        <v>4</v>
      </c>
      <c r="T60" s="570" t="s">
        <v>1020</v>
      </c>
      <c r="U60" s="587" t="s">
        <v>1761</v>
      </c>
      <c r="V60" s="666" t="s">
        <v>1667</v>
      </c>
      <c r="W60" s="666" t="s">
        <v>1667</v>
      </c>
      <c r="Z60" s="468" t="s">
        <v>1762</v>
      </c>
      <c r="AA60" s="535">
        <v>35</v>
      </c>
      <c r="AB60" s="534" t="s">
        <v>1115</v>
      </c>
      <c r="AC60" s="539"/>
    </row>
    <row r="61" spans="1:29" ht="84">
      <c r="A61" s="513">
        <f t="shared" si="4"/>
        <v>7</v>
      </c>
      <c r="B61" s="513"/>
      <c r="C61" s="67" t="s">
        <v>42</v>
      </c>
      <c r="E61" s="67" t="s">
        <v>1147</v>
      </c>
      <c r="F61" s="514" t="s">
        <v>1148</v>
      </c>
      <c r="G61" s="67" t="s">
        <v>1149</v>
      </c>
      <c r="H61" s="486" t="s">
        <v>46</v>
      </c>
      <c r="I61" s="67" t="s">
        <v>57</v>
      </c>
      <c r="K61" s="68">
        <v>45989</v>
      </c>
      <c r="L61" s="67" t="s">
        <v>582</v>
      </c>
      <c r="M61" s="43">
        <v>2</v>
      </c>
      <c r="N61" s="43">
        <v>5</v>
      </c>
      <c r="T61" s="571" t="s">
        <v>1671</v>
      </c>
      <c r="U61" s="571" t="s">
        <v>1138</v>
      </c>
      <c r="V61" s="587" t="s">
        <v>1667</v>
      </c>
      <c r="W61" s="587" t="s">
        <v>1667</v>
      </c>
      <c r="Y61" s="527" t="s">
        <v>1760</v>
      </c>
      <c r="Z61" s="468" t="s">
        <v>578</v>
      </c>
      <c r="AA61" s="535">
        <v>45</v>
      </c>
      <c r="AB61" s="534"/>
      <c r="AC61" s="539"/>
    </row>
    <row r="62" spans="1:29" ht="60">
      <c r="A62" s="513">
        <f t="shared" si="4"/>
        <v>8</v>
      </c>
      <c r="B62" s="513"/>
      <c r="C62" s="67" t="s">
        <v>42</v>
      </c>
      <c r="E62" s="67" t="s">
        <v>1150</v>
      </c>
      <c r="F62" s="67" t="s">
        <v>404</v>
      </c>
      <c r="G62" s="67" t="s">
        <v>405</v>
      </c>
      <c r="H62" s="486" t="s">
        <v>46</v>
      </c>
      <c r="I62" s="67" t="s">
        <v>46</v>
      </c>
      <c r="K62" s="68">
        <v>45989</v>
      </c>
      <c r="L62" s="67" t="s">
        <v>582</v>
      </c>
      <c r="M62" s="43">
        <v>3</v>
      </c>
      <c r="N62" s="43">
        <v>6</v>
      </c>
      <c r="T62" s="571" t="s">
        <v>1671</v>
      </c>
      <c r="U62" s="587" t="s">
        <v>1138</v>
      </c>
      <c r="V62" s="587" t="s">
        <v>1667</v>
      </c>
      <c r="W62" s="571" t="s">
        <v>1667</v>
      </c>
      <c r="Y62" s="527" t="s">
        <v>1760</v>
      </c>
      <c r="Z62" s="468" t="s">
        <v>578</v>
      </c>
      <c r="AA62" s="535">
        <v>20</v>
      </c>
      <c r="AB62" s="534"/>
      <c r="AC62" s="539"/>
    </row>
    <row r="63" spans="1:29" ht="60">
      <c r="A63" s="513">
        <f t="shared" si="4"/>
        <v>9</v>
      </c>
      <c r="B63" s="513"/>
      <c r="C63" s="67" t="s">
        <v>42</v>
      </c>
      <c r="E63" s="67" t="s">
        <v>1151</v>
      </c>
      <c r="F63" s="67" t="s">
        <v>1152</v>
      </c>
      <c r="H63" s="486" t="s">
        <v>46</v>
      </c>
      <c r="I63" s="67" t="s">
        <v>46</v>
      </c>
      <c r="K63" s="68">
        <v>45989</v>
      </c>
      <c r="L63" s="67" t="s">
        <v>582</v>
      </c>
      <c r="M63" s="43">
        <v>4</v>
      </c>
      <c r="N63" s="43">
        <v>7</v>
      </c>
      <c r="T63" s="570" t="s">
        <v>1020</v>
      </c>
      <c r="U63" s="570" t="s">
        <v>1687</v>
      </c>
      <c r="V63" s="570" t="s">
        <v>1020</v>
      </c>
      <c r="W63" s="720" t="s">
        <v>1763</v>
      </c>
      <c r="X63" s="488"/>
      <c r="Y63" s="527" t="s">
        <v>1760</v>
      </c>
      <c r="Z63" s="468" t="s">
        <v>578</v>
      </c>
      <c r="AA63" s="535"/>
      <c r="AB63" s="534" t="s">
        <v>1764</v>
      </c>
      <c r="AC63" s="539"/>
    </row>
    <row r="64" spans="1:29" ht="174">
      <c r="A64" s="513">
        <f t="shared" si="4"/>
        <v>10</v>
      </c>
      <c r="B64" s="513"/>
      <c r="C64" s="67" t="s">
        <v>263</v>
      </c>
      <c r="E64" s="67" t="s">
        <v>1182</v>
      </c>
      <c r="F64" s="67" t="s">
        <v>1183</v>
      </c>
      <c r="G64" s="67" t="s">
        <v>1184</v>
      </c>
      <c r="H64" s="486" t="s">
        <v>1167</v>
      </c>
      <c r="I64" s="67" t="s">
        <v>1167</v>
      </c>
      <c r="K64" s="68">
        <v>45989</v>
      </c>
      <c r="L64" s="67" t="s">
        <v>582</v>
      </c>
      <c r="M64" s="43">
        <v>2</v>
      </c>
      <c r="N64" s="43">
        <v>6</v>
      </c>
      <c r="T64" s="570" t="s">
        <v>1020</v>
      </c>
      <c r="U64" s="661" t="s">
        <v>1765</v>
      </c>
      <c r="V64" s="571" t="s">
        <v>1766</v>
      </c>
      <c r="W64" s="571" t="s">
        <v>1690</v>
      </c>
      <c r="Y64" s="527" t="s">
        <v>27</v>
      </c>
      <c r="Z64" s="633" t="s">
        <v>1767</v>
      </c>
      <c r="AA64" s="535">
        <v>20</v>
      </c>
      <c r="AB64" s="534"/>
      <c r="AC64" s="539"/>
    </row>
    <row r="65" spans="1:29" ht="36">
      <c r="A65" s="513">
        <f t="shared" si="4"/>
        <v>11</v>
      </c>
      <c r="B65" s="513"/>
      <c r="C65" s="67" t="s">
        <v>263</v>
      </c>
      <c r="E65" s="67" t="s">
        <v>1179</v>
      </c>
      <c r="F65" s="67" t="s">
        <v>1180</v>
      </c>
      <c r="G65" s="67" t="s">
        <v>1181</v>
      </c>
      <c r="H65" s="486" t="s">
        <v>1167</v>
      </c>
      <c r="I65" s="67" t="s">
        <v>1167</v>
      </c>
      <c r="K65" s="68">
        <v>45989</v>
      </c>
      <c r="L65" s="67" t="s">
        <v>582</v>
      </c>
      <c r="M65" s="43">
        <v>3</v>
      </c>
      <c r="N65" s="43">
        <v>7</v>
      </c>
      <c r="T65" s="570" t="s">
        <v>1020</v>
      </c>
      <c r="U65" s="632" t="s">
        <v>583</v>
      </c>
      <c r="W65" s="67" t="s">
        <v>1678</v>
      </c>
      <c r="Y65" s="67" t="s">
        <v>1768</v>
      </c>
      <c r="AA65" s="535"/>
      <c r="AB65" s="534"/>
      <c r="AC65" s="539"/>
    </row>
    <row r="66" spans="1:29" ht="132">
      <c r="A66" s="513">
        <f t="shared" si="4"/>
        <v>12</v>
      </c>
      <c r="B66" s="513"/>
      <c r="C66" s="67" t="s">
        <v>263</v>
      </c>
      <c r="E66" s="67" t="s">
        <v>1288</v>
      </c>
      <c r="F66" s="67" t="s">
        <v>1289</v>
      </c>
      <c r="G66" s="67" t="s">
        <v>1290</v>
      </c>
      <c r="H66" s="486" t="s">
        <v>1167</v>
      </c>
      <c r="I66" s="67" t="s">
        <v>1167</v>
      </c>
      <c r="K66" s="68">
        <v>45989</v>
      </c>
      <c r="L66" s="67" t="s">
        <v>1141</v>
      </c>
      <c r="M66" s="43">
        <v>4</v>
      </c>
      <c r="N66" s="43">
        <v>8</v>
      </c>
      <c r="T66" s="594" t="s">
        <v>1137</v>
      </c>
      <c r="U66" s="587" t="s">
        <v>1769</v>
      </c>
      <c r="V66" s="571" t="s">
        <v>1667</v>
      </c>
      <c r="W66" s="571" t="s">
        <v>1667</v>
      </c>
      <c r="Y66" s="527" t="s">
        <v>27</v>
      </c>
      <c r="Z66" s="633" t="s">
        <v>1770</v>
      </c>
      <c r="AA66" s="535">
        <v>12</v>
      </c>
      <c r="AB66" s="534"/>
      <c r="AC66" s="539"/>
    </row>
    <row r="67" spans="1:29" ht="144.94999999999999">
      <c r="A67" s="513">
        <f t="shared" si="4"/>
        <v>13</v>
      </c>
      <c r="B67" s="513"/>
      <c r="C67" s="67" t="s">
        <v>263</v>
      </c>
      <c r="E67" s="67" t="s">
        <v>1164</v>
      </c>
      <c r="F67" s="67" t="s">
        <v>1173</v>
      </c>
      <c r="G67" s="67" t="s">
        <v>1174</v>
      </c>
      <c r="H67" s="486" t="s">
        <v>1167</v>
      </c>
      <c r="I67" s="67" t="s">
        <v>1175</v>
      </c>
      <c r="K67" s="68">
        <v>45989</v>
      </c>
      <c r="L67" s="67" t="s">
        <v>582</v>
      </c>
      <c r="M67" s="43">
        <v>5</v>
      </c>
      <c r="N67" s="43">
        <v>9</v>
      </c>
      <c r="T67" s="594" t="s">
        <v>1137</v>
      </c>
      <c r="U67" s="661" t="s">
        <v>1765</v>
      </c>
      <c r="V67" s="525" t="s">
        <v>1771</v>
      </c>
      <c r="W67" s="67" t="s">
        <v>1678</v>
      </c>
      <c r="Z67" s="468" t="s">
        <v>1772</v>
      </c>
      <c r="AA67" s="535"/>
      <c r="AB67" s="534"/>
      <c r="AC67" s="539"/>
    </row>
    <row r="68" spans="1:29" ht="174">
      <c r="A68" s="513">
        <f t="shared" si="4"/>
        <v>14</v>
      </c>
      <c r="B68" s="513"/>
      <c r="C68" s="67" t="s">
        <v>263</v>
      </c>
      <c r="E68" s="67" t="s">
        <v>1164</v>
      </c>
      <c r="F68" s="67" t="s">
        <v>1171</v>
      </c>
      <c r="G68" s="67" t="s">
        <v>1172</v>
      </c>
      <c r="H68" s="486" t="s">
        <v>1167</v>
      </c>
      <c r="I68" s="67" t="s">
        <v>1168</v>
      </c>
      <c r="K68" s="68">
        <v>45989</v>
      </c>
      <c r="L68" s="67" t="s">
        <v>582</v>
      </c>
      <c r="M68" s="43">
        <v>7</v>
      </c>
      <c r="N68" s="43">
        <v>10</v>
      </c>
      <c r="T68" s="594" t="s">
        <v>1137</v>
      </c>
      <c r="U68" s="571" t="s">
        <v>1773</v>
      </c>
      <c r="V68" s="571" t="s">
        <v>1667</v>
      </c>
      <c r="W68" s="571" t="s">
        <v>1667</v>
      </c>
      <c r="Y68" s="528" t="s">
        <v>27</v>
      </c>
      <c r="Z68" s="633" t="s">
        <v>1774</v>
      </c>
      <c r="AA68" s="535">
        <v>20</v>
      </c>
      <c r="AB68" s="534"/>
      <c r="AC68" s="539"/>
    </row>
    <row r="69" spans="1:29" ht="48">
      <c r="A69" s="513">
        <f t="shared" si="4"/>
        <v>15</v>
      </c>
      <c r="B69" s="513"/>
      <c r="C69" s="67" t="s">
        <v>263</v>
      </c>
      <c r="E69" s="67" t="s">
        <v>1164</v>
      </c>
      <c r="F69" s="67" t="s">
        <v>1169</v>
      </c>
      <c r="G69" s="67" t="s">
        <v>1170</v>
      </c>
      <c r="H69" s="486" t="s">
        <v>1167</v>
      </c>
      <c r="I69" s="67" t="s">
        <v>1168</v>
      </c>
      <c r="K69" s="68">
        <v>45989</v>
      </c>
      <c r="L69" s="67" t="s">
        <v>582</v>
      </c>
      <c r="M69" s="43">
        <v>8</v>
      </c>
      <c r="N69" s="43">
        <v>11</v>
      </c>
      <c r="T69" s="594" t="s">
        <v>1137</v>
      </c>
      <c r="U69" s="525" t="s">
        <v>583</v>
      </c>
      <c r="W69" s="67" t="s">
        <v>1678</v>
      </c>
      <c r="Y69" s="67" t="s">
        <v>1775</v>
      </c>
      <c r="AA69" s="535"/>
      <c r="AB69" s="534"/>
      <c r="AC69" s="539"/>
    </row>
    <row r="70" spans="1:29" ht="168">
      <c r="A70" s="513">
        <f t="shared" si="4"/>
        <v>16</v>
      </c>
      <c r="B70" s="513"/>
      <c r="C70" s="67" t="s">
        <v>263</v>
      </c>
      <c r="E70" s="67" t="s">
        <v>1164</v>
      </c>
      <c r="F70" s="67" t="s">
        <v>1165</v>
      </c>
      <c r="G70" s="67" t="s">
        <v>1166</v>
      </c>
      <c r="H70" s="486" t="s">
        <v>1167</v>
      </c>
      <c r="I70" s="67" t="s">
        <v>1168</v>
      </c>
      <c r="K70" s="68">
        <v>45989</v>
      </c>
      <c r="L70" s="67" t="s">
        <v>582</v>
      </c>
      <c r="M70" s="43">
        <v>9</v>
      </c>
      <c r="N70" s="43">
        <v>12</v>
      </c>
      <c r="T70" s="594" t="s">
        <v>1137</v>
      </c>
      <c r="U70" s="587" t="s">
        <v>1773</v>
      </c>
      <c r="V70" s="571" t="s">
        <v>1667</v>
      </c>
      <c r="W70" s="571" t="s">
        <v>1667</v>
      </c>
      <c r="Y70" s="527" t="s">
        <v>27</v>
      </c>
      <c r="Z70" s="633" t="s">
        <v>1776</v>
      </c>
      <c r="AA70" s="535">
        <v>20</v>
      </c>
      <c r="AB70" s="534"/>
      <c r="AC70" s="539"/>
    </row>
    <row r="71" spans="1:29" ht="60">
      <c r="A71" s="513">
        <f t="shared" si="4"/>
        <v>17</v>
      </c>
      <c r="B71" s="513"/>
      <c r="C71" s="67" t="s">
        <v>1185</v>
      </c>
      <c r="D71" s="486" t="s">
        <v>1186</v>
      </c>
      <c r="E71" s="67" t="s">
        <v>1187</v>
      </c>
      <c r="F71" s="67" t="s">
        <v>1188</v>
      </c>
      <c r="G71" s="67" t="s">
        <v>1189</v>
      </c>
      <c r="H71" s="486" t="s">
        <v>607</v>
      </c>
      <c r="I71" s="67" t="s">
        <v>1190</v>
      </c>
      <c r="K71" s="68">
        <v>45989</v>
      </c>
      <c r="L71" s="67" t="s">
        <v>1141</v>
      </c>
      <c r="M71" s="43">
        <v>1</v>
      </c>
      <c r="N71" s="43" t="s">
        <v>1142</v>
      </c>
      <c r="T71" s="571" t="s">
        <v>1699</v>
      </c>
      <c r="U71" s="571" t="s">
        <v>1777</v>
      </c>
      <c r="V71" s="571" t="s">
        <v>1778</v>
      </c>
      <c r="W71" s="571" t="s">
        <v>1690</v>
      </c>
      <c r="Z71" s="14" t="s">
        <v>1779</v>
      </c>
      <c r="AA71" s="537"/>
      <c r="AB71" s="534"/>
      <c r="AC71" s="539"/>
    </row>
    <row r="72" spans="1:29" ht="60">
      <c r="A72" s="513">
        <f t="shared" si="4"/>
        <v>18</v>
      </c>
      <c r="B72" s="513"/>
      <c r="C72" s="67" t="s">
        <v>1191</v>
      </c>
      <c r="D72" s="486" t="s">
        <v>1186</v>
      </c>
      <c r="E72" s="67" t="s">
        <v>1187</v>
      </c>
      <c r="F72" s="67" t="s">
        <v>1192</v>
      </c>
      <c r="G72" s="67" t="s">
        <v>1189</v>
      </c>
      <c r="H72" s="486" t="s">
        <v>607</v>
      </c>
      <c r="I72" s="67" t="s">
        <v>1190</v>
      </c>
      <c r="K72" s="68">
        <v>45989</v>
      </c>
      <c r="L72" s="67" t="s">
        <v>1141</v>
      </c>
      <c r="M72" s="43">
        <v>2</v>
      </c>
      <c r="N72" s="43" t="s">
        <v>1142</v>
      </c>
      <c r="T72" s="571" t="s">
        <v>1699</v>
      </c>
      <c r="U72" s="571" t="s">
        <v>1777</v>
      </c>
      <c r="V72" s="571" t="s">
        <v>1778</v>
      </c>
      <c r="W72" s="571" t="s">
        <v>1690</v>
      </c>
      <c r="Z72" s="14" t="s">
        <v>1779</v>
      </c>
      <c r="AA72" s="539"/>
      <c r="AB72" s="534"/>
      <c r="AC72" s="539"/>
    </row>
    <row r="73" spans="1:29" ht="72">
      <c r="A73" s="513">
        <f t="shared" si="4"/>
        <v>19</v>
      </c>
      <c r="B73" s="513"/>
      <c r="C73" s="67" t="s">
        <v>42</v>
      </c>
      <c r="E73" s="67" t="s">
        <v>637</v>
      </c>
      <c r="F73" s="67" t="s">
        <v>638</v>
      </c>
      <c r="H73" s="486" t="s">
        <v>46</v>
      </c>
      <c r="K73" s="68">
        <v>45989</v>
      </c>
      <c r="L73" s="67" t="s">
        <v>582</v>
      </c>
      <c r="N73" s="43" t="s">
        <v>1015</v>
      </c>
      <c r="T73" s="462" t="s">
        <v>583</v>
      </c>
      <c r="W73" s="67" t="s">
        <v>1678</v>
      </c>
      <c r="AA73" s="535"/>
      <c r="AB73" s="534" t="s">
        <v>1780</v>
      </c>
      <c r="AC73" s="539"/>
    </row>
    <row r="74" spans="1:29" ht="60">
      <c r="A74" s="513">
        <f t="shared" si="4"/>
        <v>20</v>
      </c>
      <c r="B74" s="513"/>
      <c r="C74" s="67" t="s">
        <v>1196</v>
      </c>
      <c r="D74" s="486" t="s">
        <v>1186</v>
      </c>
      <c r="E74" s="67" t="s">
        <v>1187</v>
      </c>
      <c r="F74" s="67" t="s">
        <v>1197</v>
      </c>
      <c r="G74" s="67" t="s">
        <v>1189</v>
      </c>
      <c r="H74" s="486" t="s">
        <v>607</v>
      </c>
      <c r="I74" s="67" t="s">
        <v>1190</v>
      </c>
      <c r="K74" s="68">
        <v>45989</v>
      </c>
      <c r="L74" s="67" t="s">
        <v>1141</v>
      </c>
      <c r="M74" s="43">
        <v>3</v>
      </c>
      <c r="N74" s="43" t="s">
        <v>1142</v>
      </c>
      <c r="T74" s="571" t="s">
        <v>1699</v>
      </c>
      <c r="U74" s="571" t="s">
        <v>1777</v>
      </c>
      <c r="V74" s="571" t="s">
        <v>1778</v>
      </c>
      <c r="W74" s="571" t="s">
        <v>1690</v>
      </c>
      <c r="Z74" s="14" t="s">
        <v>1779</v>
      </c>
      <c r="AA74" s="535"/>
      <c r="AB74" s="534"/>
      <c r="AC74" s="539"/>
    </row>
    <row r="75" spans="1:29" ht="108">
      <c r="A75" s="504">
        <v>1</v>
      </c>
      <c r="B75" s="504"/>
      <c r="C75" s="67" t="s">
        <v>1000</v>
      </c>
      <c r="E75" s="67" t="s">
        <v>1001</v>
      </c>
      <c r="F75" s="67" t="s">
        <v>1002</v>
      </c>
      <c r="G75" s="67" t="s">
        <v>1003</v>
      </c>
      <c r="I75" s="67" t="s">
        <v>1004</v>
      </c>
      <c r="K75" s="68">
        <v>45962</v>
      </c>
      <c r="L75" s="487" t="s">
        <v>582</v>
      </c>
      <c r="M75" s="43">
        <v>2</v>
      </c>
      <c r="N75" s="43">
        <v>7</v>
      </c>
      <c r="T75" s="462" t="s">
        <v>1781</v>
      </c>
      <c r="W75" s="67" t="s">
        <v>1678</v>
      </c>
      <c r="AA75" s="535"/>
      <c r="AB75" s="534" t="s">
        <v>1782</v>
      </c>
      <c r="AC75" s="539"/>
    </row>
    <row r="76" spans="1:29" ht="60">
      <c r="A76" s="504">
        <f t="shared" ref="A76:A81" si="5">A75+1</f>
        <v>2</v>
      </c>
      <c r="B76" s="504"/>
      <c r="C76" s="553" t="s">
        <v>1000</v>
      </c>
      <c r="E76" s="553" t="s">
        <v>1095</v>
      </c>
      <c r="F76" s="553"/>
      <c r="G76" s="553" t="s">
        <v>1096</v>
      </c>
      <c r="I76" s="553" t="s">
        <v>1004</v>
      </c>
      <c r="J76" s="553"/>
      <c r="K76" s="554">
        <v>45962</v>
      </c>
      <c r="L76" s="553" t="s">
        <v>582</v>
      </c>
      <c r="M76" s="556">
        <v>3</v>
      </c>
      <c r="N76" s="556">
        <v>8</v>
      </c>
      <c r="O76" s="553"/>
      <c r="P76" s="555" t="s">
        <v>1026</v>
      </c>
      <c r="Q76" s="553"/>
      <c r="R76" s="553"/>
      <c r="S76" s="553"/>
      <c r="T76" s="462" t="s">
        <v>1783</v>
      </c>
      <c r="W76" s="67" t="s">
        <v>1678</v>
      </c>
      <c r="X76" s="553"/>
      <c r="Y76" s="612"/>
      <c r="Z76" s="411"/>
      <c r="AA76" s="617"/>
      <c r="AB76" s="615" t="s">
        <v>1784</v>
      </c>
      <c r="AC76" s="539"/>
    </row>
    <row r="77" spans="1:29" ht="168">
      <c r="A77" s="513">
        <f t="shared" si="5"/>
        <v>3</v>
      </c>
      <c r="B77" s="513"/>
      <c r="C77" s="67" t="s">
        <v>94</v>
      </c>
      <c r="D77" s="486" t="s">
        <v>253</v>
      </c>
      <c r="E77" s="67" t="s">
        <v>254</v>
      </c>
      <c r="F77" s="67" t="s">
        <v>255</v>
      </c>
      <c r="G77" s="67" t="s">
        <v>256</v>
      </c>
      <c r="H77" s="486" t="s">
        <v>251</v>
      </c>
      <c r="I77" s="67" t="s">
        <v>1202</v>
      </c>
      <c r="K77" s="68">
        <v>45989</v>
      </c>
      <c r="L77" s="67" t="s">
        <v>582</v>
      </c>
      <c r="M77" s="67">
        <v>5</v>
      </c>
      <c r="N77" s="43">
        <v>4</v>
      </c>
      <c r="T77" s="594" t="s">
        <v>1137</v>
      </c>
      <c r="U77" s="525" t="s">
        <v>1785</v>
      </c>
      <c r="W77" s="67" t="s">
        <v>1678</v>
      </c>
      <c r="X77" s="537"/>
      <c r="Y77" s="636"/>
      <c r="Z77" s="641"/>
      <c r="AA77" s="618"/>
      <c r="AB77" s="534"/>
      <c r="AC77" s="539"/>
    </row>
    <row r="78" spans="1:29" s="557" customFormat="1" ht="72">
      <c r="A78" s="513">
        <f t="shared" si="5"/>
        <v>4</v>
      </c>
      <c r="B78" s="513"/>
      <c r="C78" s="8" t="s">
        <v>94</v>
      </c>
      <c r="D78" s="680" t="s">
        <v>247</v>
      </c>
      <c r="E78" s="9" t="s">
        <v>258</v>
      </c>
      <c r="F78" s="9" t="s">
        <v>259</v>
      </c>
      <c r="G78" s="9" t="s">
        <v>260</v>
      </c>
      <c r="H78" s="515" t="s">
        <v>251</v>
      </c>
      <c r="I78" s="8" t="s">
        <v>1389</v>
      </c>
      <c r="J78" s="8" t="s">
        <v>261</v>
      </c>
      <c r="K78" s="8"/>
      <c r="L78" s="8" t="s">
        <v>582</v>
      </c>
      <c r="M78" s="8"/>
      <c r="N78" s="269">
        <v>4</v>
      </c>
      <c r="O78" s="8"/>
      <c r="P78" s="8"/>
      <c r="Q78" s="8"/>
      <c r="R78" s="8"/>
      <c r="S78" s="8"/>
      <c r="T78" s="571" t="s">
        <v>582</v>
      </c>
      <c r="U78" s="671" t="s">
        <v>1786</v>
      </c>
      <c r="V78" s="682" t="s">
        <v>709</v>
      </c>
      <c r="W78" s="683" t="s">
        <v>709</v>
      </c>
      <c r="X78" s="684"/>
      <c r="Y78" s="262"/>
      <c r="Z78" s="262"/>
      <c r="AA78" s="284">
        <v>11.125</v>
      </c>
      <c r="AB78" s="2"/>
      <c r="AC78" s="262"/>
    </row>
    <row r="79" spans="1:29" ht="216">
      <c r="A79" s="513">
        <f t="shared" si="5"/>
        <v>5</v>
      </c>
      <c r="B79" s="513"/>
      <c r="C79" s="67" t="s">
        <v>94</v>
      </c>
      <c r="E79" s="67" t="s">
        <v>1050</v>
      </c>
      <c r="F79" s="67" t="s">
        <v>1051</v>
      </c>
      <c r="G79" s="67" t="s">
        <v>1052</v>
      </c>
      <c r="I79" s="67" t="s">
        <v>1004</v>
      </c>
      <c r="K79" s="68"/>
      <c r="L79" s="487" t="s">
        <v>582</v>
      </c>
      <c r="M79" s="43">
        <v>2</v>
      </c>
      <c r="N79" s="43">
        <v>6</v>
      </c>
      <c r="P79" s="487" t="s">
        <v>1026</v>
      </c>
      <c r="Q79" s="66"/>
      <c r="R79" s="66"/>
      <c r="T79" s="570" t="s">
        <v>1734</v>
      </c>
      <c r="U79" s="571" t="s">
        <v>1787</v>
      </c>
      <c r="V79" s="587" t="s">
        <v>1788</v>
      </c>
      <c r="W79" s="571" t="s">
        <v>1667</v>
      </c>
      <c r="X79" s="537"/>
      <c r="Y79" s="350" t="s">
        <v>1473</v>
      </c>
      <c r="Z79" s="550"/>
      <c r="AA79" s="687"/>
      <c r="AC79" s="539"/>
    </row>
    <row r="80" spans="1:29" ht="48">
      <c r="A80" s="513">
        <f t="shared" si="5"/>
        <v>6</v>
      </c>
      <c r="B80" s="513"/>
      <c r="C80" s="67" t="s">
        <v>94</v>
      </c>
      <c r="D80" s="486" t="s">
        <v>247</v>
      </c>
      <c r="E80" s="67" t="s">
        <v>248</v>
      </c>
      <c r="F80" s="67" t="s">
        <v>249</v>
      </c>
      <c r="G80" s="67" t="s">
        <v>250</v>
      </c>
      <c r="H80" s="486" t="s">
        <v>251</v>
      </c>
      <c r="I80" s="67" t="s">
        <v>1202</v>
      </c>
      <c r="K80" s="68">
        <v>45989</v>
      </c>
      <c r="L80" s="67" t="s">
        <v>582</v>
      </c>
      <c r="N80" s="43">
        <v>8</v>
      </c>
      <c r="O80" s="67" t="s">
        <v>1136</v>
      </c>
      <c r="T80" s="574" t="s">
        <v>1136</v>
      </c>
      <c r="U80" s="574" t="s">
        <v>1136</v>
      </c>
      <c r="V80" s="574" t="s">
        <v>1136</v>
      </c>
      <c r="W80" s="571" t="s">
        <v>1667</v>
      </c>
      <c r="X80" s="537"/>
      <c r="Y80" s="637" t="s">
        <v>1474</v>
      </c>
      <c r="Z80" s="639" t="s">
        <v>1789</v>
      </c>
      <c r="AA80" s="534">
        <v>85.75</v>
      </c>
      <c r="AB80" s="635"/>
      <c r="AC80" s="539"/>
    </row>
    <row r="81" spans="1:30" ht="72">
      <c r="A81" s="513">
        <f t="shared" si="5"/>
        <v>7</v>
      </c>
      <c r="B81" s="513"/>
      <c r="C81" s="67" t="s">
        <v>94</v>
      </c>
      <c r="D81" s="486" t="s">
        <v>181</v>
      </c>
      <c r="E81" s="67" t="s">
        <v>1203</v>
      </c>
      <c r="F81" s="67" t="s">
        <v>1204</v>
      </c>
      <c r="G81" s="67" t="s">
        <v>1205</v>
      </c>
      <c r="H81" s="486" t="s">
        <v>251</v>
      </c>
      <c r="I81" s="67" t="s">
        <v>1202</v>
      </c>
      <c r="K81" s="68">
        <v>45989</v>
      </c>
      <c r="L81" s="67" t="s">
        <v>582</v>
      </c>
      <c r="M81" s="67">
        <v>7</v>
      </c>
      <c r="N81" s="43">
        <v>9</v>
      </c>
      <c r="T81" s="462" t="s">
        <v>583</v>
      </c>
      <c r="W81" s="67" t="s">
        <v>1678</v>
      </c>
      <c r="X81" s="537"/>
      <c r="Y81" s="685" t="s">
        <v>1475</v>
      </c>
      <c r="Z81" s="597" t="s">
        <v>1790</v>
      </c>
      <c r="AA81" s="263"/>
      <c r="AC81" s="539"/>
    </row>
    <row r="82" spans="1:30" ht="96" customHeight="1">
      <c r="A82" s="513" t="e">
        <f>#REF!+1</f>
        <v>#REF!</v>
      </c>
      <c r="B82" s="513"/>
      <c r="C82" s="67" t="s">
        <v>101</v>
      </c>
      <c r="D82" s="486" t="s">
        <v>1266</v>
      </c>
      <c r="E82" s="67" t="s">
        <v>1267</v>
      </c>
      <c r="F82" s="67" t="s">
        <v>1268</v>
      </c>
      <c r="H82" s="486" t="s">
        <v>1213</v>
      </c>
      <c r="L82" s="42" t="s">
        <v>582</v>
      </c>
      <c r="M82" s="43">
        <v>11</v>
      </c>
      <c r="N82" s="43">
        <v>7</v>
      </c>
      <c r="T82" s="662" t="s">
        <v>1020</v>
      </c>
      <c r="U82" s="594" t="s">
        <v>1721</v>
      </c>
      <c r="V82" s="594" t="s">
        <v>1791</v>
      </c>
      <c r="W82" s="587" t="s">
        <v>1792</v>
      </c>
      <c r="Y82" s="508"/>
      <c r="AA82" s="535">
        <v>15</v>
      </c>
      <c r="AB82" s="534"/>
      <c r="AC82" s="539"/>
    </row>
    <row r="83" spans="1:30" ht="60">
      <c r="A83" s="513" t="e">
        <f>#REF!+1</f>
        <v>#REF!</v>
      </c>
      <c r="B83" s="513"/>
      <c r="C83" s="67" t="s">
        <v>180</v>
      </c>
      <c r="E83" s="67" t="s">
        <v>215</v>
      </c>
      <c r="F83" s="67" t="s">
        <v>216</v>
      </c>
      <c r="G83" s="67" t="s">
        <v>216</v>
      </c>
      <c r="H83" s="486" t="s">
        <v>217</v>
      </c>
      <c r="I83" s="67" t="s">
        <v>218</v>
      </c>
      <c r="K83" s="68"/>
      <c r="L83" s="67" t="s">
        <v>582</v>
      </c>
      <c r="M83" s="43">
        <v>2</v>
      </c>
      <c r="N83" s="43">
        <v>5</v>
      </c>
      <c r="Q83" s="66"/>
      <c r="R83" s="66"/>
      <c r="T83" s="462" t="s">
        <v>1793</v>
      </c>
      <c r="U83" s="488"/>
      <c r="W83" s="67" t="s">
        <v>1678</v>
      </c>
      <c r="AA83" s="535"/>
      <c r="AB83" s="534"/>
      <c r="AC83" s="539"/>
    </row>
    <row r="84" spans="1:30" s="557" customFormat="1" ht="60">
      <c r="A84" s="513" t="e">
        <f>A83+1</f>
        <v>#REF!</v>
      </c>
      <c r="B84" s="513"/>
      <c r="C84" s="67" t="s">
        <v>180</v>
      </c>
      <c r="D84" s="486"/>
      <c r="E84" s="67" t="s">
        <v>1224</v>
      </c>
      <c r="F84" s="67" t="s">
        <v>1225</v>
      </c>
      <c r="G84" s="67" t="s">
        <v>1226</v>
      </c>
      <c r="H84" s="486" t="s">
        <v>185</v>
      </c>
      <c r="I84" s="67" t="s">
        <v>185</v>
      </c>
      <c r="J84" s="67"/>
      <c r="K84" s="67"/>
      <c r="L84" s="67" t="s">
        <v>582</v>
      </c>
      <c r="M84" s="43"/>
      <c r="N84" s="43">
        <v>6</v>
      </c>
      <c r="O84" s="67"/>
      <c r="P84" s="487"/>
      <c r="Q84" s="67"/>
      <c r="R84" s="67"/>
      <c r="S84" s="67"/>
      <c r="T84" s="570" t="s">
        <v>1020</v>
      </c>
      <c r="U84" s="525" t="s">
        <v>1794</v>
      </c>
      <c r="V84" s="67"/>
      <c r="W84" s="67" t="s">
        <v>1678</v>
      </c>
      <c r="X84" s="67"/>
      <c r="Y84" s="67"/>
      <c r="Z84" s="14"/>
      <c r="AA84" s="535"/>
      <c r="AB84" s="534"/>
      <c r="AC84" s="539"/>
    </row>
    <row r="85" spans="1:30" ht="120">
      <c r="A85" s="513" t="e">
        <f>#REF!+1</f>
        <v>#REF!</v>
      </c>
      <c r="B85" s="513"/>
      <c r="C85" s="553" t="s">
        <v>321</v>
      </c>
      <c r="E85" s="553" t="s">
        <v>397</v>
      </c>
      <c r="F85" s="553" t="s">
        <v>398</v>
      </c>
      <c r="G85" s="553" t="s">
        <v>399</v>
      </c>
      <c r="H85" s="486" t="s">
        <v>1200</v>
      </c>
      <c r="I85" s="553" t="s">
        <v>400</v>
      </c>
      <c r="J85" s="553"/>
      <c r="K85" s="554">
        <v>45989</v>
      </c>
      <c r="L85" s="553" t="s">
        <v>582</v>
      </c>
      <c r="M85" s="556">
        <v>5</v>
      </c>
      <c r="N85" s="556">
        <v>10</v>
      </c>
      <c r="O85" s="553"/>
      <c r="P85" s="555"/>
      <c r="Q85" s="553"/>
      <c r="R85" s="553"/>
      <c r="S85" s="553"/>
      <c r="T85" s="462" t="s">
        <v>583</v>
      </c>
      <c r="W85" s="67" t="s">
        <v>1678</v>
      </c>
      <c r="X85" s="553"/>
      <c r="Y85" s="553"/>
      <c r="Z85" s="411"/>
      <c r="AA85" s="617"/>
      <c r="AB85" s="615" t="s">
        <v>1784</v>
      </c>
      <c r="AC85" s="539"/>
    </row>
    <row r="86" spans="1:30" ht="72">
      <c r="A86" s="504" t="e">
        <f t="shared" ref="A86:A96" si="6">A85+1</f>
        <v>#REF!</v>
      </c>
      <c r="B86" s="504"/>
      <c r="C86" s="67" t="s">
        <v>30</v>
      </c>
      <c r="E86" s="67" t="s">
        <v>1105</v>
      </c>
      <c r="I86" s="67" t="s">
        <v>1004</v>
      </c>
      <c r="K86" s="68"/>
      <c r="L86" s="67" t="s">
        <v>582</v>
      </c>
      <c r="P86" s="487" t="s">
        <v>1103</v>
      </c>
      <c r="T86" s="569" t="s">
        <v>1710</v>
      </c>
      <c r="W86" s="67" t="s">
        <v>1710</v>
      </c>
      <c r="AA86" s="535"/>
      <c r="AB86" s="534" t="s">
        <v>1795</v>
      </c>
      <c r="AC86" s="539"/>
    </row>
    <row r="87" spans="1:30" ht="48">
      <c r="A87" s="513" t="e">
        <f t="shared" si="6"/>
        <v>#REF!</v>
      </c>
      <c r="B87" s="513"/>
      <c r="C87" s="67" t="s">
        <v>1796</v>
      </c>
      <c r="E87" s="67" t="s">
        <v>1797</v>
      </c>
      <c r="F87" s="67" t="s">
        <v>1798</v>
      </c>
      <c r="G87" s="67" t="s">
        <v>1799</v>
      </c>
      <c r="H87" s="486" t="s">
        <v>607</v>
      </c>
      <c r="I87" s="67" t="s">
        <v>1800</v>
      </c>
      <c r="L87" s="67" t="s">
        <v>582</v>
      </c>
      <c r="T87" s="571" t="s">
        <v>1671</v>
      </c>
      <c r="U87" s="571" t="s">
        <v>1138</v>
      </c>
      <c r="V87" s="571" t="s">
        <v>1667</v>
      </c>
      <c r="W87" s="571" t="s">
        <v>1667</v>
      </c>
      <c r="Z87" s="14" t="s">
        <v>1801</v>
      </c>
      <c r="AA87" s="535">
        <v>5</v>
      </c>
      <c r="AB87" s="534"/>
      <c r="AC87" s="539"/>
    </row>
    <row r="88" spans="1:30" ht="48">
      <c r="A88" s="513" t="e">
        <f t="shared" si="6"/>
        <v>#REF!</v>
      </c>
      <c r="B88" s="513"/>
      <c r="C88" s="67" t="s">
        <v>1088</v>
      </c>
      <c r="E88" s="67" t="s">
        <v>1089</v>
      </c>
      <c r="F88" s="67" t="s">
        <v>1090</v>
      </c>
      <c r="G88" s="67" t="s">
        <v>1091</v>
      </c>
      <c r="I88" s="67" t="s">
        <v>1038</v>
      </c>
      <c r="L88" s="67" t="s">
        <v>582</v>
      </c>
      <c r="M88" s="43">
        <v>6</v>
      </c>
      <c r="N88" s="43">
        <v>7</v>
      </c>
      <c r="P88" s="487" t="s">
        <v>1026</v>
      </c>
      <c r="T88" s="462" t="s">
        <v>1685</v>
      </c>
      <c r="W88" s="67" t="s">
        <v>1678</v>
      </c>
      <c r="Y88" s="488"/>
      <c r="AA88" s="535"/>
      <c r="AB88" s="534"/>
      <c r="AC88" s="539"/>
    </row>
    <row r="89" spans="1:30" ht="36">
      <c r="A89" s="513" t="e">
        <f t="shared" si="6"/>
        <v>#REF!</v>
      </c>
      <c r="B89" s="513"/>
      <c r="C89" s="67" t="s">
        <v>410</v>
      </c>
      <c r="E89" s="67" t="s">
        <v>414</v>
      </c>
      <c r="F89" s="67" t="s">
        <v>415</v>
      </c>
      <c r="H89" s="486" t="s">
        <v>217</v>
      </c>
      <c r="I89" s="67" t="s">
        <v>416</v>
      </c>
      <c r="L89" s="67" t="s">
        <v>582</v>
      </c>
      <c r="M89" s="43">
        <v>21</v>
      </c>
      <c r="N89" s="43">
        <v>7</v>
      </c>
      <c r="T89" s="569" t="s">
        <v>1710</v>
      </c>
      <c r="W89" s="67" t="s">
        <v>1710</v>
      </c>
      <c r="Y89" s="540" t="s">
        <v>1802</v>
      </c>
      <c r="Z89" s="14" t="s">
        <v>1498</v>
      </c>
      <c r="AA89" s="535"/>
      <c r="AB89" s="534"/>
      <c r="AC89" s="539"/>
    </row>
    <row r="90" spans="1:30" ht="132">
      <c r="A90" s="513" t="e">
        <f t="shared" si="6"/>
        <v>#REF!</v>
      </c>
      <c r="B90" s="513"/>
      <c r="C90" s="67" t="s">
        <v>410</v>
      </c>
      <c r="E90" s="67" t="s">
        <v>1241</v>
      </c>
      <c r="F90" s="67" t="s">
        <v>558</v>
      </c>
      <c r="H90" s="486" t="s">
        <v>555</v>
      </c>
      <c r="L90" s="67" t="s">
        <v>582</v>
      </c>
      <c r="M90" s="43">
        <v>33</v>
      </c>
      <c r="N90" s="43">
        <v>7</v>
      </c>
      <c r="T90" s="571" t="s">
        <v>582</v>
      </c>
      <c r="U90" s="571" t="s">
        <v>1803</v>
      </c>
      <c r="V90" s="594" t="s">
        <v>1804</v>
      </c>
      <c r="W90" s="571" t="s">
        <v>1805</v>
      </c>
      <c r="Z90" s="14" t="s">
        <v>1507</v>
      </c>
      <c r="AA90" s="535"/>
      <c r="AB90" s="534" t="s">
        <v>1806</v>
      </c>
      <c r="AC90" s="539" t="s">
        <v>1698</v>
      </c>
    </row>
    <row r="91" spans="1:30" ht="48">
      <c r="A91" s="513" t="e">
        <f t="shared" si="6"/>
        <v>#REF!</v>
      </c>
      <c r="B91" s="513"/>
      <c r="C91" s="67" t="s">
        <v>1088</v>
      </c>
      <c r="E91" s="67" t="s">
        <v>1247</v>
      </c>
      <c r="F91" s="67" t="s">
        <v>1248</v>
      </c>
      <c r="G91" s="67" t="s">
        <v>1249</v>
      </c>
      <c r="H91" s="486" t="s">
        <v>555</v>
      </c>
      <c r="I91" s="67" t="s">
        <v>1250</v>
      </c>
      <c r="L91" s="67" t="s">
        <v>582</v>
      </c>
      <c r="N91" s="43">
        <v>10</v>
      </c>
      <c r="T91" s="571" t="s">
        <v>582</v>
      </c>
      <c r="U91" s="571" t="s">
        <v>1138</v>
      </c>
      <c r="V91" s="571" t="s">
        <v>1667</v>
      </c>
      <c r="W91" s="571" t="s">
        <v>1667</v>
      </c>
      <c r="Z91" s="598" t="s">
        <v>1521</v>
      </c>
      <c r="AA91" s="535">
        <v>58</v>
      </c>
      <c r="AB91" s="534" t="s">
        <v>1701</v>
      </c>
      <c r="AC91" s="539" t="s">
        <v>1698</v>
      </c>
    </row>
    <row r="92" spans="1:30" ht="48">
      <c r="A92" s="513" t="e">
        <f t="shared" si="6"/>
        <v>#REF!</v>
      </c>
      <c r="B92" s="513"/>
      <c r="C92" s="67" t="s">
        <v>410</v>
      </c>
      <c r="E92" s="67" t="s">
        <v>553</v>
      </c>
      <c r="F92" s="67" t="s">
        <v>554</v>
      </c>
      <c r="H92" s="486" t="s">
        <v>555</v>
      </c>
      <c r="L92" s="67" t="s">
        <v>582</v>
      </c>
      <c r="N92" s="43">
        <v>12</v>
      </c>
      <c r="T92" s="571" t="s">
        <v>582</v>
      </c>
      <c r="U92" s="525" t="s">
        <v>583</v>
      </c>
      <c r="W92" s="67" t="s">
        <v>1678</v>
      </c>
      <c r="Z92" s="14" t="s">
        <v>1531</v>
      </c>
      <c r="AA92" s="535"/>
      <c r="AB92" s="534" t="s">
        <v>1807</v>
      </c>
      <c r="AC92" s="539" t="s">
        <v>1698</v>
      </c>
    </row>
    <row r="93" spans="1:30" ht="36">
      <c r="A93" s="513" t="e">
        <f t="shared" si="6"/>
        <v>#REF!</v>
      </c>
      <c r="B93" s="513"/>
      <c r="C93" s="67" t="s">
        <v>410</v>
      </c>
      <c r="E93" s="67" t="s">
        <v>1240</v>
      </c>
      <c r="F93" s="67" t="s">
        <v>476</v>
      </c>
      <c r="H93" s="486" t="s">
        <v>217</v>
      </c>
      <c r="I93" s="67" t="s">
        <v>252</v>
      </c>
      <c r="L93" s="67" t="s">
        <v>582</v>
      </c>
      <c r="M93" s="43">
        <v>30</v>
      </c>
      <c r="N93" s="43">
        <v>13</v>
      </c>
      <c r="T93" s="571" t="s">
        <v>582</v>
      </c>
      <c r="U93" s="570" t="s">
        <v>1020</v>
      </c>
      <c r="V93" s="594" t="s">
        <v>1699</v>
      </c>
      <c r="W93" s="571" t="s">
        <v>1667</v>
      </c>
      <c r="Y93" s="540" t="s">
        <v>1808</v>
      </c>
      <c r="Z93" s="14" t="s">
        <v>1506</v>
      </c>
      <c r="AA93" s="535"/>
      <c r="AB93" s="534" t="s">
        <v>1806</v>
      </c>
      <c r="AC93" s="539" t="s">
        <v>1698</v>
      </c>
    </row>
    <row r="94" spans="1:30" ht="48">
      <c r="A94" s="513" t="e">
        <f t="shared" si="6"/>
        <v>#REF!</v>
      </c>
      <c r="B94" s="513"/>
      <c r="C94" s="9" t="s">
        <v>85</v>
      </c>
      <c r="E94" s="9" t="s">
        <v>1586</v>
      </c>
      <c r="F94" s="9" t="s">
        <v>1587</v>
      </c>
      <c r="G94" s="9" t="s">
        <v>1809</v>
      </c>
      <c r="H94" s="486" t="s">
        <v>1580</v>
      </c>
      <c r="I94" s="8" t="s">
        <v>723</v>
      </c>
      <c r="J94" s="8" t="s">
        <v>1550</v>
      </c>
      <c r="K94" s="516">
        <v>45986</v>
      </c>
      <c r="L94" s="8" t="s">
        <v>582</v>
      </c>
      <c r="N94" s="43">
        <v>16</v>
      </c>
      <c r="O94" s="8"/>
      <c r="P94" s="8"/>
      <c r="Q94" s="8"/>
      <c r="R94" s="8"/>
      <c r="S94" s="8"/>
      <c r="T94" s="671" t="s">
        <v>582</v>
      </c>
      <c r="U94" s="572" t="s">
        <v>1138</v>
      </c>
      <c r="V94" s="571" t="s">
        <v>1667</v>
      </c>
      <c r="W94" s="571" t="s">
        <v>1667</v>
      </c>
      <c r="X94" s="8"/>
      <c r="Z94" s="29" t="s">
        <v>1588</v>
      </c>
      <c r="AA94" s="535">
        <v>25</v>
      </c>
      <c r="AB94" s="534" t="s">
        <v>1810</v>
      </c>
      <c r="AC94" s="539" t="s">
        <v>1811</v>
      </c>
    </row>
    <row r="95" spans="1:30" ht="96">
      <c r="A95" s="513" t="e">
        <f t="shared" si="6"/>
        <v>#REF!</v>
      </c>
      <c r="B95" s="513"/>
      <c r="C95" s="67" t="s">
        <v>1259</v>
      </c>
      <c r="E95" s="67" t="s">
        <v>1243</v>
      </c>
      <c r="F95" s="67" t="s">
        <v>977</v>
      </c>
      <c r="G95" s="67" t="s">
        <v>1244</v>
      </c>
      <c r="H95" s="486" t="s">
        <v>979</v>
      </c>
      <c r="I95" s="67" t="s">
        <v>980</v>
      </c>
      <c r="K95" s="487">
        <v>45955</v>
      </c>
      <c r="L95" s="67" t="s">
        <v>582</v>
      </c>
      <c r="N95" s="43">
        <v>9</v>
      </c>
      <c r="T95" s="571" t="s">
        <v>582</v>
      </c>
      <c r="U95" s="571" t="s">
        <v>1138</v>
      </c>
      <c r="V95" s="571" t="s">
        <v>1667</v>
      </c>
      <c r="W95" s="571" t="s">
        <v>1667</v>
      </c>
      <c r="Y95" s="527" t="s">
        <v>1510</v>
      </c>
      <c r="Z95" s="14" t="s">
        <v>1511</v>
      </c>
      <c r="AA95" s="535">
        <v>26</v>
      </c>
      <c r="AB95" s="534" t="s">
        <v>1812</v>
      </c>
      <c r="AC95" s="539" t="s">
        <v>1813</v>
      </c>
      <c r="AD95" s="485" t="s">
        <v>1814</v>
      </c>
    </row>
    <row r="96" spans="1:30" ht="144">
      <c r="A96" s="513" t="e">
        <f t="shared" si="6"/>
        <v>#REF!</v>
      </c>
      <c r="B96" s="513"/>
      <c r="C96" s="67" t="s">
        <v>1259</v>
      </c>
      <c r="E96" s="67" t="s">
        <v>1245</v>
      </c>
      <c r="F96" s="67" t="s">
        <v>982</v>
      </c>
      <c r="G96" s="67" t="s">
        <v>1246</v>
      </c>
      <c r="H96" s="486" t="s">
        <v>293</v>
      </c>
      <c r="I96" s="67" t="s">
        <v>980</v>
      </c>
      <c r="K96" s="487">
        <v>45955</v>
      </c>
      <c r="L96" s="67" t="s">
        <v>582</v>
      </c>
      <c r="N96" s="269">
        <v>15</v>
      </c>
      <c r="T96" s="571" t="s">
        <v>582</v>
      </c>
      <c r="U96" s="571" t="s">
        <v>1138</v>
      </c>
      <c r="V96" s="571" t="s">
        <v>1667</v>
      </c>
      <c r="W96" s="571" t="s">
        <v>1667</v>
      </c>
      <c r="Y96" s="540" t="s">
        <v>1514</v>
      </c>
      <c r="Z96" s="14" t="s">
        <v>1515</v>
      </c>
      <c r="AA96" s="14" t="s">
        <v>1815</v>
      </c>
      <c r="AB96" s="534" t="s">
        <v>1812</v>
      </c>
      <c r="AC96" s="539" t="s">
        <v>1813</v>
      </c>
      <c r="AD96" s="485" t="s">
        <v>1814</v>
      </c>
    </row>
    <row r="97" spans="1:29" ht="48">
      <c r="A97" s="513" t="e">
        <f>#REF!+1</f>
        <v>#REF!</v>
      </c>
      <c r="B97" s="513"/>
      <c r="C97" s="9" t="s">
        <v>1519</v>
      </c>
      <c r="E97" s="9" t="s">
        <v>1583</v>
      </c>
      <c r="F97" s="9" t="s">
        <v>1584</v>
      </c>
      <c r="G97" s="9" t="s">
        <v>1816</v>
      </c>
      <c r="H97" s="486" t="s">
        <v>1580</v>
      </c>
      <c r="I97" s="8" t="s">
        <v>723</v>
      </c>
      <c r="J97" s="8" t="s">
        <v>1550</v>
      </c>
      <c r="K97" s="516">
        <v>45986</v>
      </c>
      <c r="L97" s="8" t="s">
        <v>582</v>
      </c>
      <c r="N97" s="269">
        <v>17</v>
      </c>
      <c r="O97" s="8"/>
      <c r="P97" s="8"/>
      <c r="Q97" s="8"/>
      <c r="R97" s="8"/>
      <c r="S97" s="8"/>
      <c r="T97" s="671" t="s">
        <v>582</v>
      </c>
      <c r="U97" s="572" t="s">
        <v>1138</v>
      </c>
      <c r="V97" s="571" t="s">
        <v>1667</v>
      </c>
      <c r="W97" s="571" t="s">
        <v>1667</v>
      </c>
      <c r="X97" s="8"/>
      <c r="Z97" s="9" t="s">
        <v>1585</v>
      </c>
      <c r="AA97" s="535">
        <v>25</v>
      </c>
      <c r="AB97" s="534" t="s">
        <v>1810</v>
      </c>
      <c r="AC97" s="539" t="s">
        <v>1811</v>
      </c>
    </row>
    <row r="98" spans="1:29" ht="156">
      <c r="A98" s="513" t="e">
        <f>A97+1</f>
        <v>#REF!</v>
      </c>
      <c r="B98" s="513"/>
      <c r="C98" s="67" t="s">
        <v>1259</v>
      </c>
      <c r="E98" s="67" t="s">
        <v>1251</v>
      </c>
      <c r="F98" s="67" t="s">
        <v>1252</v>
      </c>
      <c r="G98" s="67" t="s">
        <v>1253</v>
      </c>
      <c r="H98" s="486" t="s">
        <v>293</v>
      </c>
      <c r="I98" s="67" t="s">
        <v>1254</v>
      </c>
      <c r="K98" s="487">
        <v>45955</v>
      </c>
      <c r="L98" s="67" t="s">
        <v>582</v>
      </c>
      <c r="N98" s="43">
        <v>8</v>
      </c>
      <c r="T98" s="525" t="s">
        <v>1014</v>
      </c>
      <c r="W98" s="67" t="s">
        <v>1678</v>
      </c>
      <c r="AA98" s="535"/>
      <c r="AB98" s="534"/>
      <c r="AC98" s="539"/>
    </row>
    <row r="99" spans="1:29" ht="108">
      <c r="A99" s="513" t="e">
        <f>A98+1</f>
        <v>#REF!</v>
      </c>
      <c r="B99" s="513"/>
      <c r="C99" s="67" t="s">
        <v>1259</v>
      </c>
      <c r="E99" s="67" t="s">
        <v>1255</v>
      </c>
      <c r="F99" s="67" t="s">
        <v>1256</v>
      </c>
      <c r="G99" s="67" t="s">
        <v>1257</v>
      </c>
      <c r="H99" s="486" t="s">
        <v>293</v>
      </c>
      <c r="I99" s="67" t="s">
        <v>1258</v>
      </c>
      <c r="K99" s="487">
        <v>45955</v>
      </c>
      <c r="L99" s="67" t="s">
        <v>582</v>
      </c>
      <c r="N99" s="43">
        <v>9</v>
      </c>
      <c r="T99" s="525" t="s">
        <v>1014</v>
      </c>
      <c r="W99" s="67" t="s">
        <v>1678</v>
      </c>
      <c r="AA99" s="535"/>
      <c r="AB99" s="534"/>
      <c r="AC99" s="539"/>
    </row>
    <row r="100" spans="1:29" ht="108">
      <c r="A100" s="513" t="e">
        <f>A99+1</f>
        <v>#REF!</v>
      </c>
      <c r="B100" s="513"/>
      <c r="C100" s="67" t="s">
        <v>1259</v>
      </c>
      <c r="E100" s="67" t="s">
        <v>1260</v>
      </c>
      <c r="F100" s="67" t="s">
        <v>1261</v>
      </c>
      <c r="G100" s="67" t="s">
        <v>1261</v>
      </c>
      <c r="H100" s="486" t="s">
        <v>293</v>
      </c>
      <c r="I100" s="67" t="s">
        <v>1262</v>
      </c>
      <c r="K100" s="487">
        <v>45955</v>
      </c>
      <c r="L100" s="67" t="s">
        <v>582</v>
      </c>
      <c r="N100" s="43">
        <v>10</v>
      </c>
      <c r="T100" s="525" t="s">
        <v>1014</v>
      </c>
      <c r="W100" s="67" t="s">
        <v>1678</v>
      </c>
      <c r="AA100" s="535"/>
      <c r="AB100" s="534"/>
      <c r="AC100" s="539"/>
    </row>
    <row r="101" spans="1:29" ht="48">
      <c r="A101" s="513" t="e">
        <f>A100+1</f>
        <v>#REF!</v>
      </c>
      <c r="B101" s="513"/>
      <c r="C101" s="67" t="s">
        <v>410</v>
      </c>
      <c r="E101" s="67" t="s">
        <v>1817</v>
      </c>
      <c r="F101" s="67" t="s">
        <v>412</v>
      </c>
      <c r="H101" s="486" t="s">
        <v>217</v>
      </c>
      <c r="I101" s="67" t="s">
        <v>413</v>
      </c>
      <c r="L101" s="67" t="s">
        <v>582</v>
      </c>
      <c r="M101" s="43">
        <v>20</v>
      </c>
      <c r="N101" s="43">
        <v>18</v>
      </c>
      <c r="T101" s="571" t="s">
        <v>582</v>
      </c>
      <c r="U101" s="571" t="s">
        <v>1138</v>
      </c>
      <c r="V101" s="594" t="s">
        <v>1804</v>
      </c>
      <c r="W101" s="525" t="s">
        <v>1818</v>
      </c>
      <c r="Y101" s="131" t="s">
        <v>1819</v>
      </c>
      <c r="Z101" s="14" t="s">
        <v>1820</v>
      </c>
      <c r="AA101" s="535"/>
      <c r="AB101" s="534" t="s">
        <v>1806</v>
      </c>
      <c r="AC101" s="539" t="s">
        <v>1698</v>
      </c>
    </row>
    <row r="102" spans="1:29" ht="48">
      <c r="A102" s="513" t="e">
        <f>A101+1</f>
        <v>#REF!</v>
      </c>
      <c r="B102" s="513"/>
      <c r="C102" s="67" t="s">
        <v>1088</v>
      </c>
      <c r="E102" s="525" t="s">
        <v>1821</v>
      </c>
      <c r="L102" s="67" t="s">
        <v>582</v>
      </c>
      <c r="N102" s="43">
        <v>19</v>
      </c>
      <c r="T102" s="694" t="s">
        <v>582</v>
      </c>
      <c r="U102" s="571" t="s">
        <v>1699</v>
      </c>
      <c r="V102" s="571" t="s">
        <v>1667</v>
      </c>
      <c r="W102" s="571" t="s">
        <v>1667</v>
      </c>
      <c r="Y102" s="488"/>
      <c r="Z102" s="14" t="s">
        <v>1822</v>
      </c>
      <c r="AA102" s="535">
        <v>7</v>
      </c>
      <c r="AB102" s="534" t="s">
        <v>1812</v>
      </c>
      <c r="AC102" s="539" t="s">
        <v>1823</v>
      </c>
    </row>
    <row r="103" spans="1:29" ht="264">
      <c r="A103" s="513" t="e">
        <f>#REF!+1</f>
        <v>#REF!</v>
      </c>
      <c r="B103" s="513"/>
      <c r="C103" s="67" t="s">
        <v>1041</v>
      </c>
      <c r="E103" s="67" t="s">
        <v>1042</v>
      </c>
      <c r="F103" s="67" t="s">
        <v>1043</v>
      </c>
      <c r="G103" s="67" t="s">
        <v>1044</v>
      </c>
      <c r="I103" s="67" t="s">
        <v>1045</v>
      </c>
      <c r="J103" s="67" t="s">
        <v>1013</v>
      </c>
      <c r="K103" s="68" t="s">
        <v>1046</v>
      </c>
      <c r="L103" s="689" t="s">
        <v>582</v>
      </c>
      <c r="M103" s="509">
        <v>1</v>
      </c>
      <c r="N103" s="509">
        <v>8</v>
      </c>
      <c r="O103" s="487"/>
      <c r="Q103" s="487"/>
      <c r="T103" s="587" t="s">
        <v>1138</v>
      </c>
      <c r="U103" s="594" t="s">
        <v>1721</v>
      </c>
      <c r="V103" s="525" t="s">
        <v>1824</v>
      </c>
      <c r="W103" s="525" t="s">
        <v>1678</v>
      </c>
      <c r="X103" s="67" t="s">
        <v>1825</v>
      </c>
      <c r="AA103" s="535"/>
      <c r="AB103" s="534"/>
      <c r="AC103" s="539"/>
    </row>
    <row r="104" spans="1:29" ht="96">
      <c r="A104" s="513" t="e">
        <f t="shared" ref="A104:A111" si="7">A103+1</f>
        <v>#REF!</v>
      </c>
      <c r="B104" s="513"/>
      <c r="C104" s="67" t="s">
        <v>101</v>
      </c>
      <c r="E104" s="67" t="s">
        <v>1111</v>
      </c>
      <c r="F104" s="67" t="s">
        <v>1112</v>
      </c>
      <c r="G104" s="67" t="s">
        <v>1113</v>
      </c>
      <c r="I104" s="67" t="s">
        <v>104</v>
      </c>
      <c r="K104" s="67" t="s">
        <v>50</v>
      </c>
      <c r="L104" s="42" t="s">
        <v>582</v>
      </c>
      <c r="M104" s="43">
        <v>11</v>
      </c>
      <c r="N104" s="43">
        <v>9</v>
      </c>
      <c r="T104" s="674" t="s">
        <v>1826</v>
      </c>
      <c r="U104" s="674" t="s">
        <v>1715</v>
      </c>
      <c r="V104" s="674" t="s">
        <v>1715</v>
      </c>
      <c r="W104" s="674" t="s">
        <v>1715</v>
      </c>
      <c r="AA104" s="535"/>
      <c r="AB104" s="534" t="s">
        <v>1115</v>
      </c>
      <c r="AC104" s="539"/>
    </row>
    <row r="105" spans="1:29" ht="156">
      <c r="A105" s="513" t="e">
        <f t="shared" si="7"/>
        <v>#REF!</v>
      </c>
      <c r="B105" s="513"/>
      <c r="C105" s="9" t="s">
        <v>101</v>
      </c>
      <c r="E105" s="67" t="s">
        <v>1116</v>
      </c>
      <c r="F105" s="67" t="s">
        <v>1117</v>
      </c>
      <c r="G105" s="67" t="s">
        <v>1118</v>
      </c>
      <c r="I105" s="67" t="s">
        <v>104</v>
      </c>
      <c r="L105" s="42" t="s">
        <v>582</v>
      </c>
      <c r="M105" s="43">
        <v>10</v>
      </c>
      <c r="N105" s="43">
        <v>10</v>
      </c>
      <c r="T105" s="570" t="s">
        <v>848</v>
      </c>
      <c r="U105" s="570" t="s">
        <v>1687</v>
      </c>
      <c r="V105" s="525" t="s">
        <v>1824</v>
      </c>
      <c r="W105" s="632" t="s">
        <v>1678</v>
      </c>
      <c r="AA105" s="535"/>
      <c r="AB105" s="534" t="s">
        <v>1115</v>
      </c>
      <c r="AC105" s="539"/>
    </row>
    <row r="106" spans="1:29" ht="72">
      <c r="A106" s="513" t="e">
        <f t="shared" si="7"/>
        <v>#REF!</v>
      </c>
      <c r="B106" s="513"/>
      <c r="C106" s="67" t="s">
        <v>101</v>
      </c>
      <c r="E106" s="67" t="s">
        <v>1119</v>
      </c>
      <c r="F106" s="67" t="s">
        <v>1120</v>
      </c>
      <c r="G106" s="67" t="s">
        <v>1119</v>
      </c>
      <c r="I106" s="67" t="s">
        <v>104</v>
      </c>
      <c r="L106" s="42" t="s">
        <v>582</v>
      </c>
      <c r="M106" s="43">
        <v>14</v>
      </c>
      <c r="N106" s="43">
        <v>11</v>
      </c>
      <c r="T106" s="570" t="s">
        <v>848</v>
      </c>
      <c r="U106" s="463" t="s">
        <v>1827</v>
      </c>
      <c r="W106" s="632" t="s">
        <v>1678</v>
      </c>
      <c r="AA106" s="535"/>
      <c r="AB106" s="534" t="s">
        <v>1115</v>
      </c>
      <c r="AC106" s="539"/>
    </row>
    <row r="107" spans="1:29" ht="24">
      <c r="A107" s="513" t="e">
        <f t="shared" si="7"/>
        <v>#REF!</v>
      </c>
      <c r="B107" s="513"/>
      <c r="C107" s="67" t="s">
        <v>235</v>
      </c>
      <c r="E107" s="67" t="s">
        <v>1161</v>
      </c>
      <c r="F107" s="67" t="s">
        <v>240</v>
      </c>
      <c r="G107" s="67" t="s">
        <v>241</v>
      </c>
      <c r="H107" s="486" t="s">
        <v>46</v>
      </c>
      <c r="L107" s="67" t="s">
        <v>583</v>
      </c>
      <c r="N107" s="67" t="s">
        <v>583</v>
      </c>
      <c r="T107" s="462" t="s">
        <v>583</v>
      </c>
      <c r="W107" s="67" t="s">
        <v>1678</v>
      </c>
      <c r="AA107" s="535"/>
      <c r="AB107" s="534" t="s">
        <v>1828</v>
      </c>
      <c r="AC107" s="539"/>
    </row>
    <row r="108" spans="1:29" ht="36">
      <c r="A108" s="513" t="e">
        <f t="shared" si="7"/>
        <v>#REF!</v>
      </c>
      <c r="B108" s="513"/>
      <c r="C108" s="67" t="s">
        <v>1193</v>
      </c>
      <c r="D108" s="486" t="s">
        <v>1186</v>
      </c>
      <c r="E108" s="67" t="s">
        <v>1187</v>
      </c>
      <c r="F108" s="67" t="s">
        <v>1194</v>
      </c>
      <c r="G108" s="67" t="s">
        <v>1195</v>
      </c>
      <c r="H108" s="486" t="s">
        <v>607</v>
      </c>
      <c r="I108" s="67" t="s">
        <v>1190</v>
      </c>
      <c r="K108" s="68">
        <v>45989</v>
      </c>
      <c r="L108" s="67" t="s">
        <v>1141</v>
      </c>
      <c r="M108" s="43">
        <v>1</v>
      </c>
      <c r="N108" s="43" t="s">
        <v>1142</v>
      </c>
      <c r="T108" s="571" t="s">
        <v>1699</v>
      </c>
      <c r="U108" s="587" t="s">
        <v>1777</v>
      </c>
      <c r="V108" s="587" t="s">
        <v>1777</v>
      </c>
      <c r="W108" s="571" t="s">
        <v>1667</v>
      </c>
      <c r="Z108" s="14" t="s">
        <v>1779</v>
      </c>
      <c r="AA108" s="535"/>
      <c r="AB108" s="534"/>
      <c r="AC108" s="539"/>
    </row>
    <row r="109" spans="1:29" ht="48">
      <c r="A109" s="513" t="e">
        <f t="shared" si="7"/>
        <v>#REF!</v>
      </c>
      <c r="B109" s="513"/>
      <c r="C109" s="67" t="s">
        <v>94</v>
      </c>
      <c r="D109" s="486" t="s">
        <v>94</v>
      </c>
      <c r="E109" s="67" t="s">
        <v>1206</v>
      </c>
      <c r="F109" s="67" t="s">
        <v>1207</v>
      </c>
      <c r="G109" s="67" t="s">
        <v>1207</v>
      </c>
      <c r="H109" s="486" t="s">
        <v>251</v>
      </c>
      <c r="I109" s="67" t="s">
        <v>1202</v>
      </c>
      <c r="K109" s="68">
        <v>45989</v>
      </c>
      <c r="L109" s="67" t="s">
        <v>582</v>
      </c>
      <c r="M109" s="67">
        <v>8</v>
      </c>
      <c r="N109" s="43">
        <v>10</v>
      </c>
      <c r="T109" s="609" t="s">
        <v>1671</v>
      </c>
      <c r="U109" s="609" t="s">
        <v>1138</v>
      </c>
      <c r="V109" s="525" t="s">
        <v>583</v>
      </c>
      <c r="W109" s="67" t="s">
        <v>1678</v>
      </c>
      <c r="Z109" s="686" t="s">
        <v>1829</v>
      </c>
      <c r="AA109" s="537"/>
      <c r="AB109" s="534"/>
      <c r="AC109" s="539"/>
    </row>
    <row r="110" spans="1:29" ht="48">
      <c r="A110" s="513" t="e">
        <f t="shared" si="7"/>
        <v>#REF!</v>
      </c>
      <c r="B110" s="513"/>
      <c r="C110" s="67" t="s">
        <v>1830</v>
      </c>
      <c r="E110" s="67" t="s">
        <v>1797</v>
      </c>
      <c r="F110" s="67" t="s">
        <v>1798</v>
      </c>
      <c r="G110" s="67" t="s">
        <v>1831</v>
      </c>
      <c r="H110" s="486" t="s">
        <v>607</v>
      </c>
      <c r="I110" s="67" t="s">
        <v>1800</v>
      </c>
      <c r="L110" s="67" t="s">
        <v>582</v>
      </c>
      <c r="T110" s="571" t="s">
        <v>1671</v>
      </c>
      <c r="U110" s="571" t="s">
        <v>1138</v>
      </c>
      <c r="V110" s="571" t="s">
        <v>1667</v>
      </c>
      <c r="W110" s="571" t="s">
        <v>1667</v>
      </c>
      <c r="Z110" s="14" t="s">
        <v>1832</v>
      </c>
      <c r="AA110" s="535">
        <v>15</v>
      </c>
      <c r="AB110" s="534"/>
      <c r="AC110" s="539"/>
    </row>
    <row r="111" spans="1:29" ht="132">
      <c r="A111" s="513" t="e">
        <f t="shared" si="7"/>
        <v>#REF!</v>
      </c>
      <c r="B111" s="513"/>
      <c r="C111" s="67" t="s">
        <v>94</v>
      </c>
      <c r="E111" s="67" t="s">
        <v>1291</v>
      </c>
      <c r="F111" s="67" t="s">
        <v>1292</v>
      </c>
      <c r="G111" s="67" t="s">
        <v>1293</v>
      </c>
      <c r="H111" s="486" t="s">
        <v>251</v>
      </c>
      <c r="I111" s="67" t="s">
        <v>1294</v>
      </c>
      <c r="K111" s="68">
        <v>45989</v>
      </c>
      <c r="L111" s="67" t="s">
        <v>1141</v>
      </c>
      <c r="N111" s="43">
        <v>13</v>
      </c>
      <c r="T111" s="594" t="s">
        <v>1137</v>
      </c>
      <c r="U111" s="587" t="s">
        <v>1688</v>
      </c>
      <c r="V111" s="571" t="s">
        <v>1667</v>
      </c>
      <c r="W111" s="571" t="s">
        <v>1667</v>
      </c>
      <c r="Y111" s="634" t="s">
        <v>1546</v>
      </c>
      <c r="Z111" s="639" t="s">
        <v>1833</v>
      </c>
      <c r="AA111" s="534">
        <v>25</v>
      </c>
      <c r="AC111" s="539"/>
    </row>
    <row r="112" spans="1:29" ht="72" customHeight="1">
      <c r="A112" s="513">
        <v>75</v>
      </c>
      <c r="B112" s="513"/>
      <c r="C112" s="67" t="s">
        <v>101</v>
      </c>
      <c r="E112" s="67" t="s">
        <v>160</v>
      </c>
      <c r="F112" s="67" t="s">
        <v>161</v>
      </c>
      <c r="G112" s="67" t="s">
        <v>162</v>
      </c>
      <c r="I112" s="67" t="s">
        <v>163</v>
      </c>
      <c r="K112" s="68"/>
      <c r="L112" s="42" t="s">
        <v>582</v>
      </c>
      <c r="N112" s="526" t="s">
        <v>1834</v>
      </c>
      <c r="Q112" s="66"/>
      <c r="R112" s="66"/>
      <c r="T112" s="570" t="s">
        <v>1734</v>
      </c>
      <c r="U112" s="594" t="s">
        <v>1137</v>
      </c>
      <c r="V112" s="587" t="s">
        <v>1667</v>
      </c>
      <c r="W112" s="571" t="s">
        <v>1690</v>
      </c>
      <c r="X112" s="259"/>
      <c r="Y112" s="259"/>
      <c r="AA112" s="535">
        <v>35</v>
      </c>
      <c r="AB112" s="534"/>
      <c r="AC112" s="539"/>
    </row>
    <row r="113" spans="3:30" s="2" customFormat="1" ht="36">
      <c r="C113" s="67" t="s">
        <v>1088</v>
      </c>
      <c r="D113" s="486"/>
      <c r="E113" s="525" t="s">
        <v>1835</v>
      </c>
      <c r="F113" s="67"/>
      <c r="G113" s="67"/>
      <c r="H113" s="486"/>
      <c r="I113" s="67"/>
      <c r="J113" s="67"/>
      <c r="K113" s="67"/>
      <c r="L113" s="67" t="s">
        <v>582</v>
      </c>
      <c r="M113" s="43"/>
      <c r="N113" s="43">
        <v>20</v>
      </c>
      <c r="O113" s="67"/>
      <c r="P113" s="487"/>
      <c r="Q113" s="67"/>
      <c r="R113" s="67"/>
      <c r="S113" s="67"/>
      <c r="T113" s="571" t="s">
        <v>582</v>
      </c>
      <c r="U113" s="571" t="s">
        <v>1700</v>
      </c>
      <c r="V113" s="571" t="s">
        <v>1700</v>
      </c>
      <c r="W113" s="571" t="s">
        <v>1667</v>
      </c>
      <c r="X113" s="534"/>
      <c r="Y113" s="534"/>
      <c r="Z113" s="700" t="s">
        <v>1836</v>
      </c>
      <c r="AA113" s="701"/>
      <c r="AB113" s="534" t="s">
        <v>1812</v>
      </c>
      <c r="AC113" s="539" t="s">
        <v>1823</v>
      </c>
    </row>
    <row r="114" spans="3:30" ht="48">
      <c r="C114" s="8" t="s">
        <v>358</v>
      </c>
      <c r="E114" s="8" t="s">
        <v>1616</v>
      </c>
      <c r="F114" s="8"/>
      <c r="G114" s="8"/>
      <c r="H114" s="486" t="s">
        <v>362</v>
      </c>
      <c r="I114" s="8"/>
      <c r="J114" s="8"/>
      <c r="K114" s="68">
        <v>45989</v>
      </c>
      <c r="L114" s="8" t="s">
        <v>582</v>
      </c>
      <c r="M114" s="8"/>
      <c r="N114" s="269"/>
      <c r="O114" s="8"/>
      <c r="P114" s="8"/>
      <c r="Q114" s="8"/>
      <c r="R114" s="8"/>
      <c r="S114" s="8"/>
      <c r="T114" s="572" t="s">
        <v>1138</v>
      </c>
      <c r="U114" s="572" t="s">
        <v>1138</v>
      </c>
      <c r="V114" s="647" t="s">
        <v>1667</v>
      </c>
      <c r="W114" s="647" t="s">
        <v>1667</v>
      </c>
      <c r="X114" s="634"/>
      <c r="Y114" s="634" t="s">
        <v>1619</v>
      </c>
      <c r="Z114" s="644" t="s">
        <v>1620</v>
      </c>
      <c r="AA114" s="535">
        <v>20</v>
      </c>
      <c r="AB114" s="534"/>
      <c r="AC114" s="539"/>
    </row>
    <row r="115" spans="3:30" ht="48">
      <c r="C115" s="8" t="s">
        <v>358</v>
      </c>
      <c r="E115" s="8" t="s">
        <v>1621</v>
      </c>
      <c r="F115" s="8"/>
      <c r="G115" s="8"/>
      <c r="H115" s="486" t="s">
        <v>362</v>
      </c>
      <c r="I115" s="8"/>
      <c r="J115" s="8"/>
      <c r="K115" s="68">
        <v>45989</v>
      </c>
      <c r="L115" s="8" t="s">
        <v>582</v>
      </c>
      <c r="M115" s="8"/>
      <c r="N115" s="269"/>
      <c r="O115" s="8"/>
      <c r="P115" s="8"/>
      <c r="Q115" s="8"/>
      <c r="R115" s="8"/>
      <c r="S115" s="8"/>
      <c r="T115" s="572" t="s">
        <v>1138</v>
      </c>
      <c r="U115" s="572" t="s">
        <v>1138</v>
      </c>
      <c r="V115" s="661" t="s">
        <v>1667</v>
      </c>
      <c r="W115" s="661" t="s">
        <v>1667</v>
      </c>
      <c r="X115" s="634"/>
      <c r="Y115" s="634" t="s">
        <v>1624</v>
      </c>
      <c r="Z115" s="644" t="s">
        <v>1625</v>
      </c>
      <c r="AA115" s="535">
        <v>20</v>
      </c>
      <c r="AB115" s="534"/>
      <c r="AC115" s="539"/>
    </row>
    <row r="116" spans="3:30" ht="43.5">
      <c r="C116" s="9" t="s">
        <v>358</v>
      </c>
      <c r="E116" s="42" t="s">
        <v>713</v>
      </c>
      <c r="F116" s="8"/>
      <c r="G116" s="8"/>
      <c r="H116" s="486" t="s">
        <v>362</v>
      </c>
      <c r="I116" s="8"/>
      <c r="J116" s="8"/>
      <c r="K116" s="531">
        <v>45986</v>
      </c>
      <c r="L116" s="8" t="s">
        <v>582</v>
      </c>
      <c r="M116" s="8"/>
      <c r="N116" s="269"/>
      <c r="O116" s="8" t="s">
        <v>1136</v>
      </c>
      <c r="P116" s="8"/>
      <c r="Q116" s="8"/>
      <c r="R116" s="8"/>
      <c r="S116" s="8"/>
      <c r="T116" s="672" t="s">
        <v>1837</v>
      </c>
      <c r="U116" s="672" t="s">
        <v>1837</v>
      </c>
      <c r="V116" s="673" t="s">
        <v>1837</v>
      </c>
      <c r="W116" s="673" t="s">
        <v>1837</v>
      </c>
      <c r="X116" s="367"/>
      <c r="Y116" s="367" t="s">
        <v>1442</v>
      </c>
      <c r="Z116" s="644" t="s">
        <v>1627</v>
      </c>
      <c r="AA116" s="535"/>
      <c r="AB116" s="534"/>
      <c r="AC116" s="539"/>
    </row>
    <row r="117" spans="3:30" ht="108">
      <c r="C117" s="9" t="s">
        <v>1259</v>
      </c>
      <c r="E117" s="106" t="s">
        <v>1562</v>
      </c>
      <c r="F117" s="9" t="s">
        <v>1563</v>
      </c>
      <c r="G117" s="9" t="s">
        <v>1564</v>
      </c>
      <c r="H117" s="486" t="s">
        <v>293</v>
      </c>
      <c r="I117" s="9" t="s">
        <v>762</v>
      </c>
      <c r="J117" s="9" t="s">
        <v>531</v>
      </c>
      <c r="K117" s="522">
        <v>45986</v>
      </c>
      <c r="L117" s="8" t="s">
        <v>582</v>
      </c>
      <c r="M117" s="269">
        <v>1</v>
      </c>
      <c r="N117" s="43">
        <v>6</v>
      </c>
      <c r="T117" s="571" t="s">
        <v>582</v>
      </c>
      <c r="U117" s="571" t="s">
        <v>1699</v>
      </c>
      <c r="V117" s="571" t="s">
        <v>1667</v>
      </c>
      <c r="W117" s="571" t="s">
        <v>1667</v>
      </c>
      <c r="X117" s="534"/>
      <c r="Y117" s="533" t="s">
        <v>1565</v>
      </c>
      <c r="Z117" s="644" t="s">
        <v>1838</v>
      </c>
      <c r="AA117" s="535">
        <v>28</v>
      </c>
      <c r="AB117" s="534" t="s">
        <v>1839</v>
      </c>
      <c r="AC117" s="539" t="s">
        <v>1813</v>
      </c>
    </row>
    <row r="118" spans="3:30" ht="72">
      <c r="C118" s="9" t="s">
        <v>1259</v>
      </c>
      <c r="E118" s="8" t="s">
        <v>1592</v>
      </c>
      <c r="F118" s="9" t="s">
        <v>1593</v>
      </c>
      <c r="G118" s="9" t="s">
        <v>1594</v>
      </c>
      <c r="H118" s="486" t="s">
        <v>293</v>
      </c>
      <c r="I118" s="8" t="s">
        <v>762</v>
      </c>
      <c r="J118" s="8" t="s">
        <v>293</v>
      </c>
      <c r="K118" s="531">
        <v>45986</v>
      </c>
      <c r="L118" s="8" t="s">
        <v>582</v>
      </c>
      <c r="M118" s="269">
        <v>4</v>
      </c>
      <c r="N118" s="43">
        <v>14</v>
      </c>
      <c r="T118" s="571" t="s">
        <v>582</v>
      </c>
      <c r="U118" s="571" t="s">
        <v>1138</v>
      </c>
      <c r="V118" s="571" t="s">
        <v>1667</v>
      </c>
      <c r="W118" s="571" t="s">
        <v>1667</v>
      </c>
      <c r="X118" s="508"/>
      <c r="Y118" s="536" t="s">
        <v>1595</v>
      </c>
      <c r="Z118" s="351" t="s">
        <v>1596</v>
      </c>
      <c r="AA118" s="535">
        <v>8</v>
      </c>
      <c r="AB118" s="534" t="s">
        <v>1812</v>
      </c>
      <c r="AC118" s="539" t="s">
        <v>1813</v>
      </c>
    </row>
    <row r="119" spans="3:30" ht="36">
      <c r="C119" s="67" t="s">
        <v>1088</v>
      </c>
      <c r="E119" s="525" t="s">
        <v>1840</v>
      </c>
      <c r="L119" s="67" t="s">
        <v>582</v>
      </c>
      <c r="N119" s="43">
        <v>21</v>
      </c>
      <c r="T119" s="571" t="s">
        <v>582</v>
      </c>
      <c r="U119" s="571" t="s">
        <v>1699</v>
      </c>
      <c r="V119" s="571" t="s">
        <v>1700</v>
      </c>
      <c r="W119" s="571" t="s">
        <v>1667</v>
      </c>
      <c r="Z119" s="648" t="s">
        <v>1841</v>
      </c>
      <c r="AA119" s="535"/>
      <c r="AB119" s="534" t="s">
        <v>1812</v>
      </c>
      <c r="AC119" s="539" t="s">
        <v>1823</v>
      </c>
    </row>
    <row r="120" spans="3:30" ht="96">
      <c r="C120" s="9" t="s">
        <v>1259</v>
      </c>
      <c r="E120" s="106" t="s">
        <v>1557</v>
      </c>
      <c r="F120" s="9" t="s">
        <v>1558</v>
      </c>
      <c r="G120" s="9" t="s">
        <v>1559</v>
      </c>
      <c r="H120" s="486" t="s">
        <v>293</v>
      </c>
      <c r="I120" s="9" t="s">
        <v>762</v>
      </c>
      <c r="J120" s="9" t="s">
        <v>1550</v>
      </c>
      <c r="K120" s="522"/>
      <c r="L120" s="8" t="s">
        <v>582</v>
      </c>
      <c r="M120" s="43">
        <v>3</v>
      </c>
      <c r="N120" s="489">
        <v>11</v>
      </c>
      <c r="T120" s="571" t="s">
        <v>582</v>
      </c>
      <c r="U120" s="571" t="s">
        <v>1699</v>
      </c>
      <c r="V120" s="571" t="s">
        <v>1667</v>
      </c>
      <c r="W120" s="525" t="s">
        <v>1710</v>
      </c>
      <c r="Y120" s="350" t="s">
        <v>1560</v>
      </c>
      <c r="Z120" s="351" t="s">
        <v>1561</v>
      </c>
      <c r="AA120" s="535">
        <v>5</v>
      </c>
      <c r="AB120" s="534" t="s">
        <v>1839</v>
      </c>
      <c r="AC120" s="539" t="s">
        <v>1813</v>
      </c>
      <c r="AD120" s="485" t="s">
        <v>1842</v>
      </c>
    </row>
    <row r="121" spans="3:30" ht="84">
      <c r="C121" s="9" t="s">
        <v>1259</v>
      </c>
      <c r="E121" s="106" t="s">
        <v>1547</v>
      </c>
      <c r="F121" s="9" t="s">
        <v>1548</v>
      </c>
      <c r="G121" s="29" t="s">
        <v>1549</v>
      </c>
      <c r="H121" s="486" t="s">
        <v>293</v>
      </c>
      <c r="I121" s="9" t="s">
        <v>762</v>
      </c>
      <c r="J121" s="9" t="s">
        <v>1550</v>
      </c>
      <c r="K121" s="522"/>
      <c r="L121" s="8" t="s">
        <v>582</v>
      </c>
      <c r="M121" s="43">
        <v>2</v>
      </c>
      <c r="N121" s="43">
        <v>8</v>
      </c>
      <c r="T121" s="571" t="s">
        <v>582</v>
      </c>
      <c r="U121" s="571" t="s">
        <v>1699</v>
      </c>
      <c r="V121" s="571" t="s">
        <v>1667</v>
      </c>
      <c r="W121" s="571" t="s">
        <v>1667</v>
      </c>
      <c r="Y121" s="448" t="s">
        <v>1551</v>
      </c>
      <c r="Z121" s="351" t="s">
        <v>1552</v>
      </c>
      <c r="AA121" s="535">
        <v>5</v>
      </c>
      <c r="AB121" s="534" t="s">
        <v>1839</v>
      </c>
      <c r="AC121" s="539" t="s">
        <v>1813</v>
      </c>
      <c r="AD121" s="485" t="s">
        <v>1842</v>
      </c>
    </row>
    <row r="122" spans="3:30" ht="60">
      <c r="C122" s="67" t="s">
        <v>1088</v>
      </c>
      <c r="E122" s="525" t="s">
        <v>1843</v>
      </c>
      <c r="G122" s="534"/>
      <c r="L122" s="67" t="s">
        <v>582</v>
      </c>
      <c r="N122" s="43">
        <v>22</v>
      </c>
      <c r="T122" s="571" t="s">
        <v>582</v>
      </c>
      <c r="U122" s="571" t="s">
        <v>1699</v>
      </c>
      <c r="V122" s="571" t="s">
        <v>1700</v>
      </c>
      <c r="W122" s="571" t="s">
        <v>1667</v>
      </c>
      <c r="Z122" s="648" t="s">
        <v>1630</v>
      </c>
      <c r="AA122" s="535"/>
      <c r="AB122" s="534" t="s">
        <v>1844</v>
      </c>
      <c r="AC122" s="539" t="s">
        <v>723</v>
      </c>
    </row>
    <row r="123" spans="3:30" ht="36">
      <c r="C123" s="67" t="s">
        <v>1088</v>
      </c>
      <c r="E123" s="525" t="s">
        <v>1845</v>
      </c>
      <c r="G123" s="534"/>
      <c r="L123" s="67" t="s">
        <v>1141</v>
      </c>
      <c r="N123" s="489">
        <v>23</v>
      </c>
      <c r="T123" s="571" t="s">
        <v>582</v>
      </c>
      <c r="U123" s="571" t="s">
        <v>1699</v>
      </c>
      <c r="V123" s="594" t="s">
        <v>1699</v>
      </c>
      <c r="W123" s="571" t="s">
        <v>1700</v>
      </c>
      <c r="Z123" s="648" t="s">
        <v>1846</v>
      </c>
      <c r="AA123" s="535"/>
      <c r="AB123" s="534" t="s">
        <v>1839</v>
      </c>
      <c r="AC123" s="539" t="s">
        <v>1847</v>
      </c>
    </row>
    <row r="124" spans="3:30" ht="48">
      <c r="C124" s="67" t="s">
        <v>1088</v>
      </c>
      <c r="E124" s="525" t="s">
        <v>1848</v>
      </c>
      <c r="L124" s="67" t="s">
        <v>1141</v>
      </c>
      <c r="N124" s="43">
        <v>24</v>
      </c>
      <c r="T124" s="571" t="s">
        <v>582</v>
      </c>
      <c r="U124" s="571" t="s">
        <v>1138</v>
      </c>
      <c r="V124" s="594" t="s">
        <v>1699</v>
      </c>
      <c r="W124" s="571" t="s">
        <v>1700</v>
      </c>
      <c r="Z124" s="14" t="s">
        <v>1849</v>
      </c>
      <c r="AA124" s="535"/>
      <c r="AB124" s="534" t="s">
        <v>1850</v>
      </c>
      <c r="AC124" s="539" t="s">
        <v>1847</v>
      </c>
    </row>
    <row r="125" spans="3:30" ht="36">
      <c r="C125" s="67" t="s">
        <v>1237</v>
      </c>
      <c r="E125" s="67" t="s">
        <v>423</v>
      </c>
      <c r="F125" s="67" t="s">
        <v>424</v>
      </c>
      <c r="G125" s="67" t="s">
        <v>423</v>
      </c>
      <c r="H125" s="486" t="s">
        <v>420</v>
      </c>
      <c r="I125" s="67" t="s">
        <v>421</v>
      </c>
      <c r="L125" s="67" t="s">
        <v>582</v>
      </c>
      <c r="M125" s="43">
        <v>4</v>
      </c>
      <c r="N125" s="43" t="s">
        <v>1015</v>
      </c>
      <c r="T125" s="462" t="s">
        <v>583</v>
      </c>
      <c r="W125" s="67" t="s">
        <v>1678</v>
      </c>
      <c r="AA125" s="535"/>
      <c r="AB125" s="534" t="s">
        <v>1651</v>
      </c>
      <c r="AC125" s="539"/>
    </row>
    <row r="126" spans="3:30" ht="36">
      <c r="C126" s="67" t="s">
        <v>1237</v>
      </c>
      <c r="E126" s="67" t="s">
        <v>438</v>
      </c>
      <c r="F126" s="67" t="s">
        <v>439</v>
      </c>
      <c r="G126" s="67" t="s">
        <v>441</v>
      </c>
      <c r="H126" s="486" t="s">
        <v>420</v>
      </c>
      <c r="I126" s="67" t="s">
        <v>421</v>
      </c>
      <c r="L126" s="67" t="s">
        <v>582</v>
      </c>
      <c r="M126" s="43">
        <v>24</v>
      </c>
      <c r="N126" s="43" t="s">
        <v>1015</v>
      </c>
      <c r="T126" s="462" t="s">
        <v>583</v>
      </c>
      <c r="W126" s="67" t="s">
        <v>1678</v>
      </c>
      <c r="AA126" s="535"/>
      <c r="AB126" s="534" t="s">
        <v>1239</v>
      </c>
      <c r="AC126" s="539"/>
    </row>
    <row r="127" spans="3:30" ht="24">
      <c r="C127" s="67" t="s">
        <v>410</v>
      </c>
      <c r="E127" s="67" t="s">
        <v>1070</v>
      </c>
      <c r="F127" s="67" t="s">
        <v>1071</v>
      </c>
      <c r="G127" s="67" t="s">
        <v>1072</v>
      </c>
      <c r="I127" s="67" t="s">
        <v>1038</v>
      </c>
      <c r="J127" s="67" t="s">
        <v>1068</v>
      </c>
      <c r="K127" s="68" t="s">
        <v>1025</v>
      </c>
      <c r="L127" s="67" t="s">
        <v>1014</v>
      </c>
      <c r="P127" s="487" t="s">
        <v>1026</v>
      </c>
      <c r="Q127" s="66"/>
      <c r="R127" s="66"/>
      <c r="T127" s="462" t="s">
        <v>1014</v>
      </c>
      <c r="W127" s="67" t="s">
        <v>1678</v>
      </c>
      <c r="AA127" s="535"/>
      <c r="AB127" s="534"/>
      <c r="AC127" s="539"/>
    </row>
    <row r="128" spans="3:30" ht="48">
      <c r="C128" s="67" t="s">
        <v>410</v>
      </c>
      <c r="E128" s="67" t="s">
        <v>1076</v>
      </c>
      <c r="F128" s="67" t="s">
        <v>1077</v>
      </c>
      <c r="G128" s="67" t="s">
        <v>1078</v>
      </c>
      <c r="I128" s="67" t="s">
        <v>1038</v>
      </c>
      <c r="J128" s="67" t="s">
        <v>1068</v>
      </c>
      <c r="K128" s="68" t="s">
        <v>1079</v>
      </c>
      <c r="L128" s="67" t="s">
        <v>1014</v>
      </c>
      <c r="P128" s="487" t="s">
        <v>1026</v>
      </c>
      <c r="Q128" s="66"/>
      <c r="R128" s="66"/>
      <c r="T128" s="462" t="s">
        <v>1014</v>
      </c>
      <c r="W128" s="67" t="s">
        <v>1678</v>
      </c>
      <c r="AA128" s="535"/>
      <c r="AB128" s="534"/>
      <c r="AC128" s="539"/>
    </row>
    <row r="129" spans="1:29" ht="24">
      <c r="C129" s="67" t="s">
        <v>406</v>
      </c>
      <c r="E129" s="67" t="s">
        <v>407</v>
      </c>
      <c r="F129" s="67" t="s">
        <v>408</v>
      </c>
      <c r="H129" s="486" t="s">
        <v>217</v>
      </c>
      <c r="I129" s="67" t="s">
        <v>409</v>
      </c>
      <c r="L129" s="67" t="s">
        <v>1014</v>
      </c>
      <c r="M129" s="43" t="s">
        <v>583</v>
      </c>
      <c r="T129" s="462" t="s">
        <v>1014</v>
      </c>
      <c r="W129" s="67" t="s">
        <v>1678</v>
      </c>
      <c r="Y129" s="131" t="s">
        <v>1851</v>
      </c>
      <c r="Z129" s="14" t="s">
        <v>1852</v>
      </c>
      <c r="AA129" s="535"/>
      <c r="AB129" s="534"/>
      <c r="AC129" s="539"/>
    </row>
    <row r="130" spans="1:29" ht="48" customHeight="1">
      <c r="A130" s="504">
        <v>62</v>
      </c>
      <c r="B130" s="504"/>
      <c r="C130" s="67" t="s">
        <v>101</v>
      </c>
      <c r="E130" s="67" t="s">
        <v>1295</v>
      </c>
      <c r="H130" s="486" t="s">
        <v>1213</v>
      </c>
      <c r="I130" s="67" t="s">
        <v>1213</v>
      </c>
      <c r="K130" s="67" t="s">
        <v>50</v>
      </c>
      <c r="L130" s="253" t="s">
        <v>582</v>
      </c>
      <c r="M130" s="261"/>
      <c r="N130" s="690" t="s">
        <v>1834</v>
      </c>
      <c r="T130" s="694" t="s">
        <v>1296</v>
      </c>
      <c r="U130" s="571" t="s">
        <v>1777</v>
      </c>
      <c r="V130" s="571" t="s">
        <v>1853</v>
      </c>
      <c r="W130" s="571" t="s">
        <v>1853</v>
      </c>
      <c r="AA130" s="535">
        <v>5</v>
      </c>
      <c r="AB130" s="534"/>
      <c r="AC130" s="539"/>
    </row>
    <row r="131" spans="1:29" ht="36">
      <c r="A131" s="504">
        <f t="shared" ref="A131:A144" si="8">A130+1</f>
        <v>63</v>
      </c>
      <c r="B131" s="504"/>
      <c r="C131" s="67" t="s">
        <v>1008</v>
      </c>
      <c r="E131" s="67" t="s">
        <v>1010</v>
      </c>
      <c r="G131" s="67" t="s">
        <v>1636</v>
      </c>
      <c r="I131" s="67" t="s">
        <v>1012</v>
      </c>
      <c r="J131" s="67" t="s">
        <v>1013</v>
      </c>
      <c r="K131" s="688">
        <v>45989</v>
      </c>
      <c r="L131" s="42" t="s">
        <v>1014</v>
      </c>
      <c r="M131" s="542">
        <v>2</v>
      </c>
      <c r="N131" s="542"/>
      <c r="O131" s="691"/>
      <c r="Q131" s="487"/>
      <c r="T131" s="463" t="s">
        <v>1685</v>
      </c>
      <c r="W131" s="525" t="s">
        <v>1678</v>
      </c>
      <c r="AA131" s="535"/>
      <c r="AB131" s="534"/>
      <c r="AC131" s="539"/>
    </row>
    <row r="132" spans="1:29" ht="36">
      <c r="A132" s="504">
        <f t="shared" si="8"/>
        <v>64</v>
      </c>
      <c r="B132" s="504"/>
      <c r="C132" s="67" t="s">
        <v>154</v>
      </c>
      <c r="E132" s="67" t="s">
        <v>155</v>
      </c>
      <c r="F132" s="67" t="s">
        <v>156</v>
      </c>
      <c r="G132" s="67" t="s">
        <v>156</v>
      </c>
      <c r="I132" s="67" t="s">
        <v>104</v>
      </c>
      <c r="K132" s="688"/>
      <c r="L132" s="42" t="s">
        <v>1014</v>
      </c>
      <c r="M132" s="542"/>
      <c r="N132" s="542"/>
      <c r="O132" s="564"/>
      <c r="Q132" s="66"/>
      <c r="R132" s="66"/>
      <c r="T132" s="463" t="s">
        <v>1685</v>
      </c>
      <c r="W132" s="632" t="s">
        <v>1678</v>
      </c>
      <c r="AA132" s="535"/>
      <c r="AB132" s="534"/>
      <c r="AC132" s="539"/>
    </row>
    <row r="133" spans="1:29" ht="60">
      <c r="A133" s="504">
        <f t="shared" si="8"/>
        <v>65</v>
      </c>
      <c r="B133" s="504"/>
      <c r="C133" s="67" t="s">
        <v>101</v>
      </c>
      <c r="E133" s="67" t="s">
        <v>193</v>
      </c>
      <c r="F133" s="67" t="s">
        <v>194</v>
      </c>
      <c r="G133" s="67" t="s">
        <v>195</v>
      </c>
      <c r="I133" s="67" t="s">
        <v>104</v>
      </c>
      <c r="K133" s="688"/>
      <c r="L133" s="42" t="s">
        <v>1014</v>
      </c>
      <c r="M133" s="542"/>
      <c r="N133" s="542"/>
      <c r="O133" s="564"/>
      <c r="Q133" s="66"/>
      <c r="R133" s="66"/>
      <c r="T133" s="463" t="s">
        <v>1685</v>
      </c>
      <c r="W133" s="632" t="s">
        <v>1678</v>
      </c>
      <c r="AA133" s="535"/>
      <c r="AB133" s="534"/>
      <c r="AC133" s="539"/>
    </row>
    <row r="134" spans="1:29" ht="24">
      <c r="A134" s="504">
        <f t="shared" si="8"/>
        <v>66</v>
      </c>
      <c r="B134" s="504"/>
      <c r="C134" s="67" t="s">
        <v>101</v>
      </c>
      <c r="E134" s="67" t="s">
        <v>1263</v>
      </c>
      <c r="F134" s="67" t="s">
        <v>1264</v>
      </c>
      <c r="G134" s="67" t="s">
        <v>1265</v>
      </c>
      <c r="H134" s="486" t="s">
        <v>1213</v>
      </c>
      <c r="I134" s="67" t="s">
        <v>104</v>
      </c>
      <c r="K134" s="537"/>
      <c r="L134" s="42" t="s">
        <v>1014</v>
      </c>
      <c r="M134" s="542">
        <v>10</v>
      </c>
      <c r="N134" s="542"/>
      <c r="O134" s="564"/>
      <c r="T134" s="463" t="s">
        <v>583</v>
      </c>
      <c r="W134" s="525" t="s">
        <v>1678</v>
      </c>
      <c r="AA134" s="535"/>
      <c r="AB134" s="534"/>
      <c r="AC134" s="539"/>
    </row>
    <row r="135" spans="1:29" ht="48">
      <c r="A135" s="504">
        <f t="shared" si="8"/>
        <v>67</v>
      </c>
      <c r="B135" s="504"/>
      <c r="C135" s="67" t="s">
        <v>1162</v>
      </c>
      <c r="E135" s="67" t="s">
        <v>631</v>
      </c>
      <c r="F135" s="67" t="s">
        <v>401</v>
      </c>
      <c r="G135" s="67" t="s">
        <v>1163</v>
      </c>
      <c r="H135" s="486" t="s">
        <v>46</v>
      </c>
      <c r="I135" s="67" t="s">
        <v>586</v>
      </c>
      <c r="K135" s="68">
        <v>45989</v>
      </c>
      <c r="L135" s="508" t="s">
        <v>582</v>
      </c>
      <c r="M135" s="508">
        <v>6</v>
      </c>
      <c r="N135" s="566" t="s">
        <v>1015</v>
      </c>
      <c r="T135" s="462" t="s">
        <v>583</v>
      </c>
      <c r="W135" s="67" t="s">
        <v>1678</v>
      </c>
      <c r="X135" s="67" t="s">
        <v>1854</v>
      </c>
      <c r="AA135" s="535"/>
      <c r="AB135" s="534" t="s">
        <v>1855</v>
      </c>
      <c r="AC135" s="539"/>
    </row>
    <row r="136" spans="1:29" ht="60">
      <c r="A136" s="504">
        <f t="shared" si="8"/>
        <v>68</v>
      </c>
      <c r="B136" s="504"/>
      <c r="C136" s="67" t="s">
        <v>1153</v>
      </c>
      <c r="D136" s="486" t="s">
        <v>1154</v>
      </c>
      <c r="E136" s="67" t="s">
        <v>1155</v>
      </c>
      <c r="F136" s="67" t="s">
        <v>1156</v>
      </c>
      <c r="G136" s="514" t="s">
        <v>1157</v>
      </c>
      <c r="H136" s="486" t="s">
        <v>46</v>
      </c>
      <c r="I136" s="67" t="s">
        <v>1158</v>
      </c>
      <c r="K136" s="68">
        <v>45989</v>
      </c>
      <c r="L136" s="67" t="s">
        <v>1141</v>
      </c>
      <c r="N136" s="43" t="s">
        <v>583</v>
      </c>
      <c r="P136" s="565" t="s">
        <v>1160</v>
      </c>
      <c r="Q136" s="259"/>
      <c r="R136" s="259"/>
      <c r="S136" s="259"/>
      <c r="T136" s="462" t="s">
        <v>583</v>
      </c>
      <c r="U136" s="259"/>
      <c r="V136" s="259"/>
      <c r="W136" s="67" t="s">
        <v>1678</v>
      </c>
      <c r="X136" s="259"/>
      <c r="Y136" s="259"/>
      <c r="Z136" s="699"/>
      <c r="AA136" s="618"/>
      <c r="AB136" s="534" t="s">
        <v>1856</v>
      </c>
      <c r="AC136" s="539"/>
    </row>
    <row r="137" spans="1:29" ht="48">
      <c r="A137" s="504">
        <f t="shared" si="8"/>
        <v>69</v>
      </c>
      <c r="B137" s="504"/>
      <c r="C137" s="14" t="s">
        <v>101</v>
      </c>
      <c r="E137" s="67" t="s">
        <v>1297</v>
      </c>
      <c r="F137" s="67" t="s">
        <v>1298</v>
      </c>
      <c r="G137" s="67" t="s">
        <v>1299</v>
      </c>
      <c r="I137" s="67" t="s">
        <v>104</v>
      </c>
      <c r="L137" s="42" t="s">
        <v>1014</v>
      </c>
      <c r="O137" s="537"/>
      <c r="P137" s="568"/>
      <c r="Q137" s="534"/>
      <c r="R137" s="534"/>
      <c r="S137" s="534"/>
      <c r="T137" s="463" t="s">
        <v>1685</v>
      </c>
      <c r="U137" s="534"/>
      <c r="V137" s="534"/>
      <c r="W137" s="632" t="s">
        <v>1678</v>
      </c>
      <c r="X137" s="534"/>
      <c r="Y137" s="534"/>
      <c r="Z137" s="550"/>
      <c r="AA137" s="619"/>
      <c r="AB137" s="534" t="s">
        <v>1115</v>
      </c>
      <c r="AC137" s="539"/>
    </row>
    <row r="138" spans="1:29" ht="36">
      <c r="A138" s="504">
        <f t="shared" si="8"/>
        <v>70</v>
      </c>
      <c r="B138" s="504"/>
      <c r="C138" s="14" t="s">
        <v>101</v>
      </c>
      <c r="E138" s="67" t="s">
        <v>1300</v>
      </c>
      <c r="F138" s="67" t="s">
        <v>1301</v>
      </c>
      <c r="G138" s="67" t="s">
        <v>1302</v>
      </c>
      <c r="I138" s="67" t="s">
        <v>104</v>
      </c>
      <c r="L138" s="42" t="s">
        <v>1014</v>
      </c>
      <c r="P138" s="567"/>
      <c r="Q138" s="508"/>
      <c r="R138" s="508"/>
      <c r="S138" s="508"/>
      <c r="T138" s="471" t="s">
        <v>1685</v>
      </c>
      <c r="U138" s="488"/>
      <c r="V138" s="508"/>
      <c r="W138" s="632" t="s">
        <v>1678</v>
      </c>
      <c r="X138" s="508"/>
      <c r="Y138" s="508"/>
      <c r="Z138" s="339"/>
      <c r="AA138" s="586"/>
      <c r="AB138" s="534" t="s">
        <v>1115</v>
      </c>
      <c r="AC138" s="539"/>
    </row>
    <row r="139" spans="1:29" ht="36">
      <c r="A139" s="504">
        <f t="shared" si="8"/>
        <v>71</v>
      </c>
      <c r="B139" s="504"/>
      <c r="C139" s="67" t="s">
        <v>101</v>
      </c>
      <c r="E139" s="67" t="s">
        <v>1303</v>
      </c>
      <c r="F139" s="67" t="s">
        <v>1304</v>
      </c>
      <c r="G139" s="67" t="s">
        <v>1305</v>
      </c>
      <c r="I139" s="67" t="s">
        <v>104</v>
      </c>
      <c r="L139" s="42" t="s">
        <v>1014</v>
      </c>
      <c r="T139" s="471" t="s">
        <v>1685</v>
      </c>
      <c r="U139" s="488"/>
      <c r="W139" s="525" t="s">
        <v>1678</v>
      </c>
      <c r="AA139" s="535"/>
      <c r="AB139" s="534" t="s">
        <v>1115</v>
      </c>
      <c r="AC139" s="539"/>
    </row>
    <row r="140" spans="1:29" ht="168">
      <c r="A140" s="504">
        <f t="shared" si="8"/>
        <v>72</v>
      </c>
      <c r="B140" s="504"/>
      <c r="C140" s="67" t="s">
        <v>1277</v>
      </c>
      <c r="E140" s="67" t="s">
        <v>1312</v>
      </c>
      <c r="F140" s="67" t="s">
        <v>1313</v>
      </c>
      <c r="G140" s="67" t="s">
        <v>1314</v>
      </c>
      <c r="I140" s="67" t="s">
        <v>104</v>
      </c>
      <c r="L140" s="67" t="s">
        <v>1014</v>
      </c>
      <c r="P140" s="487" t="s">
        <v>1315</v>
      </c>
      <c r="T140" s="462" t="s">
        <v>1752</v>
      </c>
      <c r="W140" s="67" t="s">
        <v>1678</v>
      </c>
      <c r="AA140" s="535"/>
      <c r="AB140" s="534" t="s">
        <v>1115</v>
      </c>
      <c r="AC140" s="539"/>
    </row>
    <row r="141" spans="1:29" ht="72">
      <c r="A141" s="504">
        <f t="shared" si="8"/>
        <v>73</v>
      </c>
      <c r="B141" s="504"/>
      <c r="C141" s="67" t="s">
        <v>1857</v>
      </c>
      <c r="E141" s="67" t="s">
        <v>1858</v>
      </c>
      <c r="F141" s="67" t="s">
        <v>1859</v>
      </c>
      <c r="G141" s="67" t="s">
        <v>1860</v>
      </c>
      <c r="H141" s="486" t="s">
        <v>607</v>
      </c>
      <c r="I141" s="67" t="s">
        <v>608</v>
      </c>
      <c r="L141" s="67" t="s">
        <v>582</v>
      </c>
      <c r="M141" s="43">
        <v>2</v>
      </c>
      <c r="T141" s="570" t="s">
        <v>1020</v>
      </c>
      <c r="U141" s="571" t="s">
        <v>1138</v>
      </c>
      <c r="V141" s="571" t="s">
        <v>1861</v>
      </c>
      <c r="W141" s="571" t="s">
        <v>1667</v>
      </c>
      <c r="Z141" s="14" t="s">
        <v>1862</v>
      </c>
      <c r="AA141" s="535">
        <v>20</v>
      </c>
      <c r="AB141" s="534"/>
      <c r="AC141" s="539"/>
    </row>
    <row r="142" spans="1:29" ht="48">
      <c r="A142" s="504">
        <f t="shared" si="8"/>
        <v>74</v>
      </c>
      <c r="B142" s="504"/>
      <c r="C142" s="67" t="s">
        <v>101</v>
      </c>
      <c r="E142" s="67" t="s">
        <v>1306</v>
      </c>
      <c r="F142" s="67" t="s">
        <v>1307</v>
      </c>
      <c r="G142" s="67" t="s">
        <v>1308</v>
      </c>
      <c r="I142" s="67" t="s">
        <v>104</v>
      </c>
      <c r="L142" s="42" t="s">
        <v>1014</v>
      </c>
      <c r="T142" s="471" t="s">
        <v>1685</v>
      </c>
      <c r="U142" s="488"/>
      <c r="V142" s="488"/>
      <c r="W142" s="525" t="s">
        <v>1678</v>
      </c>
      <c r="AA142" s="535"/>
      <c r="AB142" s="534" t="s">
        <v>1115</v>
      </c>
      <c r="AC142" s="539"/>
    </row>
    <row r="143" spans="1:29" ht="48">
      <c r="A143" s="504">
        <f t="shared" si="8"/>
        <v>75</v>
      </c>
      <c r="B143" s="504"/>
      <c r="C143" s="67" t="s">
        <v>101</v>
      </c>
      <c r="E143" s="67" t="s">
        <v>1309</v>
      </c>
      <c r="F143" s="67" t="s">
        <v>1310</v>
      </c>
      <c r="G143" s="67" t="s">
        <v>1311</v>
      </c>
      <c r="I143" s="67" t="s">
        <v>104</v>
      </c>
      <c r="L143" s="42" t="s">
        <v>1014</v>
      </c>
      <c r="T143" s="693" t="s">
        <v>1685</v>
      </c>
      <c r="U143" s="534"/>
      <c r="V143" s="564"/>
      <c r="W143" s="525" t="s">
        <v>1678</v>
      </c>
      <c r="AA143" s="535"/>
      <c r="AB143" s="534" t="s">
        <v>1115</v>
      </c>
      <c r="AC143" s="539"/>
    </row>
    <row r="144" spans="1:29" ht="36">
      <c r="A144" s="504">
        <f t="shared" si="8"/>
        <v>76</v>
      </c>
      <c r="B144" s="504"/>
      <c r="C144" s="67" t="s">
        <v>101</v>
      </c>
      <c r="D144" s="546"/>
      <c r="E144" s="67" t="s">
        <v>1303</v>
      </c>
      <c r="F144" s="67" t="s">
        <v>1304</v>
      </c>
      <c r="G144" s="67" t="s">
        <v>1305</v>
      </c>
      <c r="I144" s="67" t="s">
        <v>104</v>
      </c>
      <c r="L144" s="42" t="s">
        <v>1014</v>
      </c>
      <c r="O144" s="43" t="s">
        <v>1315</v>
      </c>
      <c r="P144" s="66"/>
      <c r="Q144" s="66"/>
      <c r="R144" s="66"/>
      <c r="S144" s="66"/>
      <c r="T144" s="693" t="s">
        <v>1685</v>
      </c>
      <c r="U144" s="695"/>
      <c r="V144" s="687"/>
      <c r="W144" s="717" t="s">
        <v>1678</v>
      </c>
      <c r="X144" s="66"/>
      <c r="Y144" s="66"/>
      <c r="AA144" s="535"/>
      <c r="AB144" s="534" t="s">
        <v>1115</v>
      </c>
      <c r="AC144" s="539"/>
    </row>
    <row r="145" spans="1:29" ht="168">
      <c r="A145" s="539">
        <v>12</v>
      </c>
      <c r="B145" s="539"/>
      <c r="C145" s="265" t="s">
        <v>1285</v>
      </c>
      <c r="D145" s="546"/>
      <c r="E145" s="263"/>
      <c r="F145" s="551" t="s">
        <v>1863</v>
      </c>
      <c r="G145" s="263"/>
      <c r="H145" s="546"/>
      <c r="I145" s="263"/>
      <c r="J145" s="263"/>
      <c r="K145" s="263"/>
      <c r="L145" s="601" t="s">
        <v>582</v>
      </c>
      <c r="M145" s="263"/>
      <c r="N145" s="263"/>
      <c r="O145" s="263"/>
      <c r="P145" s="263"/>
      <c r="Q145" s="263"/>
      <c r="R145" s="263"/>
      <c r="S145" s="263"/>
      <c r="T145" s="594" t="s">
        <v>1137</v>
      </c>
      <c r="U145" s="645" t="s">
        <v>1864</v>
      </c>
      <c r="V145" s="571" t="s">
        <v>1667</v>
      </c>
      <c r="W145" s="571" t="s">
        <v>1667</v>
      </c>
      <c r="AA145" s="535">
        <v>12</v>
      </c>
      <c r="AB145" s="534"/>
      <c r="AC145" s="539"/>
    </row>
    <row r="146" spans="1:29" ht="87">
      <c r="A146" s="539">
        <v>13</v>
      </c>
      <c r="B146" s="539"/>
      <c r="C146" s="534" t="s">
        <v>1538</v>
      </c>
      <c r="D146" s="486" t="s">
        <v>275</v>
      </c>
      <c r="E146" s="534" t="s">
        <v>276</v>
      </c>
      <c r="F146" s="534" t="s">
        <v>277</v>
      </c>
      <c r="G146" s="534" t="s">
        <v>278</v>
      </c>
      <c r="H146" s="541" t="s">
        <v>267</v>
      </c>
      <c r="I146" s="534" t="s">
        <v>1281</v>
      </c>
      <c r="J146" s="534"/>
      <c r="K146" s="534"/>
      <c r="L146" s="534" t="s">
        <v>1014</v>
      </c>
      <c r="M146" s="542"/>
      <c r="N146" s="542"/>
      <c r="O146" s="534"/>
      <c r="P146" s="568" t="s">
        <v>1315</v>
      </c>
      <c r="Q146" s="534"/>
      <c r="R146" s="534"/>
      <c r="S146" s="534"/>
      <c r="T146" s="585" t="s">
        <v>1752</v>
      </c>
      <c r="W146" s="67" t="s">
        <v>1678</v>
      </c>
      <c r="Z146" s="468" t="s">
        <v>1865</v>
      </c>
      <c r="AA146" s="535"/>
      <c r="AB146" s="534" t="s">
        <v>1115</v>
      </c>
      <c r="AC146" s="539"/>
    </row>
    <row r="147" spans="1:29" ht="168">
      <c r="A147" s="539">
        <v>19</v>
      </c>
      <c r="B147" s="539"/>
      <c r="C147" s="265" t="s">
        <v>704</v>
      </c>
      <c r="D147" s="546"/>
      <c r="E147" s="265" t="s">
        <v>1631</v>
      </c>
      <c r="F147" s="265" t="s">
        <v>1632</v>
      </c>
      <c r="G147" s="559" t="s">
        <v>1633</v>
      </c>
      <c r="H147" s="541" t="s">
        <v>1634</v>
      </c>
      <c r="I147" s="520" t="s">
        <v>1634</v>
      </c>
      <c r="J147" s="520"/>
      <c r="K147" s="262"/>
      <c r="L147" s="262" t="s">
        <v>582</v>
      </c>
      <c r="M147" s="262"/>
      <c r="N147" s="271"/>
      <c r="O147" s="262"/>
      <c r="P147" s="262"/>
      <c r="Q147" s="262"/>
      <c r="R147" s="262"/>
      <c r="S147" s="262"/>
      <c r="T147" s="573" t="s">
        <v>1138</v>
      </c>
      <c r="U147" s="643" t="s">
        <v>1866</v>
      </c>
      <c r="V147" s="664" t="s">
        <v>1667</v>
      </c>
      <c r="W147" s="664" t="s">
        <v>1667</v>
      </c>
      <c r="X147" s="265"/>
      <c r="Y147" s="350"/>
      <c r="Z147" s="560" t="s">
        <v>1635</v>
      </c>
      <c r="AA147" s="665">
        <v>20</v>
      </c>
      <c r="AB147" s="454"/>
      <c r="AC147" s="263"/>
    </row>
    <row r="148" spans="1:29" ht="72">
      <c r="A148" s="273">
        <v>2</v>
      </c>
      <c r="B148" s="273"/>
      <c r="C148" s="312" t="s">
        <v>1867</v>
      </c>
      <c r="D148" s="546"/>
      <c r="E148" s="312" t="s">
        <v>1868</v>
      </c>
      <c r="F148" s="312" t="s">
        <v>1869</v>
      </c>
      <c r="G148" s="312" t="s">
        <v>1870</v>
      </c>
      <c r="H148" s="541" t="s">
        <v>1871</v>
      </c>
      <c r="I148" s="273" t="s">
        <v>252</v>
      </c>
      <c r="J148" s="273"/>
      <c r="K148" s="273"/>
      <c r="L148" s="273" t="s">
        <v>582</v>
      </c>
      <c r="M148" s="314">
        <v>1</v>
      </c>
      <c r="N148" s="314"/>
      <c r="O148" s="273"/>
      <c r="P148" s="273"/>
      <c r="Q148" s="273"/>
      <c r="R148" s="273"/>
      <c r="S148" s="273"/>
      <c r="T148" s="642" t="s">
        <v>1020</v>
      </c>
      <c r="U148" s="471" t="s">
        <v>1827</v>
      </c>
      <c r="V148" s="564"/>
      <c r="W148" s="525" t="s">
        <v>1678</v>
      </c>
      <c r="AA148" s="535"/>
      <c r="AB148" s="534"/>
      <c r="AC148" s="539"/>
    </row>
    <row r="149" spans="1:29" ht="60">
      <c r="A149" s="520">
        <v>20</v>
      </c>
      <c r="B149" s="520"/>
      <c r="C149" s="559" t="s">
        <v>1872</v>
      </c>
      <c r="D149" s="546"/>
      <c r="E149" s="265" t="s">
        <v>1873</v>
      </c>
      <c r="F149" s="265" t="s">
        <v>1874</v>
      </c>
      <c r="G149" s="265" t="s">
        <v>1875</v>
      </c>
      <c r="H149" s="541" t="s">
        <v>1580</v>
      </c>
      <c r="I149" s="558"/>
      <c r="J149" s="265" t="s">
        <v>1550</v>
      </c>
      <c r="K149" s="430"/>
      <c r="L149" s="262" t="s">
        <v>582</v>
      </c>
      <c r="M149" s="263"/>
      <c r="N149" s="263"/>
      <c r="O149" s="263"/>
      <c r="P149" s="263"/>
      <c r="Q149" s="263"/>
      <c r="R149" s="263"/>
      <c r="S149" s="263"/>
      <c r="T149" s="571" t="s">
        <v>582</v>
      </c>
      <c r="U149" s="663" t="s">
        <v>1138</v>
      </c>
      <c r="V149" s="571" t="s">
        <v>1667</v>
      </c>
      <c r="W149" s="525" t="s">
        <v>1876</v>
      </c>
      <c r="X149" s="263"/>
      <c r="Y149" s="429"/>
      <c r="Z149" s="347" t="s">
        <v>1877</v>
      </c>
      <c r="AA149" s="668">
        <v>5</v>
      </c>
      <c r="AB149" s="454"/>
      <c r="AC149" s="263"/>
    </row>
    <row r="150" spans="1:29" ht="120">
      <c r="A150" s="273">
        <v>22</v>
      </c>
      <c r="B150" s="273"/>
      <c r="C150" s="312" t="s">
        <v>222</v>
      </c>
      <c r="D150" s="546"/>
      <c r="E150" s="312" t="s">
        <v>1878</v>
      </c>
      <c r="F150" s="676" t="s">
        <v>1879</v>
      </c>
      <c r="G150" s="677" t="s">
        <v>1880</v>
      </c>
      <c r="H150" s="541" t="s">
        <v>1708</v>
      </c>
      <c r="I150" s="312"/>
      <c r="J150" s="312"/>
      <c r="K150" s="312"/>
      <c r="L150" s="312" t="s">
        <v>582</v>
      </c>
      <c r="M150" s="312"/>
      <c r="N150" s="312"/>
      <c r="O150" s="312"/>
      <c r="P150" s="312"/>
      <c r="Q150" s="312"/>
      <c r="R150" s="312"/>
      <c r="S150" s="312"/>
      <c r="T150" s="571" t="s">
        <v>582</v>
      </c>
      <c r="U150" s="571" t="s">
        <v>1138</v>
      </c>
      <c r="V150" s="571" t="s">
        <v>1667</v>
      </c>
      <c r="W150" s="571" t="s">
        <v>1667</v>
      </c>
      <c r="X150" s="312"/>
      <c r="Y150" s="576" t="s">
        <v>1881</v>
      </c>
      <c r="Z150" s="576" t="s">
        <v>1882</v>
      </c>
      <c r="AA150" s="620">
        <v>14</v>
      </c>
      <c r="AB150" s="265"/>
      <c r="AC150" s="263"/>
    </row>
    <row r="151" spans="1:29" ht="96">
      <c r="A151" s="292"/>
      <c r="B151" s="292"/>
      <c r="C151" s="292" t="s">
        <v>222</v>
      </c>
      <c r="D151" s="546"/>
      <c r="E151" s="292" t="s">
        <v>1883</v>
      </c>
      <c r="F151" s="292" t="s">
        <v>1884</v>
      </c>
      <c r="G151" s="588" t="s">
        <v>1885</v>
      </c>
      <c r="H151" s="541" t="s">
        <v>1708</v>
      </c>
      <c r="I151" s="292"/>
      <c r="J151" s="292"/>
      <c r="K151" s="292"/>
      <c r="L151" s="41" t="s">
        <v>582</v>
      </c>
      <c r="M151" s="292"/>
      <c r="N151" s="292"/>
      <c r="O151" s="292"/>
      <c r="P151" s="292"/>
      <c r="Q151" s="292"/>
      <c r="R151" s="292"/>
      <c r="S151" s="292"/>
      <c r="T151" s="571" t="s">
        <v>582</v>
      </c>
      <c r="U151" s="571" t="s">
        <v>1138</v>
      </c>
      <c r="V151" s="646" t="s">
        <v>1886</v>
      </c>
      <c r="W151" s="571" t="s">
        <v>1667</v>
      </c>
      <c r="X151" s="42"/>
      <c r="Y151" s="460" t="s">
        <v>1887</v>
      </c>
      <c r="Z151" s="460" t="s">
        <v>1888</v>
      </c>
      <c r="AA151" s="352">
        <v>9.75</v>
      </c>
      <c r="AB151" s="292"/>
      <c r="AC151" s="371"/>
    </row>
    <row r="152" spans="1:29" ht="72">
      <c r="B152" s="485"/>
      <c r="C152" s="265" t="s">
        <v>1889</v>
      </c>
      <c r="D152" s="602"/>
      <c r="E152" s="265" t="s">
        <v>1890</v>
      </c>
      <c r="F152" s="265" t="s">
        <v>1891</v>
      </c>
      <c r="G152" s="265" t="s">
        <v>1892</v>
      </c>
      <c r="H152" s="602" t="s">
        <v>1580</v>
      </c>
      <c r="I152" s="265" t="s">
        <v>1893</v>
      </c>
      <c r="J152" s="265" t="s">
        <v>1550</v>
      </c>
      <c r="K152" s="265"/>
      <c r="L152" s="265" t="s">
        <v>582</v>
      </c>
      <c r="M152" s="265"/>
      <c r="N152" s="265"/>
      <c r="O152" s="265"/>
      <c r="P152" s="265"/>
      <c r="Q152" s="265"/>
      <c r="R152" s="265"/>
      <c r="S152" s="265"/>
      <c r="T152" s="571" t="s">
        <v>582</v>
      </c>
      <c r="U152" s="571" t="s">
        <v>1138</v>
      </c>
      <c r="V152" s="571" t="s">
        <v>1667</v>
      </c>
      <c r="W152" s="571" t="s">
        <v>1667</v>
      </c>
      <c r="X152" s="265"/>
      <c r="Y152" s="265"/>
      <c r="Z152" s="347" t="s">
        <v>1894</v>
      </c>
      <c r="AA152" s="535">
        <v>7</v>
      </c>
      <c r="AB152" s="534"/>
      <c r="AC152" s="539"/>
    </row>
    <row r="153" spans="1:29" ht="72">
      <c r="B153" s="485"/>
      <c r="C153" s="559" t="s">
        <v>1872</v>
      </c>
      <c r="D153" s="603"/>
      <c r="E153" s="718" t="s">
        <v>1895</v>
      </c>
      <c r="F153" s="559" t="s">
        <v>1896</v>
      </c>
      <c r="G153" s="559" t="s">
        <v>1892</v>
      </c>
      <c r="H153" s="603" t="s">
        <v>1580</v>
      </c>
      <c r="I153" s="559" t="s">
        <v>1893</v>
      </c>
      <c r="J153" s="559" t="s">
        <v>1550</v>
      </c>
      <c r="K153" s="559"/>
      <c r="L153" s="559" t="s">
        <v>582</v>
      </c>
      <c r="M153" s="559"/>
      <c r="N153" s="559"/>
      <c r="O153" s="559"/>
      <c r="P153" s="559"/>
      <c r="Q153" s="559"/>
      <c r="R153" s="559"/>
      <c r="S153" s="559"/>
      <c r="T153" s="571" t="s">
        <v>582</v>
      </c>
      <c r="U153" s="571" t="s">
        <v>1138</v>
      </c>
      <c r="V153" s="571" t="s">
        <v>1667</v>
      </c>
      <c r="W153" s="571" t="s">
        <v>1667</v>
      </c>
      <c r="X153" s="559"/>
      <c r="Y153" s="559"/>
      <c r="Z153" s="678" t="s">
        <v>1897</v>
      </c>
      <c r="AA153" s="535">
        <v>7</v>
      </c>
      <c r="AB153" s="534"/>
      <c r="AC153" s="539"/>
    </row>
    <row r="154" spans="1:29" ht="72">
      <c r="B154" s="485"/>
      <c r="C154" s="562" t="s">
        <v>1889</v>
      </c>
      <c r="D154" s="604"/>
      <c r="E154" s="562" t="s">
        <v>1898</v>
      </c>
      <c r="F154" s="559" t="s">
        <v>1891</v>
      </c>
      <c r="G154" s="559" t="s">
        <v>1892</v>
      </c>
      <c r="H154" s="605" t="s">
        <v>1580</v>
      </c>
      <c r="I154" s="562"/>
      <c r="J154" s="559" t="s">
        <v>1550</v>
      </c>
      <c r="K154" s="562"/>
      <c r="L154" s="562" t="s">
        <v>582</v>
      </c>
      <c r="M154" s="562"/>
      <c r="N154" s="562"/>
      <c r="O154" s="562"/>
      <c r="P154" s="562"/>
      <c r="Q154" s="562"/>
      <c r="R154" s="562"/>
      <c r="S154" s="562"/>
      <c r="T154" s="571" t="s">
        <v>582</v>
      </c>
      <c r="U154" s="573" t="s">
        <v>1700</v>
      </c>
      <c r="V154" s="571" t="s">
        <v>1899</v>
      </c>
      <c r="W154" s="571" t="s">
        <v>1899</v>
      </c>
      <c r="X154" s="562"/>
      <c r="Y154" s="562"/>
      <c r="Z154" s="678" t="s">
        <v>1900</v>
      </c>
      <c r="AA154" s="535"/>
      <c r="AB154" s="534"/>
      <c r="AC154" s="539"/>
    </row>
    <row r="155" spans="1:29" ht="36">
      <c r="B155" s="485"/>
      <c r="C155" s="292" t="s">
        <v>1259</v>
      </c>
      <c r="D155" s="606"/>
      <c r="E155" s="292" t="s">
        <v>1605</v>
      </c>
      <c r="F155" s="292" t="s">
        <v>1606</v>
      </c>
      <c r="G155" s="292" t="s">
        <v>1607</v>
      </c>
      <c r="H155" s="606" t="s">
        <v>293</v>
      </c>
      <c r="I155" s="371" t="s">
        <v>1550</v>
      </c>
      <c r="J155" s="371"/>
      <c r="K155" s="582"/>
      <c r="L155" s="67" t="s">
        <v>582</v>
      </c>
      <c r="M155" s="582"/>
      <c r="N155" s="582"/>
      <c r="O155" s="582"/>
      <c r="P155" s="582"/>
      <c r="Q155" s="582"/>
      <c r="R155" s="582"/>
      <c r="S155" s="582"/>
      <c r="T155" s="571" t="s">
        <v>582</v>
      </c>
      <c r="U155" s="608" t="s">
        <v>1020</v>
      </c>
      <c r="V155" s="608" t="s">
        <v>1020</v>
      </c>
      <c r="W155" s="67" t="s">
        <v>1678</v>
      </c>
      <c r="X155" s="582"/>
      <c r="Y155" s="469" t="s">
        <v>1608</v>
      </c>
      <c r="Z155" s="351" t="s">
        <v>1609</v>
      </c>
      <c r="AA155" s="535"/>
      <c r="AB155" s="534"/>
      <c r="AC155" s="539"/>
    </row>
    <row r="156" spans="1:29" ht="36">
      <c r="B156" s="485"/>
      <c r="C156" s="292" t="s">
        <v>1259</v>
      </c>
      <c r="D156" s="606"/>
      <c r="E156" s="292" t="s">
        <v>1901</v>
      </c>
      <c r="F156" s="292" t="s">
        <v>1611</v>
      </c>
      <c r="G156" s="292" t="s">
        <v>1902</v>
      </c>
      <c r="H156" s="606" t="s">
        <v>293</v>
      </c>
      <c r="I156" s="371" t="s">
        <v>1550</v>
      </c>
      <c r="J156" s="371"/>
      <c r="K156" s="582"/>
      <c r="L156" s="67" t="s">
        <v>582</v>
      </c>
      <c r="M156" s="582"/>
      <c r="N156" s="582"/>
      <c r="O156" s="582"/>
      <c r="P156" s="582"/>
      <c r="Q156" s="582"/>
      <c r="R156" s="582"/>
      <c r="S156" s="582"/>
      <c r="T156" s="571" t="s">
        <v>582</v>
      </c>
      <c r="U156" s="608" t="s">
        <v>1020</v>
      </c>
      <c r="V156" s="608" t="s">
        <v>1020</v>
      </c>
      <c r="W156" s="67" t="s">
        <v>1678</v>
      </c>
      <c r="X156" s="582"/>
      <c r="Y156" s="469"/>
      <c r="Z156" s="351" t="s">
        <v>1615</v>
      </c>
      <c r="AA156" s="535"/>
      <c r="AB156" s="534"/>
      <c r="AC156" s="539"/>
    </row>
    <row r="157" spans="1:29" ht="48">
      <c r="B157" s="485"/>
      <c r="C157" s="292" t="s">
        <v>985</v>
      </c>
      <c r="D157" s="607"/>
      <c r="E157" s="29" t="s">
        <v>1903</v>
      </c>
      <c r="F157" s="292" t="s">
        <v>1904</v>
      </c>
      <c r="G157" s="292" t="s">
        <v>1905</v>
      </c>
      <c r="H157" s="607" t="s">
        <v>1580</v>
      </c>
      <c r="I157" s="292" t="s">
        <v>1580</v>
      </c>
      <c r="J157" s="292"/>
      <c r="K157" s="292"/>
      <c r="L157" s="67" t="s">
        <v>582</v>
      </c>
      <c r="M157" s="292"/>
      <c r="N157" s="292"/>
      <c r="O157" s="292"/>
      <c r="P157" s="292"/>
      <c r="Q157" s="292"/>
      <c r="R157" s="292"/>
      <c r="S157" s="591"/>
      <c r="T157" s="571" t="s">
        <v>582</v>
      </c>
      <c r="U157" s="608" t="s">
        <v>1020</v>
      </c>
      <c r="V157" s="608" t="s">
        <v>1020</v>
      </c>
      <c r="W157" s="587" t="s">
        <v>1667</v>
      </c>
      <c r="X157" s="591"/>
      <c r="Y157" s="592" t="s">
        <v>1906</v>
      </c>
      <c r="Z157" s="559" t="s">
        <v>1907</v>
      </c>
      <c r="AA157" s="618"/>
      <c r="AB157" s="636"/>
      <c r="AC157" s="539"/>
    </row>
    <row r="158" spans="1:29" ht="36">
      <c r="B158" s="418"/>
      <c r="C158" s="424" t="s">
        <v>603</v>
      </c>
      <c r="D158" s="649"/>
      <c r="E158" s="424" t="s">
        <v>604</v>
      </c>
      <c r="F158" s="424" t="s">
        <v>605</v>
      </c>
      <c r="G158" s="650" t="s">
        <v>606</v>
      </c>
      <c r="H158" s="651" t="s">
        <v>607</v>
      </c>
      <c r="I158" s="306" t="s">
        <v>608</v>
      </c>
      <c r="J158" s="306"/>
      <c r="K158" s="652"/>
      <c r="L158" s="658" t="s">
        <v>582</v>
      </c>
      <c r="M158" s="424"/>
      <c r="N158" s="653"/>
      <c r="O158" s="424" t="s">
        <v>50</v>
      </c>
      <c r="P158" s="424" t="s">
        <v>609</v>
      </c>
      <c r="Q158" s="654"/>
      <c r="R158" s="656"/>
      <c r="S158" s="265"/>
      <c r="T158" s="670" t="s">
        <v>582</v>
      </c>
      <c r="U158" s="643" t="s">
        <v>1908</v>
      </c>
      <c r="V158" s="643" t="s">
        <v>1908</v>
      </c>
      <c r="W158" s="571" t="s">
        <v>1667</v>
      </c>
      <c r="X158" s="656"/>
      <c r="Y158" s="657"/>
      <c r="Z158" s="390" t="s">
        <v>1909</v>
      </c>
      <c r="AA158" s="390">
        <v>6</v>
      </c>
      <c r="AB158" s="390"/>
      <c r="AC158" s="667"/>
    </row>
    <row r="159" spans="1:29" ht="60">
      <c r="A159" s="535"/>
      <c r="B159" s="535"/>
      <c r="C159" s="395" t="s">
        <v>603</v>
      </c>
      <c r="D159" s="649"/>
      <c r="E159" s="395" t="s">
        <v>610</v>
      </c>
      <c r="F159" s="395" t="s">
        <v>611</v>
      </c>
      <c r="G159" s="395" t="s">
        <v>612</v>
      </c>
      <c r="H159" s="651" t="s">
        <v>607</v>
      </c>
      <c r="I159" s="395" t="s">
        <v>1346</v>
      </c>
      <c r="J159" s="257" t="s">
        <v>608</v>
      </c>
      <c r="K159" s="669"/>
      <c r="L159" s="534" t="s">
        <v>582</v>
      </c>
      <c r="M159" s="395"/>
      <c r="N159" s="396"/>
      <c r="O159" s="395" t="s">
        <v>50</v>
      </c>
      <c r="P159" s="395" t="s">
        <v>609</v>
      </c>
      <c r="Q159" s="654"/>
      <c r="R159" s="656"/>
      <c r="S159" s="655"/>
      <c r="T159" s="659" t="s">
        <v>1136</v>
      </c>
      <c r="U159" s="659" t="s">
        <v>1136</v>
      </c>
      <c r="V159" s="659" t="s">
        <v>1136</v>
      </c>
      <c r="W159" s="571" t="s">
        <v>1667</v>
      </c>
      <c r="X159" s="539"/>
      <c r="Y159" s="539"/>
      <c r="Z159" s="390" t="s">
        <v>612</v>
      </c>
      <c r="AA159" s="390">
        <v>64</v>
      </c>
      <c r="AB159" s="390"/>
      <c r="AC159" s="539"/>
    </row>
    <row r="160" spans="1:29" s="2" customFormat="1" ht="168" customHeight="1">
      <c r="A160" s="324">
        <v>87</v>
      </c>
      <c r="B160" s="324"/>
      <c r="C160" s="276" t="s">
        <v>1910</v>
      </c>
      <c r="D160" s="696"/>
      <c r="E160" s="276" t="s">
        <v>1911</v>
      </c>
      <c r="F160" s="276" t="s">
        <v>1912</v>
      </c>
      <c r="G160" s="338" t="s">
        <v>1913</v>
      </c>
      <c r="H160" s="681" t="s">
        <v>1914</v>
      </c>
      <c r="I160" s="697"/>
      <c r="J160" s="697"/>
      <c r="K160" s="697"/>
      <c r="L160" s="709" t="s">
        <v>582</v>
      </c>
      <c r="M160" s="476"/>
      <c r="N160" s="476"/>
      <c r="O160" s="476"/>
      <c r="P160" s="710"/>
      <c r="Q160" s="427"/>
      <c r="R160" s="427"/>
      <c r="S160" s="427"/>
      <c r="T160" s="711" t="s">
        <v>1020</v>
      </c>
      <c r="U160" s="712" t="s">
        <v>1864</v>
      </c>
      <c r="V160" s="694" t="s">
        <v>1667</v>
      </c>
      <c r="W160" s="694" t="s">
        <v>1667</v>
      </c>
      <c r="X160" s="636"/>
      <c r="Y160" s="636"/>
      <c r="Z160" s="713"/>
      <c r="AA160" s="655">
        <v>20.63</v>
      </c>
      <c r="AB160" s="636"/>
      <c r="AC160" s="655"/>
    </row>
    <row r="161" spans="3:29" s="2" customFormat="1" ht="108">
      <c r="C161" s="292" t="s">
        <v>985</v>
      </c>
      <c r="D161" s="486"/>
      <c r="E161" s="721" t="s">
        <v>1915</v>
      </c>
      <c r="F161" s="292" t="s">
        <v>1916</v>
      </c>
      <c r="G161" s="292" t="s">
        <v>1917</v>
      </c>
      <c r="H161" s="486" t="s">
        <v>1580</v>
      </c>
      <c r="I161" s="591" t="s">
        <v>1918</v>
      </c>
      <c r="J161" s="591"/>
      <c r="K161" s="708"/>
      <c r="L161" s="371" t="s">
        <v>1141</v>
      </c>
      <c r="M161" s="292"/>
      <c r="N161" s="292"/>
      <c r="O161" s="292"/>
      <c r="P161" s="292"/>
      <c r="Q161" s="292"/>
      <c r="R161" s="292"/>
      <c r="S161" s="292"/>
      <c r="T161" s="292"/>
      <c r="U161" s="292"/>
      <c r="V161" s="292"/>
      <c r="W161" s="698" t="s">
        <v>1667</v>
      </c>
      <c r="X161" s="292"/>
      <c r="Y161" s="580" t="s">
        <v>1906</v>
      </c>
      <c r="Z161" s="292" t="s">
        <v>1907</v>
      </c>
      <c r="AA161" s="539"/>
      <c r="AB161" s="534"/>
      <c r="AC161" s="539"/>
    </row>
    <row r="162" spans="3:29" s="2" customFormat="1" ht="96">
      <c r="C162" s="45" t="s">
        <v>526</v>
      </c>
      <c r="D162" s="714"/>
      <c r="E162" s="719" t="s">
        <v>1919</v>
      </c>
      <c r="F162" s="45" t="s">
        <v>1920</v>
      </c>
      <c r="G162" s="45" t="s">
        <v>1920</v>
      </c>
      <c r="H162" s="715" t="s">
        <v>1580</v>
      </c>
      <c r="I162" s="591" t="s">
        <v>1550</v>
      </c>
      <c r="J162" s="591"/>
      <c r="K162" s="708"/>
      <c r="L162" s="716" t="s">
        <v>582</v>
      </c>
      <c r="M162" s="591"/>
      <c r="N162" s="591"/>
      <c r="O162" s="591"/>
      <c r="P162" s="591"/>
      <c r="Q162" s="591"/>
      <c r="R162" s="591"/>
      <c r="S162" s="591"/>
      <c r="T162" s="591"/>
      <c r="U162" s="591"/>
      <c r="V162" s="591"/>
      <c r="W162" s="698" t="s">
        <v>1667</v>
      </c>
      <c r="X162" s="591"/>
      <c r="Y162" s="592" t="s">
        <v>1921</v>
      </c>
      <c r="Z162" s="591" t="s">
        <v>1922</v>
      </c>
      <c r="AA162" s="655"/>
      <c r="AB162" s="636"/>
      <c r="AC162" s="655"/>
    </row>
    <row r="163" spans="3:29" s="2" customFormat="1" ht="24">
      <c r="C163" s="534" t="s">
        <v>101</v>
      </c>
      <c r="D163" s="541"/>
      <c r="E163" s="275" t="s">
        <v>1923</v>
      </c>
      <c r="F163" s="275" t="s">
        <v>1923</v>
      </c>
      <c r="G163" s="275" t="s">
        <v>1923</v>
      </c>
      <c r="H163" s="541"/>
      <c r="I163" s="292"/>
      <c r="J163" s="292"/>
      <c r="K163" s="292"/>
      <c r="L163" s="371"/>
      <c r="M163" s="292"/>
      <c r="N163" s="292"/>
      <c r="O163" s="292"/>
      <c r="P163" s="292"/>
      <c r="Q163" s="292"/>
      <c r="R163" s="292"/>
      <c r="S163" s="292"/>
      <c r="T163" s="698" t="s">
        <v>1667</v>
      </c>
      <c r="U163" s="698" t="s">
        <v>1667</v>
      </c>
      <c r="V163" s="698" t="s">
        <v>1667</v>
      </c>
      <c r="W163" s="698" t="s">
        <v>1667</v>
      </c>
      <c r="X163" s="292"/>
      <c r="Y163" s="580"/>
      <c r="Z163" s="292"/>
      <c r="AA163" s="539">
        <v>30</v>
      </c>
      <c r="AB163" s="534"/>
      <c r="AC163" s="539"/>
    </row>
  </sheetData>
  <sheetProtection autoFilter="0"/>
  <protectedRanges>
    <protectedRange sqref="A1:AD7" name="Range1"/>
  </protectedRanges>
  <autoFilter ref="C7:AC227" xr:uid="{BCDF8DF7-C837-46D7-9233-EA2E2C3A469F}"/>
  <mergeCells count="3">
    <mergeCell ref="K5:L5"/>
    <mergeCell ref="R5:X5"/>
    <mergeCell ref="M6:O6"/>
  </mergeCells>
  <conditionalFormatting sqref="E130:E134">
    <cfRule type="duplicateValues" dxfId="1023" priority="3"/>
  </conditionalFormatting>
  <conditionalFormatting sqref="E138:E139">
    <cfRule type="duplicateValues" dxfId="1022" priority="2"/>
  </conditionalFormatting>
  <dataValidations count="3">
    <dataValidation type="list" allowBlank="1" showInputMessage="1" showErrorMessage="1" sqref="P8:P50 P52:P111 P113:P144 P148 P152:P157 P164:P1048576" xr:uid="{64C0F7E7-6FE4-41E3-B84C-3630FACBC716}">
      <formula1>"Prio Fixing Bug, Prio New Feature, Others, Compliance Issue"</formula1>
    </dataValidation>
    <dataValidation type="list" allowBlank="1" showInputMessage="1" showErrorMessage="1" sqref="J8:J14 J26:J40 J16:J20 K158:K163" xr:uid="{0EF4FCF3-5679-493D-9738-CE46C8E9EBD6}">
      <formula1>"CC, SFP, Panamas, Ecosystem+PL"</formula1>
    </dataValidation>
    <dataValidation type="list" allowBlank="1" showInputMessage="1" showErrorMessage="1" sqref="J15 J21:J25" xr:uid="{BF593321-F0BE-4A8A-943E-12505E349016}">
      <formula1>"CC, SFP, Panamas, Ecosystem+PL, Multicategory"</formula1>
    </dataValidation>
  </dataValidations>
  <hyperlinks>
    <hyperlink ref="Y59" r:id="rId1" xr:uid="{6FBC11F9-4829-4D72-8B70-D56972E0E627}"/>
    <hyperlink ref="Z59" r:id="rId2" xr:uid="{BAD0D530-2A44-430D-9AAE-4AF1DDCEB076}"/>
    <hyperlink ref="Y118" r:id="rId3" xr:uid="{9F235457-AB09-47E1-9A5D-65BA074770B7}"/>
    <hyperlink ref="Y117" r:id="rId4" xr:uid="{E17EA5E9-167A-4988-B612-55902CEFA456}"/>
    <hyperlink ref="Y121" r:id="rId5" xr:uid="{420F7C53-9D45-41CE-AEC1-ED88E0F075B2}"/>
    <hyperlink ref="Y95" r:id="rId6" xr:uid="{7B8CC25D-01F9-4563-9878-7E4994DE0FB6}"/>
    <hyperlink ref="Y120" r:id="rId7" xr:uid="{B2468DB8-7F1F-4479-BE1B-9DE3191F244D}"/>
    <hyperlink ref="Y96" r:id="rId8" xr:uid="{CFFB7E21-B2BE-4E33-BA26-E5AE2B5AA9F4}"/>
    <hyperlink ref="Y101" r:id="rId9" display="https://wiki.app.pconnect.biz/pages/viewpage.action?pageId=1297720299" xr:uid="{5AA3F18E-96A5-4C71-BF95-5A5F226CBA14}"/>
    <hyperlink ref="Y129" r:id="rId10" display="https://wiki.app.pconnect.biz/pages/viewpage.action?spaceKey=CDE&amp;title=%5BCDE-19924%5D+My+Hero+Coach+-+Phase+1" xr:uid="{A45A5F24-5D9F-432F-AF9D-DBCBAA272E86}"/>
    <hyperlink ref="Y93" r:id="rId11" display="https://wiki.app.pconnect.biz/pages/viewpage.action?spaceKey=CDE&amp;title=%5BCDE-29379%5D+MyHero+-+Force+Update" xr:uid="{F8D49D34-6B96-4FFE-8DDC-F91D7CECA495}"/>
    <hyperlink ref="Y89" r:id="rId12" display="https://wiki.app.pconnect.biz/display/CDE/%5BCDE-29385%5D+MyHero+FF+-+Customer+Registration+for+SFP" xr:uid="{FF33AA87-4AA5-477B-B513-83BD5922DF9E}"/>
    <hyperlink ref="Z54" r:id="rId13" display="https://jira.app.pconnect.biz/browse/CDE-29382?jql=text%20~%20%22AYO%20Mitra%20-%20Koin%20potongan%20belanja%22" xr:uid="{4CFDFD4D-FBDB-442B-AF00-4E66304498C3}"/>
    <hyperlink ref="Z46" r:id="rId14" display="https://jira.app.pconnect.biz/browse/CDE-26737" xr:uid="{8998B571-011A-4B2E-BA7E-70E57F53C057}"/>
    <hyperlink ref="Z47" r:id="rId15" display="https://jira.app.pconnect.biz/browse/CDE-29382?jql=text%20~%20%22AYO%20Mitra%20-%20Koin%20potongan%20belanja%22" xr:uid="{2E5BD7C4-6BB8-482E-9805-15842E70307C}"/>
    <hyperlink ref="Z61" r:id="rId16" xr:uid="{B297FF3B-F1FC-4B99-A5DE-5E261F47C392}"/>
    <hyperlink ref="Z62" r:id="rId17" xr:uid="{67299543-BB35-42A8-BC68-3BF202922619}"/>
    <hyperlink ref="Z147" r:id="rId18" xr:uid="{15E26F14-2352-4276-BF05-6FA9D102FC29}"/>
    <hyperlink ref="Z150" r:id="rId19" display="https://jira.app.pconnect.biz/browse/CDE-33345" xr:uid="{88718639-8D51-469E-B5E3-BA488CC35BDA}"/>
    <hyperlink ref="Y150" r:id="rId20" display="https://wiki.app.pconnect.biz/pages/viewpage.action?pageId=1389400546" xr:uid="{7B106FB9-FB9C-4E08-8D32-E9863F83156E}"/>
    <hyperlink ref="Z151" r:id="rId21" tooltip="https://jira.app.pconnect.biz/browse/cde-19324" display="https://jira.app.pconnect.biz/browse/CDE-19324" xr:uid="{17795727-EDD7-4E64-9B0C-050957C9A67D}"/>
    <hyperlink ref="Y151" r:id="rId22" display="https://wiki.app.pconnect.biz/display/CDE/%5BPRD%5D+AYO+Mitra+-+Alter+OSRM+Logic+to+make+it+similar+to+Gemini" xr:uid="{77BB3AA3-E6B6-4FF1-87B3-102D1219C178}"/>
    <hyperlink ref="Y116" r:id="rId23" display="https://jira.app.pconnect.biz/browse/CDE-29395" xr:uid="{607D64EA-CB61-411F-8B73-625672E3E912}"/>
    <hyperlink ref="Y114" r:id="rId24" display="https://jira.app.pconnect.biz/browse/CDE-27688" xr:uid="{A6091C06-DC5F-4379-974E-F366267E72B7}"/>
    <hyperlink ref="Y115" r:id="rId25" display="https://jira.app.pconnect.biz/browse/CDE-31494" xr:uid="{945D0223-D224-4A98-B850-9CC16B0AEDED}"/>
    <hyperlink ref="Y155" r:id="rId26" xr:uid="{69BBD45C-D173-495D-B63E-2E77AC1ED5F8}"/>
    <hyperlink ref="Y157" r:id="rId27" xr:uid="{58CEBF2E-1618-4F96-84BD-54B049D9919A}"/>
    <hyperlink ref="Y18" r:id="rId28" xr:uid="{403A9FB2-58FC-43B7-ACB4-3831F42617A8}"/>
    <hyperlink ref="Y80" r:id="rId29" xr:uid="{02968E51-2114-4E04-A378-13EC164C005B}"/>
    <hyperlink ref="Y81" r:id="rId30" xr:uid="{AA7A3C6F-6079-44C9-B49A-ACDB798D3D3B}"/>
    <hyperlink ref="Y17" r:id="rId31" xr:uid="{05E22486-D6B6-4B8A-A181-7DE0F2532223}"/>
    <hyperlink ref="Y61" r:id="rId32" xr:uid="{B9AFC254-AC01-4380-8E9E-6C5D683B0FC0}"/>
    <hyperlink ref="Y62" r:id="rId33" xr:uid="{D0DABD30-87C4-430D-87C6-715F6A6D1F42}"/>
    <hyperlink ref="Z63" r:id="rId34" xr:uid="{6714BA7D-26A0-4E44-A7F3-628C38F97323}"/>
    <hyperlink ref="Y63" r:id="rId35" xr:uid="{3F0911A1-E12D-44C7-9CBA-91512D128A3B}"/>
    <hyperlink ref="Z60" r:id="rId36" xr:uid="{EB9BA817-1661-41E9-ACAC-377B4853EB18}"/>
    <hyperlink ref="Z146" r:id="rId37" xr:uid="{DB82ED8D-8B7B-4954-94A0-4AB6031BF990}"/>
    <hyperlink ref="Y70" r:id="rId38" xr:uid="{5A1DA190-D306-4107-AF91-11C4D864612F}"/>
    <hyperlink ref="Z70" r:id="rId39" xr:uid="{0D6AAAEF-7A99-4F54-9FE0-9E6E67686B25}"/>
    <hyperlink ref="Y68" r:id="rId40" xr:uid="{9C2E09B6-23D5-4874-80D4-8BA1CAA82DCD}"/>
    <hyperlink ref="Z68" r:id="rId41" xr:uid="{E630951E-0730-4569-98B1-01BC150CEE5E}"/>
    <hyperlink ref="Z55" r:id="rId42" xr:uid="{EF153560-446D-4896-893D-1EABAF5A1471}"/>
    <hyperlink ref="Y111" r:id="rId43" display="https://wiki.app.pconnect.biz/display/CDE/%5BPRD%5D+CITA+-+Product+Slotting+Recom+Logic+Enhancement" xr:uid="{4C424994-81C4-4A5F-8FB7-E9F184A09204}"/>
    <hyperlink ref="Y79" r:id="rId44" display="https://wiki.app.pconnect.biz/display/CDE/%5BPRD%5D+CITA+-+Loyalty+Phase+1" xr:uid="{B60C512E-78B9-4701-A83A-9DC04AAF6E6A}"/>
    <hyperlink ref="Z17" r:id="rId45" xr:uid="{9CC63FF5-2D1E-490F-838E-0D240DAB086B}"/>
    <hyperlink ref="Z18" r:id="rId46" xr:uid="{F6C21EE5-FB4C-4D4A-9D8F-1CAAF036ABED}"/>
    <hyperlink ref="Z81" r:id="rId47" xr:uid="{1BB2E0F7-5968-41C1-ADF4-86DE8F58FEA8}"/>
    <hyperlink ref="Z109" r:id="rId48" xr:uid="{B8B3061F-F0D5-4C20-86D8-9C016690ADC9}"/>
    <hyperlink ref="Z80" r:id="rId49" xr:uid="{10BF73DA-3B2F-4C3D-A5D5-062F8F54F0F1}"/>
    <hyperlink ref="Z111" r:id="rId50" xr:uid="{35FF160C-F242-4A7E-8A3E-358DF3B65AB0}"/>
    <hyperlink ref="Y53" r:id="rId51" xr:uid="{25CF6BAF-37B0-41B8-92EC-C11B7F86DA6D}"/>
    <hyperlink ref="Y64" r:id="rId52" xr:uid="{58531DF7-E55B-4AF0-B831-7CDAA12C0B65}"/>
    <hyperlink ref="Z64" r:id="rId53" xr:uid="{EFB261FD-8B38-4081-A828-363DB631273C}"/>
    <hyperlink ref="Z66" r:id="rId54" xr:uid="{E48FCC6C-0A4E-41E4-BAA4-B367CC633801}"/>
    <hyperlink ref="Y66" r:id="rId55" xr:uid="{36A5C9E0-9633-4D59-B33C-6FC92615D61D}"/>
    <hyperlink ref="G158" r:id="rId56" xr:uid="{137FD8B1-01F7-45E1-9FBB-2BF292A7F772}"/>
    <hyperlink ref="Z13" r:id="rId57" display="https://jira.app.pconnect.biz/browse/CDE-37315" xr:uid="{0AC92B25-CBD9-48ED-B83F-0042E737E2D5}"/>
    <hyperlink ref="Z15" r:id="rId58" display="https://jira.app.pconnect.biz/browse/CDE-37316" xr:uid="{09483E99-28F0-4CF2-9E6E-4055EB39145F}"/>
    <hyperlink ref="Z67" r:id="rId59" display="https://jira.app.pconnect.biz/browse/CDE-32930" xr:uid="{ACAC5676-7404-4BC9-8156-19BD11A5A030}"/>
    <hyperlink ref="Y161" r:id="rId60" xr:uid="{4903BFE1-00F3-4066-90D4-13BC2C59D4EB}"/>
    <hyperlink ref="Y162" r:id="rId61" xr:uid="{03D8BCBB-2B19-4A37-981F-472689474F33}"/>
  </hyperlinks>
  <pageMargins left="0.7" right="0.7" top="0.75" bottom="0.75" header="0.3" footer="0.3"/>
  <legacyDrawing r:id="rId6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B5CB7-DCD6-47E9-A0FF-AB509E695037}">
  <sheetPr codeName="Sheet13"/>
  <dimension ref="A1:X5"/>
  <sheetViews>
    <sheetView zoomScale="70" zoomScaleNormal="70" workbookViewId="0">
      <selection activeCell="E19" sqref="E19"/>
    </sheetView>
  </sheetViews>
  <sheetFormatPr defaultRowHeight="14.45"/>
  <cols>
    <col min="1" max="1" width="3.42578125" bestFit="1" customWidth="1"/>
    <col min="2" max="2" width="16.42578125" bestFit="1" customWidth="1"/>
    <col min="3" max="3" width="11.42578125" bestFit="1" customWidth="1"/>
    <col min="4" max="4" width="51.42578125" bestFit="1" customWidth="1"/>
    <col min="5" max="5" width="35.5703125" bestFit="1" customWidth="1"/>
    <col min="6" max="6" width="25.42578125" customWidth="1"/>
    <col min="7" max="7" width="14.5703125" bestFit="1" customWidth="1"/>
    <col min="8" max="9" width="9.42578125" bestFit="1" customWidth="1"/>
    <col min="10" max="10" width="17" bestFit="1" customWidth="1"/>
    <col min="11" max="12" width="9.42578125" bestFit="1" customWidth="1"/>
    <col min="13" max="13" width="15" bestFit="1" customWidth="1"/>
    <col min="14" max="21" width="9.42578125" bestFit="1" customWidth="1"/>
    <col min="22" max="22" width="13.42578125" customWidth="1"/>
    <col min="23" max="23" width="35.5703125" customWidth="1"/>
    <col min="24" max="24" width="23.5703125" customWidth="1"/>
  </cols>
  <sheetData>
    <row r="1" spans="1:24">
      <c r="A1" s="408" t="s">
        <v>6</v>
      </c>
      <c r="B1" s="408" t="s">
        <v>7</v>
      </c>
      <c r="C1" s="408" t="s">
        <v>8</v>
      </c>
      <c r="D1" s="408" t="s">
        <v>837</v>
      </c>
      <c r="E1" s="408" t="s">
        <v>10</v>
      </c>
      <c r="F1" s="408" t="s">
        <v>11</v>
      </c>
      <c r="G1" s="408" t="s">
        <v>12</v>
      </c>
      <c r="H1" s="408" t="s">
        <v>13</v>
      </c>
      <c r="I1" s="408" t="s">
        <v>14</v>
      </c>
      <c r="J1" s="408" t="s">
        <v>15</v>
      </c>
      <c r="K1" s="408" t="s">
        <v>16</v>
      </c>
      <c r="L1" s="408" t="s">
        <v>576</v>
      </c>
      <c r="M1" s="408" t="s">
        <v>17</v>
      </c>
      <c r="N1" s="408" t="s">
        <v>588</v>
      </c>
      <c r="O1" s="408" t="s">
        <v>20</v>
      </c>
      <c r="P1" s="408" t="s">
        <v>21</v>
      </c>
      <c r="Q1" s="408" t="s">
        <v>22</v>
      </c>
      <c r="R1" s="408" t="s">
        <v>23</v>
      </c>
      <c r="S1" s="408" t="s">
        <v>24</v>
      </c>
      <c r="T1" s="408" t="s">
        <v>25</v>
      </c>
      <c r="U1" s="408" t="s">
        <v>26</v>
      </c>
      <c r="V1" s="263" t="s">
        <v>27</v>
      </c>
      <c r="W1" s="263" t="s">
        <v>578</v>
      </c>
      <c r="X1" s="263" t="s">
        <v>579</v>
      </c>
    </row>
    <row r="2" spans="1:24">
      <c r="A2" s="263"/>
      <c r="B2" s="263" t="s">
        <v>30</v>
      </c>
      <c r="C2" s="263"/>
      <c r="D2" s="263" t="s">
        <v>1337</v>
      </c>
      <c r="E2" s="263" t="s">
        <v>1924</v>
      </c>
      <c r="F2" s="263" t="s">
        <v>1925</v>
      </c>
      <c r="G2" s="263"/>
      <c r="H2" s="263"/>
      <c r="I2" s="263"/>
      <c r="J2" s="263"/>
      <c r="K2" s="263" t="s">
        <v>582</v>
      </c>
      <c r="L2" s="263"/>
      <c r="M2" s="263"/>
      <c r="N2" s="263"/>
      <c r="O2" s="263"/>
      <c r="P2" s="263"/>
      <c r="Q2" s="263"/>
      <c r="R2" s="263"/>
      <c r="S2" s="263"/>
      <c r="T2" s="263"/>
      <c r="U2" s="263"/>
      <c r="V2" s="263"/>
      <c r="W2" s="263"/>
      <c r="X2" s="263">
        <v>10</v>
      </c>
    </row>
    <row r="3" spans="1:24">
      <c r="A3" s="263"/>
      <c r="B3" s="263" t="s">
        <v>1328</v>
      </c>
      <c r="C3" s="263"/>
      <c r="D3" s="263" t="s">
        <v>1326</v>
      </c>
      <c r="E3" s="263"/>
      <c r="F3" s="263" t="s">
        <v>1926</v>
      </c>
      <c r="G3" s="263"/>
      <c r="H3" s="263"/>
      <c r="I3" s="263"/>
      <c r="J3" s="263"/>
      <c r="K3" s="263" t="s">
        <v>582</v>
      </c>
      <c r="L3" s="263"/>
      <c r="M3" s="263"/>
      <c r="N3" s="263"/>
      <c r="O3" s="263"/>
      <c r="P3" s="263"/>
      <c r="Q3" s="263"/>
      <c r="R3" s="263"/>
      <c r="S3" s="263"/>
      <c r="T3" s="263"/>
      <c r="U3" s="263"/>
      <c r="V3" s="263"/>
      <c r="W3" s="263"/>
      <c r="X3" s="263">
        <v>53</v>
      </c>
    </row>
    <row r="4" spans="1:24">
      <c r="B4" t="s">
        <v>101</v>
      </c>
      <c r="D4" s="137" t="s">
        <v>1927</v>
      </c>
      <c r="X4">
        <v>3</v>
      </c>
    </row>
    <row r="5" spans="1:24">
      <c r="B5" t="s">
        <v>101</v>
      </c>
      <c r="D5" s="137" t="s">
        <v>1928</v>
      </c>
      <c r="X5">
        <v>3</v>
      </c>
    </row>
  </sheetData>
  <hyperlinks>
    <hyperlink ref="D4" r:id="rId1" xr:uid="{4CC0AA40-8A0A-4B8B-AA52-29101494A62C}"/>
    <hyperlink ref="D5" r:id="rId2" xr:uid="{001B2F16-C0FD-44C4-99CD-26561B691E37}"/>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1FCD8-349F-440C-A44A-0C04E3ECF4F3}">
  <sheetPr codeName="Sheet14"/>
  <dimension ref="A1:AA34"/>
  <sheetViews>
    <sheetView workbookViewId="0">
      <pane xSplit="6" ySplit="7" topLeftCell="H8" activePane="bottomRight" state="frozen"/>
      <selection pane="bottomRight" activeCell="H9" sqref="H9"/>
      <selection pane="bottomLeft" activeCell="A8" sqref="A8"/>
      <selection pane="topRight" activeCell="G1" sqref="G1"/>
    </sheetView>
  </sheetViews>
  <sheetFormatPr defaultColWidth="8.5703125" defaultRowHeight="14.45"/>
  <cols>
    <col min="1" max="1" width="8.5703125" style="579"/>
    <col min="2" max="2" width="11.42578125" style="579" bestFit="1" customWidth="1"/>
    <col min="3" max="3" width="8.5703125" style="579"/>
    <col min="4" max="4" width="17.42578125" style="579" customWidth="1"/>
    <col min="5" max="5" width="27.42578125" style="579" customWidth="1"/>
    <col min="6" max="6" width="25.5703125" style="579" customWidth="1"/>
    <col min="7" max="7" width="8.5703125" style="579"/>
    <col min="8" max="8" width="11.5703125" style="579" customWidth="1"/>
    <col min="9" max="9" width="14.42578125" style="579" bestFit="1" customWidth="1"/>
    <col min="10" max="23" width="8.5703125" style="579"/>
    <col min="24" max="24" width="9.42578125" style="579" bestFit="1" customWidth="1"/>
    <col min="25" max="16384" width="8.5703125" style="579"/>
  </cols>
  <sheetData>
    <row r="1" spans="1:27" s="485" customFormat="1" ht="12">
      <c r="A1" s="145" t="s">
        <v>0</v>
      </c>
      <c r="B1" s="488"/>
      <c r="C1" s="488"/>
      <c r="D1" s="488"/>
      <c r="E1" s="488"/>
      <c r="F1" s="488"/>
      <c r="G1" s="488"/>
      <c r="H1" s="488"/>
      <c r="I1" s="488"/>
      <c r="J1" s="488"/>
      <c r="K1" s="488"/>
      <c r="L1" s="489"/>
      <c r="M1" s="489"/>
      <c r="N1" s="488"/>
      <c r="O1" s="488"/>
      <c r="P1" s="488"/>
      <c r="Q1" s="488"/>
      <c r="R1" s="488"/>
      <c r="S1" s="488"/>
      <c r="T1" s="488"/>
      <c r="U1" s="488"/>
      <c r="V1" s="488"/>
      <c r="W1" s="488"/>
      <c r="X1" s="488"/>
    </row>
    <row r="2" spans="1:27" s="485" customFormat="1" ht="12">
      <c r="A2" s="146" t="s">
        <v>1</v>
      </c>
      <c r="B2" s="490"/>
      <c r="C2" s="490"/>
      <c r="D2" s="488"/>
      <c r="E2" s="488"/>
      <c r="F2" s="488"/>
      <c r="G2" s="488"/>
      <c r="H2" s="488"/>
      <c r="I2" s="488"/>
      <c r="J2" s="488"/>
      <c r="K2" s="488"/>
      <c r="L2" s="489"/>
      <c r="M2" s="489"/>
      <c r="N2" s="488"/>
      <c r="O2" s="488"/>
      <c r="P2" s="488"/>
      <c r="Q2" s="488"/>
      <c r="R2" s="488"/>
      <c r="S2" s="488"/>
      <c r="T2" s="488"/>
      <c r="U2" s="488"/>
      <c r="V2" s="488"/>
      <c r="W2" s="488"/>
      <c r="X2" s="488"/>
    </row>
    <row r="3" spans="1:27" s="485" customFormat="1" ht="12">
      <c r="A3" s="146" t="s">
        <v>2</v>
      </c>
      <c r="B3" s="488"/>
      <c r="C3" s="488"/>
      <c r="D3" s="488"/>
      <c r="E3" s="488"/>
      <c r="F3" s="488"/>
      <c r="G3" s="488"/>
      <c r="H3" s="488"/>
      <c r="I3" s="488"/>
      <c r="J3" s="488"/>
      <c r="K3" s="488"/>
      <c r="L3" s="489"/>
      <c r="M3" s="489"/>
      <c r="N3" s="488"/>
      <c r="O3" s="488"/>
      <c r="P3" s="488"/>
      <c r="Q3" s="488"/>
      <c r="R3" s="488"/>
      <c r="S3" s="488"/>
      <c r="T3" s="488"/>
      <c r="U3" s="488"/>
      <c r="V3" s="488"/>
      <c r="W3" s="488"/>
      <c r="X3" s="488"/>
    </row>
    <row r="4" spans="1:27" s="485" customFormat="1" ht="12">
      <c r="A4" s="491" t="s">
        <v>989</v>
      </c>
      <c r="B4" s="488"/>
      <c r="C4" s="488"/>
      <c r="D4" s="488"/>
      <c r="E4" s="488"/>
      <c r="F4" s="488"/>
      <c r="G4" s="488"/>
      <c r="H4" s="488"/>
      <c r="I4" s="488"/>
      <c r="J4" s="488"/>
      <c r="K4" s="488"/>
      <c r="L4" s="489"/>
      <c r="M4" s="489"/>
      <c r="N4" s="488"/>
      <c r="O4" s="488"/>
      <c r="P4" s="488"/>
      <c r="Q4" s="488"/>
      <c r="R4" s="488"/>
      <c r="S4" s="488"/>
      <c r="T4" s="488"/>
      <c r="U4" s="488"/>
      <c r="V4" s="488"/>
      <c r="W4" s="488"/>
      <c r="X4" s="488"/>
    </row>
    <row r="5" spans="1:27" s="485" customFormat="1" ht="24">
      <c r="A5" s="492"/>
      <c r="B5" s="493" t="s">
        <v>990</v>
      </c>
      <c r="C5" s="494"/>
      <c r="D5" s="493" t="s">
        <v>991</v>
      </c>
      <c r="E5" s="495"/>
      <c r="F5" s="493" t="s">
        <v>992</v>
      </c>
      <c r="G5" s="496"/>
      <c r="H5" s="493" t="s">
        <v>993</v>
      </c>
      <c r="I5" s="489">
        <v>0</v>
      </c>
      <c r="J5" s="1573" t="s">
        <v>994</v>
      </c>
      <c r="K5" s="1573"/>
      <c r="L5" s="489"/>
      <c r="M5" s="489"/>
      <c r="N5" s="488"/>
      <c r="O5" s="488"/>
      <c r="P5" s="488"/>
      <c r="Q5" s="1574" t="s">
        <v>995</v>
      </c>
      <c r="R5" s="1574"/>
      <c r="S5" s="1574"/>
      <c r="T5" s="1574"/>
      <c r="U5" s="1574"/>
      <c r="V5" s="1574"/>
      <c r="W5" s="1574"/>
      <c r="X5" s="497"/>
    </row>
    <row r="6" spans="1:27" s="485" customFormat="1" ht="12">
      <c r="A6" s="148"/>
      <c r="B6" s="488"/>
      <c r="C6" s="490" t="s">
        <v>5</v>
      </c>
      <c r="D6" s="488"/>
      <c r="E6" s="488"/>
      <c r="F6" s="488"/>
      <c r="G6" s="490" t="s">
        <v>5</v>
      </c>
      <c r="H6" s="488"/>
      <c r="I6" s="488"/>
      <c r="J6" s="488"/>
      <c r="K6" s="490"/>
      <c r="L6" s="1572" t="s">
        <v>575</v>
      </c>
      <c r="M6" s="1572"/>
      <c r="N6" s="1572"/>
      <c r="O6" s="490"/>
      <c r="P6" s="490"/>
      <c r="Q6" s="498">
        <v>45919</v>
      </c>
      <c r="R6" s="498">
        <v>45930</v>
      </c>
      <c r="S6" s="498">
        <v>45939</v>
      </c>
      <c r="T6" s="498">
        <v>45944</v>
      </c>
      <c r="U6" s="498">
        <v>45953</v>
      </c>
      <c r="V6" s="499">
        <v>45957</v>
      </c>
      <c r="W6" s="499">
        <v>45958</v>
      </c>
      <c r="X6" s="499"/>
    </row>
    <row r="7" spans="1:27" s="485" customFormat="1" ht="24">
      <c r="A7" s="149" t="s">
        <v>6</v>
      </c>
      <c r="B7" s="500" t="s">
        <v>7</v>
      </c>
      <c r="C7" s="501" t="s">
        <v>8</v>
      </c>
      <c r="D7" s="500" t="s">
        <v>9</v>
      </c>
      <c r="E7" s="500" t="s">
        <v>10</v>
      </c>
      <c r="F7" s="500" t="s">
        <v>11</v>
      </c>
      <c r="G7" s="501" t="s">
        <v>12</v>
      </c>
      <c r="H7" s="500" t="s">
        <v>13</v>
      </c>
      <c r="I7" s="500" t="s">
        <v>14</v>
      </c>
      <c r="J7" s="500" t="s">
        <v>15</v>
      </c>
      <c r="K7" s="500" t="s">
        <v>16</v>
      </c>
      <c r="L7" s="58" t="s">
        <v>576</v>
      </c>
      <c r="M7" s="502" t="s">
        <v>996</v>
      </c>
      <c r="N7" s="500" t="s">
        <v>17</v>
      </c>
      <c r="O7" s="500" t="s">
        <v>997</v>
      </c>
      <c r="P7" s="60" t="s">
        <v>998</v>
      </c>
      <c r="Q7" s="60" t="s">
        <v>20</v>
      </c>
      <c r="R7" s="60" t="s">
        <v>21</v>
      </c>
      <c r="S7" s="60" t="s">
        <v>22</v>
      </c>
      <c r="T7" s="60" t="s">
        <v>23</v>
      </c>
      <c r="U7" s="60" t="s">
        <v>24</v>
      </c>
      <c r="V7" s="60" t="s">
        <v>25</v>
      </c>
      <c r="W7" s="60" t="s">
        <v>26</v>
      </c>
      <c r="X7" s="503" t="s">
        <v>27</v>
      </c>
      <c r="Y7" s="503" t="s">
        <v>578</v>
      </c>
      <c r="Z7" s="503" t="s">
        <v>579</v>
      </c>
      <c r="AA7" s="503" t="s">
        <v>999</v>
      </c>
    </row>
    <row r="8" spans="1:27" s="2" customFormat="1" ht="48">
      <c r="A8" s="8">
        <v>1</v>
      </c>
      <c r="B8" s="9" t="s">
        <v>85</v>
      </c>
      <c r="C8" s="521"/>
      <c r="D8" s="312" t="s">
        <v>1541</v>
      </c>
      <c r="E8" s="312" t="s">
        <v>1542</v>
      </c>
      <c r="F8" s="312" t="s">
        <v>1543</v>
      </c>
      <c r="G8" s="312" t="s">
        <v>1544</v>
      </c>
      <c r="H8" s="273" t="s">
        <v>1385</v>
      </c>
      <c r="I8" s="273" t="s">
        <v>409</v>
      </c>
      <c r="J8" s="273"/>
      <c r="K8" s="314" t="s">
        <v>582</v>
      </c>
      <c r="L8" s="314"/>
      <c r="M8" s="314">
        <v>3</v>
      </c>
      <c r="N8" s="273"/>
      <c r="O8" s="273"/>
      <c r="P8" s="273"/>
      <c r="Q8" s="273"/>
      <c r="R8" s="273"/>
      <c r="S8" s="273"/>
      <c r="T8" s="273"/>
      <c r="U8" s="273"/>
      <c r="V8" s="273"/>
      <c r="W8" s="273"/>
      <c r="X8" s="384"/>
      <c r="Y8" s="520"/>
      <c r="Z8" s="262"/>
      <c r="AA8" s="262"/>
    </row>
    <row r="9" spans="1:27" s="2" customFormat="1" ht="60">
      <c r="A9" s="273">
        <v>2</v>
      </c>
      <c r="B9" s="312" t="s">
        <v>1867</v>
      </c>
      <c r="C9" s="521"/>
      <c r="D9" s="312" t="s">
        <v>1868</v>
      </c>
      <c r="E9" s="312" t="s">
        <v>1869</v>
      </c>
      <c r="F9" s="312" t="s">
        <v>1870</v>
      </c>
      <c r="G9" s="312" t="s">
        <v>1871</v>
      </c>
      <c r="H9" s="273" t="s">
        <v>252</v>
      </c>
      <c r="I9" s="273"/>
      <c r="J9" s="273"/>
      <c r="K9" s="314" t="s">
        <v>582</v>
      </c>
      <c r="L9" s="314"/>
      <c r="M9" s="314">
        <v>1</v>
      </c>
      <c r="N9" s="273"/>
      <c r="O9" s="273"/>
      <c r="P9" s="273"/>
      <c r="Q9" s="273"/>
      <c r="R9" s="273"/>
      <c r="S9" s="312" t="s">
        <v>1020</v>
      </c>
      <c r="T9" s="273"/>
      <c r="U9" s="273"/>
      <c r="V9" s="273"/>
      <c r="W9" s="273"/>
      <c r="X9" s="273"/>
      <c r="Y9" s="273"/>
      <c r="Z9" s="520"/>
      <c r="AA9" s="520"/>
    </row>
    <row r="10" spans="1:27" customFormat="1" ht="36.6">
      <c r="A10" s="445">
        <v>3</v>
      </c>
      <c r="B10" s="445" t="s">
        <v>154</v>
      </c>
      <c r="C10" s="445"/>
      <c r="D10" s="445" t="s">
        <v>1929</v>
      </c>
      <c r="E10" s="549" t="s">
        <v>1930</v>
      </c>
      <c r="F10" s="549" t="s">
        <v>1931</v>
      </c>
      <c r="G10" s="543" t="s">
        <v>1213</v>
      </c>
      <c r="H10" s="550" t="s">
        <v>1932</v>
      </c>
      <c r="I10" s="445"/>
      <c r="J10" s="445"/>
      <c r="K10" s="271" t="s">
        <v>582</v>
      </c>
      <c r="L10" s="271"/>
      <c r="M10" s="271">
        <v>2</v>
      </c>
      <c r="N10" s="445"/>
      <c r="O10" s="445"/>
      <c r="P10" s="445"/>
      <c r="Q10" s="445"/>
      <c r="R10" s="445"/>
      <c r="S10" s="445"/>
      <c r="T10" s="445"/>
      <c r="U10" s="445"/>
      <c r="V10" s="445"/>
      <c r="W10" s="445"/>
      <c r="X10" s="445"/>
      <c r="Y10" s="445"/>
      <c r="Z10" s="263"/>
      <c r="AA10" s="263"/>
    </row>
    <row r="11" spans="1:27" customFormat="1" ht="60">
      <c r="A11" s="445">
        <v>5</v>
      </c>
      <c r="B11" s="265" t="s">
        <v>1519</v>
      </c>
      <c r="C11" s="541"/>
      <c r="D11" s="265" t="s">
        <v>1583</v>
      </c>
      <c r="E11" s="265" t="s">
        <v>1584</v>
      </c>
      <c r="F11" s="265" t="s">
        <v>1816</v>
      </c>
      <c r="G11" s="541" t="s">
        <v>1580</v>
      </c>
      <c r="H11" s="543" t="s">
        <v>1811</v>
      </c>
      <c r="I11" s="262" t="s">
        <v>1550</v>
      </c>
      <c r="J11" s="446">
        <v>45986</v>
      </c>
      <c r="K11" s="262" t="s">
        <v>582</v>
      </c>
      <c r="L11" s="542"/>
      <c r="M11" s="271"/>
      <c r="N11" s="262"/>
      <c r="O11" s="262"/>
      <c r="P11" s="262"/>
      <c r="Q11" s="262"/>
      <c r="R11" s="262"/>
      <c r="S11" s="262" t="s">
        <v>1138</v>
      </c>
      <c r="T11" s="262"/>
      <c r="U11" s="262"/>
      <c r="V11" s="262"/>
      <c r="W11" s="262"/>
      <c r="X11" s="534"/>
      <c r="Y11" s="262" t="s">
        <v>1585</v>
      </c>
      <c r="Z11" s="539"/>
      <c r="AA11" s="534" t="s">
        <v>1810</v>
      </c>
    </row>
    <row r="12" spans="1:27" customFormat="1" ht="48">
      <c r="A12" s="262">
        <v>6</v>
      </c>
      <c r="B12" s="265" t="s">
        <v>85</v>
      </c>
      <c r="C12" s="541"/>
      <c r="D12" s="265" t="s">
        <v>1586</v>
      </c>
      <c r="E12" s="265" t="s">
        <v>1587</v>
      </c>
      <c r="F12" s="265" t="s">
        <v>1809</v>
      </c>
      <c r="G12" s="541" t="s">
        <v>1580</v>
      </c>
      <c r="H12" s="543" t="s">
        <v>1811</v>
      </c>
      <c r="I12" s="262" t="s">
        <v>1550</v>
      </c>
      <c r="J12" s="446">
        <v>45986</v>
      </c>
      <c r="K12" s="262" t="s">
        <v>582</v>
      </c>
      <c r="L12" s="542"/>
      <c r="M12" s="542"/>
      <c r="N12" s="262"/>
      <c r="O12" s="262"/>
      <c r="P12" s="262"/>
      <c r="Q12" s="262"/>
      <c r="R12" s="262"/>
      <c r="S12" s="262"/>
      <c r="T12" s="262"/>
      <c r="U12" s="262"/>
      <c r="V12" s="262"/>
      <c r="W12" s="262"/>
      <c r="X12" s="534"/>
      <c r="Y12" s="262" t="s">
        <v>1588</v>
      </c>
      <c r="Z12" s="539"/>
      <c r="AA12" s="534" t="s">
        <v>1810</v>
      </c>
    </row>
    <row r="13" spans="1:27" customFormat="1" ht="228">
      <c r="A13" s="445">
        <v>7</v>
      </c>
      <c r="B13" s="265" t="s">
        <v>1519</v>
      </c>
      <c r="C13" s="541"/>
      <c r="D13" s="262" t="s">
        <v>1578</v>
      </c>
      <c r="E13" s="265" t="s">
        <v>1579</v>
      </c>
      <c r="F13" s="262"/>
      <c r="G13" s="541" t="s">
        <v>1580</v>
      </c>
      <c r="H13" s="262" t="s">
        <v>723</v>
      </c>
      <c r="I13" s="262" t="s">
        <v>1550</v>
      </c>
      <c r="J13" s="446">
        <v>45986</v>
      </c>
      <c r="K13" s="262" t="s">
        <v>582</v>
      </c>
      <c r="L13" s="542"/>
      <c r="M13" s="271"/>
      <c r="N13" s="262"/>
      <c r="O13" s="262"/>
      <c r="P13" s="262"/>
      <c r="Q13" s="262"/>
      <c r="R13" s="262"/>
      <c r="S13" s="534"/>
      <c r="T13" s="262"/>
      <c r="U13" s="262"/>
      <c r="V13" s="262"/>
      <c r="W13" s="534"/>
      <c r="X13" s="262" t="s">
        <v>1581</v>
      </c>
      <c r="Y13" s="262" t="s">
        <v>1582</v>
      </c>
      <c r="Z13" s="539"/>
      <c r="AA13" s="534" t="s">
        <v>1706</v>
      </c>
    </row>
    <row r="14" spans="1:27" ht="180">
      <c r="A14" s="371">
        <v>8</v>
      </c>
      <c r="B14" s="292" t="s">
        <v>1259</v>
      </c>
      <c r="C14" s="292"/>
      <c r="D14" s="275" t="s">
        <v>1562</v>
      </c>
      <c r="E14" s="292" t="s">
        <v>1563</v>
      </c>
      <c r="F14" s="292" t="s">
        <v>1564</v>
      </c>
      <c r="G14" s="292" t="s">
        <v>293</v>
      </c>
      <c r="H14" s="292" t="s">
        <v>762</v>
      </c>
      <c r="I14" s="292" t="s">
        <v>531</v>
      </c>
      <c r="J14" s="568">
        <v>45986</v>
      </c>
      <c r="K14" s="371" t="s">
        <v>582</v>
      </c>
      <c r="L14" s="371"/>
      <c r="M14" s="577"/>
      <c r="N14" s="371"/>
      <c r="O14" s="371"/>
      <c r="P14" s="371"/>
      <c r="Q14" s="371"/>
      <c r="R14" s="371"/>
      <c r="S14" s="534"/>
      <c r="T14" s="371"/>
      <c r="U14" s="371"/>
      <c r="V14" s="371"/>
      <c r="W14" s="534"/>
      <c r="X14" s="578" t="s">
        <v>1565</v>
      </c>
      <c r="Y14" s="371" t="s">
        <v>1566</v>
      </c>
      <c r="Z14" s="539"/>
      <c r="AA14" s="534"/>
    </row>
    <row r="15" spans="1:27" ht="132">
      <c r="A15" s="371">
        <v>9</v>
      </c>
      <c r="B15" s="292" t="s">
        <v>1259</v>
      </c>
      <c r="C15" s="292"/>
      <c r="D15" s="275" t="s">
        <v>1557</v>
      </c>
      <c r="E15" s="292" t="s">
        <v>1558</v>
      </c>
      <c r="F15" s="292" t="s">
        <v>1559</v>
      </c>
      <c r="G15" s="292" t="s">
        <v>293</v>
      </c>
      <c r="H15" s="292" t="s">
        <v>762</v>
      </c>
      <c r="I15" s="292" t="s">
        <v>1550</v>
      </c>
      <c r="J15" s="568">
        <v>45986</v>
      </c>
      <c r="K15" s="371" t="s">
        <v>582</v>
      </c>
      <c r="L15" s="371"/>
      <c r="M15" s="577"/>
      <c r="N15" s="371"/>
      <c r="O15" s="371"/>
      <c r="P15" s="371"/>
      <c r="Q15" s="371"/>
      <c r="R15" s="371"/>
      <c r="S15" s="534"/>
      <c r="T15" s="371"/>
      <c r="U15" s="371"/>
      <c r="V15" s="371"/>
      <c r="W15" s="534"/>
      <c r="X15" s="368" t="s">
        <v>1560</v>
      </c>
      <c r="Y15" s="371" t="s">
        <v>1561</v>
      </c>
      <c r="Z15" s="539"/>
      <c r="AA15" s="534"/>
    </row>
    <row r="16" spans="1:27" ht="132">
      <c r="A16" s="371">
        <v>10</v>
      </c>
      <c r="B16" s="292" t="s">
        <v>1259</v>
      </c>
      <c r="C16" s="292"/>
      <c r="D16" s="275" t="s">
        <v>1547</v>
      </c>
      <c r="E16" s="292" t="s">
        <v>1548</v>
      </c>
      <c r="F16" s="292" t="s">
        <v>1549</v>
      </c>
      <c r="G16" s="292" t="s">
        <v>293</v>
      </c>
      <c r="H16" s="292" t="s">
        <v>762</v>
      </c>
      <c r="I16" s="292" t="s">
        <v>1550</v>
      </c>
      <c r="J16" s="568">
        <v>45986</v>
      </c>
      <c r="K16" s="371" t="s">
        <v>582</v>
      </c>
      <c r="L16" s="371"/>
      <c r="M16" s="577"/>
      <c r="N16" s="371"/>
      <c r="O16" s="371"/>
      <c r="P16" s="371"/>
      <c r="Q16" s="371"/>
      <c r="R16" s="371"/>
      <c r="S16" s="534"/>
      <c r="T16" s="371"/>
      <c r="U16" s="371"/>
      <c r="V16" s="371"/>
      <c r="W16" s="534"/>
      <c r="X16" s="580" t="s">
        <v>1551</v>
      </c>
      <c r="Y16" s="371" t="s">
        <v>1552</v>
      </c>
      <c r="Z16" s="539"/>
      <c r="AA16" s="534"/>
    </row>
    <row r="17" spans="1:27" ht="84">
      <c r="A17" s="371">
        <v>11</v>
      </c>
      <c r="B17" s="292" t="s">
        <v>1259</v>
      </c>
      <c r="C17" s="371"/>
      <c r="D17" s="371" t="s">
        <v>1592</v>
      </c>
      <c r="E17" s="292" t="s">
        <v>1593</v>
      </c>
      <c r="F17" s="292" t="s">
        <v>1594</v>
      </c>
      <c r="G17" s="371" t="s">
        <v>293</v>
      </c>
      <c r="H17" s="371" t="s">
        <v>762</v>
      </c>
      <c r="I17" s="371" t="s">
        <v>293</v>
      </c>
      <c r="J17" s="568">
        <v>45986</v>
      </c>
      <c r="K17" s="371" t="s">
        <v>582</v>
      </c>
      <c r="L17" s="371"/>
      <c r="M17" s="577"/>
      <c r="N17" s="371"/>
      <c r="O17" s="371"/>
      <c r="P17" s="371"/>
      <c r="Q17" s="371"/>
      <c r="R17" s="371"/>
      <c r="S17" s="534"/>
      <c r="T17" s="371"/>
      <c r="U17" s="371"/>
      <c r="V17" s="371"/>
      <c r="W17" s="534"/>
      <c r="X17" s="581" t="s">
        <v>1595</v>
      </c>
      <c r="Y17" s="371" t="s">
        <v>1596</v>
      </c>
      <c r="Z17" s="539"/>
      <c r="AA17" s="534"/>
    </row>
    <row r="18" spans="1:27" customFormat="1" ht="87">
      <c r="A18" s="262">
        <v>12</v>
      </c>
      <c r="B18" s="265" t="s">
        <v>1285</v>
      </c>
      <c r="C18" s="263"/>
      <c r="D18" s="263"/>
      <c r="E18" s="454" t="s">
        <v>1863</v>
      </c>
      <c r="F18" s="263"/>
      <c r="G18" s="263"/>
      <c r="H18" s="263"/>
      <c r="I18" s="263"/>
      <c r="J18" s="263"/>
      <c r="K18" s="263"/>
      <c r="L18" s="263"/>
      <c r="M18" s="263"/>
      <c r="N18" s="263"/>
      <c r="O18" s="263"/>
      <c r="P18" s="263"/>
      <c r="Q18" s="263"/>
      <c r="R18" s="263"/>
      <c r="S18" s="454" t="s">
        <v>1137</v>
      </c>
      <c r="T18" s="263"/>
      <c r="U18" s="263"/>
      <c r="V18" s="263"/>
      <c r="W18" s="263"/>
      <c r="X18" s="263"/>
      <c r="Y18" s="263"/>
      <c r="Z18" s="263"/>
      <c r="AA18" s="263"/>
    </row>
    <row r="19" spans="1:27" customFormat="1" ht="116.1">
      <c r="A19" s="445">
        <v>13</v>
      </c>
      <c r="B19" s="265" t="s">
        <v>1933</v>
      </c>
      <c r="C19" s="263"/>
      <c r="D19" s="265" t="s">
        <v>1911</v>
      </c>
      <c r="E19" s="265" t="s">
        <v>1912</v>
      </c>
      <c r="F19" s="297" t="s">
        <v>1913</v>
      </c>
      <c r="G19" s="541" t="s">
        <v>1934</v>
      </c>
      <c r="H19" s="263"/>
      <c r="I19" s="263"/>
      <c r="J19" s="263"/>
      <c r="K19" s="262" t="s">
        <v>582</v>
      </c>
      <c r="L19" s="263"/>
      <c r="M19" s="263"/>
      <c r="N19" s="263"/>
      <c r="O19" s="263"/>
      <c r="P19" s="263"/>
      <c r="Q19" s="263"/>
      <c r="R19" s="263"/>
      <c r="S19" s="551" t="s">
        <v>1020</v>
      </c>
      <c r="T19" s="263"/>
      <c r="U19" s="263"/>
      <c r="V19" s="263"/>
      <c r="W19" s="263"/>
      <c r="X19" s="367" t="s">
        <v>1935</v>
      </c>
      <c r="Y19" s="263"/>
      <c r="Z19" s="263"/>
      <c r="AA19" s="263"/>
    </row>
    <row r="20" spans="1:27" customFormat="1" ht="24">
      <c r="A20" s="262">
        <v>14</v>
      </c>
      <c r="B20" s="265" t="s">
        <v>358</v>
      </c>
      <c r="C20" s="262"/>
      <c r="D20" s="262" t="s">
        <v>1616</v>
      </c>
      <c r="E20" s="265" t="s">
        <v>1617</v>
      </c>
      <c r="F20" s="297" t="s">
        <v>1618</v>
      </c>
      <c r="G20" s="262" t="s">
        <v>362</v>
      </c>
      <c r="H20" s="262"/>
      <c r="I20" s="262"/>
      <c r="J20" s="446">
        <v>45986</v>
      </c>
      <c r="K20" s="262" t="s">
        <v>582</v>
      </c>
      <c r="L20" s="263"/>
      <c r="M20" s="263"/>
      <c r="N20" s="263"/>
      <c r="O20" s="263"/>
      <c r="P20" s="263"/>
      <c r="Q20" s="263"/>
      <c r="R20" s="263"/>
      <c r="S20" s="263"/>
      <c r="T20" s="263"/>
      <c r="U20" s="263"/>
      <c r="V20" s="263"/>
      <c r="W20" s="263"/>
      <c r="X20" s="263"/>
      <c r="Y20" s="263"/>
      <c r="Z20" s="263"/>
      <c r="AA20" s="263"/>
    </row>
    <row r="21" spans="1:27" customFormat="1" ht="48">
      <c r="A21" s="445">
        <v>15</v>
      </c>
      <c r="B21" s="265" t="s">
        <v>358</v>
      </c>
      <c r="C21" s="262"/>
      <c r="D21" s="262" t="s">
        <v>1621</v>
      </c>
      <c r="E21" s="265" t="s">
        <v>1622</v>
      </c>
      <c r="F21" s="297" t="s">
        <v>1623</v>
      </c>
      <c r="G21" s="262" t="s">
        <v>362</v>
      </c>
      <c r="H21" s="262"/>
      <c r="I21" s="262"/>
      <c r="J21" s="446">
        <v>45986</v>
      </c>
      <c r="K21" s="262" t="s">
        <v>582</v>
      </c>
      <c r="L21" s="263"/>
      <c r="M21" s="271"/>
      <c r="N21" s="262"/>
      <c r="O21" s="262"/>
      <c r="P21" s="263"/>
      <c r="Q21" s="263"/>
      <c r="R21" s="263"/>
      <c r="S21" s="263"/>
      <c r="T21" s="263"/>
      <c r="U21" s="263"/>
      <c r="V21" s="263"/>
      <c r="W21" s="263"/>
      <c r="X21" s="263"/>
      <c r="Y21" s="263"/>
      <c r="Z21" s="263"/>
      <c r="AA21" s="263"/>
    </row>
    <row r="22" spans="1:27" customFormat="1" ht="72">
      <c r="A22" s="262">
        <v>16</v>
      </c>
      <c r="B22" s="265" t="s">
        <v>358</v>
      </c>
      <c r="C22" s="292"/>
      <c r="D22" s="292" t="s">
        <v>713</v>
      </c>
      <c r="E22" s="265" t="s">
        <v>360</v>
      </c>
      <c r="F22" s="297" t="s">
        <v>1936</v>
      </c>
      <c r="G22" s="262" t="s">
        <v>362</v>
      </c>
      <c r="H22" s="262"/>
      <c r="I22" s="262"/>
      <c r="J22" s="446">
        <v>45986</v>
      </c>
      <c r="K22" s="262" t="s">
        <v>582</v>
      </c>
      <c r="L22" s="263"/>
      <c r="M22" s="271"/>
      <c r="N22" s="262" t="s">
        <v>50</v>
      </c>
      <c r="O22" s="262"/>
      <c r="P22" s="263"/>
      <c r="Q22" s="263"/>
      <c r="R22" s="263"/>
      <c r="S22" s="263"/>
      <c r="T22" s="263"/>
      <c r="U22" s="263"/>
      <c r="V22" s="263"/>
      <c r="W22" s="263"/>
      <c r="X22" s="263"/>
      <c r="Y22" s="263"/>
      <c r="Z22" s="263"/>
      <c r="AA22" s="263"/>
    </row>
    <row r="23" spans="1:27" customFormat="1" ht="120">
      <c r="A23" s="445">
        <v>17</v>
      </c>
      <c r="B23" s="265" t="s">
        <v>1889</v>
      </c>
      <c r="C23" s="265"/>
      <c r="D23" s="265" t="s">
        <v>1890</v>
      </c>
      <c r="E23" s="265" t="s">
        <v>1891</v>
      </c>
      <c r="F23" s="265" t="s">
        <v>1892</v>
      </c>
      <c r="G23" s="265" t="s">
        <v>1580</v>
      </c>
      <c r="H23" s="265" t="s">
        <v>1893</v>
      </c>
      <c r="I23" s="265" t="s">
        <v>1550</v>
      </c>
      <c r="J23" s="265"/>
      <c r="K23" s="265" t="s">
        <v>582</v>
      </c>
      <c r="L23" s="265"/>
      <c r="M23" s="265"/>
      <c r="N23" s="265"/>
      <c r="O23" s="265"/>
      <c r="P23" s="265"/>
      <c r="Q23" s="265"/>
      <c r="R23" s="265"/>
      <c r="S23" s="265"/>
      <c r="T23" s="265"/>
      <c r="U23" s="265"/>
      <c r="V23" s="265"/>
      <c r="W23" s="265"/>
      <c r="X23" s="265"/>
      <c r="Y23" s="610" t="s">
        <v>1894</v>
      </c>
      <c r="Z23" s="265"/>
      <c r="AA23" s="265"/>
    </row>
    <row r="24" spans="1:27" customFormat="1" ht="120">
      <c r="A24" s="262">
        <v>18</v>
      </c>
      <c r="B24" s="559" t="s">
        <v>1872</v>
      </c>
      <c r="C24" s="559"/>
      <c r="D24" s="559" t="s">
        <v>1895</v>
      </c>
      <c r="E24" s="559" t="s">
        <v>1896</v>
      </c>
      <c r="F24" s="559" t="s">
        <v>1892</v>
      </c>
      <c r="G24" s="559" t="s">
        <v>1580</v>
      </c>
      <c r="H24" s="559" t="s">
        <v>1893</v>
      </c>
      <c r="I24" s="559" t="s">
        <v>1550</v>
      </c>
      <c r="J24" s="559"/>
      <c r="K24" s="559" t="s">
        <v>582</v>
      </c>
      <c r="L24" s="559"/>
      <c r="M24" s="559"/>
      <c r="N24" s="559"/>
      <c r="O24" s="559"/>
      <c r="P24" s="559"/>
      <c r="Q24" s="559"/>
      <c r="R24" s="559"/>
      <c r="S24" s="559"/>
      <c r="T24" s="559"/>
      <c r="U24" s="559"/>
      <c r="V24" s="559"/>
      <c r="W24" s="559"/>
      <c r="X24" s="559"/>
      <c r="Y24" s="611" t="s">
        <v>1897</v>
      </c>
      <c r="Z24" s="559"/>
      <c r="AA24" s="559"/>
    </row>
    <row r="25" spans="1:27" customFormat="1" ht="87">
      <c r="A25" s="445">
        <v>19</v>
      </c>
      <c r="B25" s="265" t="s">
        <v>704</v>
      </c>
      <c r="C25" s="262"/>
      <c r="D25" s="265" t="s">
        <v>1631</v>
      </c>
      <c r="E25" s="265" t="s">
        <v>1632</v>
      </c>
      <c r="F25" s="559" t="s">
        <v>1633</v>
      </c>
      <c r="G25" s="520" t="s">
        <v>1634</v>
      </c>
      <c r="H25" s="520"/>
      <c r="I25" s="520"/>
      <c r="J25" s="262"/>
      <c r="K25" s="262" t="s">
        <v>582</v>
      </c>
      <c r="L25" s="262"/>
      <c r="M25" s="271"/>
      <c r="N25" s="262"/>
      <c r="O25" s="262"/>
      <c r="P25" s="262"/>
      <c r="Q25" s="262"/>
      <c r="R25" s="262"/>
      <c r="S25" s="265" t="s">
        <v>1138</v>
      </c>
      <c r="T25" s="262"/>
      <c r="U25" s="262"/>
      <c r="V25" s="262"/>
      <c r="W25" s="265"/>
      <c r="X25" s="350"/>
      <c r="Y25" s="560" t="s">
        <v>1635</v>
      </c>
      <c r="Z25" s="263"/>
      <c r="AA25" s="263"/>
    </row>
    <row r="26" spans="1:27" customFormat="1" ht="108">
      <c r="A26" s="520">
        <v>20</v>
      </c>
      <c r="B26" s="559" t="s">
        <v>1872</v>
      </c>
      <c r="C26" s="427"/>
      <c r="D26" s="265" t="s">
        <v>1873</v>
      </c>
      <c r="E26" s="265" t="s">
        <v>1874</v>
      </c>
      <c r="F26" s="265" t="s">
        <v>1875</v>
      </c>
      <c r="G26" s="558" t="s">
        <v>1580</v>
      </c>
      <c r="H26" s="558"/>
      <c r="I26" s="265" t="s">
        <v>1550</v>
      </c>
      <c r="J26" s="430"/>
      <c r="K26" s="262" t="s">
        <v>582</v>
      </c>
      <c r="L26" s="263"/>
      <c r="M26" s="263"/>
      <c r="N26" s="263"/>
      <c r="O26" s="263"/>
      <c r="P26" s="263"/>
      <c r="Q26" s="263"/>
      <c r="R26" s="263"/>
      <c r="S26" s="263"/>
      <c r="T26" s="551" t="s">
        <v>1138</v>
      </c>
      <c r="U26" s="263"/>
      <c r="V26" s="263"/>
      <c r="W26" s="263"/>
      <c r="X26" s="429"/>
      <c r="Y26" s="610" t="s">
        <v>1877</v>
      </c>
      <c r="Z26" s="430"/>
      <c r="AA26" s="263"/>
    </row>
    <row r="27" spans="1:27" customFormat="1" ht="120">
      <c r="A27" s="520">
        <v>21</v>
      </c>
      <c r="B27" s="562" t="s">
        <v>1889</v>
      </c>
      <c r="C27" s="563"/>
      <c r="D27" s="562" t="s">
        <v>1898</v>
      </c>
      <c r="E27" s="559" t="s">
        <v>1891</v>
      </c>
      <c r="F27" s="559" t="s">
        <v>1892</v>
      </c>
      <c r="G27" s="562" t="s">
        <v>1580</v>
      </c>
      <c r="H27" s="562"/>
      <c r="I27" s="559" t="s">
        <v>1550</v>
      </c>
      <c r="J27" s="562"/>
      <c r="K27" s="562" t="s">
        <v>582</v>
      </c>
      <c r="L27" s="562"/>
      <c r="M27" s="562"/>
      <c r="N27" s="562"/>
      <c r="O27" s="562"/>
      <c r="P27" s="562"/>
      <c r="Q27" s="562"/>
      <c r="R27" s="562"/>
      <c r="S27" s="562"/>
      <c r="T27" s="562"/>
      <c r="U27" s="562"/>
      <c r="V27" s="562"/>
      <c r="W27" s="562"/>
      <c r="X27" s="562"/>
      <c r="Y27" s="611" t="s">
        <v>1900</v>
      </c>
      <c r="Z27" s="562"/>
      <c r="AA27" s="562"/>
    </row>
    <row r="28" spans="1:27" customFormat="1" ht="180">
      <c r="A28" s="273">
        <v>22</v>
      </c>
      <c r="B28" s="312" t="s">
        <v>222</v>
      </c>
      <c r="C28" s="575"/>
      <c r="D28" s="312" t="s">
        <v>1878</v>
      </c>
      <c r="E28" s="676" t="s">
        <v>1879</v>
      </c>
      <c r="F28" s="677" t="s">
        <v>1880</v>
      </c>
      <c r="G28" s="312" t="s">
        <v>1708</v>
      </c>
      <c r="H28" s="312"/>
      <c r="I28" s="312"/>
      <c r="J28" s="312"/>
      <c r="K28" s="312" t="s">
        <v>582</v>
      </c>
      <c r="L28" s="312"/>
      <c r="M28" s="312"/>
      <c r="N28" s="312"/>
      <c r="O28" s="312"/>
      <c r="P28" s="312"/>
      <c r="Q28" s="312"/>
      <c r="R28" s="312"/>
      <c r="S28" s="312"/>
      <c r="T28" s="571" t="s">
        <v>1138</v>
      </c>
      <c r="U28" s="312"/>
      <c r="V28" s="312"/>
      <c r="W28" s="312"/>
      <c r="X28" s="576" t="s">
        <v>1881</v>
      </c>
      <c r="Y28" s="576" t="s">
        <v>1882</v>
      </c>
      <c r="Z28" s="312"/>
      <c r="AA28" s="312"/>
    </row>
    <row r="29" spans="1:27" ht="48">
      <c r="A29" s="582"/>
      <c r="B29" s="292" t="s">
        <v>1259</v>
      </c>
      <c r="C29" s="371"/>
      <c r="D29" s="292" t="s">
        <v>1600</v>
      </c>
      <c r="E29" s="292" t="s">
        <v>1601</v>
      </c>
      <c r="F29" s="292" t="s">
        <v>1602</v>
      </c>
      <c r="G29" s="371" t="s">
        <v>293</v>
      </c>
      <c r="H29" s="371" t="s">
        <v>1550</v>
      </c>
      <c r="I29" s="371"/>
      <c r="J29" s="582"/>
      <c r="K29" s="41" t="s">
        <v>1014</v>
      </c>
      <c r="L29" s="582"/>
      <c r="M29" s="582"/>
      <c r="N29" s="582"/>
      <c r="O29" s="582"/>
      <c r="P29" s="582"/>
      <c r="Q29" s="582"/>
      <c r="R29" s="582"/>
      <c r="S29" s="582"/>
      <c r="T29" s="582"/>
      <c r="U29" s="582"/>
      <c r="V29" s="582"/>
      <c r="W29" s="582"/>
      <c r="X29" s="469" t="s">
        <v>1603</v>
      </c>
      <c r="Y29" s="583" t="s">
        <v>1604</v>
      </c>
      <c r="Z29" s="582"/>
      <c r="AA29" s="582"/>
    </row>
    <row r="30" spans="1:27" ht="48">
      <c r="A30" s="582"/>
      <c r="B30" s="292" t="s">
        <v>1259</v>
      </c>
      <c r="C30" s="371"/>
      <c r="D30" s="292" t="s">
        <v>1605</v>
      </c>
      <c r="E30" s="292" t="s">
        <v>1606</v>
      </c>
      <c r="F30" s="292" t="s">
        <v>1607</v>
      </c>
      <c r="G30" s="371" t="s">
        <v>293</v>
      </c>
      <c r="H30" s="371" t="s">
        <v>1550</v>
      </c>
      <c r="I30" s="371"/>
      <c r="J30" s="582"/>
      <c r="K30" s="41" t="s">
        <v>1014</v>
      </c>
      <c r="L30" s="582"/>
      <c r="M30" s="582"/>
      <c r="N30" s="582"/>
      <c r="O30" s="582"/>
      <c r="P30" s="582"/>
      <c r="Q30" s="582"/>
      <c r="R30" s="582"/>
      <c r="S30" s="582"/>
      <c r="T30" s="582"/>
      <c r="U30" s="582"/>
      <c r="V30" s="582"/>
      <c r="W30" s="582"/>
      <c r="X30" s="469" t="s">
        <v>1608</v>
      </c>
      <c r="Y30" s="583" t="s">
        <v>1609</v>
      </c>
      <c r="Z30" s="582"/>
      <c r="AA30" s="582"/>
    </row>
    <row r="31" spans="1:27" ht="48">
      <c r="A31" s="582"/>
      <c r="B31" s="292" t="s">
        <v>1259</v>
      </c>
      <c r="C31" s="371"/>
      <c r="D31" s="292" t="s">
        <v>1901</v>
      </c>
      <c r="E31" s="292" t="s">
        <v>1611</v>
      </c>
      <c r="F31" s="292" t="s">
        <v>1902</v>
      </c>
      <c r="G31" s="371" t="s">
        <v>293</v>
      </c>
      <c r="H31" s="371" t="s">
        <v>1550</v>
      </c>
      <c r="I31" s="371"/>
      <c r="J31" s="582"/>
      <c r="K31" s="41" t="s">
        <v>1014</v>
      </c>
      <c r="L31" s="582"/>
      <c r="M31" s="582"/>
      <c r="N31" s="582"/>
      <c r="O31" s="582"/>
      <c r="P31" s="582"/>
      <c r="Q31" s="582"/>
      <c r="R31" s="582"/>
      <c r="S31" s="582"/>
      <c r="T31" s="582"/>
      <c r="U31" s="582"/>
      <c r="V31" s="582"/>
      <c r="W31" s="582"/>
      <c r="X31" s="469"/>
      <c r="Y31" s="583" t="s">
        <v>1615</v>
      </c>
      <c r="Z31" s="582"/>
      <c r="AA31" s="582"/>
    </row>
    <row r="32" spans="1:27" s="45" customFormat="1" ht="84">
      <c r="A32" s="292"/>
      <c r="B32" s="292" t="s">
        <v>985</v>
      </c>
      <c r="C32" s="292"/>
      <c r="D32" s="292" t="s">
        <v>1903</v>
      </c>
      <c r="E32" s="292" t="s">
        <v>1904</v>
      </c>
      <c r="F32" s="292" t="s">
        <v>1905</v>
      </c>
      <c r="G32" s="292" t="s">
        <v>1580</v>
      </c>
      <c r="H32" s="292" t="s">
        <v>1580</v>
      </c>
      <c r="I32" s="292"/>
      <c r="J32" s="292"/>
      <c r="K32" s="41" t="s">
        <v>1014</v>
      </c>
      <c r="L32" s="292"/>
      <c r="M32" s="292"/>
      <c r="N32" s="292"/>
      <c r="O32" s="292"/>
      <c r="P32" s="292"/>
      <c r="Q32" s="292"/>
      <c r="R32" s="292"/>
      <c r="S32" s="292"/>
      <c r="T32" s="292"/>
      <c r="U32" s="292"/>
      <c r="V32" s="591"/>
      <c r="W32" s="591"/>
      <c r="X32" s="592" t="s">
        <v>1906</v>
      </c>
      <c r="Y32" s="591" t="s">
        <v>1907</v>
      </c>
      <c r="Z32" s="591"/>
      <c r="AA32" s="292"/>
    </row>
    <row r="33" spans="1:27" s="45" customFormat="1" ht="96">
      <c r="A33" s="292"/>
      <c r="B33" s="292" t="s">
        <v>222</v>
      </c>
      <c r="C33" s="292"/>
      <c r="D33" s="292" t="s">
        <v>1883</v>
      </c>
      <c r="E33" s="292" t="s">
        <v>1884</v>
      </c>
      <c r="F33" s="588" t="s">
        <v>1885</v>
      </c>
      <c r="G33" s="292" t="s">
        <v>1708</v>
      </c>
      <c r="H33" s="292"/>
      <c r="I33" s="292"/>
      <c r="J33" s="292"/>
      <c r="K33" s="41" t="s">
        <v>582</v>
      </c>
      <c r="L33" s="292"/>
      <c r="M33" s="292"/>
      <c r="N33" s="292"/>
      <c r="O33" s="292"/>
      <c r="P33" s="292"/>
      <c r="Q33" s="292"/>
      <c r="R33" s="292"/>
      <c r="S33" s="292"/>
      <c r="T33" s="571" t="s">
        <v>1138</v>
      </c>
      <c r="U33" s="589"/>
      <c r="V33" s="42"/>
      <c r="W33" s="42"/>
      <c r="X33" s="460" t="s">
        <v>1887</v>
      </c>
      <c r="Y33" s="460" t="s">
        <v>1888</v>
      </c>
      <c r="Z33" s="42"/>
      <c r="AA33" s="590"/>
    </row>
    <row r="34" spans="1:27" s="45" customFormat="1" ht="130.5">
      <c r="A34" s="292"/>
      <c r="B34" s="292" t="s">
        <v>77</v>
      </c>
      <c r="C34" s="292"/>
      <c r="D34" s="292" t="s">
        <v>1937</v>
      </c>
      <c r="E34" s="292" t="s">
        <v>1938</v>
      </c>
      <c r="F34" s="588" t="s">
        <v>1939</v>
      </c>
      <c r="G34" s="292" t="s">
        <v>1708</v>
      </c>
      <c r="H34" s="292"/>
      <c r="I34" s="292"/>
      <c r="J34" s="292"/>
      <c r="K34" s="41" t="s">
        <v>582</v>
      </c>
      <c r="L34" s="292"/>
      <c r="M34" s="292"/>
      <c r="N34" s="292"/>
      <c r="O34" s="292"/>
      <c r="P34" s="292"/>
      <c r="Q34" s="292"/>
      <c r="R34" s="292"/>
      <c r="S34" s="292"/>
      <c r="T34" s="292"/>
      <c r="U34" s="571" t="s">
        <v>1138</v>
      </c>
      <c r="V34" s="593"/>
      <c r="W34" s="703"/>
      <c r="X34" s="346" t="s">
        <v>1940</v>
      </c>
      <c r="Y34" s="346" t="s">
        <v>1941</v>
      </c>
      <c r="Z34" s="42"/>
      <c r="AA34" s="590"/>
    </row>
  </sheetData>
  <autoFilter ref="A7:AA34" xr:uid="{70B1FCD8-349F-440C-A44A-0C04E3ECF4F3}"/>
  <mergeCells count="3">
    <mergeCell ref="J5:K5"/>
    <mergeCell ref="Q5:W5"/>
    <mergeCell ref="L6:N6"/>
  </mergeCells>
  <dataValidations count="1">
    <dataValidation type="list" allowBlank="1" showInputMessage="1" showErrorMessage="1" sqref="O8:O9 O11:O17" xr:uid="{8C76C1FE-791E-47D9-BE2C-7B7EA2D6EB8D}">
      <formula1>"Prio Fixing Bug, Prio New Feature, Others, Compliance Issue"</formula1>
    </dataValidation>
  </dataValidations>
  <hyperlinks>
    <hyperlink ref="X14" r:id="rId1" xr:uid="{F2784EAD-14BC-44C6-B9A9-FE96E46F5C58}"/>
    <hyperlink ref="X15" r:id="rId2" xr:uid="{18E4D562-86D2-4DD7-A104-553FEFA18A48}"/>
    <hyperlink ref="X16" r:id="rId3" xr:uid="{6DF89FF9-59CF-4691-BE26-5C20D9345751}"/>
    <hyperlink ref="X17" r:id="rId4" xr:uid="{F576522F-C1A6-482F-ABDD-80120EED385A}"/>
    <hyperlink ref="Y25" r:id="rId5" xr:uid="{37061D60-2B52-4BA8-A911-91537ADF0037}"/>
    <hyperlink ref="Y28" r:id="rId6" display="https://jira.app.pconnect.biz/browse/CDE-33345" xr:uid="{CEE929EF-DF3B-495F-9C39-CE762EF4B46D}"/>
    <hyperlink ref="X28" r:id="rId7" display="https://wiki.app.pconnect.biz/pages/viewpage.action?pageId=1389400546" xr:uid="{B442B5C9-4547-440F-806A-DEEFDE283FA0}"/>
    <hyperlink ref="X29" r:id="rId8" xr:uid="{5532A7A9-53DD-444C-B072-29C48A62467F}"/>
    <hyperlink ref="X30" r:id="rId9" xr:uid="{872DD19C-81A6-4C35-AFA7-D1692EEAA8B1}"/>
    <hyperlink ref="X32" r:id="rId10" xr:uid="{7CCEFE61-7B36-4988-8966-28AFFC4A081D}"/>
    <hyperlink ref="Y33" r:id="rId11" tooltip="https://jira.app.pconnect.biz/browse/cde-19324" display="https://jira.app.pconnect.biz/browse/CDE-19324" xr:uid="{977DB3C9-588D-48B1-AD79-10938A788353}"/>
    <hyperlink ref="X33" r:id="rId12" display="https://wiki.app.pconnect.biz/display/CDE/%5BPRD%5D+AYO+Mitra+-+Alter+OSRM+Logic+to+make+it+similar+to+Gemini" xr:uid="{28F31A84-48A2-4351-B567-C56B0D67414C}"/>
    <hyperlink ref="X19" r:id="rId13" display="https://wiki.app.pconnect.biz/x/2AKcUg" xr:uid="{69CBA7EC-D93E-4299-801B-EFD8EDE6D7FE}"/>
    <hyperlink ref="X34" r:id="rId14" display="https://wiki.app.pconnect.biz/display/CDE/%5BPRD%5D+AYO+Mitra+%5BID%5D+-+Reassign+Orders+via+Map+View" xr:uid="{45B129CF-F6FD-4C31-B894-DA223BA32772}"/>
    <hyperlink ref="Y34" r:id="rId15" display="https://jira.app.pconnect.biz/browse/CDE-37756" xr:uid="{F37069BB-B9D7-4F40-A295-2C97C1EFF6C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E3502-7D00-4942-9533-0F5868548807}">
  <sheetPr codeName="Sheet15"/>
  <dimension ref="A1:AA81"/>
  <sheetViews>
    <sheetView zoomScaleNormal="85" workbookViewId="0">
      <pane xSplit="6" ySplit="7" topLeftCell="J45" activePane="bottomRight" state="frozen"/>
      <selection pane="bottomRight" activeCell="J7" sqref="J7"/>
      <selection pane="bottomLeft" activeCell="A8" sqref="A8"/>
      <selection pane="topRight" activeCell="G1" sqref="G1"/>
    </sheetView>
  </sheetViews>
  <sheetFormatPr defaultColWidth="8.5703125" defaultRowHeight="14.45"/>
  <cols>
    <col min="1" max="1" width="6" style="579" customWidth="1"/>
    <col min="2" max="2" width="14" style="579" customWidth="1"/>
    <col min="3" max="3" width="11.5703125" style="579" customWidth="1"/>
    <col min="4" max="4" width="31.42578125" style="579" customWidth="1"/>
    <col min="5" max="5" width="24.42578125" style="579" customWidth="1"/>
    <col min="6" max="6" width="32.5703125" style="579" customWidth="1"/>
    <col min="7" max="7" width="11.42578125" style="579" bestFit="1" customWidth="1"/>
    <col min="8" max="8" width="11.5703125" style="579" customWidth="1"/>
    <col min="9" max="9" width="14.42578125" style="579" bestFit="1" customWidth="1"/>
    <col min="10" max="23" width="9.42578125" style="579" bestFit="1" customWidth="1"/>
    <col min="24" max="24" width="9.42578125" style="80" bestFit="1" customWidth="1"/>
    <col min="25" max="25" width="10.42578125" style="579" customWidth="1"/>
    <col min="26" max="16384" width="8.5703125" style="579"/>
  </cols>
  <sheetData>
    <row r="1" spans="1:27" s="485" customFormat="1" ht="12">
      <c r="A1" s="145" t="s">
        <v>0</v>
      </c>
      <c r="B1" s="488"/>
      <c r="C1" s="488"/>
      <c r="D1" s="488"/>
      <c r="E1" s="488"/>
      <c r="F1" s="488"/>
      <c r="G1" s="488"/>
      <c r="H1" s="488"/>
      <c r="I1" s="488"/>
      <c r="J1" s="488"/>
      <c r="K1" s="488"/>
      <c r="L1" s="489"/>
      <c r="M1" s="489"/>
      <c r="N1" s="488"/>
      <c r="O1" s="488"/>
      <c r="P1" s="488"/>
      <c r="Q1" s="488"/>
      <c r="R1" s="488"/>
      <c r="S1" s="488"/>
      <c r="T1" s="488"/>
      <c r="U1" s="488"/>
      <c r="V1" s="488"/>
      <c r="W1" s="488"/>
      <c r="X1" s="488"/>
    </row>
    <row r="2" spans="1:27" s="485" customFormat="1" ht="12">
      <c r="A2" s="146" t="s">
        <v>1</v>
      </c>
      <c r="B2" s="490"/>
      <c r="C2" s="490"/>
      <c r="D2" s="488"/>
      <c r="E2" s="488"/>
      <c r="F2" s="488"/>
      <c r="G2" s="488"/>
      <c r="H2" s="488"/>
      <c r="I2" s="488"/>
      <c r="J2" s="488"/>
      <c r="K2" s="488"/>
      <c r="L2" s="489"/>
      <c r="M2" s="489"/>
      <c r="N2" s="488"/>
      <c r="O2" s="488"/>
      <c r="P2" s="488"/>
      <c r="Q2" s="488"/>
      <c r="R2" s="488"/>
      <c r="S2" s="488"/>
      <c r="T2" s="488"/>
      <c r="U2" s="488"/>
      <c r="V2" s="488"/>
      <c r="W2" s="488"/>
      <c r="X2" s="488"/>
    </row>
    <row r="3" spans="1:27" s="485" customFormat="1" ht="12">
      <c r="A3" s="146" t="s">
        <v>2</v>
      </c>
      <c r="B3" s="488"/>
      <c r="C3" s="488"/>
      <c r="D3" s="488"/>
      <c r="E3" s="488"/>
      <c r="F3" s="488"/>
      <c r="G3" s="488"/>
      <c r="H3" s="488"/>
      <c r="I3" s="488"/>
      <c r="J3" s="488"/>
      <c r="K3" s="488"/>
      <c r="L3" s="489"/>
      <c r="M3" s="489"/>
      <c r="N3" s="488"/>
      <c r="O3" s="488"/>
      <c r="P3" s="488"/>
      <c r="Q3" s="488"/>
      <c r="R3" s="488"/>
      <c r="S3" s="488"/>
      <c r="T3" s="488"/>
      <c r="U3" s="488"/>
      <c r="V3" s="488"/>
      <c r="W3" s="488"/>
      <c r="X3" s="488"/>
    </row>
    <row r="4" spans="1:27" s="485" customFormat="1" ht="12">
      <c r="A4" s="491" t="s">
        <v>989</v>
      </c>
      <c r="B4" s="488"/>
      <c r="C4" s="488"/>
      <c r="D4" s="488"/>
      <c r="E4" s="488"/>
      <c r="F4" s="488"/>
      <c r="G4" s="488"/>
      <c r="H4" s="488"/>
      <c r="I4" s="488"/>
      <c r="J4" s="488"/>
      <c r="K4" s="488"/>
      <c r="L4" s="489"/>
      <c r="M4" s="489"/>
      <c r="N4" s="488"/>
      <c r="O4" s="488"/>
      <c r="P4" s="488"/>
      <c r="Q4" s="488"/>
      <c r="R4" s="488"/>
      <c r="S4" s="488"/>
      <c r="T4" s="488"/>
      <c r="U4" s="488"/>
      <c r="V4" s="488"/>
      <c r="W4" s="488"/>
      <c r="X4" s="488"/>
    </row>
    <row r="5" spans="1:27" s="485" customFormat="1" ht="24" customHeight="1">
      <c r="A5" s="492"/>
      <c r="B5" s="493" t="s">
        <v>990</v>
      </c>
      <c r="C5" s="494"/>
      <c r="D5" s="493" t="s">
        <v>991</v>
      </c>
      <c r="E5" s="495"/>
      <c r="F5" s="493" t="s">
        <v>992</v>
      </c>
      <c r="G5" s="496"/>
      <c r="H5" s="493" t="s">
        <v>993</v>
      </c>
      <c r="I5" s="489">
        <v>0</v>
      </c>
      <c r="J5" s="1573" t="s">
        <v>994</v>
      </c>
      <c r="K5" s="1573"/>
      <c r="L5" s="489"/>
      <c r="M5" s="489"/>
      <c r="N5" s="488"/>
      <c r="O5" s="488"/>
      <c r="P5" s="488"/>
      <c r="Q5" s="1574" t="s">
        <v>995</v>
      </c>
      <c r="R5" s="1574"/>
      <c r="S5" s="1574"/>
      <c r="T5" s="1574"/>
      <c r="U5" s="1574"/>
      <c r="V5" s="1574"/>
      <c r="W5" s="1574"/>
      <c r="X5" s="497"/>
    </row>
    <row r="6" spans="1:27" s="485" customFormat="1" ht="12">
      <c r="A6" s="148"/>
      <c r="B6" s="488"/>
      <c r="C6" s="490" t="s">
        <v>5</v>
      </c>
      <c r="D6" s="488"/>
      <c r="E6" s="488"/>
      <c r="F6" s="488"/>
      <c r="G6" s="490" t="s">
        <v>5</v>
      </c>
      <c r="H6" s="488"/>
      <c r="I6" s="488"/>
      <c r="J6" s="488"/>
      <c r="K6" s="490"/>
      <c r="L6" s="1572" t="s">
        <v>575</v>
      </c>
      <c r="M6" s="1572"/>
      <c r="N6" s="1572"/>
      <c r="O6" s="490"/>
      <c r="P6" s="490"/>
      <c r="Q6" s="498">
        <v>45919</v>
      </c>
      <c r="R6" s="498">
        <v>45930</v>
      </c>
      <c r="S6" s="498">
        <v>45939</v>
      </c>
      <c r="T6" s="498">
        <v>45944</v>
      </c>
      <c r="U6" s="498">
        <v>45953</v>
      </c>
      <c r="V6" s="499">
        <v>45957</v>
      </c>
      <c r="W6" s="499">
        <v>45958</v>
      </c>
      <c r="X6" s="499"/>
    </row>
    <row r="7" spans="1:27" s="485" customFormat="1" ht="24">
      <c r="A7" s="149" t="s">
        <v>6</v>
      </c>
      <c r="B7" s="500" t="s">
        <v>7</v>
      </c>
      <c r="C7" s="501" t="s">
        <v>8</v>
      </c>
      <c r="D7" s="500" t="s">
        <v>9</v>
      </c>
      <c r="E7" s="500" t="s">
        <v>10</v>
      </c>
      <c r="F7" s="500" t="s">
        <v>11</v>
      </c>
      <c r="G7" s="501" t="s">
        <v>12</v>
      </c>
      <c r="H7" s="500" t="s">
        <v>13</v>
      </c>
      <c r="I7" s="500" t="s">
        <v>1942</v>
      </c>
      <c r="J7" s="500" t="s">
        <v>15</v>
      </c>
      <c r="K7" s="500" t="s">
        <v>16</v>
      </c>
      <c r="L7" s="58" t="s">
        <v>576</v>
      </c>
      <c r="M7" s="502" t="s">
        <v>996</v>
      </c>
      <c r="N7" s="500" t="s">
        <v>17</v>
      </c>
      <c r="O7" s="500" t="s">
        <v>997</v>
      </c>
      <c r="P7" s="60" t="s">
        <v>998</v>
      </c>
      <c r="Q7" s="60" t="s">
        <v>20</v>
      </c>
      <c r="R7" s="60" t="s">
        <v>21</v>
      </c>
      <c r="S7" s="60" t="s">
        <v>22</v>
      </c>
      <c r="T7" s="60" t="s">
        <v>23</v>
      </c>
      <c r="U7" s="60" t="s">
        <v>24</v>
      </c>
      <c r="V7" s="60" t="s">
        <v>25</v>
      </c>
      <c r="W7" s="60" t="s">
        <v>26</v>
      </c>
      <c r="X7" s="538" t="s">
        <v>27</v>
      </c>
      <c r="Y7" s="503" t="s">
        <v>578</v>
      </c>
      <c r="Z7" s="503" t="s">
        <v>579</v>
      </c>
      <c r="AA7" s="503" t="s">
        <v>999</v>
      </c>
    </row>
    <row r="8" spans="1:27" ht="168">
      <c r="A8" s="371">
        <v>1</v>
      </c>
      <c r="B8" s="292" t="s">
        <v>1259</v>
      </c>
      <c r="C8" s="371"/>
      <c r="D8" s="275" t="s">
        <v>1943</v>
      </c>
      <c r="E8" s="292" t="s">
        <v>1601</v>
      </c>
      <c r="F8" s="119" t="s">
        <v>1944</v>
      </c>
      <c r="G8" s="371" t="s">
        <v>293</v>
      </c>
      <c r="H8" s="292" t="s">
        <v>1918</v>
      </c>
      <c r="I8" s="371"/>
      <c r="J8" s="582"/>
      <c r="K8" s="41" t="s">
        <v>1014</v>
      </c>
      <c r="L8" s="582"/>
      <c r="M8" s="582"/>
      <c r="N8" s="582"/>
      <c r="O8" s="582"/>
      <c r="P8" s="582"/>
      <c r="Q8" s="582"/>
      <c r="R8" s="582"/>
      <c r="S8" s="582"/>
      <c r="T8" s="582"/>
      <c r="U8" s="582"/>
      <c r="V8" s="582"/>
      <c r="W8" s="582"/>
      <c r="X8" s="469" t="s">
        <v>1603</v>
      </c>
      <c r="Y8" s="583" t="s">
        <v>1604</v>
      </c>
      <c r="Z8" s="582"/>
      <c r="AA8" s="582" t="s">
        <v>1945</v>
      </c>
    </row>
    <row r="9" spans="1:27" ht="144">
      <c r="A9" s="371">
        <v>2</v>
      </c>
      <c r="B9" s="292" t="s">
        <v>1259</v>
      </c>
      <c r="C9" s="371"/>
      <c r="D9" s="275" t="s">
        <v>1946</v>
      </c>
      <c r="E9" s="292" t="s">
        <v>1606</v>
      </c>
      <c r="F9" s="119" t="s">
        <v>1947</v>
      </c>
      <c r="G9" s="371" t="s">
        <v>293</v>
      </c>
      <c r="H9" s="292" t="s">
        <v>1918</v>
      </c>
      <c r="I9" s="371"/>
      <c r="J9" s="582"/>
      <c r="K9" s="41" t="s">
        <v>1014</v>
      </c>
      <c r="L9" s="582"/>
      <c r="M9" s="582"/>
      <c r="N9" s="582"/>
      <c r="O9" s="582"/>
      <c r="P9" s="582"/>
      <c r="Q9" s="582"/>
      <c r="R9" s="582"/>
      <c r="S9" s="582"/>
      <c r="T9" s="582"/>
      <c r="U9" s="582"/>
      <c r="V9" s="582"/>
      <c r="W9" s="582"/>
      <c r="X9" s="238" t="s">
        <v>1608</v>
      </c>
      <c r="Y9" s="583" t="s">
        <v>1609</v>
      </c>
      <c r="Z9" s="582"/>
      <c r="AA9" s="582" t="s">
        <v>1945</v>
      </c>
    </row>
    <row r="10" spans="1:27" s="45" customFormat="1" ht="96">
      <c r="A10" s="471">
        <v>3</v>
      </c>
      <c r="B10" s="471" t="s">
        <v>1948</v>
      </c>
      <c r="C10" s="471"/>
      <c r="D10" s="704" t="s">
        <v>1915</v>
      </c>
      <c r="E10" s="471" t="s">
        <v>1916</v>
      </c>
      <c r="F10" s="471" t="s">
        <v>1917</v>
      </c>
      <c r="G10" s="471" t="s">
        <v>1580</v>
      </c>
      <c r="H10" s="471" t="s">
        <v>1918</v>
      </c>
      <c r="I10" s="471"/>
      <c r="J10" s="471"/>
      <c r="K10" s="462" t="s">
        <v>582</v>
      </c>
      <c r="L10" s="292"/>
      <c r="M10" s="292"/>
      <c r="N10" s="292"/>
      <c r="O10" s="292"/>
      <c r="P10" s="292"/>
      <c r="Q10" s="292"/>
      <c r="R10" s="292"/>
      <c r="S10" s="292"/>
      <c r="T10" s="292"/>
      <c r="U10" s="292"/>
      <c r="V10" s="292"/>
      <c r="W10" s="292"/>
      <c r="X10" s="580" t="s">
        <v>1906</v>
      </c>
      <c r="Y10" s="292" t="s">
        <v>1907</v>
      </c>
      <c r="Z10" s="292"/>
      <c r="AA10" s="292" t="s">
        <v>1945</v>
      </c>
    </row>
    <row r="11" spans="1:27" s="45" customFormat="1" ht="336">
      <c r="A11" s="371">
        <v>4</v>
      </c>
      <c r="B11" s="292" t="s">
        <v>526</v>
      </c>
      <c r="C11" s="41"/>
      <c r="D11" s="42" t="s">
        <v>1949</v>
      </c>
      <c r="E11" s="42" t="s">
        <v>1950</v>
      </c>
      <c r="F11" s="42" t="s">
        <v>1951</v>
      </c>
      <c r="G11" s="41" t="s">
        <v>1544</v>
      </c>
      <c r="H11" s="292" t="s">
        <v>1952</v>
      </c>
      <c r="I11" s="41"/>
      <c r="J11" s="41"/>
      <c r="K11" s="41" t="s">
        <v>1014</v>
      </c>
      <c r="L11" s="41">
        <v>7</v>
      </c>
      <c r="M11" s="70"/>
      <c r="N11" s="41"/>
      <c r="O11" s="41"/>
      <c r="P11" s="41"/>
      <c r="Q11" s="584"/>
      <c r="R11" s="41"/>
      <c r="S11" s="41"/>
      <c r="T11" s="41"/>
      <c r="U11" s="41"/>
      <c r="V11" s="41"/>
      <c r="W11" s="41"/>
      <c r="X11" s="42" t="s">
        <v>1570</v>
      </c>
      <c r="Y11" s="583" t="s">
        <v>1571</v>
      </c>
      <c r="Z11" s="292"/>
      <c r="AA11" s="292" t="s">
        <v>1945</v>
      </c>
    </row>
    <row r="12" spans="1:27" s="45" customFormat="1" ht="48">
      <c r="A12" s="371">
        <v>5</v>
      </c>
      <c r="B12" s="292" t="s">
        <v>526</v>
      </c>
      <c r="C12" s="41"/>
      <c r="D12" s="42" t="s">
        <v>1572</v>
      </c>
      <c r="E12" s="42" t="s">
        <v>1573</v>
      </c>
      <c r="F12" s="41"/>
      <c r="G12" s="41" t="s">
        <v>1574</v>
      </c>
      <c r="H12" s="41" t="s">
        <v>1575</v>
      </c>
      <c r="I12" s="41"/>
      <c r="J12" s="41"/>
      <c r="K12" s="41" t="s">
        <v>1014</v>
      </c>
      <c r="L12">
        <v>28</v>
      </c>
      <c r="M12" s="70"/>
      <c r="N12" s="41"/>
      <c r="O12" s="41"/>
      <c r="P12" s="41"/>
      <c r="Q12" s="584"/>
      <c r="R12" s="41"/>
      <c r="S12" s="41"/>
      <c r="T12" s="41"/>
      <c r="U12" s="41"/>
      <c r="V12" s="41"/>
      <c r="W12" s="41"/>
      <c r="X12" s="42" t="s">
        <v>1576</v>
      </c>
      <c r="Y12" s="583" t="s">
        <v>1577</v>
      </c>
      <c r="Z12" s="292"/>
      <c r="AA12" s="292" t="s">
        <v>1945</v>
      </c>
    </row>
    <row r="13" spans="1:27" s="45" customFormat="1" ht="132">
      <c r="A13" s="371">
        <v>6</v>
      </c>
      <c r="B13" s="42" t="s">
        <v>1259</v>
      </c>
      <c r="C13" s="42"/>
      <c r="D13" s="119" t="s">
        <v>1953</v>
      </c>
      <c r="E13" s="42" t="s">
        <v>1954</v>
      </c>
      <c r="F13" s="42" t="s">
        <v>1955</v>
      </c>
      <c r="G13" s="42" t="s">
        <v>293</v>
      </c>
      <c r="H13" s="292" t="s">
        <v>1918</v>
      </c>
      <c r="I13" s="292"/>
      <c r="J13" s="292"/>
      <c r="K13" s="292" t="s">
        <v>1014</v>
      </c>
      <c r="L13" s="292"/>
      <c r="M13" s="292"/>
      <c r="N13" s="292"/>
      <c r="O13" s="292"/>
      <c r="P13" s="292"/>
      <c r="Q13" s="292"/>
      <c r="R13" s="292"/>
      <c r="S13" s="292"/>
      <c r="T13" s="292"/>
      <c r="U13" s="292"/>
      <c r="V13" s="292"/>
      <c r="W13" s="292"/>
      <c r="X13" s="580" t="s">
        <v>1526</v>
      </c>
      <c r="Y13" s="292" t="s">
        <v>1527</v>
      </c>
      <c r="Z13" s="292"/>
      <c r="AA13" s="582" t="s">
        <v>1945</v>
      </c>
    </row>
    <row r="14" spans="1:27" s="45" customFormat="1" ht="156">
      <c r="A14" s="292">
        <v>7</v>
      </c>
      <c r="B14" s="42" t="s">
        <v>1259</v>
      </c>
      <c r="C14" s="292"/>
      <c r="D14" s="119" t="s">
        <v>1956</v>
      </c>
      <c r="E14" s="42" t="s">
        <v>1252</v>
      </c>
      <c r="F14" s="42" t="s">
        <v>1957</v>
      </c>
      <c r="G14" s="42" t="s">
        <v>293</v>
      </c>
      <c r="H14" s="292" t="s">
        <v>1254</v>
      </c>
      <c r="I14" s="292"/>
      <c r="J14" s="292"/>
      <c r="K14" s="292" t="s">
        <v>1014</v>
      </c>
      <c r="L14" s="292"/>
      <c r="M14" s="292"/>
      <c r="N14" s="292"/>
      <c r="O14" s="292"/>
      <c r="P14" s="292"/>
      <c r="Q14" s="292"/>
      <c r="R14" s="292"/>
      <c r="S14" s="292"/>
      <c r="T14" s="292"/>
      <c r="U14" s="292"/>
      <c r="V14" s="292"/>
      <c r="W14" s="292"/>
      <c r="X14" s="368" t="s">
        <v>1523</v>
      </c>
      <c r="Y14" s="292" t="s">
        <v>1524</v>
      </c>
      <c r="Z14" s="292"/>
      <c r="AA14" s="582" t="s">
        <v>1945</v>
      </c>
    </row>
    <row r="15" spans="1:27" s="45" customFormat="1" ht="108">
      <c r="A15" s="292">
        <v>8</v>
      </c>
      <c r="B15" s="42" t="s">
        <v>1259</v>
      </c>
      <c r="C15" s="292"/>
      <c r="D15" s="275" t="s">
        <v>1958</v>
      </c>
      <c r="E15" s="292" t="s">
        <v>1959</v>
      </c>
      <c r="F15" s="275" t="s">
        <v>1960</v>
      </c>
      <c r="G15" s="292" t="s">
        <v>293</v>
      </c>
      <c r="H15" s="292" t="s">
        <v>1961</v>
      </c>
      <c r="I15" s="292"/>
      <c r="J15" s="292"/>
      <c r="K15" s="292" t="s">
        <v>1014</v>
      </c>
      <c r="L15" s="292" t="s">
        <v>1962</v>
      </c>
      <c r="M15" s="292"/>
      <c r="N15" s="292"/>
      <c r="O15" s="292"/>
      <c r="P15" s="292"/>
      <c r="Q15" s="292"/>
      <c r="R15" s="292"/>
      <c r="S15" s="292"/>
      <c r="T15" s="292"/>
      <c r="U15" s="292"/>
      <c r="V15" s="292"/>
      <c r="W15" s="292"/>
      <c r="X15" s="580" t="s">
        <v>1963</v>
      </c>
      <c r="Y15" s="292" t="s">
        <v>1964</v>
      </c>
      <c r="Z15" s="292"/>
      <c r="AA15" s="292" t="s">
        <v>1945</v>
      </c>
    </row>
    <row r="16" spans="1:27" s="45" customFormat="1" ht="36">
      <c r="A16" s="292">
        <v>9</v>
      </c>
      <c r="B16" s="292" t="s">
        <v>526</v>
      </c>
      <c r="C16" s="292"/>
      <c r="D16" s="292" t="s">
        <v>1965</v>
      </c>
      <c r="E16" s="292" t="s">
        <v>1966</v>
      </c>
      <c r="F16" s="292" t="s">
        <v>1967</v>
      </c>
      <c r="G16" s="292" t="s">
        <v>1544</v>
      </c>
      <c r="H16" s="292" t="s">
        <v>47</v>
      </c>
      <c r="I16" s="292"/>
      <c r="J16" s="292"/>
      <c r="K16" s="292" t="s">
        <v>1014</v>
      </c>
      <c r="L16">
        <v>6</v>
      </c>
      <c r="M16" s="292"/>
      <c r="N16" s="292"/>
      <c r="O16" s="292"/>
      <c r="P16" s="292"/>
      <c r="Q16" s="292"/>
      <c r="R16" s="292"/>
      <c r="S16" s="292"/>
      <c r="T16" s="292"/>
      <c r="U16" s="292"/>
      <c r="V16" s="292"/>
      <c r="W16" s="292"/>
      <c r="X16" s="292"/>
      <c r="Y16" s="292" t="s">
        <v>1968</v>
      </c>
      <c r="Z16" s="292"/>
      <c r="AA16" s="292"/>
    </row>
    <row r="17" spans="1:27" s="45" customFormat="1" ht="108">
      <c r="A17" s="292"/>
      <c r="B17" s="42" t="s">
        <v>1259</v>
      </c>
      <c r="C17" s="292"/>
      <c r="D17" s="275" t="s">
        <v>1969</v>
      </c>
      <c r="E17" s="292" t="s">
        <v>1970</v>
      </c>
      <c r="F17" s="275" t="s">
        <v>1971</v>
      </c>
      <c r="G17" s="292" t="s">
        <v>293</v>
      </c>
      <c r="H17" s="292" t="s">
        <v>1254</v>
      </c>
      <c r="I17" s="292"/>
      <c r="J17" s="292"/>
      <c r="K17" s="292" t="s">
        <v>1014</v>
      </c>
      <c r="L17" s="292"/>
      <c r="M17" s="292"/>
      <c r="N17" s="292"/>
      <c r="O17" s="292"/>
      <c r="P17" s="292"/>
      <c r="Q17" s="292"/>
      <c r="R17" s="292"/>
      <c r="S17" s="292"/>
      <c r="T17" s="292"/>
      <c r="U17" s="292"/>
      <c r="V17" s="292"/>
      <c r="W17" s="292"/>
      <c r="X17" s="580" t="s">
        <v>1972</v>
      </c>
      <c r="Y17" s="292" t="s">
        <v>1973</v>
      </c>
      <c r="Z17" s="292"/>
      <c r="AA17" s="292" t="s">
        <v>1945</v>
      </c>
    </row>
    <row r="18" spans="1:27" s="45" customFormat="1" ht="108">
      <c r="A18" s="292"/>
      <c r="B18" s="42" t="s">
        <v>1259</v>
      </c>
      <c r="C18" s="292"/>
      <c r="D18" s="275" t="s">
        <v>1974</v>
      </c>
      <c r="E18" s="292" t="s">
        <v>1975</v>
      </c>
      <c r="F18" s="275" t="s">
        <v>1976</v>
      </c>
      <c r="G18" s="292" t="s">
        <v>293</v>
      </c>
      <c r="H18" s="292" t="s">
        <v>1977</v>
      </c>
      <c r="I18" s="292"/>
      <c r="J18" s="292"/>
      <c r="K18" s="292" t="s">
        <v>1014</v>
      </c>
      <c r="L18" s="292"/>
      <c r="M18" s="292"/>
      <c r="N18" s="292"/>
      <c r="O18" s="292"/>
      <c r="P18" s="292"/>
      <c r="Q18" s="292"/>
      <c r="R18" s="292"/>
      <c r="S18" s="292"/>
      <c r="T18" s="292"/>
      <c r="U18" s="292"/>
      <c r="V18" s="292"/>
      <c r="W18" s="292"/>
      <c r="X18" s="580" t="s">
        <v>1978</v>
      </c>
      <c r="Y18" s="292" t="s">
        <v>1979</v>
      </c>
      <c r="Z18" s="292"/>
      <c r="AA18" s="292" t="s">
        <v>1945</v>
      </c>
    </row>
    <row r="19" spans="1:27" ht="132">
      <c r="A19" s="292"/>
      <c r="B19" s="42" t="s">
        <v>1259</v>
      </c>
      <c r="C19" s="292"/>
      <c r="D19" s="275" t="s">
        <v>1980</v>
      </c>
      <c r="E19" s="292" t="s">
        <v>1981</v>
      </c>
      <c r="F19" s="275" t="s">
        <v>1982</v>
      </c>
      <c r="G19" s="292" t="s">
        <v>293</v>
      </c>
      <c r="H19" s="292" t="s">
        <v>293</v>
      </c>
      <c r="I19" s="292"/>
      <c r="J19" s="292"/>
      <c r="K19" s="292" t="s">
        <v>1014</v>
      </c>
      <c r="L19" s="292"/>
      <c r="M19" s="292"/>
      <c r="N19" s="292"/>
      <c r="O19" s="292"/>
      <c r="P19" s="292"/>
      <c r="Q19" s="292"/>
      <c r="R19" s="292"/>
      <c r="S19" s="292"/>
      <c r="T19" s="292"/>
      <c r="U19" s="292"/>
      <c r="V19" s="292"/>
      <c r="W19" s="292"/>
      <c r="X19" s="580" t="s">
        <v>1983</v>
      </c>
      <c r="Y19" s="292" t="s">
        <v>1984</v>
      </c>
      <c r="Z19" s="292"/>
      <c r="AA19" s="292" t="s">
        <v>1945</v>
      </c>
    </row>
    <row r="20" spans="1:27" ht="120">
      <c r="A20" s="292"/>
      <c r="B20" s="42" t="s">
        <v>1259</v>
      </c>
      <c r="C20" s="292"/>
      <c r="D20" s="275" t="s">
        <v>1985</v>
      </c>
      <c r="E20" s="292" t="s">
        <v>1986</v>
      </c>
      <c r="F20" s="275" t="s">
        <v>1987</v>
      </c>
      <c r="G20" s="292" t="s">
        <v>293</v>
      </c>
      <c r="H20" s="292" t="s">
        <v>293</v>
      </c>
      <c r="I20" s="292"/>
      <c r="J20" s="292"/>
      <c r="K20" s="292" t="s">
        <v>1014</v>
      </c>
      <c r="L20" s="292"/>
      <c r="M20" s="292"/>
      <c r="N20" s="292"/>
      <c r="O20" s="292"/>
      <c r="P20" s="292"/>
      <c r="Q20" s="292"/>
      <c r="R20" s="292"/>
      <c r="S20" s="292"/>
      <c r="T20" s="292"/>
      <c r="U20" s="292"/>
      <c r="V20" s="292"/>
      <c r="W20" s="591"/>
      <c r="X20" s="592" t="s">
        <v>1988</v>
      </c>
      <c r="Y20" s="591" t="s">
        <v>1989</v>
      </c>
      <c r="Z20" s="591"/>
      <c r="AA20" s="292" t="s">
        <v>1945</v>
      </c>
    </row>
    <row r="21" spans="1:27" ht="156">
      <c r="A21" s="292"/>
      <c r="B21" s="42" t="s">
        <v>1259</v>
      </c>
      <c r="C21" s="42"/>
      <c r="D21" s="119" t="s">
        <v>1990</v>
      </c>
      <c r="E21" s="42" t="s">
        <v>1991</v>
      </c>
      <c r="F21" s="275" t="s">
        <v>1992</v>
      </c>
      <c r="G21" s="292" t="s">
        <v>293</v>
      </c>
      <c r="H21" s="292" t="s">
        <v>293</v>
      </c>
      <c r="I21" s="292"/>
      <c r="J21" s="292"/>
      <c r="K21" s="292" t="s">
        <v>1014</v>
      </c>
      <c r="L21" s="292"/>
      <c r="M21" s="292"/>
      <c r="N21" s="292"/>
      <c r="O21" s="292"/>
      <c r="P21" s="292"/>
      <c r="Q21" s="292"/>
      <c r="R21" s="292"/>
      <c r="S21" s="292"/>
      <c r="T21" s="292"/>
      <c r="U21" s="292"/>
      <c r="V21" s="292"/>
      <c r="W21" s="292"/>
      <c r="X21" s="368" t="s">
        <v>1555</v>
      </c>
      <c r="Y21" s="371" t="s">
        <v>1556</v>
      </c>
      <c r="Z21" s="582"/>
      <c r="AA21" s="292" t="s">
        <v>1945</v>
      </c>
    </row>
    <row r="22" spans="1:27" ht="24">
      <c r="A22" s="292"/>
      <c r="B22" s="292" t="s">
        <v>526</v>
      </c>
      <c r="C22" s="41"/>
      <c r="D22" s="42" t="s">
        <v>1597</v>
      </c>
      <c r="E22" s="42" t="s">
        <v>1598</v>
      </c>
      <c r="F22" s="41"/>
      <c r="G22" s="41" t="s">
        <v>1580</v>
      </c>
      <c r="H22" s="41" t="s">
        <v>1993</v>
      </c>
      <c r="J22" s="41"/>
      <c r="K22" s="41" t="s">
        <v>1014</v>
      </c>
      <c r="L22">
        <v>27</v>
      </c>
      <c r="M22" s="292"/>
      <c r="N22" s="292"/>
      <c r="O22" s="292"/>
      <c r="P22" s="292"/>
      <c r="Q22" s="292"/>
      <c r="R22" s="292"/>
      <c r="S22" s="292"/>
      <c r="T22" s="292"/>
      <c r="U22" s="292"/>
      <c r="V22" s="292"/>
      <c r="W22" s="292"/>
      <c r="X22" s="292"/>
      <c r="Y22" s="679" t="s">
        <v>1599</v>
      </c>
      <c r="Z22" s="292"/>
      <c r="AA22" s="292" t="s">
        <v>1994</v>
      </c>
    </row>
    <row r="23" spans="1:27" ht="108">
      <c r="A23" s="292"/>
      <c r="B23" s="42" t="s">
        <v>1259</v>
      </c>
      <c r="C23" s="292"/>
      <c r="D23" s="275" t="s">
        <v>1995</v>
      </c>
      <c r="E23" s="292" t="s">
        <v>1996</v>
      </c>
      <c r="F23" s="275" t="s">
        <v>1997</v>
      </c>
      <c r="G23" s="292" t="s">
        <v>293</v>
      </c>
      <c r="H23" s="292" t="s">
        <v>1918</v>
      </c>
      <c r="I23" s="292"/>
      <c r="J23" s="292"/>
      <c r="K23" s="292" t="s">
        <v>1014</v>
      </c>
      <c r="L23" s="292"/>
      <c r="M23" s="292"/>
      <c r="N23" s="292"/>
      <c r="O23" s="292"/>
      <c r="P23" s="292"/>
      <c r="Q23" s="292"/>
      <c r="R23" s="292"/>
      <c r="S23" s="292"/>
      <c r="T23" s="292"/>
      <c r="U23" s="292"/>
      <c r="V23" s="292"/>
      <c r="W23" s="292"/>
      <c r="X23" s="580" t="s">
        <v>1998</v>
      </c>
      <c r="Y23" s="292" t="s">
        <v>1999</v>
      </c>
      <c r="Z23" s="292"/>
      <c r="AA23" s="292" t="s">
        <v>1945</v>
      </c>
    </row>
    <row r="24" spans="1:27" ht="216">
      <c r="A24" s="292"/>
      <c r="B24" s="292" t="s">
        <v>288</v>
      </c>
      <c r="C24" s="292"/>
      <c r="D24" s="275" t="s">
        <v>2000</v>
      </c>
      <c r="E24" s="292" t="s">
        <v>2001</v>
      </c>
      <c r="F24" s="292" t="s">
        <v>2002</v>
      </c>
      <c r="G24" s="292" t="s">
        <v>301</v>
      </c>
      <c r="H24" s="292" t="s">
        <v>293</v>
      </c>
      <c r="I24" s="292"/>
      <c r="J24" s="292"/>
      <c r="K24" s="292" t="s">
        <v>1014</v>
      </c>
      <c r="L24" s="292">
        <v>1</v>
      </c>
      <c r="M24" s="292"/>
      <c r="N24" s="292"/>
      <c r="O24" s="292"/>
      <c r="P24" s="292"/>
      <c r="Q24" s="292"/>
      <c r="R24" s="292"/>
      <c r="S24" s="292"/>
      <c r="T24" s="292"/>
      <c r="U24" s="292"/>
      <c r="V24" s="292"/>
      <c r="W24" s="292"/>
      <c r="X24" s="580" t="s">
        <v>2003</v>
      </c>
      <c r="Y24" s="292" t="s">
        <v>2004</v>
      </c>
      <c r="Z24" s="292"/>
      <c r="AA24" s="292"/>
    </row>
    <row r="25" spans="1:27" ht="168">
      <c r="A25" s="292"/>
      <c r="B25" s="292" t="s">
        <v>94</v>
      </c>
      <c r="C25" s="292"/>
      <c r="D25" s="275" t="s">
        <v>2005</v>
      </c>
      <c r="E25" s="292" t="s">
        <v>2006</v>
      </c>
      <c r="F25" s="275" t="s">
        <v>2007</v>
      </c>
      <c r="G25" s="292" t="s">
        <v>292</v>
      </c>
      <c r="H25" s="292" t="s">
        <v>293</v>
      </c>
      <c r="I25" s="292"/>
      <c r="J25" s="292"/>
      <c r="K25" s="292" t="s">
        <v>1014</v>
      </c>
      <c r="L25" s="292"/>
      <c r="M25" s="292"/>
      <c r="N25" s="292"/>
      <c r="O25" s="292"/>
      <c r="P25" s="292"/>
      <c r="Q25" s="292"/>
      <c r="R25" s="292"/>
      <c r="S25" s="292"/>
      <c r="T25" s="292"/>
      <c r="U25" s="292"/>
      <c r="V25" s="292"/>
      <c r="W25" s="292"/>
      <c r="X25" s="580" t="s">
        <v>2008</v>
      </c>
      <c r="Y25" s="292" t="s">
        <v>2009</v>
      </c>
      <c r="Z25" s="292"/>
      <c r="AA25" s="292"/>
    </row>
    <row r="26" spans="1:27" ht="72">
      <c r="A26" s="292"/>
      <c r="B26" s="292" t="s">
        <v>2010</v>
      </c>
      <c r="C26" s="292"/>
      <c r="D26" s="292" t="s">
        <v>2011</v>
      </c>
      <c r="E26" s="292" t="s">
        <v>2012</v>
      </c>
      <c r="F26" s="292"/>
      <c r="G26" s="292" t="s">
        <v>1580</v>
      </c>
      <c r="H26" s="292" t="s">
        <v>1918</v>
      </c>
      <c r="I26" s="292"/>
      <c r="J26" s="292"/>
      <c r="K26" s="292" t="s">
        <v>1014</v>
      </c>
      <c r="L26">
        <v>26</v>
      </c>
      <c r="M26" s="292"/>
      <c r="N26" s="292"/>
      <c r="O26" s="292"/>
      <c r="P26" s="292"/>
      <c r="Q26" s="292"/>
      <c r="R26" s="292"/>
      <c r="S26" s="292"/>
      <c r="T26" s="292"/>
      <c r="U26" s="292"/>
      <c r="V26" s="292"/>
      <c r="W26" s="292"/>
      <c r="X26" s="580" t="s">
        <v>2013</v>
      </c>
      <c r="Y26" s="292" t="s">
        <v>2014</v>
      </c>
      <c r="Z26" s="292"/>
      <c r="AA26" s="590" t="s">
        <v>1994</v>
      </c>
    </row>
    <row r="27" spans="1:27" ht="60">
      <c r="A27" s="292"/>
      <c r="B27" s="292" t="s">
        <v>2010</v>
      </c>
      <c r="C27" s="292"/>
      <c r="D27" s="292" t="s">
        <v>2015</v>
      </c>
      <c r="E27" s="292" t="s">
        <v>2016</v>
      </c>
      <c r="F27" s="292"/>
      <c r="G27" s="292" t="s">
        <v>1580</v>
      </c>
      <c r="H27" s="292" t="s">
        <v>1918</v>
      </c>
      <c r="I27" s="292"/>
      <c r="J27" s="292"/>
      <c r="K27" s="292" t="s">
        <v>1014</v>
      </c>
      <c r="L27">
        <v>25</v>
      </c>
      <c r="M27" s="292"/>
      <c r="N27" s="292"/>
      <c r="O27" s="292"/>
      <c r="P27" s="292"/>
      <c r="Q27" s="292"/>
      <c r="R27" s="292"/>
      <c r="S27" s="292"/>
      <c r="T27" s="292"/>
      <c r="U27" s="292"/>
      <c r="V27" s="292"/>
      <c r="W27" s="292"/>
      <c r="X27" s="580" t="s">
        <v>2017</v>
      </c>
      <c r="Y27" s="292" t="s">
        <v>2018</v>
      </c>
      <c r="Z27" s="292"/>
      <c r="AA27" s="590" t="s">
        <v>1994</v>
      </c>
    </row>
    <row r="28" spans="1:27" ht="159.6">
      <c r="A28" s="292"/>
      <c r="B28" s="292" t="s">
        <v>94</v>
      </c>
      <c r="C28" s="292"/>
      <c r="D28" s="292" t="s">
        <v>2019</v>
      </c>
      <c r="E28" s="292" t="s">
        <v>2020</v>
      </c>
      <c r="F28" s="292" t="s">
        <v>2021</v>
      </c>
      <c r="G28" s="292" t="s">
        <v>292</v>
      </c>
      <c r="H28" s="292" t="s">
        <v>293</v>
      </c>
      <c r="I28" s="292"/>
      <c r="J28" s="292"/>
      <c r="K28" s="292" t="s">
        <v>1014</v>
      </c>
      <c r="L28" s="292"/>
      <c r="M28" s="292"/>
      <c r="N28" s="292"/>
      <c r="O28" s="292"/>
      <c r="P28" s="292"/>
      <c r="Q28" s="292"/>
      <c r="R28" s="292"/>
      <c r="S28" s="292"/>
      <c r="T28" s="292"/>
      <c r="U28" s="292"/>
      <c r="V28" s="292"/>
      <c r="W28" s="292"/>
      <c r="X28" s="368" t="s">
        <v>2022</v>
      </c>
      <c r="Y28" s="292"/>
      <c r="Z28" s="292"/>
      <c r="AA28" s="292"/>
    </row>
    <row r="29" spans="1:27" ht="144.94999999999999">
      <c r="A29" s="292"/>
      <c r="B29" s="292" t="s">
        <v>94</v>
      </c>
      <c r="C29" s="292"/>
      <c r="D29" s="292" t="s">
        <v>2023</v>
      </c>
      <c r="E29" s="292" t="s">
        <v>2024</v>
      </c>
      <c r="F29" s="292" t="s">
        <v>2025</v>
      </c>
      <c r="G29" s="292" t="s">
        <v>251</v>
      </c>
      <c r="H29" s="292" t="s">
        <v>252</v>
      </c>
      <c r="I29" s="292"/>
      <c r="J29" s="292"/>
      <c r="K29" s="292" t="s">
        <v>1014</v>
      </c>
      <c r="L29" s="292"/>
      <c r="M29" s="292"/>
      <c r="N29" s="292"/>
      <c r="O29" s="292"/>
      <c r="P29" s="292"/>
      <c r="Q29" s="292"/>
      <c r="R29" s="292"/>
      <c r="S29" s="292"/>
      <c r="T29" s="292"/>
      <c r="U29" s="292"/>
      <c r="V29" s="292"/>
      <c r="W29" s="292"/>
      <c r="X29" s="368" t="s">
        <v>2026</v>
      </c>
      <c r="Y29" s="292"/>
      <c r="Z29" s="292"/>
      <c r="AA29" s="292"/>
    </row>
    <row r="30" spans="1:27" ht="159.6">
      <c r="A30" s="292"/>
      <c r="B30" s="292" t="s">
        <v>94</v>
      </c>
      <c r="C30" s="292"/>
      <c r="D30" s="292" t="s">
        <v>2027</v>
      </c>
      <c r="E30" s="292" t="s">
        <v>2028</v>
      </c>
      <c r="F30" s="292" t="s">
        <v>2029</v>
      </c>
      <c r="G30" s="292" t="s">
        <v>251</v>
      </c>
      <c r="H30" s="292" t="s">
        <v>252</v>
      </c>
      <c r="I30" s="292"/>
      <c r="J30" s="292"/>
      <c r="K30" s="292" t="s">
        <v>1014</v>
      </c>
      <c r="L30" s="292"/>
      <c r="M30" s="292"/>
      <c r="N30" s="292"/>
      <c r="O30" s="292"/>
      <c r="P30" s="292"/>
      <c r="Q30" s="292"/>
      <c r="R30" s="292"/>
      <c r="S30" s="292"/>
      <c r="T30" s="292"/>
      <c r="U30" s="292"/>
      <c r="V30" s="292"/>
      <c r="W30" s="292"/>
      <c r="X30" s="368" t="s">
        <v>2030</v>
      </c>
      <c r="Y30" s="292"/>
      <c r="Z30" s="292"/>
      <c r="AA30" s="292"/>
    </row>
    <row r="31" spans="1:27" ht="228">
      <c r="A31" s="292"/>
      <c r="B31" s="292" t="s">
        <v>1259</v>
      </c>
      <c r="C31" s="292"/>
      <c r="D31" s="275" t="s">
        <v>2031</v>
      </c>
      <c r="E31" s="292"/>
      <c r="F31" s="292" t="s">
        <v>2032</v>
      </c>
      <c r="G31" s="292" t="s">
        <v>293</v>
      </c>
      <c r="H31" s="292" t="s">
        <v>2033</v>
      </c>
      <c r="I31" s="292"/>
      <c r="J31" s="292"/>
      <c r="K31" s="292" t="s">
        <v>1014</v>
      </c>
      <c r="L31" s="292"/>
      <c r="M31" s="292"/>
      <c r="N31" s="292"/>
      <c r="O31" s="292"/>
      <c r="P31" s="292"/>
      <c r="Q31" s="292"/>
      <c r="R31" s="292"/>
      <c r="S31" s="292"/>
      <c r="T31" s="292"/>
      <c r="U31" s="292"/>
      <c r="V31" s="292"/>
      <c r="W31" s="292"/>
      <c r="X31" s="580" t="s">
        <v>2034</v>
      </c>
      <c r="Y31" s="292" t="s">
        <v>2035</v>
      </c>
      <c r="Z31" s="292"/>
      <c r="AA31" s="292" t="s">
        <v>1945</v>
      </c>
    </row>
    <row r="32" spans="1:27" ht="120">
      <c r="A32" s="292"/>
      <c r="B32" s="292" t="s">
        <v>1259</v>
      </c>
      <c r="C32" s="292"/>
      <c r="D32" s="275" t="s">
        <v>2036</v>
      </c>
      <c r="E32" s="292"/>
      <c r="F32" s="292" t="s">
        <v>1261</v>
      </c>
      <c r="G32" s="292" t="s">
        <v>293</v>
      </c>
      <c r="H32" s="292" t="s">
        <v>1262</v>
      </c>
      <c r="I32" s="292"/>
      <c r="J32" s="292"/>
      <c r="K32" s="292" t="s">
        <v>1014</v>
      </c>
      <c r="L32" s="292"/>
      <c r="M32" s="292"/>
      <c r="N32" s="292"/>
      <c r="O32" s="292"/>
      <c r="P32" s="292"/>
      <c r="Q32" s="292"/>
      <c r="R32" s="292"/>
      <c r="S32" s="292"/>
      <c r="T32" s="292"/>
      <c r="U32" s="292"/>
      <c r="V32" s="292"/>
      <c r="W32" s="292"/>
      <c r="X32" s="580" t="s">
        <v>1529</v>
      </c>
      <c r="Y32" s="292" t="s">
        <v>1530</v>
      </c>
      <c r="Z32" s="292"/>
      <c r="AA32" s="292" t="s">
        <v>1945</v>
      </c>
    </row>
    <row r="33" spans="1:27" ht="48">
      <c r="A33" s="292"/>
      <c r="B33" s="292" t="s">
        <v>526</v>
      </c>
      <c r="C33" s="292"/>
      <c r="D33" s="275" t="s">
        <v>2037</v>
      </c>
      <c r="E33" s="292"/>
      <c r="F33" s="292"/>
      <c r="G33" s="292" t="s">
        <v>2038</v>
      </c>
      <c r="H33" s="292" t="s">
        <v>47</v>
      </c>
      <c r="I33" s="292"/>
      <c r="J33" s="292"/>
      <c r="K33" s="292" t="s">
        <v>1014</v>
      </c>
      <c r="L33">
        <v>5</v>
      </c>
      <c r="M33" s="292"/>
      <c r="N33" s="292"/>
      <c r="O33" s="292"/>
      <c r="P33" s="292"/>
      <c r="Q33" s="292"/>
      <c r="R33" s="292"/>
      <c r="S33" s="292"/>
      <c r="T33" s="292"/>
      <c r="U33" s="292"/>
      <c r="V33" s="292"/>
      <c r="W33" s="292"/>
      <c r="X33" s="292"/>
      <c r="Y33" s="292" t="s">
        <v>2039</v>
      </c>
      <c r="Z33" s="292"/>
      <c r="AA33" s="292" t="s">
        <v>1994</v>
      </c>
    </row>
    <row r="34" spans="1:27" ht="36">
      <c r="A34" s="292"/>
      <c r="B34" s="292" t="s">
        <v>1948</v>
      </c>
      <c r="C34" s="292"/>
      <c r="D34" s="275" t="s">
        <v>2040</v>
      </c>
      <c r="E34" s="292" t="s">
        <v>2041</v>
      </c>
      <c r="F34" s="292"/>
      <c r="G34" s="292" t="s">
        <v>217</v>
      </c>
      <c r="H34" s="292" t="s">
        <v>413</v>
      </c>
      <c r="I34" s="292"/>
      <c r="J34" s="292"/>
      <c r="K34" s="292" t="s">
        <v>1014</v>
      </c>
      <c r="L34">
        <v>24</v>
      </c>
      <c r="M34" s="292"/>
      <c r="N34" s="292"/>
      <c r="O34" s="292"/>
      <c r="P34" s="292"/>
      <c r="Q34" s="292"/>
      <c r="R34" s="292"/>
      <c r="S34" s="292"/>
      <c r="T34" s="292"/>
      <c r="U34" s="292"/>
      <c r="V34" s="292"/>
      <c r="W34" s="292"/>
      <c r="X34" s="292"/>
      <c r="Y34" s="292"/>
      <c r="Z34" s="292"/>
      <c r="AA34" s="292"/>
    </row>
    <row r="35" spans="1:27" ht="48">
      <c r="A35" s="292"/>
      <c r="B35" s="292" t="s">
        <v>2042</v>
      </c>
      <c r="C35" s="292"/>
      <c r="D35" s="292" t="s">
        <v>407</v>
      </c>
      <c r="E35" s="292" t="s">
        <v>408</v>
      </c>
      <c r="F35" s="292"/>
      <c r="G35" s="292" t="s">
        <v>217</v>
      </c>
      <c r="H35" s="292" t="s">
        <v>409</v>
      </c>
      <c r="I35" s="292"/>
      <c r="J35" s="292"/>
      <c r="K35" s="292" t="s">
        <v>1014</v>
      </c>
      <c r="L35">
        <v>3</v>
      </c>
      <c r="M35" s="292"/>
      <c r="N35" s="292"/>
      <c r="O35" s="292"/>
      <c r="P35" s="292"/>
      <c r="Q35" s="292"/>
      <c r="R35" s="292"/>
      <c r="S35" s="292"/>
      <c r="T35" s="292"/>
      <c r="U35" s="292"/>
      <c r="V35" s="292"/>
      <c r="W35" s="292"/>
      <c r="X35" s="292"/>
      <c r="Y35" s="292"/>
      <c r="Z35" s="292"/>
      <c r="AA35" s="292"/>
    </row>
    <row r="36" spans="1:27" ht="48">
      <c r="A36" s="292"/>
      <c r="B36" s="67" t="s">
        <v>263</v>
      </c>
      <c r="C36" s="67"/>
      <c r="D36" s="67" t="s">
        <v>1027</v>
      </c>
      <c r="E36" s="67" t="s">
        <v>1028</v>
      </c>
      <c r="F36" s="67" t="s">
        <v>1029</v>
      </c>
      <c r="G36" s="292" t="s">
        <v>1167</v>
      </c>
      <c r="H36" s="67" t="s">
        <v>1024</v>
      </c>
      <c r="I36" s="292"/>
      <c r="J36" s="292"/>
      <c r="K36" s="292"/>
      <c r="L36" s="292"/>
      <c r="M36" s="292"/>
      <c r="N36" s="292"/>
      <c r="O36" s="292"/>
      <c r="P36" s="292"/>
      <c r="Q36" s="292"/>
      <c r="R36" s="292"/>
      <c r="S36" s="292"/>
      <c r="T36" s="292"/>
      <c r="U36" s="292"/>
      <c r="V36" s="292"/>
      <c r="W36" s="292"/>
      <c r="X36" s="292"/>
      <c r="Y36" s="292"/>
      <c r="Z36" s="292"/>
      <c r="AA36" s="292"/>
    </row>
    <row r="37" spans="1:27" ht="72">
      <c r="A37" s="292"/>
      <c r="B37" s="67" t="s">
        <v>263</v>
      </c>
      <c r="C37" s="67"/>
      <c r="D37" s="508" t="s">
        <v>1021</v>
      </c>
      <c r="E37" s="508" t="s">
        <v>1022</v>
      </c>
      <c r="F37" s="508" t="s">
        <v>1023</v>
      </c>
      <c r="G37" s="292" t="s">
        <v>1167</v>
      </c>
      <c r="H37" s="67" t="s">
        <v>1024</v>
      </c>
      <c r="I37" s="292"/>
      <c r="J37" s="292"/>
      <c r="K37" s="292"/>
      <c r="L37" s="292"/>
      <c r="M37" s="292"/>
      <c r="N37" s="292"/>
      <c r="O37" s="292"/>
      <c r="P37" s="292"/>
      <c r="Q37" s="292"/>
      <c r="R37" s="292"/>
      <c r="S37" s="292"/>
      <c r="T37" s="292"/>
      <c r="U37" s="292"/>
      <c r="V37" s="292"/>
      <c r="W37" s="292"/>
      <c r="X37" s="292"/>
      <c r="Y37" s="292"/>
      <c r="Z37" s="292"/>
      <c r="AA37" s="292"/>
    </row>
    <row r="38" spans="1:27" ht="36">
      <c r="A38" s="292"/>
      <c r="B38" s="67" t="s">
        <v>263</v>
      </c>
      <c r="C38" s="67"/>
      <c r="D38" s="67" t="s">
        <v>1182</v>
      </c>
      <c r="E38" s="67" t="s">
        <v>1183</v>
      </c>
      <c r="F38" s="67" t="s">
        <v>2043</v>
      </c>
      <c r="G38" s="292" t="s">
        <v>1167</v>
      </c>
      <c r="H38" s="292" t="s">
        <v>252</v>
      </c>
      <c r="I38" s="292"/>
      <c r="J38" s="292"/>
      <c r="K38" s="292"/>
      <c r="L38" s="292"/>
      <c r="M38" s="292"/>
      <c r="N38" s="292"/>
      <c r="O38" s="292"/>
      <c r="P38" s="292"/>
      <c r="Q38" s="292"/>
      <c r="R38" s="292"/>
      <c r="S38" s="292"/>
      <c r="T38" s="292"/>
      <c r="U38" s="292"/>
      <c r="V38" s="292"/>
      <c r="W38" s="292"/>
      <c r="X38" s="292"/>
      <c r="Y38" s="292"/>
      <c r="Z38" s="292"/>
      <c r="AA38" s="292"/>
    </row>
    <row r="39" spans="1:27" ht="48">
      <c r="A39" s="292"/>
      <c r="B39" s="67" t="s">
        <v>263</v>
      </c>
      <c r="C39" s="67"/>
      <c r="D39" s="67" t="s">
        <v>1164</v>
      </c>
      <c r="E39" s="67" t="s">
        <v>1173</v>
      </c>
      <c r="F39" s="67" t="s">
        <v>1174</v>
      </c>
      <c r="G39" s="292" t="s">
        <v>1167</v>
      </c>
      <c r="H39" s="292" t="s">
        <v>2044</v>
      </c>
      <c r="I39" s="292"/>
      <c r="J39" s="292"/>
      <c r="K39" s="292"/>
      <c r="L39" s="292"/>
      <c r="M39" s="292"/>
      <c r="N39" s="292"/>
      <c r="O39" s="292"/>
      <c r="P39" s="292"/>
      <c r="Q39" s="292"/>
      <c r="R39" s="292"/>
      <c r="S39" s="292"/>
      <c r="T39" s="292"/>
      <c r="U39" s="292"/>
      <c r="V39" s="292"/>
      <c r="W39" s="292"/>
      <c r="X39" s="292"/>
      <c r="Y39" s="292"/>
      <c r="Z39" s="292"/>
      <c r="AA39" s="292"/>
    </row>
    <row r="40" spans="1:27" ht="72">
      <c r="A40" s="292"/>
      <c r="B40" s="67" t="s">
        <v>263</v>
      </c>
      <c r="C40" s="292"/>
      <c r="D40" s="292" t="s">
        <v>2045</v>
      </c>
      <c r="E40" s="292" t="s">
        <v>2046</v>
      </c>
      <c r="F40" s="292" t="s">
        <v>2047</v>
      </c>
      <c r="G40" s="292" t="s">
        <v>1167</v>
      </c>
      <c r="H40" s="292" t="s">
        <v>252</v>
      </c>
      <c r="I40" s="292"/>
      <c r="J40" s="292"/>
      <c r="K40" s="292"/>
      <c r="L40" s="292"/>
      <c r="M40" s="292"/>
      <c r="N40" s="292"/>
      <c r="O40" s="292"/>
      <c r="P40" s="292"/>
      <c r="Q40" s="292"/>
      <c r="R40" s="292"/>
      <c r="S40" s="292"/>
      <c r="T40" s="292"/>
      <c r="U40" s="292"/>
      <c r="V40" s="292"/>
      <c r="W40" s="292"/>
      <c r="X40" s="292"/>
      <c r="Y40" s="292"/>
      <c r="Z40" s="292"/>
      <c r="AA40" s="292"/>
    </row>
    <row r="41" spans="1:27" ht="48">
      <c r="A41" s="292"/>
      <c r="B41" s="67" t="s">
        <v>180</v>
      </c>
      <c r="C41" s="67" t="s">
        <v>263</v>
      </c>
      <c r="D41" s="67" t="s">
        <v>1224</v>
      </c>
      <c r="E41" s="67" t="s">
        <v>1225</v>
      </c>
      <c r="F41" s="67" t="s">
        <v>1226</v>
      </c>
      <c r="G41" s="67" t="s">
        <v>185</v>
      </c>
      <c r="H41" s="67" t="s">
        <v>185</v>
      </c>
      <c r="I41" s="292"/>
      <c r="J41" s="292"/>
      <c r="K41" s="292"/>
      <c r="L41" s="292"/>
      <c r="M41" s="292"/>
      <c r="N41" s="292"/>
      <c r="O41" s="292"/>
      <c r="P41" s="292"/>
      <c r="Q41" s="292"/>
      <c r="R41" s="292"/>
      <c r="S41" s="292"/>
      <c r="T41" s="292"/>
      <c r="U41" s="292"/>
      <c r="V41" s="292"/>
      <c r="W41" s="292"/>
      <c r="X41" s="292"/>
      <c r="Y41" s="292"/>
      <c r="Z41" s="292"/>
      <c r="AA41" s="292"/>
    </row>
    <row r="42" spans="1:27" ht="84">
      <c r="A42" s="292"/>
      <c r="B42" s="67" t="s">
        <v>180</v>
      </c>
      <c r="C42" s="67" t="s">
        <v>1221</v>
      </c>
      <c r="D42" s="67" t="s">
        <v>1222</v>
      </c>
      <c r="E42" s="67" t="s">
        <v>183</v>
      </c>
      <c r="F42" s="514" t="s">
        <v>1223</v>
      </c>
      <c r="G42" s="67" t="s">
        <v>185</v>
      </c>
      <c r="H42" s="67" t="s">
        <v>1033</v>
      </c>
      <c r="I42" s="292"/>
      <c r="J42" s="292"/>
      <c r="K42" s="292"/>
      <c r="L42" s="292"/>
      <c r="M42" s="292"/>
      <c r="N42" s="292"/>
      <c r="O42" s="292"/>
      <c r="P42" s="292"/>
      <c r="Q42" s="292"/>
      <c r="R42" s="292"/>
      <c r="S42" s="292"/>
      <c r="T42" s="292"/>
      <c r="U42" s="292"/>
      <c r="V42" s="292"/>
      <c r="W42" s="292"/>
      <c r="X42" s="292"/>
      <c r="Y42" s="292"/>
      <c r="Z42" s="292"/>
      <c r="AA42" s="292"/>
    </row>
    <row r="43" spans="1:27" ht="84">
      <c r="A43" s="292"/>
      <c r="B43" s="67" t="s">
        <v>1872</v>
      </c>
      <c r="C43" s="67"/>
      <c r="D43" s="67" t="s">
        <v>1873</v>
      </c>
      <c r="E43" s="67" t="s">
        <v>1874</v>
      </c>
      <c r="F43" s="514" t="s">
        <v>1875</v>
      </c>
      <c r="G43" s="67" t="s">
        <v>1580</v>
      </c>
      <c r="H43" s="292" t="s">
        <v>1550</v>
      </c>
      <c r="J43" s="292"/>
      <c r="K43" s="292" t="s">
        <v>1014</v>
      </c>
      <c r="L43">
        <v>23</v>
      </c>
      <c r="M43" s="292"/>
      <c r="N43" s="292"/>
      <c r="O43" s="292"/>
      <c r="P43" s="292" t="s">
        <v>2048</v>
      </c>
      <c r="Q43" s="292"/>
      <c r="R43" s="292"/>
      <c r="S43" s="292"/>
      <c r="T43" s="292"/>
      <c r="U43" s="292"/>
      <c r="W43" s="292"/>
      <c r="X43" s="292"/>
      <c r="Y43" s="292" t="s">
        <v>1877</v>
      </c>
      <c r="Z43" s="292"/>
      <c r="AA43" s="292" t="s">
        <v>2049</v>
      </c>
    </row>
    <row r="44" spans="1:27" ht="159.6">
      <c r="A44" s="292"/>
      <c r="B44" s="292" t="s">
        <v>94</v>
      </c>
      <c r="C44" s="292"/>
      <c r="D44" s="292" t="s">
        <v>2050</v>
      </c>
      <c r="E44" s="292" t="s">
        <v>2051</v>
      </c>
      <c r="F44" s="292" t="s">
        <v>2052</v>
      </c>
      <c r="G44" s="292"/>
      <c r="H44" s="292"/>
      <c r="I44" s="292"/>
      <c r="J44" s="292"/>
      <c r="K44" s="292"/>
      <c r="L44" s="292"/>
      <c r="M44" s="292"/>
      <c r="N44" s="292"/>
      <c r="O44" s="292"/>
      <c r="P44" s="292"/>
      <c r="Q44" s="292"/>
      <c r="R44" s="292"/>
      <c r="S44" s="292"/>
      <c r="T44" s="292"/>
      <c r="U44" s="292"/>
      <c r="V44" s="292"/>
      <c r="W44" s="292"/>
      <c r="X44" s="368" t="s">
        <v>2053</v>
      </c>
      <c r="Y44" s="292"/>
      <c r="Z44" s="292"/>
      <c r="AA44" s="292"/>
    </row>
    <row r="45" spans="1:27" ht="48">
      <c r="A45" s="292"/>
      <c r="B45" s="292" t="s">
        <v>2054</v>
      </c>
      <c r="C45" s="292"/>
      <c r="D45" s="292" t="s">
        <v>2055</v>
      </c>
      <c r="E45" s="292" t="s">
        <v>2056</v>
      </c>
      <c r="F45" s="292" t="s">
        <v>2057</v>
      </c>
      <c r="G45" s="292" t="s">
        <v>1708</v>
      </c>
      <c r="H45" s="292"/>
      <c r="I45" s="292"/>
      <c r="J45" s="292"/>
      <c r="K45" s="292"/>
      <c r="L45" s="292">
        <v>1</v>
      </c>
      <c r="M45" s="292"/>
      <c r="N45" s="292"/>
      <c r="O45" s="292"/>
      <c r="P45" s="292"/>
      <c r="Q45" s="292"/>
      <c r="R45" s="292"/>
      <c r="S45" s="292"/>
      <c r="T45" s="292"/>
      <c r="U45" s="292"/>
      <c r="V45" s="292"/>
      <c r="W45" s="292"/>
      <c r="X45" s="292"/>
      <c r="Y45" s="292"/>
      <c r="Z45" s="292"/>
      <c r="AA45" s="292"/>
    </row>
    <row r="46" spans="1:27" ht="96">
      <c r="A46" s="292"/>
      <c r="B46" s="292" t="s">
        <v>2054</v>
      </c>
      <c r="C46" s="292"/>
      <c r="D46" s="292" t="s">
        <v>2058</v>
      </c>
      <c r="E46" s="292" t="s">
        <v>2059</v>
      </c>
      <c r="F46" s="588" t="s">
        <v>2060</v>
      </c>
      <c r="G46" s="292" t="s">
        <v>1708</v>
      </c>
      <c r="H46" s="292"/>
      <c r="I46" s="292"/>
      <c r="J46" s="292"/>
      <c r="K46" s="292"/>
      <c r="L46" s="292">
        <v>2</v>
      </c>
      <c r="M46" s="292"/>
      <c r="N46" s="292"/>
      <c r="O46" s="292"/>
      <c r="P46" s="292"/>
      <c r="Q46" s="292"/>
      <c r="R46" s="292"/>
      <c r="S46" s="292"/>
      <c r="T46" s="292"/>
      <c r="U46" s="292"/>
      <c r="V46" s="292"/>
      <c r="W46" s="292"/>
      <c r="X46" s="292"/>
      <c r="Y46" s="292"/>
      <c r="Z46" s="292"/>
      <c r="AA46" s="292"/>
    </row>
    <row r="47" spans="1:27" ht="24">
      <c r="A47" s="292"/>
      <c r="B47" s="292" t="s">
        <v>2054</v>
      </c>
      <c r="C47" s="292"/>
      <c r="D47" s="292" t="s">
        <v>2061</v>
      </c>
      <c r="E47" s="292" t="s">
        <v>2062</v>
      </c>
      <c r="F47" s="292" t="s">
        <v>2063</v>
      </c>
      <c r="G47" s="292" t="s">
        <v>1708</v>
      </c>
      <c r="H47" s="292"/>
      <c r="I47" s="292"/>
      <c r="J47" s="292"/>
      <c r="K47" s="292"/>
      <c r="L47" s="292">
        <v>3</v>
      </c>
      <c r="M47" s="292"/>
      <c r="N47" s="292"/>
      <c r="O47" s="292"/>
      <c r="P47" s="292"/>
      <c r="Q47" s="292"/>
      <c r="R47" s="292"/>
      <c r="S47" s="292"/>
      <c r="T47" s="292"/>
      <c r="U47" s="292"/>
      <c r="V47" s="292"/>
      <c r="W47" s="292"/>
      <c r="X47" s="292"/>
      <c r="Y47" s="292"/>
      <c r="Z47" s="292"/>
      <c r="AA47" s="292"/>
    </row>
    <row r="48" spans="1:27" ht="36">
      <c r="A48" s="292"/>
      <c r="B48" s="292" t="s">
        <v>2054</v>
      </c>
      <c r="C48" s="292"/>
      <c r="D48" s="292" t="s">
        <v>2064</v>
      </c>
      <c r="E48" s="292" t="s">
        <v>2065</v>
      </c>
      <c r="F48" s="292" t="s">
        <v>2066</v>
      </c>
      <c r="G48" s="292" t="s">
        <v>1708</v>
      </c>
      <c r="H48" s="292"/>
      <c r="I48" s="292"/>
      <c r="J48" s="292"/>
      <c r="K48" s="292"/>
      <c r="L48" s="292">
        <v>4</v>
      </c>
      <c r="M48" s="292"/>
      <c r="N48" s="292"/>
      <c r="O48" s="292"/>
      <c r="P48" s="292"/>
      <c r="Q48" s="292"/>
      <c r="R48" s="292"/>
      <c r="S48" s="292"/>
      <c r="T48" s="292"/>
      <c r="U48" s="292"/>
      <c r="V48" s="292"/>
      <c r="W48" s="292"/>
      <c r="X48" s="292"/>
      <c r="Y48" s="292"/>
      <c r="Z48" s="292"/>
      <c r="AA48" s="292"/>
    </row>
    <row r="49" spans="1:27" ht="36">
      <c r="A49" s="292"/>
      <c r="B49" s="292" t="s">
        <v>2054</v>
      </c>
      <c r="C49" s="292"/>
      <c r="D49" s="292" t="s">
        <v>2067</v>
      </c>
      <c r="E49" s="292" t="s">
        <v>2068</v>
      </c>
      <c r="F49" s="292" t="s">
        <v>2069</v>
      </c>
      <c r="G49" s="292" t="s">
        <v>1708</v>
      </c>
      <c r="H49" s="292"/>
      <c r="I49" s="292"/>
      <c r="J49" s="292"/>
      <c r="K49" s="292"/>
      <c r="L49" s="292">
        <v>5</v>
      </c>
      <c r="M49" s="292"/>
      <c r="N49" s="292"/>
      <c r="O49" s="292"/>
      <c r="P49" s="292"/>
      <c r="Q49" s="292"/>
      <c r="R49" s="292"/>
      <c r="S49" s="292"/>
      <c r="T49" s="292"/>
      <c r="U49" s="292"/>
      <c r="V49" s="292"/>
      <c r="W49" s="292"/>
      <c r="X49" s="292"/>
      <c r="Y49" s="292"/>
      <c r="Z49" s="292"/>
      <c r="AA49" s="292"/>
    </row>
    <row r="50" spans="1:27" ht="60">
      <c r="A50" s="292"/>
      <c r="B50" s="292" t="s">
        <v>2054</v>
      </c>
      <c r="C50" s="292"/>
      <c r="D50" s="292" t="s">
        <v>2070</v>
      </c>
      <c r="E50" s="292" t="s">
        <v>2071</v>
      </c>
      <c r="F50" s="588" t="s">
        <v>2072</v>
      </c>
      <c r="G50" s="292" t="s">
        <v>1708</v>
      </c>
      <c r="H50" s="292"/>
      <c r="I50" s="292"/>
      <c r="J50" s="292"/>
      <c r="K50" s="292"/>
      <c r="L50" s="292">
        <v>6</v>
      </c>
      <c r="M50" s="292"/>
      <c r="N50" s="292"/>
      <c r="O50" s="292"/>
      <c r="P50" s="292"/>
      <c r="Q50" s="292"/>
      <c r="R50" s="292"/>
      <c r="S50" s="292"/>
      <c r="T50" s="292"/>
      <c r="U50" s="292"/>
      <c r="V50" s="292"/>
      <c r="W50" s="292"/>
      <c r="X50" s="292"/>
      <c r="Y50" s="292"/>
      <c r="Z50" s="292"/>
      <c r="AA50" s="292"/>
    </row>
    <row r="51" spans="1:27" ht="24">
      <c r="A51" s="292"/>
      <c r="B51" s="292" t="s">
        <v>2054</v>
      </c>
      <c r="C51" s="292"/>
      <c r="D51" s="292" t="s">
        <v>2073</v>
      </c>
      <c r="E51" s="292" t="s">
        <v>2074</v>
      </c>
      <c r="F51" s="292" t="s">
        <v>2075</v>
      </c>
      <c r="G51" s="292" t="s">
        <v>1708</v>
      </c>
      <c r="H51" s="292"/>
      <c r="I51" s="292"/>
      <c r="J51" s="292"/>
      <c r="K51" s="292"/>
      <c r="L51" s="292">
        <v>7</v>
      </c>
      <c r="M51" s="292"/>
      <c r="N51" s="292"/>
      <c r="O51" s="292"/>
      <c r="P51" s="292"/>
      <c r="Q51" s="292"/>
      <c r="R51" s="292"/>
      <c r="S51" s="292"/>
      <c r="T51" s="292"/>
      <c r="U51" s="292"/>
      <c r="V51" s="292"/>
      <c r="W51" s="292"/>
      <c r="X51" s="292"/>
      <c r="Y51" s="292"/>
      <c r="Z51" s="292"/>
      <c r="AA51" s="292"/>
    </row>
    <row r="52" spans="1:27" ht="24">
      <c r="A52" s="292"/>
      <c r="B52" s="292" t="s">
        <v>2054</v>
      </c>
      <c r="C52" s="292"/>
      <c r="D52" s="292" t="s">
        <v>2076</v>
      </c>
      <c r="E52" s="292" t="s">
        <v>2077</v>
      </c>
      <c r="F52" s="292" t="s">
        <v>2078</v>
      </c>
      <c r="G52" s="292" t="s">
        <v>1708</v>
      </c>
      <c r="H52" s="292"/>
      <c r="I52" s="292"/>
      <c r="J52" s="292"/>
      <c r="K52" s="292"/>
      <c r="L52" s="292">
        <v>8</v>
      </c>
      <c r="M52" s="292"/>
      <c r="N52" s="292"/>
      <c r="O52" s="292"/>
      <c r="P52" s="292"/>
      <c r="Q52" s="292"/>
      <c r="R52" s="292"/>
      <c r="S52" s="292"/>
      <c r="T52" s="292"/>
      <c r="U52" s="292"/>
      <c r="V52" s="292"/>
      <c r="W52" s="292"/>
      <c r="X52" s="292"/>
      <c r="Y52" s="292"/>
      <c r="Z52" s="292"/>
      <c r="AA52" s="292"/>
    </row>
    <row r="53" spans="1:27" ht="24">
      <c r="A53" s="292"/>
      <c r="B53" s="292" t="s">
        <v>2054</v>
      </c>
      <c r="C53" s="292"/>
      <c r="D53" s="292" t="s">
        <v>2079</v>
      </c>
      <c r="E53" s="292" t="s">
        <v>2080</v>
      </c>
      <c r="F53" s="292" t="s">
        <v>2081</v>
      </c>
      <c r="G53" s="292" t="s">
        <v>1708</v>
      </c>
      <c r="H53" s="292"/>
      <c r="I53" s="292"/>
      <c r="J53" s="292"/>
      <c r="K53" s="292"/>
      <c r="L53" s="292">
        <v>9</v>
      </c>
      <c r="M53" s="292"/>
      <c r="N53" s="292"/>
      <c r="O53" s="292"/>
      <c r="P53" s="292"/>
      <c r="Q53" s="292"/>
      <c r="R53" s="292"/>
      <c r="S53" s="292"/>
      <c r="T53" s="292"/>
      <c r="U53" s="292"/>
      <c r="V53" s="292"/>
      <c r="W53" s="292"/>
      <c r="X53" s="292"/>
      <c r="Y53" s="292"/>
      <c r="Z53" s="292"/>
      <c r="AA53" s="292"/>
    </row>
    <row r="54" spans="1:27" ht="24">
      <c r="A54" s="292"/>
      <c r="B54" s="292" t="s">
        <v>2054</v>
      </c>
      <c r="C54" s="292"/>
      <c r="D54" s="292" t="s">
        <v>2082</v>
      </c>
      <c r="E54" s="292" t="s">
        <v>2083</v>
      </c>
      <c r="F54" s="292" t="s">
        <v>2084</v>
      </c>
      <c r="G54" s="292" t="s">
        <v>1708</v>
      </c>
      <c r="H54" s="292"/>
      <c r="I54" s="292"/>
      <c r="J54" s="292"/>
      <c r="K54" s="292"/>
      <c r="L54" s="292">
        <v>10</v>
      </c>
      <c r="M54" s="292"/>
      <c r="N54" s="292"/>
      <c r="O54" s="292"/>
      <c r="P54" s="292"/>
      <c r="Q54" s="292"/>
      <c r="R54" s="292"/>
      <c r="S54" s="292"/>
      <c r="T54" s="292"/>
      <c r="U54" s="292"/>
      <c r="V54" s="292"/>
      <c r="W54" s="292"/>
      <c r="X54" s="292"/>
      <c r="Y54" s="292"/>
      <c r="Z54" s="292"/>
      <c r="AA54" s="292"/>
    </row>
    <row r="55" spans="1:27" ht="48">
      <c r="A55" s="292"/>
      <c r="B55" s="292" t="s">
        <v>180</v>
      </c>
      <c r="C55" s="292"/>
      <c r="D55" s="292" t="s">
        <v>215</v>
      </c>
      <c r="E55" s="292" t="s">
        <v>216</v>
      </c>
      <c r="F55" s="292" t="s">
        <v>216</v>
      </c>
      <c r="G55" s="292" t="s">
        <v>217</v>
      </c>
      <c r="H55" s="292"/>
      <c r="I55" s="292"/>
      <c r="J55" s="292"/>
      <c r="K55" s="292" t="s">
        <v>1014</v>
      </c>
      <c r="L55">
        <v>22</v>
      </c>
      <c r="M55" s="292"/>
      <c r="N55" s="292"/>
      <c r="O55" s="292"/>
      <c r="P55" s="292"/>
      <c r="Q55" s="292"/>
      <c r="R55" s="292"/>
      <c r="S55" s="292"/>
      <c r="T55" s="292"/>
      <c r="U55" s="292"/>
      <c r="V55" s="292"/>
      <c r="W55" s="292"/>
      <c r="X55" s="292"/>
      <c r="Y55" s="292"/>
      <c r="Z55" s="292"/>
      <c r="AA55" s="292"/>
    </row>
    <row r="56" spans="1:27" ht="144">
      <c r="A56" s="292"/>
      <c r="B56" s="292" t="s">
        <v>410</v>
      </c>
      <c r="C56" s="292"/>
      <c r="D56" s="292" t="s">
        <v>1053</v>
      </c>
      <c r="E56" s="292" t="s">
        <v>1054</v>
      </c>
      <c r="F56" s="292" t="s">
        <v>1083</v>
      </c>
      <c r="G56" s="292" t="s">
        <v>555</v>
      </c>
      <c r="H56" s="292"/>
      <c r="I56" s="292"/>
      <c r="J56" s="292"/>
      <c r="K56" s="292" t="s">
        <v>1716</v>
      </c>
      <c r="L56">
        <v>1</v>
      </c>
      <c r="M56" s="292"/>
      <c r="N56" s="292"/>
      <c r="O56" s="292"/>
      <c r="P56" s="292"/>
      <c r="Q56" s="292"/>
      <c r="R56" s="292"/>
      <c r="S56" s="292"/>
      <c r="T56" s="292"/>
      <c r="U56" s="292"/>
      <c r="V56" s="292"/>
      <c r="W56" s="292"/>
      <c r="X56" s="292"/>
      <c r="Y56" s="292"/>
      <c r="Z56" s="292"/>
      <c r="AA56" s="292"/>
    </row>
    <row r="57" spans="1:27" ht="96">
      <c r="A57" s="292"/>
      <c r="B57" s="292" t="s">
        <v>410</v>
      </c>
      <c r="C57" s="292"/>
      <c r="D57" s="292" t="s">
        <v>1065</v>
      </c>
      <c r="E57" s="292" t="s">
        <v>1066</v>
      </c>
      <c r="F57" s="292" t="s">
        <v>1067</v>
      </c>
      <c r="G57" s="292" t="s">
        <v>555</v>
      </c>
      <c r="H57" s="292"/>
      <c r="I57" s="292"/>
      <c r="J57" s="292"/>
      <c r="K57" s="292" t="s">
        <v>1014</v>
      </c>
      <c r="L57">
        <v>9</v>
      </c>
      <c r="M57" s="292"/>
      <c r="N57" s="292"/>
      <c r="O57" s="292"/>
      <c r="P57" s="292"/>
      <c r="Q57" s="292"/>
      <c r="R57" s="292"/>
      <c r="S57" s="292"/>
      <c r="T57" s="292"/>
      <c r="U57" s="292"/>
      <c r="V57" s="292"/>
      <c r="W57" s="292"/>
      <c r="X57" s="292"/>
      <c r="Y57" s="292"/>
      <c r="Z57" s="292"/>
      <c r="AA57" s="292"/>
    </row>
    <row r="58" spans="1:27" ht="36">
      <c r="A58" s="292"/>
      <c r="B58" s="292" t="s">
        <v>410</v>
      </c>
      <c r="C58" s="292"/>
      <c r="D58" s="292" t="s">
        <v>1073</v>
      </c>
      <c r="E58" s="292" t="s">
        <v>1074</v>
      </c>
      <c r="F58" s="292" t="s">
        <v>1075</v>
      </c>
      <c r="G58" s="292" t="s">
        <v>555</v>
      </c>
      <c r="H58" s="292"/>
      <c r="I58" s="292"/>
      <c r="J58" s="292"/>
      <c r="K58" s="292" t="s">
        <v>1014</v>
      </c>
      <c r="L58">
        <v>8</v>
      </c>
      <c r="M58" s="292"/>
      <c r="N58" s="292"/>
      <c r="O58" s="292"/>
      <c r="P58" s="292"/>
      <c r="Q58" s="292"/>
      <c r="R58" s="292"/>
      <c r="S58" s="292"/>
      <c r="T58" s="292"/>
      <c r="U58" s="292"/>
      <c r="V58" s="292"/>
      <c r="W58" s="292"/>
      <c r="X58" s="292"/>
      <c r="Y58" s="292"/>
      <c r="Z58" s="292"/>
      <c r="AA58" s="292"/>
    </row>
    <row r="59" spans="1:27" ht="48">
      <c r="A59" s="292"/>
      <c r="B59" s="292" t="s">
        <v>410</v>
      </c>
      <c r="C59" s="292"/>
      <c r="D59" s="292" t="s">
        <v>1241</v>
      </c>
      <c r="E59" s="292" t="s">
        <v>558</v>
      </c>
      <c r="F59" s="292"/>
      <c r="G59" s="292" t="s">
        <v>555</v>
      </c>
      <c r="H59" s="292"/>
      <c r="I59" s="292"/>
      <c r="J59" s="292"/>
      <c r="K59" s="292" t="s">
        <v>1014</v>
      </c>
      <c r="L59">
        <v>4</v>
      </c>
      <c r="M59" s="292"/>
      <c r="N59" s="292"/>
      <c r="O59" s="292"/>
      <c r="P59" s="292"/>
      <c r="Q59" s="292"/>
      <c r="R59" s="292"/>
      <c r="S59" s="292"/>
      <c r="T59" s="292"/>
      <c r="U59" s="292"/>
      <c r="V59" s="292"/>
      <c r="W59" s="292"/>
      <c r="X59" s="292"/>
      <c r="Y59" s="292"/>
      <c r="Z59" s="292"/>
      <c r="AA59" s="292"/>
    </row>
    <row r="60" spans="1:27" ht="60">
      <c r="A60" s="292"/>
      <c r="B60" s="292" t="s">
        <v>1088</v>
      </c>
      <c r="C60" s="292"/>
      <c r="D60" s="292" t="s">
        <v>1247</v>
      </c>
      <c r="E60" s="292" t="s">
        <v>1248</v>
      </c>
      <c r="F60" s="292" t="s">
        <v>1249</v>
      </c>
      <c r="G60" s="292" t="s">
        <v>555</v>
      </c>
      <c r="H60" s="292"/>
      <c r="I60" s="292"/>
      <c r="J60" s="292"/>
      <c r="K60" s="292" t="s">
        <v>1716</v>
      </c>
      <c r="L60">
        <v>1</v>
      </c>
      <c r="M60" s="292"/>
      <c r="N60" s="292"/>
      <c r="O60" s="292"/>
      <c r="P60" s="292"/>
      <c r="Q60" s="292"/>
      <c r="R60" s="292"/>
      <c r="S60" s="292"/>
      <c r="T60" s="292"/>
      <c r="U60" s="292"/>
      <c r="V60" s="292"/>
      <c r="W60" s="292"/>
      <c r="X60" s="292"/>
      <c r="Y60" s="292"/>
      <c r="Z60" s="292"/>
      <c r="AA60" s="292"/>
    </row>
    <row r="61" spans="1:27" ht="36">
      <c r="A61" s="292"/>
      <c r="B61" s="292" t="s">
        <v>410</v>
      </c>
      <c r="C61" s="292"/>
      <c r="D61" s="292" t="s">
        <v>553</v>
      </c>
      <c r="E61" s="292" t="s">
        <v>554</v>
      </c>
      <c r="F61" s="292"/>
      <c r="G61" s="292" t="s">
        <v>555</v>
      </c>
      <c r="H61" s="292"/>
      <c r="I61" s="292"/>
      <c r="J61" s="292"/>
      <c r="K61" s="292" t="s">
        <v>1014</v>
      </c>
      <c r="L61">
        <v>21</v>
      </c>
      <c r="M61" s="292"/>
      <c r="N61" s="292"/>
      <c r="O61" s="292"/>
      <c r="P61" s="292"/>
      <c r="Q61" s="292"/>
      <c r="R61" s="292"/>
      <c r="S61" s="292"/>
      <c r="T61" s="292"/>
      <c r="U61" s="292"/>
      <c r="V61" s="292"/>
      <c r="W61" s="292"/>
      <c r="X61" s="292"/>
      <c r="Y61" s="292"/>
      <c r="Z61" s="292"/>
      <c r="AA61" s="292"/>
    </row>
    <row r="62" spans="1:27" ht="36">
      <c r="A62" s="292"/>
      <c r="B62" s="292" t="s">
        <v>985</v>
      </c>
      <c r="C62" s="292"/>
      <c r="D62" s="292" t="s">
        <v>2085</v>
      </c>
      <c r="E62" s="292" t="s">
        <v>2086</v>
      </c>
      <c r="F62" s="292" t="s">
        <v>2087</v>
      </c>
      <c r="G62" s="292" t="s">
        <v>2088</v>
      </c>
      <c r="H62" s="292"/>
      <c r="I62" s="292"/>
      <c r="J62" s="292"/>
      <c r="K62" s="292" t="s">
        <v>1014</v>
      </c>
      <c r="L62">
        <v>20</v>
      </c>
      <c r="M62" s="292"/>
      <c r="N62" s="292"/>
      <c r="O62" s="292"/>
      <c r="P62" s="292"/>
      <c r="Q62" s="292"/>
      <c r="R62" s="292"/>
      <c r="S62" s="292"/>
      <c r="T62" s="292"/>
      <c r="U62" s="292"/>
      <c r="V62" s="292"/>
      <c r="W62" s="292"/>
      <c r="X62" s="292"/>
      <c r="Y62" s="292" t="s">
        <v>2089</v>
      </c>
      <c r="Z62" s="292"/>
      <c r="AA62" s="292"/>
    </row>
    <row r="63" spans="1:27" ht="24">
      <c r="A63" s="292"/>
      <c r="B63" s="292" t="s">
        <v>1237</v>
      </c>
      <c r="C63" s="292"/>
      <c r="D63" s="292" t="s">
        <v>426</v>
      </c>
      <c r="E63" s="292" t="s">
        <v>427</v>
      </c>
      <c r="F63" s="292" t="s">
        <v>426</v>
      </c>
      <c r="G63" s="292" t="s">
        <v>420</v>
      </c>
      <c r="H63" s="292"/>
      <c r="I63" s="292"/>
      <c r="J63" s="292"/>
      <c r="K63" s="292"/>
      <c r="L63">
        <v>19</v>
      </c>
      <c r="M63" s="292"/>
      <c r="N63" s="292"/>
      <c r="O63" s="292"/>
      <c r="P63" s="292"/>
      <c r="Q63" s="292"/>
      <c r="R63" s="292"/>
      <c r="S63" s="292"/>
      <c r="T63" s="292"/>
      <c r="U63" s="292"/>
      <c r="V63" s="292"/>
      <c r="W63" s="292"/>
      <c r="X63" s="292"/>
      <c r="Y63" s="292" t="s">
        <v>1502</v>
      </c>
      <c r="Z63" s="292"/>
      <c r="AA63" s="292"/>
    </row>
    <row r="64" spans="1:27" ht="84">
      <c r="A64" s="292"/>
      <c r="B64" s="292" t="s">
        <v>985</v>
      </c>
      <c r="C64" s="292"/>
      <c r="D64" s="292" t="s">
        <v>2090</v>
      </c>
      <c r="E64" s="292" t="s">
        <v>2091</v>
      </c>
      <c r="F64" s="292" t="s">
        <v>2092</v>
      </c>
      <c r="G64" s="292" t="s">
        <v>2038</v>
      </c>
      <c r="H64" s="292" t="s">
        <v>47</v>
      </c>
      <c r="I64" s="292"/>
      <c r="J64" s="292"/>
      <c r="K64" s="292" t="s">
        <v>1014</v>
      </c>
      <c r="L64">
        <v>10</v>
      </c>
      <c r="M64" s="292"/>
      <c r="N64" s="292"/>
      <c r="O64" s="292"/>
      <c r="P64" s="292"/>
      <c r="Q64" s="292"/>
      <c r="R64" s="292"/>
      <c r="S64" s="292"/>
      <c r="T64" s="292"/>
      <c r="U64" s="292"/>
      <c r="V64" s="292"/>
      <c r="W64" s="292"/>
      <c r="X64" s="580" t="s">
        <v>2093</v>
      </c>
      <c r="Y64" s="292" t="s">
        <v>2094</v>
      </c>
      <c r="Z64" s="292"/>
      <c r="AA64" s="292"/>
    </row>
    <row r="65" spans="1:27" ht="24">
      <c r="A65" s="292"/>
      <c r="B65" s="292" t="s">
        <v>526</v>
      </c>
      <c r="C65" s="292"/>
      <c r="D65" s="292" t="s">
        <v>2095</v>
      </c>
      <c r="E65" s="292"/>
      <c r="F65" s="292" t="s">
        <v>2096</v>
      </c>
      <c r="G65" s="292" t="s">
        <v>89</v>
      </c>
      <c r="H65" s="292"/>
      <c r="I65" s="292"/>
      <c r="J65" s="292"/>
      <c r="K65" s="292" t="s">
        <v>1014</v>
      </c>
      <c r="L65">
        <v>18</v>
      </c>
      <c r="M65" s="292"/>
      <c r="N65" s="292"/>
      <c r="O65" s="292"/>
      <c r="P65" s="292"/>
      <c r="Q65" s="292"/>
      <c r="R65" s="292"/>
      <c r="S65" s="292"/>
      <c r="T65" s="292"/>
      <c r="U65" s="292"/>
      <c r="V65" s="292"/>
      <c r="W65" s="292"/>
      <c r="X65" s="292"/>
      <c r="Y65" s="292"/>
      <c r="Z65" s="292"/>
      <c r="AA65" s="292"/>
    </row>
    <row r="66" spans="1:27" ht="84">
      <c r="A66" s="292"/>
      <c r="B66" s="292" t="s">
        <v>2097</v>
      </c>
      <c r="C66" s="292"/>
      <c r="D66" s="292" t="s">
        <v>2098</v>
      </c>
      <c r="E66" s="292" t="s">
        <v>2099</v>
      </c>
      <c r="F66" s="292" t="s">
        <v>2099</v>
      </c>
      <c r="G66" s="292" t="s">
        <v>1580</v>
      </c>
      <c r="H66" s="292"/>
      <c r="I66" s="292"/>
      <c r="J66" s="292"/>
      <c r="K66" s="292" t="s">
        <v>1014</v>
      </c>
      <c r="L66">
        <v>17</v>
      </c>
      <c r="M66" s="292"/>
      <c r="N66" s="292"/>
      <c r="O66" s="292"/>
      <c r="P66" s="292"/>
      <c r="Q66" s="292"/>
      <c r="R66" s="292"/>
      <c r="S66" s="292"/>
      <c r="T66" s="292"/>
      <c r="U66" s="292"/>
      <c r="V66" s="292"/>
      <c r="W66" s="292"/>
      <c r="X66" s="580" t="s">
        <v>2100</v>
      </c>
      <c r="Y66" s="292" t="s">
        <v>2101</v>
      </c>
      <c r="Z66" s="292"/>
      <c r="AA66" s="292"/>
    </row>
    <row r="67" spans="1:27" ht="36">
      <c r="A67" s="292"/>
      <c r="B67" s="292" t="s">
        <v>1237</v>
      </c>
      <c r="C67" s="292"/>
      <c r="D67" s="292" t="s">
        <v>438</v>
      </c>
      <c r="E67" s="292" t="s">
        <v>439</v>
      </c>
      <c r="F67" s="292" t="s">
        <v>441</v>
      </c>
      <c r="G67" s="292" t="s">
        <v>420</v>
      </c>
      <c r="H67" s="292"/>
      <c r="I67" s="292"/>
      <c r="J67" s="292"/>
      <c r="K67" s="292" t="s">
        <v>1014</v>
      </c>
      <c r="L67">
        <v>11</v>
      </c>
      <c r="M67" s="292"/>
      <c r="N67" s="292"/>
      <c r="O67" s="292"/>
      <c r="P67" s="292"/>
      <c r="Q67" s="292"/>
      <c r="R67" s="292"/>
      <c r="S67" s="292"/>
      <c r="T67" s="292"/>
      <c r="U67" s="292"/>
      <c r="V67" s="292"/>
      <c r="W67" s="292"/>
      <c r="X67" s="292"/>
      <c r="Y67" s="292"/>
      <c r="Z67" s="292"/>
      <c r="AA67" s="292"/>
    </row>
    <row r="68" spans="1:27" ht="48">
      <c r="A68" s="292"/>
      <c r="B68" s="292" t="s">
        <v>85</v>
      </c>
      <c r="C68" s="292"/>
      <c r="D68" s="292" t="s">
        <v>1541</v>
      </c>
      <c r="E68" s="292" t="s">
        <v>1542</v>
      </c>
      <c r="F68" s="292" t="s">
        <v>1543</v>
      </c>
      <c r="G68" s="292" t="s">
        <v>1544</v>
      </c>
      <c r="H68" s="292"/>
      <c r="I68" s="292"/>
      <c r="J68" s="292"/>
      <c r="K68" s="292" t="s">
        <v>1716</v>
      </c>
      <c r="L68">
        <v>2</v>
      </c>
      <c r="M68" s="292"/>
      <c r="N68" s="292"/>
      <c r="O68" s="292"/>
      <c r="P68" s="292"/>
      <c r="Q68" s="292"/>
      <c r="R68" s="292"/>
      <c r="S68" s="292"/>
      <c r="T68" s="292"/>
      <c r="U68" s="292"/>
      <c r="V68" s="292"/>
      <c r="W68" s="292"/>
      <c r="X68" s="292"/>
      <c r="Y68" s="292"/>
      <c r="Z68" s="292"/>
      <c r="AA68" s="292"/>
    </row>
    <row r="69" spans="1:27" ht="108">
      <c r="A69" s="292"/>
      <c r="B69" s="292" t="s">
        <v>1106</v>
      </c>
      <c r="C69" s="292"/>
      <c r="D69" s="292" t="s">
        <v>1107</v>
      </c>
      <c r="E69" s="292" t="s">
        <v>1108</v>
      </c>
      <c r="F69" s="292" t="s">
        <v>1109</v>
      </c>
      <c r="G69" s="292" t="s">
        <v>1544</v>
      </c>
      <c r="H69" s="292"/>
      <c r="I69" s="292"/>
      <c r="J69" s="292"/>
      <c r="K69" s="292" t="s">
        <v>1716</v>
      </c>
      <c r="L69">
        <v>2</v>
      </c>
      <c r="M69" s="292"/>
      <c r="N69" s="292"/>
      <c r="O69" s="292"/>
      <c r="P69" s="292"/>
      <c r="Q69" s="292"/>
      <c r="R69" s="292"/>
      <c r="S69" s="292"/>
      <c r="T69" s="292"/>
      <c r="U69" s="292"/>
      <c r="V69" s="292"/>
      <c r="W69" s="292"/>
      <c r="X69" s="292"/>
      <c r="Y69" s="292"/>
      <c r="Z69" s="292"/>
      <c r="AA69" s="292"/>
    </row>
    <row r="70" spans="1:27" ht="48">
      <c r="A70" s="292"/>
      <c r="B70" s="292" t="s">
        <v>1867</v>
      </c>
      <c r="C70" s="292"/>
      <c r="D70" s="292" t="s">
        <v>1868</v>
      </c>
      <c r="E70" s="292" t="s">
        <v>1869</v>
      </c>
      <c r="F70" s="292" t="s">
        <v>1870</v>
      </c>
      <c r="G70" s="292" t="s">
        <v>1871</v>
      </c>
      <c r="H70" s="292"/>
      <c r="I70" s="292"/>
      <c r="J70" s="292"/>
      <c r="K70" s="292" t="s">
        <v>1014</v>
      </c>
      <c r="L70">
        <v>13</v>
      </c>
      <c r="M70" s="292"/>
      <c r="N70" s="292"/>
      <c r="O70" s="292"/>
      <c r="P70" s="292"/>
      <c r="Q70" s="292"/>
      <c r="R70" s="292"/>
      <c r="S70" s="292"/>
      <c r="T70" s="292"/>
      <c r="U70" s="292"/>
      <c r="V70" s="292"/>
      <c r="W70" s="292"/>
      <c r="X70" s="292"/>
      <c r="Y70" s="292"/>
      <c r="Z70" s="292"/>
      <c r="AA70" s="292"/>
    </row>
    <row r="71" spans="1:27" ht="72">
      <c r="A71" s="292"/>
      <c r="B71" s="292" t="s">
        <v>2102</v>
      </c>
      <c r="C71" s="292"/>
      <c r="D71" s="292" t="s">
        <v>2103</v>
      </c>
      <c r="E71" s="292" t="s">
        <v>2104</v>
      </c>
      <c r="F71" s="292" t="s">
        <v>2105</v>
      </c>
      <c r="G71" s="292" t="s">
        <v>2106</v>
      </c>
      <c r="H71" s="292"/>
      <c r="I71" s="292"/>
      <c r="J71" s="292"/>
      <c r="K71" s="292" t="s">
        <v>1014</v>
      </c>
      <c r="L71">
        <v>14</v>
      </c>
      <c r="M71" s="292"/>
      <c r="N71" s="292"/>
      <c r="O71" s="292"/>
      <c r="P71" s="292"/>
      <c r="Q71" s="292"/>
      <c r="R71" s="292"/>
      <c r="S71" s="292"/>
      <c r="T71" s="292"/>
      <c r="U71" s="292"/>
      <c r="V71" s="292"/>
      <c r="W71" s="292"/>
      <c r="X71" s="292"/>
      <c r="Y71" s="292"/>
      <c r="Z71" s="292"/>
      <c r="AA71" s="292"/>
    </row>
    <row r="72" spans="1:27" ht="96">
      <c r="A72" s="292"/>
      <c r="B72" s="292" t="s">
        <v>526</v>
      </c>
      <c r="C72" s="292"/>
      <c r="D72" s="292" t="s">
        <v>1919</v>
      </c>
      <c r="E72" s="292" t="s">
        <v>2107</v>
      </c>
      <c r="F72" s="292" t="s">
        <v>2107</v>
      </c>
      <c r="G72" s="292" t="s">
        <v>1580</v>
      </c>
      <c r="H72" s="292" t="s">
        <v>1550</v>
      </c>
      <c r="I72" s="292"/>
      <c r="J72" s="292"/>
      <c r="K72" s="292" t="s">
        <v>1014</v>
      </c>
      <c r="L72">
        <v>16</v>
      </c>
      <c r="M72" s="292"/>
      <c r="N72" s="292"/>
      <c r="O72" s="292"/>
      <c r="P72" s="292"/>
      <c r="Q72" s="292"/>
      <c r="R72" s="292"/>
      <c r="S72" s="292"/>
      <c r="T72" s="292"/>
      <c r="U72" s="292"/>
      <c r="V72" s="292"/>
      <c r="W72" s="292"/>
      <c r="X72" s="42" t="s">
        <v>2108</v>
      </c>
      <c r="Y72" s="292" t="s">
        <v>2109</v>
      </c>
      <c r="Z72" s="292"/>
      <c r="AA72" s="292" t="s">
        <v>1994</v>
      </c>
    </row>
    <row r="73" spans="1:27" ht="48">
      <c r="A73" s="292"/>
      <c r="B73" s="292" t="s">
        <v>603</v>
      </c>
      <c r="C73" s="292"/>
      <c r="D73" s="292" t="s">
        <v>2110</v>
      </c>
      <c r="E73" s="292" t="s">
        <v>2111</v>
      </c>
      <c r="F73" s="292" t="s">
        <v>2112</v>
      </c>
      <c r="G73" s="292" t="s">
        <v>607</v>
      </c>
      <c r="H73" s="292" t="s">
        <v>608</v>
      </c>
      <c r="I73" s="292"/>
      <c r="J73" s="292"/>
      <c r="K73" s="292" t="s">
        <v>1014</v>
      </c>
      <c r="L73" s="292"/>
      <c r="M73" s="292"/>
      <c r="N73" s="292"/>
      <c r="O73" s="292"/>
      <c r="P73" s="292"/>
      <c r="Q73" s="292"/>
      <c r="R73" s="292"/>
      <c r="S73" s="292"/>
      <c r="T73" s="292"/>
      <c r="U73" s="292"/>
      <c r="V73" s="292"/>
      <c r="W73" s="292"/>
      <c r="X73" s="292"/>
      <c r="Y73" s="580" t="s">
        <v>2113</v>
      </c>
      <c r="Z73" s="292"/>
      <c r="AA73" s="292"/>
    </row>
    <row r="74" spans="1:27" ht="48">
      <c r="A74" s="292"/>
      <c r="B74" s="292" t="s">
        <v>603</v>
      </c>
      <c r="C74" s="292"/>
      <c r="D74" s="292" t="s">
        <v>2114</v>
      </c>
      <c r="E74" s="292" t="s">
        <v>2115</v>
      </c>
      <c r="F74" s="292" t="s">
        <v>2116</v>
      </c>
      <c r="G74" s="292" t="s">
        <v>607</v>
      </c>
      <c r="H74" s="292" t="s">
        <v>608</v>
      </c>
      <c r="I74" s="292"/>
      <c r="J74" s="292"/>
      <c r="K74" s="292" t="s">
        <v>1014</v>
      </c>
      <c r="L74" s="292"/>
      <c r="M74" s="292"/>
      <c r="N74" s="292"/>
      <c r="O74" s="292"/>
      <c r="P74" s="292"/>
      <c r="Q74" s="292"/>
      <c r="R74" s="292"/>
      <c r="S74" s="292"/>
      <c r="T74" s="292"/>
      <c r="U74" s="292"/>
      <c r="V74" s="292"/>
      <c r="W74" s="292"/>
      <c r="X74" s="580" t="s">
        <v>2117</v>
      </c>
      <c r="Y74" s="580" t="s">
        <v>2118</v>
      </c>
      <c r="Z74" s="292"/>
      <c r="AA74" s="292"/>
    </row>
    <row r="75" spans="1:27" ht="60">
      <c r="A75" s="292"/>
      <c r="B75" s="292" t="s">
        <v>603</v>
      </c>
      <c r="C75" s="292"/>
      <c r="D75" s="292" t="s">
        <v>2119</v>
      </c>
      <c r="E75" s="292" t="s">
        <v>2120</v>
      </c>
      <c r="F75" s="292" t="s">
        <v>2121</v>
      </c>
      <c r="G75" s="292" t="s">
        <v>607</v>
      </c>
      <c r="H75" s="292" t="s">
        <v>608</v>
      </c>
      <c r="I75" s="292"/>
      <c r="J75" s="292"/>
      <c r="K75" s="292" t="s">
        <v>1014</v>
      </c>
      <c r="L75" s="292"/>
      <c r="M75" s="292"/>
      <c r="N75" s="292"/>
      <c r="O75" s="292"/>
      <c r="P75" s="292"/>
      <c r="Q75" s="292"/>
      <c r="R75" s="292"/>
      <c r="S75" s="292"/>
      <c r="T75" s="292"/>
      <c r="U75" s="292"/>
      <c r="V75" s="292"/>
      <c r="W75" s="292"/>
      <c r="X75" s="580" t="s">
        <v>2122</v>
      </c>
      <c r="Y75" s="580" t="s">
        <v>2123</v>
      </c>
      <c r="Z75" s="292"/>
      <c r="AA75" s="292"/>
    </row>
    <row r="76" spans="1:27" ht="60">
      <c r="A76" s="292"/>
      <c r="B76" s="292" t="s">
        <v>526</v>
      </c>
      <c r="C76" s="292"/>
      <c r="D76" s="292" t="s">
        <v>2124</v>
      </c>
      <c r="E76" s="292" t="s">
        <v>2125</v>
      </c>
      <c r="F76" s="292" t="s">
        <v>2126</v>
      </c>
      <c r="G76" s="292" t="s">
        <v>2088</v>
      </c>
      <c r="H76" s="292"/>
      <c r="I76" s="292"/>
      <c r="J76" s="292"/>
      <c r="K76" s="292" t="s">
        <v>1014</v>
      </c>
      <c r="L76">
        <v>15</v>
      </c>
      <c r="M76" s="292"/>
      <c r="N76" s="292"/>
      <c r="O76" s="292"/>
      <c r="P76" s="292"/>
      <c r="Q76" s="292"/>
      <c r="R76" s="292"/>
      <c r="S76" s="292"/>
      <c r="T76" s="292"/>
      <c r="U76" s="292"/>
      <c r="V76" s="292"/>
      <c r="W76" s="292"/>
      <c r="X76" s="292"/>
      <c r="Y76" s="292" t="s">
        <v>2127</v>
      </c>
      <c r="Z76" s="292"/>
      <c r="AA76" s="292"/>
    </row>
    <row r="77" spans="1:27" ht="156">
      <c r="A77" s="292"/>
      <c r="B77" s="292" t="s">
        <v>1259</v>
      </c>
      <c r="C77" s="292"/>
      <c r="D77" s="275" t="s">
        <v>2128</v>
      </c>
      <c r="E77" s="292" t="s">
        <v>2129</v>
      </c>
      <c r="F77" s="292" t="s">
        <v>2130</v>
      </c>
      <c r="G77" s="292" t="s">
        <v>293</v>
      </c>
      <c r="H77" s="292"/>
      <c r="I77" s="292"/>
      <c r="J77" s="292"/>
      <c r="K77" s="292"/>
      <c r="L77" s="292"/>
      <c r="M77" s="292"/>
      <c r="N77" s="292"/>
      <c r="O77" s="292"/>
      <c r="P77" s="292"/>
      <c r="Q77" s="292"/>
      <c r="R77" s="292"/>
      <c r="S77" s="292"/>
      <c r="T77" s="292"/>
      <c r="U77" s="292"/>
      <c r="V77" s="292"/>
      <c r="W77" s="292"/>
      <c r="X77" s="368" t="s">
        <v>2131</v>
      </c>
      <c r="Y77" s="722" t="s">
        <v>2132</v>
      </c>
      <c r="Z77" s="292"/>
      <c r="AA77" s="292" t="s">
        <v>1945</v>
      </c>
    </row>
    <row r="78" spans="1:27" ht="72">
      <c r="A78" s="292"/>
      <c r="B78" s="292" t="s">
        <v>1215</v>
      </c>
      <c r="C78" s="292"/>
      <c r="D78" s="292" t="s">
        <v>2133</v>
      </c>
      <c r="E78" s="292" t="s">
        <v>2134</v>
      </c>
      <c r="F78" s="588" t="s">
        <v>2135</v>
      </c>
      <c r="G78" s="292" t="s">
        <v>958</v>
      </c>
      <c r="H78" s="292"/>
      <c r="I78" s="292"/>
      <c r="J78" s="292"/>
      <c r="K78" s="292"/>
      <c r="L78" s="292"/>
      <c r="M78" s="292"/>
      <c r="N78" s="292"/>
      <c r="O78" s="292"/>
      <c r="P78" s="292"/>
      <c r="Q78" s="292"/>
      <c r="R78" s="292"/>
      <c r="S78" s="292"/>
      <c r="T78" s="292"/>
      <c r="U78" s="292"/>
      <c r="V78" s="292"/>
      <c r="W78" s="292"/>
      <c r="X78" s="292"/>
      <c r="Y78" s="292"/>
      <c r="Z78" s="292"/>
      <c r="AA78" s="292"/>
    </row>
    <row r="79" spans="1:27" ht="36">
      <c r="A79" s="292"/>
      <c r="B79" s="292" t="s">
        <v>985</v>
      </c>
      <c r="C79" s="292"/>
      <c r="D79" s="292" t="s">
        <v>2136</v>
      </c>
      <c r="E79" s="292" t="s">
        <v>2137</v>
      </c>
      <c r="F79" s="292" t="s">
        <v>2138</v>
      </c>
      <c r="G79" s="292" t="s">
        <v>1544</v>
      </c>
      <c r="H79" s="292"/>
      <c r="I79" s="292"/>
      <c r="J79" s="292"/>
      <c r="K79" s="292" t="s">
        <v>1014</v>
      </c>
      <c r="L79" s="292"/>
      <c r="M79" s="292"/>
      <c r="N79" s="292"/>
      <c r="O79" s="292"/>
      <c r="P79" s="292"/>
      <c r="Q79" s="292"/>
      <c r="R79" s="292"/>
      <c r="S79" s="292"/>
      <c r="T79" s="292"/>
      <c r="U79" s="292"/>
      <c r="V79" s="292"/>
      <c r="W79" s="292"/>
      <c r="X79" s="292"/>
      <c r="Y79" s="292" t="s">
        <v>2139</v>
      </c>
      <c r="Z79" s="292"/>
      <c r="AA79" s="292"/>
    </row>
    <row r="80" spans="1:27" ht="24">
      <c r="A80" s="292"/>
      <c r="B80" s="67" t="s">
        <v>1538</v>
      </c>
      <c r="C80" s="486" t="s">
        <v>1285</v>
      </c>
      <c r="D80" s="67" t="s">
        <v>1755</v>
      </c>
      <c r="E80" s="67" t="s">
        <v>2140</v>
      </c>
      <c r="F80" s="67"/>
      <c r="G80" s="292"/>
      <c r="H80" s="292"/>
      <c r="I80" s="292"/>
      <c r="J80" s="292"/>
      <c r="K80" s="292"/>
      <c r="L80" s="292"/>
      <c r="M80" s="292"/>
      <c r="N80" s="292"/>
      <c r="O80" s="292"/>
      <c r="P80" s="292"/>
      <c r="Q80" s="292"/>
      <c r="R80" s="292"/>
      <c r="S80" s="292"/>
      <c r="T80" s="292"/>
      <c r="U80" s="292"/>
      <c r="V80" s="292"/>
      <c r="W80" s="292"/>
      <c r="X80" s="292"/>
      <c r="Y80" s="292"/>
      <c r="Z80" s="292"/>
      <c r="AA80" s="292"/>
    </row>
    <row r="81" spans="1:27" s="45" customFormat="1" ht="36">
      <c r="A81" s="292"/>
      <c r="B81" s="292" t="s">
        <v>235</v>
      </c>
      <c r="C81" s="292"/>
      <c r="D81" s="292" t="s">
        <v>2141</v>
      </c>
      <c r="E81" s="292" t="s">
        <v>2142</v>
      </c>
      <c r="F81" s="292"/>
      <c r="G81" s="292" t="s">
        <v>46</v>
      </c>
      <c r="H81" s="292"/>
      <c r="I81" s="292"/>
      <c r="J81" s="292"/>
      <c r="K81" s="292" t="s">
        <v>2143</v>
      </c>
      <c r="L81" s="292"/>
      <c r="M81" s="292"/>
      <c r="N81" s="292"/>
      <c r="O81" s="292"/>
      <c r="P81" s="292"/>
      <c r="Q81" s="292" t="s">
        <v>2144</v>
      </c>
      <c r="R81" s="292"/>
      <c r="S81" s="292"/>
      <c r="T81" s="292"/>
      <c r="U81" s="292"/>
      <c r="V81" s="292"/>
      <c r="W81" s="292"/>
      <c r="X81" s="292"/>
      <c r="Y81" s="292"/>
      <c r="Z81" s="292"/>
      <c r="AA81" s="292"/>
    </row>
  </sheetData>
  <autoFilter ref="A7:AA7" xr:uid="{FFDE3502-7D00-4942-9533-0F5868548807}"/>
  <mergeCells count="3">
    <mergeCell ref="J5:K5"/>
    <mergeCell ref="Q5:W5"/>
    <mergeCell ref="L6:N6"/>
  </mergeCells>
  <hyperlinks>
    <hyperlink ref="X8" r:id="rId1" xr:uid="{6BE06943-A620-456D-B72A-6A3F5778133A}"/>
    <hyperlink ref="X9" r:id="rId2" xr:uid="{79C880D8-4313-43FD-AFA3-1B24B1126FEE}"/>
    <hyperlink ref="X10" r:id="rId3" xr:uid="{2839B5CE-D26D-4114-9E40-7F819CC73097}"/>
    <hyperlink ref="X13" r:id="rId4" xr:uid="{5812F78E-897A-4178-8304-5591F25CDDE9}"/>
    <hyperlink ref="X14" r:id="rId5" xr:uid="{EB36609A-A090-49AC-9DE7-8FFB787ECA25}"/>
    <hyperlink ref="X15" r:id="rId6" xr:uid="{BEF859D5-0023-4E4F-84B1-99B82837E9C6}"/>
    <hyperlink ref="X17" r:id="rId7" xr:uid="{71C02C21-15DB-4B4A-8346-2EDF382A2695}"/>
    <hyperlink ref="X18" r:id="rId8" xr:uid="{6A072EF9-DA45-441D-8BA8-902B8BAD8F42}"/>
    <hyperlink ref="X19" r:id="rId9" xr:uid="{4DAFA4FB-D59D-4A41-9D18-C79B8B14DBAE}"/>
    <hyperlink ref="X20" r:id="rId10" xr:uid="{63A737AB-C0E0-4472-9241-3DB98ED79236}"/>
    <hyperlink ref="X24" r:id="rId11" xr:uid="{10FDA380-2D2E-4FDA-A981-DA22957B13D2}"/>
    <hyperlink ref="X25" r:id="rId12" xr:uid="{5B5ADE83-ADCC-4DCE-B40A-76B10F6990A7}"/>
    <hyperlink ref="X26" r:id="rId13" xr:uid="{C57BDE65-6946-468C-87E6-00DF8C03BC92}"/>
    <hyperlink ref="X27" r:id="rId14" xr:uid="{7A86EB41-E9EA-4A3E-8477-6FBDF7901D90}"/>
    <hyperlink ref="X21" r:id="rId15" xr:uid="{F090EB2F-52FD-4D6F-8DA9-7D2AA2780164}"/>
    <hyperlink ref="X32" r:id="rId16" xr:uid="{2B4819A6-55F6-4B8C-ABDB-0EEAB0C1E1A7}"/>
    <hyperlink ref="X31" r:id="rId17" xr:uid="{A7097081-333F-42B1-8927-FBBA624020F5}"/>
    <hyperlink ref="X23" r:id="rId18" xr:uid="{BDC8448A-1442-4AFE-A0C5-0C3B183FB2F0}"/>
    <hyperlink ref="X72" r:id="rId19" xr:uid="{B3D1EF1B-0E0A-495B-A7C8-365A84F7E9AE}"/>
    <hyperlink ref="X66" r:id="rId20" xr:uid="{A104F144-5F24-4405-9509-EA4937BC95CB}"/>
    <hyperlink ref="Y73" r:id="rId21" xr:uid="{D419BD14-0A8D-4079-8DDF-86242698868C}"/>
    <hyperlink ref="Y74" r:id="rId22" xr:uid="{50D60BC8-1C85-4992-BA98-53C56415D207}"/>
    <hyperlink ref="X74" r:id="rId23" xr:uid="{EF962E55-02DE-4C58-B1EB-757ECF3A2FBC}"/>
    <hyperlink ref="Y75" r:id="rId24" xr:uid="{34A2D924-ECC0-496E-9D1D-75780A80F0CA}"/>
    <hyperlink ref="X75" r:id="rId25" xr:uid="{776125B9-1EB1-47A3-B03C-20FAD1BC5187}"/>
    <hyperlink ref="X64" r:id="rId26" xr:uid="{C6BC0963-457A-49FE-ABBC-40F1EB512DF1}"/>
    <hyperlink ref="X77" r:id="rId27" xr:uid="{5291EFC3-07E0-4A2F-86A7-665876DA9076}"/>
    <hyperlink ref="X44" r:id="rId28" xr:uid="{9AE1E974-8AE1-44C0-B930-EB8A730D1871}"/>
    <hyperlink ref="X29" r:id="rId29" xr:uid="{69E68461-801B-49DC-BF65-82EE460AF6CE}"/>
    <hyperlink ref="X28" r:id="rId30" xr:uid="{42B21BD5-D46C-4D69-9070-E12181942301}"/>
    <hyperlink ref="X30" r:id="rId31" xr:uid="{09B911EB-DD5B-4F79-9421-2BB19931B7B3}"/>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4DD82-22FB-4959-8DD3-290C3D8DE79B}">
  <sheetPr codeName="Sheet16"/>
  <dimension ref="A1:F10"/>
  <sheetViews>
    <sheetView showGridLines="0" workbookViewId="0"/>
  </sheetViews>
  <sheetFormatPr defaultColWidth="70.42578125" defaultRowHeight="14.45"/>
  <cols>
    <col min="1" max="1" width="42.42578125" style="80" customWidth="1"/>
    <col min="2" max="3" width="70.42578125" style="80" bestFit="1"/>
    <col min="4" max="4" width="38.5703125" style="80" customWidth="1"/>
    <col min="5" max="5" width="14" style="80" bestFit="1" customWidth="1"/>
    <col min="6" max="6" width="4.5703125" style="80" bestFit="1" customWidth="1"/>
    <col min="7" max="16384" width="70.42578125" style="80"/>
  </cols>
  <sheetData>
    <row r="1" spans="1:6">
      <c r="A1" s="1053" t="s">
        <v>2145</v>
      </c>
      <c r="B1" s="80" t="s">
        <v>94</v>
      </c>
    </row>
    <row r="3" spans="1:6">
      <c r="A3" s="1053" t="s">
        <v>2146</v>
      </c>
    </row>
    <row r="4" spans="1:6" ht="29.1">
      <c r="A4" s="1053" t="s">
        <v>2147</v>
      </c>
      <c r="B4" s="1053" t="s">
        <v>837</v>
      </c>
      <c r="C4" s="1053" t="s">
        <v>10</v>
      </c>
      <c r="D4" s="1053" t="s">
        <v>2148</v>
      </c>
      <c r="E4" s="1053" t="s">
        <v>2149</v>
      </c>
      <c r="F4" s="80" t="s">
        <v>2150</v>
      </c>
    </row>
    <row r="5" spans="1:6" ht="22.5" customHeight="1">
      <c r="A5" s="80" t="s">
        <v>2151</v>
      </c>
      <c r="B5" s="80" t="s">
        <v>2152</v>
      </c>
      <c r="C5" s="80" t="s">
        <v>2153</v>
      </c>
      <c r="D5" s="80" t="s">
        <v>2154</v>
      </c>
      <c r="E5" s="80">
        <v>2</v>
      </c>
      <c r="F5" s="80">
        <v>10</v>
      </c>
    </row>
    <row r="6" spans="1:6" ht="31.35" customHeight="1">
      <c r="A6" s="80" t="s">
        <v>2155</v>
      </c>
      <c r="B6" s="80" t="s">
        <v>2156</v>
      </c>
      <c r="C6" s="80" t="s">
        <v>2157</v>
      </c>
      <c r="D6" s="80" t="s">
        <v>2158</v>
      </c>
      <c r="E6" s="80">
        <v>3</v>
      </c>
      <c r="F6" s="80">
        <v>20</v>
      </c>
    </row>
    <row r="7" spans="1:6" ht="29.1">
      <c r="A7" s="80" t="s">
        <v>2159</v>
      </c>
      <c r="B7" s="80" t="s">
        <v>2160</v>
      </c>
      <c r="C7" s="80" t="s">
        <v>2161</v>
      </c>
      <c r="D7" s="80" t="s">
        <v>2162</v>
      </c>
      <c r="E7" s="80">
        <v>1</v>
      </c>
      <c r="F7" s="80">
        <v>10</v>
      </c>
    </row>
    <row r="8" spans="1:6" ht="57.95">
      <c r="A8" s="80" t="s">
        <v>2163</v>
      </c>
      <c r="B8" s="80" t="s">
        <v>2164</v>
      </c>
      <c r="C8" s="80" t="s">
        <v>1203</v>
      </c>
      <c r="D8" s="80" t="s">
        <v>2165</v>
      </c>
      <c r="E8" s="80">
        <v>5</v>
      </c>
      <c r="F8" s="80">
        <v>25</v>
      </c>
    </row>
    <row r="9" spans="1:6" ht="29.1">
      <c r="A9" s="80" t="s">
        <v>2163</v>
      </c>
      <c r="B9" s="80" t="s">
        <v>2166</v>
      </c>
      <c r="C9" s="80" t="s">
        <v>2167</v>
      </c>
      <c r="D9" s="80" t="s">
        <v>2168</v>
      </c>
      <c r="E9" s="80">
        <v>4</v>
      </c>
      <c r="F9" s="80">
        <v>20</v>
      </c>
    </row>
    <row r="10" spans="1:6">
      <c r="A10" s="80" t="s">
        <v>2169</v>
      </c>
      <c r="F10" s="80">
        <v>85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EA720-A37B-4CE6-BBE6-7ED9DAA41E1B}">
  <sheetPr codeName="Sheet17"/>
  <dimension ref="A1:F10"/>
  <sheetViews>
    <sheetView showGridLines="0" workbookViewId="0"/>
  </sheetViews>
  <sheetFormatPr defaultColWidth="70.42578125" defaultRowHeight="14.45"/>
  <cols>
    <col min="1" max="1" width="42.42578125" style="80" customWidth="1"/>
    <col min="2" max="3" width="70.42578125" style="80" bestFit="1"/>
    <col min="4" max="4" width="38.5703125" style="80" customWidth="1"/>
    <col min="5" max="5" width="14" style="80" bestFit="1" customWidth="1"/>
    <col min="6" max="6" width="4.42578125" style="80" bestFit="1" customWidth="1"/>
    <col min="7" max="16384" width="70.42578125" style="80"/>
  </cols>
  <sheetData>
    <row r="1" spans="1:6">
      <c r="A1" s="1053" t="s">
        <v>2145</v>
      </c>
      <c r="B1" s="80" t="s">
        <v>2170</v>
      </c>
    </row>
    <row r="3" spans="1:6">
      <c r="A3" s="1053" t="s">
        <v>2146</v>
      </c>
    </row>
    <row r="4" spans="1:6" ht="29.1">
      <c r="A4" s="1053" t="s">
        <v>2147</v>
      </c>
      <c r="B4" s="1053" t="s">
        <v>837</v>
      </c>
      <c r="C4" s="1053" t="s">
        <v>10</v>
      </c>
      <c r="D4" s="1053" t="s">
        <v>2148</v>
      </c>
      <c r="E4" s="1053" t="s">
        <v>2149</v>
      </c>
      <c r="F4" s="80" t="s">
        <v>2150</v>
      </c>
    </row>
    <row r="5" spans="1:6" ht="22.5" customHeight="1">
      <c r="A5" s="80" t="s">
        <v>2171</v>
      </c>
      <c r="B5" s="80" t="s">
        <v>2172</v>
      </c>
      <c r="C5" s="80" t="s">
        <v>2173</v>
      </c>
      <c r="D5" s="80" t="s">
        <v>2174</v>
      </c>
      <c r="E5" s="80">
        <v>3</v>
      </c>
      <c r="F5" s="80">
        <v>20</v>
      </c>
    </row>
    <row r="6" spans="1:6" ht="31.35" customHeight="1">
      <c r="A6" s="80" t="s">
        <v>2171</v>
      </c>
      <c r="B6" s="80" t="s">
        <v>2175</v>
      </c>
      <c r="C6" s="80" t="s">
        <v>2176</v>
      </c>
      <c r="D6" s="80" t="s">
        <v>2177</v>
      </c>
      <c r="E6" s="80">
        <v>2</v>
      </c>
      <c r="F6" s="80">
        <v>20</v>
      </c>
    </row>
    <row r="7" spans="1:6" ht="130.5">
      <c r="A7" s="80" t="s">
        <v>2159</v>
      </c>
      <c r="B7" s="80" t="s">
        <v>399</v>
      </c>
      <c r="C7" s="80" t="s">
        <v>398</v>
      </c>
      <c r="D7" s="80" t="s">
        <v>2178</v>
      </c>
      <c r="E7" s="80">
        <v>4</v>
      </c>
      <c r="F7" s="80">
        <v>0</v>
      </c>
    </row>
    <row r="8" spans="1:6" ht="57.95">
      <c r="A8" s="80" t="s">
        <v>2179</v>
      </c>
      <c r="B8" s="80" t="s">
        <v>2180</v>
      </c>
      <c r="C8" s="80" t="s">
        <v>2181</v>
      </c>
      <c r="D8" s="80" t="s">
        <v>2182</v>
      </c>
      <c r="E8" s="80">
        <v>0</v>
      </c>
      <c r="F8" s="80">
        <v>42</v>
      </c>
    </row>
    <row r="9" spans="1:6" ht="188.45">
      <c r="A9" s="80" t="s">
        <v>2163</v>
      </c>
      <c r="B9" s="80" t="s">
        <v>2183</v>
      </c>
      <c r="C9" s="80" t="s">
        <v>2184</v>
      </c>
      <c r="D9" s="80" t="s">
        <v>2185</v>
      </c>
      <c r="E9" s="80">
        <v>1</v>
      </c>
      <c r="F9" s="80">
        <v>60</v>
      </c>
    </row>
    <row r="10" spans="1:6">
      <c r="A10" s="80" t="s">
        <v>2169</v>
      </c>
      <c r="F10" s="80">
        <v>142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90C37-5A76-4375-82A3-D873725F3E77}">
  <sheetPr codeName="Sheet18"/>
  <dimension ref="A1:F16"/>
  <sheetViews>
    <sheetView showGridLines="0" workbookViewId="0"/>
  </sheetViews>
  <sheetFormatPr defaultColWidth="70.42578125" defaultRowHeight="14.45"/>
  <cols>
    <col min="1" max="1" width="42.42578125" style="80" customWidth="1"/>
    <col min="2" max="3" width="70.42578125" style="80" bestFit="1"/>
    <col min="4" max="4" width="38.5703125" style="80" customWidth="1"/>
    <col min="5" max="5" width="14" style="80" bestFit="1" customWidth="1"/>
    <col min="6" max="6" width="5.42578125" style="80" bestFit="1" customWidth="1"/>
    <col min="7" max="16384" width="70.42578125" style="80"/>
  </cols>
  <sheetData>
    <row r="1" spans="1:6">
      <c r="A1" s="1053" t="s">
        <v>2145</v>
      </c>
      <c r="B1" s="80" t="s">
        <v>985</v>
      </c>
    </row>
    <row r="3" spans="1:6">
      <c r="A3" s="1053" t="s">
        <v>2146</v>
      </c>
    </row>
    <row r="4" spans="1:6" ht="29.1">
      <c r="A4" s="1053" t="s">
        <v>2147</v>
      </c>
      <c r="B4" s="1053" t="s">
        <v>837</v>
      </c>
      <c r="C4" s="1053" t="s">
        <v>10</v>
      </c>
      <c r="D4" s="1053" t="s">
        <v>2148</v>
      </c>
      <c r="E4" s="1053" t="s">
        <v>2149</v>
      </c>
      <c r="F4" s="80" t="s">
        <v>2150</v>
      </c>
    </row>
    <row r="5" spans="1:6" ht="29.1">
      <c r="A5" s="80" t="s">
        <v>2186</v>
      </c>
      <c r="B5" s="80" t="s">
        <v>553</v>
      </c>
      <c r="C5" s="80" t="s">
        <v>554</v>
      </c>
      <c r="D5" s="80" t="s">
        <v>2187</v>
      </c>
      <c r="E5" s="80">
        <v>39</v>
      </c>
      <c r="F5" s="80">
        <v>0</v>
      </c>
    </row>
    <row r="6" spans="1:6">
      <c r="A6" s="80" t="s">
        <v>2188</v>
      </c>
      <c r="B6" s="80" t="s">
        <v>1598</v>
      </c>
      <c r="C6" s="80" t="s">
        <v>2189</v>
      </c>
      <c r="D6" s="80" t="s">
        <v>2187</v>
      </c>
      <c r="E6" s="80">
        <v>38</v>
      </c>
      <c r="F6" s="80">
        <v>0</v>
      </c>
    </row>
    <row r="7" spans="1:6" ht="43.5">
      <c r="A7" s="80" t="s">
        <v>2188</v>
      </c>
      <c r="B7" s="80" t="s">
        <v>2190</v>
      </c>
      <c r="C7" s="80" t="s">
        <v>2191</v>
      </c>
      <c r="D7" s="80" t="s">
        <v>2187</v>
      </c>
      <c r="E7" s="80">
        <v>37</v>
      </c>
      <c r="F7" s="80">
        <v>0</v>
      </c>
    </row>
    <row r="8" spans="1:6" ht="87">
      <c r="A8" s="80" t="s">
        <v>2192</v>
      </c>
      <c r="B8" s="80" t="s">
        <v>2193</v>
      </c>
      <c r="C8" s="80" t="s">
        <v>2194</v>
      </c>
      <c r="D8" s="80" t="s">
        <v>2187</v>
      </c>
      <c r="E8" s="80">
        <v>35</v>
      </c>
      <c r="F8" s="80">
        <v>91.200000000000017</v>
      </c>
    </row>
    <row r="9" spans="1:6" ht="144.94999999999999">
      <c r="A9" s="80" t="s">
        <v>2192</v>
      </c>
      <c r="B9" s="80" t="s">
        <v>2195</v>
      </c>
      <c r="C9" s="80" t="s">
        <v>2196</v>
      </c>
      <c r="D9" s="80" t="s">
        <v>2187</v>
      </c>
      <c r="E9" s="80">
        <v>32</v>
      </c>
      <c r="F9" s="80">
        <v>0</v>
      </c>
    </row>
    <row r="10" spans="1:6" ht="130.5">
      <c r="A10" s="80" t="s">
        <v>2192</v>
      </c>
      <c r="B10" s="80" t="s">
        <v>2197</v>
      </c>
      <c r="C10" s="80" t="s">
        <v>1991</v>
      </c>
      <c r="D10" s="80" t="s">
        <v>2187</v>
      </c>
      <c r="E10" s="80">
        <v>31</v>
      </c>
      <c r="F10" s="80">
        <v>0</v>
      </c>
    </row>
    <row r="11" spans="1:6" ht="87">
      <c r="A11" s="80" t="s">
        <v>2192</v>
      </c>
      <c r="B11" s="80" t="s">
        <v>2198</v>
      </c>
      <c r="C11" s="80" t="s">
        <v>2199</v>
      </c>
      <c r="D11" s="80" t="s">
        <v>2187</v>
      </c>
      <c r="E11" s="80">
        <v>36</v>
      </c>
      <c r="F11" s="80">
        <v>41.8</v>
      </c>
    </row>
    <row r="12" spans="1:6" ht="159.6">
      <c r="A12" s="80" t="s">
        <v>2192</v>
      </c>
      <c r="B12" s="80" t="s">
        <v>2200</v>
      </c>
      <c r="C12" s="80" t="s">
        <v>2201</v>
      </c>
      <c r="D12" s="80" t="s">
        <v>2202</v>
      </c>
      <c r="E12" s="80">
        <v>33</v>
      </c>
      <c r="F12" s="80">
        <v>9.5</v>
      </c>
    </row>
    <row r="13" spans="1:6" ht="87">
      <c r="A13" s="80" t="s">
        <v>2192</v>
      </c>
      <c r="B13" s="80" t="s">
        <v>2203</v>
      </c>
      <c r="C13" s="80" t="s">
        <v>2204</v>
      </c>
      <c r="D13" s="80" t="s">
        <v>2187</v>
      </c>
      <c r="E13" s="80">
        <v>34</v>
      </c>
      <c r="F13" s="80">
        <v>22.8</v>
      </c>
    </row>
    <row r="14" spans="1:6" ht="43.5">
      <c r="A14" s="80" t="s">
        <v>2163</v>
      </c>
      <c r="B14" s="80" t="s">
        <v>2205</v>
      </c>
      <c r="C14" s="80" t="s">
        <v>2206</v>
      </c>
      <c r="D14" s="80" t="s">
        <v>2207</v>
      </c>
      <c r="E14" s="80">
        <v>40</v>
      </c>
      <c r="F14" s="80">
        <v>13.3</v>
      </c>
    </row>
    <row r="15" spans="1:6" ht="87">
      <c r="A15" s="80" t="s">
        <v>2208</v>
      </c>
      <c r="B15" s="80" t="s">
        <v>2209</v>
      </c>
      <c r="C15" s="80" t="s">
        <v>2210</v>
      </c>
      <c r="D15" s="80" t="s">
        <v>2187</v>
      </c>
      <c r="E15" s="80">
        <v>41</v>
      </c>
      <c r="F15" s="80">
        <v>0</v>
      </c>
    </row>
    <row r="16" spans="1:6">
      <c r="A16" s="80" t="s">
        <v>2169</v>
      </c>
      <c r="F16" s="80">
        <v>178.60000000000002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81DFD-0CF1-485A-9928-3640FBE93681}">
  <sheetPr codeName="Sheet19"/>
  <dimension ref="A1:F16"/>
  <sheetViews>
    <sheetView showGridLines="0" workbookViewId="0"/>
  </sheetViews>
  <sheetFormatPr defaultColWidth="70.42578125" defaultRowHeight="14.45"/>
  <cols>
    <col min="1" max="1" width="42.42578125" style="80" customWidth="1"/>
    <col min="2" max="3" width="70.42578125" style="80" bestFit="1"/>
    <col min="4" max="4" width="38.5703125" style="80" customWidth="1"/>
    <col min="5" max="5" width="14" style="80" bestFit="1" customWidth="1"/>
    <col min="6" max="6" width="3.5703125" style="80" bestFit="1" customWidth="1"/>
    <col min="7" max="16384" width="70.42578125" style="80"/>
  </cols>
  <sheetData>
    <row r="1" spans="1:6">
      <c r="A1" s="1053" t="s">
        <v>2145</v>
      </c>
      <c r="B1" s="80" t="s">
        <v>42</v>
      </c>
    </row>
    <row r="3" spans="1:6">
      <c r="A3" s="1053" t="s">
        <v>2146</v>
      </c>
    </row>
    <row r="4" spans="1:6" ht="29.1">
      <c r="A4" s="1053" t="s">
        <v>2147</v>
      </c>
      <c r="B4" s="1053" t="s">
        <v>837</v>
      </c>
      <c r="C4" s="1053" t="s">
        <v>10</v>
      </c>
      <c r="D4" s="1053" t="s">
        <v>2148</v>
      </c>
      <c r="E4" s="1053" t="s">
        <v>2149</v>
      </c>
      <c r="F4" s="80" t="s">
        <v>2150</v>
      </c>
    </row>
    <row r="5" spans="1:6" ht="22.5" customHeight="1">
      <c r="A5" s="80" t="s">
        <v>2211</v>
      </c>
      <c r="B5" s="80" t="s">
        <v>2212</v>
      </c>
      <c r="C5" s="80" t="s">
        <v>2213</v>
      </c>
      <c r="D5" s="80" t="s">
        <v>2214</v>
      </c>
      <c r="E5" s="80">
        <v>1</v>
      </c>
      <c r="F5" s="80">
        <v>5</v>
      </c>
    </row>
    <row r="6" spans="1:6" ht="31.35" customHeight="1">
      <c r="A6" s="80" t="s">
        <v>2211</v>
      </c>
      <c r="B6" s="80" t="s">
        <v>2215</v>
      </c>
      <c r="C6" s="80" t="s">
        <v>2216</v>
      </c>
      <c r="D6" s="80" t="s">
        <v>2217</v>
      </c>
      <c r="E6" s="80">
        <v>2</v>
      </c>
      <c r="F6" s="80">
        <v>30</v>
      </c>
    </row>
    <row r="7" spans="1:6" ht="101.45">
      <c r="A7" s="80" t="s">
        <v>2211</v>
      </c>
      <c r="B7" s="80" t="s">
        <v>2218</v>
      </c>
      <c r="C7" s="80" t="s">
        <v>2219</v>
      </c>
      <c r="D7" s="80" t="s">
        <v>2220</v>
      </c>
      <c r="E7" s="80">
        <v>3</v>
      </c>
      <c r="F7" s="80">
        <v>30</v>
      </c>
    </row>
    <row r="8" spans="1:6" ht="43.5">
      <c r="A8" s="80" t="s">
        <v>2221</v>
      </c>
      <c r="B8" s="80" t="s">
        <v>2222</v>
      </c>
      <c r="C8" s="80" t="s">
        <v>2223</v>
      </c>
      <c r="D8" s="80" t="s">
        <v>2187</v>
      </c>
      <c r="E8" s="80">
        <v>11</v>
      </c>
      <c r="F8" s="80">
        <v>30</v>
      </c>
    </row>
    <row r="9" spans="1:6">
      <c r="A9" s="80" t="s">
        <v>107</v>
      </c>
      <c r="B9" s="80" t="s">
        <v>1278</v>
      </c>
      <c r="C9" s="80" t="s">
        <v>1279</v>
      </c>
      <c r="D9" s="80" t="s">
        <v>2187</v>
      </c>
      <c r="E9" s="80">
        <v>5</v>
      </c>
      <c r="F9" s="80">
        <v>45</v>
      </c>
    </row>
    <row r="10" spans="1:6" ht="116.1">
      <c r="A10" s="80" t="s">
        <v>2192</v>
      </c>
      <c r="B10" s="80" t="s">
        <v>2224</v>
      </c>
      <c r="C10" s="80" t="s">
        <v>2225</v>
      </c>
      <c r="D10" s="80" t="s">
        <v>2226</v>
      </c>
      <c r="E10" s="80">
        <v>7</v>
      </c>
      <c r="F10" s="80">
        <v>45</v>
      </c>
    </row>
    <row r="11" spans="1:6" ht="29.1">
      <c r="A11" s="80" t="s">
        <v>2163</v>
      </c>
      <c r="B11" s="80" t="s">
        <v>2227</v>
      </c>
      <c r="C11" s="80" t="s">
        <v>2228</v>
      </c>
      <c r="D11" s="80" t="s">
        <v>2229</v>
      </c>
      <c r="E11" s="80">
        <v>9</v>
      </c>
      <c r="F11" s="80">
        <v>15</v>
      </c>
    </row>
    <row r="12" spans="1:6" ht="57.95">
      <c r="A12" s="80" t="s">
        <v>2230</v>
      </c>
      <c r="B12" s="80" t="s">
        <v>2231</v>
      </c>
      <c r="C12" s="80" t="s">
        <v>2232</v>
      </c>
      <c r="D12" s="80" t="s">
        <v>2233</v>
      </c>
      <c r="E12" s="80">
        <v>4</v>
      </c>
      <c r="F12" s="80">
        <v>30</v>
      </c>
    </row>
    <row r="13" spans="1:6" ht="87">
      <c r="A13" s="80" t="s">
        <v>180</v>
      </c>
      <c r="B13" s="80" t="s">
        <v>2234</v>
      </c>
      <c r="C13" s="80" t="s">
        <v>2235</v>
      </c>
      <c r="D13" s="80" t="s">
        <v>2236</v>
      </c>
      <c r="E13" s="80">
        <v>8</v>
      </c>
      <c r="F13" s="80">
        <v>80</v>
      </c>
    </row>
    <row r="14" spans="1:6" ht="29.1">
      <c r="A14" s="80" t="s">
        <v>128</v>
      </c>
      <c r="B14" s="80" t="s">
        <v>2237</v>
      </c>
      <c r="C14" s="80" t="s">
        <v>2238</v>
      </c>
      <c r="D14" s="80" t="s">
        <v>2239</v>
      </c>
      <c r="E14" s="80">
        <v>6</v>
      </c>
      <c r="F14" s="80">
        <v>20</v>
      </c>
    </row>
    <row r="15" spans="1:6" ht="43.5">
      <c r="A15" s="80" t="s">
        <v>2240</v>
      </c>
      <c r="B15" s="80" t="s">
        <v>2241</v>
      </c>
      <c r="C15" s="80" t="s">
        <v>2242</v>
      </c>
      <c r="D15" s="80" t="s">
        <v>2243</v>
      </c>
      <c r="E15" s="80">
        <v>10</v>
      </c>
      <c r="F15" s="80">
        <v>30</v>
      </c>
    </row>
    <row r="16" spans="1:6">
      <c r="A16" s="80" t="s">
        <v>2169</v>
      </c>
      <c r="F16" s="80">
        <v>360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10356-189D-4A17-A64E-87482B72EFEE}">
  <sheetPr codeName="Sheet20"/>
  <dimension ref="A1:F13"/>
  <sheetViews>
    <sheetView showGridLines="0" workbookViewId="0"/>
  </sheetViews>
  <sheetFormatPr defaultColWidth="70.42578125" defaultRowHeight="14.45"/>
  <cols>
    <col min="1" max="1" width="42.42578125" style="80" customWidth="1"/>
    <col min="2" max="3" width="70.42578125" style="80" bestFit="1"/>
    <col min="4" max="4" width="38.5703125" style="80" customWidth="1"/>
    <col min="5" max="5" width="14" style="80" bestFit="1" customWidth="1"/>
    <col min="6" max="6" width="4.42578125" style="80" bestFit="1" customWidth="1"/>
    <col min="7" max="16384" width="70.42578125" style="80"/>
  </cols>
  <sheetData>
    <row r="1" spans="1:6">
      <c r="A1" s="1053" t="s">
        <v>2145</v>
      </c>
      <c r="B1" s="80" t="s">
        <v>222</v>
      </c>
    </row>
    <row r="3" spans="1:6">
      <c r="A3" s="1053" t="s">
        <v>2146</v>
      </c>
    </row>
    <row r="4" spans="1:6" ht="29.1">
      <c r="A4" s="1053" t="s">
        <v>2147</v>
      </c>
      <c r="B4" s="1053" t="s">
        <v>837</v>
      </c>
      <c r="C4" s="1053" t="s">
        <v>10</v>
      </c>
      <c r="D4" s="1053" t="s">
        <v>2148</v>
      </c>
      <c r="E4" s="1053" t="s">
        <v>2149</v>
      </c>
      <c r="F4" s="80" t="s">
        <v>2150</v>
      </c>
    </row>
    <row r="5" spans="1:6" ht="22.5" customHeight="1">
      <c r="A5" s="80" t="s">
        <v>2151</v>
      </c>
      <c r="B5" s="80" t="s">
        <v>2244</v>
      </c>
      <c r="C5" s="80" t="s">
        <v>2245</v>
      </c>
      <c r="D5" s="80" t="s">
        <v>2154</v>
      </c>
      <c r="E5" s="80">
        <v>0</v>
      </c>
      <c r="F5" s="80">
        <v>10</v>
      </c>
    </row>
    <row r="6" spans="1:6" ht="31.35" customHeight="1">
      <c r="A6" s="80" t="s">
        <v>2151</v>
      </c>
      <c r="B6" s="80" t="s">
        <v>2246</v>
      </c>
      <c r="C6" s="80" t="s">
        <v>2247</v>
      </c>
      <c r="D6" s="80" t="s">
        <v>2154</v>
      </c>
      <c r="E6" s="80">
        <v>0</v>
      </c>
      <c r="F6" s="80">
        <v>22</v>
      </c>
    </row>
    <row r="7" spans="1:6" ht="57.95">
      <c r="A7" s="80" t="s">
        <v>2151</v>
      </c>
      <c r="B7" s="80" t="s">
        <v>2248</v>
      </c>
      <c r="C7" s="80" t="s">
        <v>2249</v>
      </c>
      <c r="D7" s="80" t="s">
        <v>2154</v>
      </c>
      <c r="E7" s="80">
        <v>0</v>
      </c>
      <c r="F7" s="80">
        <v>10</v>
      </c>
    </row>
    <row r="8" spans="1:6" ht="29.1">
      <c r="A8" s="80" t="s">
        <v>2250</v>
      </c>
      <c r="B8" s="80" t="s">
        <v>2251</v>
      </c>
      <c r="C8" s="80" t="s">
        <v>2252</v>
      </c>
      <c r="D8" s="80" t="s">
        <v>2253</v>
      </c>
      <c r="E8" s="80">
        <v>4</v>
      </c>
      <c r="F8" s="80">
        <v>30</v>
      </c>
    </row>
    <row r="9" spans="1:6" ht="29.1">
      <c r="A9" s="80" t="s">
        <v>2254</v>
      </c>
      <c r="B9" s="80" t="s">
        <v>2079</v>
      </c>
      <c r="C9" s="80" t="s">
        <v>2255</v>
      </c>
      <c r="D9" s="80" t="s">
        <v>2254</v>
      </c>
      <c r="E9" s="80">
        <v>1</v>
      </c>
      <c r="F9" s="80">
        <v>18</v>
      </c>
    </row>
    <row r="10" spans="1:6">
      <c r="A10" s="80" t="s">
        <v>2254</v>
      </c>
      <c r="B10" s="80" t="s">
        <v>2256</v>
      </c>
      <c r="C10" s="80" t="s">
        <v>2257</v>
      </c>
      <c r="D10" s="80" t="s">
        <v>2254</v>
      </c>
      <c r="E10" s="80">
        <v>5</v>
      </c>
      <c r="F10" s="80">
        <v>18</v>
      </c>
    </row>
    <row r="11" spans="1:6" ht="29.1">
      <c r="A11" s="80" t="s">
        <v>2254</v>
      </c>
      <c r="B11" s="80" t="s">
        <v>2258</v>
      </c>
      <c r="C11" s="80" t="s">
        <v>2259</v>
      </c>
      <c r="D11" s="80" t="s">
        <v>2260</v>
      </c>
      <c r="E11" s="80">
        <v>2</v>
      </c>
      <c r="F11" s="80">
        <v>49</v>
      </c>
    </row>
    <row r="12" spans="1:6" ht="29.1">
      <c r="A12" s="80" t="s">
        <v>2254</v>
      </c>
      <c r="B12" s="80" t="s">
        <v>2261</v>
      </c>
      <c r="C12" s="80" t="s">
        <v>2262</v>
      </c>
      <c r="D12" s="80" t="s">
        <v>2263</v>
      </c>
      <c r="E12" s="80">
        <v>3</v>
      </c>
      <c r="F12" s="80">
        <v>28</v>
      </c>
    </row>
    <row r="13" spans="1:6">
      <c r="A13" s="80" t="s">
        <v>2169</v>
      </c>
      <c r="F13" s="80">
        <v>185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574CE-48D7-4E8E-A430-954F795C5EA2}">
  <sheetPr codeName="Sheet21"/>
  <dimension ref="A1:F25"/>
  <sheetViews>
    <sheetView showGridLines="0" workbookViewId="0"/>
  </sheetViews>
  <sheetFormatPr defaultColWidth="70.42578125" defaultRowHeight="14.45"/>
  <cols>
    <col min="1" max="1" width="42.42578125" style="80" customWidth="1"/>
    <col min="2" max="3" width="70.42578125" style="80" bestFit="1"/>
    <col min="4" max="4" width="38.5703125" style="80" customWidth="1"/>
    <col min="5" max="5" width="14" style="80" bestFit="1" customWidth="1"/>
    <col min="6" max="6" width="4.42578125" style="80" bestFit="1" customWidth="1"/>
    <col min="7" max="16384" width="70.42578125" style="80"/>
  </cols>
  <sheetData>
    <row r="1" spans="1:6">
      <c r="A1" s="1053" t="s">
        <v>2145</v>
      </c>
      <c r="B1" s="80" t="s">
        <v>101</v>
      </c>
    </row>
    <row r="3" spans="1:6">
      <c r="A3" s="1053" t="s">
        <v>2146</v>
      </c>
    </row>
    <row r="4" spans="1:6" ht="29.1">
      <c r="A4" s="1053" t="s">
        <v>2147</v>
      </c>
      <c r="B4" s="1053" t="s">
        <v>837</v>
      </c>
      <c r="C4" s="1053" t="s">
        <v>10</v>
      </c>
      <c r="D4" s="1053" t="s">
        <v>2148</v>
      </c>
      <c r="E4" s="1053" t="s">
        <v>2149</v>
      </c>
      <c r="F4" s="80" t="s">
        <v>2150</v>
      </c>
    </row>
    <row r="5" spans="1:6" ht="42.6" customHeight="1">
      <c r="A5" s="80" t="s">
        <v>2264</v>
      </c>
      <c r="B5" s="80" t="s">
        <v>1297</v>
      </c>
      <c r="C5" s="80" t="s">
        <v>2265</v>
      </c>
      <c r="D5" s="80" t="s">
        <v>2266</v>
      </c>
      <c r="E5" s="80">
        <v>1</v>
      </c>
      <c r="F5" s="80">
        <v>65</v>
      </c>
    </row>
    <row r="6" spans="1:6" ht="31.35" customHeight="1">
      <c r="A6" s="80" t="s">
        <v>2267</v>
      </c>
      <c r="B6" s="80" t="s">
        <v>2268</v>
      </c>
      <c r="C6" s="80" t="s">
        <v>2269</v>
      </c>
      <c r="D6" s="80" t="s">
        <v>2270</v>
      </c>
      <c r="E6" s="80">
        <v>10</v>
      </c>
      <c r="F6" s="80">
        <v>50</v>
      </c>
    </row>
    <row r="7" spans="1:6" ht="72.599999999999994">
      <c r="A7" s="80" t="s">
        <v>2267</v>
      </c>
      <c r="B7" s="80" t="s">
        <v>2271</v>
      </c>
      <c r="C7" s="80" t="s">
        <v>2272</v>
      </c>
      <c r="D7" s="80" t="s">
        <v>2273</v>
      </c>
      <c r="E7" s="80">
        <v>8</v>
      </c>
      <c r="F7" s="80">
        <v>12</v>
      </c>
    </row>
    <row r="8" spans="1:6" ht="43.5">
      <c r="A8" s="80" t="s">
        <v>2274</v>
      </c>
      <c r="B8" s="80" t="s">
        <v>1009</v>
      </c>
      <c r="C8" s="80" t="s">
        <v>149</v>
      </c>
      <c r="D8" s="80" t="s">
        <v>2187</v>
      </c>
      <c r="E8" s="80">
        <v>19</v>
      </c>
      <c r="F8" s="80">
        <v>54</v>
      </c>
    </row>
    <row r="9" spans="1:6" ht="29.1">
      <c r="A9" s="80" t="s">
        <v>2275</v>
      </c>
      <c r="B9" s="80" t="s">
        <v>193</v>
      </c>
      <c r="C9" s="80" t="s">
        <v>194</v>
      </c>
      <c r="D9" s="80" t="s">
        <v>2276</v>
      </c>
      <c r="E9" s="80">
        <v>15</v>
      </c>
      <c r="F9" s="80">
        <v>20</v>
      </c>
    </row>
    <row r="10" spans="1:6" ht="87">
      <c r="A10" s="80" t="s">
        <v>2277</v>
      </c>
      <c r="B10" s="80" t="s">
        <v>1271</v>
      </c>
      <c r="C10" s="80" t="s">
        <v>1272</v>
      </c>
      <c r="D10" s="80" t="s">
        <v>2278</v>
      </c>
      <c r="E10" s="80">
        <v>6</v>
      </c>
      <c r="F10" s="80">
        <v>90</v>
      </c>
    </row>
    <row r="11" spans="1:6" ht="29.1">
      <c r="A11" s="80" t="s">
        <v>2279</v>
      </c>
      <c r="B11" s="80" t="s">
        <v>1309</v>
      </c>
      <c r="C11" s="80" t="s">
        <v>1310</v>
      </c>
      <c r="D11" s="80" t="s">
        <v>2280</v>
      </c>
      <c r="E11" s="80" t="s">
        <v>583</v>
      </c>
    </row>
    <row r="12" spans="1:6" ht="43.5">
      <c r="A12" s="80" t="s">
        <v>2281</v>
      </c>
      <c r="B12" s="80" t="s">
        <v>1009</v>
      </c>
      <c r="C12" s="80" t="s">
        <v>1010</v>
      </c>
      <c r="D12" s="80" t="s">
        <v>2282</v>
      </c>
      <c r="E12" s="80">
        <v>18</v>
      </c>
      <c r="F12" s="80">
        <v>0</v>
      </c>
    </row>
    <row r="13" spans="1:6" ht="57.95">
      <c r="A13" s="80" t="s">
        <v>107</v>
      </c>
      <c r="B13" s="80" t="s">
        <v>141</v>
      </c>
      <c r="C13" s="80" t="s">
        <v>143</v>
      </c>
      <c r="D13" s="80" t="s">
        <v>2283</v>
      </c>
      <c r="E13" s="80">
        <v>2</v>
      </c>
      <c r="F13" s="80">
        <v>30</v>
      </c>
    </row>
    <row r="14" spans="1:6" ht="87">
      <c r="A14" s="80" t="s">
        <v>2284</v>
      </c>
      <c r="B14" s="80" t="s">
        <v>2285</v>
      </c>
      <c r="C14" s="80" t="s">
        <v>2286</v>
      </c>
      <c r="D14" s="80" t="s">
        <v>2287</v>
      </c>
      <c r="E14" s="80">
        <v>12</v>
      </c>
      <c r="F14" s="80">
        <v>25</v>
      </c>
    </row>
    <row r="15" spans="1:6" ht="29.1">
      <c r="A15" s="80" t="s">
        <v>2288</v>
      </c>
      <c r="B15" s="80" t="s">
        <v>2289</v>
      </c>
      <c r="C15" s="80" t="s">
        <v>2290</v>
      </c>
      <c r="D15" s="80" t="s">
        <v>2291</v>
      </c>
      <c r="E15" s="80">
        <v>16</v>
      </c>
      <c r="F15" s="80">
        <v>9</v>
      </c>
    </row>
    <row r="16" spans="1:6" ht="29.1">
      <c r="A16" s="80" t="s">
        <v>2292</v>
      </c>
      <c r="B16" s="80" t="s">
        <v>1119</v>
      </c>
      <c r="C16" s="80" t="s">
        <v>1120</v>
      </c>
      <c r="D16" s="80" t="s">
        <v>2293</v>
      </c>
      <c r="E16" s="80">
        <v>7</v>
      </c>
      <c r="F16" s="80">
        <v>50</v>
      </c>
    </row>
    <row r="17" spans="1:6" ht="101.45">
      <c r="A17" s="80" t="s">
        <v>2294</v>
      </c>
      <c r="B17" s="80" t="s">
        <v>2295</v>
      </c>
      <c r="C17" s="80" t="s">
        <v>2296</v>
      </c>
      <c r="D17" s="80" t="s">
        <v>2297</v>
      </c>
      <c r="E17" s="80">
        <v>14</v>
      </c>
      <c r="F17" s="80">
        <v>60</v>
      </c>
    </row>
    <row r="18" spans="1:6" ht="57.95">
      <c r="A18" s="80" t="s">
        <v>2294</v>
      </c>
      <c r="B18" s="80" t="s">
        <v>2298</v>
      </c>
      <c r="C18" s="80" t="s">
        <v>1304</v>
      </c>
      <c r="D18" s="80" t="s">
        <v>2299</v>
      </c>
      <c r="E18" s="80">
        <v>4</v>
      </c>
      <c r="F18" s="80">
        <v>20</v>
      </c>
    </row>
    <row r="19" spans="1:6" ht="130.5">
      <c r="A19" s="80" t="s">
        <v>2300</v>
      </c>
      <c r="B19" s="80" t="s">
        <v>2301</v>
      </c>
      <c r="C19" s="80" t="s">
        <v>2302</v>
      </c>
      <c r="D19" s="80" t="s">
        <v>2303</v>
      </c>
      <c r="E19" s="80">
        <v>9</v>
      </c>
      <c r="F19" s="80">
        <v>0</v>
      </c>
    </row>
    <row r="20" spans="1:6" ht="29.1">
      <c r="A20" s="80" t="s">
        <v>2304</v>
      </c>
      <c r="B20" s="80" t="s">
        <v>1300</v>
      </c>
      <c r="C20" s="80" t="s">
        <v>1301</v>
      </c>
      <c r="D20" s="80" t="s">
        <v>2305</v>
      </c>
      <c r="E20" s="80">
        <v>17</v>
      </c>
      <c r="F20" s="80">
        <v>20</v>
      </c>
    </row>
    <row r="21" spans="1:6" ht="43.5">
      <c r="A21" s="80" t="s">
        <v>2306</v>
      </c>
      <c r="B21" s="80" t="s">
        <v>2307</v>
      </c>
      <c r="C21" s="80" t="s">
        <v>2308</v>
      </c>
      <c r="D21" s="80" t="s">
        <v>2187</v>
      </c>
      <c r="E21" s="80">
        <v>11</v>
      </c>
      <c r="F21" s="80">
        <v>30</v>
      </c>
    </row>
    <row r="22" spans="1:6" ht="72.599999999999994">
      <c r="A22" s="80" t="s">
        <v>2306</v>
      </c>
      <c r="B22" s="80" t="s">
        <v>2309</v>
      </c>
      <c r="C22" s="80" t="s">
        <v>2310</v>
      </c>
      <c r="D22" s="80" t="s">
        <v>2311</v>
      </c>
      <c r="E22" s="80">
        <v>13</v>
      </c>
      <c r="F22" s="80">
        <v>30</v>
      </c>
    </row>
    <row r="23" spans="1:6" ht="72.599999999999994">
      <c r="A23" s="80" t="s">
        <v>2312</v>
      </c>
      <c r="B23" s="80" t="s">
        <v>197</v>
      </c>
      <c r="C23" s="80" t="s">
        <v>198</v>
      </c>
      <c r="D23" s="80" t="s">
        <v>2313</v>
      </c>
      <c r="E23" s="80">
        <v>3</v>
      </c>
      <c r="F23" s="80">
        <v>30</v>
      </c>
    </row>
    <row r="24" spans="1:6" ht="101.45">
      <c r="A24" s="80" t="s">
        <v>2314</v>
      </c>
      <c r="B24" s="80" t="s">
        <v>2315</v>
      </c>
      <c r="C24" s="80" t="s">
        <v>2316</v>
      </c>
      <c r="D24" s="80" t="s">
        <v>2317</v>
      </c>
      <c r="E24" s="80">
        <v>5</v>
      </c>
      <c r="F24" s="80">
        <v>30</v>
      </c>
    </row>
    <row r="25" spans="1:6">
      <c r="A25" s="80" t="s">
        <v>2169</v>
      </c>
      <c r="F25" s="80">
        <v>625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848E2-FE71-4FCE-B2C7-C59FF1401942}">
  <sheetPr codeName="Sheet22"/>
  <dimension ref="A1:F21"/>
  <sheetViews>
    <sheetView showGridLines="0" workbookViewId="0"/>
  </sheetViews>
  <sheetFormatPr defaultColWidth="70.42578125" defaultRowHeight="14.45"/>
  <cols>
    <col min="1" max="1" width="42.42578125" style="80" customWidth="1"/>
    <col min="2" max="3" width="70.42578125" style="80" bestFit="1"/>
    <col min="4" max="4" width="24.5703125" style="80" customWidth="1"/>
    <col min="5" max="5" width="11" style="80" bestFit="1" customWidth="1"/>
    <col min="6" max="6" width="4.5703125" style="80" bestFit="1" customWidth="1"/>
    <col min="7" max="16384" width="70.42578125" style="80"/>
  </cols>
  <sheetData>
    <row r="1" spans="1:6">
      <c r="A1" s="1053" t="s">
        <v>2145</v>
      </c>
      <c r="B1" s="80" t="s">
        <v>2318</v>
      </c>
    </row>
    <row r="3" spans="1:6">
      <c r="A3" s="1053" t="s">
        <v>2146</v>
      </c>
    </row>
    <row r="4" spans="1:6" ht="29.1">
      <c r="A4" s="1053" t="s">
        <v>2147</v>
      </c>
      <c r="B4" s="1053" t="s">
        <v>837</v>
      </c>
      <c r="C4" s="1053" t="s">
        <v>10</v>
      </c>
      <c r="D4" s="1053" t="s">
        <v>2148</v>
      </c>
      <c r="E4" s="1053" t="s">
        <v>2149</v>
      </c>
      <c r="F4" s="80" t="s">
        <v>2150</v>
      </c>
    </row>
    <row r="5" spans="1:6" ht="22.5" customHeight="1">
      <c r="A5" s="80" t="s">
        <v>2319</v>
      </c>
      <c r="B5" s="80" t="s">
        <v>2320</v>
      </c>
      <c r="C5" s="80" t="s">
        <v>2187</v>
      </c>
      <c r="D5" s="80" t="s">
        <v>2321</v>
      </c>
      <c r="E5" s="80">
        <v>0</v>
      </c>
      <c r="F5" s="80">
        <v>40</v>
      </c>
    </row>
    <row r="6" spans="1:6" ht="31.35" customHeight="1">
      <c r="A6" s="80" t="s">
        <v>2322</v>
      </c>
      <c r="B6" s="80" t="s">
        <v>2323</v>
      </c>
      <c r="C6" s="80" t="s">
        <v>2324</v>
      </c>
      <c r="D6" s="80" t="s">
        <v>2325</v>
      </c>
      <c r="E6" s="80">
        <v>2</v>
      </c>
      <c r="F6" s="80">
        <v>10</v>
      </c>
    </row>
    <row r="7" spans="1:6" ht="72.599999999999994">
      <c r="A7" s="80" t="s">
        <v>2326</v>
      </c>
      <c r="B7" s="80" t="s">
        <v>2327</v>
      </c>
      <c r="C7" s="80" t="s">
        <v>2328</v>
      </c>
      <c r="D7" s="80" t="s">
        <v>2329</v>
      </c>
      <c r="E7" s="80">
        <v>3</v>
      </c>
      <c r="F7" s="80">
        <v>60</v>
      </c>
    </row>
    <row r="8" spans="1:6" ht="57.95">
      <c r="A8" s="80" t="s">
        <v>2211</v>
      </c>
      <c r="B8" s="80" t="s">
        <v>2330</v>
      </c>
      <c r="F8" s="80">
        <v>20</v>
      </c>
    </row>
    <row r="9" spans="1:6" ht="29.1">
      <c r="A9" s="80" t="s">
        <v>2211</v>
      </c>
      <c r="B9" s="80" t="s">
        <v>2331</v>
      </c>
      <c r="C9" s="80" t="s">
        <v>2332</v>
      </c>
      <c r="D9" s="80" t="s">
        <v>2187</v>
      </c>
      <c r="E9" s="80">
        <v>13</v>
      </c>
      <c r="F9" s="80">
        <v>5</v>
      </c>
    </row>
    <row r="10" spans="1:6">
      <c r="A10" s="80" t="s">
        <v>2333</v>
      </c>
      <c r="B10" s="80" t="s">
        <v>2334</v>
      </c>
      <c r="C10" s="80" t="s">
        <v>2335</v>
      </c>
      <c r="D10" s="80" t="s">
        <v>2336</v>
      </c>
      <c r="E10" s="80">
        <v>5</v>
      </c>
      <c r="F10" s="80">
        <v>40</v>
      </c>
    </row>
    <row r="11" spans="1:6" ht="43.5">
      <c r="A11" s="80" t="s">
        <v>2163</v>
      </c>
      <c r="B11" s="80" t="s">
        <v>2337</v>
      </c>
      <c r="C11" s="80" t="s">
        <v>2338</v>
      </c>
      <c r="D11" s="80" t="s">
        <v>2187</v>
      </c>
      <c r="E11" s="80">
        <v>7</v>
      </c>
      <c r="F11" s="80">
        <v>10</v>
      </c>
    </row>
    <row r="12" spans="1:6" ht="43.5">
      <c r="A12" s="80" t="s">
        <v>2163</v>
      </c>
      <c r="B12" s="80" t="s">
        <v>2339</v>
      </c>
      <c r="C12" s="80" t="s">
        <v>2338</v>
      </c>
      <c r="D12" s="80" t="s">
        <v>2187</v>
      </c>
      <c r="E12" s="80">
        <v>8</v>
      </c>
      <c r="F12" s="80">
        <v>15</v>
      </c>
    </row>
    <row r="13" spans="1:6" ht="43.5">
      <c r="A13" s="80" t="s">
        <v>2163</v>
      </c>
      <c r="B13" s="80" t="s">
        <v>2340</v>
      </c>
      <c r="C13" s="80" t="s">
        <v>2338</v>
      </c>
      <c r="D13" s="80" t="s">
        <v>2187</v>
      </c>
      <c r="E13" s="80">
        <v>9</v>
      </c>
      <c r="F13" s="80">
        <v>15</v>
      </c>
    </row>
    <row r="14" spans="1:6">
      <c r="A14" s="80" t="s">
        <v>2163</v>
      </c>
      <c r="B14" s="80" t="s">
        <v>1179</v>
      </c>
      <c r="C14" s="80" t="s">
        <v>1180</v>
      </c>
      <c r="D14" s="80" t="s">
        <v>2187</v>
      </c>
      <c r="E14" s="80">
        <v>10</v>
      </c>
      <c r="F14" s="80">
        <v>40</v>
      </c>
    </row>
    <row r="15" spans="1:6" ht="29.1">
      <c r="A15" s="80" t="s">
        <v>2163</v>
      </c>
      <c r="B15" s="80" t="s">
        <v>2341</v>
      </c>
      <c r="C15" s="80" t="s">
        <v>2342</v>
      </c>
      <c r="D15" s="80" t="s">
        <v>2165</v>
      </c>
      <c r="E15" s="80" t="s">
        <v>583</v>
      </c>
      <c r="F15" s="80">
        <v>20</v>
      </c>
    </row>
    <row r="16" spans="1:6" ht="57.95">
      <c r="A16" s="80" t="s">
        <v>2343</v>
      </c>
      <c r="B16" s="80" t="s">
        <v>2344</v>
      </c>
      <c r="C16" s="80" t="s">
        <v>2345</v>
      </c>
      <c r="D16" s="80" t="s">
        <v>2187</v>
      </c>
      <c r="E16" s="80">
        <v>12</v>
      </c>
      <c r="F16" s="80">
        <v>5</v>
      </c>
    </row>
    <row r="17" spans="1:6">
      <c r="A17" s="80" t="s">
        <v>2288</v>
      </c>
      <c r="B17" s="80" t="s">
        <v>2346</v>
      </c>
      <c r="C17" s="80" t="s">
        <v>2347</v>
      </c>
      <c r="D17" s="80" t="s">
        <v>2187</v>
      </c>
      <c r="E17" s="80">
        <v>6</v>
      </c>
      <c r="F17" s="80">
        <v>40</v>
      </c>
    </row>
    <row r="18" spans="1:6" ht="29.1">
      <c r="A18" s="80" t="s">
        <v>2254</v>
      </c>
      <c r="B18" s="80" t="s">
        <v>2348</v>
      </c>
      <c r="C18" s="80" t="s">
        <v>2349</v>
      </c>
      <c r="D18" s="80" t="s">
        <v>2350</v>
      </c>
      <c r="E18" s="80">
        <v>4</v>
      </c>
      <c r="F18" s="80">
        <v>5</v>
      </c>
    </row>
    <row r="19" spans="1:6" ht="57.95">
      <c r="A19" s="80" t="s">
        <v>2254</v>
      </c>
      <c r="B19" s="80" t="s">
        <v>2351</v>
      </c>
      <c r="C19" s="80" t="s">
        <v>2352</v>
      </c>
      <c r="D19" s="80" t="s">
        <v>2353</v>
      </c>
      <c r="E19" s="80">
        <v>11</v>
      </c>
      <c r="F19" s="80">
        <v>20</v>
      </c>
    </row>
    <row r="20" spans="1:6">
      <c r="A20" s="80" t="s">
        <v>2254</v>
      </c>
      <c r="B20" s="80" t="s">
        <v>2354</v>
      </c>
      <c r="C20" s="80" t="s">
        <v>2355</v>
      </c>
      <c r="D20" s="80" t="s">
        <v>2187</v>
      </c>
      <c r="E20" s="80" t="s">
        <v>583</v>
      </c>
      <c r="F20" s="80">
        <v>40</v>
      </c>
    </row>
    <row r="21" spans="1:6">
      <c r="A21" s="80" t="s">
        <v>2169</v>
      </c>
      <c r="F21" s="80">
        <v>385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62B-32A8-4E1A-8610-BBC9FD2227B4}">
  <sheetPr codeName="Sheet23">
    <tabColor theme="6" tint="-0.249977111117893"/>
  </sheetPr>
  <dimension ref="A1:X42"/>
  <sheetViews>
    <sheetView topLeftCell="C3" zoomScale="120" zoomScaleNormal="120" workbookViewId="0">
      <selection activeCell="M17" sqref="M17"/>
    </sheetView>
  </sheetViews>
  <sheetFormatPr defaultColWidth="8.5703125" defaultRowHeight="14.45"/>
  <cols>
    <col min="1" max="1" width="16.5703125" style="918" customWidth="1"/>
    <col min="2" max="2" width="8" style="918" customWidth="1"/>
    <col min="3" max="5" width="12.5703125" style="919" customWidth="1"/>
    <col min="6" max="6" width="12.5703125" style="920" customWidth="1"/>
    <col min="7" max="7" width="12.5703125" style="919" customWidth="1"/>
    <col min="8" max="8" width="6.42578125" style="921" customWidth="1"/>
    <col min="9" max="9" width="12.5703125" style="919" customWidth="1"/>
    <col min="10" max="10" width="5.5703125" style="922" customWidth="1"/>
    <col min="11" max="11" width="12.5703125" style="923" customWidth="1"/>
    <col min="12" max="15" width="12.5703125" style="919" customWidth="1"/>
    <col min="16" max="16" width="15.5703125" style="919" customWidth="1"/>
    <col min="17" max="20" width="12.5703125" style="919" customWidth="1"/>
    <col min="21" max="21" width="12.5703125" style="920" customWidth="1"/>
    <col min="22" max="22" width="8.5703125" style="579" bestFit="1" customWidth="1"/>
    <col min="23" max="23" width="13.5703125" style="579" bestFit="1" customWidth="1"/>
    <col min="24" max="24" width="10.5703125" style="579" customWidth="1"/>
    <col min="25" max="16384" width="8.5703125" style="579"/>
  </cols>
  <sheetData>
    <row r="1" spans="1:24" s="485" customFormat="1">
      <c r="A1" s="924" t="s">
        <v>2356</v>
      </c>
      <c r="B1" s="925"/>
      <c r="H1" s="926"/>
      <c r="I1" s="927"/>
      <c r="J1" s="928"/>
      <c r="K1" s="929"/>
    </row>
    <row r="2" spans="1:24" s="485" customFormat="1">
      <c r="A2" s="924"/>
      <c r="B2" s="925"/>
      <c r="C2" s="485">
        <v>1</v>
      </c>
      <c r="D2" s="485">
        <v>3</v>
      </c>
      <c r="E2" s="485">
        <v>2</v>
      </c>
      <c r="F2" s="485">
        <v>4</v>
      </c>
      <c r="G2" s="485">
        <v>5</v>
      </c>
      <c r="H2" s="926"/>
      <c r="I2" s="927">
        <v>6</v>
      </c>
      <c r="J2" s="928"/>
      <c r="K2" s="929">
        <v>7</v>
      </c>
      <c r="L2" s="485">
        <v>8</v>
      </c>
      <c r="M2" s="485">
        <v>9</v>
      </c>
      <c r="N2" s="485">
        <v>10</v>
      </c>
      <c r="O2" s="485">
        <v>11</v>
      </c>
      <c r="P2" s="485">
        <v>12</v>
      </c>
    </row>
    <row r="3" spans="1:24" s="913" customFormat="1" ht="43.5">
      <c r="B3" s="930" t="s">
        <v>16</v>
      </c>
      <c r="C3" s="931" t="s">
        <v>2357</v>
      </c>
      <c r="D3" s="932" t="s">
        <v>2358</v>
      </c>
      <c r="E3" s="931" t="s">
        <v>2359</v>
      </c>
      <c r="F3" s="932" t="s">
        <v>2360</v>
      </c>
      <c r="G3" s="933" t="s">
        <v>2361</v>
      </c>
      <c r="H3" s="934"/>
      <c r="I3" s="933" t="s">
        <v>2362</v>
      </c>
      <c r="J3" s="935"/>
      <c r="K3" s="933" t="s">
        <v>2363</v>
      </c>
      <c r="L3" s="931" t="s">
        <v>2364</v>
      </c>
      <c r="M3" s="936" t="s">
        <v>2365</v>
      </c>
      <c r="N3" s="936" t="s">
        <v>2366</v>
      </c>
      <c r="O3" s="936" t="s">
        <v>1262</v>
      </c>
      <c r="P3" s="931" t="s">
        <v>2367</v>
      </c>
      <c r="Q3" s="937"/>
      <c r="R3" s="937"/>
      <c r="S3" s="937"/>
      <c r="T3" s="937"/>
      <c r="U3" s="918"/>
    </row>
    <row r="4" spans="1:24" s="914" customFormat="1" ht="72.599999999999994">
      <c r="B4" s="938" t="s">
        <v>2368</v>
      </c>
      <c r="C4" s="939" t="s">
        <v>2369</v>
      </c>
      <c r="D4" s="940" t="s">
        <v>2370</v>
      </c>
      <c r="E4" s="939" t="s">
        <v>2371</v>
      </c>
      <c r="F4" s="940" t="s">
        <v>2372</v>
      </c>
      <c r="G4" s="940" t="s">
        <v>2373</v>
      </c>
      <c r="H4" s="941"/>
      <c r="I4" s="940" t="s">
        <v>2374</v>
      </c>
      <c r="J4" s="942"/>
      <c r="K4" s="940" t="s">
        <v>2375</v>
      </c>
      <c r="L4" s="939" t="s">
        <v>2376</v>
      </c>
      <c r="M4" s="943"/>
      <c r="N4" s="943"/>
      <c r="O4" s="943" t="s">
        <v>2377</v>
      </c>
      <c r="P4" s="939" t="s">
        <v>2378</v>
      </c>
      <c r="Q4" s="944"/>
      <c r="R4" s="944"/>
      <c r="S4" s="944"/>
      <c r="T4" s="944"/>
      <c r="U4" s="945" t="s">
        <v>2379</v>
      </c>
      <c r="V4" s="946"/>
      <c r="W4" s="946"/>
      <c r="X4" s="946"/>
    </row>
    <row r="5" spans="1:24" s="915" customFormat="1" ht="31.5">
      <c r="A5" s="947"/>
      <c r="B5" s="948" t="s">
        <v>2380</v>
      </c>
      <c r="C5" s="949" t="s">
        <v>2381</v>
      </c>
      <c r="D5" s="949" t="s">
        <v>2382</v>
      </c>
      <c r="E5" s="949" t="s">
        <v>2383</v>
      </c>
      <c r="F5" s="950" t="s">
        <v>2384</v>
      </c>
      <c r="G5" s="949" t="s">
        <v>252</v>
      </c>
      <c r="H5" s="951"/>
      <c r="I5" s="949" t="s">
        <v>252</v>
      </c>
      <c r="J5" s="952"/>
      <c r="K5" s="949" t="s">
        <v>2385</v>
      </c>
      <c r="L5" s="949" t="s">
        <v>2386</v>
      </c>
      <c r="M5" s="949"/>
      <c r="N5" s="949" t="s">
        <v>694</v>
      </c>
      <c r="O5" s="949" t="s">
        <v>2387</v>
      </c>
      <c r="P5" s="949" t="s">
        <v>2388</v>
      </c>
      <c r="Q5" s="953"/>
      <c r="R5" s="953"/>
      <c r="S5" s="953"/>
      <c r="T5" s="953"/>
      <c r="U5" s="954" t="s">
        <v>16</v>
      </c>
      <c r="V5" s="26" t="s">
        <v>2389</v>
      </c>
      <c r="W5" s="26" t="s">
        <v>2390</v>
      </c>
      <c r="X5" s="26" t="s">
        <v>2391</v>
      </c>
    </row>
    <row r="6" spans="1:24">
      <c r="A6" s="918" t="s">
        <v>2392</v>
      </c>
      <c r="B6" s="955" t="s">
        <v>2393</v>
      </c>
      <c r="C6" s="956">
        <v>45994</v>
      </c>
      <c r="D6" s="956">
        <f>E6+1</f>
        <v>45996</v>
      </c>
      <c r="E6" s="956">
        <f>C6+1</f>
        <v>45995</v>
      </c>
      <c r="F6" s="956">
        <f>D6+3</f>
        <v>45999</v>
      </c>
      <c r="G6" s="956">
        <f>F6+1</f>
        <v>46000</v>
      </c>
      <c r="H6" s="957">
        <f>I6-G6</f>
        <v>9</v>
      </c>
      <c r="I6" s="956">
        <f>K6-8</f>
        <v>46009</v>
      </c>
      <c r="J6" s="958">
        <f>K6-I6</f>
        <v>8</v>
      </c>
      <c r="K6" s="956">
        <f>L6-7</f>
        <v>46017</v>
      </c>
      <c r="L6" s="956">
        <v>46024</v>
      </c>
      <c r="M6" s="959">
        <v>46027</v>
      </c>
      <c r="N6" s="960">
        <v>46050</v>
      </c>
      <c r="O6" s="956">
        <v>46050</v>
      </c>
      <c r="P6" s="961">
        <f>O6+5</f>
        <v>46055</v>
      </c>
      <c r="Q6" s="962"/>
      <c r="R6" s="962"/>
      <c r="S6" s="962"/>
      <c r="T6" s="962"/>
      <c r="U6" s="963" t="s">
        <v>2393</v>
      </c>
      <c r="V6" s="123"/>
      <c r="W6" s="123"/>
      <c r="X6" s="964">
        <v>46050</v>
      </c>
    </row>
    <row r="7" spans="1:24">
      <c r="B7" s="955"/>
      <c r="C7" s="965" t="str">
        <f>TEXT(C6,"ddd")</f>
        <v>Wed</v>
      </c>
      <c r="D7" s="965" t="str">
        <f>TEXT(D6,"ddd")</f>
        <v>Fri</v>
      </c>
      <c r="E7" s="965" t="str">
        <f>TEXT(E6,"ddd")</f>
        <v>Thu</v>
      </c>
      <c r="F7" s="965" t="str">
        <f>TEXT(F6,"ddd")</f>
        <v>Mon</v>
      </c>
      <c r="G7" s="965" t="str">
        <f>TEXT(G6,"ddd")</f>
        <v>Tue</v>
      </c>
      <c r="H7" s="957"/>
      <c r="I7" s="965" t="str">
        <f>TEXT(I6,"ddd")</f>
        <v>Thu</v>
      </c>
      <c r="J7" s="958"/>
      <c r="K7" s="965" t="str">
        <f t="shared" ref="K7:P7" si="0">TEXT(K6,"ddd")</f>
        <v>Fri</v>
      </c>
      <c r="L7" s="965" t="str">
        <f t="shared" si="0"/>
        <v>Fri</v>
      </c>
      <c r="M7" s="966" t="str">
        <f t="shared" si="0"/>
        <v>Mon</v>
      </c>
      <c r="N7" s="966" t="str">
        <f t="shared" si="0"/>
        <v>Wed</v>
      </c>
      <c r="O7" s="965" t="str">
        <f t="shared" si="0"/>
        <v>Wed</v>
      </c>
      <c r="P7" s="965" t="str">
        <f t="shared" si="0"/>
        <v>Mon</v>
      </c>
      <c r="U7" s="963" t="s">
        <v>2394</v>
      </c>
      <c r="V7" s="123">
        <v>17</v>
      </c>
      <c r="W7" s="123" t="s">
        <v>2395</v>
      </c>
      <c r="X7" s="967">
        <v>46078</v>
      </c>
    </row>
    <row r="8" spans="1:24" s="916" customFormat="1">
      <c r="A8" s="918" t="s">
        <v>2396</v>
      </c>
      <c r="B8" s="968" t="s">
        <v>2394</v>
      </c>
      <c r="C8" s="969">
        <v>46027</v>
      </c>
      <c r="D8" s="969">
        <f>C8+2</f>
        <v>46029</v>
      </c>
      <c r="E8" s="969">
        <f>D8+1</f>
        <v>46030</v>
      </c>
      <c r="F8" s="970">
        <f>E8+4</f>
        <v>46034</v>
      </c>
      <c r="G8" s="969">
        <f>F8+1</f>
        <v>46035</v>
      </c>
      <c r="H8" s="971">
        <v>10</v>
      </c>
      <c r="I8" s="969">
        <f>G8+H8</f>
        <v>46045</v>
      </c>
      <c r="J8" s="972">
        <v>10</v>
      </c>
      <c r="K8" s="969">
        <f>I8+J8</f>
        <v>46055</v>
      </c>
      <c r="L8" s="969">
        <f>K8+2</f>
        <v>46057</v>
      </c>
      <c r="M8" s="973">
        <f>L8+1</f>
        <v>46058</v>
      </c>
      <c r="N8" s="973">
        <f>M8+32</f>
        <v>46090</v>
      </c>
      <c r="O8" s="969">
        <f>N8</f>
        <v>46090</v>
      </c>
      <c r="P8" s="969">
        <f>O8+4</f>
        <v>46094</v>
      </c>
      <c r="Q8" s="974"/>
      <c r="R8" s="974"/>
      <c r="S8" s="974"/>
      <c r="T8" s="974"/>
      <c r="U8" s="975" t="s">
        <v>2397</v>
      </c>
      <c r="V8" s="976">
        <v>19</v>
      </c>
      <c r="W8" s="976" t="s">
        <v>2398</v>
      </c>
      <c r="X8" s="977">
        <v>46112</v>
      </c>
    </row>
    <row r="9" spans="1:24" s="916" customFormat="1">
      <c r="B9" s="968"/>
      <c r="C9" s="978" t="str">
        <f>TEXT(C8,"ddd")</f>
        <v>Mon</v>
      </c>
      <c r="D9" s="978" t="str">
        <f>TEXT(D8,"ddd")</f>
        <v>Wed</v>
      </c>
      <c r="E9" s="978" t="str">
        <f>TEXT(E8,"ddd")</f>
        <v>Thu</v>
      </c>
      <c r="F9" s="978" t="str">
        <f>TEXT(F8,"ddd")</f>
        <v>Mon</v>
      </c>
      <c r="G9" s="978" t="str">
        <f>TEXT(G8,"ddd")</f>
        <v>Tue</v>
      </c>
      <c r="H9" s="971"/>
      <c r="I9" s="978" t="str">
        <f>TEXT(I8,"ddd")</f>
        <v>Fri</v>
      </c>
      <c r="J9" s="972"/>
      <c r="K9" s="978" t="str">
        <f t="shared" ref="K9:P9" si="1">TEXT(K8,"ddd")</f>
        <v>Mon</v>
      </c>
      <c r="L9" s="978" t="str">
        <f t="shared" si="1"/>
        <v>Wed</v>
      </c>
      <c r="M9" s="979" t="str">
        <f t="shared" si="1"/>
        <v>Thu</v>
      </c>
      <c r="N9" s="979" t="str">
        <f t="shared" si="1"/>
        <v>Mon</v>
      </c>
      <c r="O9" s="978" t="str">
        <f t="shared" si="1"/>
        <v>Mon</v>
      </c>
      <c r="P9" s="978" t="str">
        <f t="shared" si="1"/>
        <v>Fri</v>
      </c>
      <c r="Q9" s="980"/>
      <c r="R9" s="980"/>
      <c r="S9" s="980"/>
      <c r="T9" s="980"/>
      <c r="U9" s="975" t="s">
        <v>2399</v>
      </c>
      <c r="V9" s="976">
        <v>19</v>
      </c>
      <c r="W9" s="976" t="s">
        <v>2400</v>
      </c>
      <c r="X9" s="977">
        <v>46140</v>
      </c>
    </row>
    <row r="10" spans="1:24">
      <c r="A10" s="918" t="s">
        <v>2396</v>
      </c>
      <c r="B10" s="955" t="s">
        <v>2397</v>
      </c>
      <c r="C10" s="956">
        <f>L8+1</f>
        <v>46058</v>
      </c>
      <c r="D10" s="956">
        <f>C10+4</f>
        <v>46062</v>
      </c>
      <c r="E10" s="956">
        <f>D10+1</f>
        <v>46063</v>
      </c>
      <c r="F10" s="981">
        <f>E10+2</f>
        <v>46065</v>
      </c>
      <c r="G10" s="956">
        <f>F10+1</f>
        <v>46066</v>
      </c>
      <c r="H10" s="957">
        <v>10</v>
      </c>
      <c r="I10" s="956">
        <f>G10+H10</f>
        <v>46076</v>
      </c>
      <c r="J10" s="958">
        <v>10</v>
      </c>
      <c r="K10" s="956">
        <f>I10+J10</f>
        <v>46086</v>
      </c>
      <c r="L10" s="956">
        <f>K10+4</f>
        <v>46090</v>
      </c>
      <c r="M10" s="959">
        <f>L10+1</f>
        <v>46091</v>
      </c>
      <c r="N10" s="959">
        <f>M10+44</f>
        <v>46135</v>
      </c>
      <c r="O10" s="956">
        <f>N10</f>
        <v>46135</v>
      </c>
      <c r="P10" s="956">
        <f>O10+6</f>
        <v>46141</v>
      </c>
      <c r="Q10" s="982"/>
      <c r="R10" s="982"/>
      <c r="S10" s="982"/>
      <c r="T10" s="982"/>
      <c r="U10" s="963" t="s">
        <v>2401</v>
      </c>
      <c r="V10" s="123">
        <v>21</v>
      </c>
      <c r="W10" s="123" t="s">
        <v>2402</v>
      </c>
      <c r="X10" s="967">
        <v>46175</v>
      </c>
    </row>
    <row r="11" spans="1:24">
      <c r="B11" s="955"/>
      <c r="C11" s="965" t="str">
        <f>TEXT(C10,"ddd")</f>
        <v>Thu</v>
      </c>
      <c r="D11" s="965" t="str">
        <f>TEXT(D10,"ddd")</f>
        <v>Mon</v>
      </c>
      <c r="E11" s="965" t="str">
        <f>TEXT(E10,"ddd")</f>
        <v>Tue</v>
      </c>
      <c r="F11" s="965" t="str">
        <f>TEXT(F10,"ddd")</f>
        <v>Thu</v>
      </c>
      <c r="G11" s="965" t="str">
        <f>TEXT(G10,"ddd")</f>
        <v>Fri</v>
      </c>
      <c r="H11" s="957"/>
      <c r="I11" s="965" t="str">
        <f>TEXT(I10,"ddd")</f>
        <v>Mon</v>
      </c>
      <c r="J11" s="958"/>
      <c r="K11" s="965" t="str">
        <f t="shared" ref="K11:P11" si="2">TEXT(K10,"ddd")</f>
        <v>Thu</v>
      </c>
      <c r="L11" s="965" t="str">
        <f t="shared" si="2"/>
        <v>Mon</v>
      </c>
      <c r="M11" s="966" t="str">
        <f t="shared" si="2"/>
        <v>Tue</v>
      </c>
      <c r="N11" s="966" t="str">
        <f t="shared" si="2"/>
        <v>Thu</v>
      </c>
      <c r="O11" s="965" t="str">
        <f t="shared" si="2"/>
        <v>Thu</v>
      </c>
      <c r="P11" s="965" t="str">
        <f t="shared" si="2"/>
        <v>Wed</v>
      </c>
      <c r="U11" s="963" t="s">
        <v>34</v>
      </c>
      <c r="V11" s="123">
        <v>19</v>
      </c>
      <c r="W11" s="123" t="s">
        <v>2403</v>
      </c>
      <c r="X11" s="967">
        <v>46203</v>
      </c>
    </row>
    <row r="12" spans="1:24">
      <c r="A12" s="918" t="s">
        <v>2396</v>
      </c>
      <c r="B12" s="968" t="s">
        <v>2399</v>
      </c>
      <c r="C12" s="969">
        <v>45726</v>
      </c>
      <c r="D12" s="969">
        <f>C12+2</f>
        <v>45728</v>
      </c>
      <c r="E12" s="969">
        <f>D12+1</f>
        <v>45729</v>
      </c>
      <c r="F12" s="970">
        <f>E12+19</f>
        <v>45748</v>
      </c>
      <c r="G12" s="969">
        <f>F12+1</f>
        <v>45749</v>
      </c>
      <c r="H12" s="971">
        <v>9</v>
      </c>
      <c r="I12" s="969">
        <f>G12+H12</f>
        <v>45758</v>
      </c>
      <c r="J12" s="972">
        <v>10</v>
      </c>
      <c r="K12" s="969">
        <f>I12+J12</f>
        <v>45768</v>
      </c>
      <c r="L12" s="969">
        <f>K12+2</f>
        <v>45770</v>
      </c>
      <c r="M12" s="973">
        <f>L12+1</f>
        <v>45771</v>
      </c>
      <c r="N12" s="973">
        <f>M12+32</f>
        <v>45803</v>
      </c>
      <c r="O12" s="969">
        <f>N12</f>
        <v>45803</v>
      </c>
      <c r="P12" s="969">
        <f>O12+6</f>
        <v>45809</v>
      </c>
      <c r="Q12" s="982"/>
      <c r="R12" s="982"/>
      <c r="S12" s="982"/>
      <c r="T12" s="982"/>
      <c r="U12" s="963" t="s">
        <v>2401</v>
      </c>
      <c r="V12" s="123">
        <v>21</v>
      </c>
      <c r="W12" s="123" t="s">
        <v>2402</v>
      </c>
      <c r="X12" s="967">
        <v>46175</v>
      </c>
    </row>
    <row r="13" spans="1:24">
      <c r="B13" s="968"/>
      <c r="C13" s="978" t="str">
        <f>TEXT(C12,"ddd")</f>
        <v>Mon</v>
      </c>
      <c r="D13" s="978" t="str">
        <f>TEXT(D12,"ddd")</f>
        <v>Wed</v>
      </c>
      <c r="E13" s="978" t="str">
        <f>TEXT(E12,"ddd")</f>
        <v>Thu</v>
      </c>
      <c r="F13" s="978" t="str">
        <f>TEXT(F12,"ddd")</f>
        <v>Tue</v>
      </c>
      <c r="G13" s="978" t="str">
        <f>TEXT(G12,"ddd")</f>
        <v>Wed</v>
      </c>
      <c r="H13" s="971"/>
      <c r="I13" s="978" t="str">
        <f>TEXT(I12,"ddd")</f>
        <v>Fri</v>
      </c>
      <c r="J13" s="972"/>
      <c r="K13" s="978" t="str">
        <f t="shared" ref="K13:P13" si="3">TEXT(K12,"ddd")</f>
        <v>Mon</v>
      </c>
      <c r="L13" s="978" t="str">
        <f t="shared" si="3"/>
        <v>Wed</v>
      </c>
      <c r="M13" s="979" t="str">
        <f t="shared" si="3"/>
        <v>Thu</v>
      </c>
      <c r="N13" s="979" t="str">
        <f t="shared" si="3"/>
        <v>Mon</v>
      </c>
      <c r="O13" s="978" t="str">
        <f t="shared" si="3"/>
        <v>Mon</v>
      </c>
      <c r="P13" s="978" t="str">
        <f t="shared" si="3"/>
        <v>Sun</v>
      </c>
      <c r="U13" s="963" t="s">
        <v>34</v>
      </c>
      <c r="V13" s="123">
        <v>19</v>
      </c>
      <c r="W13" s="123" t="s">
        <v>2403</v>
      </c>
      <c r="X13" s="967">
        <v>46203</v>
      </c>
    </row>
    <row r="14" spans="1:24">
      <c r="B14" s="983" t="s">
        <v>2404</v>
      </c>
      <c r="F14" s="919"/>
      <c r="X14" s="984"/>
    </row>
    <row r="15" spans="1:24">
      <c r="F15" s="919"/>
      <c r="X15" s="984"/>
    </row>
    <row r="16" spans="1:24">
      <c r="F16" s="919"/>
      <c r="X16" s="984"/>
    </row>
    <row r="17" spans="1:21" ht="29.1">
      <c r="B17" s="938" t="s">
        <v>2405</v>
      </c>
    </row>
    <row r="18" spans="1:21" s="917" customFormat="1" ht="188.45">
      <c r="A18" s="918"/>
      <c r="B18" s="945" t="s">
        <v>2406</v>
      </c>
      <c r="C18" s="963" t="s">
        <v>2407</v>
      </c>
      <c r="D18" s="963"/>
      <c r="E18" s="963"/>
      <c r="F18" s="963"/>
      <c r="G18" s="963"/>
      <c r="H18" s="985"/>
      <c r="I18" s="963"/>
      <c r="J18" s="986"/>
      <c r="K18" s="987"/>
      <c r="L18" s="963"/>
      <c r="M18" s="963"/>
      <c r="N18" s="963"/>
      <c r="O18" s="963" t="s">
        <v>2408</v>
      </c>
      <c r="P18" s="963"/>
      <c r="Q18" s="920"/>
      <c r="R18" s="920"/>
      <c r="S18" s="920"/>
      <c r="T18" s="920"/>
      <c r="U18" s="920"/>
    </row>
    <row r="19" spans="1:21" s="917" customFormat="1" ht="188.45">
      <c r="A19" s="918"/>
      <c r="B19" s="945" t="s">
        <v>2409</v>
      </c>
      <c r="C19" s="963" t="s">
        <v>2407</v>
      </c>
      <c r="D19" s="963" t="s">
        <v>2410</v>
      </c>
      <c r="E19" s="963" t="s">
        <v>2411</v>
      </c>
      <c r="F19" s="963"/>
      <c r="G19" s="963"/>
      <c r="H19" s="985"/>
      <c r="I19" s="963"/>
      <c r="J19" s="986"/>
      <c r="K19" s="987"/>
      <c r="L19" s="963" t="s">
        <v>2412</v>
      </c>
      <c r="M19" s="963"/>
      <c r="N19" s="963"/>
      <c r="O19" s="963" t="s">
        <v>2408</v>
      </c>
      <c r="P19" s="963" t="s">
        <v>2413</v>
      </c>
      <c r="Q19" s="920"/>
      <c r="R19" s="920"/>
      <c r="S19" s="920"/>
      <c r="T19" s="920"/>
      <c r="U19" s="920"/>
    </row>
    <row r="20" spans="1:21" s="917" customFormat="1" ht="231.95">
      <c r="A20" s="918"/>
      <c r="B20" s="945" t="s">
        <v>252</v>
      </c>
      <c r="C20" s="963" t="s">
        <v>2407</v>
      </c>
      <c r="D20" s="963" t="s">
        <v>2410</v>
      </c>
      <c r="E20" s="963" t="s">
        <v>2414</v>
      </c>
      <c r="F20" s="963" t="s">
        <v>2415</v>
      </c>
      <c r="G20" s="963" t="s">
        <v>2416</v>
      </c>
      <c r="H20" s="985"/>
      <c r="I20" s="963" t="s">
        <v>2417</v>
      </c>
      <c r="J20" s="986"/>
      <c r="K20" s="987" t="s">
        <v>2418</v>
      </c>
      <c r="L20" s="963" t="s">
        <v>2412</v>
      </c>
      <c r="M20" s="963"/>
      <c r="N20" s="963"/>
      <c r="O20" s="963" t="s">
        <v>2408</v>
      </c>
      <c r="P20" s="963"/>
      <c r="Q20" s="920"/>
      <c r="R20" s="920"/>
      <c r="S20" s="920"/>
      <c r="T20" s="920"/>
      <c r="U20" s="920"/>
    </row>
    <row r="21" spans="1:21" s="917" customFormat="1" ht="201.6" customHeight="1">
      <c r="A21" s="918"/>
      <c r="B21" s="945" t="s">
        <v>694</v>
      </c>
      <c r="C21" s="963"/>
      <c r="D21" s="963"/>
      <c r="E21" s="963"/>
      <c r="F21" s="963"/>
      <c r="G21" s="963"/>
      <c r="H21" s="988"/>
      <c r="I21" s="963"/>
      <c r="J21" s="986"/>
      <c r="K21" s="963" t="s">
        <v>2419</v>
      </c>
      <c r="L21" s="963" t="s">
        <v>2412</v>
      </c>
      <c r="M21" s="1578" t="s">
        <v>2420</v>
      </c>
      <c r="N21" s="1578"/>
      <c r="O21" s="963" t="s">
        <v>2421</v>
      </c>
      <c r="P21" s="963"/>
      <c r="Q21" s="920"/>
      <c r="R21" s="920"/>
      <c r="S21" s="920"/>
      <c r="T21" s="920"/>
      <c r="U21" s="920"/>
    </row>
    <row r="22" spans="1:21" s="917" customFormat="1">
      <c r="A22" s="918"/>
      <c r="B22" s="918"/>
      <c r="C22" s="920"/>
      <c r="D22" s="920"/>
      <c r="E22" s="920"/>
      <c r="F22" s="920"/>
      <c r="G22" s="920"/>
      <c r="H22" s="989"/>
      <c r="I22" s="920"/>
      <c r="J22" s="990"/>
      <c r="K22" s="991"/>
      <c r="L22" s="920"/>
      <c r="M22" s="920"/>
      <c r="N22" s="920"/>
      <c r="O22" s="920"/>
      <c r="P22" s="920"/>
      <c r="Q22" s="920"/>
      <c r="R22" s="920"/>
      <c r="S22" s="920"/>
      <c r="T22" s="920"/>
      <c r="U22" s="920"/>
    </row>
    <row r="39" spans="4:6">
      <c r="D39" s="992"/>
      <c r="F39" s="993"/>
    </row>
    <row r="42" spans="4:6">
      <c r="F42" s="919"/>
    </row>
  </sheetData>
  <sheetProtection algorithmName="SHA-512" hashValue="axnMTQk5PHNQrRuoeKXRjAf4R/wjHou3DzngkZSkktPnBtXWpD36Qbe2cYtThGtkWWv7hWMhbAld0Q80cJDFvA==" saltValue="devC6op27hMSwcmikgED+A==" spinCount="100000" sheet="1" objects="1" scenarios="1"/>
  <mergeCells count="1">
    <mergeCell ref="M21:N2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307F5-B5D0-4B60-BD34-2F2618D38126}">
  <sheetPr codeName="Sheet24">
    <tabColor theme="6" tint="-0.249977111117893"/>
  </sheetPr>
  <dimension ref="A1:X42"/>
  <sheetViews>
    <sheetView zoomScale="120" zoomScaleNormal="120" workbookViewId="0">
      <selection activeCell="Q9" sqref="Q9"/>
    </sheetView>
  </sheetViews>
  <sheetFormatPr defaultColWidth="8.5703125" defaultRowHeight="14.45"/>
  <cols>
    <col min="1" max="1" width="16.5703125" style="918" customWidth="1"/>
    <col min="2" max="2" width="8" style="918" customWidth="1"/>
    <col min="3" max="5" width="12.5703125" style="919" customWidth="1"/>
    <col min="6" max="6" width="12.5703125" style="920" customWidth="1"/>
    <col min="7" max="7" width="12.5703125" style="919" customWidth="1"/>
    <col min="8" max="8" width="6.42578125" style="921" customWidth="1"/>
    <col min="9" max="9" width="12.5703125" style="919" customWidth="1"/>
    <col min="10" max="10" width="5.5703125" style="922" customWidth="1"/>
    <col min="11" max="11" width="12.5703125" style="923" customWidth="1"/>
    <col min="12" max="15" width="12.5703125" style="919" customWidth="1"/>
    <col min="16" max="16" width="15.5703125" style="919" customWidth="1"/>
    <col min="17" max="20" width="12.5703125" style="919" customWidth="1"/>
    <col min="21" max="21" width="12.5703125" style="920" customWidth="1"/>
    <col min="22" max="22" width="8.5703125" style="579" bestFit="1" customWidth="1"/>
    <col min="23" max="23" width="13.5703125" style="579" bestFit="1" customWidth="1"/>
    <col min="24" max="24" width="10.5703125" style="579" customWidth="1"/>
    <col min="25" max="16384" width="8.5703125" style="579"/>
  </cols>
  <sheetData>
    <row r="1" spans="1:24" s="485" customFormat="1">
      <c r="A1" s="924" t="s">
        <v>2356</v>
      </c>
      <c r="B1" s="925"/>
      <c r="H1" s="926"/>
      <c r="I1" s="927"/>
      <c r="J1" s="928"/>
      <c r="K1" s="929"/>
    </row>
    <row r="2" spans="1:24" s="485" customFormat="1">
      <c r="A2" s="924"/>
      <c r="B2" s="925"/>
      <c r="C2" s="485">
        <v>1</v>
      </c>
      <c r="D2" s="485">
        <v>3</v>
      </c>
      <c r="E2" s="485">
        <v>2</v>
      </c>
      <c r="F2" s="485">
        <v>4</v>
      </c>
      <c r="G2" s="485">
        <v>5</v>
      </c>
      <c r="H2" s="926"/>
      <c r="I2" s="927">
        <v>6</v>
      </c>
      <c r="J2" s="928"/>
      <c r="K2" s="929">
        <v>7</v>
      </c>
      <c r="L2" s="485">
        <v>8</v>
      </c>
      <c r="M2" s="485">
        <v>9</v>
      </c>
      <c r="N2" s="485">
        <v>10</v>
      </c>
      <c r="O2" s="485">
        <v>11</v>
      </c>
      <c r="P2" s="485">
        <v>12</v>
      </c>
    </row>
    <row r="3" spans="1:24" s="913" customFormat="1" ht="43.5">
      <c r="B3" s="930" t="s">
        <v>16</v>
      </c>
      <c r="C3" s="931" t="s">
        <v>2357</v>
      </c>
      <c r="D3" s="932" t="s">
        <v>2358</v>
      </c>
      <c r="E3" s="931" t="s">
        <v>2359</v>
      </c>
      <c r="F3" s="932" t="s">
        <v>2360</v>
      </c>
      <c r="G3" s="933" t="s">
        <v>2361</v>
      </c>
      <c r="H3" s="934"/>
      <c r="I3" s="933" t="s">
        <v>2362</v>
      </c>
      <c r="J3" s="935"/>
      <c r="K3" s="933" t="s">
        <v>2363</v>
      </c>
      <c r="L3" s="931" t="s">
        <v>2364</v>
      </c>
      <c r="M3" s="936" t="s">
        <v>2365</v>
      </c>
      <c r="N3" s="936" t="s">
        <v>2366</v>
      </c>
      <c r="O3" s="936" t="s">
        <v>1262</v>
      </c>
      <c r="P3" s="931" t="s">
        <v>2367</v>
      </c>
      <c r="Q3" s="937"/>
      <c r="R3" s="937"/>
      <c r="S3" s="937"/>
      <c r="T3" s="937"/>
      <c r="U3" s="918"/>
    </row>
    <row r="4" spans="1:24" s="914" customFormat="1" ht="72.599999999999994">
      <c r="B4" s="938" t="s">
        <v>2368</v>
      </c>
      <c r="C4" s="939" t="s">
        <v>2369</v>
      </c>
      <c r="D4" s="940" t="s">
        <v>2370</v>
      </c>
      <c r="E4" s="939" t="s">
        <v>2371</v>
      </c>
      <c r="F4" s="940" t="s">
        <v>2372</v>
      </c>
      <c r="G4" s="940" t="s">
        <v>2373</v>
      </c>
      <c r="H4" s="941"/>
      <c r="I4" s="940" t="s">
        <v>2374</v>
      </c>
      <c r="J4" s="942"/>
      <c r="K4" s="940" t="s">
        <v>2375</v>
      </c>
      <c r="L4" s="939" t="s">
        <v>2376</v>
      </c>
      <c r="M4" s="943"/>
      <c r="N4" s="943"/>
      <c r="O4" s="943" t="s">
        <v>2377</v>
      </c>
      <c r="P4" s="939" t="s">
        <v>2378</v>
      </c>
      <c r="Q4" s="944"/>
      <c r="R4" s="944"/>
      <c r="S4" s="944"/>
      <c r="T4" s="944"/>
      <c r="U4" s="945" t="s">
        <v>2379</v>
      </c>
      <c r="V4" s="946"/>
      <c r="W4" s="946"/>
      <c r="X4" s="946"/>
    </row>
    <row r="5" spans="1:24" s="915" customFormat="1" ht="31.5">
      <c r="A5" s="947"/>
      <c r="B5" s="948" t="s">
        <v>2380</v>
      </c>
      <c r="C5" s="949" t="s">
        <v>2381</v>
      </c>
      <c r="D5" s="949" t="s">
        <v>2382</v>
      </c>
      <c r="E5" s="949" t="s">
        <v>2383</v>
      </c>
      <c r="F5" s="950" t="s">
        <v>2384</v>
      </c>
      <c r="G5" s="949" t="s">
        <v>252</v>
      </c>
      <c r="H5" s="951"/>
      <c r="I5" s="949" t="s">
        <v>252</v>
      </c>
      <c r="J5" s="952"/>
      <c r="K5" s="949" t="s">
        <v>2385</v>
      </c>
      <c r="L5" s="949" t="s">
        <v>2386</v>
      </c>
      <c r="M5" s="949"/>
      <c r="N5" s="949" t="s">
        <v>694</v>
      </c>
      <c r="O5" s="949" t="s">
        <v>2387</v>
      </c>
      <c r="P5" s="949" t="s">
        <v>2388</v>
      </c>
      <c r="Q5" s="953"/>
      <c r="R5" s="953"/>
      <c r="S5" s="953"/>
      <c r="T5" s="953"/>
      <c r="U5" s="954" t="s">
        <v>16</v>
      </c>
      <c r="V5" s="26" t="s">
        <v>2389</v>
      </c>
      <c r="W5" s="26" t="s">
        <v>2390</v>
      </c>
      <c r="X5" s="26" t="s">
        <v>2391</v>
      </c>
    </row>
    <row r="6" spans="1:24">
      <c r="A6" s="918" t="s">
        <v>2392</v>
      </c>
      <c r="B6" s="955" t="s">
        <v>2393</v>
      </c>
      <c r="C6" s="956">
        <v>45994</v>
      </c>
      <c r="D6" s="956">
        <f>E6+1</f>
        <v>45996</v>
      </c>
      <c r="E6" s="956">
        <f>C6+1</f>
        <v>45995</v>
      </c>
      <c r="F6" s="956">
        <f>D6+3</f>
        <v>45999</v>
      </c>
      <c r="G6" s="956">
        <f>F6+1</f>
        <v>46000</v>
      </c>
      <c r="H6" s="957">
        <f>I6-G6</f>
        <v>9</v>
      </c>
      <c r="I6" s="956">
        <f>K6-8</f>
        <v>46009</v>
      </c>
      <c r="J6" s="958">
        <f>K6-I6</f>
        <v>8</v>
      </c>
      <c r="K6" s="956">
        <f>L6-7</f>
        <v>46017</v>
      </c>
      <c r="L6" s="956">
        <v>46024</v>
      </c>
      <c r="M6" s="959">
        <v>46027</v>
      </c>
      <c r="N6" s="960">
        <v>46050</v>
      </c>
      <c r="O6" s="956">
        <v>46050</v>
      </c>
      <c r="P6" s="961">
        <f>O6+5</f>
        <v>46055</v>
      </c>
      <c r="Q6" s="962"/>
      <c r="R6" s="962"/>
      <c r="S6" s="962"/>
      <c r="T6" s="962"/>
      <c r="U6" s="963" t="s">
        <v>2393</v>
      </c>
      <c r="V6" s="123"/>
      <c r="W6" s="123"/>
      <c r="X6" s="964">
        <v>46050</v>
      </c>
    </row>
    <row r="7" spans="1:24">
      <c r="B7" s="955"/>
      <c r="C7" s="965" t="str">
        <f>TEXT(C6,"ddd")</f>
        <v>Wed</v>
      </c>
      <c r="D7" s="965" t="str">
        <f>TEXT(D6,"ddd")</f>
        <v>Fri</v>
      </c>
      <c r="E7" s="965" t="str">
        <f>TEXT(E6,"ddd")</f>
        <v>Thu</v>
      </c>
      <c r="F7" s="965" t="str">
        <f>TEXT(F6,"ddd")</f>
        <v>Mon</v>
      </c>
      <c r="G7" s="965" t="str">
        <f>TEXT(G6,"ddd")</f>
        <v>Tue</v>
      </c>
      <c r="H7" s="957"/>
      <c r="I7" s="965" t="str">
        <f>TEXT(I6,"ddd")</f>
        <v>Thu</v>
      </c>
      <c r="J7" s="958"/>
      <c r="K7" s="965" t="str">
        <f t="shared" ref="K7:P7" si="0">TEXT(K6,"ddd")</f>
        <v>Fri</v>
      </c>
      <c r="L7" s="965" t="str">
        <f t="shared" si="0"/>
        <v>Fri</v>
      </c>
      <c r="M7" s="966" t="str">
        <f t="shared" si="0"/>
        <v>Mon</v>
      </c>
      <c r="N7" s="966" t="str">
        <f t="shared" si="0"/>
        <v>Wed</v>
      </c>
      <c r="O7" s="965" t="str">
        <f t="shared" si="0"/>
        <v>Wed</v>
      </c>
      <c r="P7" s="965" t="str">
        <f t="shared" si="0"/>
        <v>Mon</v>
      </c>
      <c r="U7" s="963" t="s">
        <v>2394</v>
      </c>
      <c r="V7" s="123">
        <v>17</v>
      </c>
      <c r="W7" s="123" t="s">
        <v>2395</v>
      </c>
      <c r="X7" s="967">
        <v>46078</v>
      </c>
    </row>
    <row r="8" spans="1:24" s="916" customFormat="1">
      <c r="A8" s="918" t="s">
        <v>2396</v>
      </c>
      <c r="B8" s="968" t="s">
        <v>2394</v>
      </c>
      <c r="C8" s="969">
        <v>46027</v>
      </c>
      <c r="D8" s="969">
        <f>C8+2</f>
        <v>46029</v>
      </c>
      <c r="E8" s="969">
        <f>D8+1</f>
        <v>46030</v>
      </c>
      <c r="F8" s="970">
        <f>E8+4</f>
        <v>46034</v>
      </c>
      <c r="G8" s="969">
        <f>F8+1</f>
        <v>46035</v>
      </c>
      <c r="H8" s="971">
        <v>10</v>
      </c>
      <c r="I8" s="969">
        <f>G8+H8</f>
        <v>46045</v>
      </c>
      <c r="J8" s="972">
        <v>10</v>
      </c>
      <c r="K8" s="969">
        <f>I8+J8</f>
        <v>46055</v>
      </c>
      <c r="L8" s="969">
        <f>K8+2</f>
        <v>46057</v>
      </c>
      <c r="M8" s="973">
        <f>L8+1</f>
        <v>46058</v>
      </c>
      <c r="N8" s="973">
        <f>M8+32</f>
        <v>46090</v>
      </c>
      <c r="O8" s="969">
        <f>N8</f>
        <v>46090</v>
      </c>
      <c r="P8" s="969">
        <f>O8+4</f>
        <v>46094</v>
      </c>
      <c r="Q8" s="974"/>
      <c r="R8" s="974"/>
      <c r="S8" s="974"/>
      <c r="T8" s="974"/>
      <c r="U8" s="975" t="s">
        <v>2397</v>
      </c>
      <c r="V8" s="976">
        <v>19</v>
      </c>
      <c r="W8" s="976" t="s">
        <v>2398</v>
      </c>
      <c r="X8" s="977">
        <v>46112</v>
      </c>
    </row>
    <row r="9" spans="1:24" s="916" customFormat="1">
      <c r="B9" s="968"/>
      <c r="C9" s="978" t="str">
        <f>TEXT(C8,"ddd")</f>
        <v>Mon</v>
      </c>
      <c r="D9" s="978" t="str">
        <f>TEXT(D8,"ddd")</f>
        <v>Wed</v>
      </c>
      <c r="E9" s="978" t="str">
        <f>TEXT(E8,"ddd")</f>
        <v>Thu</v>
      </c>
      <c r="F9" s="978" t="str">
        <f>TEXT(F8,"ddd")</f>
        <v>Mon</v>
      </c>
      <c r="G9" s="978" t="str">
        <f>TEXT(G8,"ddd")</f>
        <v>Tue</v>
      </c>
      <c r="H9" s="971"/>
      <c r="I9" s="978" t="str">
        <f>TEXT(I8,"ddd")</f>
        <v>Fri</v>
      </c>
      <c r="J9" s="972"/>
      <c r="K9" s="978" t="str">
        <f t="shared" ref="K9:P9" si="1">TEXT(K8,"ddd")</f>
        <v>Mon</v>
      </c>
      <c r="L9" s="978" t="str">
        <f t="shared" si="1"/>
        <v>Wed</v>
      </c>
      <c r="M9" s="979" t="str">
        <f t="shared" si="1"/>
        <v>Thu</v>
      </c>
      <c r="N9" s="979" t="str">
        <f t="shared" si="1"/>
        <v>Mon</v>
      </c>
      <c r="O9" s="978" t="str">
        <f t="shared" si="1"/>
        <v>Mon</v>
      </c>
      <c r="P9" s="978" t="str">
        <f t="shared" si="1"/>
        <v>Fri</v>
      </c>
      <c r="Q9" s="980"/>
      <c r="R9" s="980"/>
      <c r="S9" s="980"/>
      <c r="T9" s="980"/>
      <c r="U9" s="975" t="s">
        <v>2399</v>
      </c>
      <c r="V9" s="976">
        <v>19</v>
      </c>
      <c r="W9" s="976" t="s">
        <v>2400</v>
      </c>
      <c r="X9" s="977">
        <v>46140</v>
      </c>
    </row>
    <row r="10" spans="1:24">
      <c r="A10" s="918" t="s">
        <v>2396</v>
      </c>
      <c r="B10" s="955" t="s">
        <v>2397</v>
      </c>
      <c r="C10" s="956">
        <f>L8+1</f>
        <v>46058</v>
      </c>
      <c r="D10" s="956">
        <f>C10+4</f>
        <v>46062</v>
      </c>
      <c r="E10" s="956">
        <f>D10+1</f>
        <v>46063</v>
      </c>
      <c r="F10" s="981">
        <f>E10+2</f>
        <v>46065</v>
      </c>
      <c r="G10" s="956">
        <f>F10+1</f>
        <v>46066</v>
      </c>
      <c r="H10" s="957">
        <v>10</v>
      </c>
      <c r="I10" s="956">
        <f>G10+H10</f>
        <v>46076</v>
      </c>
      <c r="J10" s="958">
        <v>10</v>
      </c>
      <c r="K10" s="956">
        <f>I10+J10</f>
        <v>46086</v>
      </c>
      <c r="L10" s="956">
        <f>K10+4</f>
        <v>46090</v>
      </c>
      <c r="M10" s="959">
        <f>L10+1</f>
        <v>46091</v>
      </c>
      <c r="N10" s="959">
        <f>M10+44</f>
        <v>46135</v>
      </c>
      <c r="O10" s="956">
        <f>N10</f>
        <v>46135</v>
      </c>
      <c r="P10" s="956">
        <f>O10+6</f>
        <v>46141</v>
      </c>
      <c r="Q10" s="982"/>
      <c r="R10" s="982"/>
      <c r="S10" s="982"/>
      <c r="T10" s="982"/>
      <c r="U10" s="963" t="s">
        <v>2401</v>
      </c>
      <c r="V10" s="123">
        <v>21</v>
      </c>
      <c r="W10" s="123" t="s">
        <v>2402</v>
      </c>
      <c r="X10" s="967">
        <v>46175</v>
      </c>
    </row>
    <row r="11" spans="1:24">
      <c r="B11" s="955"/>
      <c r="C11" s="965" t="str">
        <f>TEXT(C10,"ddd")</f>
        <v>Thu</v>
      </c>
      <c r="D11" s="965" t="str">
        <f>TEXT(D10,"ddd")</f>
        <v>Mon</v>
      </c>
      <c r="E11" s="965" t="str">
        <f>TEXT(E10,"ddd")</f>
        <v>Tue</v>
      </c>
      <c r="F11" s="965" t="str">
        <f>TEXT(F10,"ddd")</f>
        <v>Thu</v>
      </c>
      <c r="G11" s="965" t="str">
        <f>TEXT(G10,"ddd")</f>
        <v>Fri</v>
      </c>
      <c r="H11" s="957"/>
      <c r="I11" s="965" t="str">
        <f>TEXT(I10,"ddd")</f>
        <v>Mon</v>
      </c>
      <c r="J11" s="958"/>
      <c r="K11" s="965" t="str">
        <f t="shared" ref="K11:P11" si="2">TEXT(K10,"ddd")</f>
        <v>Thu</v>
      </c>
      <c r="L11" s="965" t="str">
        <f t="shared" si="2"/>
        <v>Mon</v>
      </c>
      <c r="M11" s="966" t="str">
        <f t="shared" si="2"/>
        <v>Tue</v>
      </c>
      <c r="N11" s="966" t="str">
        <f t="shared" si="2"/>
        <v>Thu</v>
      </c>
      <c r="O11" s="965" t="str">
        <f t="shared" si="2"/>
        <v>Thu</v>
      </c>
      <c r="P11" s="965" t="str">
        <f t="shared" si="2"/>
        <v>Wed</v>
      </c>
      <c r="U11" s="963" t="s">
        <v>34</v>
      </c>
      <c r="V11" s="123">
        <v>19</v>
      </c>
      <c r="W11" s="123" t="s">
        <v>2403</v>
      </c>
      <c r="X11" s="967">
        <v>46203</v>
      </c>
    </row>
    <row r="12" spans="1:24">
      <c r="A12" s="918" t="s">
        <v>2396</v>
      </c>
      <c r="B12" s="968" t="s">
        <v>2399</v>
      </c>
      <c r="C12" s="969">
        <v>45726</v>
      </c>
      <c r="D12" s="969">
        <f>C12+2</f>
        <v>45728</v>
      </c>
      <c r="E12" s="969">
        <f>D12+1</f>
        <v>45729</v>
      </c>
      <c r="F12" s="970">
        <f>E12+19</f>
        <v>45748</v>
      </c>
      <c r="G12" s="969">
        <f>F12+1</f>
        <v>45749</v>
      </c>
      <c r="H12" s="971">
        <v>9</v>
      </c>
      <c r="I12" s="969">
        <f>G12+H12</f>
        <v>45758</v>
      </c>
      <c r="J12" s="972">
        <v>10</v>
      </c>
      <c r="K12" s="969">
        <f>I12+J12</f>
        <v>45768</v>
      </c>
      <c r="L12" s="969">
        <f>K12+2</f>
        <v>45770</v>
      </c>
      <c r="M12" s="973">
        <f>L12+1</f>
        <v>45771</v>
      </c>
      <c r="N12" s="973">
        <f>M12+32</f>
        <v>45803</v>
      </c>
      <c r="O12" s="969">
        <f>N12</f>
        <v>45803</v>
      </c>
      <c r="P12" s="969">
        <f>O12+6</f>
        <v>45809</v>
      </c>
      <c r="Q12" s="982"/>
      <c r="R12" s="982"/>
      <c r="S12" s="982"/>
      <c r="T12" s="982"/>
      <c r="U12" s="963" t="s">
        <v>2401</v>
      </c>
      <c r="V12" s="123">
        <v>21</v>
      </c>
      <c r="W12" s="123" t="s">
        <v>2402</v>
      </c>
      <c r="X12" s="967">
        <v>46175</v>
      </c>
    </row>
    <row r="13" spans="1:24">
      <c r="B13" s="968"/>
      <c r="C13" s="978" t="str">
        <f>TEXT(C12,"ddd")</f>
        <v>Mon</v>
      </c>
      <c r="D13" s="978" t="str">
        <f>TEXT(D12,"ddd")</f>
        <v>Wed</v>
      </c>
      <c r="E13" s="978" t="str">
        <f>TEXT(E12,"ddd")</f>
        <v>Thu</v>
      </c>
      <c r="F13" s="978" t="str">
        <f>TEXT(F12,"ddd")</f>
        <v>Tue</v>
      </c>
      <c r="G13" s="978" t="str">
        <f>TEXT(G12,"ddd")</f>
        <v>Wed</v>
      </c>
      <c r="H13" s="971"/>
      <c r="I13" s="978" t="str">
        <f>TEXT(I12,"ddd")</f>
        <v>Fri</v>
      </c>
      <c r="J13" s="972"/>
      <c r="K13" s="978" t="str">
        <f t="shared" ref="K13:P13" si="3">TEXT(K12,"ddd")</f>
        <v>Mon</v>
      </c>
      <c r="L13" s="978" t="str">
        <f t="shared" si="3"/>
        <v>Wed</v>
      </c>
      <c r="M13" s="979" t="str">
        <f t="shared" si="3"/>
        <v>Thu</v>
      </c>
      <c r="N13" s="979" t="str">
        <f t="shared" si="3"/>
        <v>Mon</v>
      </c>
      <c r="O13" s="978" t="str">
        <f t="shared" si="3"/>
        <v>Mon</v>
      </c>
      <c r="P13" s="978" t="str">
        <f t="shared" si="3"/>
        <v>Sun</v>
      </c>
      <c r="U13" s="963" t="s">
        <v>34</v>
      </c>
      <c r="V13" s="123">
        <v>19</v>
      </c>
      <c r="W13" s="123" t="s">
        <v>2403</v>
      </c>
      <c r="X13" s="967">
        <v>46203</v>
      </c>
    </row>
    <row r="14" spans="1:24">
      <c r="B14" s="983" t="s">
        <v>2404</v>
      </c>
      <c r="F14" s="919"/>
      <c r="X14" s="984"/>
    </row>
    <row r="15" spans="1:24">
      <c r="F15" s="919"/>
      <c r="X15" s="984"/>
    </row>
    <row r="16" spans="1:24">
      <c r="F16" s="919"/>
      <c r="X16" s="984"/>
    </row>
    <row r="17" spans="1:21" ht="29.1">
      <c r="B17" s="938" t="s">
        <v>2405</v>
      </c>
    </row>
    <row r="18" spans="1:21" s="917" customFormat="1" ht="188.45">
      <c r="A18" s="918"/>
      <c r="B18" s="945" t="s">
        <v>2406</v>
      </c>
      <c r="C18" s="963" t="s">
        <v>2407</v>
      </c>
      <c r="D18" s="963"/>
      <c r="E18" s="963"/>
      <c r="F18" s="963"/>
      <c r="G18" s="963"/>
      <c r="H18" s="985"/>
      <c r="I18" s="963"/>
      <c r="J18" s="986"/>
      <c r="K18" s="987"/>
      <c r="L18" s="963"/>
      <c r="M18" s="963"/>
      <c r="N18" s="963"/>
      <c r="O18" s="963" t="s">
        <v>2408</v>
      </c>
      <c r="P18" s="963"/>
      <c r="Q18" s="920"/>
      <c r="R18" s="920"/>
      <c r="S18" s="920"/>
      <c r="T18" s="920"/>
      <c r="U18" s="920"/>
    </row>
    <row r="19" spans="1:21" s="917" customFormat="1" ht="188.45">
      <c r="A19" s="918"/>
      <c r="B19" s="945" t="s">
        <v>2409</v>
      </c>
      <c r="C19" s="963" t="s">
        <v>2407</v>
      </c>
      <c r="D19" s="963" t="s">
        <v>2410</v>
      </c>
      <c r="E19" s="963" t="s">
        <v>2411</v>
      </c>
      <c r="F19" s="963"/>
      <c r="G19" s="963"/>
      <c r="H19" s="985"/>
      <c r="I19" s="963"/>
      <c r="J19" s="986"/>
      <c r="K19" s="987"/>
      <c r="L19" s="963" t="s">
        <v>2412</v>
      </c>
      <c r="M19" s="963"/>
      <c r="N19" s="963"/>
      <c r="O19" s="963" t="s">
        <v>2408</v>
      </c>
      <c r="P19" s="963" t="s">
        <v>2413</v>
      </c>
      <c r="Q19" s="920"/>
      <c r="R19" s="920"/>
      <c r="S19" s="920"/>
      <c r="T19" s="920"/>
      <c r="U19" s="920"/>
    </row>
    <row r="20" spans="1:21" s="917" customFormat="1" ht="231.95">
      <c r="A20" s="918"/>
      <c r="B20" s="945" t="s">
        <v>252</v>
      </c>
      <c r="C20" s="963" t="s">
        <v>2407</v>
      </c>
      <c r="D20" s="963" t="s">
        <v>2410</v>
      </c>
      <c r="E20" s="963" t="s">
        <v>2414</v>
      </c>
      <c r="F20" s="963" t="s">
        <v>2415</v>
      </c>
      <c r="G20" s="963" t="s">
        <v>2416</v>
      </c>
      <c r="H20" s="985"/>
      <c r="I20" s="963" t="s">
        <v>2417</v>
      </c>
      <c r="J20" s="986"/>
      <c r="K20" s="987" t="s">
        <v>2418</v>
      </c>
      <c r="L20" s="963" t="s">
        <v>2412</v>
      </c>
      <c r="M20" s="963"/>
      <c r="N20" s="963"/>
      <c r="O20" s="963" t="s">
        <v>2408</v>
      </c>
      <c r="P20" s="963"/>
      <c r="Q20" s="920"/>
      <c r="R20" s="920"/>
      <c r="S20" s="920"/>
      <c r="T20" s="920"/>
      <c r="U20" s="920"/>
    </row>
    <row r="21" spans="1:21" s="917" customFormat="1" ht="203.1">
      <c r="A21" s="918"/>
      <c r="B21" s="945" t="s">
        <v>694</v>
      </c>
      <c r="C21" s="963"/>
      <c r="D21" s="963"/>
      <c r="E21" s="963"/>
      <c r="F21" s="963"/>
      <c r="G21" s="963"/>
      <c r="H21" s="988"/>
      <c r="I21" s="963"/>
      <c r="J21" s="986"/>
      <c r="K21" s="963" t="s">
        <v>2419</v>
      </c>
      <c r="L21" s="963" t="s">
        <v>2412</v>
      </c>
      <c r="M21" s="1578" t="s">
        <v>2420</v>
      </c>
      <c r="N21" s="1578"/>
      <c r="O21" s="963" t="s">
        <v>2421</v>
      </c>
      <c r="P21" s="963"/>
      <c r="Q21" s="920"/>
      <c r="R21" s="920"/>
      <c r="S21" s="920"/>
      <c r="T21" s="920"/>
      <c r="U21" s="920"/>
    </row>
    <row r="22" spans="1:21" s="917" customFormat="1">
      <c r="A22" s="918"/>
      <c r="B22" s="918"/>
      <c r="C22" s="920"/>
      <c r="D22" s="920"/>
      <c r="E22" s="920"/>
      <c r="F22" s="920"/>
      <c r="G22" s="920"/>
      <c r="H22" s="989"/>
      <c r="I22" s="920"/>
      <c r="J22" s="990"/>
      <c r="K22" s="991"/>
      <c r="L22" s="920"/>
      <c r="M22" s="920"/>
      <c r="N22" s="920"/>
      <c r="O22" s="920"/>
      <c r="P22" s="920"/>
      <c r="Q22" s="920"/>
      <c r="R22" s="920"/>
      <c r="S22" s="920"/>
      <c r="T22" s="920"/>
      <c r="U22" s="920"/>
    </row>
    <row r="39" spans="4:6">
      <c r="D39" s="992"/>
      <c r="F39" s="993"/>
    </row>
    <row r="42" spans="4:6">
      <c r="F42" s="919"/>
    </row>
  </sheetData>
  <sheetProtection algorithmName="SHA-512" hashValue="axnMTQk5PHNQrRuoeKXRjAf4R/wjHou3DzngkZSkktPnBtXWpD36Qbe2cYtThGtkWWv7hWMhbAld0Q80cJDFvA==" saltValue="devC6op27hMSwcmikgED+A==" spinCount="100000" sheet="1" objects="1" scenarios="1"/>
  <mergeCells count="1">
    <mergeCell ref="M21:N2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9ACE0-6D22-40F3-A4FF-C7F02332A2B2}">
  <sheetPr codeName="Sheet25"/>
  <dimension ref="A2:I19"/>
  <sheetViews>
    <sheetView workbookViewId="0">
      <selection activeCell="C32" sqref="C32"/>
    </sheetView>
  </sheetViews>
  <sheetFormatPr defaultRowHeight="14.45"/>
  <cols>
    <col min="1" max="1" width="13.5703125" bestFit="1" customWidth="1"/>
    <col min="2" max="2" width="18.42578125" bestFit="1" customWidth="1"/>
    <col min="3" max="3" width="39.5703125" style="1157" bestFit="1" customWidth="1"/>
  </cols>
  <sheetData>
    <row r="2" spans="1:9">
      <c r="A2" s="1099" t="s">
        <v>2422</v>
      </c>
      <c r="B2" t="s">
        <v>2423</v>
      </c>
    </row>
    <row r="3" spans="1:9">
      <c r="C3"/>
    </row>
    <row r="4" spans="1:9">
      <c r="A4" s="1099" t="s">
        <v>2424</v>
      </c>
      <c r="B4" t="s">
        <v>2425</v>
      </c>
      <c r="C4"/>
    </row>
    <row r="5" spans="1:9">
      <c r="A5" s="1100" t="s">
        <v>101</v>
      </c>
      <c r="B5">
        <v>24</v>
      </c>
      <c r="C5"/>
      <c r="G5" t="s">
        <v>2426</v>
      </c>
      <c r="H5" t="s">
        <v>2427</v>
      </c>
    </row>
    <row r="6" spans="1:9">
      <c r="A6" s="1100" t="s">
        <v>222</v>
      </c>
      <c r="B6">
        <v>6</v>
      </c>
      <c r="C6"/>
    </row>
    <row r="7" spans="1:9">
      <c r="A7" s="1100" t="s">
        <v>2170</v>
      </c>
      <c r="B7">
        <v>6</v>
      </c>
      <c r="C7"/>
      <c r="G7">
        <v>332</v>
      </c>
      <c r="H7">
        <v>185</v>
      </c>
      <c r="I7" s="1158">
        <f t="shared" ref="I7:I18" si="0">H7/G7</f>
        <v>0.55722891566265065</v>
      </c>
    </row>
    <row r="8" spans="1:9">
      <c r="A8" s="1100" t="s">
        <v>603</v>
      </c>
      <c r="B8">
        <v>2</v>
      </c>
      <c r="C8"/>
      <c r="G8">
        <v>121</v>
      </c>
      <c r="H8">
        <v>120</v>
      </c>
      <c r="I8" s="1158">
        <f t="shared" si="0"/>
        <v>0.99173553719008267</v>
      </c>
    </row>
    <row r="9" spans="1:9">
      <c r="A9" s="1100" t="s">
        <v>42</v>
      </c>
      <c r="B9">
        <v>19</v>
      </c>
      <c r="C9"/>
      <c r="G9">
        <v>70</v>
      </c>
      <c r="H9">
        <v>90</v>
      </c>
      <c r="I9" s="1158">
        <f t="shared" si="0"/>
        <v>1.2857142857142858</v>
      </c>
    </row>
    <row r="10" spans="1:9">
      <c r="A10" s="1100" t="s">
        <v>1329</v>
      </c>
      <c r="B10">
        <v>6</v>
      </c>
      <c r="C10"/>
      <c r="G10">
        <v>383</v>
      </c>
      <c r="H10">
        <v>25</v>
      </c>
      <c r="I10" s="1158">
        <f t="shared" si="0"/>
        <v>6.5274151436031339E-2</v>
      </c>
    </row>
    <row r="11" spans="1:9">
      <c r="A11" s="1100" t="s">
        <v>263</v>
      </c>
      <c r="B11">
        <v>19</v>
      </c>
      <c r="C11"/>
      <c r="G11">
        <v>502</v>
      </c>
      <c r="H11">
        <v>215</v>
      </c>
      <c r="I11" s="1158">
        <f t="shared" si="0"/>
        <v>0.42828685258964144</v>
      </c>
    </row>
    <row r="12" spans="1:9">
      <c r="A12" s="1100" t="s">
        <v>2428</v>
      </c>
      <c r="B12">
        <v>1</v>
      </c>
      <c r="C12"/>
      <c r="G12">
        <v>201</v>
      </c>
      <c r="H12">
        <v>68</v>
      </c>
      <c r="I12" s="1158">
        <f t="shared" si="0"/>
        <v>0.3383084577114428</v>
      </c>
    </row>
    <row r="13" spans="1:9">
      <c r="A13" s="1100" t="s">
        <v>94</v>
      </c>
      <c r="B13">
        <v>8</v>
      </c>
      <c r="C13"/>
      <c r="G13">
        <v>182</v>
      </c>
      <c r="H13">
        <v>75</v>
      </c>
      <c r="I13" s="1158">
        <f t="shared" si="0"/>
        <v>0.41208791208791207</v>
      </c>
    </row>
    <row r="14" spans="1:9">
      <c r="A14" s="1100" t="s">
        <v>180</v>
      </c>
      <c r="B14">
        <v>10</v>
      </c>
      <c r="C14"/>
      <c r="G14">
        <v>57</v>
      </c>
      <c r="H14">
        <v>53</v>
      </c>
      <c r="I14" s="1158">
        <f t="shared" si="0"/>
        <v>0.92982456140350878</v>
      </c>
    </row>
    <row r="15" spans="1:9">
      <c r="A15" s="1100" t="s">
        <v>704</v>
      </c>
      <c r="B15">
        <v>1</v>
      </c>
      <c r="C15"/>
      <c r="G15">
        <v>824</v>
      </c>
      <c r="H15">
        <v>319</v>
      </c>
      <c r="I15" s="1158">
        <f t="shared" si="0"/>
        <v>0.38713592233009708</v>
      </c>
    </row>
    <row r="16" spans="1:9">
      <c r="A16" s="1100" t="s">
        <v>985</v>
      </c>
      <c r="B16">
        <v>44</v>
      </c>
      <c r="C16"/>
      <c r="G16">
        <v>20</v>
      </c>
      <c r="H16">
        <v>60</v>
      </c>
      <c r="I16" s="1158">
        <f t="shared" si="0"/>
        <v>3</v>
      </c>
    </row>
    <row r="17" spans="1:9">
      <c r="A17" s="1100" t="s">
        <v>358</v>
      </c>
      <c r="B17">
        <v>1</v>
      </c>
      <c r="G17">
        <v>20</v>
      </c>
      <c r="H17">
        <v>8</v>
      </c>
      <c r="I17" s="1158">
        <f t="shared" si="0"/>
        <v>0.4</v>
      </c>
    </row>
    <row r="18" spans="1:9">
      <c r="A18" s="1100" t="s">
        <v>2187</v>
      </c>
      <c r="G18">
        <v>2707</v>
      </c>
      <c r="H18">
        <v>1216</v>
      </c>
      <c r="I18" s="1158">
        <f t="shared" si="0"/>
        <v>0.44920576283708902</v>
      </c>
    </row>
    <row r="19" spans="1:9">
      <c r="A19" s="1100" t="s">
        <v>2169</v>
      </c>
      <c r="B19">
        <v>147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6795A-BEC9-414A-AAE4-2564F1F62C8C}">
  <sheetPr codeName="Sheet26">
    <tabColor theme="3" tint="0.499984740745262"/>
  </sheetPr>
  <dimension ref="B2:L201"/>
  <sheetViews>
    <sheetView topLeftCell="A169" zoomScale="70" zoomScaleNormal="70" workbookViewId="0">
      <selection activeCell="N209" sqref="N209"/>
    </sheetView>
  </sheetViews>
  <sheetFormatPr defaultRowHeight="15" customHeight="1"/>
  <cols>
    <col min="2" max="2" width="11.42578125" customWidth="1"/>
    <col min="3" max="3" width="38.5703125" customWidth="1"/>
    <col min="4" max="4" width="30.42578125" customWidth="1"/>
    <col min="5" max="5" width="29.140625" bestFit="1" customWidth="1"/>
    <col min="6" max="6" width="19" customWidth="1"/>
    <col min="7" max="7" width="34.5703125" customWidth="1"/>
    <col min="8" max="8" width="25" bestFit="1" customWidth="1"/>
    <col min="9" max="9" width="10.5703125" bestFit="1" customWidth="1"/>
    <col min="12" max="12" width="12" bestFit="1" customWidth="1"/>
  </cols>
  <sheetData>
    <row r="2" spans="3:7" thickBot="1">
      <c r="C2" s="1036" t="s">
        <v>2429</v>
      </c>
      <c r="D2" s="1036"/>
      <c r="E2" s="1036"/>
      <c r="F2" s="848"/>
      <c r="G2" t="s">
        <v>2430</v>
      </c>
    </row>
    <row r="3" spans="3:7" ht="17.100000000000001">
      <c r="C3" s="868" t="s">
        <v>2431</v>
      </c>
      <c r="D3" s="870" t="s">
        <v>2432</v>
      </c>
      <c r="E3" s="867" t="s">
        <v>2433</v>
      </c>
      <c r="F3" s="869" t="s">
        <v>2434</v>
      </c>
    </row>
    <row r="4" spans="3:7" ht="18">
      <c r="C4" s="849" t="s">
        <v>42</v>
      </c>
      <c r="D4" s="850">
        <v>85</v>
      </c>
      <c r="E4" s="850">
        <v>-55</v>
      </c>
      <c r="F4" s="851">
        <v>1</v>
      </c>
    </row>
    <row r="5" spans="3:7" ht="18">
      <c r="C5" s="849" t="s">
        <v>1215</v>
      </c>
      <c r="D5" s="850">
        <v>0</v>
      </c>
      <c r="E5" s="850">
        <v>67.5</v>
      </c>
      <c r="F5" s="851">
        <v>1</v>
      </c>
    </row>
    <row r="6" spans="3:7" ht="18">
      <c r="C6" s="849" t="s">
        <v>2435</v>
      </c>
      <c r="D6" s="850">
        <v>0</v>
      </c>
      <c r="E6" s="850">
        <v>30</v>
      </c>
      <c r="F6" s="851">
        <v>1</v>
      </c>
    </row>
    <row r="7" spans="3:7" ht="18">
      <c r="C7" s="849" t="s">
        <v>2436</v>
      </c>
      <c r="D7" s="850">
        <v>259</v>
      </c>
      <c r="E7" s="850">
        <v>-86.5</v>
      </c>
      <c r="F7" s="851">
        <v>1</v>
      </c>
    </row>
    <row r="8" spans="3:7" ht="18">
      <c r="C8" s="849" t="s">
        <v>2437</v>
      </c>
      <c r="D8" s="850">
        <v>0</v>
      </c>
      <c r="E8" s="850">
        <v>45</v>
      </c>
      <c r="F8" s="851">
        <v>1</v>
      </c>
    </row>
    <row r="9" spans="3:7" ht="18">
      <c r="C9" s="849" t="s">
        <v>2438</v>
      </c>
      <c r="D9" s="850">
        <v>0</v>
      </c>
      <c r="E9" s="850">
        <v>75</v>
      </c>
      <c r="F9" s="851">
        <v>1</v>
      </c>
    </row>
    <row r="10" spans="3:7" ht="18">
      <c r="C10" s="852" t="s">
        <v>101</v>
      </c>
      <c r="D10" s="853">
        <v>30</v>
      </c>
      <c r="E10" s="853">
        <v>180</v>
      </c>
      <c r="F10" s="854">
        <v>2</v>
      </c>
    </row>
    <row r="11" spans="3:7" ht="18">
      <c r="C11" s="852" t="s">
        <v>2439</v>
      </c>
      <c r="D11" s="853">
        <v>0</v>
      </c>
      <c r="E11" s="853">
        <v>15</v>
      </c>
      <c r="F11" s="854">
        <v>2</v>
      </c>
    </row>
    <row r="12" spans="3:7" ht="18">
      <c r="C12" s="852" t="s">
        <v>94</v>
      </c>
      <c r="D12" s="853">
        <v>55</v>
      </c>
      <c r="E12" s="853">
        <v>-10</v>
      </c>
      <c r="F12" s="854">
        <v>2</v>
      </c>
    </row>
    <row r="13" spans="3:7" ht="18">
      <c r="C13" s="852" t="s">
        <v>53</v>
      </c>
      <c r="D13" s="853">
        <v>85</v>
      </c>
      <c r="E13" s="853">
        <v>-40</v>
      </c>
      <c r="F13" s="854">
        <v>2</v>
      </c>
    </row>
    <row r="14" spans="3:7" ht="18">
      <c r="C14" s="852" t="s">
        <v>180</v>
      </c>
      <c r="D14" s="853">
        <v>2</v>
      </c>
      <c r="E14" s="853">
        <v>73</v>
      </c>
      <c r="F14" s="854">
        <v>2</v>
      </c>
    </row>
    <row r="15" spans="3:7" ht="18">
      <c r="C15" s="855" t="s">
        <v>2440</v>
      </c>
      <c r="D15" s="856">
        <v>47</v>
      </c>
      <c r="E15" s="856">
        <v>43</v>
      </c>
      <c r="F15" s="857">
        <v>3</v>
      </c>
    </row>
    <row r="16" spans="3:7" ht="18">
      <c r="C16" s="855" t="s">
        <v>2441</v>
      </c>
      <c r="D16" s="856">
        <v>0</v>
      </c>
      <c r="E16" s="856">
        <v>180</v>
      </c>
      <c r="F16" s="857">
        <v>3</v>
      </c>
    </row>
    <row r="17" spans="3:7" ht="18">
      <c r="C17" s="858" t="s">
        <v>2442</v>
      </c>
      <c r="D17" s="859">
        <v>0</v>
      </c>
      <c r="E17" s="859">
        <v>30</v>
      </c>
      <c r="F17" s="860">
        <v>4</v>
      </c>
    </row>
    <row r="18" spans="3:7" ht="18">
      <c r="C18" s="858" t="s">
        <v>2443</v>
      </c>
      <c r="D18" s="859">
        <v>0</v>
      </c>
      <c r="E18" s="859">
        <v>30</v>
      </c>
      <c r="F18" s="860">
        <v>4</v>
      </c>
    </row>
    <row r="19" spans="3:7" ht="18">
      <c r="C19" s="861" t="s">
        <v>358</v>
      </c>
      <c r="D19" s="862">
        <v>0</v>
      </c>
      <c r="E19" s="859">
        <v>45</v>
      </c>
      <c r="F19" s="860">
        <v>4</v>
      </c>
    </row>
    <row r="20" spans="3:7" ht="18.600000000000001" thickBot="1">
      <c r="C20" s="863" t="s">
        <v>2444</v>
      </c>
      <c r="D20" s="864">
        <v>0</v>
      </c>
      <c r="E20" s="864">
        <v>37.5</v>
      </c>
      <c r="F20" s="865">
        <v>4</v>
      </c>
    </row>
    <row r="21" spans="3:7" ht="14.45">
      <c r="C21" s="866"/>
      <c r="D21" s="866"/>
      <c r="E21" s="848"/>
      <c r="F21" s="848"/>
      <c r="G21" s="848"/>
    </row>
    <row r="23" spans="3:7" thickBot="1">
      <c r="C23" s="1038" t="s">
        <v>2445</v>
      </c>
      <c r="D23" s="1038" t="s">
        <v>1446</v>
      </c>
      <c r="E23" s="1038" t="s">
        <v>1446</v>
      </c>
      <c r="G23" t="s">
        <v>2446</v>
      </c>
    </row>
    <row r="24" spans="3:7" ht="18">
      <c r="C24" s="1040" t="s">
        <v>2431</v>
      </c>
      <c r="D24" s="1041" t="s">
        <v>2447</v>
      </c>
      <c r="E24" s="1041" t="s">
        <v>2433</v>
      </c>
      <c r="F24" s="1042" t="s">
        <v>2434</v>
      </c>
    </row>
    <row r="25" spans="3:7" ht="18">
      <c r="C25" s="1043" t="s">
        <v>101</v>
      </c>
      <c r="D25" s="1054">
        <v>0</v>
      </c>
      <c r="E25" s="1054">
        <v>210</v>
      </c>
      <c r="F25" s="1045">
        <v>1</v>
      </c>
    </row>
    <row r="26" spans="3:7" ht="18">
      <c r="C26" s="1043" t="s">
        <v>1215</v>
      </c>
      <c r="D26" s="1054">
        <v>0</v>
      </c>
      <c r="E26" s="1054">
        <v>52.5</v>
      </c>
      <c r="F26" s="1045">
        <v>2</v>
      </c>
    </row>
    <row r="27" spans="3:7" ht="18">
      <c r="C27" s="1043" t="s">
        <v>2448</v>
      </c>
      <c r="D27" s="1054">
        <v>0</v>
      </c>
      <c r="E27" s="1054">
        <v>30</v>
      </c>
      <c r="F27" s="1045">
        <v>3</v>
      </c>
    </row>
    <row r="28" spans="3:7" ht="18">
      <c r="C28" s="1043" t="s">
        <v>2449</v>
      </c>
      <c r="D28" s="1054">
        <v>0</v>
      </c>
      <c r="E28" s="1054">
        <v>30</v>
      </c>
      <c r="F28" s="1045">
        <v>3</v>
      </c>
    </row>
    <row r="29" spans="3:7" ht="18">
      <c r="C29" s="1043" t="s">
        <v>358</v>
      </c>
      <c r="D29" s="1054">
        <v>0</v>
      </c>
      <c r="E29" s="1054">
        <v>45</v>
      </c>
      <c r="F29" s="1045">
        <v>3</v>
      </c>
    </row>
    <row r="30" spans="3:7" ht="18">
      <c r="C30" s="1043" t="s">
        <v>180</v>
      </c>
      <c r="D30" s="1054">
        <v>60</v>
      </c>
      <c r="E30" s="1054">
        <v>15</v>
      </c>
      <c r="F30" s="1045">
        <v>1</v>
      </c>
    </row>
    <row r="31" spans="3:7" ht="18">
      <c r="C31" s="1043" t="s">
        <v>2450</v>
      </c>
      <c r="D31" s="1054">
        <v>40</v>
      </c>
      <c r="E31" s="1054">
        <v>35</v>
      </c>
      <c r="F31" s="1045">
        <v>4</v>
      </c>
    </row>
    <row r="32" spans="3:7" ht="18">
      <c r="C32" s="1043" t="s">
        <v>2054</v>
      </c>
      <c r="D32" s="1054">
        <v>76</v>
      </c>
      <c r="E32" s="1054">
        <v>14</v>
      </c>
      <c r="F32" s="1045">
        <v>4</v>
      </c>
    </row>
    <row r="33" spans="3:12" ht="18">
      <c r="C33" s="1043" t="s">
        <v>2451</v>
      </c>
      <c r="D33" s="1054">
        <v>24</v>
      </c>
      <c r="E33" s="1054">
        <v>51</v>
      </c>
      <c r="F33" s="1045">
        <v>4</v>
      </c>
    </row>
    <row r="34" spans="3:12" ht="18">
      <c r="C34" s="1043" t="s">
        <v>2438</v>
      </c>
      <c r="D34" s="1054">
        <v>73</v>
      </c>
      <c r="E34" s="1054">
        <v>2</v>
      </c>
      <c r="F34" s="1045">
        <v>4</v>
      </c>
      <c r="L34">
        <v>8999909013278</v>
      </c>
    </row>
    <row r="35" spans="3:12" ht="18">
      <c r="C35" s="1043" t="s">
        <v>2437</v>
      </c>
      <c r="D35" s="1054">
        <v>0</v>
      </c>
      <c r="E35" s="1054">
        <v>45</v>
      </c>
      <c r="F35" s="1045">
        <v>4</v>
      </c>
    </row>
    <row r="36" spans="3:12" ht="18">
      <c r="C36" s="1043" t="s">
        <v>94</v>
      </c>
      <c r="D36" s="1054">
        <v>5</v>
      </c>
      <c r="E36" s="1054">
        <v>40</v>
      </c>
      <c r="F36" s="1045">
        <v>1</v>
      </c>
    </row>
    <row r="37" spans="3:12" ht="18">
      <c r="C37" s="1043" t="s">
        <v>2439</v>
      </c>
      <c r="D37" s="1054">
        <v>0</v>
      </c>
      <c r="E37" s="1054">
        <v>15</v>
      </c>
      <c r="F37" s="1045">
        <v>1</v>
      </c>
    </row>
    <row r="38" spans="3:12" ht="18">
      <c r="C38" s="1043" t="s">
        <v>53</v>
      </c>
      <c r="D38" s="1054">
        <v>35</v>
      </c>
      <c r="E38" s="1054">
        <v>10</v>
      </c>
      <c r="F38" s="1045">
        <v>1</v>
      </c>
    </row>
    <row r="39" spans="3:12" ht="18">
      <c r="C39" s="1043" t="s">
        <v>1872</v>
      </c>
      <c r="D39" s="1054">
        <v>130</v>
      </c>
      <c r="E39" s="1055">
        <v>140</v>
      </c>
      <c r="F39" s="1045">
        <v>2</v>
      </c>
    </row>
    <row r="40" spans="3:12" ht="18">
      <c r="C40" s="1046" t="s">
        <v>2444</v>
      </c>
      <c r="D40" s="1057">
        <v>0</v>
      </c>
      <c r="E40" s="1054">
        <v>37.5</v>
      </c>
      <c r="F40" s="1045">
        <v>1</v>
      </c>
    </row>
    <row r="41" spans="3:12" ht="18.600000000000001" thickBot="1">
      <c r="C41" s="1048" t="s">
        <v>2452</v>
      </c>
      <c r="D41" s="1056">
        <v>0</v>
      </c>
      <c r="E41" s="1056">
        <v>90</v>
      </c>
      <c r="F41" s="1049">
        <v>4</v>
      </c>
    </row>
    <row r="43" spans="3:12" ht="14.45">
      <c r="E43" t="s">
        <v>2427</v>
      </c>
      <c r="F43" t="s">
        <v>2453</v>
      </c>
    </row>
    <row r="44" spans="3:12" ht="14.45">
      <c r="C44" s="1046" t="s">
        <v>2454</v>
      </c>
      <c r="D44" s="1047"/>
      <c r="E44" s="1044">
        <f>SUM(E31:E33,E41)</f>
        <v>190</v>
      </c>
      <c r="F44" s="1044">
        <v>41</v>
      </c>
    </row>
    <row r="45" spans="3:12" ht="14.45">
      <c r="C45" s="1046" t="s">
        <v>2455</v>
      </c>
      <c r="D45" s="1047"/>
      <c r="E45" s="1044">
        <f>SUM(E25,E36,E30)</f>
        <v>265</v>
      </c>
      <c r="F45" s="1044">
        <f>19+5</f>
        <v>24</v>
      </c>
    </row>
    <row r="46" spans="3:12" ht="14.45">
      <c r="C46" s="1046" t="s">
        <v>2456</v>
      </c>
      <c r="D46" s="1047"/>
      <c r="E46" s="1044">
        <f>E39</f>
        <v>140</v>
      </c>
      <c r="F46" s="1044">
        <v>58</v>
      </c>
    </row>
    <row r="47" spans="3:12" ht="14.45">
      <c r="C47" s="1046" t="s">
        <v>2457</v>
      </c>
      <c r="D47" s="1047"/>
      <c r="E47" s="1044">
        <f>SUM(E27:E29,E40)</f>
        <v>142.5</v>
      </c>
      <c r="F47" s="1044"/>
    </row>
    <row r="49" spans="3:7" ht="14.45">
      <c r="E49">
        <f>SUM(E44:E46)/10</f>
        <v>59.5</v>
      </c>
      <c r="F49">
        <f>SUM(F44:F46)</f>
        <v>123</v>
      </c>
      <c r="G49">
        <f>E49/F49</f>
        <v>0.48373983739837401</v>
      </c>
    </row>
    <row r="51" spans="3:7" thickBot="1">
      <c r="C51" s="1038" t="s">
        <v>2458</v>
      </c>
      <c r="D51" s="1038" t="s">
        <v>1446</v>
      </c>
      <c r="E51" t="s">
        <v>1446</v>
      </c>
    </row>
    <row r="52" spans="3:7" ht="14.45">
      <c r="C52" s="1040" t="s">
        <v>2431</v>
      </c>
      <c r="D52" s="1041" t="s">
        <v>2433</v>
      </c>
    </row>
    <row r="53" spans="3:7" ht="14.45">
      <c r="C53" s="1043" t="s">
        <v>2451</v>
      </c>
      <c r="D53" s="1054">
        <v>90</v>
      </c>
    </row>
    <row r="54" spans="3:7" ht="14.45">
      <c r="C54" s="1043" t="s">
        <v>101</v>
      </c>
      <c r="D54" s="1054">
        <v>215</v>
      </c>
    </row>
    <row r="55" spans="3:7" ht="14.45">
      <c r="C55" s="1043" t="s">
        <v>2054</v>
      </c>
      <c r="D55" s="1054">
        <v>120</v>
      </c>
    </row>
    <row r="56" spans="3:7" ht="14.45">
      <c r="C56" s="1043" t="s">
        <v>2452</v>
      </c>
      <c r="D56" s="1054">
        <v>25</v>
      </c>
    </row>
    <row r="57" spans="3:7" ht="14.45">
      <c r="C57" s="1043" t="s">
        <v>2450</v>
      </c>
      <c r="D57" s="1054">
        <v>185</v>
      </c>
    </row>
    <row r="58" spans="3:7" ht="14.45">
      <c r="C58" s="1043" t="s">
        <v>2439</v>
      </c>
      <c r="D58" s="1054">
        <v>15</v>
      </c>
    </row>
    <row r="59" spans="3:7" ht="14.45">
      <c r="C59" s="1043" t="s">
        <v>94</v>
      </c>
      <c r="D59" s="1054">
        <v>67.5</v>
      </c>
    </row>
    <row r="60" spans="3:7" ht="14.45">
      <c r="C60" s="1043" t="s">
        <v>53</v>
      </c>
      <c r="D60" s="1054">
        <v>69</v>
      </c>
    </row>
    <row r="61" spans="3:7" ht="14.45">
      <c r="C61" s="1043" t="s">
        <v>180</v>
      </c>
      <c r="D61" s="1054">
        <v>75</v>
      </c>
    </row>
    <row r="62" spans="3:7" ht="14.45">
      <c r="C62" s="1043" t="s">
        <v>2448</v>
      </c>
      <c r="D62" s="1054">
        <v>7.5</v>
      </c>
    </row>
    <row r="63" spans="3:7" ht="14.45">
      <c r="C63" s="1043" t="s">
        <v>2459</v>
      </c>
      <c r="D63" s="1054">
        <v>7.5</v>
      </c>
    </row>
    <row r="64" spans="3:7" ht="14.45">
      <c r="C64" s="1043" t="s">
        <v>2456</v>
      </c>
      <c r="D64" s="1054">
        <v>318.5</v>
      </c>
    </row>
    <row r="65" spans="3:9" ht="14.45">
      <c r="C65" s="1043" t="s">
        <v>358</v>
      </c>
      <c r="D65" s="1054">
        <v>60</v>
      </c>
    </row>
    <row r="66" spans="3:9" ht="14.45">
      <c r="C66" s="1043" t="s">
        <v>1215</v>
      </c>
      <c r="D66" s="1054">
        <v>52.5</v>
      </c>
    </row>
    <row r="67" spans="3:9" ht="14.45">
      <c r="C67" s="1043" t="s">
        <v>2444</v>
      </c>
      <c r="D67" s="1159">
        <v>82.5</v>
      </c>
    </row>
    <row r="68" spans="3:9" ht="14.45">
      <c r="C68" s="1043" t="s">
        <v>2435</v>
      </c>
      <c r="D68" s="1160" t="s">
        <v>653</v>
      </c>
    </row>
    <row r="69" spans="3:9" ht="14.45">
      <c r="C69" s="1043" t="s">
        <v>2438</v>
      </c>
      <c r="D69" s="1159">
        <v>30</v>
      </c>
    </row>
    <row r="70" spans="3:9" thickBot="1">
      <c r="C70" s="1056" t="s">
        <v>2437</v>
      </c>
      <c r="D70" s="1056">
        <v>75</v>
      </c>
    </row>
    <row r="71" spans="3:9" ht="14.45">
      <c r="D71" s="1132">
        <f>SUM(D53:D70)</f>
        <v>1495</v>
      </c>
    </row>
    <row r="73" spans="3:9" ht="14.45">
      <c r="C73" s="1244" t="s">
        <v>2460</v>
      </c>
      <c r="D73" s="1244" t="s">
        <v>1446</v>
      </c>
      <c r="E73" s="1244" t="s">
        <v>1446</v>
      </c>
      <c r="F73" s="1039"/>
    </row>
    <row r="74" spans="3:9" ht="15.95">
      <c r="C74" s="1245" t="s">
        <v>2431</v>
      </c>
      <c r="D74" s="1246" t="s">
        <v>2461</v>
      </c>
      <c r="E74" s="1246" t="s">
        <v>2447</v>
      </c>
      <c r="F74" s="1246" t="s">
        <v>2433</v>
      </c>
      <c r="G74" s="1246" t="s">
        <v>2462</v>
      </c>
      <c r="H74" s="1246" t="s">
        <v>2463</v>
      </c>
      <c r="I74" s="1246" t="s">
        <v>2464</v>
      </c>
    </row>
    <row r="75" spans="3:9" ht="15.95">
      <c r="C75" s="1247" t="s">
        <v>2451</v>
      </c>
      <c r="D75" s="1248">
        <v>90</v>
      </c>
      <c r="E75" s="1248">
        <v>9.5</v>
      </c>
      <c r="F75" s="1248">
        <f t="shared" ref="F75:F92" si="0">D75-E75</f>
        <v>80.5</v>
      </c>
      <c r="G75" s="1249" t="s">
        <v>2465</v>
      </c>
      <c r="H75" s="1255">
        <f>D75-E75-(D75*0.2)</f>
        <v>62.5</v>
      </c>
      <c r="I75" s="1250">
        <f>D75*0.2</f>
        <v>18</v>
      </c>
    </row>
    <row r="76" spans="3:9" ht="15.95">
      <c r="C76" s="1247" t="s">
        <v>101</v>
      </c>
      <c r="D76" s="1248">
        <v>232.5</v>
      </c>
      <c r="E76" s="1248">
        <v>0</v>
      </c>
      <c r="F76" s="1248">
        <f t="shared" si="0"/>
        <v>232.5</v>
      </c>
      <c r="G76" s="1249" t="s">
        <v>2466</v>
      </c>
      <c r="H76" s="1255">
        <f t="shared" ref="H76:H93" si="1">D76-E76-(D76*0.2)</f>
        <v>186</v>
      </c>
      <c r="I76" s="1250">
        <f t="shared" ref="I76:I93" si="2">D76*0.2</f>
        <v>46.5</v>
      </c>
    </row>
    <row r="77" spans="3:9" ht="15.95">
      <c r="C77" s="1247" t="s">
        <v>2054</v>
      </c>
      <c r="D77" s="1248">
        <v>120</v>
      </c>
      <c r="E77" s="1248">
        <v>0</v>
      </c>
      <c r="F77" s="1248">
        <f t="shared" si="0"/>
        <v>120</v>
      </c>
      <c r="G77" s="1249" t="s">
        <v>2465</v>
      </c>
      <c r="H77" s="1255">
        <f t="shared" si="1"/>
        <v>96</v>
      </c>
      <c r="I77" s="1250">
        <f t="shared" si="2"/>
        <v>24</v>
      </c>
    </row>
    <row r="78" spans="3:9" ht="15.95">
      <c r="C78" s="1247" t="s">
        <v>2452</v>
      </c>
      <c r="D78" s="1248">
        <v>75</v>
      </c>
      <c r="E78" s="1248">
        <v>0</v>
      </c>
      <c r="F78" s="1248">
        <f t="shared" si="0"/>
        <v>75</v>
      </c>
      <c r="G78" s="1249" t="s">
        <v>2465</v>
      </c>
      <c r="H78" s="1255">
        <f t="shared" si="1"/>
        <v>60</v>
      </c>
      <c r="I78" s="1250">
        <f t="shared" si="2"/>
        <v>15</v>
      </c>
    </row>
    <row r="79" spans="3:9" ht="15.95">
      <c r="C79" s="1247" t="s">
        <v>2450</v>
      </c>
      <c r="D79" s="1248">
        <v>210</v>
      </c>
      <c r="E79" s="1248">
        <v>10</v>
      </c>
      <c r="F79" s="1248">
        <f t="shared" si="0"/>
        <v>200</v>
      </c>
      <c r="G79" s="1249" t="s">
        <v>2465</v>
      </c>
      <c r="H79" s="1255">
        <f t="shared" si="1"/>
        <v>158</v>
      </c>
      <c r="I79" s="1250">
        <f t="shared" si="2"/>
        <v>42</v>
      </c>
    </row>
    <row r="80" spans="3:9" ht="15.95">
      <c r="C80" s="1247" t="s">
        <v>2439</v>
      </c>
      <c r="D80" s="1248">
        <v>15</v>
      </c>
      <c r="E80" s="1248">
        <v>0</v>
      </c>
      <c r="F80" s="1248">
        <f t="shared" si="0"/>
        <v>15</v>
      </c>
      <c r="G80" s="1249" t="s">
        <v>1142</v>
      </c>
      <c r="H80" s="1255">
        <f t="shared" si="1"/>
        <v>12</v>
      </c>
      <c r="I80" s="1250">
        <f t="shared" si="2"/>
        <v>3</v>
      </c>
    </row>
    <row r="81" spans="3:9" ht="15.95">
      <c r="C81" s="1247" t="s">
        <v>94</v>
      </c>
      <c r="D81" s="1248">
        <v>67.5</v>
      </c>
      <c r="E81" s="1248">
        <v>13</v>
      </c>
      <c r="F81" s="1248">
        <f t="shared" si="0"/>
        <v>54.5</v>
      </c>
      <c r="G81" s="1249" t="s">
        <v>2465</v>
      </c>
      <c r="H81" s="1255">
        <f t="shared" si="1"/>
        <v>41</v>
      </c>
      <c r="I81" s="1250">
        <f t="shared" si="2"/>
        <v>13.5</v>
      </c>
    </row>
    <row r="82" spans="3:9" ht="15.95">
      <c r="C82" s="1247" t="s">
        <v>53</v>
      </c>
      <c r="D82" s="1248">
        <v>75</v>
      </c>
      <c r="E82" s="1248">
        <v>0</v>
      </c>
      <c r="F82" s="1248">
        <f t="shared" si="0"/>
        <v>75</v>
      </c>
      <c r="G82" s="1249" t="s">
        <v>1142</v>
      </c>
      <c r="H82" s="1255">
        <f t="shared" si="1"/>
        <v>60</v>
      </c>
      <c r="I82" s="1250">
        <f t="shared" si="2"/>
        <v>15</v>
      </c>
    </row>
    <row r="83" spans="3:9" ht="15.95">
      <c r="C83" s="1247" t="s">
        <v>180</v>
      </c>
      <c r="D83" s="1248">
        <v>75</v>
      </c>
      <c r="E83" s="1248">
        <v>0</v>
      </c>
      <c r="F83" s="1248">
        <f t="shared" si="0"/>
        <v>75</v>
      </c>
      <c r="G83" s="1249" t="s">
        <v>2465</v>
      </c>
      <c r="H83" s="1255">
        <f t="shared" si="1"/>
        <v>60</v>
      </c>
      <c r="I83" s="1250">
        <f t="shared" si="2"/>
        <v>15</v>
      </c>
    </row>
    <row r="84" spans="3:9" ht="15.95">
      <c r="C84" s="1247" t="s">
        <v>2442</v>
      </c>
      <c r="D84" s="1248">
        <v>7.5</v>
      </c>
      <c r="E84" s="1248">
        <v>0</v>
      </c>
      <c r="F84" s="1248">
        <f t="shared" si="0"/>
        <v>7.5</v>
      </c>
      <c r="G84" s="1249" t="s">
        <v>1142</v>
      </c>
      <c r="H84" s="1255">
        <f t="shared" si="1"/>
        <v>6</v>
      </c>
      <c r="I84" s="1250">
        <f t="shared" si="2"/>
        <v>1.5</v>
      </c>
    </row>
    <row r="85" spans="3:9" ht="15.95">
      <c r="C85" s="1247" t="s">
        <v>2443</v>
      </c>
      <c r="D85" s="1248">
        <v>7.5</v>
      </c>
      <c r="E85" s="1248">
        <v>0</v>
      </c>
      <c r="F85" s="1248">
        <f t="shared" si="0"/>
        <v>7.5</v>
      </c>
      <c r="G85" s="1249" t="s">
        <v>1142</v>
      </c>
      <c r="H85" s="1255">
        <f t="shared" si="1"/>
        <v>6</v>
      </c>
      <c r="I85" s="1250">
        <f t="shared" si="2"/>
        <v>1.5</v>
      </c>
    </row>
    <row r="86" spans="3:9" ht="15.95">
      <c r="C86" s="1247" t="s">
        <v>2456</v>
      </c>
      <c r="D86" s="1248">
        <v>405</v>
      </c>
      <c r="E86" s="1248">
        <v>14.5</v>
      </c>
      <c r="F86" s="1248">
        <f t="shared" si="0"/>
        <v>390.5</v>
      </c>
      <c r="G86" s="1249" t="s">
        <v>2466</v>
      </c>
      <c r="H86" s="1255">
        <f>D86-E86-(D86*0.2)</f>
        <v>309.5</v>
      </c>
      <c r="I86" s="1250">
        <f t="shared" si="2"/>
        <v>81</v>
      </c>
    </row>
    <row r="87" spans="3:9" ht="15.95">
      <c r="C87" s="1247" t="s">
        <v>358</v>
      </c>
      <c r="D87" s="1248">
        <v>60</v>
      </c>
      <c r="E87" s="1248">
        <v>0</v>
      </c>
      <c r="F87" s="1248">
        <f t="shared" si="0"/>
        <v>60</v>
      </c>
      <c r="G87" s="1249" t="s">
        <v>2465</v>
      </c>
      <c r="H87" s="1255">
        <f t="shared" si="1"/>
        <v>48</v>
      </c>
      <c r="I87" s="1250">
        <f t="shared" si="2"/>
        <v>12</v>
      </c>
    </row>
    <row r="88" spans="3:9" ht="15.95">
      <c r="C88" s="1247" t="s">
        <v>1215</v>
      </c>
      <c r="D88" s="1248">
        <v>52.5</v>
      </c>
      <c r="E88" s="1248">
        <v>0</v>
      </c>
      <c r="F88" s="1248">
        <f t="shared" si="0"/>
        <v>52.5</v>
      </c>
      <c r="G88" s="1249" t="s">
        <v>1142</v>
      </c>
      <c r="H88" s="1255">
        <f t="shared" si="1"/>
        <v>42</v>
      </c>
      <c r="I88" s="1250">
        <f t="shared" si="2"/>
        <v>10.5</v>
      </c>
    </row>
    <row r="89" spans="3:9" ht="15.95">
      <c r="C89" s="1247" t="s">
        <v>2444</v>
      </c>
      <c r="D89" s="1248">
        <v>82.5</v>
      </c>
      <c r="E89" s="1248">
        <v>0</v>
      </c>
      <c r="F89" s="1248">
        <f t="shared" si="0"/>
        <v>82.5</v>
      </c>
      <c r="G89" s="1249" t="s">
        <v>1142</v>
      </c>
      <c r="H89" s="1255">
        <f t="shared" si="1"/>
        <v>66</v>
      </c>
      <c r="I89" s="1250">
        <f t="shared" si="2"/>
        <v>16.5</v>
      </c>
    </row>
    <row r="90" spans="3:9" ht="15.95">
      <c r="C90" s="1247" t="s">
        <v>2435</v>
      </c>
      <c r="D90" s="1248">
        <v>0</v>
      </c>
      <c r="E90" s="1248">
        <v>0</v>
      </c>
      <c r="F90" s="1248">
        <f t="shared" si="0"/>
        <v>0</v>
      </c>
      <c r="G90" s="1249" t="s">
        <v>1142</v>
      </c>
      <c r="H90" s="1255">
        <f t="shared" si="1"/>
        <v>0</v>
      </c>
      <c r="I90" s="1250">
        <f t="shared" si="2"/>
        <v>0</v>
      </c>
    </row>
    <row r="91" spans="3:9" ht="15.95">
      <c r="C91" s="1247" t="s">
        <v>2437</v>
      </c>
      <c r="D91" s="1248">
        <v>30</v>
      </c>
      <c r="E91" s="1248">
        <v>0</v>
      </c>
      <c r="F91" s="1248">
        <f t="shared" si="0"/>
        <v>30</v>
      </c>
      <c r="G91" s="1249" t="s">
        <v>1142</v>
      </c>
      <c r="H91" s="1255">
        <f t="shared" si="1"/>
        <v>24</v>
      </c>
      <c r="I91" s="1250">
        <f t="shared" si="2"/>
        <v>6</v>
      </c>
    </row>
    <row r="92" spans="3:9" ht="15.95">
      <c r="C92" s="1247" t="s">
        <v>2438</v>
      </c>
      <c r="D92" s="1251">
        <v>75</v>
      </c>
      <c r="E92" s="1251">
        <v>0</v>
      </c>
      <c r="F92" s="1251">
        <f t="shared" si="0"/>
        <v>75</v>
      </c>
      <c r="G92" s="1249" t="s">
        <v>1142</v>
      </c>
      <c r="H92" s="1255">
        <f t="shared" si="1"/>
        <v>60</v>
      </c>
      <c r="I92" s="1250">
        <f t="shared" si="2"/>
        <v>15</v>
      </c>
    </row>
    <row r="93" spans="3:9" ht="15.95">
      <c r="C93" s="1252"/>
      <c r="D93" s="1252">
        <f>SUM(D75:D92)</f>
        <v>1680</v>
      </c>
      <c r="E93" s="1252"/>
      <c r="F93" s="1252">
        <f>SUM(F75:F92)</f>
        <v>1633</v>
      </c>
      <c r="G93" s="1252"/>
      <c r="H93" s="1252">
        <f t="shared" si="1"/>
        <v>1344</v>
      </c>
      <c r="I93" s="1250">
        <f t="shared" si="2"/>
        <v>336</v>
      </c>
    </row>
    <row r="96" spans="3:9" ht="14.45">
      <c r="C96" s="1592" t="s">
        <v>2467</v>
      </c>
      <c r="D96" s="1592"/>
      <c r="E96" s="1592"/>
      <c r="F96" s="1592"/>
      <c r="G96" s="1592"/>
    </row>
    <row r="97" spans="2:9" ht="14.45">
      <c r="C97" s="1271" t="s">
        <v>2431</v>
      </c>
      <c r="D97" s="1271" t="s">
        <v>2468</v>
      </c>
      <c r="E97" s="1271" t="s">
        <v>2469</v>
      </c>
      <c r="F97" s="1271" t="s">
        <v>2470</v>
      </c>
      <c r="G97" s="1271" t="s">
        <v>2471</v>
      </c>
    </row>
    <row r="98" spans="2:9" ht="14.45">
      <c r="C98" s="365" t="s">
        <v>2451</v>
      </c>
      <c r="D98" s="263">
        <v>90</v>
      </c>
      <c r="E98" s="263">
        <f t="shared" ref="E98:E115" si="3">20%*D98</f>
        <v>18</v>
      </c>
      <c r="F98" s="263">
        <v>0</v>
      </c>
      <c r="G98" s="1269">
        <f>D98-E98-F98</f>
        <v>72</v>
      </c>
    </row>
    <row r="99" spans="2:9" ht="14.45">
      <c r="C99" s="365" t="s">
        <v>101</v>
      </c>
      <c r="D99" s="263">
        <v>270</v>
      </c>
      <c r="E99" s="263">
        <f t="shared" si="3"/>
        <v>54</v>
      </c>
      <c r="F99" s="263">
        <f>56+51.5</f>
        <v>107.5</v>
      </c>
      <c r="G99" s="1269">
        <f t="shared" ref="G99:G115" si="4">D99-E99-F99</f>
        <v>108.5</v>
      </c>
      <c r="I99">
        <v>110</v>
      </c>
    </row>
    <row r="100" spans="2:9" ht="14.45">
      <c r="C100" s="365" t="s">
        <v>2054</v>
      </c>
      <c r="D100" s="263">
        <v>120</v>
      </c>
      <c r="E100" s="263">
        <f t="shared" si="3"/>
        <v>24</v>
      </c>
      <c r="F100" s="263">
        <v>0</v>
      </c>
      <c r="G100" s="1269">
        <f t="shared" si="4"/>
        <v>96</v>
      </c>
      <c r="I100">
        <f>I99-E99</f>
        <v>56</v>
      </c>
    </row>
    <row r="101" spans="2:9" ht="14.45">
      <c r="C101" s="365" t="s">
        <v>2452</v>
      </c>
      <c r="D101" s="263">
        <v>75</v>
      </c>
      <c r="E101" s="263">
        <f t="shared" si="3"/>
        <v>15</v>
      </c>
      <c r="F101" s="263">
        <v>0</v>
      </c>
      <c r="G101" s="1269">
        <f t="shared" si="4"/>
        <v>60</v>
      </c>
    </row>
    <row r="102" spans="2:9" ht="14.45">
      <c r="C102" s="365" t="s">
        <v>2450</v>
      </c>
      <c r="D102" s="263">
        <v>210</v>
      </c>
      <c r="E102" s="263">
        <f t="shared" si="3"/>
        <v>42</v>
      </c>
      <c r="F102" s="263">
        <v>0</v>
      </c>
      <c r="G102" s="1269">
        <f t="shared" si="4"/>
        <v>168</v>
      </c>
      <c r="H102" t="s">
        <v>2472</v>
      </c>
    </row>
    <row r="103" spans="2:9" ht="14.45">
      <c r="C103" s="365" t="s">
        <v>2439</v>
      </c>
      <c r="D103" s="263">
        <v>15</v>
      </c>
      <c r="E103" s="263">
        <f t="shared" si="3"/>
        <v>3</v>
      </c>
      <c r="F103" s="263">
        <v>0</v>
      </c>
      <c r="G103" s="1269">
        <f t="shared" si="4"/>
        <v>12</v>
      </c>
    </row>
    <row r="104" spans="2:9" ht="14.45">
      <c r="C104" s="365" t="s">
        <v>94</v>
      </c>
      <c r="D104" s="263">
        <v>67.5</v>
      </c>
      <c r="E104" s="263">
        <f t="shared" si="3"/>
        <v>13.5</v>
      </c>
      <c r="F104" s="263">
        <v>15</v>
      </c>
      <c r="G104" s="1269">
        <f t="shared" si="4"/>
        <v>39</v>
      </c>
    </row>
    <row r="105" spans="2:9" ht="14.45">
      <c r="C105" s="365" t="s">
        <v>53</v>
      </c>
      <c r="D105" s="263">
        <v>75</v>
      </c>
      <c r="E105" s="263">
        <f t="shared" si="3"/>
        <v>15</v>
      </c>
      <c r="F105" s="263">
        <v>0</v>
      </c>
      <c r="G105" s="1269">
        <f t="shared" si="4"/>
        <v>60</v>
      </c>
    </row>
    <row r="106" spans="2:9" ht="14.45">
      <c r="C106" s="365" t="s">
        <v>180</v>
      </c>
      <c r="D106" s="263">
        <v>75</v>
      </c>
      <c r="E106" s="263">
        <f t="shared" si="3"/>
        <v>15</v>
      </c>
      <c r="F106" s="263">
        <v>37</v>
      </c>
      <c r="G106" s="1269">
        <f t="shared" si="4"/>
        <v>23</v>
      </c>
    </row>
    <row r="107" spans="2:9" ht="14.45">
      <c r="C107" s="365" t="s">
        <v>2442</v>
      </c>
      <c r="D107" s="263">
        <v>7.5</v>
      </c>
      <c r="E107" s="263">
        <f t="shared" si="3"/>
        <v>1.5</v>
      </c>
      <c r="F107" s="263">
        <v>0</v>
      </c>
      <c r="G107" s="1269">
        <f t="shared" si="4"/>
        <v>6</v>
      </c>
    </row>
    <row r="108" spans="2:9" ht="14.45">
      <c r="C108" s="365" t="s">
        <v>2443</v>
      </c>
      <c r="D108" s="263">
        <v>7.5</v>
      </c>
      <c r="E108" s="263">
        <f t="shared" si="3"/>
        <v>1.5</v>
      </c>
      <c r="F108" s="263">
        <v>0</v>
      </c>
      <c r="G108" s="1269">
        <f t="shared" si="4"/>
        <v>6</v>
      </c>
      <c r="H108" t="s">
        <v>2473</v>
      </c>
    </row>
    <row r="109" spans="2:9" ht="14.45">
      <c r="B109">
        <v>96</v>
      </c>
      <c r="C109" s="263" t="s">
        <v>2456</v>
      </c>
      <c r="D109" s="263">
        <v>405</v>
      </c>
      <c r="E109" s="263">
        <f>20%*D109</f>
        <v>81</v>
      </c>
      <c r="F109" s="263">
        <v>0</v>
      </c>
      <c r="G109" s="1269">
        <f>D109-E109-F109</f>
        <v>324</v>
      </c>
    </row>
    <row r="110" spans="2:9" ht="14.45">
      <c r="C110" s="365" t="s">
        <v>358</v>
      </c>
      <c r="D110" s="263">
        <v>60</v>
      </c>
      <c r="E110" s="263">
        <f t="shared" si="3"/>
        <v>12</v>
      </c>
      <c r="F110" s="263">
        <v>0</v>
      </c>
      <c r="G110" s="1269">
        <f t="shared" si="4"/>
        <v>48</v>
      </c>
    </row>
    <row r="111" spans="2:9" ht="14.45">
      <c r="C111" s="365" t="s">
        <v>1215</v>
      </c>
      <c r="D111" s="263">
        <v>15</v>
      </c>
      <c r="E111" s="263">
        <f t="shared" si="3"/>
        <v>3</v>
      </c>
      <c r="F111" s="263">
        <v>16.25</v>
      </c>
      <c r="G111" s="1269">
        <f t="shared" si="4"/>
        <v>-4.25</v>
      </c>
    </row>
    <row r="112" spans="2:9" ht="14.45">
      <c r="C112" s="263" t="s">
        <v>2444</v>
      </c>
      <c r="D112" s="263">
        <v>82.5</v>
      </c>
      <c r="E112" s="263">
        <f t="shared" si="3"/>
        <v>16.5</v>
      </c>
      <c r="F112" s="263">
        <v>0</v>
      </c>
      <c r="G112" s="1269">
        <f t="shared" si="4"/>
        <v>66</v>
      </c>
    </row>
    <row r="113" spans="2:9" ht="14.45">
      <c r="C113" s="365" t="s">
        <v>2435</v>
      </c>
      <c r="D113" s="263">
        <v>0</v>
      </c>
      <c r="E113" s="263">
        <f t="shared" si="3"/>
        <v>0</v>
      </c>
      <c r="F113" s="263">
        <v>0</v>
      </c>
      <c r="G113" s="1269">
        <f t="shared" si="4"/>
        <v>0</v>
      </c>
    </row>
    <row r="114" spans="2:9" ht="14.45">
      <c r="C114" s="365" t="s">
        <v>2437</v>
      </c>
      <c r="D114" s="263">
        <v>30</v>
      </c>
      <c r="E114" s="263">
        <f t="shared" si="3"/>
        <v>6</v>
      </c>
      <c r="F114" s="263">
        <v>0</v>
      </c>
      <c r="G114" s="1269">
        <f t="shared" si="4"/>
        <v>24</v>
      </c>
    </row>
    <row r="115" spans="2:9" ht="14.45">
      <c r="C115" s="365" t="s">
        <v>2438</v>
      </c>
      <c r="D115" s="263">
        <v>75</v>
      </c>
      <c r="E115" s="263">
        <f t="shared" si="3"/>
        <v>15</v>
      </c>
      <c r="F115" s="263">
        <v>0</v>
      </c>
      <c r="G115" s="1269">
        <f t="shared" si="4"/>
        <v>60</v>
      </c>
    </row>
    <row r="116" spans="2:9" ht="14.45">
      <c r="C116" s="1268" t="s">
        <v>2150</v>
      </c>
      <c r="D116" s="1268">
        <f>SUM(D98:D115)</f>
        <v>1680</v>
      </c>
      <c r="E116" s="1268">
        <f>SUM(E98:E115)</f>
        <v>336</v>
      </c>
      <c r="F116" s="1268">
        <f>SUM(F98:F115)</f>
        <v>175.75</v>
      </c>
      <c r="G116" s="1270">
        <f>SUM(G98:G115)</f>
        <v>1168.25</v>
      </c>
    </row>
    <row r="119" spans="2:9" ht="15" customHeight="1">
      <c r="C119" s="1594" t="s">
        <v>2474</v>
      </c>
      <c r="D119" s="1594"/>
      <c r="E119" s="1594"/>
      <c r="F119" s="1594"/>
      <c r="G119" s="1594"/>
    </row>
    <row r="120" spans="2:9" ht="14.45">
      <c r="B120" s="1293" t="s">
        <v>2475</v>
      </c>
      <c r="C120" s="1293" t="s">
        <v>2476</v>
      </c>
      <c r="D120" s="1293" t="s">
        <v>2477</v>
      </c>
      <c r="E120" s="1293" t="s">
        <v>2478</v>
      </c>
      <c r="F120" s="1293" t="s">
        <v>2479</v>
      </c>
      <c r="G120" s="1293" t="s">
        <v>2480</v>
      </c>
    </row>
    <row r="121" spans="2:9" ht="14.85" customHeight="1">
      <c r="B121" s="1593" t="s">
        <v>2481</v>
      </c>
      <c r="C121" s="409" t="s">
        <v>2451</v>
      </c>
      <c r="D121" s="409" t="s">
        <v>2482</v>
      </c>
      <c r="E121" s="409">
        <v>90</v>
      </c>
      <c r="F121" s="409">
        <v>0</v>
      </c>
      <c r="G121" s="409">
        <v>90</v>
      </c>
      <c r="H121" s="1315"/>
    </row>
    <row r="122" spans="2:9" ht="14.85" customHeight="1">
      <c r="B122" s="1593"/>
      <c r="C122" s="409" t="s">
        <v>2054</v>
      </c>
      <c r="D122" s="409" t="s">
        <v>2483</v>
      </c>
      <c r="E122" s="409">
        <v>120</v>
      </c>
      <c r="F122" s="409">
        <v>0</v>
      </c>
      <c r="G122" s="409">
        <v>120</v>
      </c>
      <c r="H122" s="1315"/>
    </row>
    <row r="123" spans="2:9" ht="14.85" customHeight="1">
      <c r="B123" s="1593"/>
      <c r="C123" s="409" t="s">
        <v>2450</v>
      </c>
      <c r="D123" s="409" t="s">
        <v>2484</v>
      </c>
      <c r="E123" s="409">
        <v>210</v>
      </c>
      <c r="F123" s="409">
        <v>20</v>
      </c>
      <c r="G123" s="409">
        <v>190</v>
      </c>
      <c r="I123" s="1158"/>
    </row>
    <row r="124" spans="2:9" ht="14.85" customHeight="1">
      <c r="B124" s="1593"/>
      <c r="C124" s="409" t="s">
        <v>2439</v>
      </c>
      <c r="D124" s="409" t="s">
        <v>2483</v>
      </c>
      <c r="E124" s="409">
        <v>15</v>
      </c>
      <c r="F124" s="409">
        <v>0</v>
      </c>
      <c r="G124" s="409">
        <v>15</v>
      </c>
    </row>
    <row r="125" spans="2:9" ht="14.85" customHeight="1">
      <c r="B125" s="1593"/>
      <c r="C125" s="409" t="s">
        <v>94</v>
      </c>
      <c r="D125" s="409" t="s">
        <v>2485</v>
      </c>
      <c r="E125" s="409">
        <v>67.5</v>
      </c>
      <c r="F125" s="409">
        <v>0</v>
      </c>
      <c r="G125" s="409">
        <v>67.5</v>
      </c>
    </row>
    <row r="126" spans="2:9" ht="14.85" customHeight="1">
      <c r="B126" s="1593"/>
      <c r="C126" s="409" t="s">
        <v>53</v>
      </c>
      <c r="D126" s="409" t="s">
        <v>2485</v>
      </c>
      <c r="E126" s="409">
        <v>75</v>
      </c>
      <c r="F126" s="409">
        <v>0</v>
      </c>
      <c r="G126" s="409">
        <v>75</v>
      </c>
    </row>
    <row r="127" spans="2:9" ht="14.85" customHeight="1">
      <c r="B127" s="1593"/>
      <c r="C127" s="409" t="s">
        <v>180</v>
      </c>
      <c r="D127" s="409" t="s">
        <v>2486</v>
      </c>
      <c r="E127" s="409">
        <v>75</v>
      </c>
      <c r="F127" s="409">
        <v>50</v>
      </c>
      <c r="G127" s="409">
        <v>25</v>
      </c>
    </row>
    <row r="128" spans="2:9" ht="14.85" customHeight="1">
      <c r="B128" s="1593"/>
      <c r="C128" s="409" t="s">
        <v>2435</v>
      </c>
      <c r="D128" s="409" t="s">
        <v>2483</v>
      </c>
      <c r="E128" s="409">
        <v>0</v>
      </c>
      <c r="F128" s="409">
        <v>0</v>
      </c>
      <c r="G128" s="409">
        <v>0</v>
      </c>
    </row>
    <row r="129" spans="2:9" ht="14.85" customHeight="1">
      <c r="B129" s="1593"/>
      <c r="C129" s="409" t="s">
        <v>2437</v>
      </c>
      <c r="D129" s="409" t="s">
        <v>2482</v>
      </c>
      <c r="E129" s="409">
        <v>30</v>
      </c>
      <c r="F129" s="409">
        <v>27</v>
      </c>
      <c r="G129" s="409">
        <v>3</v>
      </c>
    </row>
    <row r="130" spans="2:9" ht="14.85" customHeight="1">
      <c r="B130" s="1593"/>
      <c r="C130" s="409" t="s">
        <v>2438</v>
      </c>
      <c r="D130" s="409" t="s">
        <v>2483</v>
      </c>
      <c r="E130" s="409">
        <v>75</v>
      </c>
      <c r="F130" s="409">
        <v>0</v>
      </c>
      <c r="G130" s="409">
        <v>75</v>
      </c>
    </row>
    <row r="131" spans="2:9" ht="14.85" customHeight="1">
      <c r="B131" s="1593"/>
      <c r="C131" s="409" t="s">
        <v>358</v>
      </c>
      <c r="D131" s="409" t="s">
        <v>2487</v>
      </c>
      <c r="E131" s="409">
        <v>60</v>
      </c>
      <c r="F131" s="409">
        <v>0</v>
      </c>
      <c r="G131" s="409">
        <v>60</v>
      </c>
    </row>
    <row r="132" spans="2:9" ht="14.45">
      <c r="B132" s="1593" t="s">
        <v>2488</v>
      </c>
      <c r="C132" s="409" t="s">
        <v>2489</v>
      </c>
      <c r="D132" s="409" t="s">
        <v>2490</v>
      </c>
      <c r="E132" s="409">
        <v>285</v>
      </c>
      <c r="F132" s="409">
        <v>0</v>
      </c>
      <c r="G132" s="409">
        <v>285</v>
      </c>
    </row>
    <row r="133" spans="2:9" ht="14.85" customHeight="1">
      <c r="B133" s="1593"/>
      <c r="C133" s="409" t="s">
        <v>2442</v>
      </c>
      <c r="D133" s="409" t="s">
        <v>2487</v>
      </c>
      <c r="E133" s="409">
        <v>7.5</v>
      </c>
      <c r="F133" s="409">
        <v>0</v>
      </c>
      <c r="G133" s="409">
        <v>7.5</v>
      </c>
    </row>
    <row r="134" spans="2:9" ht="14.85" customHeight="1">
      <c r="B134" s="1593"/>
      <c r="C134" s="409" t="s">
        <v>2443</v>
      </c>
      <c r="D134" s="409" t="s">
        <v>2487</v>
      </c>
      <c r="E134" s="409">
        <v>7.5</v>
      </c>
      <c r="F134" s="409">
        <v>0</v>
      </c>
      <c r="G134" s="409">
        <v>7.5</v>
      </c>
    </row>
    <row r="135" spans="2:9" ht="14.45">
      <c r="B135" s="409" t="s">
        <v>2491</v>
      </c>
      <c r="C135" s="409" t="s">
        <v>2452</v>
      </c>
      <c r="D135" s="409" t="s">
        <v>2492</v>
      </c>
      <c r="E135" s="409">
        <v>75</v>
      </c>
      <c r="F135" s="409">
        <v>53</v>
      </c>
      <c r="G135" s="409">
        <v>22</v>
      </c>
    </row>
    <row r="136" spans="2:9" ht="14.45">
      <c r="B136" s="409" t="s">
        <v>2493</v>
      </c>
      <c r="C136" s="409" t="s">
        <v>2444</v>
      </c>
      <c r="D136" s="409" t="s">
        <v>2494</v>
      </c>
      <c r="E136" s="409">
        <v>82.5</v>
      </c>
      <c r="F136" s="409">
        <v>0</v>
      </c>
      <c r="G136" s="409">
        <v>82.5</v>
      </c>
    </row>
    <row r="137" spans="2:9" ht="14.45">
      <c r="B137" s="409" t="s">
        <v>2456</v>
      </c>
      <c r="C137" s="409" t="s">
        <v>2456</v>
      </c>
      <c r="D137" s="409" t="s">
        <v>2495</v>
      </c>
      <c r="E137" s="409">
        <v>405</v>
      </c>
      <c r="F137" s="409">
        <v>0</v>
      </c>
      <c r="G137" s="409">
        <v>405</v>
      </c>
    </row>
    <row r="138" spans="2:9" ht="14.85" customHeight="1">
      <c r="B138" s="1591" t="s">
        <v>2150</v>
      </c>
      <c r="C138" s="1591"/>
      <c r="D138" s="1591"/>
      <c r="E138" s="1291">
        <v>1680</v>
      </c>
      <c r="F138" s="1290">
        <v>150</v>
      </c>
      <c r="G138" s="1292">
        <v>1530</v>
      </c>
    </row>
    <row r="139" spans="2:9" ht="14.45"/>
    <row r="141" spans="2:9" ht="15" customHeight="1">
      <c r="C141" s="1594" t="s">
        <v>2496</v>
      </c>
      <c r="D141" s="1594"/>
      <c r="E141" s="1594"/>
      <c r="F141" s="1594"/>
      <c r="G141" s="1594"/>
    </row>
    <row r="142" spans="2:9" ht="15" customHeight="1">
      <c r="B142" s="1293" t="s">
        <v>2475</v>
      </c>
      <c r="C142" s="1293" t="s">
        <v>2476</v>
      </c>
      <c r="D142" s="1293" t="s">
        <v>2477</v>
      </c>
      <c r="E142" s="1293" t="s">
        <v>2478</v>
      </c>
      <c r="F142" s="1293" t="s">
        <v>2479</v>
      </c>
      <c r="G142" s="1293" t="s">
        <v>2480</v>
      </c>
    </row>
    <row r="143" spans="2:9" ht="15" customHeight="1">
      <c r="B143" s="1595" t="s">
        <v>2481</v>
      </c>
      <c r="C143" s="1365" t="s">
        <v>2451</v>
      </c>
      <c r="D143" s="1365" t="s">
        <v>2482</v>
      </c>
      <c r="E143" s="1423">
        <v>90</v>
      </c>
      <c r="F143" s="1365">
        <v>4</v>
      </c>
      <c r="G143" s="1365">
        <f t="shared" ref="G143:G159" si="5">E143-F143</f>
        <v>86</v>
      </c>
      <c r="I143">
        <v>86</v>
      </c>
    </row>
    <row r="144" spans="2:9" ht="15" customHeight="1">
      <c r="B144" s="1595"/>
      <c r="C144" s="1365" t="s">
        <v>2054</v>
      </c>
      <c r="D144" s="1365" t="s">
        <v>2497</v>
      </c>
      <c r="E144" s="1423">
        <v>120</v>
      </c>
      <c r="F144" s="1365">
        <v>0</v>
      </c>
      <c r="G144" s="1365">
        <f t="shared" si="5"/>
        <v>120</v>
      </c>
      <c r="I144">
        <v>120</v>
      </c>
    </row>
    <row r="145" spans="2:10" ht="15" customHeight="1">
      <c r="B145" s="1595"/>
      <c r="C145" s="1365" t="s">
        <v>2450</v>
      </c>
      <c r="D145" s="1365" t="s">
        <v>2498</v>
      </c>
      <c r="E145" s="1423">
        <v>210</v>
      </c>
      <c r="F145" s="1365">
        <v>0</v>
      </c>
      <c r="G145" s="1365">
        <f t="shared" si="5"/>
        <v>210</v>
      </c>
      <c r="I145">
        <v>210</v>
      </c>
    </row>
    <row r="146" spans="2:10" ht="15" customHeight="1">
      <c r="B146" s="1595"/>
      <c r="C146" s="1365" t="s">
        <v>2439</v>
      </c>
      <c r="D146" s="1365" t="s">
        <v>2497</v>
      </c>
      <c r="E146" s="1423">
        <v>15</v>
      </c>
      <c r="F146" s="1365">
        <v>0</v>
      </c>
      <c r="G146" s="1365">
        <f t="shared" si="5"/>
        <v>15</v>
      </c>
    </row>
    <row r="147" spans="2:10" ht="15" customHeight="1">
      <c r="B147" s="1595"/>
      <c r="C147" s="1365" t="s">
        <v>94</v>
      </c>
      <c r="D147" s="1365" t="s">
        <v>2485</v>
      </c>
      <c r="E147" s="1423">
        <v>67.5</v>
      </c>
      <c r="F147" s="1365">
        <v>0</v>
      </c>
      <c r="G147" s="1365">
        <f t="shared" si="5"/>
        <v>67.5</v>
      </c>
      <c r="I147">
        <v>67.5</v>
      </c>
    </row>
    <row r="148" spans="2:10" ht="15" customHeight="1">
      <c r="B148" s="1595"/>
      <c r="C148" s="1365" t="s">
        <v>53</v>
      </c>
      <c r="D148" s="1365" t="s">
        <v>2485</v>
      </c>
      <c r="E148" s="1423">
        <v>75</v>
      </c>
      <c r="F148" s="1365">
        <v>0</v>
      </c>
      <c r="G148" s="1365">
        <f t="shared" si="5"/>
        <v>75</v>
      </c>
    </row>
    <row r="149" spans="2:10" ht="15" customHeight="1">
      <c r="B149" s="1595"/>
      <c r="C149" s="1365" t="s">
        <v>180</v>
      </c>
      <c r="D149" s="1365" t="s">
        <v>2499</v>
      </c>
      <c r="E149" s="1423">
        <v>75</v>
      </c>
      <c r="F149" s="1365">
        <v>0</v>
      </c>
      <c r="G149" s="1365">
        <f t="shared" si="5"/>
        <v>75</v>
      </c>
      <c r="I149">
        <v>75</v>
      </c>
    </row>
    <row r="150" spans="2:10" ht="15" customHeight="1">
      <c r="B150" s="1595"/>
      <c r="C150" s="1365" t="s">
        <v>358</v>
      </c>
      <c r="D150" s="1365" t="s">
        <v>2487</v>
      </c>
      <c r="E150" s="1423">
        <v>60</v>
      </c>
      <c r="F150" s="1365">
        <v>0</v>
      </c>
      <c r="G150" s="1365">
        <f t="shared" si="5"/>
        <v>60</v>
      </c>
      <c r="I150">
        <v>60</v>
      </c>
    </row>
    <row r="151" spans="2:10" ht="15" customHeight="1">
      <c r="B151" s="1595"/>
      <c r="C151" s="1365" t="s">
        <v>2435</v>
      </c>
      <c r="D151" s="1365" t="s">
        <v>2483</v>
      </c>
      <c r="E151" s="1423">
        <v>0</v>
      </c>
      <c r="F151" s="1365">
        <v>0</v>
      </c>
      <c r="G151" s="1365">
        <f t="shared" si="5"/>
        <v>0</v>
      </c>
    </row>
    <row r="152" spans="2:10" ht="15" customHeight="1">
      <c r="B152" s="1595"/>
      <c r="C152" s="1365" t="s">
        <v>2437</v>
      </c>
      <c r="D152" s="1365" t="s">
        <v>2482</v>
      </c>
      <c r="E152" s="1423">
        <v>30</v>
      </c>
      <c r="F152" s="1365">
        <v>0</v>
      </c>
      <c r="G152" s="1365">
        <f t="shared" si="5"/>
        <v>30</v>
      </c>
    </row>
    <row r="153" spans="2:10" ht="15" customHeight="1">
      <c r="B153" s="1595"/>
      <c r="C153" s="1365" t="s">
        <v>2438</v>
      </c>
      <c r="D153" s="1365" t="s">
        <v>2500</v>
      </c>
      <c r="E153" s="1423">
        <v>75</v>
      </c>
      <c r="F153" s="1365">
        <v>0</v>
      </c>
      <c r="G153" s="1365">
        <f t="shared" si="5"/>
        <v>75</v>
      </c>
    </row>
    <row r="154" spans="2:10" ht="15" customHeight="1">
      <c r="B154" s="1596" t="s">
        <v>2501</v>
      </c>
      <c r="C154" s="1596"/>
      <c r="D154" s="1596"/>
      <c r="E154" s="1424">
        <f>SUM(E143:E153)</f>
        <v>817.5</v>
      </c>
      <c r="F154" s="1424">
        <f>SUM(F143:F153)</f>
        <v>4</v>
      </c>
      <c r="G154" s="1424">
        <f>SUM(G143:G153)</f>
        <v>813.5</v>
      </c>
    </row>
    <row r="155" spans="2:10" ht="15" customHeight="1">
      <c r="B155" s="1595" t="s">
        <v>2488</v>
      </c>
      <c r="C155" s="1365" t="s">
        <v>101</v>
      </c>
      <c r="D155" s="1365" t="s">
        <v>2502</v>
      </c>
      <c r="E155" s="1365">
        <v>285</v>
      </c>
      <c r="F155" s="1365">
        <v>61.625</v>
      </c>
      <c r="G155" s="1365">
        <f t="shared" si="5"/>
        <v>223.375</v>
      </c>
      <c r="I155">
        <v>223</v>
      </c>
    </row>
    <row r="156" spans="2:10" ht="15" customHeight="1">
      <c r="B156" s="1595"/>
      <c r="C156" s="1365" t="s">
        <v>704</v>
      </c>
      <c r="D156" s="1365" t="s">
        <v>2487</v>
      </c>
      <c r="E156" s="1365">
        <v>15</v>
      </c>
      <c r="F156" s="1365">
        <v>19</v>
      </c>
      <c r="G156" s="1365">
        <f t="shared" si="5"/>
        <v>-4</v>
      </c>
      <c r="I156">
        <v>0</v>
      </c>
    </row>
    <row r="157" spans="2:10" ht="15" customHeight="1">
      <c r="B157" s="1596" t="s">
        <v>2503</v>
      </c>
      <c r="C157" s="1596"/>
      <c r="D157" s="1596"/>
      <c r="E157" s="1424">
        <f>E156+E155</f>
        <v>300</v>
      </c>
      <c r="F157" s="1424">
        <f>F156+F155</f>
        <v>80.625</v>
      </c>
      <c r="G157" s="1424">
        <f>G156+G155</f>
        <v>219.375</v>
      </c>
    </row>
    <row r="158" spans="2:10" ht="15" customHeight="1">
      <c r="B158" s="1366" t="s">
        <v>181</v>
      </c>
      <c r="C158" s="1365" t="s">
        <v>2504</v>
      </c>
      <c r="D158" s="1365" t="s">
        <v>2505</v>
      </c>
      <c r="E158" s="1365">
        <v>75</v>
      </c>
      <c r="F158" s="1365">
        <v>0</v>
      </c>
      <c r="G158" s="1365">
        <f t="shared" si="5"/>
        <v>75</v>
      </c>
      <c r="I158">
        <v>75</v>
      </c>
    </row>
    <row r="159" spans="2:10" ht="15" customHeight="1">
      <c r="B159" s="1366" t="s">
        <v>2456</v>
      </c>
      <c r="C159" s="1365" t="s">
        <v>2456</v>
      </c>
      <c r="D159" s="1365" t="s">
        <v>2506</v>
      </c>
      <c r="E159" s="1365">
        <v>405</v>
      </c>
      <c r="F159" s="1365">
        <v>151</v>
      </c>
      <c r="G159" s="1365">
        <f t="shared" si="5"/>
        <v>254</v>
      </c>
      <c r="I159">
        <v>254</v>
      </c>
      <c r="J159" s="1392"/>
    </row>
    <row r="160" spans="2:10" ht="15" customHeight="1">
      <c r="B160" s="1591" t="s">
        <v>2150</v>
      </c>
      <c r="C160" s="1591"/>
      <c r="D160" s="1591"/>
      <c r="E160" s="1423">
        <f>E157+E154+E158+E159</f>
        <v>1597.5</v>
      </c>
      <c r="F160" s="1423">
        <f>F157+F154+F158+F159</f>
        <v>235.625</v>
      </c>
      <c r="G160" s="1423">
        <f>G157+G154+G158+G159</f>
        <v>1361.875</v>
      </c>
      <c r="I160">
        <f>SUM(I143:I159)</f>
        <v>1170.5</v>
      </c>
    </row>
    <row r="164" spans="2:9" ht="15" customHeight="1">
      <c r="B164" s="1582" t="s">
        <v>2507</v>
      </c>
      <c r="C164" s="1582"/>
      <c r="D164" s="1582"/>
      <c r="E164" s="1582"/>
      <c r="F164" s="1582"/>
      <c r="G164" s="1582"/>
    </row>
    <row r="165" spans="2:9" ht="15" customHeight="1">
      <c r="B165" s="1425" t="s">
        <v>2475</v>
      </c>
      <c r="C165" s="1426" t="s">
        <v>2508</v>
      </c>
      <c r="D165" s="1426" t="s">
        <v>2509</v>
      </c>
      <c r="E165" s="1426" t="s">
        <v>2510</v>
      </c>
      <c r="F165" s="1426" t="s">
        <v>2511</v>
      </c>
      <c r="G165" s="1426" t="s">
        <v>2512</v>
      </c>
    </row>
    <row r="166" spans="2:9" ht="15" customHeight="1">
      <c r="B166" s="1583" t="s">
        <v>2481</v>
      </c>
      <c r="C166" s="1428" t="s">
        <v>2451</v>
      </c>
      <c r="D166" s="1428" t="s">
        <v>2513</v>
      </c>
      <c r="E166" s="1428">
        <v>90</v>
      </c>
      <c r="F166" s="1428">
        <v>15</v>
      </c>
      <c r="G166" s="1428">
        <v>75</v>
      </c>
      <c r="I166" s="1478">
        <v>75</v>
      </c>
    </row>
    <row r="167" spans="2:9" ht="15" customHeight="1">
      <c r="B167" s="1583"/>
      <c r="C167" s="1428" t="s">
        <v>2054</v>
      </c>
      <c r="D167" s="1428" t="s">
        <v>2497</v>
      </c>
      <c r="E167" s="1428">
        <v>120</v>
      </c>
      <c r="F167" s="1428">
        <v>0</v>
      </c>
      <c r="G167" s="1428">
        <v>120</v>
      </c>
      <c r="I167" s="1478">
        <v>120</v>
      </c>
    </row>
    <row r="168" spans="2:9" ht="15" customHeight="1">
      <c r="B168" s="1583"/>
      <c r="C168" s="1428" t="s">
        <v>2450</v>
      </c>
      <c r="D168" s="1428" t="s">
        <v>2514</v>
      </c>
      <c r="E168" s="1428">
        <v>210</v>
      </c>
      <c r="F168" s="1428">
        <v>0</v>
      </c>
      <c r="G168" s="1428">
        <v>210</v>
      </c>
      <c r="I168" s="1478">
        <v>210</v>
      </c>
    </row>
    <row r="169" spans="2:9" ht="15" customHeight="1">
      <c r="B169" s="1583"/>
      <c r="C169" s="1428" t="s">
        <v>2439</v>
      </c>
      <c r="D169" s="1428" t="s">
        <v>2497</v>
      </c>
      <c r="E169" s="1428">
        <v>15</v>
      </c>
      <c r="F169" s="1428">
        <v>0</v>
      </c>
      <c r="G169" s="1428">
        <v>15</v>
      </c>
    </row>
    <row r="170" spans="2:9" ht="15" customHeight="1">
      <c r="B170" s="1583"/>
      <c r="C170" s="1428" t="s">
        <v>94</v>
      </c>
      <c r="D170" s="1428" t="s">
        <v>2485</v>
      </c>
      <c r="E170" s="1428">
        <v>67.5</v>
      </c>
      <c r="F170" s="1429">
        <v>0</v>
      </c>
      <c r="G170" s="1428">
        <v>67.5</v>
      </c>
      <c r="I170" s="1478">
        <v>67.5</v>
      </c>
    </row>
    <row r="171" spans="2:9" ht="15" customHeight="1">
      <c r="B171" s="1583"/>
      <c r="C171" s="1428" t="s">
        <v>53</v>
      </c>
      <c r="D171" s="1428" t="s">
        <v>2485</v>
      </c>
      <c r="E171" s="1428">
        <v>75</v>
      </c>
      <c r="F171" s="1428">
        <v>0</v>
      </c>
      <c r="G171" s="1428">
        <v>75</v>
      </c>
    </row>
    <row r="172" spans="2:9" ht="15" customHeight="1">
      <c r="B172" s="1583"/>
      <c r="C172" s="1428" t="s">
        <v>180</v>
      </c>
      <c r="D172" s="1428" t="s">
        <v>2499</v>
      </c>
      <c r="E172" s="1428">
        <v>75</v>
      </c>
      <c r="F172" s="1428">
        <v>0</v>
      </c>
      <c r="G172" s="1428">
        <v>75</v>
      </c>
      <c r="I172" s="1478">
        <v>75</v>
      </c>
    </row>
    <row r="173" spans="2:9" ht="15" customHeight="1">
      <c r="B173" s="1583"/>
      <c r="C173" s="1428" t="s">
        <v>2515</v>
      </c>
      <c r="D173" s="1428" t="s">
        <v>2487</v>
      </c>
      <c r="E173" s="1428">
        <v>60</v>
      </c>
      <c r="F173" s="1428">
        <v>0</v>
      </c>
      <c r="G173" s="1428">
        <v>60</v>
      </c>
      <c r="I173" s="1478">
        <v>60</v>
      </c>
    </row>
    <row r="174" spans="2:9" ht="15" customHeight="1">
      <c r="B174" s="1584"/>
      <c r="C174" s="1428" t="s">
        <v>2438</v>
      </c>
      <c r="D174" s="1428" t="s">
        <v>2516</v>
      </c>
      <c r="E174" s="1428">
        <v>75</v>
      </c>
      <c r="F174" s="1428">
        <v>0</v>
      </c>
      <c r="G174" s="1428">
        <v>75</v>
      </c>
    </row>
    <row r="175" spans="2:9" ht="15" customHeight="1">
      <c r="B175" s="1585" t="s">
        <v>2501</v>
      </c>
      <c r="C175" s="1586"/>
      <c r="D175" s="1587"/>
      <c r="E175" s="1430">
        <v>787.5</v>
      </c>
      <c r="F175" s="1430">
        <v>15</v>
      </c>
      <c r="G175" s="1430">
        <v>772.5</v>
      </c>
    </row>
    <row r="176" spans="2:9" ht="15" customHeight="1">
      <c r="B176" s="1583" t="s">
        <v>2488</v>
      </c>
      <c r="C176" s="1428" t="s">
        <v>101</v>
      </c>
      <c r="D176" s="1428" t="s">
        <v>2517</v>
      </c>
      <c r="E176" s="1428">
        <v>285</v>
      </c>
      <c r="F176" s="1428">
        <v>72</v>
      </c>
      <c r="G176" s="1428">
        <v>213</v>
      </c>
      <c r="I176" s="1478">
        <v>213</v>
      </c>
    </row>
    <row r="177" spans="2:11" ht="15" customHeight="1">
      <c r="B177" s="1584"/>
      <c r="C177" s="1428" t="s">
        <v>704</v>
      </c>
      <c r="D177" s="1428" t="s">
        <v>2487</v>
      </c>
      <c r="E177" s="1428">
        <v>15</v>
      </c>
      <c r="F177" s="1428">
        <v>18</v>
      </c>
      <c r="G177" s="1428">
        <v>-3</v>
      </c>
    </row>
    <row r="178" spans="2:11" ht="15" customHeight="1">
      <c r="B178" s="1585" t="s">
        <v>2518</v>
      </c>
      <c r="C178" s="1586"/>
      <c r="D178" s="1587"/>
      <c r="E178" s="1430">
        <v>300</v>
      </c>
      <c r="F178" s="1430">
        <v>90</v>
      </c>
      <c r="G178" s="1430">
        <v>210</v>
      </c>
    </row>
    <row r="179" spans="2:11" ht="15" customHeight="1">
      <c r="B179" s="1427" t="s">
        <v>181</v>
      </c>
      <c r="C179" s="1428" t="s">
        <v>2504</v>
      </c>
      <c r="D179" s="1428" t="s">
        <v>2505</v>
      </c>
      <c r="E179" s="1428">
        <v>75</v>
      </c>
      <c r="F179" s="1428">
        <v>0</v>
      </c>
      <c r="G179" s="1428">
        <v>75</v>
      </c>
      <c r="I179" s="1478">
        <v>75</v>
      </c>
    </row>
    <row r="180" spans="2:11" ht="15" customHeight="1">
      <c r="B180" s="1427" t="s">
        <v>2456</v>
      </c>
      <c r="C180" s="1428" t="s">
        <v>2456</v>
      </c>
      <c r="D180" s="1428" t="s">
        <v>2519</v>
      </c>
      <c r="E180" s="1428">
        <v>405</v>
      </c>
      <c r="F180" s="1428">
        <v>172</v>
      </c>
      <c r="G180" s="1428">
        <v>233</v>
      </c>
      <c r="I180" s="1478">
        <v>233</v>
      </c>
    </row>
    <row r="181" spans="2:11" ht="15" customHeight="1">
      <c r="B181" s="1579" t="s">
        <v>2169</v>
      </c>
      <c r="C181" s="1580"/>
      <c r="D181" s="1581"/>
      <c r="E181" s="1432">
        <v>1568</v>
      </c>
      <c r="F181" s="1431">
        <v>277</v>
      </c>
      <c r="G181" s="1432">
        <v>1291</v>
      </c>
    </row>
    <row r="184" spans="2:11" thickBot="1">
      <c r="I184">
        <v>22950</v>
      </c>
      <c r="J184">
        <v>25</v>
      </c>
      <c r="K184">
        <f>J184*I184</f>
        <v>573750</v>
      </c>
    </row>
    <row r="185" spans="2:11" ht="21" thickBot="1">
      <c r="B185" s="1582" t="s">
        <v>2520</v>
      </c>
      <c r="C185" s="1582"/>
      <c r="D185" s="1582"/>
      <c r="E185" s="1582"/>
      <c r="F185" s="1582"/>
      <c r="G185" s="1582"/>
      <c r="I185" s="1474">
        <v>13200</v>
      </c>
      <c r="J185" s="1473">
        <v>15</v>
      </c>
      <c r="K185">
        <f>J185*I185</f>
        <v>198000</v>
      </c>
    </row>
    <row r="186" spans="2:11" ht="21" thickBot="1">
      <c r="B186" s="1568" t="s">
        <v>2475</v>
      </c>
      <c r="C186" s="1569" t="s">
        <v>2508</v>
      </c>
      <c r="D186" s="1569" t="s">
        <v>2509</v>
      </c>
      <c r="E186" s="1569" t="s">
        <v>2510</v>
      </c>
      <c r="F186" s="1569" t="s">
        <v>2511</v>
      </c>
      <c r="G186" s="1569" t="s">
        <v>2521</v>
      </c>
      <c r="I186" s="1474">
        <v>19300</v>
      </c>
      <c r="J186" s="1473">
        <v>2</v>
      </c>
      <c r="K186">
        <f>J186*I186</f>
        <v>38600</v>
      </c>
    </row>
    <row r="187" spans="2:11" ht="21" thickBot="1">
      <c r="B187" s="1588" t="s">
        <v>2481</v>
      </c>
      <c r="C187" s="1545" t="s">
        <v>2451</v>
      </c>
      <c r="D187" s="1545" t="s">
        <v>2513</v>
      </c>
      <c r="E187" s="1545">
        <v>90</v>
      </c>
      <c r="F187" s="1545">
        <v>21</v>
      </c>
      <c r="G187" s="1545">
        <v>69</v>
      </c>
      <c r="I187" s="1474"/>
      <c r="J187" s="1473"/>
      <c r="K187">
        <f>SUM(K184:K186)</f>
        <v>810350</v>
      </c>
    </row>
    <row r="188" spans="2:11" ht="21" thickBot="1">
      <c r="B188" s="1588"/>
      <c r="C188" s="1545" t="s">
        <v>2054</v>
      </c>
      <c r="D188" s="1545" t="s">
        <v>2497</v>
      </c>
      <c r="E188" s="1545">
        <v>120</v>
      </c>
      <c r="F188" s="1545">
        <v>0</v>
      </c>
      <c r="G188" s="1545">
        <v>120</v>
      </c>
      <c r="I188" s="1474"/>
      <c r="J188" s="1473"/>
      <c r="K188">
        <f>K187*2</f>
        <v>1620700</v>
      </c>
    </row>
    <row r="189" spans="2:11" ht="21" thickBot="1">
      <c r="B189" s="1588"/>
      <c r="C189" s="1545" t="s">
        <v>2450</v>
      </c>
      <c r="D189" s="1545" t="s">
        <v>2514</v>
      </c>
      <c r="E189" s="1545">
        <v>210</v>
      </c>
      <c r="F189" s="1545">
        <v>13</v>
      </c>
      <c r="G189" s="1545">
        <v>197</v>
      </c>
      <c r="I189" s="1475"/>
      <c r="J189" s="1476"/>
    </row>
    <row r="190" spans="2:11" ht="21.95" thickBot="1">
      <c r="B190" s="1588"/>
      <c r="C190" s="1545" t="s">
        <v>94</v>
      </c>
      <c r="D190" s="1545" t="s">
        <v>2485</v>
      </c>
      <c r="E190" s="1545">
        <v>82.5</v>
      </c>
      <c r="F190" s="1546">
        <v>0</v>
      </c>
      <c r="G190" s="1545">
        <v>82.5</v>
      </c>
      <c r="H190" s="1590" t="s">
        <v>2522</v>
      </c>
      <c r="I190" s="1474"/>
      <c r="J190" s="1473"/>
    </row>
    <row r="191" spans="2:11" ht="21" thickBot="1">
      <c r="B191" s="1588"/>
      <c r="C191" s="1545" t="s">
        <v>53</v>
      </c>
      <c r="D191" s="1545" t="s">
        <v>2485</v>
      </c>
      <c r="E191" s="1545">
        <v>75</v>
      </c>
      <c r="F191" s="1545">
        <v>7</v>
      </c>
      <c r="G191" s="1545">
        <v>68</v>
      </c>
      <c r="H191" s="1590"/>
      <c r="I191" s="1474"/>
      <c r="J191" s="1473"/>
    </row>
    <row r="192" spans="2:11" ht="21" thickBot="1">
      <c r="B192" s="1588"/>
      <c r="C192" s="1545" t="s">
        <v>180</v>
      </c>
      <c r="D192" s="1545" t="s">
        <v>2499</v>
      </c>
      <c r="E192" s="1545">
        <v>75</v>
      </c>
      <c r="F192" s="1545">
        <v>66</v>
      </c>
      <c r="G192" s="1545">
        <v>9</v>
      </c>
      <c r="I192" s="1474"/>
      <c r="J192" s="1473"/>
    </row>
    <row r="193" spans="2:10" ht="21" thickBot="1">
      <c r="B193" s="1588"/>
      <c r="C193" s="1545" t="s">
        <v>2515</v>
      </c>
      <c r="D193" s="1545" t="s">
        <v>2487</v>
      </c>
      <c r="E193" s="1545">
        <v>60</v>
      </c>
      <c r="F193" s="1545">
        <v>25</v>
      </c>
      <c r="G193" s="1545">
        <v>35</v>
      </c>
      <c r="H193" s="1346" t="s">
        <v>2523</v>
      </c>
      <c r="I193" s="1474"/>
      <c r="J193" s="1473"/>
    </row>
    <row r="194" spans="2:10" ht="21" thickBot="1">
      <c r="B194" s="1589"/>
      <c r="C194" s="1545" t="s">
        <v>2438</v>
      </c>
      <c r="D194" s="1545" t="s">
        <v>2516</v>
      </c>
      <c r="E194" s="1545">
        <v>75</v>
      </c>
      <c r="F194" s="1545">
        <v>0</v>
      </c>
      <c r="G194" s="1545">
        <v>75</v>
      </c>
      <c r="I194" s="1474"/>
      <c r="J194" s="1473"/>
    </row>
    <row r="195" spans="2:10" ht="14.45">
      <c r="B195" s="1585" t="s">
        <v>2501</v>
      </c>
      <c r="C195" s="1586"/>
      <c r="D195" s="1587"/>
      <c r="E195" s="1430">
        <v>787.5</v>
      </c>
      <c r="F195" s="1430">
        <v>132</v>
      </c>
      <c r="G195" s="1430">
        <v>655.5</v>
      </c>
    </row>
    <row r="196" spans="2:10" ht="14.45">
      <c r="B196" s="1588" t="s">
        <v>2488</v>
      </c>
      <c r="C196" s="1545" t="s">
        <v>101</v>
      </c>
      <c r="D196" s="1545" t="s">
        <v>2517</v>
      </c>
      <c r="E196" s="1545">
        <v>285</v>
      </c>
      <c r="F196" s="1545">
        <v>38.5</v>
      </c>
      <c r="G196" s="1545">
        <v>246.5</v>
      </c>
    </row>
    <row r="197" spans="2:10" ht="17.45">
      <c r="B197" s="1589"/>
      <c r="C197" s="1545" t="s">
        <v>704</v>
      </c>
      <c r="D197" s="1545" t="s">
        <v>2487</v>
      </c>
      <c r="E197" s="1545">
        <v>15</v>
      </c>
      <c r="F197" s="1545">
        <v>20</v>
      </c>
      <c r="G197" s="1546">
        <v>-5</v>
      </c>
    </row>
    <row r="198" spans="2:10" ht="14.45">
      <c r="B198" s="1585" t="s">
        <v>2518</v>
      </c>
      <c r="C198" s="1586"/>
      <c r="D198" s="1587"/>
      <c r="E198" s="1430">
        <v>300</v>
      </c>
      <c r="F198" s="1430">
        <v>58.5</v>
      </c>
      <c r="G198" s="1430">
        <v>241.5</v>
      </c>
    </row>
    <row r="199" spans="2:10" ht="14.45">
      <c r="B199" s="1544" t="s">
        <v>181</v>
      </c>
      <c r="C199" s="1545" t="s">
        <v>2504</v>
      </c>
      <c r="D199" s="1545" t="s">
        <v>2505</v>
      </c>
      <c r="E199" s="1545">
        <v>75</v>
      </c>
      <c r="F199" s="1545">
        <v>0</v>
      </c>
      <c r="G199" s="1545">
        <v>75</v>
      </c>
      <c r="H199" s="1346" t="s">
        <v>2524</v>
      </c>
    </row>
    <row r="200" spans="2:10" ht="14.45">
      <c r="B200" s="1544" t="s">
        <v>2456</v>
      </c>
      <c r="C200" s="1545" t="s">
        <v>2456</v>
      </c>
      <c r="D200" s="1545" t="s">
        <v>2519</v>
      </c>
      <c r="E200" s="1545">
        <v>405</v>
      </c>
      <c r="F200" s="1545">
        <v>133</v>
      </c>
      <c r="G200" s="1545">
        <v>272</v>
      </c>
    </row>
    <row r="201" spans="2:10" ht="15" customHeight="1">
      <c r="B201" s="1579" t="s">
        <v>2169</v>
      </c>
      <c r="C201" s="1580"/>
      <c r="D201" s="1581"/>
      <c r="E201" s="1432">
        <v>1568</v>
      </c>
      <c r="F201" s="1431">
        <v>324</v>
      </c>
      <c r="G201" s="1432">
        <v>1244</v>
      </c>
    </row>
  </sheetData>
  <mergeCells count="24">
    <mergeCell ref="H190:H191"/>
    <mergeCell ref="B160:D160"/>
    <mergeCell ref="C96:G96"/>
    <mergeCell ref="B121:B131"/>
    <mergeCell ref="B132:B134"/>
    <mergeCell ref="B138:D138"/>
    <mergeCell ref="C119:G119"/>
    <mergeCell ref="C141:G141"/>
    <mergeCell ref="B143:B153"/>
    <mergeCell ref="B154:D154"/>
    <mergeCell ref="B155:B156"/>
    <mergeCell ref="B157:D157"/>
    <mergeCell ref="B201:D201"/>
    <mergeCell ref="B164:G164"/>
    <mergeCell ref="B181:D181"/>
    <mergeCell ref="B166:B174"/>
    <mergeCell ref="B175:D175"/>
    <mergeCell ref="B176:B177"/>
    <mergeCell ref="B178:D178"/>
    <mergeCell ref="B185:G185"/>
    <mergeCell ref="B187:B194"/>
    <mergeCell ref="B195:D195"/>
    <mergeCell ref="B196:B197"/>
    <mergeCell ref="B198:D198"/>
  </mergeCells>
  <conditionalFormatting sqref="F98:F115">
    <cfRule type="cellIs" dxfId="1021" priority="1" operator="greaterThan">
      <formula>0</formula>
    </cfRule>
  </conditionalFormatting>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B0356-1623-4DCD-A246-54DDDEA1ACAA}">
  <sheetPr codeName="Sheet27"/>
  <dimension ref="A1:C7"/>
  <sheetViews>
    <sheetView workbookViewId="0">
      <selection activeCell="C14" sqref="C14"/>
    </sheetView>
  </sheetViews>
  <sheetFormatPr defaultRowHeight="14.45"/>
  <cols>
    <col min="1" max="1" width="20.42578125" bestFit="1" customWidth="1"/>
    <col min="2" max="2" width="18.42578125" bestFit="1" customWidth="1"/>
    <col min="3" max="3" width="22.5703125" bestFit="1" customWidth="1"/>
  </cols>
  <sheetData>
    <row r="1" spans="1:3">
      <c r="A1" s="1099" t="s">
        <v>2422</v>
      </c>
      <c r="B1" t="s">
        <v>2525</v>
      </c>
    </row>
    <row r="3" spans="1:3">
      <c r="A3" s="1099" t="s">
        <v>2424</v>
      </c>
      <c r="B3" t="s">
        <v>2425</v>
      </c>
      <c r="C3" t="s">
        <v>2526</v>
      </c>
    </row>
    <row r="4" spans="1:3">
      <c r="A4" s="1100" t="s">
        <v>180</v>
      </c>
      <c r="B4">
        <v>2</v>
      </c>
      <c r="C4">
        <v>6</v>
      </c>
    </row>
    <row r="5" spans="1:3">
      <c r="A5" s="1180" t="s">
        <v>2527</v>
      </c>
      <c r="B5">
        <v>1</v>
      </c>
      <c r="C5">
        <v>2</v>
      </c>
    </row>
    <row r="6" spans="1:3">
      <c r="A6" s="1180" t="s">
        <v>2528</v>
      </c>
      <c r="B6">
        <v>1</v>
      </c>
      <c r="C6">
        <v>4</v>
      </c>
    </row>
    <row r="7" spans="1:3">
      <c r="A7" s="1100" t="s">
        <v>2169</v>
      </c>
      <c r="B7">
        <v>2</v>
      </c>
      <c r="C7">
        <v>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41248-660C-473E-B513-51FA69E634AC}">
  <sheetPr codeName="Sheet28">
    <tabColor rgb="FFFFC000"/>
  </sheetPr>
  <dimension ref="A1:B7"/>
  <sheetViews>
    <sheetView workbookViewId="0">
      <selection activeCell="B5" sqref="B5"/>
    </sheetView>
  </sheetViews>
  <sheetFormatPr defaultRowHeight="14.45"/>
  <cols>
    <col min="1" max="1" width="27" customWidth="1"/>
    <col min="2" max="2" width="112.5703125" bestFit="1" customWidth="1"/>
  </cols>
  <sheetData>
    <row r="1" spans="1:2">
      <c r="A1" s="1262" t="s">
        <v>997</v>
      </c>
      <c r="B1" s="1262" t="s">
        <v>2529</v>
      </c>
    </row>
    <row r="2" spans="1:2">
      <c r="A2" s="1263" t="s">
        <v>2530</v>
      </c>
      <c r="B2" s="1263" t="s">
        <v>2531</v>
      </c>
    </row>
    <row r="3" spans="1:2">
      <c r="A3" s="1263" t="s">
        <v>2532</v>
      </c>
      <c r="B3" s="1263" t="s">
        <v>2533</v>
      </c>
    </row>
    <row r="4" spans="1:2">
      <c r="A4" s="1263" t="s">
        <v>583</v>
      </c>
      <c r="B4" s="1263" t="s">
        <v>2534</v>
      </c>
    </row>
    <row r="5" spans="1:2">
      <c r="A5" s="1263" t="s">
        <v>2535</v>
      </c>
      <c r="B5" s="1263" t="s">
        <v>2536</v>
      </c>
    </row>
    <row r="6" spans="1:2">
      <c r="A6" s="1263" t="s">
        <v>2537</v>
      </c>
      <c r="B6" s="1263" t="s">
        <v>2538</v>
      </c>
    </row>
    <row r="7" spans="1:2">
      <c r="A7" s="1263" t="s">
        <v>2539</v>
      </c>
      <c r="B7" s="1263" t="s">
        <v>2540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99CCD-B9D7-47A1-8D47-E25680377528}">
  <sheetPr codeName="Sheet29">
    <tabColor rgb="FFC00000"/>
  </sheetPr>
  <dimension ref="A1:P32"/>
  <sheetViews>
    <sheetView showGridLines="0" zoomScale="145" zoomScaleNormal="145" workbookViewId="0">
      <pane xSplit="2" ySplit="8" topLeftCell="C9" activePane="bottomRight" state="frozen"/>
      <selection pane="bottomRight" activeCell="C9" sqref="C9"/>
      <selection pane="bottomLeft" activeCell="A9" sqref="A9"/>
      <selection pane="topRight" activeCell="C1" sqref="C1"/>
    </sheetView>
  </sheetViews>
  <sheetFormatPr defaultRowHeight="14.45"/>
  <cols>
    <col min="1" max="1" width="10.140625" style="272" customWidth="1"/>
    <col min="3" max="3" width="12.42578125" customWidth="1"/>
    <col min="4" max="4" width="10.42578125" customWidth="1"/>
    <col min="5" max="5" width="10.5703125" customWidth="1"/>
    <col min="7" max="7" width="10.5703125" customWidth="1"/>
    <col min="8" max="9" width="11.5703125" customWidth="1"/>
    <col min="10" max="10" width="12.42578125" customWidth="1"/>
    <col min="11" max="11" width="13.42578125" customWidth="1"/>
    <col min="12" max="12" width="14.42578125" customWidth="1"/>
    <col min="13" max="13" width="11.5703125" customWidth="1"/>
    <col min="14" max="14" width="14.5703125" customWidth="1"/>
  </cols>
  <sheetData>
    <row r="1" spans="1:15">
      <c r="C1" t="s">
        <v>2541</v>
      </c>
      <c r="D1" t="s">
        <v>2541</v>
      </c>
      <c r="G1" t="s">
        <v>2541</v>
      </c>
      <c r="H1" t="s">
        <v>2541</v>
      </c>
    </row>
    <row r="2" spans="1:15" ht="46.5" customHeight="1">
      <c r="A2" s="1412" t="s">
        <v>997</v>
      </c>
      <c r="B2" s="1186" t="s">
        <v>16</v>
      </c>
      <c r="C2" s="1187" t="s">
        <v>2357</v>
      </c>
      <c r="D2" s="1188" t="s">
        <v>2358</v>
      </c>
      <c r="E2" s="1187" t="s">
        <v>2359</v>
      </c>
      <c r="F2" s="1188" t="s">
        <v>2360</v>
      </c>
      <c r="G2" s="1188" t="s">
        <v>2361</v>
      </c>
      <c r="H2" s="1188" t="s">
        <v>2362</v>
      </c>
      <c r="I2" s="1188" t="s">
        <v>2363</v>
      </c>
      <c r="J2" s="1187" t="s">
        <v>2364</v>
      </c>
      <c r="K2" s="1189" t="s">
        <v>2365</v>
      </c>
      <c r="L2" s="1189" t="s">
        <v>2366</v>
      </c>
      <c r="M2" s="1189" t="s">
        <v>1262</v>
      </c>
      <c r="N2" s="1187" t="s">
        <v>2367</v>
      </c>
    </row>
    <row r="3" spans="1:15" ht="55.5" customHeight="1">
      <c r="A3" s="1407"/>
      <c r="B3" s="1190" t="s">
        <v>2368</v>
      </c>
      <c r="C3" s="1191" t="s">
        <v>2369</v>
      </c>
      <c r="D3" s="1192" t="s">
        <v>2370</v>
      </c>
      <c r="E3" s="1193" t="s">
        <v>2371</v>
      </c>
      <c r="F3" s="1192" t="s">
        <v>2372</v>
      </c>
      <c r="G3" s="1192" t="s">
        <v>2373</v>
      </c>
      <c r="H3" s="1192" t="s">
        <v>2374</v>
      </c>
      <c r="I3" s="1192" t="s">
        <v>2375</v>
      </c>
      <c r="J3" s="1193" t="s">
        <v>2376</v>
      </c>
      <c r="K3" s="1194" t="s">
        <v>1446</v>
      </c>
      <c r="L3" s="1194" t="s">
        <v>1446</v>
      </c>
      <c r="M3" s="1194" t="s">
        <v>2377</v>
      </c>
      <c r="N3" s="1193" t="s">
        <v>2378</v>
      </c>
    </row>
    <row r="4" spans="1:15" ht="31.5">
      <c r="A4" s="1408"/>
      <c r="B4" s="1186" t="s">
        <v>2380</v>
      </c>
      <c r="C4" s="1195" t="s">
        <v>2381</v>
      </c>
      <c r="D4" s="1195" t="s">
        <v>2382</v>
      </c>
      <c r="E4" s="1195" t="s">
        <v>2383</v>
      </c>
      <c r="F4" s="1195" t="s">
        <v>2384</v>
      </c>
      <c r="G4" s="1195" t="s">
        <v>252</v>
      </c>
      <c r="H4" s="1195" t="s">
        <v>252</v>
      </c>
      <c r="I4" s="1195" t="s">
        <v>2385</v>
      </c>
      <c r="J4" s="1195" t="s">
        <v>2386</v>
      </c>
      <c r="K4" s="1195" t="s">
        <v>1446</v>
      </c>
      <c r="L4" s="1195" t="s">
        <v>694</v>
      </c>
      <c r="M4" s="1195" t="s">
        <v>2387</v>
      </c>
      <c r="N4" s="1195" t="s">
        <v>2388</v>
      </c>
    </row>
    <row r="5" spans="1:15">
      <c r="A5" s="1409" t="s">
        <v>2392</v>
      </c>
      <c r="B5" s="1196" t="s">
        <v>2393</v>
      </c>
      <c r="C5" s="1197">
        <v>46359</v>
      </c>
      <c r="D5" s="1197">
        <v>46361</v>
      </c>
      <c r="E5" s="1197">
        <v>46360</v>
      </c>
      <c r="F5" s="1197">
        <v>46364</v>
      </c>
      <c r="G5" s="1197">
        <v>46365</v>
      </c>
      <c r="H5" s="1197">
        <v>46374</v>
      </c>
      <c r="I5" s="1197">
        <v>46382</v>
      </c>
      <c r="J5" s="1197">
        <v>46024</v>
      </c>
      <c r="K5" s="1198">
        <v>46027</v>
      </c>
      <c r="L5" s="1199">
        <v>46050</v>
      </c>
      <c r="M5" s="1197">
        <v>46050</v>
      </c>
      <c r="N5" s="1200">
        <v>46055</v>
      </c>
    </row>
    <row r="6" spans="1:15">
      <c r="A6" s="1409"/>
      <c r="B6" s="1201" t="s">
        <v>1446</v>
      </c>
      <c r="C6" s="1202" t="s">
        <v>2542</v>
      </c>
      <c r="D6" s="1202" t="s">
        <v>2543</v>
      </c>
      <c r="E6" s="1202" t="s">
        <v>2544</v>
      </c>
      <c r="F6" s="1202" t="s">
        <v>2545</v>
      </c>
      <c r="G6" s="1202" t="s">
        <v>2546</v>
      </c>
      <c r="H6" s="1202" t="s">
        <v>2544</v>
      </c>
      <c r="I6" s="1202" t="s">
        <v>2543</v>
      </c>
      <c r="J6" s="1202" t="s">
        <v>2543</v>
      </c>
      <c r="K6" s="1203" t="s">
        <v>2545</v>
      </c>
      <c r="L6" s="1203" t="s">
        <v>2542</v>
      </c>
      <c r="M6" s="1202" t="s">
        <v>2542</v>
      </c>
      <c r="N6" s="1202" t="s">
        <v>2545</v>
      </c>
    </row>
    <row r="7" spans="1:15">
      <c r="A7" s="1409" t="s">
        <v>2396</v>
      </c>
      <c r="B7" s="1204" t="s">
        <v>2394</v>
      </c>
      <c r="C7" s="1205">
        <v>46027</v>
      </c>
      <c r="D7" s="1205">
        <v>46029</v>
      </c>
      <c r="E7" s="1205">
        <v>46030</v>
      </c>
      <c r="F7" s="1205">
        <v>46034</v>
      </c>
      <c r="G7" s="1205">
        <v>46035</v>
      </c>
      <c r="H7" s="1205">
        <v>46045</v>
      </c>
      <c r="I7" s="1205">
        <v>46055</v>
      </c>
      <c r="J7" s="1205">
        <v>46057</v>
      </c>
      <c r="K7" s="1207">
        <v>46058</v>
      </c>
      <c r="L7" s="1207">
        <v>46090</v>
      </c>
      <c r="M7" s="1205">
        <v>46090</v>
      </c>
      <c r="N7" s="1205">
        <v>46094</v>
      </c>
    </row>
    <row r="8" spans="1:15">
      <c r="A8" s="1410"/>
      <c r="B8" s="1204" t="s">
        <v>1446</v>
      </c>
      <c r="C8" s="1206" t="s">
        <v>2545</v>
      </c>
      <c r="D8" s="1206" t="s">
        <v>2542</v>
      </c>
      <c r="E8" s="1206" t="s">
        <v>2544</v>
      </c>
      <c r="F8" s="1206" t="s">
        <v>2545</v>
      </c>
      <c r="G8" s="1206" t="s">
        <v>2546</v>
      </c>
      <c r="H8" s="1206" t="s">
        <v>2543</v>
      </c>
      <c r="I8" s="1206" t="s">
        <v>2545</v>
      </c>
      <c r="J8" s="1206" t="s">
        <v>2542</v>
      </c>
      <c r="K8" s="1208" t="s">
        <v>2544</v>
      </c>
      <c r="L8" s="1208" t="s">
        <v>2545</v>
      </c>
      <c r="M8" s="1206" t="s">
        <v>2545</v>
      </c>
      <c r="N8" s="1206" t="s">
        <v>2543</v>
      </c>
    </row>
    <row r="9" spans="1:15">
      <c r="A9" s="1411" t="s">
        <v>2547</v>
      </c>
      <c r="B9" s="1201" t="s">
        <v>2397</v>
      </c>
      <c r="C9" s="1209">
        <v>46058</v>
      </c>
      <c r="D9" s="1209">
        <v>46062</v>
      </c>
      <c r="E9" s="1209">
        <v>46063</v>
      </c>
      <c r="F9" s="1209">
        <v>46065</v>
      </c>
      <c r="G9" s="1209">
        <v>46066</v>
      </c>
      <c r="H9" s="1209">
        <v>46076</v>
      </c>
      <c r="I9" s="1209">
        <v>46086</v>
      </c>
      <c r="J9" s="1209">
        <v>46090</v>
      </c>
      <c r="K9" s="1210">
        <v>46091</v>
      </c>
      <c r="L9" s="1210">
        <v>46135</v>
      </c>
      <c r="M9" s="1209">
        <v>46135</v>
      </c>
      <c r="N9" s="1209">
        <v>46141</v>
      </c>
      <c r="O9">
        <f t="shared" ref="O9:O24" si="0">L9-K9</f>
        <v>44</v>
      </c>
    </row>
    <row r="10" spans="1:15">
      <c r="A10" s="1409"/>
      <c r="B10" s="1201" t="s">
        <v>1446</v>
      </c>
      <c r="C10" s="1202" t="s">
        <v>2544</v>
      </c>
      <c r="D10" s="1202" t="s">
        <v>2545</v>
      </c>
      <c r="E10" s="1202" t="s">
        <v>2546</v>
      </c>
      <c r="F10" s="1202" t="s">
        <v>2544</v>
      </c>
      <c r="G10" s="1202" t="s">
        <v>2543</v>
      </c>
      <c r="H10" s="1202" t="s">
        <v>2545</v>
      </c>
      <c r="I10" s="1202" t="s">
        <v>2544</v>
      </c>
      <c r="J10" s="1202" t="s">
        <v>2545</v>
      </c>
      <c r="K10" s="1203" t="s">
        <v>2546</v>
      </c>
      <c r="L10" s="1203" t="s">
        <v>2544</v>
      </c>
      <c r="M10" s="1202" t="s">
        <v>2544</v>
      </c>
      <c r="N10" s="1202" t="s">
        <v>2542</v>
      </c>
    </row>
    <row r="11" spans="1:15">
      <c r="A11" s="1411" t="s">
        <v>2547</v>
      </c>
      <c r="B11" s="1204" t="s">
        <v>2399</v>
      </c>
      <c r="C11" s="1205">
        <v>46091</v>
      </c>
      <c r="D11" s="1205">
        <v>46093</v>
      </c>
      <c r="E11" s="1205">
        <v>46094</v>
      </c>
      <c r="F11" s="1205">
        <v>46113</v>
      </c>
      <c r="G11" s="1205">
        <v>46114</v>
      </c>
      <c r="H11" s="1205">
        <v>46123</v>
      </c>
      <c r="I11" s="1205">
        <v>46133</v>
      </c>
      <c r="J11" s="1205">
        <v>46135</v>
      </c>
      <c r="K11" s="1207">
        <v>46136</v>
      </c>
      <c r="L11" s="1207">
        <v>46168</v>
      </c>
      <c r="M11" s="1205">
        <v>46168</v>
      </c>
      <c r="N11" s="1205">
        <v>46174</v>
      </c>
      <c r="O11">
        <f t="shared" si="0"/>
        <v>32</v>
      </c>
    </row>
    <row r="12" spans="1:15">
      <c r="A12" s="1409"/>
      <c r="B12" s="1204" t="s">
        <v>1446</v>
      </c>
      <c r="C12" s="1206" t="s">
        <v>2545</v>
      </c>
      <c r="D12" s="1206" t="s">
        <v>2542</v>
      </c>
      <c r="E12" s="1206" t="s">
        <v>2544</v>
      </c>
      <c r="F12" s="1206" t="s">
        <v>2546</v>
      </c>
      <c r="G12" s="1206" t="s">
        <v>2542</v>
      </c>
      <c r="H12" s="1206" t="s">
        <v>2543</v>
      </c>
      <c r="I12" s="1206" t="s">
        <v>2545</v>
      </c>
      <c r="J12" s="1206" t="s">
        <v>2542</v>
      </c>
      <c r="K12" s="1208" t="s">
        <v>2544</v>
      </c>
      <c r="L12" s="1208" t="s">
        <v>2545</v>
      </c>
      <c r="M12" s="1206" t="s">
        <v>2545</v>
      </c>
      <c r="N12" s="1206" t="s">
        <v>2548</v>
      </c>
    </row>
    <row r="13" spans="1:15">
      <c r="A13" s="1411" t="s">
        <v>2547</v>
      </c>
      <c r="B13" s="1211" t="s">
        <v>2401</v>
      </c>
      <c r="C13" s="1212">
        <v>46135</v>
      </c>
      <c r="D13" s="1212">
        <v>46139</v>
      </c>
      <c r="E13" s="1212">
        <v>46140</v>
      </c>
      <c r="F13" s="1213">
        <v>46146</v>
      </c>
      <c r="G13" s="1212">
        <v>46147</v>
      </c>
      <c r="H13" s="1212">
        <v>46157</v>
      </c>
      <c r="I13" s="1214">
        <v>46167</v>
      </c>
      <c r="J13" s="1214">
        <v>46175</v>
      </c>
      <c r="K13" s="1215">
        <v>46176</v>
      </c>
      <c r="L13" s="1215">
        <v>46209</v>
      </c>
      <c r="M13" s="1212">
        <v>46210</v>
      </c>
      <c r="N13" s="1212">
        <v>46213</v>
      </c>
      <c r="O13">
        <f t="shared" si="0"/>
        <v>33</v>
      </c>
    </row>
    <row r="14" spans="1:15">
      <c r="B14" s="1211"/>
      <c r="C14" s="1216" t="s">
        <v>2544</v>
      </c>
      <c r="D14" s="1216" t="s">
        <v>2545</v>
      </c>
      <c r="E14" s="1216" t="s">
        <v>2546</v>
      </c>
      <c r="F14" s="1216" t="s">
        <v>2545</v>
      </c>
      <c r="G14" s="1216" t="s">
        <v>2546</v>
      </c>
      <c r="H14" s="1216" t="s">
        <v>2543</v>
      </c>
      <c r="I14" s="1216" t="s">
        <v>2545</v>
      </c>
      <c r="J14" s="1216" t="s">
        <v>2546</v>
      </c>
      <c r="K14" s="1216" t="s">
        <v>2542</v>
      </c>
      <c r="L14" s="1216" t="s">
        <v>2545</v>
      </c>
      <c r="M14" s="1212" t="s">
        <v>2546</v>
      </c>
      <c r="N14" s="1216" t="s">
        <v>2543</v>
      </c>
    </row>
    <row r="15" spans="1:15">
      <c r="B15" s="1217" t="s">
        <v>34</v>
      </c>
      <c r="C15" s="1218">
        <v>46176</v>
      </c>
      <c r="D15" s="1218">
        <v>46178</v>
      </c>
      <c r="E15" s="1218">
        <v>46181</v>
      </c>
      <c r="F15" s="1219">
        <v>46184</v>
      </c>
      <c r="G15" s="1218">
        <v>46185</v>
      </c>
      <c r="H15" s="1218">
        <v>46195</v>
      </c>
      <c r="I15" s="1218">
        <v>46205</v>
      </c>
      <c r="J15" s="1218">
        <v>46211</v>
      </c>
      <c r="K15" s="1220">
        <v>46211</v>
      </c>
      <c r="L15" s="1220">
        <v>46240</v>
      </c>
      <c r="M15" s="1218">
        <v>46240</v>
      </c>
      <c r="N15" s="1218">
        <v>46244</v>
      </c>
      <c r="O15">
        <f t="shared" si="0"/>
        <v>29</v>
      </c>
    </row>
    <row r="16" spans="1:15">
      <c r="B16" s="1217"/>
      <c r="C16" s="1221" t="str">
        <f t="shared" ref="C16:H16" si="1">TEXT(C15,"ddd")</f>
        <v>Wed</v>
      </c>
      <c r="D16" s="1221" t="str">
        <f t="shared" si="1"/>
        <v>Fri</v>
      </c>
      <c r="E16" s="1221" t="str">
        <f t="shared" si="1"/>
        <v>Mon</v>
      </c>
      <c r="F16" s="1221" t="str">
        <f t="shared" si="1"/>
        <v>Thu</v>
      </c>
      <c r="G16" s="1221" t="str">
        <f t="shared" si="1"/>
        <v>Fri</v>
      </c>
      <c r="H16" s="1221" t="str">
        <f t="shared" si="1"/>
        <v>Mon</v>
      </c>
      <c r="I16" s="1221" t="str">
        <f t="shared" ref="I16:N16" si="2">TEXT(I15,"ddd")</f>
        <v>Thu</v>
      </c>
      <c r="J16" s="1221" t="str">
        <f t="shared" si="2"/>
        <v>Wed</v>
      </c>
      <c r="K16" s="1221" t="str">
        <f t="shared" si="2"/>
        <v>Wed</v>
      </c>
      <c r="L16" s="1221" t="str">
        <f t="shared" si="2"/>
        <v>Thu</v>
      </c>
      <c r="M16" s="1221" t="str">
        <f t="shared" si="2"/>
        <v>Thu</v>
      </c>
      <c r="N16" s="1221" t="str">
        <f t="shared" si="2"/>
        <v>Mon</v>
      </c>
    </row>
    <row r="17" spans="1:16">
      <c r="B17" s="1437" t="s">
        <v>58</v>
      </c>
      <c r="C17" s="1438">
        <v>46212</v>
      </c>
      <c r="D17" s="1438">
        <v>46216</v>
      </c>
      <c r="E17" s="1438">
        <v>46217</v>
      </c>
      <c r="F17" s="1438">
        <v>46219</v>
      </c>
      <c r="G17" s="1438">
        <v>46220</v>
      </c>
      <c r="H17" s="1438">
        <v>46230</v>
      </c>
      <c r="I17" s="1438">
        <v>46241</v>
      </c>
      <c r="J17" s="1438">
        <v>46244</v>
      </c>
      <c r="K17" s="1439">
        <v>46245</v>
      </c>
      <c r="L17" s="1439">
        <v>46275</v>
      </c>
      <c r="M17" s="1438">
        <v>46279</v>
      </c>
      <c r="N17" s="1438">
        <v>46282</v>
      </c>
      <c r="O17">
        <f t="shared" si="0"/>
        <v>30</v>
      </c>
    </row>
    <row r="18" spans="1:16" s="245" customFormat="1">
      <c r="A18" s="272"/>
      <c r="B18" s="1211" t="s">
        <v>1446</v>
      </c>
      <c r="C18" s="1216" t="str">
        <f t="shared" ref="C18:N18" si="3">TEXT(C17,"ddd")</f>
        <v>Thu</v>
      </c>
      <c r="D18" s="1216" t="str">
        <f t="shared" si="3"/>
        <v>Mon</v>
      </c>
      <c r="E18" s="1216" t="str">
        <f t="shared" si="3"/>
        <v>Tue</v>
      </c>
      <c r="F18" s="1216" t="str">
        <f t="shared" si="3"/>
        <v>Thu</v>
      </c>
      <c r="G18" s="1216" t="str">
        <f t="shared" si="3"/>
        <v>Fri</v>
      </c>
      <c r="H18" s="1216" t="str">
        <f t="shared" si="3"/>
        <v>Mon</v>
      </c>
      <c r="I18" s="1216" t="str">
        <f t="shared" si="3"/>
        <v>Fri</v>
      </c>
      <c r="J18" s="1216" t="str">
        <f t="shared" si="3"/>
        <v>Mon</v>
      </c>
      <c r="K18" s="1216" t="str">
        <f t="shared" si="3"/>
        <v>Tue</v>
      </c>
      <c r="L18" s="1216" t="str">
        <f t="shared" si="3"/>
        <v>Thu</v>
      </c>
      <c r="M18" s="1212" t="str">
        <f t="shared" si="3"/>
        <v>Mon</v>
      </c>
      <c r="N18" s="1216" t="str">
        <f t="shared" si="3"/>
        <v>Thu</v>
      </c>
      <c r="O18"/>
      <c r="P18"/>
    </row>
    <row r="19" spans="1:16">
      <c r="B19" s="1440" t="s">
        <v>50</v>
      </c>
      <c r="C19" s="1441">
        <v>46247</v>
      </c>
      <c r="D19" s="1441">
        <v>46253</v>
      </c>
      <c r="E19" s="1441">
        <v>46254</v>
      </c>
      <c r="F19" s="1441">
        <v>46260</v>
      </c>
      <c r="G19" s="1441">
        <v>46261</v>
      </c>
      <c r="H19" s="1441">
        <v>46269</v>
      </c>
      <c r="I19" s="1441">
        <v>46280</v>
      </c>
      <c r="J19" s="1441">
        <v>46281</v>
      </c>
      <c r="K19" s="1442">
        <v>46282</v>
      </c>
      <c r="L19" s="1442">
        <v>46311</v>
      </c>
      <c r="M19" s="1441">
        <v>46314</v>
      </c>
      <c r="N19" s="1441">
        <v>46317</v>
      </c>
      <c r="O19">
        <f t="shared" si="0"/>
        <v>29</v>
      </c>
    </row>
    <row r="20" spans="1:16">
      <c r="B20" s="1217" t="s">
        <v>1446</v>
      </c>
      <c r="C20" s="1221" t="str">
        <f t="shared" ref="C20:N20" si="4">TEXT(C19,"ddd")</f>
        <v>Thu</v>
      </c>
      <c r="D20" s="1221" t="str">
        <f t="shared" si="4"/>
        <v>Wed</v>
      </c>
      <c r="E20" s="1221" t="str">
        <f t="shared" si="4"/>
        <v>Thu</v>
      </c>
      <c r="F20" s="1221" t="str">
        <f t="shared" si="4"/>
        <v>Wed</v>
      </c>
      <c r="G20" s="1221" t="str">
        <f t="shared" si="4"/>
        <v>Thu</v>
      </c>
      <c r="H20" s="1221" t="str">
        <f t="shared" si="4"/>
        <v>Fri</v>
      </c>
      <c r="I20" s="1221" t="str">
        <f t="shared" si="4"/>
        <v>Tue</v>
      </c>
      <c r="J20" s="1221" t="str">
        <f t="shared" si="4"/>
        <v>Wed</v>
      </c>
      <c r="K20" s="1221" t="str">
        <f t="shared" si="4"/>
        <v>Thu</v>
      </c>
      <c r="L20" s="1221" t="str">
        <f t="shared" si="4"/>
        <v>Fri</v>
      </c>
      <c r="M20" s="1221" t="str">
        <f t="shared" si="4"/>
        <v>Mon</v>
      </c>
      <c r="N20" s="1221" t="str">
        <f t="shared" si="4"/>
        <v>Thu</v>
      </c>
    </row>
    <row r="21" spans="1:16">
      <c r="B21" s="1443" t="s">
        <v>582</v>
      </c>
      <c r="C21" s="1444">
        <v>46282</v>
      </c>
      <c r="D21" s="1444">
        <v>46286</v>
      </c>
      <c r="E21" s="1444">
        <v>46288</v>
      </c>
      <c r="F21" s="1444">
        <v>46293</v>
      </c>
      <c r="G21" s="1444">
        <v>46294</v>
      </c>
      <c r="H21" s="1444">
        <v>46304</v>
      </c>
      <c r="I21" s="1444">
        <v>46315</v>
      </c>
      <c r="J21" s="1444">
        <v>46316</v>
      </c>
      <c r="K21" s="1445">
        <v>46317</v>
      </c>
      <c r="L21" s="1445">
        <v>46346</v>
      </c>
      <c r="M21" s="1444">
        <v>46349</v>
      </c>
      <c r="N21" s="1444">
        <v>46352</v>
      </c>
      <c r="O21">
        <f t="shared" si="0"/>
        <v>29</v>
      </c>
    </row>
    <row r="22" spans="1:16" s="245" customFormat="1">
      <c r="A22" s="1039"/>
      <c r="B22" s="1446" t="s">
        <v>1446</v>
      </c>
      <c r="C22" s="1216" t="str">
        <f t="shared" ref="C22:N22" si="5">TEXT(C21,"ddd")</f>
        <v>Thu</v>
      </c>
      <c r="D22" s="1216" t="str">
        <f t="shared" si="5"/>
        <v>Mon</v>
      </c>
      <c r="E22" s="1216" t="str">
        <f t="shared" si="5"/>
        <v>Wed</v>
      </c>
      <c r="F22" s="1216" t="str">
        <f t="shared" si="5"/>
        <v>Mon</v>
      </c>
      <c r="G22" s="1216" t="str">
        <f t="shared" si="5"/>
        <v>Tue</v>
      </c>
      <c r="H22" s="1216" t="str">
        <f t="shared" si="5"/>
        <v>Fri</v>
      </c>
      <c r="I22" s="1216" t="str">
        <f t="shared" si="5"/>
        <v>Tue</v>
      </c>
      <c r="J22" s="1216" t="str">
        <f t="shared" si="5"/>
        <v>Wed</v>
      </c>
      <c r="K22" s="1216" t="str">
        <f t="shared" si="5"/>
        <v>Thu</v>
      </c>
      <c r="L22" s="1216" t="str">
        <f t="shared" si="5"/>
        <v>Fri</v>
      </c>
      <c r="M22" s="1216" t="str">
        <f t="shared" si="5"/>
        <v>Mon</v>
      </c>
      <c r="N22" s="1216" t="str">
        <f t="shared" si="5"/>
        <v>Thu</v>
      </c>
      <c r="O22"/>
    </row>
    <row r="23" spans="1:16">
      <c r="B23" s="1440" t="s">
        <v>1014</v>
      </c>
      <c r="C23" s="1441">
        <v>46317</v>
      </c>
      <c r="D23" s="1441">
        <v>46321</v>
      </c>
      <c r="E23" s="1441">
        <v>46323</v>
      </c>
      <c r="F23" s="1441">
        <v>46328</v>
      </c>
      <c r="G23" s="1441">
        <v>46329</v>
      </c>
      <c r="H23" s="1441">
        <v>46339</v>
      </c>
      <c r="I23" s="1441">
        <v>46350</v>
      </c>
      <c r="J23" s="1441">
        <v>46351</v>
      </c>
      <c r="K23" s="1442">
        <v>46352</v>
      </c>
      <c r="L23" s="1442">
        <v>46370</v>
      </c>
      <c r="M23" s="1441">
        <v>46371</v>
      </c>
      <c r="N23" s="1441">
        <v>46373</v>
      </c>
      <c r="O23">
        <f t="shared" si="0"/>
        <v>18</v>
      </c>
    </row>
    <row r="24" spans="1:16">
      <c r="B24" s="1440" t="s">
        <v>1446</v>
      </c>
      <c r="C24" s="1221" t="str">
        <f t="shared" ref="C24:N24" si="6">TEXT(C23,"ddd")</f>
        <v>Thu</v>
      </c>
      <c r="D24" s="1221" t="str">
        <f t="shared" si="6"/>
        <v>Mon</v>
      </c>
      <c r="E24" s="1221" t="str">
        <f t="shared" si="6"/>
        <v>Wed</v>
      </c>
      <c r="F24" s="1221" t="str">
        <f t="shared" si="6"/>
        <v>Mon</v>
      </c>
      <c r="G24" s="1221" t="str">
        <f t="shared" si="6"/>
        <v>Tue</v>
      </c>
      <c r="H24" s="1221" t="str">
        <f t="shared" si="6"/>
        <v>Fri</v>
      </c>
      <c r="I24" s="1221" t="str">
        <f t="shared" si="6"/>
        <v>Tue</v>
      </c>
      <c r="J24" s="1221" t="str">
        <f t="shared" si="6"/>
        <v>Wed</v>
      </c>
      <c r="K24" s="1221" t="str">
        <f t="shared" si="6"/>
        <v>Thu</v>
      </c>
      <c r="L24" s="1221" t="str">
        <f t="shared" si="6"/>
        <v>Mon</v>
      </c>
      <c r="M24" s="1221" t="str">
        <f t="shared" si="6"/>
        <v>Tue</v>
      </c>
      <c r="N24" s="1221" t="str">
        <f t="shared" si="6"/>
        <v>Thu</v>
      </c>
    </row>
    <row r="28" spans="1:16" ht="29.1">
      <c r="B28" s="938" t="s">
        <v>2405</v>
      </c>
      <c r="C28" s="919"/>
      <c r="D28" s="919"/>
      <c r="E28" s="919"/>
      <c r="F28" s="920"/>
      <c r="G28" s="919"/>
      <c r="H28" s="919"/>
      <c r="I28" s="923"/>
      <c r="J28" s="919"/>
      <c r="K28" s="919"/>
      <c r="L28" s="919"/>
      <c r="M28" s="919"/>
      <c r="N28" s="919"/>
    </row>
    <row r="29" spans="1:16" ht="244.5" customHeight="1">
      <c r="B29" s="945" t="s">
        <v>2406</v>
      </c>
      <c r="C29" s="963" t="s">
        <v>2407</v>
      </c>
      <c r="D29" s="963"/>
      <c r="E29" s="963"/>
      <c r="F29" s="963"/>
      <c r="G29" s="963"/>
      <c r="H29" s="963"/>
      <c r="I29" s="987"/>
      <c r="J29" s="963"/>
      <c r="K29" s="963"/>
      <c r="L29" s="963"/>
      <c r="M29" s="963" t="s">
        <v>2408</v>
      </c>
      <c r="N29" s="963"/>
    </row>
    <row r="30" spans="1:16" ht="246" customHeight="1">
      <c r="B30" s="945" t="s">
        <v>2409</v>
      </c>
      <c r="C30" s="963" t="s">
        <v>2407</v>
      </c>
      <c r="D30" s="963" t="s">
        <v>2410</v>
      </c>
      <c r="E30" s="963" t="s">
        <v>2411</v>
      </c>
      <c r="F30" s="963"/>
      <c r="G30" s="963"/>
      <c r="H30" s="963"/>
      <c r="I30" s="987"/>
      <c r="J30" s="963" t="s">
        <v>2412</v>
      </c>
      <c r="K30" s="963"/>
      <c r="L30" s="963"/>
      <c r="M30" s="963" t="s">
        <v>2408</v>
      </c>
      <c r="N30" s="963" t="s">
        <v>2413</v>
      </c>
    </row>
    <row r="31" spans="1:16" ht="290.10000000000002">
      <c r="B31" s="945" t="s">
        <v>252</v>
      </c>
      <c r="C31" s="963" t="s">
        <v>2407</v>
      </c>
      <c r="D31" s="963" t="s">
        <v>2410</v>
      </c>
      <c r="E31" s="963" t="s">
        <v>2414</v>
      </c>
      <c r="F31" s="963" t="s">
        <v>2415</v>
      </c>
      <c r="G31" s="963" t="s">
        <v>2416</v>
      </c>
      <c r="H31" s="963" t="s">
        <v>2417</v>
      </c>
      <c r="I31" s="987" t="s">
        <v>2418</v>
      </c>
      <c r="J31" s="963" t="s">
        <v>2412</v>
      </c>
      <c r="K31" s="963"/>
      <c r="L31" s="963"/>
      <c r="M31" s="963" t="s">
        <v>2408</v>
      </c>
      <c r="N31" s="963"/>
    </row>
    <row r="32" spans="1:16" ht="215.25" customHeight="1">
      <c r="B32" s="945" t="s">
        <v>694</v>
      </c>
      <c r="C32" s="963"/>
      <c r="D32" s="963"/>
      <c r="E32" s="963"/>
      <c r="F32" s="963"/>
      <c r="G32" s="963"/>
      <c r="H32" s="963"/>
      <c r="I32" s="963" t="s">
        <v>2419</v>
      </c>
      <c r="J32" s="963" t="s">
        <v>2412</v>
      </c>
      <c r="K32" s="1578" t="s">
        <v>2420</v>
      </c>
      <c r="L32" s="1578"/>
      <c r="M32" s="963" t="s">
        <v>2421</v>
      </c>
      <c r="N32" s="963"/>
    </row>
  </sheetData>
  <mergeCells count="1">
    <mergeCell ref="K32:L32"/>
  </mergeCells>
  <pageMargins left="0.7" right="0.7" top="0.75" bottom="0.75" header="0.3" footer="0.3"/>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BEE37-3B1C-40BB-96F2-B172D74AEB2D}">
  <dimension ref="A1:G11"/>
  <sheetViews>
    <sheetView zoomScale="55" zoomScaleNormal="55" workbookViewId="0">
      <selection activeCell="A11" sqref="A11:D11"/>
    </sheetView>
  </sheetViews>
  <sheetFormatPr defaultRowHeight="14.45"/>
  <cols>
    <col min="1" max="1" width="52.140625" customWidth="1"/>
    <col min="2" max="2" width="46" customWidth="1"/>
    <col min="3" max="3" width="97.140625" customWidth="1"/>
    <col min="4" max="4" width="20.42578125" customWidth="1"/>
    <col min="5" max="5" width="20.5703125" bestFit="1" customWidth="1"/>
    <col min="6" max="6" width="85.5703125" bestFit="1" customWidth="1"/>
    <col min="7" max="7" width="5.140625" bestFit="1" customWidth="1"/>
  </cols>
  <sheetData>
    <row r="1" spans="1:7">
      <c r="A1" s="1099" t="s">
        <v>2549</v>
      </c>
      <c r="B1" t="s">
        <v>180</v>
      </c>
    </row>
    <row r="2" spans="1:7">
      <c r="A2" s="1099" t="s">
        <v>2422</v>
      </c>
      <c r="B2" t="s">
        <v>2318</v>
      </c>
    </row>
    <row r="4" spans="1:7">
      <c r="A4" s="1099" t="s">
        <v>2146</v>
      </c>
    </row>
    <row r="5" spans="1:7">
      <c r="A5" s="1099" t="s">
        <v>2147</v>
      </c>
      <c r="B5" s="1099" t="s">
        <v>837</v>
      </c>
      <c r="C5" s="1099" t="s">
        <v>10</v>
      </c>
      <c r="D5" s="1099" t="s">
        <v>11</v>
      </c>
      <c r="E5" s="1099" t="s">
        <v>2149</v>
      </c>
      <c r="F5" s="1099" t="s">
        <v>2550</v>
      </c>
      <c r="G5" t="s">
        <v>2150</v>
      </c>
    </row>
    <row r="6" spans="1:7">
      <c r="A6" t="s">
        <v>2551</v>
      </c>
      <c r="B6" t="s">
        <v>2552</v>
      </c>
      <c r="C6" t="s">
        <v>2553</v>
      </c>
      <c r="D6" t="s">
        <v>2554</v>
      </c>
      <c r="E6">
        <v>2</v>
      </c>
      <c r="G6">
        <v>60</v>
      </c>
    </row>
    <row r="7" spans="1:7" hidden="1">
      <c r="A7" t="s">
        <v>2555</v>
      </c>
      <c r="B7" t="s">
        <v>2556</v>
      </c>
      <c r="C7" t="s">
        <v>2557</v>
      </c>
      <c r="D7" t="s">
        <v>2558</v>
      </c>
      <c r="E7">
        <v>3</v>
      </c>
      <c r="F7" t="s">
        <v>2557</v>
      </c>
      <c r="G7">
        <v>25</v>
      </c>
    </row>
    <row r="8" spans="1:7">
      <c r="A8" t="s">
        <v>2559</v>
      </c>
      <c r="B8" t="s">
        <v>2560</v>
      </c>
      <c r="C8" t="s">
        <v>2561</v>
      </c>
      <c r="D8" t="s">
        <v>2562</v>
      </c>
      <c r="E8">
        <v>1</v>
      </c>
      <c r="G8">
        <v>70</v>
      </c>
    </row>
    <row r="9" spans="1:7">
      <c r="A9" t="s">
        <v>2563</v>
      </c>
      <c r="B9" t="s">
        <v>2564</v>
      </c>
      <c r="C9" t="s">
        <v>2565</v>
      </c>
      <c r="D9" t="s">
        <v>2566</v>
      </c>
      <c r="E9">
        <v>5</v>
      </c>
      <c r="F9" t="s">
        <v>2567</v>
      </c>
      <c r="G9">
        <v>12</v>
      </c>
    </row>
    <row r="10" spans="1:7">
      <c r="A10" t="s">
        <v>2568</v>
      </c>
      <c r="B10" t="s">
        <v>2569</v>
      </c>
      <c r="C10" t="s">
        <v>2570</v>
      </c>
      <c r="D10" t="s">
        <v>2570</v>
      </c>
      <c r="E10">
        <v>4</v>
      </c>
      <c r="F10" t="s">
        <v>2570</v>
      </c>
      <c r="G10">
        <v>10</v>
      </c>
    </row>
    <row r="11" spans="1:7">
      <c r="A11" t="s">
        <v>2169</v>
      </c>
      <c r="G11">
        <v>177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2683A-6F7D-458A-8F58-25C7C29397BC}">
  <dimension ref="A1:L54"/>
  <sheetViews>
    <sheetView topLeftCell="D1" workbookViewId="0">
      <pane ySplit="1" topLeftCell="A36" activePane="bottomLeft" state="frozen"/>
      <selection pane="bottomLeft" activeCell="B43" sqref="B43:E43"/>
    </sheetView>
  </sheetViews>
  <sheetFormatPr defaultRowHeight="14.45"/>
  <cols>
    <col min="1" max="1" width="11.42578125" bestFit="1" customWidth="1"/>
    <col min="2" max="2" width="16.5703125" bestFit="1" customWidth="1"/>
    <col min="3" max="3" width="84.42578125" customWidth="1"/>
    <col min="4" max="4" width="58.42578125" style="356" customWidth="1"/>
    <col min="5" max="5" width="58.42578125" style="722" customWidth="1"/>
    <col min="6" max="6" width="29.42578125" customWidth="1"/>
    <col min="7" max="7" width="21.5703125" customWidth="1"/>
    <col min="8" max="8" width="17.42578125" customWidth="1"/>
    <col min="9" max="9" width="16.42578125" customWidth="1"/>
    <col min="10" max="10" width="15.5703125" customWidth="1"/>
    <col min="12" max="12" width="96.140625" customWidth="1"/>
    <col min="16" max="16" width="19.42578125" bestFit="1" customWidth="1"/>
  </cols>
  <sheetData>
    <row r="1" spans="1:12" ht="29.1">
      <c r="A1" s="408" t="s">
        <v>2549</v>
      </c>
      <c r="B1" s="408" t="s">
        <v>2571</v>
      </c>
      <c r="C1" s="408" t="s">
        <v>2453</v>
      </c>
      <c r="D1" s="1531" t="s">
        <v>837</v>
      </c>
      <c r="E1" s="1531" t="s">
        <v>10</v>
      </c>
      <c r="F1" s="408" t="s">
        <v>11</v>
      </c>
      <c r="G1" s="1531" t="s">
        <v>2550</v>
      </c>
      <c r="H1" s="263" t="s">
        <v>2572</v>
      </c>
      <c r="I1" s="408" t="s">
        <v>2573</v>
      </c>
      <c r="J1" s="408" t="s">
        <v>2574</v>
      </c>
      <c r="K1" s="408" t="s">
        <v>2575</v>
      </c>
      <c r="L1" s="408" t="s">
        <v>2576</v>
      </c>
    </row>
    <row r="2" spans="1:12" ht="57.95">
      <c r="A2" s="551" t="s">
        <v>2577</v>
      </c>
      <c r="B2" s="551" t="s">
        <v>2577</v>
      </c>
      <c r="C2" s="634" t="s">
        <v>2578</v>
      </c>
      <c r="D2" s="551" t="s">
        <v>2579</v>
      </c>
      <c r="E2" s="454" t="s">
        <v>2580</v>
      </c>
      <c r="F2" s="263" t="s">
        <v>2581</v>
      </c>
      <c r="G2" s="263">
        <f>'Sprint 7'!$B$3</f>
        <v>0</v>
      </c>
      <c r="H2" s="263">
        <v>33</v>
      </c>
      <c r="I2" s="263">
        <v>27</v>
      </c>
      <c r="J2" s="263">
        <v>6</v>
      </c>
      <c r="K2" s="263"/>
      <c r="L2" s="263"/>
    </row>
    <row r="3" spans="1:12" ht="57.95">
      <c r="A3" s="263" t="s">
        <v>2582</v>
      </c>
      <c r="B3" s="582" t="s">
        <v>2583</v>
      </c>
      <c r="C3" s="634" t="s">
        <v>2578</v>
      </c>
      <c r="D3" s="551" t="s">
        <v>2579</v>
      </c>
      <c r="E3" s="454" t="s">
        <v>2580</v>
      </c>
      <c r="F3" s="263" t="s">
        <v>2584</v>
      </c>
      <c r="G3" s="263">
        <f>'Sprint 7'!$B$4</f>
        <v>0</v>
      </c>
      <c r="H3" s="263">
        <v>3</v>
      </c>
      <c r="I3" s="263" t="s">
        <v>2585</v>
      </c>
      <c r="J3" s="263"/>
      <c r="K3" s="263"/>
      <c r="L3" s="263"/>
    </row>
    <row r="4" spans="1:12" ht="57.95">
      <c r="A4" s="263" t="s">
        <v>2586</v>
      </c>
      <c r="B4" s="1532" t="s">
        <v>2587</v>
      </c>
      <c r="C4" s="634" t="s">
        <v>2578</v>
      </c>
      <c r="D4" s="551" t="s">
        <v>2579</v>
      </c>
      <c r="E4" s="454" t="s">
        <v>2580</v>
      </c>
      <c r="F4" s="263" t="s">
        <v>2588</v>
      </c>
      <c r="G4" s="263">
        <f>'Sprint 7'!$B$5</f>
        <v>0</v>
      </c>
      <c r="H4" s="263">
        <v>3</v>
      </c>
      <c r="I4" s="263" t="s">
        <v>2589</v>
      </c>
      <c r="J4" s="263"/>
      <c r="K4" s="263"/>
      <c r="L4" s="263"/>
    </row>
    <row r="5" spans="1:12" s="139" customFormat="1" ht="57.95">
      <c r="A5" s="1533" t="s">
        <v>94</v>
      </c>
      <c r="B5" s="1533" t="s">
        <v>94</v>
      </c>
      <c r="C5" s="1534" t="s">
        <v>2578</v>
      </c>
      <c r="D5" s="1535" t="s">
        <v>2579</v>
      </c>
      <c r="E5" s="1536" t="s">
        <v>2580</v>
      </c>
      <c r="F5" s="1533" t="s">
        <v>2590</v>
      </c>
      <c r="G5" s="1533">
        <f>'Sprint 7'!$B$6</f>
        <v>0</v>
      </c>
      <c r="H5" s="1533">
        <v>3</v>
      </c>
      <c r="I5" s="1533">
        <v>3</v>
      </c>
      <c r="J5" s="1533"/>
      <c r="K5" s="1533"/>
      <c r="L5" s="1533"/>
    </row>
    <row r="6" spans="1:12" ht="29.1">
      <c r="A6" s="1537" t="s">
        <v>1193</v>
      </c>
      <c r="B6" s="1537" t="s">
        <v>1193</v>
      </c>
      <c r="C6" s="350" t="s">
        <v>2591</v>
      </c>
      <c r="D6" s="551" t="s">
        <v>2592</v>
      </c>
      <c r="E6" s="454" t="s">
        <v>2593</v>
      </c>
      <c r="F6" s="263"/>
      <c r="G6" s="263">
        <f>'Sprint 7'!$B$11</f>
        <v>0</v>
      </c>
      <c r="H6" s="263">
        <v>3</v>
      </c>
      <c r="I6" s="263">
        <v>3</v>
      </c>
      <c r="J6" s="263"/>
      <c r="K6" s="263"/>
      <c r="L6" s="263" t="s">
        <v>1711</v>
      </c>
    </row>
    <row r="7" spans="1:12">
      <c r="A7" s="1537" t="s">
        <v>2582</v>
      </c>
      <c r="B7" s="1537" t="s">
        <v>2594</v>
      </c>
      <c r="C7" s="634" t="s">
        <v>2595</v>
      </c>
      <c r="D7" s="551" t="s">
        <v>2596</v>
      </c>
      <c r="E7" s="454" t="s">
        <v>2597</v>
      </c>
      <c r="F7" s="263" t="s">
        <v>2598</v>
      </c>
      <c r="G7" s="263">
        <f>'Sprint 7'!$B$12</f>
        <v>0</v>
      </c>
      <c r="H7" s="263">
        <v>3</v>
      </c>
      <c r="I7" s="263">
        <v>3</v>
      </c>
      <c r="J7" s="263"/>
      <c r="K7" s="263"/>
      <c r="L7" s="263"/>
    </row>
    <row r="8" spans="1:12">
      <c r="A8" s="263" t="s">
        <v>2582</v>
      </c>
      <c r="B8" s="263" t="s">
        <v>2594</v>
      </c>
      <c r="C8" s="634" t="s">
        <v>2599</v>
      </c>
      <c r="D8" s="551" t="s">
        <v>2596</v>
      </c>
      <c r="E8" s="454" t="s">
        <v>2597</v>
      </c>
      <c r="F8" s="263" t="s">
        <v>2598</v>
      </c>
      <c r="G8" s="263" t="str">
        <f>'Sprint 7'!$B$13</f>
        <v>AP.04.26.008</v>
      </c>
      <c r="H8" s="263">
        <v>3</v>
      </c>
      <c r="I8" s="263">
        <v>3</v>
      </c>
      <c r="J8" s="263"/>
      <c r="K8" s="263"/>
      <c r="L8" s="263" t="s">
        <v>1711</v>
      </c>
    </row>
    <row r="9" spans="1:12">
      <c r="A9" s="263" t="s">
        <v>1872</v>
      </c>
      <c r="B9" s="263" t="s">
        <v>1872</v>
      </c>
      <c r="C9" s="551" t="s">
        <v>2600</v>
      </c>
      <c r="D9" s="551" t="s">
        <v>2601</v>
      </c>
      <c r="E9" s="454"/>
      <c r="F9" s="263"/>
      <c r="G9" s="263"/>
      <c r="H9" s="263"/>
      <c r="I9" s="263"/>
      <c r="J9" s="263"/>
      <c r="K9" s="263"/>
      <c r="L9" s="263"/>
    </row>
    <row r="10" spans="1:12">
      <c r="A10" s="263" t="s">
        <v>1872</v>
      </c>
      <c r="B10" s="263" t="s">
        <v>1872</v>
      </c>
      <c r="C10" s="551" t="s">
        <v>2602</v>
      </c>
      <c r="D10" s="551"/>
      <c r="E10" s="454"/>
      <c r="F10" s="263"/>
      <c r="G10" s="263"/>
      <c r="H10" s="263"/>
      <c r="I10" s="263"/>
      <c r="J10" s="263"/>
      <c r="K10" s="263"/>
      <c r="L10" s="263"/>
    </row>
    <row r="11" spans="1:12">
      <c r="A11" s="263" t="s">
        <v>1872</v>
      </c>
      <c r="B11" s="263" t="s">
        <v>1872</v>
      </c>
      <c r="C11" s="551" t="s">
        <v>2603</v>
      </c>
      <c r="D11" s="551"/>
      <c r="E11" s="454"/>
      <c r="F11" s="263"/>
      <c r="G11" s="263">
        <f>'Sprint 7'!$B$14</f>
        <v>0</v>
      </c>
      <c r="H11" s="263">
        <v>3</v>
      </c>
      <c r="I11" s="263">
        <v>3</v>
      </c>
      <c r="J11" s="263"/>
      <c r="K11" s="263"/>
      <c r="L11" s="263"/>
    </row>
    <row r="12" spans="1:12" s="139" customFormat="1" ht="57.95">
      <c r="A12" s="1533" t="s">
        <v>2604</v>
      </c>
      <c r="B12" s="1533" t="s">
        <v>2604</v>
      </c>
      <c r="C12" s="1534" t="s">
        <v>2578</v>
      </c>
      <c r="D12" s="1535" t="s">
        <v>2579</v>
      </c>
      <c r="E12" s="1536" t="s">
        <v>2580</v>
      </c>
      <c r="F12" s="1533" t="s">
        <v>2581</v>
      </c>
      <c r="G12" s="1533">
        <f>'Sprint 7'!$B$15</f>
        <v>0</v>
      </c>
      <c r="H12" s="1533"/>
      <c r="I12" s="1533"/>
      <c r="J12" s="1533"/>
      <c r="K12" s="1533"/>
      <c r="L12" s="1533"/>
    </row>
    <row r="13" spans="1:12" ht="57.95">
      <c r="A13" s="263" t="s">
        <v>101</v>
      </c>
      <c r="B13" s="263"/>
      <c r="C13" s="634" t="s">
        <v>2605</v>
      </c>
      <c r="D13" s="551" t="s">
        <v>2606</v>
      </c>
      <c r="E13" s="551" t="s">
        <v>2607</v>
      </c>
      <c r="F13" s="263" t="s">
        <v>2608</v>
      </c>
      <c r="G13" s="263"/>
      <c r="H13" s="263"/>
      <c r="I13" s="263"/>
      <c r="J13" s="263"/>
      <c r="K13" s="263"/>
      <c r="L13" s="263"/>
    </row>
    <row r="14" spans="1:12">
      <c r="A14" s="263" t="s">
        <v>101</v>
      </c>
      <c r="B14" s="263" t="s">
        <v>101</v>
      </c>
      <c r="C14" s="634" t="s">
        <v>2609</v>
      </c>
      <c r="D14" s="551" t="s">
        <v>2610</v>
      </c>
      <c r="E14" s="551" t="s">
        <v>2611</v>
      </c>
      <c r="F14" s="263" t="s">
        <v>2612</v>
      </c>
      <c r="G14" s="263"/>
      <c r="H14" s="263">
        <v>20</v>
      </c>
      <c r="I14" s="263">
        <v>20</v>
      </c>
      <c r="J14" s="263"/>
      <c r="K14" s="263"/>
      <c r="L14" s="263"/>
    </row>
    <row r="15" spans="1:12">
      <c r="A15" s="263" t="s">
        <v>101</v>
      </c>
      <c r="B15" s="263" t="s">
        <v>101</v>
      </c>
      <c r="C15" s="1538" t="s">
        <v>2613</v>
      </c>
      <c r="D15" s="551" t="s">
        <v>2614</v>
      </c>
      <c r="E15" s="551"/>
      <c r="F15" s="263"/>
      <c r="G15" s="263"/>
      <c r="H15" s="263"/>
      <c r="I15" s="263"/>
      <c r="J15" s="263"/>
      <c r="K15" s="263"/>
      <c r="L15" s="263"/>
    </row>
    <row r="16" spans="1:12" ht="29.1">
      <c r="A16" s="263" t="s">
        <v>101</v>
      </c>
      <c r="B16" s="263" t="s">
        <v>101</v>
      </c>
      <c r="C16" s="1538" t="s">
        <v>2615</v>
      </c>
      <c r="D16" s="551" t="s">
        <v>2616</v>
      </c>
      <c r="E16" s="551" t="s">
        <v>2617</v>
      </c>
      <c r="F16" s="263"/>
      <c r="G16" s="263"/>
      <c r="H16" s="263"/>
      <c r="I16" s="263"/>
      <c r="J16" s="263"/>
      <c r="K16" s="263"/>
      <c r="L16" s="263"/>
    </row>
    <row r="17" spans="1:12" ht="29.1">
      <c r="A17" s="263" t="s">
        <v>101</v>
      </c>
      <c r="B17" s="263" t="s">
        <v>101</v>
      </c>
      <c r="C17" s="634" t="s">
        <v>2618</v>
      </c>
      <c r="D17" s="551" t="s">
        <v>2619</v>
      </c>
      <c r="E17" s="551" t="s">
        <v>2620</v>
      </c>
      <c r="F17" s="263" t="s">
        <v>2598</v>
      </c>
      <c r="G17" s="263"/>
      <c r="H17" s="263"/>
      <c r="I17" s="263">
        <v>40</v>
      </c>
      <c r="J17" s="263"/>
      <c r="K17" s="263"/>
      <c r="L17" s="263"/>
    </row>
    <row r="18" spans="1:12">
      <c r="A18" s="263" t="s">
        <v>180</v>
      </c>
      <c r="B18" s="263" t="s">
        <v>180</v>
      </c>
      <c r="C18" s="634" t="s">
        <v>2621</v>
      </c>
      <c r="D18" s="551" t="s">
        <v>2622</v>
      </c>
      <c r="E18" s="551" t="s">
        <v>2623</v>
      </c>
      <c r="F18" s="263" t="s">
        <v>2598</v>
      </c>
      <c r="G18" s="263"/>
      <c r="H18" s="263"/>
      <c r="I18" s="263"/>
      <c r="J18" s="263"/>
      <c r="K18" s="263"/>
      <c r="L18" s="263" t="s">
        <v>2624</v>
      </c>
    </row>
    <row r="19" spans="1:12">
      <c r="A19" s="263" t="s">
        <v>42</v>
      </c>
      <c r="B19" s="263" t="s">
        <v>42</v>
      </c>
      <c r="C19" s="634" t="s">
        <v>2625</v>
      </c>
      <c r="D19" s="551" t="s">
        <v>2626</v>
      </c>
      <c r="E19" s="551" t="s">
        <v>2627</v>
      </c>
      <c r="F19" s="263" t="s">
        <v>2628</v>
      </c>
      <c r="G19" s="263"/>
      <c r="H19" s="263">
        <v>30</v>
      </c>
      <c r="I19" s="263">
        <v>28</v>
      </c>
      <c r="J19" s="263">
        <v>2</v>
      </c>
      <c r="K19" s="263"/>
      <c r="L19" s="263"/>
    </row>
    <row r="20" spans="1:12" ht="18">
      <c r="A20" s="263" t="s">
        <v>2629</v>
      </c>
      <c r="B20" s="263" t="s">
        <v>2629</v>
      </c>
      <c r="C20" s="634"/>
      <c r="D20" s="551" t="s">
        <v>2630</v>
      </c>
      <c r="E20" s="1539" t="s">
        <v>2630</v>
      </c>
      <c r="F20" s="263" t="s">
        <v>2598</v>
      </c>
      <c r="G20" s="263"/>
      <c r="H20" s="263"/>
      <c r="I20" s="263"/>
      <c r="J20" s="263"/>
      <c r="K20" s="263"/>
      <c r="L20" s="263"/>
    </row>
    <row r="21" spans="1:12">
      <c r="A21" s="263" t="s">
        <v>42</v>
      </c>
      <c r="B21" s="263" t="s">
        <v>42</v>
      </c>
      <c r="C21" s="634" t="s">
        <v>2631</v>
      </c>
      <c r="D21" s="551" t="s">
        <v>2632</v>
      </c>
      <c r="E21" s="454" t="s">
        <v>2633</v>
      </c>
      <c r="F21" s="263" t="s">
        <v>2634</v>
      </c>
      <c r="G21" s="263"/>
      <c r="H21" s="263">
        <v>18</v>
      </c>
      <c r="I21" s="263">
        <v>15</v>
      </c>
      <c r="J21" s="263">
        <v>3</v>
      </c>
      <c r="K21" s="263"/>
      <c r="L21" s="263"/>
    </row>
    <row r="22" spans="1:12" ht="36">
      <c r="A22" s="263" t="s">
        <v>2604</v>
      </c>
      <c r="B22" s="263" t="s">
        <v>2604</v>
      </c>
      <c r="C22" s="634" t="s">
        <v>2635</v>
      </c>
      <c r="D22" s="551" t="s">
        <v>2632</v>
      </c>
      <c r="E22" s="1539" t="s">
        <v>2636</v>
      </c>
      <c r="F22" s="263" t="s">
        <v>2598</v>
      </c>
      <c r="G22" s="263"/>
      <c r="H22" s="263"/>
      <c r="I22" s="263">
        <v>8</v>
      </c>
      <c r="J22" s="263">
        <v>6</v>
      </c>
      <c r="K22" s="263"/>
      <c r="L22" s="263"/>
    </row>
    <row r="23" spans="1:12">
      <c r="A23" s="263" t="s">
        <v>2582</v>
      </c>
      <c r="B23" s="263" t="s">
        <v>2637</v>
      </c>
      <c r="C23" s="634" t="s">
        <v>2638</v>
      </c>
      <c r="D23" s="551" t="s">
        <v>2639</v>
      </c>
      <c r="E23" s="454" t="s">
        <v>2640</v>
      </c>
      <c r="F23" s="263" t="s">
        <v>2598</v>
      </c>
      <c r="G23" s="263"/>
      <c r="H23" s="263">
        <v>13</v>
      </c>
      <c r="I23" s="263">
        <v>16</v>
      </c>
      <c r="J23" s="263">
        <v>3</v>
      </c>
      <c r="K23" s="263"/>
      <c r="L23" s="263"/>
    </row>
    <row r="24" spans="1:12">
      <c r="A24" s="263" t="s">
        <v>2582</v>
      </c>
      <c r="B24" s="263" t="s">
        <v>2641</v>
      </c>
      <c r="C24" s="634" t="s">
        <v>2642</v>
      </c>
      <c r="D24" s="551" t="s">
        <v>2639</v>
      </c>
      <c r="E24" s="454" t="s">
        <v>2640</v>
      </c>
      <c r="F24" s="263" t="s">
        <v>2598</v>
      </c>
      <c r="G24" s="263"/>
      <c r="H24" s="263">
        <v>13</v>
      </c>
      <c r="I24" s="263">
        <v>16</v>
      </c>
      <c r="J24" s="263">
        <v>3</v>
      </c>
      <c r="K24" s="263"/>
      <c r="L24" s="263"/>
    </row>
    <row r="25" spans="1:12" ht="36">
      <c r="A25" s="263" t="s">
        <v>2582</v>
      </c>
      <c r="B25" s="263" t="s">
        <v>2637</v>
      </c>
      <c r="C25" s="634" t="s">
        <v>2643</v>
      </c>
      <c r="D25" s="551" t="s">
        <v>2632</v>
      </c>
      <c r="E25" s="1539" t="s">
        <v>2644</v>
      </c>
      <c r="F25" s="263" t="s">
        <v>2598</v>
      </c>
      <c r="G25" s="263"/>
      <c r="H25" s="263"/>
      <c r="I25" s="263">
        <v>26</v>
      </c>
      <c r="J25" s="263">
        <v>3</v>
      </c>
      <c r="K25" s="263"/>
      <c r="L25" s="263"/>
    </row>
    <row r="26" spans="1:12">
      <c r="A26" s="263" t="s">
        <v>2481</v>
      </c>
      <c r="B26" s="263" t="s">
        <v>2645</v>
      </c>
      <c r="C26" s="634" t="s">
        <v>2646</v>
      </c>
      <c r="D26" s="551" t="s">
        <v>2647</v>
      </c>
      <c r="E26" s="454" t="s">
        <v>2648</v>
      </c>
      <c r="F26" s="263" t="s">
        <v>2649</v>
      </c>
      <c r="G26" s="263"/>
      <c r="H26" s="263">
        <v>61</v>
      </c>
      <c r="I26" s="263">
        <v>56</v>
      </c>
      <c r="J26" s="263">
        <v>5</v>
      </c>
      <c r="K26" s="263"/>
      <c r="L26" s="263"/>
    </row>
    <row r="27" spans="1:12">
      <c r="A27" s="263" t="s">
        <v>2650</v>
      </c>
      <c r="B27" s="263" t="s">
        <v>2651</v>
      </c>
      <c r="C27" s="634" t="s">
        <v>2652</v>
      </c>
      <c r="D27" s="551" t="s">
        <v>2639</v>
      </c>
      <c r="E27" s="454" t="s">
        <v>2640</v>
      </c>
      <c r="F27" s="263" t="s">
        <v>2598</v>
      </c>
      <c r="G27" s="263"/>
      <c r="H27" s="263">
        <v>13</v>
      </c>
      <c r="I27" s="263">
        <v>5</v>
      </c>
      <c r="J27" s="263">
        <v>3</v>
      </c>
      <c r="K27" s="263"/>
      <c r="L27" s="263"/>
    </row>
    <row r="28" spans="1:12">
      <c r="A28" s="263" t="s">
        <v>2586</v>
      </c>
      <c r="B28" s="263" t="s">
        <v>2587</v>
      </c>
      <c r="C28" s="634" t="s">
        <v>2653</v>
      </c>
      <c r="D28" s="551" t="s">
        <v>2639</v>
      </c>
      <c r="E28" s="454" t="s">
        <v>2640</v>
      </c>
      <c r="F28" s="263" t="s">
        <v>2598</v>
      </c>
      <c r="G28" s="263"/>
      <c r="H28" s="263">
        <v>13</v>
      </c>
      <c r="I28" s="263"/>
      <c r="J28" s="263"/>
      <c r="K28" s="263" t="s">
        <v>2654</v>
      </c>
      <c r="L28" s="263"/>
    </row>
    <row r="29" spans="1:12">
      <c r="A29" s="263" t="s">
        <v>2655</v>
      </c>
      <c r="B29" s="263" t="s">
        <v>2655</v>
      </c>
      <c r="C29" s="634" t="s">
        <v>2656</v>
      </c>
      <c r="D29" s="551" t="s">
        <v>2657</v>
      </c>
      <c r="E29" s="454" t="s">
        <v>2658</v>
      </c>
      <c r="F29" s="263" t="s">
        <v>2598</v>
      </c>
      <c r="G29" s="263"/>
      <c r="H29" s="263">
        <v>10</v>
      </c>
      <c r="I29" s="263" t="s">
        <v>2659</v>
      </c>
      <c r="J29" s="263">
        <v>1</v>
      </c>
      <c r="K29" s="263" t="s">
        <v>2575</v>
      </c>
      <c r="L29" s="263"/>
    </row>
    <row r="30" spans="1:12">
      <c r="A30" s="263" t="s">
        <v>180</v>
      </c>
      <c r="B30" s="263" t="s">
        <v>180</v>
      </c>
      <c r="C30" s="634" t="s">
        <v>2660</v>
      </c>
      <c r="D30" s="551" t="s">
        <v>2661</v>
      </c>
      <c r="E30" s="454" t="s">
        <v>2662</v>
      </c>
      <c r="F30" s="263" t="s">
        <v>2598</v>
      </c>
      <c r="G30" s="263"/>
      <c r="H30" s="263"/>
      <c r="I30" s="263"/>
      <c r="J30" s="263"/>
      <c r="K30" s="263"/>
      <c r="L30" s="263"/>
    </row>
    <row r="31" spans="1:12">
      <c r="A31" s="263" t="s">
        <v>2655</v>
      </c>
      <c r="B31" s="263" t="s">
        <v>2655</v>
      </c>
      <c r="C31" s="634" t="s">
        <v>2663</v>
      </c>
      <c r="D31" s="551" t="s">
        <v>2664</v>
      </c>
      <c r="E31" s="551" t="s">
        <v>2665</v>
      </c>
      <c r="F31" s="263" t="s">
        <v>2598</v>
      </c>
      <c r="G31" s="263"/>
      <c r="H31" s="263"/>
      <c r="I31" s="263"/>
      <c r="J31" s="263">
        <v>1</v>
      </c>
      <c r="K31" s="263"/>
      <c r="L31" s="263"/>
    </row>
    <row r="32" spans="1:12">
      <c r="A32" s="263" t="s">
        <v>2655</v>
      </c>
      <c r="B32" s="263" t="s">
        <v>2655</v>
      </c>
      <c r="C32" s="263" t="s">
        <v>2666</v>
      </c>
      <c r="D32" s="551" t="s">
        <v>2664</v>
      </c>
      <c r="E32" s="551" t="s">
        <v>2665</v>
      </c>
      <c r="F32" s="263" t="s">
        <v>2598</v>
      </c>
      <c r="G32" s="263"/>
      <c r="H32" s="263"/>
      <c r="I32" s="263"/>
      <c r="J32" s="263">
        <v>1</v>
      </c>
      <c r="K32" s="263"/>
      <c r="L32" s="263"/>
    </row>
    <row r="33" spans="1:12">
      <c r="A33" s="263" t="s">
        <v>2655</v>
      </c>
      <c r="B33" s="263" t="s">
        <v>2655</v>
      </c>
      <c r="C33" s="634" t="s">
        <v>2667</v>
      </c>
      <c r="D33" s="551" t="s">
        <v>2664</v>
      </c>
      <c r="E33" s="551" t="s">
        <v>2665</v>
      </c>
      <c r="F33" s="263" t="s">
        <v>2598</v>
      </c>
      <c r="G33" s="263"/>
      <c r="H33" s="263"/>
      <c r="I33" s="263"/>
      <c r="J33" s="263">
        <v>1</v>
      </c>
      <c r="K33" s="263"/>
      <c r="L33" s="263"/>
    </row>
    <row r="34" spans="1:12">
      <c r="A34" s="263" t="s">
        <v>2655</v>
      </c>
      <c r="B34" s="263" t="s">
        <v>2655</v>
      </c>
      <c r="C34" s="634" t="s">
        <v>2668</v>
      </c>
      <c r="D34" s="551" t="s">
        <v>2664</v>
      </c>
      <c r="E34" s="551" t="s">
        <v>2665</v>
      </c>
      <c r="F34" s="263" t="s">
        <v>2598</v>
      </c>
      <c r="G34" s="263"/>
      <c r="H34" s="263"/>
      <c r="I34" s="263"/>
      <c r="J34" s="263">
        <v>1</v>
      </c>
      <c r="K34" s="263"/>
      <c r="L34" s="263"/>
    </row>
    <row r="35" spans="1:12">
      <c r="A35" s="263" t="s">
        <v>2655</v>
      </c>
      <c r="B35" s="263" t="s">
        <v>2655</v>
      </c>
      <c r="C35" s="634" t="s">
        <v>2669</v>
      </c>
      <c r="D35" s="551" t="s">
        <v>2670</v>
      </c>
      <c r="E35" s="454" t="s">
        <v>2671</v>
      </c>
      <c r="F35" s="263" t="s">
        <v>2598</v>
      </c>
      <c r="G35" s="263"/>
      <c r="H35" s="263"/>
      <c r="I35" s="263"/>
      <c r="J35" s="263">
        <v>1</v>
      </c>
      <c r="K35" s="263"/>
      <c r="L35" s="263"/>
    </row>
    <row r="36" spans="1:12">
      <c r="A36" s="263" t="s">
        <v>2655</v>
      </c>
      <c r="B36" s="263" t="s">
        <v>2655</v>
      </c>
      <c r="C36" s="634" t="s">
        <v>2672</v>
      </c>
      <c r="D36" s="551" t="s">
        <v>2670</v>
      </c>
      <c r="E36" s="454" t="s">
        <v>2671</v>
      </c>
      <c r="F36" s="263" t="s">
        <v>2598</v>
      </c>
      <c r="G36" s="263"/>
      <c r="H36" s="263"/>
      <c r="I36" s="263"/>
      <c r="J36" s="263">
        <v>1</v>
      </c>
      <c r="K36" s="263"/>
      <c r="L36" s="263"/>
    </row>
    <row r="37" spans="1:12">
      <c r="A37" s="263" t="s">
        <v>2655</v>
      </c>
      <c r="B37" s="263" t="s">
        <v>2655</v>
      </c>
      <c r="C37" s="634" t="s">
        <v>2673</v>
      </c>
      <c r="D37" s="551" t="s">
        <v>2670</v>
      </c>
      <c r="E37" s="454" t="s">
        <v>2671</v>
      </c>
      <c r="F37" s="263" t="s">
        <v>2598</v>
      </c>
      <c r="G37" s="263"/>
      <c r="H37" s="263"/>
      <c r="I37" s="263"/>
      <c r="J37" s="263">
        <v>1</v>
      </c>
      <c r="K37" s="263"/>
      <c r="L37" s="263"/>
    </row>
    <row r="38" spans="1:12">
      <c r="A38" s="263" t="s">
        <v>2655</v>
      </c>
      <c r="B38" s="263" t="s">
        <v>2655</v>
      </c>
      <c r="C38" s="634" t="s">
        <v>2674</v>
      </c>
      <c r="D38" s="551" t="s">
        <v>2664</v>
      </c>
      <c r="E38" s="551" t="s">
        <v>2665</v>
      </c>
      <c r="F38" s="263" t="s">
        <v>2598</v>
      </c>
      <c r="G38" s="263"/>
      <c r="H38" s="263"/>
      <c r="I38" s="263"/>
      <c r="J38" s="263">
        <v>1</v>
      </c>
      <c r="K38" s="263"/>
      <c r="L38" s="263"/>
    </row>
    <row r="39" spans="1:12" ht="29.1">
      <c r="A39" s="263" t="s">
        <v>2675</v>
      </c>
      <c r="B39" s="263" t="s">
        <v>2675</v>
      </c>
      <c r="C39" s="1540" t="s">
        <v>2676</v>
      </c>
      <c r="D39" s="551" t="s">
        <v>2677</v>
      </c>
      <c r="E39" s="551" t="s">
        <v>2678</v>
      </c>
      <c r="F39" s="263" t="s">
        <v>2598</v>
      </c>
      <c r="G39" s="263"/>
      <c r="H39" s="263">
        <v>12</v>
      </c>
      <c r="I39" s="263"/>
      <c r="J39" s="263"/>
      <c r="K39" s="263"/>
      <c r="L39" s="263"/>
    </row>
    <row r="40" spans="1:12" ht="33">
      <c r="A40" s="1541" t="s">
        <v>2679</v>
      </c>
      <c r="B40" s="1541"/>
      <c r="C40" s="1542" t="s">
        <v>2680</v>
      </c>
      <c r="D40" s="1541" t="s">
        <v>2681</v>
      </c>
      <c r="E40" s="1541" t="s">
        <v>2682</v>
      </c>
      <c r="F40" s="263"/>
      <c r="G40" s="263"/>
      <c r="H40" s="263"/>
      <c r="I40" s="263"/>
      <c r="J40" s="263"/>
      <c r="K40" s="263"/>
      <c r="L40" s="263"/>
    </row>
    <row r="41" spans="1:12" ht="72.599999999999994">
      <c r="A41" s="263" t="s">
        <v>2683</v>
      </c>
      <c r="B41" s="263" t="s">
        <v>2675</v>
      </c>
      <c r="C41" s="634" t="s">
        <v>2684</v>
      </c>
      <c r="D41" s="454" t="s">
        <v>2685</v>
      </c>
      <c r="E41" s="454" t="s">
        <v>2686</v>
      </c>
      <c r="F41" s="263"/>
      <c r="G41" s="263"/>
      <c r="H41" s="263"/>
      <c r="I41" s="263"/>
      <c r="J41" s="263"/>
      <c r="K41" s="263"/>
      <c r="L41" s="263"/>
    </row>
    <row r="42" spans="1:12" ht="72.599999999999994">
      <c r="A42" s="1550" t="s">
        <v>101</v>
      </c>
      <c r="B42" s="1550" t="s">
        <v>101</v>
      </c>
      <c r="C42" s="1550" t="s">
        <v>2687</v>
      </c>
      <c r="D42" s="1551" t="s">
        <v>2688</v>
      </c>
      <c r="E42" s="1551" t="s">
        <v>2689</v>
      </c>
      <c r="F42" s="1550" t="s">
        <v>2588</v>
      </c>
      <c r="G42" s="1550"/>
      <c r="H42" s="1550"/>
      <c r="I42" s="1550">
        <v>33</v>
      </c>
      <c r="J42" s="1550"/>
      <c r="K42" s="1550"/>
      <c r="L42" s="1551" t="s">
        <v>2690</v>
      </c>
    </row>
    <row r="43" spans="1:12" ht="132">
      <c r="A43" s="1547" t="s">
        <v>101</v>
      </c>
      <c r="B43" s="1547" t="s">
        <v>101</v>
      </c>
      <c r="C43" s="1548" t="s">
        <v>2691</v>
      </c>
      <c r="D43" s="1548" t="s">
        <v>2692</v>
      </c>
      <c r="E43" s="1548" t="s">
        <v>2693</v>
      </c>
      <c r="F43" s="1548" t="s">
        <v>2694</v>
      </c>
      <c r="G43" s="1547"/>
      <c r="H43" s="1547"/>
      <c r="I43" s="1547">
        <v>59</v>
      </c>
      <c r="J43" s="1547"/>
      <c r="K43" s="1547"/>
      <c r="L43" s="1549" t="s">
        <v>2695</v>
      </c>
    </row>
    <row r="44" spans="1:12" ht="33">
      <c r="A44" s="263" t="s">
        <v>101</v>
      </c>
      <c r="B44" s="263" t="s">
        <v>101</v>
      </c>
      <c r="C44" s="1541" t="s">
        <v>2696</v>
      </c>
      <c r="D44" s="1541" t="s">
        <v>2697</v>
      </c>
      <c r="E44" s="1541" t="s">
        <v>2698</v>
      </c>
      <c r="F44" s="1541" t="s">
        <v>2598</v>
      </c>
      <c r="G44" s="263"/>
      <c r="H44" s="263"/>
      <c r="I44" s="263"/>
      <c r="J44" s="263"/>
      <c r="K44" s="263"/>
      <c r="L44" s="454" t="s">
        <v>2699</v>
      </c>
    </row>
    <row r="45" spans="1:12" ht="33">
      <c r="A45" s="263" t="s">
        <v>101</v>
      </c>
      <c r="B45" s="263" t="s">
        <v>101</v>
      </c>
      <c r="C45" s="1541" t="s">
        <v>2700</v>
      </c>
      <c r="D45" s="1541" t="s">
        <v>2701</v>
      </c>
      <c r="E45" s="1541" t="s">
        <v>2702</v>
      </c>
      <c r="F45" s="1541" t="s">
        <v>2598</v>
      </c>
      <c r="G45" s="263"/>
      <c r="H45" s="263"/>
      <c r="I45" s="263"/>
      <c r="J45" s="263"/>
      <c r="K45" s="263"/>
      <c r="L45" s="454" t="s">
        <v>2703</v>
      </c>
    </row>
    <row r="46" spans="1:12" ht="33">
      <c r="A46" s="263" t="s">
        <v>101</v>
      </c>
      <c r="B46" s="263" t="s">
        <v>101</v>
      </c>
      <c r="C46" s="1541" t="s">
        <v>2704</v>
      </c>
      <c r="D46" s="1541" t="s">
        <v>2705</v>
      </c>
      <c r="E46" s="1541" t="s">
        <v>2706</v>
      </c>
      <c r="F46" s="1541" t="s">
        <v>2598</v>
      </c>
      <c r="G46" s="263"/>
      <c r="H46" s="263"/>
      <c r="I46" s="263"/>
      <c r="J46" s="263"/>
      <c r="K46" s="263"/>
      <c r="L46" s="454" t="s">
        <v>2707</v>
      </c>
    </row>
    <row r="47" spans="1:12" ht="33">
      <c r="A47" s="263" t="s">
        <v>101</v>
      </c>
      <c r="B47" s="263" t="s">
        <v>101</v>
      </c>
      <c r="C47" s="1541" t="s">
        <v>2708</v>
      </c>
      <c r="D47" s="1541" t="s">
        <v>2709</v>
      </c>
      <c r="E47" s="1541" t="s">
        <v>2710</v>
      </c>
      <c r="F47" s="1541" t="s">
        <v>2598</v>
      </c>
      <c r="G47" s="263"/>
      <c r="H47" s="263"/>
      <c r="I47" s="263"/>
      <c r="J47" s="263"/>
      <c r="K47" s="263"/>
      <c r="L47" s="454" t="s">
        <v>2711</v>
      </c>
    </row>
    <row r="48" spans="1:12" ht="33">
      <c r="A48" s="263" t="s">
        <v>101</v>
      </c>
      <c r="B48" s="263" t="s">
        <v>101</v>
      </c>
      <c r="C48" s="1541" t="s">
        <v>2712</v>
      </c>
      <c r="D48" s="1541" t="s">
        <v>2713</v>
      </c>
      <c r="E48" s="1541" t="s">
        <v>2714</v>
      </c>
      <c r="F48" s="1541" t="s">
        <v>2598</v>
      </c>
      <c r="G48" s="263"/>
      <c r="H48" s="263"/>
      <c r="I48" s="263"/>
      <c r="J48" s="263"/>
      <c r="K48" s="263"/>
      <c r="L48" s="454" t="s">
        <v>2715</v>
      </c>
    </row>
    <row r="49" spans="1:12" ht="33">
      <c r="A49" s="263" t="s">
        <v>101</v>
      </c>
      <c r="B49" s="263" t="s">
        <v>101</v>
      </c>
      <c r="C49" s="1541" t="s">
        <v>2716</v>
      </c>
      <c r="D49" s="1541" t="s">
        <v>2717</v>
      </c>
      <c r="E49" s="1541" t="s">
        <v>2718</v>
      </c>
      <c r="F49" s="1541" t="s">
        <v>2598</v>
      </c>
      <c r="G49" s="263"/>
      <c r="H49" s="263"/>
      <c r="I49" s="263"/>
      <c r="J49" s="263"/>
      <c r="K49" s="263"/>
      <c r="L49" s="454" t="s">
        <v>2719</v>
      </c>
    </row>
    <row r="50" spans="1:12">
      <c r="A50" s="263" t="s">
        <v>101</v>
      </c>
      <c r="B50" s="263" t="s">
        <v>101</v>
      </c>
      <c r="C50" s="263" t="s">
        <v>2720</v>
      </c>
      <c r="D50" s="263" t="s">
        <v>2721</v>
      </c>
      <c r="E50" s="263" t="s">
        <v>2722</v>
      </c>
      <c r="F50" s="263" t="s">
        <v>2723</v>
      </c>
      <c r="G50" s="263"/>
      <c r="H50" s="263">
        <v>16.5</v>
      </c>
      <c r="I50" s="263">
        <v>16.5</v>
      </c>
      <c r="J50" s="263"/>
      <c r="K50" s="263"/>
      <c r="L50" s="454" t="s">
        <v>2724</v>
      </c>
    </row>
    <row r="51" spans="1:12">
      <c r="A51" s="263" t="s">
        <v>222</v>
      </c>
      <c r="B51" s="263" t="s">
        <v>222</v>
      </c>
      <c r="C51" s="263" t="s">
        <v>2725</v>
      </c>
      <c r="D51" s="551" t="s">
        <v>2726</v>
      </c>
      <c r="E51" s="454" t="s">
        <v>2597</v>
      </c>
      <c r="F51" s="263" t="s">
        <v>2598</v>
      </c>
      <c r="G51" s="263"/>
      <c r="H51" s="263">
        <v>15</v>
      </c>
      <c r="I51" s="263"/>
      <c r="J51" s="263"/>
      <c r="K51" s="263"/>
      <c r="L51" s="263"/>
    </row>
    <row r="52" spans="1:12">
      <c r="A52" s="263" t="s">
        <v>263</v>
      </c>
      <c r="B52" s="263" t="s">
        <v>263</v>
      </c>
      <c r="C52" s="634" t="s">
        <v>2727</v>
      </c>
      <c r="D52" s="551" t="s">
        <v>2728</v>
      </c>
      <c r="E52" s="454" t="s">
        <v>2729</v>
      </c>
      <c r="F52" s="263" t="s">
        <v>2598</v>
      </c>
      <c r="G52" s="263"/>
      <c r="H52" s="263">
        <v>15</v>
      </c>
      <c r="I52" s="263"/>
      <c r="J52" s="263">
        <v>2</v>
      </c>
      <c r="K52" s="263"/>
      <c r="L52" s="263"/>
    </row>
    <row r="53" spans="1:12">
      <c r="A53" s="263" t="s">
        <v>263</v>
      </c>
      <c r="B53" s="263" t="s">
        <v>263</v>
      </c>
      <c r="C53" s="634" t="s">
        <v>2730</v>
      </c>
      <c r="D53" s="551" t="s">
        <v>2731</v>
      </c>
      <c r="E53" s="454" t="s">
        <v>2732</v>
      </c>
      <c r="F53" s="263" t="s">
        <v>2598</v>
      </c>
      <c r="G53" s="263"/>
      <c r="H53" s="263">
        <v>7</v>
      </c>
      <c r="I53" s="263"/>
      <c r="J53" s="263">
        <v>1</v>
      </c>
      <c r="K53" s="263"/>
      <c r="L53" s="263"/>
    </row>
    <row r="54" spans="1:12">
      <c r="A54" s="263" t="s">
        <v>263</v>
      </c>
      <c r="B54" s="263" t="s">
        <v>263</v>
      </c>
      <c r="C54" s="137" t="s">
        <v>2733</v>
      </c>
      <c r="D54" s="1558" t="s">
        <v>2734</v>
      </c>
      <c r="E54" s="1558" t="s">
        <v>2735</v>
      </c>
      <c r="F54" s="263" t="s">
        <v>2598</v>
      </c>
      <c r="H54">
        <v>10</v>
      </c>
      <c r="J54">
        <v>1</v>
      </c>
    </row>
  </sheetData>
  <autoFilter ref="A30:F50" xr:uid="{6912683A-6F7D-458A-8F58-25C7C29397BC}"/>
  <hyperlinks>
    <hyperlink ref="C2" r:id="rId1" xr:uid="{8F113567-CBE1-4B77-93AB-043C32634F43}"/>
    <hyperlink ref="C3" r:id="rId2" xr:uid="{AC164FB5-423A-4DE7-B0B0-0D3FADFD8D61}"/>
    <hyperlink ref="C4" r:id="rId3" xr:uid="{E2896B13-1E68-4478-8B8D-1C1CED506A96}"/>
    <hyperlink ref="C5" r:id="rId4" xr:uid="{1A633377-6F1C-4543-AE49-6B1D1CE76DCF}"/>
    <hyperlink ref="C6" r:id="rId5" display="Retailer Review - ITPF-318" xr:uid="{CB2012CF-87B0-4895-957B-88326E58A9D4}"/>
    <hyperlink ref="C12" r:id="rId6" display="https://jira.app.pconnect.biz/browse/CDE-67620" xr:uid="{5D639FF0-6C38-4A73-8DE3-B5C8C43F3BE9}"/>
    <hyperlink ref="C14" r:id="rId7" display="https://jira.app.pconnect.biz/browse/CDE-28835" xr:uid="{3F1DED05-02D6-4C83-B2BE-BD9847607EFD}"/>
    <hyperlink ref="C13" r:id="rId8" display="https://jira.app.pconnect.biz/browse/CDE-75459" xr:uid="{3E5A8883-68CD-4893-80F7-DBE2A50E4F4D}"/>
    <hyperlink ref="C18" r:id="rId9" xr:uid="{336F8CDB-7F21-4367-8768-21BB6DF2329B}"/>
    <hyperlink ref="C17" r:id="rId10" display="https://jira.app.pconnect.biz/browse/CDE-73864" xr:uid="{7F372A00-E462-4FD0-9147-A9371F3D72CB}"/>
    <hyperlink ref="C19" r:id="rId11" xr:uid="{CE66DAEE-77D0-47D1-88AE-FBC295561A66}"/>
    <hyperlink ref="C21" r:id="rId12" xr:uid="{5105CF0D-3741-4442-A3AA-2571FC83B857}"/>
    <hyperlink ref="C22" r:id="rId13" xr:uid="{6CF6758A-2E9F-4727-A9A4-5B670F38C663}"/>
    <hyperlink ref="C23" r:id="rId14" xr:uid="{5E0BBEE3-6688-456E-BAF3-72A21B3F4498}"/>
    <hyperlink ref="C24" r:id="rId15" xr:uid="{C24832A2-1A5A-471F-BD3B-1085B80467AB}"/>
    <hyperlink ref="C25" r:id="rId16" xr:uid="{FCE557C5-A370-45BE-9018-437E65CAB5D5}"/>
    <hyperlink ref="C27" r:id="rId17" xr:uid="{F1F78BFD-6996-4476-94D3-5331AC58C6A9}"/>
    <hyperlink ref="C28" r:id="rId18" xr:uid="{A295D638-555A-4B35-9F20-0C50DB1FE7D6}"/>
    <hyperlink ref="C29" r:id="rId19" xr:uid="{625AD666-A3D9-4C3C-8A53-E6D358DD7DEF}"/>
    <hyperlink ref="C30" r:id="rId20" xr:uid="{679A4328-6268-4FAB-A5A3-17BF0EB4040A}"/>
    <hyperlink ref="C31" r:id="rId21" xr:uid="{F42571C0-5943-4AEA-81A2-50C0B8F6F74C}"/>
    <hyperlink ref="C34" r:id="rId22" xr:uid="{DDE41FED-BB93-4DB0-A3B8-4E3180B6646F}"/>
    <hyperlink ref="C33" r:id="rId23" xr:uid="{8CA378A4-277A-4FA8-B0E3-8BA9D8C52597}"/>
    <hyperlink ref="C35" r:id="rId24" xr:uid="{5EB68F34-FD55-46CA-952B-47882BD3B883}"/>
    <hyperlink ref="C36" r:id="rId25" xr:uid="{77D146A5-5353-42DF-885C-DE42886E080C}"/>
    <hyperlink ref="C37" r:id="rId26" xr:uid="{4C3E07EA-86D2-4303-97AF-5536E1341853}"/>
    <hyperlink ref="C38" r:id="rId27" xr:uid="{8FF8342A-72A6-4AAE-BABC-E829492C2CE4}"/>
    <hyperlink ref="C39" r:id="rId28" display="https://jira.app.pconnect.biz/browse/CDE-72507" xr:uid="{EB5E7171-A6E1-45D5-B20F-8DB5F22C7249}"/>
    <hyperlink ref="C41" r:id="rId29" xr:uid="{F472D2D1-A73B-4519-85CE-D6A4C5CDAF1A}"/>
    <hyperlink ref="C52" r:id="rId30" xr:uid="{D3337BE4-5BF5-4385-9C0F-02ABC728F7A5}"/>
    <hyperlink ref="C53" r:id="rId31" xr:uid="{7AA18551-B604-4657-AFF4-5BD476C88A12}"/>
    <hyperlink ref="C54" r:id="rId32" xr:uid="{3A3AE8F2-AB84-4C39-A81F-3E6447FB31D9}"/>
  </hyperlinks>
  <pageMargins left="0.7" right="0.7" top="0.75" bottom="0.75" header="0.3" footer="0.3"/>
  <tableParts count="1">
    <tablePart r:id="rId3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1A12A-2201-4F25-9357-3E7107756A11}">
  <sheetPr codeName="Sheet30"/>
  <dimension ref="A1:I156"/>
  <sheetViews>
    <sheetView showGridLines="0" topLeftCell="C1" zoomScale="55" zoomScaleNormal="55" workbookViewId="0">
      <selection activeCell="I6" sqref="I6"/>
    </sheetView>
  </sheetViews>
  <sheetFormatPr defaultColWidth="15.42578125" defaultRowHeight="14.45"/>
  <cols>
    <col min="1" max="1" width="38.42578125" style="823" customWidth="1"/>
    <col min="2" max="2" width="50.42578125" style="823" customWidth="1"/>
    <col min="3" max="3" width="64.5703125" style="823" bestFit="1" customWidth="1"/>
    <col min="4" max="4" width="54.42578125" style="823" bestFit="1" customWidth="1"/>
    <col min="5" max="5" width="33.5703125" style="823" bestFit="1" customWidth="1"/>
    <col min="6" max="6" width="22.42578125" style="920" bestFit="1" customWidth="1"/>
    <col min="7" max="7" width="22.140625" style="823" bestFit="1" customWidth="1"/>
    <col min="8" max="8" width="32.140625" style="823" bestFit="1" customWidth="1"/>
    <col min="9" max="9" width="8.85546875" style="823" bestFit="1" customWidth="1"/>
    <col min="10" max="16384" width="15.42578125" style="823"/>
  </cols>
  <sheetData>
    <row r="1" spans="1:9">
      <c r="A1" s="1302" t="s">
        <v>2422</v>
      </c>
      <c r="B1" s="823" t="s">
        <v>2423</v>
      </c>
    </row>
    <row r="2" spans="1:9">
      <c r="A2" s="1302" t="s">
        <v>2549</v>
      </c>
      <c r="B2" s="823" t="s">
        <v>101</v>
      </c>
    </row>
    <row r="3" spans="1:9">
      <c r="A3"/>
      <c r="B3"/>
      <c r="C3"/>
      <c r="D3"/>
      <c r="E3"/>
      <c r="F3"/>
      <c r="G3"/>
      <c r="H3"/>
      <c r="I3"/>
    </row>
    <row r="4" spans="1:9">
      <c r="F4" s="823"/>
      <c r="H4" s="1302" t="s">
        <v>2736</v>
      </c>
    </row>
    <row r="5" spans="1:9" ht="29.1">
      <c r="A5" s="1302" t="s">
        <v>2147</v>
      </c>
      <c r="B5" s="1302" t="s">
        <v>837</v>
      </c>
      <c r="C5" s="1302" t="s">
        <v>10</v>
      </c>
      <c r="D5" s="1302" t="s">
        <v>11</v>
      </c>
      <c r="E5" s="1302" t="s">
        <v>2550</v>
      </c>
      <c r="F5" s="1302" t="s">
        <v>2737</v>
      </c>
      <c r="G5" s="1302" t="s">
        <v>2149</v>
      </c>
      <c r="H5" s="823" t="s">
        <v>2146</v>
      </c>
      <c r="I5" s="823" t="s">
        <v>2738</v>
      </c>
    </row>
    <row r="6" spans="1:9" ht="116.1">
      <c r="A6" s="823" t="s">
        <v>2739</v>
      </c>
      <c r="B6" s="823" t="s">
        <v>2740</v>
      </c>
      <c r="C6" s="823" t="s">
        <v>2741</v>
      </c>
      <c r="D6" s="823" t="s">
        <v>2187</v>
      </c>
      <c r="E6" s="823" t="s">
        <v>2742</v>
      </c>
      <c r="F6" s="823" t="s">
        <v>2743</v>
      </c>
      <c r="G6" s="823">
        <v>2</v>
      </c>
      <c r="H6" s="823">
        <v>10</v>
      </c>
      <c r="I6" s="823">
        <v>1</v>
      </c>
    </row>
    <row r="7" spans="1:9" ht="57.95">
      <c r="A7" s="823" t="s">
        <v>2744</v>
      </c>
      <c r="B7" s="823" t="s">
        <v>2745</v>
      </c>
      <c r="C7" s="823" t="s">
        <v>2746</v>
      </c>
      <c r="D7" s="823" t="s">
        <v>2747</v>
      </c>
      <c r="E7" s="823" t="s">
        <v>2187</v>
      </c>
      <c r="F7" s="823" t="s">
        <v>2748</v>
      </c>
      <c r="G7" s="823" t="s">
        <v>2187</v>
      </c>
      <c r="H7" s="823">
        <v>0</v>
      </c>
      <c r="I7" s="823">
        <v>1</v>
      </c>
    </row>
    <row r="8" spans="1:9">
      <c r="A8" s="823" t="s">
        <v>2169</v>
      </c>
      <c r="F8" s="823"/>
      <c r="H8" s="823">
        <v>10</v>
      </c>
      <c r="I8" s="823">
        <v>2</v>
      </c>
    </row>
    <row r="9" spans="1:9">
      <c r="A9"/>
      <c r="B9"/>
      <c r="C9"/>
      <c r="D9"/>
      <c r="E9"/>
      <c r="F9"/>
      <c r="G9"/>
      <c r="H9"/>
      <c r="I9"/>
    </row>
    <row r="10" spans="1:9">
      <c r="A10"/>
      <c r="B10"/>
      <c r="C10"/>
      <c r="D10"/>
      <c r="E10"/>
      <c r="F10"/>
      <c r="G10"/>
      <c r="H10"/>
      <c r="I10"/>
    </row>
    <row r="11" spans="1:9">
      <c r="A11"/>
      <c r="B11"/>
      <c r="C11"/>
      <c r="D11"/>
      <c r="E11"/>
      <c r="F11"/>
      <c r="G11"/>
      <c r="H11"/>
      <c r="I11"/>
    </row>
    <row r="12" spans="1:9">
      <c r="A12"/>
      <c r="B12"/>
      <c r="C12"/>
      <c r="D12"/>
      <c r="E12"/>
      <c r="F12"/>
      <c r="G12"/>
      <c r="H12"/>
      <c r="I12"/>
    </row>
    <row r="13" spans="1:9">
      <c r="A13"/>
      <c r="B13"/>
      <c r="C13"/>
      <c r="D13"/>
      <c r="E13"/>
      <c r="F13"/>
      <c r="G13"/>
      <c r="H13"/>
      <c r="I13"/>
    </row>
    <row r="14" spans="1:9">
      <c r="A14"/>
      <c r="B14"/>
      <c r="C14"/>
      <c r="D14"/>
      <c r="E14"/>
      <c r="F14"/>
      <c r="G14"/>
      <c r="H14"/>
      <c r="I14"/>
    </row>
    <row r="15" spans="1:9">
      <c r="A15"/>
      <c r="B15"/>
      <c r="C15"/>
      <c r="D15"/>
      <c r="E15"/>
      <c r="F15"/>
      <c r="G15"/>
      <c r="H15"/>
      <c r="I15"/>
    </row>
    <row r="16" spans="1:9">
      <c r="A16"/>
      <c r="B16"/>
      <c r="C16"/>
      <c r="D16"/>
      <c r="E16"/>
      <c r="F16"/>
      <c r="G16"/>
      <c r="H16"/>
      <c r="I16"/>
    </row>
    <row r="17" spans="1:9">
      <c r="A17"/>
      <c r="B17"/>
      <c r="C17"/>
      <c r="D17"/>
      <c r="E17"/>
      <c r="F17"/>
      <c r="G17"/>
      <c r="H17"/>
      <c r="I17"/>
    </row>
    <row r="18" spans="1:9">
      <c r="A18"/>
      <c r="B18"/>
      <c r="C18"/>
      <c r="D18"/>
      <c r="E18"/>
      <c r="F18"/>
      <c r="G18"/>
      <c r="H18"/>
      <c r="I18"/>
    </row>
    <row r="19" spans="1:9">
      <c r="A19"/>
      <c r="B19"/>
      <c r="C19"/>
      <c r="D19"/>
      <c r="E19"/>
      <c r="F19"/>
      <c r="G19"/>
      <c r="H19"/>
      <c r="I19"/>
    </row>
    <row r="20" spans="1:9">
      <c r="A20"/>
      <c r="B20"/>
      <c r="C20"/>
      <c r="D20"/>
      <c r="E20"/>
      <c r="F20"/>
      <c r="G20"/>
      <c r="H20"/>
      <c r="I20"/>
    </row>
    <row r="21" spans="1:9">
      <c r="A21"/>
      <c r="B21"/>
      <c r="C21"/>
      <c r="D21"/>
      <c r="E21"/>
      <c r="F21"/>
      <c r="G21"/>
      <c r="H21"/>
      <c r="I21"/>
    </row>
    <row r="22" spans="1:9">
      <c r="A22"/>
      <c r="B22"/>
      <c r="C22"/>
      <c r="D22"/>
      <c r="E22"/>
      <c r="F22"/>
      <c r="G22"/>
      <c r="H22"/>
      <c r="I22"/>
    </row>
    <row r="23" spans="1:9">
      <c r="A23"/>
      <c r="B23"/>
      <c r="C23"/>
      <c r="D23"/>
      <c r="E23"/>
      <c r="F23"/>
      <c r="G23"/>
      <c r="H23"/>
      <c r="I23"/>
    </row>
    <row r="24" spans="1:9">
      <c r="A24"/>
      <c r="B24"/>
      <c r="C24"/>
      <c r="D24"/>
      <c r="E24"/>
      <c r="F24"/>
      <c r="G24"/>
      <c r="H24"/>
      <c r="I24"/>
    </row>
    <row r="25" spans="1:9">
      <c r="A25"/>
      <c r="B25"/>
      <c r="C25"/>
      <c r="D25"/>
      <c r="E25"/>
      <c r="F25"/>
      <c r="G25"/>
      <c r="H25"/>
      <c r="I25"/>
    </row>
    <row r="26" spans="1:9">
      <c r="A26"/>
      <c r="B26"/>
      <c r="C26"/>
      <c r="D26"/>
      <c r="E26"/>
      <c r="F26"/>
      <c r="G26"/>
      <c r="H26"/>
      <c r="I26"/>
    </row>
    <row r="27" spans="1:9">
      <c r="A27"/>
      <c r="B27"/>
      <c r="C27"/>
      <c r="D27"/>
      <c r="E27"/>
      <c r="F27"/>
      <c r="G27"/>
      <c r="H27"/>
      <c r="I27"/>
    </row>
    <row r="28" spans="1:9">
      <c r="A28"/>
      <c r="B28"/>
      <c r="C28"/>
      <c r="D28"/>
      <c r="E28"/>
      <c r="F28"/>
      <c r="G28"/>
      <c r="H28"/>
      <c r="I28"/>
    </row>
    <row r="29" spans="1:9">
      <c r="A29"/>
      <c r="B29"/>
      <c r="C29"/>
      <c r="D29"/>
      <c r="E29"/>
      <c r="F29"/>
      <c r="G29"/>
      <c r="H29"/>
      <c r="I29"/>
    </row>
    <row r="30" spans="1:9">
      <c r="A30"/>
      <c r="B30"/>
      <c r="C30"/>
      <c r="D30"/>
      <c r="E30"/>
      <c r="F30"/>
      <c r="G30"/>
      <c r="H30"/>
      <c r="I30"/>
    </row>
    <row r="31" spans="1:9">
      <c r="A31"/>
      <c r="B31"/>
      <c r="C31"/>
      <c r="D31"/>
      <c r="E31"/>
      <c r="F31"/>
      <c r="G31"/>
      <c r="H31"/>
      <c r="I31"/>
    </row>
    <row r="32" spans="1:9">
      <c r="A32"/>
      <c r="B32"/>
      <c r="C32"/>
      <c r="D32"/>
      <c r="E32"/>
      <c r="F32"/>
      <c r="G32"/>
      <c r="H32"/>
      <c r="I32"/>
    </row>
    <row r="33" spans="1:9">
      <c r="A33"/>
      <c r="B33"/>
      <c r="C33"/>
      <c r="D33"/>
      <c r="E33"/>
      <c r="F33"/>
      <c r="G33"/>
      <c r="H33"/>
      <c r="I33"/>
    </row>
    <row r="34" spans="1:9">
      <c r="A34"/>
      <c r="B34"/>
      <c r="C34"/>
      <c r="D34"/>
      <c r="E34"/>
      <c r="F34"/>
      <c r="G34"/>
      <c r="H34"/>
      <c r="I34"/>
    </row>
    <row r="35" spans="1:9">
      <c r="A35"/>
      <c r="B35"/>
      <c r="C35"/>
      <c r="D35"/>
      <c r="E35"/>
      <c r="F35"/>
      <c r="G35"/>
      <c r="H35"/>
      <c r="I35"/>
    </row>
    <row r="36" spans="1:9">
      <c r="A36"/>
      <c r="B36"/>
      <c r="C36"/>
      <c r="D36"/>
      <c r="E36"/>
      <c r="F36"/>
      <c r="G36"/>
      <c r="H36"/>
      <c r="I36"/>
    </row>
    <row r="37" spans="1:9">
      <c r="A37"/>
      <c r="B37"/>
      <c r="C37"/>
      <c r="D37"/>
      <c r="E37"/>
      <c r="F37"/>
      <c r="G37"/>
      <c r="H37"/>
      <c r="I37"/>
    </row>
    <row r="38" spans="1:9">
      <c r="A38"/>
      <c r="B38"/>
      <c r="C38"/>
      <c r="D38"/>
      <c r="E38"/>
      <c r="F38"/>
      <c r="G38"/>
      <c r="H38"/>
      <c r="I38"/>
    </row>
    <row r="39" spans="1:9">
      <c r="A39"/>
      <c r="B39"/>
      <c r="C39"/>
      <c r="D39"/>
      <c r="E39"/>
      <c r="F39"/>
      <c r="G39"/>
      <c r="H39"/>
      <c r="I39"/>
    </row>
    <row r="40" spans="1:9">
      <c r="A40"/>
      <c r="B40"/>
      <c r="C40"/>
      <c r="D40"/>
      <c r="E40"/>
      <c r="F40"/>
      <c r="G40"/>
      <c r="H40"/>
      <c r="I40"/>
    </row>
    <row r="41" spans="1:9">
      <c r="A41"/>
      <c r="B41"/>
      <c r="C41"/>
      <c r="D41"/>
      <c r="E41"/>
      <c r="F41"/>
      <c r="G41"/>
      <c r="H41"/>
      <c r="I41"/>
    </row>
    <row r="42" spans="1:9">
      <c r="A42"/>
      <c r="B42"/>
      <c r="C42"/>
      <c r="D42"/>
      <c r="E42"/>
      <c r="F42"/>
      <c r="G42"/>
      <c r="H42"/>
      <c r="I42"/>
    </row>
    <row r="43" spans="1:9">
      <c r="A43"/>
      <c r="B43"/>
      <c r="C43"/>
      <c r="D43"/>
      <c r="E43"/>
      <c r="F43"/>
      <c r="G43"/>
      <c r="H43"/>
      <c r="I43"/>
    </row>
    <row r="44" spans="1:9">
      <c r="A44"/>
      <c r="B44"/>
      <c r="C44"/>
      <c r="D44"/>
      <c r="E44"/>
      <c r="F44"/>
      <c r="G44"/>
      <c r="H44"/>
      <c r="I44"/>
    </row>
    <row r="45" spans="1:9">
      <c r="A45"/>
      <c r="B45"/>
      <c r="C45"/>
      <c r="D45"/>
      <c r="E45"/>
      <c r="F45"/>
      <c r="G45"/>
      <c r="H45"/>
      <c r="I45"/>
    </row>
    <row r="46" spans="1:9">
      <c r="A46"/>
      <c r="B46"/>
      <c r="C46"/>
      <c r="D46"/>
      <c r="E46"/>
      <c r="F46"/>
      <c r="G46"/>
      <c r="H46"/>
      <c r="I46"/>
    </row>
    <row r="47" spans="1:9">
      <c r="A47"/>
      <c r="B47"/>
      <c r="C47"/>
      <c r="D47"/>
      <c r="E47"/>
      <c r="F47"/>
      <c r="G47"/>
      <c r="H47"/>
      <c r="I47"/>
    </row>
    <row r="48" spans="1:9">
      <c r="A48"/>
      <c r="B48"/>
      <c r="C48"/>
      <c r="D48"/>
      <c r="E48"/>
      <c r="F48"/>
      <c r="G48"/>
      <c r="H48"/>
      <c r="I48"/>
    </row>
    <row r="49" spans="1:9">
      <c r="A49"/>
      <c r="B49"/>
      <c r="C49"/>
      <c r="D49"/>
      <c r="E49"/>
      <c r="F49"/>
      <c r="G49"/>
      <c r="H49"/>
      <c r="I49"/>
    </row>
    <row r="50" spans="1:9">
      <c r="A50"/>
      <c r="B50"/>
      <c r="C50"/>
      <c r="D50"/>
      <c r="E50"/>
      <c r="F50"/>
      <c r="G50"/>
      <c r="H50"/>
      <c r="I50"/>
    </row>
    <row r="51" spans="1:9">
      <c r="A51"/>
      <c r="B51"/>
      <c r="C51"/>
      <c r="D51"/>
      <c r="E51"/>
      <c r="F51"/>
      <c r="G51"/>
      <c r="H51"/>
      <c r="I51"/>
    </row>
    <row r="52" spans="1:9">
      <c r="A52"/>
      <c r="B52"/>
      <c r="C52"/>
      <c r="D52"/>
      <c r="E52"/>
      <c r="F52"/>
      <c r="G52"/>
      <c r="H52"/>
      <c r="I52"/>
    </row>
    <row r="53" spans="1:9">
      <c r="A53"/>
      <c r="B53"/>
      <c r="C53"/>
      <c r="D53"/>
      <c r="E53"/>
      <c r="F53"/>
      <c r="G53"/>
      <c r="H53"/>
      <c r="I53"/>
    </row>
    <row r="54" spans="1:9">
      <c r="A54"/>
      <c r="B54"/>
      <c r="C54"/>
      <c r="D54"/>
      <c r="E54"/>
      <c r="F54"/>
      <c r="G54"/>
      <c r="H54"/>
      <c r="I54"/>
    </row>
    <row r="55" spans="1:9">
      <c r="A55"/>
      <c r="B55"/>
      <c r="C55"/>
      <c r="D55"/>
      <c r="E55"/>
      <c r="F55"/>
      <c r="G55"/>
      <c r="H55"/>
      <c r="I55"/>
    </row>
    <row r="56" spans="1:9">
      <c r="A56"/>
      <c r="B56"/>
      <c r="C56"/>
      <c r="D56"/>
      <c r="E56"/>
      <c r="F56"/>
      <c r="G56"/>
      <c r="H56"/>
      <c r="I56"/>
    </row>
    <row r="57" spans="1:9">
      <c r="A57"/>
      <c r="B57"/>
      <c r="C57"/>
      <c r="D57"/>
      <c r="E57"/>
      <c r="F57"/>
      <c r="G57"/>
      <c r="H57"/>
      <c r="I57"/>
    </row>
    <row r="58" spans="1:9">
      <c r="A58"/>
      <c r="B58"/>
      <c r="C58"/>
      <c r="D58"/>
      <c r="E58"/>
      <c r="F58"/>
      <c r="G58"/>
      <c r="H58"/>
      <c r="I58"/>
    </row>
    <row r="59" spans="1:9">
      <c r="A59"/>
      <c r="B59"/>
      <c r="C59"/>
      <c r="D59"/>
      <c r="E59"/>
      <c r="F59"/>
      <c r="G59"/>
      <c r="H59"/>
      <c r="I59"/>
    </row>
    <row r="60" spans="1:9">
      <c r="A60"/>
      <c r="B60"/>
      <c r="C60"/>
      <c r="D60"/>
      <c r="E60"/>
      <c r="F60"/>
      <c r="G60"/>
      <c r="H60"/>
      <c r="I60"/>
    </row>
    <row r="61" spans="1:9">
      <c r="A61"/>
      <c r="B61"/>
      <c r="C61"/>
      <c r="D61"/>
      <c r="E61"/>
      <c r="F61"/>
      <c r="G61"/>
      <c r="H61"/>
      <c r="I61"/>
    </row>
    <row r="62" spans="1:9">
      <c r="A62"/>
      <c r="B62"/>
      <c r="C62"/>
      <c r="D62"/>
      <c r="E62"/>
      <c r="F62"/>
      <c r="G62"/>
      <c r="H62"/>
      <c r="I62"/>
    </row>
    <row r="63" spans="1:9">
      <c r="A63"/>
      <c r="B63"/>
      <c r="C63"/>
      <c r="D63"/>
      <c r="E63"/>
      <c r="F63"/>
      <c r="G63"/>
      <c r="H63"/>
      <c r="I63"/>
    </row>
    <row r="64" spans="1:9">
      <c r="A64"/>
      <c r="B64"/>
      <c r="C64"/>
      <c r="D64"/>
      <c r="E64"/>
      <c r="F64"/>
      <c r="G64"/>
      <c r="H64"/>
      <c r="I64"/>
    </row>
    <row r="65" spans="1:9">
      <c r="A65"/>
      <c r="B65"/>
      <c r="C65"/>
      <c r="D65"/>
      <c r="E65"/>
      <c r="F65"/>
      <c r="G65"/>
      <c r="H65"/>
      <c r="I65"/>
    </row>
    <row r="66" spans="1:9">
      <c r="A66"/>
      <c r="B66"/>
      <c r="C66"/>
      <c r="D66"/>
      <c r="E66"/>
      <c r="F66"/>
      <c r="G66"/>
      <c r="H66"/>
      <c r="I66"/>
    </row>
    <row r="67" spans="1:9">
      <c r="A67"/>
      <c r="B67"/>
      <c r="C67"/>
      <c r="D67"/>
      <c r="E67"/>
      <c r="F67"/>
      <c r="G67"/>
      <c r="H67"/>
      <c r="I67"/>
    </row>
    <row r="68" spans="1:9">
      <c r="A68"/>
      <c r="B68"/>
      <c r="C68"/>
      <c r="D68"/>
      <c r="E68"/>
      <c r="F68"/>
      <c r="G68"/>
      <c r="H68"/>
      <c r="I68"/>
    </row>
    <row r="69" spans="1:9">
      <c r="A69"/>
      <c r="B69"/>
      <c r="C69"/>
      <c r="D69"/>
      <c r="E69"/>
      <c r="F69"/>
      <c r="G69"/>
      <c r="H69"/>
      <c r="I69"/>
    </row>
    <row r="70" spans="1:9">
      <c r="A70"/>
      <c r="B70"/>
      <c r="C70"/>
      <c r="D70"/>
      <c r="E70"/>
      <c r="F70"/>
      <c r="G70"/>
      <c r="H70"/>
      <c r="I70"/>
    </row>
    <row r="71" spans="1:9">
      <c r="A71"/>
      <c r="B71"/>
      <c r="C71"/>
      <c r="D71"/>
      <c r="E71"/>
      <c r="F71"/>
      <c r="G71"/>
      <c r="H71"/>
      <c r="I71"/>
    </row>
    <row r="72" spans="1:9">
      <c r="A72"/>
      <c r="B72"/>
      <c r="C72"/>
      <c r="D72"/>
      <c r="E72"/>
      <c r="F72"/>
      <c r="G72"/>
      <c r="H72"/>
      <c r="I72"/>
    </row>
    <row r="73" spans="1:9">
      <c r="A73"/>
      <c r="B73"/>
      <c r="C73"/>
      <c r="D73"/>
      <c r="E73"/>
      <c r="F73"/>
      <c r="G73"/>
      <c r="H73"/>
      <c r="I73"/>
    </row>
    <row r="74" spans="1:9">
      <c r="A74"/>
      <c r="B74"/>
      <c r="C74"/>
      <c r="D74"/>
      <c r="E74"/>
      <c r="F74"/>
      <c r="G74"/>
      <c r="H74"/>
      <c r="I74"/>
    </row>
    <row r="75" spans="1:9">
      <c r="A75"/>
      <c r="B75"/>
      <c r="C75"/>
      <c r="D75"/>
      <c r="E75"/>
      <c r="F75"/>
      <c r="G75"/>
      <c r="H75"/>
      <c r="I75"/>
    </row>
    <row r="76" spans="1:9">
      <c r="A76"/>
      <c r="B76"/>
      <c r="C76"/>
      <c r="D76"/>
      <c r="E76"/>
      <c r="F76"/>
      <c r="G76"/>
      <c r="H76"/>
      <c r="I76"/>
    </row>
    <row r="77" spans="1:9">
      <c r="A77"/>
      <c r="B77"/>
      <c r="C77"/>
      <c r="D77"/>
      <c r="E77"/>
      <c r="F77"/>
      <c r="G77"/>
      <c r="H77"/>
      <c r="I77"/>
    </row>
    <row r="78" spans="1:9">
      <c r="A78"/>
      <c r="B78"/>
      <c r="C78"/>
      <c r="D78"/>
      <c r="E78"/>
      <c r="F78"/>
      <c r="G78"/>
      <c r="H78"/>
      <c r="I78"/>
    </row>
    <row r="79" spans="1:9">
      <c r="A79"/>
      <c r="B79"/>
      <c r="C79"/>
      <c r="D79"/>
      <c r="E79"/>
      <c r="F79"/>
      <c r="G79"/>
      <c r="H79"/>
      <c r="I79"/>
    </row>
    <row r="80" spans="1:9">
      <c r="A80"/>
      <c r="B80"/>
      <c r="C80"/>
      <c r="D80"/>
      <c r="E80"/>
      <c r="F80"/>
      <c r="G80"/>
      <c r="H80"/>
      <c r="I80"/>
    </row>
    <row r="81" spans="1:9">
      <c r="A81"/>
      <c r="B81"/>
      <c r="C81"/>
      <c r="D81"/>
      <c r="E81"/>
      <c r="F81"/>
      <c r="G81"/>
      <c r="H81"/>
      <c r="I81"/>
    </row>
    <row r="82" spans="1:9">
      <c r="A82"/>
      <c r="B82"/>
      <c r="C82"/>
      <c r="D82"/>
      <c r="E82"/>
      <c r="F82"/>
      <c r="G82"/>
      <c r="H82"/>
      <c r="I82"/>
    </row>
    <row r="83" spans="1:9">
      <c r="A83"/>
      <c r="B83"/>
      <c r="C83"/>
      <c r="D83"/>
      <c r="E83"/>
      <c r="F83"/>
      <c r="G83"/>
      <c r="H83"/>
      <c r="I83"/>
    </row>
    <row r="84" spans="1:9">
      <c r="A84"/>
      <c r="B84"/>
      <c r="C84"/>
      <c r="D84"/>
      <c r="E84"/>
      <c r="F84"/>
      <c r="G84"/>
      <c r="H84"/>
      <c r="I84"/>
    </row>
    <row r="85" spans="1:9">
      <c r="A85"/>
      <c r="B85"/>
      <c r="C85"/>
      <c r="D85"/>
      <c r="E85"/>
      <c r="F85"/>
      <c r="G85"/>
      <c r="H85"/>
      <c r="I85"/>
    </row>
    <row r="86" spans="1:9">
      <c r="A86"/>
      <c r="B86"/>
      <c r="C86"/>
      <c r="D86"/>
      <c r="E86"/>
      <c r="F86"/>
      <c r="G86"/>
      <c r="H86"/>
      <c r="I86"/>
    </row>
    <row r="87" spans="1:9">
      <c r="A87"/>
      <c r="B87"/>
      <c r="C87"/>
      <c r="D87"/>
      <c r="E87"/>
      <c r="F87"/>
      <c r="G87"/>
      <c r="H87"/>
      <c r="I87"/>
    </row>
    <row r="88" spans="1:9">
      <c r="A88"/>
      <c r="B88"/>
      <c r="C88"/>
      <c r="D88"/>
      <c r="E88"/>
      <c r="F88"/>
      <c r="G88"/>
      <c r="H88"/>
      <c r="I88"/>
    </row>
    <row r="89" spans="1:9">
      <c r="A89"/>
      <c r="B89"/>
      <c r="C89"/>
      <c r="D89"/>
      <c r="E89"/>
      <c r="F89"/>
      <c r="G89"/>
      <c r="H89"/>
      <c r="I89"/>
    </row>
    <row r="90" spans="1:9">
      <c r="A90"/>
      <c r="B90"/>
      <c r="C90"/>
      <c r="D90"/>
      <c r="E90"/>
      <c r="F90"/>
      <c r="G90"/>
      <c r="H90"/>
      <c r="I90"/>
    </row>
    <row r="91" spans="1:9">
      <c r="A91"/>
      <c r="B91"/>
      <c r="C91"/>
      <c r="D91"/>
      <c r="E91"/>
      <c r="F91"/>
      <c r="G91"/>
      <c r="H91"/>
      <c r="I91"/>
    </row>
    <row r="92" spans="1:9">
      <c r="A92"/>
      <c r="B92"/>
      <c r="C92"/>
      <c r="D92"/>
      <c r="E92"/>
      <c r="F92"/>
      <c r="G92"/>
      <c r="H92"/>
      <c r="I92"/>
    </row>
    <row r="93" spans="1:9">
      <c r="A93"/>
      <c r="B93"/>
      <c r="C93"/>
      <c r="D93"/>
      <c r="E93"/>
      <c r="F93"/>
      <c r="G93"/>
      <c r="H93"/>
      <c r="I93"/>
    </row>
    <row r="94" spans="1:9">
      <c r="A94"/>
      <c r="B94"/>
      <c r="C94"/>
      <c r="D94"/>
      <c r="E94"/>
      <c r="F94"/>
      <c r="G94"/>
      <c r="H94"/>
      <c r="I94"/>
    </row>
    <row r="95" spans="1:9">
      <c r="A95"/>
      <c r="B95"/>
      <c r="C95"/>
      <c r="D95"/>
      <c r="E95"/>
      <c r="F95"/>
      <c r="G95"/>
      <c r="H95"/>
      <c r="I95"/>
    </row>
    <row r="96" spans="1:9">
      <c r="A96"/>
      <c r="B96"/>
      <c r="C96"/>
      <c r="D96"/>
      <c r="E96"/>
      <c r="F96"/>
      <c r="G96"/>
      <c r="H96"/>
      <c r="I96"/>
    </row>
    <row r="97" spans="1:9">
      <c r="A97"/>
      <c r="B97"/>
      <c r="C97"/>
      <c r="D97"/>
      <c r="E97"/>
      <c r="F97"/>
      <c r="G97"/>
      <c r="H97"/>
      <c r="I97"/>
    </row>
    <row r="98" spans="1:9">
      <c r="A98"/>
      <c r="B98"/>
      <c r="C98"/>
      <c r="D98"/>
      <c r="E98"/>
      <c r="F98"/>
      <c r="G98"/>
      <c r="H98"/>
      <c r="I98"/>
    </row>
    <row r="99" spans="1:9">
      <c r="A99"/>
      <c r="B99"/>
      <c r="C99"/>
      <c r="D99"/>
      <c r="E99"/>
      <c r="F99"/>
      <c r="G99"/>
      <c r="H99"/>
      <c r="I99"/>
    </row>
    <row r="100" spans="1:9">
      <c r="A100"/>
      <c r="B100"/>
      <c r="C100"/>
      <c r="D100"/>
      <c r="E100"/>
      <c r="F100"/>
      <c r="G100"/>
      <c r="H100"/>
      <c r="I100"/>
    </row>
    <row r="101" spans="1:9">
      <c r="A101"/>
      <c r="B101"/>
      <c r="C101"/>
      <c r="D101"/>
      <c r="E101"/>
      <c r="F101"/>
      <c r="G101"/>
      <c r="H101"/>
      <c r="I101"/>
    </row>
    <row r="102" spans="1:9">
      <c r="A102"/>
      <c r="B102"/>
      <c r="C102"/>
      <c r="D102"/>
      <c r="E102"/>
      <c r="F102"/>
      <c r="G102"/>
      <c r="H102"/>
      <c r="I102"/>
    </row>
    <row r="103" spans="1:9">
      <c r="A103"/>
      <c r="B103"/>
      <c r="C103"/>
      <c r="D103"/>
      <c r="E103"/>
      <c r="F103"/>
      <c r="G103"/>
      <c r="H103"/>
      <c r="I103"/>
    </row>
    <row r="104" spans="1:9">
      <c r="A104"/>
      <c r="B104"/>
      <c r="C104"/>
      <c r="D104"/>
      <c r="E104"/>
      <c r="F104"/>
      <c r="G104"/>
      <c r="H104"/>
      <c r="I104"/>
    </row>
    <row r="105" spans="1:9">
      <c r="A105"/>
      <c r="B105"/>
      <c r="C105"/>
      <c r="D105"/>
      <c r="E105"/>
      <c r="F105"/>
      <c r="G105"/>
      <c r="H105"/>
      <c r="I105"/>
    </row>
    <row r="106" spans="1:9">
      <c r="A106"/>
      <c r="B106"/>
      <c r="C106"/>
      <c r="D106"/>
      <c r="E106"/>
      <c r="F106"/>
      <c r="G106"/>
      <c r="H106"/>
      <c r="I106"/>
    </row>
    <row r="107" spans="1:9">
      <c r="A107"/>
      <c r="B107"/>
      <c r="C107"/>
      <c r="D107"/>
      <c r="E107"/>
      <c r="F107"/>
      <c r="G107"/>
      <c r="H107"/>
      <c r="I107"/>
    </row>
    <row r="108" spans="1:9">
      <c r="A108"/>
      <c r="B108"/>
      <c r="C108"/>
      <c r="D108"/>
      <c r="E108"/>
      <c r="F108"/>
      <c r="G108"/>
      <c r="H108"/>
      <c r="I108"/>
    </row>
    <row r="109" spans="1:9">
      <c r="A109"/>
      <c r="B109"/>
      <c r="C109"/>
      <c r="D109"/>
      <c r="E109"/>
      <c r="F109"/>
      <c r="G109"/>
      <c r="H109"/>
      <c r="I109"/>
    </row>
    <row r="110" spans="1:9">
      <c r="A110"/>
      <c r="B110"/>
      <c r="C110"/>
      <c r="D110"/>
      <c r="E110"/>
      <c r="F110"/>
      <c r="G110"/>
      <c r="H110"/>
      <c r="I110"/>
    </row>
    <row r="111" spans="1:9">
      <c r="A111"/>
      <c r="B111"/>
      <c r="C111"/>
      <c r="D111"/>
      <c r="E111"/>
      <c r="F111"/>
      <c r="G111"/>
      <c r="H111"/>
      <c r="I111"/>
    </row>
    <row r="112" spans="1:9">
      <c r="A112"/>
      <c r="B112"/>
      <c r="C112"/>
      <c r="D112"/>
      <c r="E112"/>
      <c r="F112"/>
      <c r="G112"/>
      <c r="H112"/>
      <c r="I112"/>
    </row>
    <row r="113" spans="1:9">
      <c r="A113"/>
      <c r="B113"/>
      <c r="C113"/>
      <c r="D113"/>
      <c r="E113"/>
      <c r="F113"/>
      <c r="G113"/>
      <c r="H113"/>
      <c r="I113"/>
    </row>
    <row r="114" spans="1:9">
      <c r="A114"/>
      <c r="B114"/>
      <c r="C114"/>
      <c r="D114"/>
      <c r="E114"/>
      <c r="F114"/>
      <c r="G114"/>
      <c r="H114"/>
      <c r="I114"/>
    </row>
    <row r="115" spans="1:9">
      <c r="A115"/>
      <c r="B115"/>
      <c r="C115"/>
      <c r="D115"/>
      <c r="E115"/>
      <c r="F115"/>
      <c r="G115"/>
      <c r="H115"/>
      <c r="I115"/>
    </row>
    <row r="116" spans="1:9">
      <c r="A116"/>
      <c r="B116"/>
      <c r="C116"/>
      <c r="D116"/>
      <c r="E116"/>
      <c r="F116"/>
      <c r="G116"/>
      <c r="H116"/>
      <c r="I116"/>
    </row>
    <row r="117" spans="1:9">
      <c r="A117"/>
      <c r="B117"/>
      <c r="C117"/>
      <c r="D117"/>
      <c r="E117"/>
      <c r="F117"/>
      <c r="G117"/>
      <c r="H117"/>
      <c r="I117"/>
    </row>
    <row r="118" spans="1:9">
      <c r="A118"/>
      <c r="B118"/>
      <c r="C118"/>
      <c r="D118"/>
      <c r="E118"/>
      <c r="F118"/>
      <c r="G118"/>
      <c r="H118"/>
      <c r="I118"/>
    </row>
    <row r="119" spans="1:9">
      <c r="A119"/>
      <c r="B119"/>
      <c r="C119"/>
      <c r="D119"/>
      <c r="E119"/>
      <c r="F119"/>
      <c r="G119"/>
      <c r="H119"/>
      <c r="I119"/>
    </row>
    <row r="120" spans="1:9">
      <c r="A120"/>
      <c r="B120"/>
      <c r="C120"/>
      <c r="D120"/>
      <c r="E120"/>
      <c r="F120"/>
      <c r="G120"/>
      <c r="H120"/>
      <c r="I120"/>
    </row>
    <row r="121" spans="1:9">
      <c r="A121"/>
      <c r="B121"/>
      <c r="C121"/>
      <c r="D121"/>
      <c r="E121"/>
      <c r="F121"/>
      <c r="G121"/>
      <c r="H121"/>
      <c r="I121"/>
    </row>
    <row r="122" spans="1:9">
      <c r="A122"/>
      <c r="B122"/>
      <c r="C122"/>
      <c r="D122"/>
      <c r="E122"/>
      <c r="F122"/>
      <c r="G122"/>
      <c r="H122"/>
      <c r="I122"/>
    </row>
    <row r="123" spans="1:9">
      <c r="A123"/>
      <c r="B123"/>
      <c r="C123"/>
      <c r="D123"/>
      <c r="E123"/>
      <c r="F123"/>
      <c r="G123"/>
      <c r="H123"/>
      <c r="I123"/>
    </row>
    <row r="124" spans="1:9">
      <c r="A124"/>
      <c r="B124"/>
      <c r="C124"/>
      <c r="D124"/>
      <c r="E124"/>
      <c r="F124"/>
      <c r="G124"/>
      <c r="H124"/>
      <c r="I124"/>
    </row>
    <row r="125" spans="1:9">
      <c r="A125"/>
      <c r="B125"/>
      <c r="C125"/>
      <c r="D125"/>
      <c r="E125"/>
      <c r="F125"/>
      <c r="G125"/>
      <c r="H125"/>
      <c r="I125"/>
    </row>
    <row r="126" spans="1:9">
      <c r="A126"/>
      <c r="B126"/>
      <c r="C126"/>
      <c r="D126"/>
      <c r="E126"/>
      <c r="F126"/>
      <c r="G126"/>
      <c r="H126"/>
      <c r="I126"/>
    </row>
    <row r="127" spans="1:9">
      <c r="A127"/>
      <c r="B127"/>
      <c r="C127"/>
      <c r="D127"/>
      <c r="E127"/>
      <c r="F127"/>
      <c r="G127"/>
      <c r="H127"/>
      <c r="I127"/>
    </row>
    <row r="128" spans="1:9">
      <c r="A128"/>
      <c r="B128"/>
      <c r="C128"/>
      <c r="D128"/>
      <c r="E128"/>
      <c r="F128"/>
      <c r="G128"/>
      <c r="H128"/>
      <c r="I128"/>
    </row>
    <row r="129" spans="1:9">
      <c r="A129"/>
      <c r="B129"/>
      <c r="C129"/>
      <c r="D129"/>
      <c r="E129"/>
      <c r="F129"/>
      <c r="G129"/>
      <c r="H129"/>
      <c r="I129"/>
    </row>
    <row r="130" spans="1:9">
      <c r="A130"/>
      <c r="B130"/>
      <c r="C130"/>
      <c r="D130"/>
      <c r="E130"/>
      <c r="F130"/>
      <c r="G130"/>
      <c r="H130"/>
      <c r="I130"/>
    </row>
    <row r="131" spans="1:9">
      <c r="A131"/>
      <c r="B131"/>
      <c r="C131"/>
      <c r="D131"/>
      <c r="E131"/>
      <c r="F131"/>
      <c r="G131"/>
      <c r="H131"/>
      <c r="I131"/>
    </row>
    <row r="132" spans="1:9">
      <c r="A132"/>
      <c r="B132"/>
      <c r="C132"/>
      <c r="D132"/>
      <c r="E132"/>
      <c r="F132"/>
      <c r="G132"/>
      <c r="H132"/>
      <c r="I132"/>
    </row>
    <row r="133" spans="1:9">
      <c r="A133"/>
      <c r="B133"/>
      <c r="C133"/>
      <c r="D133"/>
      <c r="E133"/>
      <c r="F133"/>
      <c r="G133"/>
      <c r="H133"/>
      <c r="I133"/>
    </row>
    <row r="134" spans="1:9">
      <c r="A134"/>
      <c r="B134"/>
      <c r="C134"/>
      <c r="D134"/>
      <c r="E134"/>
      <c r="F134"/>
      <c r="G134"/>
      <c r="H134"/>
      <c r="I134"/>
    </row>
    <row r="135" spans="1:9">
      <c r="A135"/>
      <c r="B135"/>
      <c r="C135"/>
      <c r="D135"/>
      <c r="E135"/>
      <c r="F135"/>
      <c r="G135"/>
      <c r="H135"/>
      <c r="I135"/>
    </row>
    <row r="136" spans="1:9">
      <c r="A136"/>
      <c r="B136"/>
      <c r="C136"/>
      <c r="D136"/>
      <c r="E136"/>
      <c r="F136"/>
      <c r="G136"/>
      <c r="H136"/>
      <c r="I136"/>
    </row>
    <row r="137" spans="1:9">
      <c r="A137"/>
      <c r="B137"/>
      <c r="C137"/>
      <c r="D137"/>
      <c r="E137"/>
      <c r="F137"/>
      <c r="G137"/>
      <c r="H137"/>
      <c r="I137"/>
    </row>
    <row r="138" spans="1:9">
      <c r="A138"/>
      <c r="B138"/>
      <c r="C138"/>
      <c r="D138"/>
      <c r="E138"/>
      <c r="F138"/>
      <c r="G138"/>
      <c r="H138"/>
      <c r="I138"/>
    </row>
    <row r="139" spans="1:9">
      <c r="A139"/>
      <c r="B139"/>
      <c r="C139"/>
      <c r="D139"/>
      <c r="E139"/>
      <c r="F139"/>
      <c r="G139"/>
      <c r="H139"/>
      <c r="I139"/>
    </row>
    <row r="140" spans="1:9">
      <c r="A140"/>
      <c r="B140"/>
      <c r="C140"/>
      <c r="D140"/>
      <c r="E140"/>
      <c r="F140"/>
      <c r="G140"/>
      <c r="H140"/>
      <c r="I140"/>
    </row>
    <row r="141" spans="1:9">
      <c r="A141"/>
      <c r="B141"/>
      <c r="C141"/>
      <c r="D141"/>
      <c r="E141"/>
      <c r="F141"/>
      <c r="G141"/>
      <c r="H141"/>
      <c r="I141"/>
    </row>
    <row r="142" spans="1:9">
      <c r="A142"/>
      <c r="B142"/>
      <c r="C142"/>
      <c r="D142"/>
      <c r="E142"/>
      <c r="F142"/>
      <c r="G142"/>
      <c r="H142"/>
      <c r="I142"/>
    </row>
    <row r="143" spans="1:9">
      <c r="A143"/>
      <c r="B143"/>
      <c r="C143"/>
      <c r="D143"/>
      <c r="E143"/>
      <c r="F143"/>
      <c r="G143"/>
      <c r="H143"/>
      <c r="I143"/>
    </row>
    <row r="144" spans="1:9">
      <c r="A144"/>
      <c r="B144"/>
      <c r="C144"/>
      <c r="D144"/>
      <c r="E144"/>
      <c r="F144"/>
      <c r="G144"/>
      <c r="H144"/>
      <c r="I144"/>
    </row>
    <row r="145" spans="1:9">
      <c r="A145"/>
      <c r="B145"/>
      <c r="C145"/>
      <c r="D145"/>
      <c r="E145"/>
      <c r="F145"/>
      <c r="G145"/>
      <c r="H145"/>
      <c r="I145"/>
    </row>
    <row r="146" spans="1:9">
      <c r="A146"/>
      <c r="B146"/>
      <c r="C146"/>
      <c r="D146"/>
      <c r="E146"/>
      <c r="F146"/>
      <c r="G146"/>
      <c r="H146"/>
      <c r="I146"/>
    </row>
    <row r="147" spans="1:9">
      <c r="A147"/>
      <c r="B147"/>
      <c r="C147"/>
      <c r="D147"/>
      <c r="E147"/>
      <c r="F147"/>
      <c r="G147"/>
      <c r="H147"/>
      <c r="I147"/>
    </row>
    <row r="148" spans="1:9">
      <c r="A148"/>
      <c r="B148"/>
      <c r="C148"/>
      <c r="D148"/>
      <c r="E148"/>
      <c r="F148"/>
      <c r="G148"/>
      <c r="H148"/>
      <c r="I148"/>
    </row>
    <row r="149" spans="1:9">
      <c r="A149"/>
      <c r="B149"/>
      <c r="C149"/>
      <c r="D149"/>
      <c r="E149"/>
      <c r="F149"/>
      <c r="G149"/>
      <c r="H149"/>
      <c r="I149"/>
    </row>
    <row r="150" spans="1:9">
      <c r="A150"/>
      <c r="B150"/>
      <c r="C150"/>
      <c r="D150"/>
      <c r="E150"/>
      <c r="F150"/>
      <c r="G150"/>
      <c r="H150"/>
      <c r="I150"/>
    </row>
    <row r="151" spans="1:9">
      <c r="A151"/>
      <c r="B151"/>
      <c r="C151"/>
      <c r="D151"/>
      <c r="E151"/>
      <c r="F151"/>
      <c r="G151"/>
      <c r="H151"/>
      <c r="I151"/>
    </row>
    <row r="152" spans="1:9">
      <c r="A152"/>
      <c r="B152"/>
      <c r="C152"/>
      <c r="D152"/>
      <c r="E152"/>
      <c r="F152"/>
      <c r="G152"/>
      <c r="H152"/>
      <c r="I152"/>
    </row>
    <row r="153" spans="1:9">
      <c r="A153"/>
      <c r="B153"/>
      <c r="C153"/>
      <c r="D153"/>
      <c r="E153"/>
      <c r="F153"/>
      <c r="G153"/>
      <c r="H153"/>
      <c r="I153"/>
    </row>
    <row r="154" spans="1:9">
      <c r="A154"/>
      <c r="B154"/>
      <c r="C154"/>
      <c r="D154"/>
      <c r="E154"/>
      <c r="F154"/>
      <c r="G154"/>
      <c r="H154"/>
      <c r="I154"/>
    </row>
    <row r="155" spans="1:9">
      <c r="A155"/>
      <c r="B155"/>
      <c r="C155"/>
      <c r="D155"/>
      <c r="E155"/>
      <c r="F155"/>
      <c r="G155"/>
      <c r="H155"/>
      <c r="I155"/>
    </row>
    <row r="156" spans="1:9">
      <c r="A156"/>
      <c r="B156"/>
      <c r="C156"/>
      <c r="D156"/>
      <c r="E156"/>
      <c r="F156"/>
      <c r="G156"/>
      <c r="H156"/>
      <c r="I156"/>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68BAE-40EC-4D0B-822E-1574D5781B61}">
  <dimension ref="A1:GR152"/>
  <sheetViews>
    <sheetView tabSelected="1" zoomScaleNormal="100" workbookViewId="0">
      <pane xSplit="5" ySplit="2" topLeftCell="I13" activePane="bottomRight" state="frozen"/>
      <selection pane="bottomRight" activeCell="H89" sqref="H89"/>
      <selection pane="bottomLeft" activeCell="A3" sqref="A3"/>
      <selection pane="topRight" activeCell="G1" sqref="G1"/>
    </sheetView>
  </sheetViews>
  <sheetFormatPr defaultRowHeight="14.45"/>
  <cols>
    <col min="3" max="4" width="12.42578125" customWidth="1"/>
    <col min="5" max="5" width="38.5703125" style="722" customWidth="1"/>
    <col min="6" max="8" width="39.140625" customWidth="1"/>
    <col min="9" max="9" width="44.85546875" customWidth="1"/>
    <col min="11" max="11" width="13.5703125" bestFit="1" customWidth="1"/>
    <col min="12" max="12" width="17.5703125" style="272" customWidth="1"/>
    <col min="13" max="13" width="16.85546875" customWidth="1"/>
    <col min="14" max="14" width="13.85546875" bestFit="1" customWidth="1"/>
    <col min="15" max="15" width="10.85546875" style="1031" customWidth="1"/>
    <col min="17" max="17" width="9.140625" style="272"/>
    <col min="18" max="18" width="8.7109375" style="1031"/>
    <col min="32" max="32" width="28.42578125" style="722" customWidth="1"/>
  </cols>
  <sheetData>
    <row r="1" spans="1:200" s="356" customFormat="1" ht="30.6">
      <c r="A1" s="1552" t="s">
        <v>2749</v>
      </c>
      <c r="B1" s="1063" t="s">
        <v>2750</v>
      </c>
      <c r="C1" s="1019" t="s">
        <v>2549</v>
      </c>
      <c r="D1" s="1124" t="s">
        <v>2406</v>
      </c>
      <c r="E1" s="1124" t="s">
        <v>2751</v>
      </c>
      <c r="F1" s="806" t="s">
        <v>2406</v>
      </c>
      <c r="G1" s="806" t="s">
        <v>2406</v>
      </c>
      <c r="H1" s="806" t="s">
        <v>2406</v>
      </c>
      <c r="I1" s="806" t="s">
        <v>2406</v>
      </c>
      <c r="J1" s="806" t="s">
        <v>2406</v>
      </c>
      <c r="K1" s="1124" t="s">
        <v>2406</v>
      </c>
      <c r="L1" s="806" t="s">
        <v>2406</v>
      </c>
      <c r="M1" s="806"/>
      <c r="N1" s="807" t="s">
        <v>2752</v>
      </c>
      <c r="O1" s="808" t="s">
        <v>2752</v>
      </c>
      <c r="P1" s="808" t="s">
        <v>2753</v>
      </c>
      <c r="Q1" s="809" t="s">
        <v>2754</v>
      </c>
      <c r="R1" s="810" t="s">
        <v>2755</v>
      </c>
      <c r="S1" s="808" t="s">
        <v>2752</v>
      </c>
      <c r="T1" s="808" t="s">
        <v>2752</v>
      </c>
      <c r="U1" s="808" t="s">
        <v>2752</v>
      </c>
      <c r="V1" s="808" t="s">
        <v>2752</v>
      </c>
      <c r="W1" s="811" t="s">
        <v>694</v>
      </c>
      <c r="X1" s="811" t="s">
        <v>694</v>
      </c>
      <c r="Y1" s="811" t="s">
        <v>694</v>
      </c>
      <c r="Z1" s="811" t="s">
        <v>694</v>
      </c>
      <c r="AA1" s="811" t="s">
        <v>694</v>
      </c>
      <c r="AB1" s="811" t="s">
        <v>694</v>
      </c>
      <c r="AC1" s="811"/>
      <c r="AD1" s="811" t="s">
        <v>694</v>
      </c>
      <c r="AE1" s="811" t="s">
        <v>694</v>
      </c>
      <c r="AF1" s="812"/>
      <c r="AG1" s="1063" t="s">
        <v>2750</v>
      </c>
      <c r="AH1" s="1063" t="s">
        <v>2750</v>
      </c>
      <c r="AI1" s="1063" t="s">
        <v>2750</v>
      </c>
      <c r="AJ1" s="812"/>
    </row>
    <row r="2" spans="1:200" s="356" customFormat="1" ht="26.25" hidden="1" customHeight="1">
      <c r="A2" s="813" t="s">
        <v>6</v>
      </c>
      <c r="B2" s="813" t="s">
        <v>2756</v>
      </c>
      <c r="C2" s="1020" t="s">
        <v>2549</v>
      </c>
      <c r="D2" s="1125" t="s">
        <v>2571</v>
      </c>
      <c r="E2" s="1125" t="s">
        <v>2147</v>
      </c>
      <c r="F2" s="813" t="s">
        <v>837</v>
      </c>
      <c r="G2" s="813" t="s">
        <v>10</v>
      </c>
      <c r="H2" s="813" t="s">
        <v>11</v>
      </c>
      <c r="I2" s="813" t="s">
        <v>2550</v>
      </c>
      <c r="J2" s="813" t="s">
        <v>2757</v>
      </c>
      <c r="K2" s="813" t="s">
        <v>2737</v>
      </c>
      <c r="L2" s="813" t="s">
        <v>2422</v>
      </c>
      <c r="M2" s="813" t="s">
        <v>2758</v>
      </c>
      <c r="N2" s="814" t="s">
        <v>2759</v>
      </c>
      <c r="O2" s="815" t="s">
        <v>2760</v>
      </c>
      <c r="P2" s="815" t="s">
        <v>2761</v>
      </c>
      <c r="Q2" s="816" t="s">
        <v>2149</v>
      </c>
      <c r="R2" s="817" t="s">
        <v>2762</v>
      </c>
      <c r="S2" s="815" t="s">
        <v>2763</v>
      </c>
      <c r="T2" s="815" t="s">
        <v>2764</v>
      </c>
      <c r="U2" s="815" t="s">
        <v>2765</v>
      </c>
      <c r="V2" s="815" t="s">
        <v>2766</v>
      </c>
      <c r="W2" s="818" t="s">
        <v>2767</v>
      </c>
      <c r="X2" s="818" t="s">
        <v>2768</v>
      </c>
      <c r="Y2" s="818" t="s">
        <v>2769</v>
      </c>
      <c r="Z2" s="818" t="s">
        <v>2770</v>
      </c>
      <c r="AA2" s="818" t="s">
        <v>2771</v>
      </c>
      <c r="AB2" s="818" t="s">
        <v>2772</v>
      </c>
      <c r="AC2" s="818" t="s">
        <v>2773</v>
      </c>
      <c r="AD2" s="818" t="s">
        <v>2774</v>
      </c>
      <c r="AE2" s="818" t="s">
        <v>2391</v>
      </c>
      <c r="AF2" s="820" t="s">
        <v>2369</v>
      </c>
      <c r="AG2" s="813" t="s">
        <v>2775</v>
      </c>
      <c r="AH2" s="813" t="s">
        <v>2776</v>
      </c>
      <c r="AI2" s="813" t="s">
        <v>2777</v>
      </c>
      <c r="AJ2" s="820" t="s">
        <v>999</v>
      </c>
      <c r="AK2" s="1258" t="s">
        <v>2778</v>
      </c>
      <c r="AL2" s="356" t="s">
        <v>2779</v>
      </c>
      <c r="GQ2" s="356" t="s">
        <v>2780</v>
      </c>
    </row>
    <row r="3" spans="1:200" ht="135">
      <c r="C3" t="s">
        <v>101</v>
      </c>
      <c r="D3" t="s">
        <v>101</v>
      </c>
      <c r="E3" s="722" t="s">
        <v>2781</v>
      </c>
      <c r="F3" s="722" t="s">
        <v>2782</v>
      </c>
      <c r="G3" s="356" t="s">
        <v>2783</v>
      </c>
      <c r="H3" s="1289" t="s">
        <v>2784</v>
      </c>
      <c r="I3" s="722" t="s">
        <v>2785</v>
      </c>
      <c r="L3" s="272" t="s">
        <v>2525</v>
      </c>
      <c r="M3" s="1275"/>
      <c r="N3" s="1233">
        <v>46286</v>
      </c>
      <c r="O3" s="1031" t="s">
        <v>958</v>
      </c>
      <c r="P3" s="1031">
        <v>90</v>
      </c>
      <c r="Q3" s="1031">
        <v>0</v>
      </c>
      <c r="R3" s="1031">
        <v>0</v>
      </c>
    </row>
    <row r="4" spans="1:200" ht="144.94999999999999" hidden="1">
      <c r="C4" s="356" t="s">
        <v>235</v>
      </c>
      <c r="D4" s="356" t="s">
        <v>235</v>
      </c>
      <c r="E4" s="356" t="s">
        <v>2786</v>
      </c>
      <c r="F4" s="1308" t="s">
        <v>2787</v>
      </c>
      <c r="G4" s="356" t="s">
        <v>2788</v>
      </c>
      <c r="H4" s="800" t="s">
        <v>2789</v>
      </c>
      <c r="I4" s="356" t="s">
        <v>2790</v>
      </c>
      <c r="J4" s="821"/>
      <c r="K4" s="356" t="s">
        <v>2791</v>
      </c>
      <c r="L4" s="356" t="s">
        <v>2525</v>
      </c>
      <c r="M4" s="1254" t="b">
        <v>0</v>
      </c>
      <c r="N4" s="1062"/>
      <c r="O4" s="821" t="s">
        <v>2791</v>
      </c>
      <c r="P4" s="821">
        <v>30</v>
      </c>
      <c r="Q4" s="821">
        <v>1</v>
      </c>
      <c r="R4" s="1178">
        <v>1</v>
      </c>
      <c r="S4" s="356"/>
      <c r="T4" s="821"/>
      <c r="U4" s="821"/>
      <c r="V4" s="821"/>
      <c r="W4" s="821"/>
      <c r="X4" s="821"/>
      <c r="Y4" s="821"/>
      <c r="Z4" s="821"/>
      <c r="AA4" s="356"/>
      <c r="AB4" s="821"/>
      <c r="AC4" s="356"/>
      <c r="AD4" s="356"/>
      <c r="AE4" s="356"/>
      <c r="AF4" s="356"/>
      <c r="AG4" s="356"/>
      <c r="AH4" s="356"/>
      <c r="AI4" s="356"/>
    </row>
    <row r="5" spans="1:200" s="1077" customFormat="1" ht="105">
      <c r="A5"/>
      <c r="B5"/>
      <c r="C5" t="s">
        <v>101</v>
      </c>
      <c r="D5" t="s">
        <v>101</v>
      </c>
      <c r="E5" s="722" t="s">
        <v>2792</v>
      </c>
      <c r="F5" s="80" t="s">
        <v>2793</v>
      </c>
      <c r="G5" s="722" t="s">
        <v>2794</v>
      </c>
      <c r="H5" s="1289" t="s">
        <v>2795</v>
      </c>
      <c r="I5" s="722" t="s">
        <v>2796</v>
      </c>
      <c r="J5"/>
      <c r="K5"/>
      <c r="L5" s="272" t="s">
        <v>2525</v>
      </c>
      <c r="M5"/>
      <c r="N5" s="1233">
        <v>46286</v>
      </c>
      <c r="O5" s="1031" t="s">
        <v>1213</v>
      </c>
      <c r="P5" s="1031">
        <v>100</v>
      </c>
      <c r="Q5" s="1031">
        <v>1</v>
      </c>
      <c r="R5" s="1031">
        <v>1</v>
      </c>
      <c r="S5"/>
      <c r="T5"/>
      <c r="U5"/>
      <c r="V5"/>
      <c r="W5"/>
      <c r="X5"/>
      <c r="Y5"/>
      <c r="Z5"/>
      <c r="AA5"/>
      <c r="AB5"/>
      <c r="AC5"/>
      <c r="AD5"/>
      <c r="AE5"/>
      <c r="AF5" s="722"/>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row>
    <row r="6" spans="1:200" ht="90">
      <c r="A6" s="1077"/>
      <c r="B6" s="1077"/>
      <c r="C6" s="1077" t="s">
        <v>101</v>
      </c>
      <c r="D6" s="1077" t="s">
        <v>101</v>
      </c>
      <c r="E6" s="356" t="s">
        <v>2797</v>
      </c>
      <c r="F6" s="356" t="s">
        <v>2798</v>
      </c>
      <c r="G6" s="356" t="s">
        <v>2799</v>
      </c>
      <c r="H6" s="800" t="s">
        <v>2800</v>
      </c>
      <c r="I6" s="356"/>
      <c r="J6" s="1077"/>
      <c r="K6" s="1077"/>
      <c r="L6" s="1031" t="s">
        <v>2525</v>
      </c>
      <c r="M6" s="1077"/>
      <c r="N6" s="1236">
        <v>46286</v>
      </c>
      <c r="O6" s="1031" t="s">
        <v>958</v>
      </c>
      <c r="P6" s="1031">
        <v>70</v>
      </c>
      <c r="Q6" s="1031">
        <v>2</v>
      </c>
      <c r="R6" s="1031">
        <v>2</v>
      </c>
      <c r="S6" s="1077"/>
      <c r="T6" s="1077"/>
      <c r="U6" s="1077"/>
      <c r="V6" s="1077"/>
      <c r="W6" s="1077"/>
      <c r="X6" s="1077"/>
      <c r="Y6" s="1077"/>
      <c r="Z6" s="1077"/>
      <c r="AA6" s="1077"/>
      <c r="AB6" s="1077"/>
      <c r="AC6" s="1077"/>
      <c r="AD6" s="1077"/>
      <c r="AE6" s="1077"/>
      <c r="AF6" s="356"/>
      <c r="AG6" s="1077"/>
      <c r="AH6" s="1077"/>
      <c r="AI6" s="1077"/>
      <c r="AJ6" s="1077"/>
      <c r="AK6" s="1077"/>
      <c r="AL6" s="1077"/>
      <c r="AM6" s="1077"/>
      <c r="AN6" s="1077"/>
      <c r="AO6" s="1077"/>
      <c r="AP6" s="1077"/>
      <c r="AQ6" s="1077"/>
      <c r="AR6" s="1077"/>
      <c r="AS6" s="1077"/>
      <c r="AT6" s="1077"/>
      <c r="AU6" s="1077"/>
      <c r="AV6" s="1077"/>
      <c r="AW6" s="1077"/>
      <c r="AX6" s="1077"/>
      <c r="AY6" s="1077"/>
      <c r="AZ6" s="1077"/>
      <c r="BA6" s="1077"/>
      <c r="BB6" s="1077"/>
      <c r="BC6" s="1077"/>
      <c r="BD6" s="1077"/>
      <c r="BE6" s="1077"/>
      <c r="BF6" s="1077"/>
      <c r="BG6" s="1077"/>
      <c r="BH6" s="1077"/>
      <c r="BI6" s="1077"/>
      <c r="BJ6" s="1077"/>
      <c r="BK6" s="1077"/>
      <c r="BL6" s="1077"/>
      <c r="BM6" s="1077"/>
      <c r="BN6" s="1077"/>
      <c r="BO6" s="1077"/>
      <c r="BP6" s="1077"/>
      <c r="BQ6" s="1077"/>
      <c r="BR6" s="1077"/>
      <c r="BS6" s="1077"/>
      <c r="BT6" s="1077"/>
      <c r="BU6" s="1077"/>
      <c r="BV6" s="1077"/>
      <c r="BW6" s="1077"/>
      <c r="BX6" s="1077"/>
      <c r="BY6" s="1077"/>
      <c r="BZ6" s="1077"/>
      <c r="CA6" s="1077"/>
      <c r="CB6" s="1077"/>
      <c r="CC6" s="1077"/>
      <c r="CD6" s="1077"/>
      <c r="CE6" s="1077"/>
      <c r="CF6" s="1077"/>
      <c r="CG6" s="1077"/>
      <c r="CH6" s="1077"/>
      <c r="CI6" s="1077"/>
      <c r="CJ6" s="1077"/>
      <c r="CK6" s="1077"/>
      <c r="CL6" s="1077"/>
      <c r="CM6" s="1077"/>
      <c r="CN6" s="1077"/>
      <c r="CO6" s="1077"/>
      <c r="CP6" s="1077"/>
      <c r="CQ6" s="1077"/>
      <c r="CR6" s="1077"/>
      <c r="CS6" s="1077"/>
      <c r="CT6" s="1077"/>
      <c r="CU6" s="1077"/>
      <c r="CV6" s="1077"/>
      <c r="CW6" s="1077"/>
      <c r="CX6" s="1077"/>
      <c r="CY6" s="1077"/>
      <c r="CZ6" s="1077"/>
      <c r="DA6" s="1077"/>
      <c r="DB6" s="1077"/>
      <c r="DC6" s="1077"/>
      <c r="DD6" s="1077"/>
      <c r="DE6" s="1077"/>
      <c r="DF6" s="1077"/>
      <c r="DG6" s="1077"/>
      <c r="DH6" s="1077"/>
      <c r="DI6" s="1077"/>
      <c r="DJ6" s="1077"/>
      <c r="DK6" s="1077"/>
      <c r="DL6" s="1077"/>
      <c r="DM6" s="1077"/>
      <c r="DN6" s="1077"/>
      <c r="DO6" s="1077"/>
      <c r="DP6" s="1077"/>
      <c r="DQ6" s="1077"/>
      <c r="DR6" s="1077"/>
      <c r="DS6" s="1077"/>
      <c r="DT6" s="1077"/>
      <c r="DU6" s="1077"/>
      <c r="DV6" s="1077"/>
      <c r="DW6" s="1077"/>
      <c r="DX6" s="1077"/>
      <c r="DY6" s="1077"/>
      <c r="DZ6" s="1077"/>
      <c r="EA6" s="1077"/>
      <c r="EB6" s="1077"/>
      <c r="EC6" s="1077"/>
      <c r="ED6" s="1077"/>
      <c r="EE6" s="1077"/>
      <c r="EF6" s="1077"/>
      <c r="EG6" s="1077"/>
      <c r="EH6" s="1077"/>
      <c r="EI6" s="1077"/>
      <c r="EJ6" s="1077"/>
      <c r="EK6" s="1077"/>
      <c r="EL6" s="1077"/>
      <c r="EM6" s="1077"/>
      <c r="EN6" s="1077"/>
      <c r="EO6" s="1077"/>
      <c r="EP6" s="1077"/>
      <c r="EQ6" s="1077"/>
      <c r="ER6" s="1077"/>
      <c r="ES6" s="1077"/>
      <c r="ET6" s="1077"/>
      <c r="EU6" s="1077"/>
      <c r="EV6" s="1077"/>
      <c r="EW6" s="1077"/>
      <c r="EX6" s="1077"/>
      <c r="EY6" s="1077"/>
      <c r="EZ6" s="1077"/>
      <c r="FA6" s="1077"/>
      <c r="FB6" s="1077"/>
      <c r="FC6" s="1077"/>
      <c r="FD6" s="1077"/>
      <c r="FE6" s="1077"/>
      <c r="FF6" s="1077"/>
      <c r="FG6" s="1077"/>
      <c r="FH6" s="1077"/>
      <c r="FI6" s="1077"/>
      <c r="FJ6" s="1077"/>
      <c r="FK6" s="1077"/>
      <c r="FL6" s="1077"/>
      <c r="FM6" s="1077"/>
      <c r="FN6" s="1077"/>
      <c r="FO6" s="1077"/>
      <c r="FP6" s="1077"/>
      <c r="FQ6" s="1077"/>
      <c r="FR6" s="1077"/>
      <c r="FS6" s="1077"/>
      <c r="FT6" s="1077"/>
      <c r="FU6" s="1077"/>
      <c r="FV6" s="1077"/>
      <c r="FW6" s="1077"/>
      <c r="FX6" s="1077"/>
      <c r="FY6" s="1077"/>
      <c r="FZ6" s="1077"/>
      <c r="GA6" s="1077"/>
      <c r="GB6" s="1077"/>
      <c r="GC6" s="1077"/>
      <c r="GD6" s="1077"/>
      <c r="GE6" s="1077"/>
      <c r="GF6" s="1077"/>
      <c r="GG6" s="1077"/>
      <c r="GH6" s="1077"/>
      <c r="GI6" s="1077"/>
      <c r="GJ6" s="1077"/>
      <c r="GK6" s="1077"/>
      <c r="GL6" s="1077"/>
      <c r="GM6" s="1077"/>
      <c r="GN6" s="1077"/>
      <c r="GO6" s="1077"/>
      <c r="GP6" s="1077"/>
      <c r="GQ6" s="1077"/>
      <c r="GR6" s="1077"/>
    </row>
    <row r="7" spans="1:200" ht="222.75" customHeight="1">
      <c r="A7">
        <f>A6+1</f>
        <v>1</v>
      </c>
      <c r="C7" t="s">
        <v>101</v>
      </c>
      <c r="D7" s="722" t="s">
        <v>101</v>
      </c>
      <c r="E7" s="722" t="s">
        <v>2801</v>
      </c>
      <c r="F7" s="722" t="s">
        <v>2802</v>
      </c>
      <c r="G7" s="1447" t="s">
        <v>2803</v>
      </c>
      <c r="H7" s="722" t="s">
        <v>2804</v>
      </c>
      <c r="I7" s="722" t="s">
        <v>2805</v>
      </c>
      <c r="K7" s="821" t="s">
        <v>2806</v>
      </c>
      <c r="L7" s="1031" t="s">
        <v>2807</v>
      </c>
      <c r="N7" s="1233"/>
      <c r="O7" s="1031" t="s">
        <v>958</v>
      </c>
      <c r="P7" s="1031">
        <v>100</v>
      </c>
      <c r="Q7" s="1031">
        <v>3</v>
      </c>
      <c r="R7" s="1031">
        <v>3</v>
      </c>
      <c r="W7" s="1281"/>
      <c r="X7" s="356"/>
      <c r="AD7" s="722"/>
      <c r="AF7"/>
    </row>
    <row r="8" spans="1:200" ht="150">
      <c r="C8" t="s">
        <v>101</v>
      </c>
      <c r="D8" s="356" t="s">
        <v>2808</v>
      </c>
      <c r="E8" s="722" t="s">
        <v>2809</v>
      </c>
      <c r="F8" s="722" t="s">
        <v>2810</v>
      </c>
      <c r="G8" s="722" t="s">
        <v>2811</v>
      </c>
      <c r="H8" s="722" t="s">
        <v>2812</v>
      </c>
      <c r="I8" s="722" t="s">
        <v>2813</v>
      </c>
      <c r="L8" s="356" t="s">
        <v>2525</v>
      </c>
      <c r="M8" s="1254" t="b">
        <v>1</v>
      </c>
      <c r="O8" s="1031" t="s">
        <v>1213</v>
      </c>
      <c r="P8" s="1031">
        <v>40</v>
      </c>
      <c r="Q8" s="1031">
        <v>4</v>
      </c>
      <c r="R8" s="1031">
        <v>4</v>
      </c>
    </row>
    <row r="9" spans="1:200" ht="240">
      <c r="A9">
        <f>A8+1</f>
        <v>1</v>
      </c>
      <c r="C9" t="s">
        <v>101</v>
      </c>
      <c r="D9" t="s">
        <v>2814</v>
      </c>
      <c r="E9" s="722" t="s">
        <v>2815</v>
      </c>
      <c r="F9" s="722" t="s">
        <v>2816</v>
      </c>
      <c r="G9" s="722" t="s">
        <v>2817</v>
      </c>
      <c r="H9" s="1289" t="s">
        <v>2818</v>
      </c>
      <c r="I9" s="722" t="s">
        <v>2819</v>
      </c>
      <c r="J9">
        <v>9</v>
      </c>
      <c r="K9" t="s">
        <v>2820</v>
      </c>
      <c r="L9" s="272" t="s">
        <v>2821</v>
      </c>
      <c r="N9" s="1233">
        <v>46286</v>
      </c>
      <c r="O9" s="1031" t="s">
        <v>958</v>
      </c>
      <c r="P9" s="1031">
        <v>20</v>
      </c>
      <c r="Q9" s="1031">
        <v>5</v>
      </c>
      <c r="R9" s="1031">
        <v>5</v>
      </c>
    </row>
    <row r="10" spans="1:200" ht="105">
      <c r="C10" t="s">
        <v>101</v>
      </c>
      <c r="D10" t="s">
        <v>101</v>
      </c>
      <c r="E10" s="722" t="s">
        <v>2822</v>
      </c>
      <c r="F10" s="722" t="s">
        <v>2823</v>
      </c>
      <c r="G10" t="s">
        <v>2824</v>
      </c>
      <c r="H10" s="1289" t="s">
        <v>2825</v>
      </c>
      <c r="I10" s="722" t="s">
        <v>2826</v>
      </c>
      <c r="L10" s="272" t="s">
        <v>2525</v>
      </c>
      <c r="N10" s="1233">
        <v>46286</v>
      </c>
      <c r="O10" s="1031" t="s">
        <v>1213</v>
      </c>
      <c r="P10" s="1031">
        <v>60</v>
      </c>
      <c r="Q10" s="1031">
        <v>6</v>
      </c>
      <c r="R10" s="1031">
        <v>6</v>
      </c>
    </row>
    <row r="11" spans="1:200" s="1077" customFormat="1" ht="318.95" hidden="1">
      <c r="A11">
        <f>A10+1</f>
        <v>1</v>
      </c>
      <c r="B11"/>
      <c r="C11" s="822" t="s">
        <v>85</v>
      </c>
      <c r="D11" s="579" t="s">
        <v>2827</v>
      </c>
      <c r="E11" s="80" t="s">
        <v>2828</v>
      </c>
      <c r="F11" s="80" t="s">
        <v>2829</v>
      </c>
      <c r="G11" s="1405" t="s">
        <v>2830</v>
      </c>
      <c r="H11" s="80" t="s">
        <v>2831</v>
      </c>
      <c r="I11" s="579" t="s">
        <v>2832</v>
      </c>
      <c r="J11" s="579">
        <v>8</v>
      </c>
      <c r="K11" s="1031"/>
      <c r="L11" s="1031" t="s">
        <v>2525</v>
      </c>
      <c r="M11" s="579"/>
      <c r="N11" s="1456">
        <v>46240</v>
      </c>
      <c r="O11" s="821" t="s">
        <v>2833</v>
      </c>
      <c r="P11" s="80">
        <v>146.81</v>
      </c>
      <c r="Q11" s="1031">
        <v>4</v>
      </c>
      <c r="R11" s="1031"/>
      <c r="S11" s="579"/>
      <c r="T11" s="579"/>
      <c r="U11" s="579"/>
      <c r="V11" s="579"/>
      <c r="W11" s="579"/>
      <c r="X11" s="579" t="s">
        <v>583</v>
      </c>
      <c r="Y11" s="579"/>
      <c r="Z11" s="579"/>
      <c r="AA11" s="579"/>
      <c r="AB11" s="579"/>
      <c r="AC11" s="579"/>
      <c r="AD11" s="579"/>
      <c r="AE11" s="579"/>
      <c r="AF11" s="579"/>
      <c r="AG11" s="579"/>
      <c r="AH11" s="579"/>
      <c r="AI11" s="579"/>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row>
    <row r="12" spans="1:200" s="1077" customFormat="1" ht="377.1" hidden="1">
      <c r="A12" s="1387"/>
      <c r="B12" s="356"/>
      <c r="C12" s="356" t="s">
        <v>2604</v>
      </c>
      <c r="D12" s="356" t="s">
        <v>2604</v>
      </c>
      <c r="E12" s="356" t="s">
        <v>2834</v>
      </c>
      <c r="F12" s="786" t="s">
        <v>2835</v>
      </c>
      <c r="G12" s="822" t="s">
        <v>2836</v>
      </c>
      <c r="H12" s="356" t="s">
        <v>2837</v>
      </c>
      <c r="I12" s="356" t="s">
        <v>2838</v>
      </c>
      <c r="J12" s="356"/>
      <c r="K12" s="356"/>
      <c r="L12" s="821"/>
      <c r="M12" s="356"/>
      <c r="N12" s="405" t="s">
        <v>2839</v>
      </c>
      <c r="O12" s="821"/>
      <c r="P12" s="356"/>
      <c r="Q12" s="821">
        <v>1</v>
      </c>
      <c r="R12" s="356">
        <v>1</v>
      </c>
      <c r="S12" s="356"/>
      <c r="T12" s="356"/>
      <c r="U12" s="356"/>
      <c r="V12" s="356"/>
      <c r="W12" s="356"/>
      <c r="X12" s="356"/>
      <c r="Y12" s="356"/>
      <c r="Z12" s="356"/>
      <c r="AA12" s="356"/>
      <c r="AB12" s="356"/>
      <c r="AC12" s="356"/>
      <c r="AD12" s="356"/>
      <c r="AE12" s="356"/>
      <c r="AF12" s="356"/>
      <c r="AG12" s="356"/>
      <c r="AH12" s="356"/>
      <c r="AI12" s="356"/>
      <c r="AJ12" s="356"/>
      <c r="AK12" s="356"/>
      <c r="AL12" s="356"/>
      <c r="AM12" s="356"/>
      <c r="AN12" s="356"/>
      <c r="AO12" s="356"/>
      <c r="AP12" s="356"/>
      <c r="AQ12" s="356"/>
      <c r="AR12" s="356"/>
      <c r="AS12" s="356"/>
      <c r="AT12" s="356"/>
      <c r="AU12" s="356"/>
      <c r="AV12" s="356"/>
      <c r="AW12" s="356"/>
      <c r="AX12" s="356"/>
      <c r="AY12" s="356"/>
      <c r="AZ12" s="356"/>
      <c r="BA12" s="356"/>
      <c r="BB12" s="356"/>
      <c r="BC12" s="356"/>
      <c r="BD12" s="356"/>
      <c r="BE12" s="356"/>
      <c r="BF12" s="356"/>
      <c r="BG12" s="356"/>
      <c r="BH12" s="356"/>
      <c r="BI12" s="356"/>
      <c r="BJ12" s="356"/>
      <c r="BK12" s="356"/>
      <c r="BL12" s="356"/>
      <c r="BM12" s="356"/>
      <c r="BN12" s="356"/>
      <c r="BO12" s="356"/>
      <c r="BP12" s="356"/>
      <c r="BQ12" s="356"/>
      <c r="BR12" s="356"/>
      <c r="BS12" s="356"/>
      <c r="BT12" s="356"/>
      <c r="BU12" s="356"/>
      <c r="BV12" s="356"/>
      <c r="BW12" s="356"/>
      <c r="BX12" s="356"/>
      <c r="BY12" s="356"/>
      <c r="BZ12" s="356"/>
      <c r="CA12" s="356"/>
      <c r="CB12" s="356"/>
      <c r="CC12" s="356"/>
      <c r="CD12" s="356"/>
      <c r="CE12" s="356"/>
      <c r="CF12" s="356"/>
      <c r="CG12" s="356"/>
      <c r="CH12" s="356"/>
      <c r="CI12" s="356"/>
      <c r="CJ12" s="356"/>
      <c r="CK12" s="356"/>
      <c r="CL12" s="356"/>
      <c r="CM12" s="356"/>
      <c r="CN12" s="356"/>
      <c r="CO12" s="356"/>
      <c r="CP12" s="356"/>
      <c r="CQ12" s="356"/>
      <c r="CR12" s="356"/>
      <c r="CS12" s="356"/>
      <c r="CT12" s="356"/>
      <c r="CU12" s="356"/>
      <c r="CV12" s="356"/>
      <c r="CW12" s="356"/>
      <c r="CX12" s="356"/>
      <c r="CY12" s="356"/>
      <c r="CZ12" s="356"/>
      <c r="DA12" s="356"/>
      <c r="DB12" s="356"/>
      <c r="DC12" s="356"/>
      <c r="DD12" s="356"/>
      <c r="DE12" s="356"/>
      <c r="DF12" s="356"/>
      <c r="DG12" s="356"/>
      <c r="DH12" s="356"/>
      <c r="DI12" s="356"/>
      <c r="DJ12" s="356"/>
      <c r="DK12" s="356"/>
      <c r="DL12" s="356"/>
      <c r="DM12" s="356"/>
      <c r="DN12" s="356"/>
      <c r="DO12" s="356"/>
      <c r="DP12" s="356"/>
      <c r="DQ12" s="356"/>
      <c r="DR12" s="356"/>
      <c r="DS12" s="356"/>
      <c r="DT12" s="356"/>
      <c r="DU12" s="356"/>
      <c r="DV12" s="356"/>
      <c r="DW12" s="356"/>
      <c r="DX12" s="356"/>
      <c r="DY12" s="356"/>
      <c r="DZ12" s="356"/>
      <c r="EA12" s="356"/>
      <c r="EB12" s="356"/>
      <c r="EC12" s="356"/>
      <c r="ED12" s="356"/>
      <c r="EE12" s="356"/>
      <c r="EF12" s="356"/>
      <c r="EG12" s="356"/>
      <c r="EH12" s="356"/>
      <c r="EI12" s="356"/>
      <c r="EJ12" s="356"/>
      <c r="EK12" s="356"/>
      <c r="EL12" s="356"/>
      <c r="EM12" s="356"/>
      <c r="EN12" s="356"/>
      <c r="EO12" s="356"/>
      <c r="EP12" s="356"/>
      <c r="EQ12" s="356"/>
      <c r="ER12" s="356"/>
      <c r="ES12" s="356"/>
      <c r="ET12" s="356"/>
      <c r="EU12" s="356"/>
      <c r="EV12" s="356"/>
      <c r="EW12" s="356"/>
      <c r="EX12" s="356"/>
      <c r="EY12" s="356"/>
      <c r="EZ12" s="356"/>
      <c r="FA12" s="356"/>
      <c r="FB12" s="356"/>
      <c r="FC12" s="356"/>
      <c r="FD12" s="356"/>
      <c r="FE12" s="356"/>
      <c r="FF12" s="356"/>
      <c r="FG12" s="356"/>
      <c r="FH12" s="356"/>
      <c r="FI12" s="356"/>
      <c r="FJ12" s="356"/>
      <c r="FK12" s="356"/>
      <c r="FL12" s="356"/>
      <c r="FM12" s="356"/>
      <c r="FN12" s="356"/>
      <c r="FO12" s="356"/>
      <c r="FP12" s="356"/>
      <c r="FQ12" s="356"/>
      <c r="FR12" s="356"/>
      <c r="FS12" s="356"/>
      <c r="FT12" s="356"/>
      <c r="FU12" s="356"/>
      <c r="FV12" s="356"/>
      <c r="FW12" s="356"/>
      <c r="FX12" s="356"/>
      <c r="FY12" s="356"/>
      <c r="FZ12" s="356"/>
      <c r="GA12" s="356"/>
      <c r="GB12" s="356"/>
      <c r="GC12" s="356"/>
      <c r="GD12" s="356"/>
      <c r="GE12" s="356"/>
      <c r="GF12" s="356"/>
      <c r="GG12" s="356"/>
      <c r="GH12" s="356"/>
      <c r="GI12" s="356"/>
      <c r="GJ12" s="356"/>
      <c r="GK12" s="356"/>
      <c r="GL12" s="356"/>
      <c r="GM12" s="356"/>
      <c r="GN12" s="356"/>
      <c r="GO12" s="356"/>
      <c r="GP12" s="356"/>
      <c r="GQ12" s="356"/>
      <c r="GR12" s="356"/>
    </row>
    <row r="13" spans="1:200" ht="144.94999999999999" hidden="1">
      <c r="A13" s="1389"/>
      <c r="C13" s="356" t="s">
        <v>180</v>
      </c>
      <c r="D13" s="356" t="s">
        <v>180</v>
      </c>
      <c r="E13" s="356" t="s">
        <v>2559</v>
      </c>
      <c r="F13" s="786" t="s">
        <v>2840</v>
      </c>
      <c r="G13" s="356" t="s">
        <v>2841</v>
      </c>
      <c r="H13" s="822" t="s">
        <v>2562</v>
      </c>
      <c r="I13" s="356" t="s">
        <v>2842</v>
      </c>
      <c r="J13" s="821">
        <v>9</v>
      </c>
      <c r="K13" s="821" t="s">
        <v>2843</v>
      </c>
      <c r="L13" s="821" t="s">
        <v>2511</v>
      </c>
      <c r="M13" s="1254" t="b">
        <v>0</v>
      </c>
      <c r="N13" s="1062">
        <v>46176</v>
      </c>
      <c r="O13" s="821" t="s">
        <v>2844</v>
      </c>
      <c r="P13" s="821">
        <v>70</v>
      </c>
      <c r="Q13" s="1031">
        <v>3</v>
      </c>
      <c r="R13" s="1031">
        <v>1</v>
      </c>
      <c r="S13" s="356"/>
      <c r="T13" s="786" t="s">
        <v>2845</v>
      </c>
      <c r="AF13" s="404" t="s">
        <v>2846</v>
      </c>
    </row>
    <row r="14" spans="1:200" s="1077" customFormat="1" ht="130.5" hidden="1">
      <c r="A14" s="1554"/>
      <c r="B14" s="1511"/>
      <c r="C14" s="1517" t="s">
        <v>263</v>
      </c>
      <c r="D14" s="1517" t="s">
        <v>263</v>
      </c>
      <c r="E14" s="1514" t="s">
        <v>2847</v>
      </c>
      <c r="F14" s="1518" t="s">
        <v>2848</v>
      </c>
      <c r="G14" s="1514" t="s">
        <v>2849</v>
      </c>
      <c r="H14" s="1513" t="s">
        <v>2850</v>
      </c>
      <c r="I14" s="1514" t="s">
        <v>2851</v>
      </c>
      <c r="J14" s="1515">
        <v>9</v>
      </c>
      <c r="K14" s="1515" t="s">
        <v>1634</v>
      </c>
      <c r="L14" s="1515" t="s">
        <v>2525</v>
      </c>
      <c r="M14" s="1520" t="b">
        <v>0</v>
      </c>
      <c r="N14" s="1521">
        <v>46280</v>
      </c>
      <c r="O14" s="1515" t="s">
        <v>1634</v>
      </c>
      <c r="P14" s="1511">
        <v>75</v>
      </c>
      <c r="Q14" s="1031">
        <v>1</v>
      </c>
      <c r="R14" s="1031">
        <v>1</v>
      </c>
      <c r="S14" s="1511"/>
      <c r="T14" s="1511"/>
      <c r="U14" s="1511"/>
      <c r="V14" s="1511"/>
      <c r="W14" s="1511"/>
      <c r="X14" s="1511"/>
      <c r="Y14" s="1511"/>
      <c r="Z14" s="1511"/>
      <c r="AA14" s="1511"/>
      <c r="AB14" s="1511"/>
      <c r="AC14" s="1511"/>
      <c r="AD14" s="1511"/>
      <c r="AE14" s="1511"/>
      <c r="AF14" s="404" t="s">
        <v>2852</v>
      </c>
      <c r="AG14" s="1511"/>
      <c r="AH14" s="1511"/>
      <c r="AI14" s="1511"/>
      <c r="AJ14" s="1511"/>
      <c r="AK14" s="1511"/>
      <c r="AL14" s="1511"/>
      <c r="AM14" s="1511"/>
      <c r="AN14" s="1511"/>
      <c r="AO14" s="1511"/>
      <c r="AP14" s="1511"/>
      <c r="AQ14" s="1511"/>
      <c r="AR14" s="1511"/>
      <c r="AS14" s="1511"/>
      <c r="AT14" s="1511"/>
      <c r="AU14" s="1511"/>
      <c r="AV14" s="1511"/>
      <c r="AW14" s="1511"/>
      <c r="AX14" s="1511"/>
      <c r="AY14" s="1511"/>
      <c r="AZ14" s="1511"/>
      <c r="BA14" s="1511"/>
      <c r="BB14" s="1511"/>
      <c r="BC14" s="1511"/>
      <c r="BD14" s="1511"/>
      <c r="BE14" s="1511"/>
      <c r="BF14" s="1511"/>
      <c r="BG14" s="1511"/>
      <c r="BH14" s="1511"/>
      <c r="BI14" s="1511"/>
      <c r="BJ14" s="1511"/>
      <c r="BK14" s="1511"/>
      <c r="BL14" s="1511"/>
      <c r="BM14" s="1511"/>
      <c r="BN14" s="1511"/>
      <c r="BO14" s="1511"/>
      <c r="BP14" s="1511"/>
      <c r="BQ14" s="1511"/>
      <c r="BR14" s="1511"/>
      <c r="BS14" s="1511"/>
      <c r="BT14" s="1511"/>
      <c r="BU14" s="1511"/>
      <c r="BV14" s="1511"/>
      <c r="BW14" s="1511"/>
      <c r="BX14" s="1511"/>
      <c r="BY14" s="1511"/>
      <c r="BZ14" s="1511"/>
      <c r="CA14" s="1511"/>
      <c r="CB14" s="1511"/>
      <c r="CC14" s="1511"/>
      <c r="CD14" s="1511"/>
      <c r="CE14" s="1511"/>
      <c r="CF14" s="1511"/>
      <c r="CG14" s="1511"/>
      <c r="CH14" s="1511"/>
      <c r="CI14" s="1511"/>
      <c r="CJ14" s="1511"/>
      <c r="CK14" s="1511"/>
      <c r="CL14" s="1511"/>
      <c r="CM14" s="1511"/>
      <c r="CN14" s="1511"/>
      <c r="CO14" s="1511"/>
      <c r="CP14" s="1511"/>
      <c r="CQ14" s="1511"/>
      <c r="CR14" s="1511"/>
      <c r="CS14" s="1511"/>
      <c r="CT14" s="1511"/>
      <c r="CU14" s="1511"/>
      <c r="CV14" s="1511"/>
      <c r="CW14" s="1511"/>
      <c r="CX14" s="1511"/>
      <c r="CY14" s="1511"/>
      <c r="CZ14" s="1511"/>
      <c r="DA14" s="1511"/>
      <c r="DB14" s="1511"/>
      <c r="DC14" s="1511"/>
      <c r="DD14" s="1511"/>
      <c r="DE14" s="1511"/>
      <c r="DF14" s="1511"/>
      <c r="DG14" s="1511"/>
      <c r="DH14" s="1511"/>
      <c r="DI14" s="1511"/>
      <c r="DJ14" s="1511"/>
      <c r="DK14" s="1511"/>
      <c r="DL14" s="1511"/>
      <c r="DM14" s="1511"/>
      <c r="DN14" s="1511"/>
      <c r="DO14" s="1511"/>
      <c r="DP14" s="1511"/>
      <c r="DQ14" s="1511"/>
      <c r="DR14" s="1511"/>
      <c r="DS14" s="1511"/>
      <c r="DT14" s="1511"/>
      <c r="DU14" s="1511"/>
      <c r="DV14" s="1511"/>
      <c r="DW14" s="1511"/>
      <c r="DX14" s="1511"/>
      <c r="DY14" s="1511"/>
      <c r="DZ14" s="1511"/>
      <c r="EA14" s="1511"/>
      <c r="EB14" s="1511"/>
      <c r="EC14" s="1511"/>
      <c r="ED14" s="1511"/>
      <c r="EE14" s="1511"/>
      <c r="EF14" s="1511"/>
      <c r="EG14" s="1511"/>
      <c r="EH14" s="1511"/>
      <c r="EI14" s="1511"/>
      <c r="EJ14" s="1511"/>
      <c r="EK14" s="1511"/>
      <c r="EL14" s="1511"/>
      <c r="EM14" s="1511"/>
      <c r="EN14" s="1511"/>
      <c r="EO14" s="1511"/>
      <c r="EP14" s="1511"/>
      <c r="EQ14" s="1511"/>
      <c r="ER14" s="1511"/>
      <c r="ES14" s="1511"/>
      <c r="ET14" s="1511"/>
      <c r="EU14" s="1511"/>
      <c r="EV14" s="1511"/>
      <c r="EW14" s="1511"/>
      <c r="EX14" s="1511"/>
      <c r="EY14" s="1511"/>
      <c r="EZ14" s="1511"/>
      <c r="FA14" s="1511"/>
      <c r="FB14" s="1511"/>
      <c r="FC14" s="1511"/>
      <c r="FD14" s="1511"/>
      <c r="FE14" s="1511"/>
      <c r="FF14" s="1511"/>
      <c r="FG14" s="1511"/>
      <c r="FH14" s="1511"/>
      <c r="FI14" s="1511"/>
      <c r="FJ14" s="1511"/>
      <c r="FK14" s="1511"/>
      <c r="FL14" s="1511"/>
      <c r="FM14" s="1511"/>
      <c r="FN14" s="1511"/>
      <c r="FO14" s="1511"/>
      <c r="FP14" s="1511"/>
      <c r="FQ14" s="1511"/>
      <c r="FR14" s="1511"/>
      <c r="FS14" s="1511"/>
      <c r="FT14" s="1511"/>
      <c r="FU14" s="1511"/>
      <c r="FV14" s="1511"/>
      <c r="FW14" s="1511"/>
      <c r="FX14" s="1511"/>
      <c r="FY14" s="1511"/>
      <c r="FZ14" s="1511"/>
      <c r="GA14" s="1511"/>
      <c r="GB14" s="1511"/>
      <c r="GC14" s="1511"/>
      <c r="GD14" s="1511"/>
      <c r="GE14" s="1511"/>
      <c r="GF14" s="1511"/>
      <c r="GG14" s="1511"/>
      <c r="GH14" s="1511"/>
      <c r="GI14" s="1511"/>
      <c r="GJ14" s="1511"/>
      <c r="GK14" s="1511"/>
      <c r="GL14" s="1511"/>
      <c r="GM14" s="1511"/>
      <c r="GN14" s="1511"/>
      <c r="GO14" s="1511"/>
      <c r="GP14" s="1511"/>
      <c r="GQ14" s="1511"/>
      <c r="GR14" s="1511"/>
    </row>
    <row r="15" spans="1:200" s="1512" customFormat="1" ht="72.599999999999994" hidden="1">
      <c r="A15" s="1554"/>
      <c r="B15" s="1511"/>
      <c r="C15" s="1517" t="s">
        <v>263</v>
      </c>
      <c r="D15" s="1517" t="s">
        <v>263</v>
      </c>
      <c r="E15" s="1519" t="s">
        <v>2853</v>
      </c>
      <c r="F15" s="1516" t="s">
        <v>2854</v>
      </c>
      <c r="G15" s="1514" t="s">
        <v>2855</v>
      </c>
      <c r="H15" s="1513" t="s">
        <v>2856</v>
      </c>
      <c r="I15" s="1514" t="s">
        <v>2857</v>
      </c>
      <c r="J15" s="1515">
        <v>9</v>
      </c>
      <c r="K15" s="1515" t="s">
        <v>1634</v>
      </c>
      <c r="L15" s="1515" t="s">
        <v>2525</v>
      </c>
      <c r="M15" s="1520" t="b">
        <v>0</v>
      </c>
      <c r="N15" s="1521">
        <v>46280</v>
      </c>
      <c r="O15" s="1515" t="s">
        <v>1634</v>
      </c>
      <c r="P15" s="1511">
        <v>90</v>
      </c>
      <c r="Q15" s="1031">
        <v>2</v>
      </c>
      <c r="R15" s="1031">
        <v>2</v>
      </c>
      <c r="S15" s="1511"/>
      <c r="T15" s="137" t="s">
        <v>2858</v>
      </c>
      <c r="U15" s="1511"/>
      <c r="V15" s="1511"/>
      <c r="W15" s="1511"/>
      <c r="X15" s="1511"/>
      <c r="Y15" s="1511"/>
      <c r="Z15" s="1511"/>
      <c r="AA15" s="1511"/>
      <c r="AB15" s="1511"/>
      <c r="AC15" s="1511"/>
      <c r="AD15" s="1511"/>
      <c r="AE15" s="1511"/>
      <c r="AF15" s="404" t="s">
        <v>2859</v>
      </c>
      <c r="AG15" s="1511"/>
      <c r="AH15" s="1511"/>
      <c r="AI15" s="1511"/>
      <c r="AJ15" s="1511"/>
      <c r="AK15" s="1511"/>
      <c r="AL15" s="1511"/>
      <c r="AM15" s="1511"/>
      <c r="AN15" s="1511"/>
      <c r="AO15" s="1511"/>
      <c r="AP15" s="1511"/>
      <c r="AQ15" s="1511"/>
      <c r="AR15" s="1511"/>
      <c r="AS15" s="1511"/>
      <c r="AT15" s="1511"/>
      <c r="AU15" s="1511"/>
      <c r="AV15" s="1511"/>
      <c r="AW15" s="1511"/>
      <c r="AX15" s="1511"/>
      <c r="AY15" s="1511"/>
      <c r="AZ15" s="1511"/>
      <c r="BA15" s="1511"/>
      <c r="BB15" s="1511"/>
      <c r="BC15" s="1511"/>
      <c r="BD15" s="1511"/>
      <c r="BE15" s="1511"/>
      <c r="BF15" s="1511"/>
      <c r="BG15" s="1511"/>
      <c r="BH15" s="1511"/>
      <c r="BI15" s="1511"/>
      <c r="BJ15" s="1511"/>
      <c r="BK15" s="1511"/>
      <c r="BL15" s="1511"/>
      <c r="BM15" s="1511"/>
      <c r="BN15" s="1511"/>
      <c r="BO15" s="1511"/>
      <c r="BP15" s="1511"/>
      <c r="BQ15" s="1511"/>
      <c r="BR15" s="1511"/>
      <c r="BS15" s="1511"/>
      <c r="BT15" s="1511"/>
      <c r="BU15" s="1511"/>
      <c r="BV15" s="1511"/>
      <c r="BW15" s="1511"/>
      <c r="BX15" s="1511"/>
      <c r="BY15" s="1511"/>
      <c r="BZ15" s="1511"/>
      <c r="CA15" s="1511"/>
      <c r="CB15" s="1511"/>
      <c r="CC15" s="1511"/>
      <c r="CD15" s="1511"/>
      <c r="CE15" s="1511"/>
      <c r="CF15" s="1511"/>
      <c r="CG15" s="1511"/>
      <c r="CH15" s="1511"/>
      <c r="CI15" s="1511"/>
      <c r="CJ15" s="1511"/>
      <c r="CK15" s="1511"/>
      <c r="CL15" s="1511"/>
      <c r="CM15" s="1511"/>
      <c r="CN15" s="1511"/>
      <c r="CO15" s="1511"/>
      <c r="CP15" s="1511"/>
      <c r="CQ15" s="1511"/>
      <c r="CR15" s="1511"/>
      <c r="CS15" s="1511"/>
      <c r="CT15" s="1511"/>
      <c r="CU15" s="1511"/>
      <c r="CV15" s="1511"/>
      <c r="CW15" s="1511"/>
      <c r="CX15" s="1511"/>
      <c r="CY15" s="1511"/>
      <c r="CZ15" s="1511"/>
      <c r="DA15" s="1511"/>
      <c r="DB15" s="1511"/>
      <c r="DC15" s="1511"/>
      <c r="DD15" s="1511"/>
      <c r="DE15" s="1511"/>
      <c r="DF15" s="1511"/>
      <c r="DG15" s="1511"/>
      <c r="DH15" s="1511"/>
      <c r="DI15" s="1511"/>
      <c r="DJ15" s="1511"/>
      <c r="DK15" s="1511"/>
      <c r="DL15" s="1511"/>
      <c r="DM15" s="1511"/>
      <c r="DN15" s="1511"/>
      <c r="DO15" s="1511"/>
      <c r="DP15" s="1511"/>
      <c r="DQ15" s="1511"/>
      <c r="DR15" s="1511"/>
      <c r="DS15" s="1511"/>
      <c r="DT15" s="1511"/>
      <c r="DU15" s="1511"/>
      <c r="DV15" s="1511"/>
      <c r="DW15" s="1511"/>
      <c r="DX15" s="1511"/>
      <c r="DY15" s="1511"/>
      <c r="DZ15" s="1511"/>
      <c r="EA15" s="1511"/>
      <c r="EB15" s="1511"/>
      <c r="EC15" s="1511"/>
      <c r="ED15" s="1511"/>
      <c r="EE15" s="1511"/>
      <c r="EF15" s="1511"/>
      <c r="EG15" s="1511"/>
      <c r="EH15" s="1511"/>
      <c r="EI15" s="1511"/>
      <c r="EJ15" s="1511"/>
      <c r="EK15" s="1511"/>
      <c r="EL15" s="1511"/>
      <c r="EM15" s="1511"/>
      <c r="EN15" s="1511"/>
      <c r="EO15" s="1511"/>
      <c r="EP15" s="1511"/>
      <c r="EQ15" s="1511"/>
      <c r="ER15" s="1511"/>
      <c r="ES15" s="1511"/>
      <c r="ET15" s="1511"/>
      <c r="EU15" s="1511"/>
      <c r="EV15" s="1511"/>
      <c r="EW15" s="1511"/>
      <c r="EX15" s="1511"/>
      <c r="EY15" s="1511"/>
      <c r="EZ15" s="1511"/>
      <c r="FA15" s="1511"/>
      <c r="FB15" s="1511"/>
      <c r="FC15" s="1511"/>
      <c r="FD15" s="1511"/>
      <c r="FE15" s="1511"/>
      <c r="FF15" s="1511"/>
      <c r="FG15" s="1511"/>
      <c r="FH15" s="1511"/>
      <c r="FI15" s="1511"/>
      <c r="FJ15" s="1511"/>
      <c r="FK15" s="1511"/>
      <c r="FL15" s="1511"/>
      <c r="FM15" s="1511"/>
      <c r="FN15" s="1511"/>
      <c r="FO15" s="1511"/>
      <c r="FP15" s="1511"/>
      <c r="FQ15" s="1511"/>
      <c r="FR15" s="1511"/>
      <c r="FS15" s="1511"/>
      <c r="FT15" s="1511"/>
      <c r="FU15" s="1511"/>
      <c r="FV15" s="1511"/>
      <c r="FW15" s="1511"/>
      <c r="FX15" s="1511"/>
      <c r="FY15" s="1511"/>
      <c r="FZ15" s="1511"/>
      <c r="GA15" s="1511"/>
      <c r="GB15" s="1511"/>
      <c r="GC15" s="1511"/>
      <c r="GD15" s="1511"/>
      <c r="GE15" s="1511"/>
      <c r="GF15" s="1511"/>
      <c r="GG15" s="1511"/>
      <c r="GH15" s="1511"/>
      <c r="GI15" s="1511"/>
      <c r="GJ15" s="1511"/>
      <c r="GK15" s="1511"/>
      <c r="GL15" s="1511"/>
      <c r="GM15" s="1511"/>
      <c r="GN15" s="1511"/>
      <c r="GO15" s="1511"/>
      <c r="GP15" s="1511"/>
      <c r="GQ15" s="1511"/>
      <c r="GR15" s="1511"/>
    </row>
    <row r="16" spans="1:200" s="1517" customFormat="1" ht="174" hidden="1">
      <c r="A16" s="1031"/>
      <c r="B16" s="1031"/>
      <c r="C16" s="1114" t="s">
        <v>263</v>
      </c>
      <c r="D16" s="822" t="s">
        <v>2860</v>
      </c>
      <c r="E16" s="822" t="s">
        <v>2861</v>
      </c>
      <c r="F16" s="822" t="s">
        <v>2862</v>
      </c>
      <c r="G16" s="821" t="s">
        <v>2863</v>
      </c>
      <c r="H16" s="821" t="s">
        <v>2864</v>
      </c>
      <c r="I16" s="821" t="s">
        <v>2865</v>
      </c>
      <c r="J16" s="1031">
        <v>9</v>
      </c>
      <c r="K16" s="821" t="s">
        <v>2743</v>
      </c>
      <c r="L16" s="1031" t="s">
        <v>2511</v>
      </c>
      <c r="M16" s="1254" t="b">
        <v>0</v>
      </c>
      <c r="N16" s="1418">
        <v>46245</v>
      </c>
      <c r="O16" s="1031" t="s">
        <v>2866</v>
      </c>
      <c r="P16" s="1031">
        <v>7</v>
      </c>
      <c r="Q16" s="1031">
        <v>3</v>
      </c>
      <c r="R16" s="1031">
        <v>3</v>
      </c>
      <c r="S16" s="1031"/>
      <c r="T16" s="1031"/>
      <c r="U16" s="1031">
        <v>2</v>
      </c>
      <c r="V16" s="1031"/>
      <c r="W16" s="1031"/>
      <c r="X16" s="1031"/>
      <c r="Y16" s="1031"/>
      <c r="Z16" s="1031"/>
      <c r="AA16" s="1031"/>
      <c r="AB16" s="1031"/>
      <c r="AC16" s="1031"/>
      <c r="AD16" s="1031"/>
      <c r="AE16" s="1031"/>
      <c r="AF16" s="911" t="s">
        <v>2867</v>
      </c>
      <c r="AG16" s="1031"/>
      <c r="AH16" s="1031"/>
      <c r="AI16" s="1031"/>
      <c r="AJ16" s="821"/>
      <c r="AK16" s="1031"/>
      <c r="AL16" s="1031"/>
      <c r="AM16" s="1031"/>
      <c r="AN16" s="1031"/>
      <c r="AO16" s="1031"/>
      <c r="AP16" s="1031"/>
      <c r="AQ16" s="1031"/>
      <c r="AR16" s="1031"/>
      <c r="AS16" s="1031"/>
      <c r="AT16" s="1031"/>
      <c r="AU16" s="1031"/>
      <c r="AV16" s="1031"/>
      <c r="AW16" s="1031"/>
      <c r="AX16" s="1031"/>
      <c r="AY16" s="1031"/>
      <c r="AZ16" s="1031"/>
      <c r="BA16" s="1031"/>
      <c r="BB16" s="1031"/>
      <c r="BC16" s="1031"/>
      <c r="BD16" s="1031"/>
      <c r="BE16" s="1031"/>
      <c r="BF16" s="1031"/>
      <c r="BG16" s="1031"/>
      <c r="BH16" s="1031"/>
      <c r="BI16" s="1031"/>
      <c r="BJ16" s="1031"/>
      <c r="BK16" s="1031"/>
      <c r="BL16" s="1031"/>
      <c r="BM16" s="1031"/>
      <c r="BN16" s="1031"/>
      <c r="BO16" s="1031"/>
      <c r="BP16" s="1031"/>
      <c r="BQ16" s="1031"/>
      <c r="BR16" s="1031"/>
      <c r="BS16" s="1031"/>
      <c r="BT16" s="1031"/>
      <c r="BU16" s="1031"/>
      <c r="BV16" s="1031"/>
      <c r="BW16" s="1031"/>
      <c r="BX16" s="1031"/>
      <c r="BY16" s="1031"/>
      <c r="BZ16" s="1031"/>
      <c r="CA16" s="1031"/>
      <c r="CB16" s="1031"/>
      <c r="CC16" s="1031"/>
      <c r="CD16" s="1031"/>
      <c r="CE16" s="1031"/>
      <c r="CF16" s="1031"/>
      <c r="CG16" s="1031"/>
      <c r="CH16" s="1031"/>
      <c r="CI16" s="1031"/>
      <c r="CJ16" s="1031"/>
      <c r="CK16" s="1031"/>
      <c r="CL16" s="1031"/>
      <c r="CM16" s="1031"/>
      <c r="CN16" s="1031"/>
      <c r="CO16" s="1031"/>
      <c r="CP16" s="1031"/>
      <c r="CQ16" s="1031"/>
      <c r="CR16" s="1031"/>
      <c r="CS16" s="1031"/>
      <c r="CT16" s="1031"/>
      <c r="CU16" s="1031"/>
      <c r="CV16" s="1031"/>
      <c r="CW16" s="1031"/>
      <c r="CX16" s="1031"/>
      <c r="CY16" s="1031"/>
      <c r="CZ16" s="1031"/>
      <c r="DA16" s="1031"/>
      <c r="DB16" s="1031"/>
      <c r="DC16" s="1031"/>
      <c r="DD16" s="1031"/>
      <c r="DE16" s="1031"/>
      <c r="DF16" s="1031"/>
      <c r="DG16" s="1031"/>
      <c r="DH16" s="1031"/>
      <c r="DI16" s="1031"/>
      <c r="DJ16" s="1031"/>
      <c r="DK16" s="1031"/>
      <c r="DL16" s="1031"/>
      <c r="DM16" s="1031"/>
      <c r="DN16" s="1031"/>
      <c r="DO16" s="1031"/>
      <c r="DP16" s="1031"/>
      <c r="DQ16" s="1031"/>
      <c r="DR16" s="1031"/>
      <c r="DS16" s="1031"/>
      <c r="DT16" s="1031"/>
      <c r="DU16" s="1031"/>
      <c r="DV16" s="1031"/>
      <c r="DW16" s="1031"/>
      <c r="DX16" s="1031"/>
      <c r="DY16" s="1031"/>
      <c r="DZ16" s="1031"/>
      <c r="EA16" s="1031"/>
      <c r="EB16" s="1031"/>
      <c r="EC16" s="1031"/>
      <c r="ED16" s="1031"/>
      <c r="EE16" s="1031"/>
      <c r="EF16" s="1031"/>
      <c r="EG16" s="1031"/>
      <c r="EH16" s="1031"/>
      <c r="EI16" s="1031"/>
      <c r="EJ16" s="1031"/>
      <c r="EK16" s="1031"/>
      <c r="EL16" s="1031"/>
      <c r="EM16" s="1031"/>
      <c r="EN16" s="1031"/>
      <c r="EO16" s="1031"/>
      <c r="EP16" s="1031"/>
      <c r="EQ16" s="1031"/>
      <c r="ER16" s="1031"/>
      <c r="ES16" s="1031"/>
      <c r="ET16" s="1031"/>
      <c r="EU16" s="1031"/>
      <c r="EV16" s="1031"/>
      <c r="EW16" s="1031"/>
      <c r="EX16" s="1031"/>
      <c r="EY16" s="1031"/>
      <c r="EZ16" s="1031"/>
      <c r="FA16" s="1031"/>
      <c r="FB16" s="1031"/>
      <c r="FC16" s="1031"/>
      <c r="FD16" s="1031"/>
      <c r="FE16" s="1031"/>
      <c r="FF16" s="1031"/>
      <c r="FG16" s="1031"/>
      <c r="FH16" s="1031"/>
      <c r="FI16" s="1031"/>
      <c r="FJ16" s="1031"/>
      <c r="FK16" s="1031"/>
      <c r="FL16" s="1031"/>
      <c r="FM16" s="1031"/>
      <c r="FN16" s="1031"/>
      <c r="FO16" s="1031"/>
      <c r="FP16" s="1031"/>
      <c r="FQ16" s="1031"/>
      <c r="FR16" s="1031"/>
      <c r="FS16" s="1031"/>
      <c r="FT16" s="1031"/>
      <c r="FU16" s="1031"/>
      <c r="FV16" s="1031"/>
      <c r="FW16" s="1031"/>
      <c r="FX16" s="1031"/>
      <c r="FY16" s="1031"/>
      <c r="FZ16" s="1031"/>
      <c r="GA16" s="1031"/>
      <c r="GB16" s="1031"/>
      <c r="GC16" s="1031"/>
      <c r="GD16" s="1031"/>
      <c r="GE16" s="1031"/>
      <c r="GF16" s="1031"/>
      <c r="GG16" s="1031"/>
      <c r="GH16" s="1031"/>
      <c r="GI16" s="1031"/>
      <c r="GJ16" s="1031"/>
      <c r="GK16" s="1031"/>
      <c r="GL16" s="1031"/>
      <c r="GM16" s="1031"/>
      <c r="GN16" s="1031"/>
      <c r="GO16" s="1031"/>
      <c r="GP16" s="1031"/>
      <c r="GQ16" s="1031"/>
      <c r="GR16" s="1031"/>
    </row>
    <row r="17" spans="1:200" s="1511" customFormat="1" ht="116.1" hidden="1">
      <c r="A17" s="1553"/>
      <c r="B17" s="1077"/>
      <c r="C17" s="1077" t="s">
        <v>263</v>
      </c>
      <c r="D17" s="1077" t="s">
        <v>263</v>
      </c>
      <c r="E17" s="1523" t="s">
        <v>2868</v>
      </c>
      <c r="F17" s="786" t="s">
        <v>2869</v>
      </c>
      <c r="G17" s="356" t="s">
        <v>2870</v>
      </c>
      <c r="H17" s="356" t="s">
        <v>2871</v>
      </c>
      <c r="I17" s="356" t="s">
        <v>2872</v>
      </c>
      <c r="J17" s="1031">
        <v>9</v>
      </c>
      <c r="K17" s="821" t="s">
        <v>2873</v>
      </c>
      <c r="L17" s="1031" t="s">
        <v>2525</v>
      </c>
      <c r="M17" s="1254" t="b">
        <v>0</v>
      </c>
      <c r="N17" s="1418">
        <v>46280</v>
      </c>
      <c r="O17" s="1031" t="s">
        <v>1634</v>
      </c>
      <c r="P17" s="356" t="s">
        <v>2874</v>
      </c>
      <c r="Q17" s="1031">
        <v>4</v>
      </c>
      <c r="R17" s="1031">
        <v>4</v>
      </c>
      <c r="S17" s="1077"/>
      <c r="T17" s="1077"/>
      <c r="U17" s="1077"/>
      <c r="V17" s="1077"/>
      <c r="W17" s="1077"/>
      <c r="X17" s="1077"/>
      <c r="Y17" s="1077"/>
      <c r="Z17" s="1077"/>
      <c r="AA17" s="1077"/>
      <c r="AB17" s="1077"/>
      <c r="AC17" s="1077"/>
      <c r="AD17" s="1077"/>
      <c r="AE17" s="1077"/>
      <c r="AF17" s="404" t="s">
        <v>2875</v>
      </c>
      <c r="AG17" s="1077"/>
      <c r="AH17" s="1077"/>
      <c r="AI17" s="1077"/>
      <c r="AJ17" s="1077"/>
      <c r="AK17" s="1077"/>
      <c r="AL17" s="1077"/>
      <c r="AM17" s="1077"/>
      <c r="AN17" s="1077"/>
      <c r="AO17" s="1077"/>
      <c r="AP17" s="1077"/>
      <c r="AQ17" s="1077"/>
      <c r="AR17" s="1077"/>
      <c r="AS17" s="1077"/>
      <c r="AT17" s="1077"/>
      <c r="AU17" s="1077"/>
      <c r="AV17" s="1077"/>
      <c r="AW17" s="1077"/>
      <c r="AX17" s="1077"/>
      <c r="AY17" s="1077"/>
      <c r="AZ17" s="1077"/>
      <c r="BA17" s="1077"/>
      <c r="BB17" s="1077"/>
      <c r="BC17" s="1077"/>
      <c r="BD17" s="1077"/>
      <c r="BE17" s="1077"/>
      <c r="BF17" s="1077"/>
      <c r="BG17" s="1077"/>
      <c r="BH17" s="1077"/>
      <c r="BI17" s="1077"/>
      <c r="BJ17" s="1077"/>
      <c r="BK17" s="1077"/>
      <c r="BL17" s="1077"/>
      <c r="BM17" s="1077"/>
      <c r="BN17" s="1077"/>
      <c r="BO17" s="1077"/>
      <c r="BP17" s="1077"/>
      <c r="BQ17" s="1077"/>
      <c r="BR17" s="1077"/>
      <c r="BS17" s="1077"/>
      <c r="BT17" s="1077"/>
      <c r="BU17" s="1077"/>
      <c r="BV17" s="1077"/>
      <c r="BW17" s="1077"/>
      <c r="BX17" s="1077"/>
      <c r="BY17" s="1077"/>
      <c r="BZ17" s="1077"/>
      <c r="CA17" s="1077"/>
      <c r="CB17" s="1077"/>
      <c r="CC17" s="1077"/>
      <c r="CD17" s="1077"/>
      <c r="CE17" s="1077"/>
      <c r="CF17" s="1077"/>
      <c r="CG17" s="1077"/>
      <c r="CH17" s="1077"/>
      <c r="CI17" s="1077"/>
      <c r="CJ17" s="1077"/>
      <c r="CK17" s="1077"/>
      <c r="CL17" s="1077"/>
      <c r="CM17" s="1077"/>
      <c r="CN17" s="1077"/>
      <c r="CO17" s="1077"/>
      <c r="CP17" s="1077"/>
      <c r="CQ17" s="1077"/>
      <c r="CR17" s="1077"/>
      <c r="CS17" s="1077"/>
      <c r="CT17" s="1077"/>
      <c r="CU17" s="1077"/>
      <c r="CV17" s="1077"/>
      <c r="CW17" s="1077"/>
      <c r="CX17" s="1077"/>
      <c r="CY17" s="1077"/>
      <c r="CZ17" s="1077"/>
      <c r="DA17" s="1077"/>
      <c r="DB17" s="1077"/>
      <c r="DC17" s="1077"/>
      <c r="DD17" s="1077"/>
      <c r="DE17" s="1077"/>
      <c r="DF17" s="1077"/>
      <c r="DG17" s="1077"/>
      <c r="DH17" s="1077"/>
      <c r="DI17" s="1077"/>
      <c r="DJ17" s="1077"/>
      <c r="DK17" s="1077"/>
      <c r="DL17" s="1077"/>
      <c r="DM17" s="1077"/>
      <c r="DN17" s="1077"/>
      <c r="DO17" s="1077"/>
      <c r="DP17" s="1077"/>
      <c r="DQ17" s="1077"/>
      <c r="DR17" s="1077"/>
      <c r="DS17" s="1077"/>
      <c r="DT17" s="1077"/>
      <c r="DU17" s="1077"/>
      <c r="DV17" s="1077"/>
      <c r="DW17" s="1077"/>
      <c r="DX17" s="1077"/>
      <c r="DY17" s="1077"/>
      <c r="DZ17" s="1077"/>
      <c r="EA17" s="1077"/>
      <c r="EB17" s="1077"/>
      <c r="EC17" s="1077"/>
      <c r="ED17" s="1077"/>
      <c r="EE17" s="1077"/>
      <c r="EF17" s="1077"/>
      <c r="EG17" s="1077"/>
      <c r="EH17" s="1077"/>
      <c r="EI17" s="1077"/>
      <c r="EJ17" s="1077"/>
      <c r="EK17" s="1077"/>
      <c r="EL17" s="1077"/>
      <c r="EM17" s="1077"/>
      <c r="EN17" s="1077"/>
      <c r="EO17" s="1077"/>
      <c r="EP17" s="1077"/>
      <c r="EQ17" s="1077"/>
      <c r="ER17" s="1077"/>
      <c r="ES17" s="1077"/>
      <c r="ET17" s="1077"/>
      <c r="EU17" s="1077"/>
      <c r="EV17" s="1077"/>
      <c r="EW17" s="1077"/>
      <c r="EX17" s="1077"/>
      <c r="EY17" s="1077"/>
      <c r="EZ17" s="1077"/>
      <c r="FA17" s="1077"/>
      <c r="FB17" s="1077"/>
      <c r="FC17" s="1077"/>
      <c r="FD17" s="1077"/>
      <c r="FE17" s="1077"/>
      <c r="FF17" s="1077"/>
      <c r="FG17" s="1077"/>
      <c r="FH17" s="1077"/>
      <c r="FI17" s="1077"/>
      <c r="FJ17" s="1077"/>
      <c r="FK17" s="1077"/>
      <c r="FL17" s="1077"/>
      <c r="FM17" s="1077"/>
      <c r="FN17" s="1077"/>
      <c r="FO17" s="1077"/>
      <c r="FP17" s="1077"/>
      <c r="FQ17" s="1077"/>
      <c r="FR17" s="1077"/>
      <c r="FS17" s="1077"/>
      <c r="FT17" s="1077"/>
      <c r="FU17" s="1077"/>
      <c r="FV17" s="1077"/>
      <c r="FW17" s="1077"/>
      <c r="FX17" s="1077"/>
      <c r="FY17" s="1077"/>
      <c r="FZ17" s="1077"/>
      <c r="GA17" s="1077"/>
      <c r="GB17" s="1077"/>
      <c r="GC17" s="1077"/>
      <c r="GD17" s="1077"/>
      <c r="GE17" s="1077"/>
      <c r="GF17" s="1077"/>
      <c r="GG17" s="1077"/>
      <c r="GH17" s="1077"/>
      <c r="GI17" s="1077"/>
      <c r="GJ17" s="1077"/>
      <c r="GK17" s="1077"/>
      <c r="GL17" s="1077"/>
      <c r="GM17" s="1077"/>
      <c r="GN17" s="1077"/>
      <c r="GO17" s="1077"/>
      <c r="GP17" s="1077"/>
      <c r="GQ17" s="1077"/>
      <c r="GR17" s="1077"/>
    </row>
    <row r="18" spans="1:200" s="1511" customFormat="1" hidden="1">
      <c r="A18"/>
      <c r="B18"/>
      <c r="C18" t="s">
        <v>263</v>
      </c>
      <c r="D18" t="s">
        <v>42</v>
      </c>
      <c r="E18" s="722" t="s">
        <v>2876</v>
      </c>
      <c r="F18"/>
      <c r="G18"/>
      <c r="H18" t="s">
        <v>2877</v>
      </c>
      <c r="I18"/>
      <c r="J18"/>
      <c r="K18"/>
      <c r="L18" s="272"/>
      <c r="M18"/>
      <c r="N18"/>
      <c r="O18" s="1031"/>
      <c r="P18"/>
      <c r="Q18" s="272">
        <v>4</v>
      </c>
      <c r="R18"/>
      <c r="S18"/>
      <c r="T18"/>
      <c r="U18"/>
      <c r="V18"/>
      <c r="W18"/>
      <c r="X18"/>
      <c r="Y18"/>
      <c r="Z18"/>
      <c r="AA18"/>
      <c r="AB18"/>
      <c r="AC18"/>
      <c r="AD18"/>
      <c r="AE18"/>
      <c r="AF18" s="722"/>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row>
    <row r="19" spans="1:200" s="1031" customFormat="1" ht="409.5" hidden="1">
      <c r="C19" s="1114" t="s">
        <v>263</v>
      </c>
      <c r="D19" s="822" t="s">
        <v>2860</v>
      </c>
      <c r="E19" s="822" t="s">
        <v>2878</v>
      </c>
      <c r="F19" s="822" t="s">
        <v>2879</v>
      </c>
      <c r="G19" s="821" t="s">
        <v>2880</v>
      </c>
      <c r="H19" s="821" t="s">
        <v>2881</v>
      </c>
      <c r="I19" s="821" t="s">
        <v>2882</v>
      </c>
      <c r="J19" s="1031">
        <v>9</v>
      </c>
      <c r="K19" s="821" t="s">
        <v>2743</v>
      </c>
      <c r="L19" s="1031" t="s">
        <v>2525</v>
      </c>
      <c r="M19" s="1273" t="b">
        <v>1</v>
      </c>
      <c r="N19" s="1418">
        <v>46245</v>
      </c>
      <c r="O19" s="1031" t="s">
        <v>2866</v>
      </c>
      <c r="P19" s="1031">
        <v>40</v>
      </c>
      <c r="Q19" s="1031">
        <v>5</v>
      </c>
      <c r="R19" s="1031">
        <v>5</v>
      </c>
      <c r="T19" s="1035" t="s">
        <v>2883</v>
      </c>
      <c r="U19" s="1031">
        <v>3</v>
      </c>
      <c r="AD19" s="821" t="s">
        <v>2884</v>
      </c>
      <c r="AF19" s="911" t="s">
        <v>2867</v>
      </c>
      <c r="AJ19" s="1035" t="s">
        <v>2885</v>
      </c>
    </row>
    <row r="20" spans="1:200" s="1031" customFormat="1" ht="72.599999999999994" hidden="1">
      <c r="A20" s="1077"/>
      <c r="B20" s="1512"/>
      <c r="C20" s="1512" t="s">
        <v>263</v>
      </c>
      <c r="D20" s="1561" t="s">
        <v>263</v>
      </c>
      <c r="E20" s="1514" t="s">
        <v>2886</v>
      </c>
      <c r="F20" s="1516" t="s">
        <v>2887</v>
      </c>
      <c r="G20" s="1514" t="s">
        <v>2888</v>
      </c>
      <c r="H20" s="1514" t="s">
        <v>2889</v>
      </c>
      <c r="I20" s="1514" t="s">
        <v>2890</v>
      </c>
      <c r="J20" s="1515">
        <v>9</v>
      </c>
      <c r="K20" s="821" t="s">
        <v>2873</v>
      </c>
      <c r="L20" s="1515" t="s">
        <v>2525</v>
      </c>
      <c r="M20" s="1254" t="b">
        <v>0</v>
      </c>
      <c r="N20" s="1418">
        <v>46280</v>
      </c>
      <c r="O20" s="1031" t="s">
        <v>1634</v>
      </c>
      <c r="P20" s="1512" t="s">
        <v>2891</v>
      </c>
      <c r="Q20" s="1031">
        <v>6</v>
      </c>
      <c r="S20" s="1512"/>
      <c r="T20" s="1512"/>
      <c r="U20" s="1512"/>
      <c r="V20" s="1512"/>
      <c r="W20" s="1512"/>
      <c r="X20" s="1512"/>
      <c r="Y20" s="1512"/>
      <c r="Z20" s="1512"/>
      <c r="AA20" s="1512"/>
      <c r="AB20" s="1512"/>
      <c r="AC20" s="1512"/>
      <c r="AD20" s="1512"/>
      <c r="AE20" s="1512"/>
      <c r="AF20" s="404" t="s">
        <v>2892</v>
      </c>
      <c r="AG20" s="1512"/>
      <c r="AH20" s="1512"/>
      <c r="AI20" s="1512"/>
      <c r="AJ20" s="1512"/>
      <c r="AK20" s="1512"/>
      <c r="AL20" s="1512"/>
      <c r="AM20" s="1512"/>
      <c r="AN20" s="1512"/>
      <c r="AO20" s="1512"/>
      <c r="AP20" s="1512"/>
      <c r="AQ20" s="1512"/>
      <c r="AR20" s="1512"/>
      <c r="AS20" s="1512"/>
      <c r="AT20" s="1512"/>
      <c r="AU20" s="1512"/>
      <c r="AV20" s="1512"/>
      <c r="AW20" s="1512"/>
      <c r="AX20" s="1512"/>
      <c r="AY20" s="1512"/>
      <c r="AZ20" s="1512"/>
      <c r="BA20" s="1512"/>
      <c r="BB20" s="1512"/>
      <c r="BC20" s="1512"/>
      <c r="BD20" s="1512"/>
      <c r="BE20" s="1512"/>
      <c r="BF20" s="1512"/>
      <c r="BG20" s="1512"/>
      <c r="BH20" s="1512"/>
      <c r="BI20" s="1512"/>
      <c r="BJ20" s="1512"/>
      <c r="BK20" s="1512"/>
      <c r="BL20" s="1512"/>
      <c r="BM20" s="1512"/>
      <c r="BN20" s="1512"/>
      <c r="BO20" s="1512"/>
      <c r="BP20" s="1512"/>
      <c r="BQ20" s="1512"/>
      <c r="BR20" s="1512"/>
      <c r="BS20" s="1512"/>
      <c r="BT20" s="1512"/>
      <c r="BU20" s="1512"/>
      <c r="BV20" s="1512"/>
      <c r="BW20" s="1512"/>
      <c r="BX20" s="1512"/>
      <c r="BY20" s="1512"/>
      <c r="BZ20" s="1512"/>
      <c r="CA20" s="1512"/>
      <c r="CB20" s="1512"/>
      <c r="CC20" s="1512"/>
      <c r="CD20" s="1512"/>
      <c r="CE20" s="1512"/>
      <c r="CF20" s="1512"/>
      <c r="CG20" s="1512"/>
      <c r="CH20" s="1512"/>
      <c r="CI20" s="1512"/>
      <c r="CJ20" s="1512"/>
      <c r="CK20" s="1512"/>
      <c r="CL20" s="1512"/>
      <c r="CM20" s="1512"/>
      <c r="CN20" s="1512"/>
      <c r="CO20" s="1512"/>
      <c r="CP20" s="1512"/>
      <c r="CQ20" s="1512"/>
      <c r="CR20" s="1512"/>
      <c r="CS20" s="1512"/>
      <c r="CT20" s="1512"/>
      <c r="CU20" s="1512"/>
      <c r="CV20" s="1512"/>
      <c r="CW20" s="1512"/>
      <c r="CX20" s="1512"/>
      <c r="CY20" s="1512"/>
      <c r="CZ20" s="1512"/>
      <c r="DA20" s="1512"/>
      <c r="DB20" s="1512"/>
      <c r="DC20" s="1512"/>
      <c r="DD20" s="1512"/>
      <c r="DE20" s="1512"/>
      <c r="DF20" s="1512"/>
      <c r="DG20" s="1512"/>
      <c r="DH20" s="1512"/>
      <c r="DI20" s="1512"/>
      <c r="DJ20" s="1512"/>
      <c r="DK20" s="1512"/>
      <c r="DL20" s="1512"/>
      <c r="DM20" s="1512"/>
      <c r="DN20" s="1512"/>
      <c r="DO20" s="1512"/>
      <c r="DP20" s="1512"/>
      <c r="DQ20" s="1512"/>
      <c r="DR20" s="1512"/>
      <c r="DS20" s="1512"/>
      <c r="DT20" s="1512"/>
      <c r="DU20" s="1512"/>
      <c r="DV20" s="1512"/>
      <c r="DW20" s="1512"/>
      <c r="DX20" s="1512"/>
      <c r="DY20" s="1512"/>
      <c r="DZ20" s="1512"/>
      <c r="EA20" s="1512"/>
      <c r="EB20" s="1512"/>
      <c r="EC20" s="1512"/>
      <c r="ED20" s="1512"/>
      <c r="EE20" s="1512"/>
      <c r="EF20" s="1512"/>
      <c r="EG20" s="1512"/>
      <c r="EH20" s="1512"/>
      <c r="EI20" s="1512"/>
      <c r="EJ20" s="1512"/>
      <c r="EK20" s="1512"/>
      <c r="EL20" s="1512"/>
      <c r="EM20" s="1512"/>
      <c r="EN20" s="1512"/>
      <c r="EO20" s="1512"/>
      <c r="EP20" s="1512"/>
      <c r="EQ20" s="1512"/>
      <c r="ER20" s="1512"/>
      <c r="ES20" s="1512"/>
      <c r="ET20" s="1512"/>
      <c r="EU20" s="1512"/>
      <c r="EV20" s="1512"/>
      <c r="EW20" s="1512"/>
      <c r="EX20" s="1512"/>
      <c r="EY20" s="1512"/>
      <c r="EZ20" s="1512"/>
      <c r="FA20" s="1512"/>
      <c r="FB20" s="1512"/>
      <c r="FC20" s="1512"/>
      <c r="FD20" s="1512"/>
      <c r="FE20" s="1512"/>
      <c r="FF20" s="1512"/>
      <c r="FG20" s="1512"/>
      <c r="FH20" s="1512"/>
      <c r="FI20" s="1512"/>
      <c r="FJ20" s="1512"/>
      <c r="FK20" s="1512"/>
      <c r="FL20" s="1512"/>
      <c r="FM20" s="1512"/>
      <c r="FN20" s="1512"/>
      <c r="FO20" s="1512"/>
      <c r="FP20" s="1512"/>
      <c r="FQ20" s="1512"/>
      <c r="FR20" s="1512"/>
      <c r="FS20" s="1512"/>
      <c r="FT20" s="1512"/>
      <c r="FU20" s="1512"/>
      <c r="FV20" s="1512"/>
      <c r="FW20" s="1512"/>
      <c r="FX20" s="1512"/>
      <c r="FY20" s="1512"/>
      <c r="FZ20" s="1512"/>
      <c r="GA20" s="1512"/>
      <c r="GB20" s="1512"/>
      <c r="GC20" s="1512"/>
      <c r="GD20" s="1512"/>
      <c r="GE20" s="1512"/>
      <c r="GF20" s="1512"/>
      <c r="GG20" s="1512"/>
      <c r="GH20" s="1512"/>
      <c r="GI20" s="1512"/>
      <c r="GJ20" s="1512"/>
      <c r="GK20" s="1512"/>
      <c r="GL20" s="1512"/>
      <c r="GM20" s="1512"/>
      <c r="GN20" s="1512"/>
      <c r="GO20" s="1512"/>
      <c r="GP20" s="1512"/>
      <c r="GQ20" s="1512"/>
      <c r="GR20" s="1512"/>
    </row>
    <row r="21" spans="1:200" s="1031" customFormat="1" ht="130.5" hidden="1">
      <c r="A21"/>
      <c r="B21"/>
      <c r="C21" s="1114" t="s">
        <v>2594</v>
      </c>
      <c r="D21" s="822" t="s">
        <v>2893</v>
      </c>
      <c r="E21" s="722" t="s">
        <v>2894</v>
      </c>
      <c r="F21" s="722" t="s">
        <v>2895</v>
      </c>
      <c r="G21" s="1035" t="s">
        <v>2896</v>
      </c>
      <c r="H21" s="821" t="s">
        <v>2897</v>
      </c>
      <c r="I21" s="1035" t="s">
        <v>2898</v>
      </c>
      <c r="J21" s="1031">
        <v>9</v>
      </c>
      <c r="K21" s="821" t="s">
        <v>2743</v>
      </c>
      <c r="L21" s="1031" t="s">
        <v>2525</v>
      </c>
      <c r="M21" s="1254" t="b">
        <v>0</v>
      </c>
      <c r="N21" s="1418">
        <v>46280</v>
      </c>
      <c r="O21" s="1031" t="s">
        <v>2866</v>
      </c>
      <c r="P21" s="1031">
        <v>30</v>
      </c>
      <c r="Q21" s="1031">
        <v>7</v>
      </c>
      <c r="T21" s="1035" t="s">
        <v>2899</v>
      </c>
      <c r="U21" s="1031">
        <v>3</v>
      </c>
      <c r="AE21"/>
      <c r="AF21" s="404" t="s">
        <v>2900</v>
      </c>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row>
    <row r="22" spans="1:200" s="1031" customFormat="1" ht="144.94999999999999" hidden="1">
      <c r="A22">
        <f>A21+1</f>
        <v>1</v>
      </c>
      <c r="B22"/>
      <c r="C22" s="1077" t="s">
        <v>2901</v>
      </c>
      <c r="D22" s="1077" t="s">
        <v>42</v>
      </c>
      <c r="E22" s="356" t="s">
        <v>2902</v>
      </c>
      <c r="F22" s="356" t="s">
        <v>2903</v>
      </c>
      <c r="G22" s="356" t="s">
        <v>2904</v>
      </c>
      <c r="H22" s="356" t="s">
        <v>2905</v>
      </c>
      <c r="I22" s="356" t="s">
        <v>2906</v>
      </c>
      <c r="J22" s="1031">
        <v>7</v>
      </c>
      <c r="K22" s="356" t="s">
        <v>350</v>
      </c>
      <c r="L22" s="356" t="s">
        <v>2525</v>
      </c>
      <c r="M22" s="1233"/>
      <c r="N22"/>
      <c r="O22"/>
      <c r="P22"/>
      <c r="Q22" t="s">
        <v>2907</v>
      </c>
      <c r="R22"/>
      <c r="S22"/>
      <c r="T22"/>
      <c r="U22"/>
      <c r="V22"/>
      <c r="W22"/>
      <c r="X22" t="s">
        <v>583</v>
      </c>
      <c r="Y22"/>
      <c r="Z22"/>
      <c r="AA22"/>
      <c r="AB22"/>
      <c r="AC22"/>
      <c r="AD22" t="s">
        <v>2908</v>
      </c>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row>
    <row r="23" spans="1:200" s="1031" customFormat="1" ht="144.94999999999999" hidden="1">
      <c r="A23">
        <f>A22+1</f>
        <v>2</v>
      </c>
      <c r="B23"/>
      <c r="C23" s="1077" t="s">
        <v>2901</v>
      </c>
      <c r="D23" s="1077" t="s">
        <v>42</v>
      </c>
      <c r="E23" s="356" t="s">
        <v>2909</v>
      </c>
      <c r="F23" s="356" t="s">
        <v>2903</v>
      </c>
      <c r="G23" s="356" t="s">
        <v>2904</v>
      </c>
      <c r="H23" s="356" t="s">
        <v>2910</v>
      </c>
      <c r="I23" s="356" t="s">
        <v>2911</v>
      </c>
      <c r="J23" s="1031">
        <v>7</v>
      </c>
      <c r="K23" s="356" t="s">
        <v>350</v>
      </c>
      <c r="L23" s="356" t="s">
        <v>2525</v>
      </c>
      <c r="M23" s="1233"/>
      <c r="N23"/>
      <c r="O23"/>
      <c r="P23"/>
      <c r="Q23" t="s">
        <v>2907</v>
      </c>
      <c r="R23"/>
      <c r="S23"/>
      <c r="T23"/>
      <c r="U23"/>
      <c r="V23"/>
      <c r="W23"/>
      <c r="X23" t="s">
        <v>583</v>
      </c>
      <c r="Y23"/>
      <c r="Z23"/>
      <c r="AA23"/>
      <c r="AB23"/>
      <c r="AC23"/>
      <c r="AD23" s="356" t="s">
        <v>2912</v>
      </c>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row>
    <row r="24" spans="1:200" ht="130.5" hidden="1">
      <c r="A24" s="1517"/>
      <c r="B24" s="1517"/>
      <c r="C24" s="1517" t="s">
        <v>263</v>
      </c>
      <c r="D24" s="1517" t="s">
        <v>263</v>
      </c>
      <c r="E24" s="1519" t="s">
        <v>2913</v>
      </c>
      <c r="F24" s="1518" t="s">
        <v>2914</v>
      </c>
      <c r="G24" s="1519" t="s">
        <v>2915</v>
      </c>
      <c r="H24" s="822" t="s">
        <v>2916</v>
      </c>
      <c r="I24" s="1519" t="s">
        <v>2917</v>
      </c>
      <c r="J24" s="1515">
        <v>9</v>
      </c>
      <c r="K24" s="1522" t="s">
        <v>2873</v>
      </c>
      <c r="L24" s="1515" t="s">
        <v>2525</v>
      </c>
      <c r="M24" s="1520" t="b">
        <v>0</v>
      </c>
      <c r="N24" s="1521">
        <v>46280</v>
      </c>
      <c r="O24" s="1515" t="s">
        <v>1634</v>
      </c>
      <c r="P24" s="1077" t="s">
        <v>2891</v>
      </c>
      <c r="Q24" s="1031"/>
      <c r="S24" s="1517"/>
      <c r="T24" s="1517"/>
      <c r="U24" s="1517"/>
      <c r="V24" s="1517"/>
      <c r="W24" s="1517"/>
      <c r="X24" s="1517"/>
      <c r="Y24" s="1517"/>
      <c r="Z24" s="1517"/>
      <c r="AA24" s="1517"/>
      <c r="AB24" s="1517"/>
      <c r="AC24" s="1517"/>
      <c r="AD24" s="1517"/>
      <c r="AE24" s="1517"/>
      <c r="AF24" s="404" t="s">
        <v>2918</v>
      </c>
      <c r="AG24" s="1517"/>
      <c r="AH24" s="1517"/>
      <c r="AI24" s="1517"/>
      <c r="AJ24" s="1517"/>
      <c r="AK24" s="1517"/>
      <c r="AL24" s="1517"/>
      <c r="AM24" s="1517"/>
      <c r="AN24" s="1517"/>
      <c r="AO24" s="1517"/>
      <c r="AP24" s="1517"/>
      <c r="AQ24" s="1517"/>
      <c r="AR24" s="1517"/>
      <c r="AS24" s="1517"/>
      <c r="AT24" s="1517"/>
      <c r="AU24" s="1517"/>
      <c r="AV24" s="1517"/>
      <c r="AW24" s="1517"/>
      <c r="AX24" s="1517"/>
      <c r="AY24" s="1517"/>
      <c r="AZ24" s="1517"/>
      <c r="BA24" s="1517"/>
      <c r="BB24" s="1517"/>
      <c r="BC24" s="1517"/>
      <c r="BD24" s="1517"/>
      <c r="BE24" s="1517"/>
      <c r="BF24" s="1517"/>
      <c r="BG24" s="1517"/>
      <c r="BH24" s="1517"/>
      <c r="BI24" s="1517"/>
      <c r="BJ24" s="1517"/>
      <c r="BK24" s="1517"/>
      <c r="BL24" s="1517"/>
      <c r="BM24" s="1517"/>
      <c r="BN24" s="1517"/>
      <c r="BO24" s="1517"/>
      <c r="BP24" s="1517"/>
      <c r="BQ24" s="1517"/>
      <c r="BR24" s="1517"/>
      <c r="BS24" s="1517"/>
      <c r="BT24" s="1517"/>
      <c r="BU24" s="1517"/>
      <c r="BV24" s="1517"/>
      <c r="BW24" s="1517"/>
      <c r="BX24" s="1517"/>
      <c r="BY24" s="1517"/>
      <c r="BZ24" s="1517"/>
      <c r="CA24" s="1517"/>
      <c r="CB24" s="1517"/>
      <c r="CC24" s="1517"/>
      <c r="CD24" s="1517"/>
      <c r="CE24" s="1517"/>
      <c r="CF24" s="1517"/>
      <c r="CG24" s="1517"/>
      <c r="CH24" s="1517"/>
      <c r="CI24" s="1517"/>
      <c r="CJ24" s="1517"/>
      <c r="CK24" s="1517"/>
      <c r="CL24" s="1517"/>
      <c r="CM24" s="1517"/>
      <c r="CN24" s="1517"/>
      <c r="CO24" s="1517"/>
      <c r="CP24" s="1517"/>
      <c r="CQ24" s="1517"/>
      <c r="CR24" s="1517"/>
      <c r="CS24" s="1517"/>
      <c r="CT24" s="1517"/>
      <c r="CU24" s="1517"/>
      <c r="CV24" s="1517"/>
      <c r="CW24" s="1517"/>
      <c r="CX24" s="1517"/>
      <c r="CY24" s="1517"/>
      <c r="CZ24" s="1517"/>
      <c r="DA24" s="1517"/>
      <c r="DB24" s="1517"/>
      <c r="DC24" s="1517"/>
      <c r="DD24" s="1517"/>
      <c r="DE24" s="1517"/>
      <c r="DF24" s="1517"/>
      <c r="DG24" s="1517"/>
      <c r="DH24" s="1517"/>
      <c r="DI24" s="1517"/>
      <c r="DJ24" s="1517"/>
      <c r="DK24" s="1517"/>
      <c r="DL24" s="1517"/>
      <c r="DM24" s="1517"/>
      <c r="DN24" s="1517"/>
      <c r="DO24" s="1517"/>
      <c r="DP24" s="1517"/>
      <c r="DQ24" s="1517"/>
      <c r="DR24" s="1517"/>
      <c r="DS24" s="1517"/>
      <c r="DT24" s="1517"/>
      <c r="DU24" s="1517"/>
      <c r="DV24" s="1517"/>
      <c r="DW24" s="1517"/>
      <c r="DX24" s="1517"/>
      <c r="DY24" s="1517"/>
      <c r="DZ24" s="1517"/>
      <c r="EA24" s="1517"/>
      <c r="EB24" s="1517"/>
      <c r="EC24" s="1517"/>
      <c r="ED24" s="1517"/>
      <c r="EE24" s="1517"/>
      <c r="EF24" s="1517"/>
      <c r="EG24" s="1517"/>
      <c r="EH24" s="1517"/>
      <c r="EI24" s="1517"/>
      <c r="EJ24" s="1517"/>
      <c r="EK24" s="1517"/>
      <c r="EL24" s="1517"/>
      <c r="EM24" s="1517"/>
      <c r="EN24" s="1517"/>
      <c r="EO24" s="1517"/>
      <c r="EP24" s="1517"/>
      <c r="EQ24" s="1517"/>
      <c r="ER24" s="1517"/>
      <c r="ES24" s="1517"/>
      <c r="ET24" s="1517"/>
      <c r="EU24" s="1517"/>
      <c r="EV24" s="1517"/>
      <c r="EW24" s="1517"/>
      <c r="EX24" s="1517"/>
      <c r="EY24" s="1517"/>
      <c r="EZ24" s="1517"/>
      <c r="FA24" s="1517"/>
      <c r="FB24" s="1517"/>
      <c r="FC24" s="1517"/>
      <c r="FD24" s="1517"/>
      <c r="FE24" s="1517"/>
      <c r="FF24" s="1517"/>
      <c r="FG24" s="1517"/>
      <c r="FH24" s="1517"/>
      <c r="FI24" s="1517"/>
      <c r="FJ24" s="1517"/>
      <c r="FK24" s="1517"/>
      <c r="FL24" s="1517"/>
      <c r="FM24" s="1517"/>
      <c r="FN24" s="1517"/>
      <c r="FO24" s="1517"/>
      <c r="FP24" s="1517"/>
      <c r="FQ24" s="1517"/>
      <c r="FR24" s="1517"/>
      <c r="FS24" s="1517"/>
      <c r="FT24" s="1517"/>
      <c r="FU24" s="1517"/>
      <c r="FV24" s="1517"/>
      <c r="FW24" s="1517"/>
      <c r="FX24" s="1517"/>
      <c r="FY24" s="1517"/>
      <c r="FZ24" s="1517"/>
      <c r="GA24" s="1517"/>
      <c r="GB24" s="1517"/>
      <c r="GC24" s="1517"/>
      <c r="GD24" s="1517"/>
      <c r="GE24" s="1517"/>
      <c r="GF24" s="1517"/>
      <c r="GG24" s="1517"/>
      <c r="GH24" s="1517"/>
      <c r="GI24" s="1517"/>
      <c r="GJ24" s="1517"/>
      <c r="GK24" s="1517"/>
      <c r="GL24" s="1517"/>
      <c r="GM24" s="1517"/>
      <c r="GN24" s="1517"/>
      <c r="GO24" s="1517"/>
      <c r="GP24" s="1517"/>
      <c r="GQ24" s="1517"/>
      <c r="GR24" s="1517"/>
    </row>
    <row r="25" spans="1:200" hidden="1">
      <c r="C25" t="s">
        <v>94</v>
      </c>
      <c r="D25" t="s">
        <v>94</v>
      </c>
      <c r="E25" s="722" t="s">
        <v>2163</v>
      </c>
      <c r="P25">
        <v>50</v>
      </c>
      <c r="Q25" s="1031">
        <v>1</v>
      </c>
      <c r="R25" s="1031">
        <v>1</v>
      </c>
    </row>
    <row r="26" spans="1:200" ht="87" hidden="1">
      <c r="A26">
        <f>A25+1</f>
        <v>1</v>
      </c>
      <c r="C26" t="s">
        <v>94</v>
      </c>
      <c r="D26" t="s">
        <v>94</v>
      </c>
      <c r="E26" s="137" t="s">
        <v>2578</v>
      </c>
      <c r="F26" s="1464" t="s">
        <v>2579</v>
      </c>
      <c r="G26" s="1565" t="s">
        <v>2580</v>
      </c>
      <c r="H26" t="s">
        <v>2590</v>
      </c>
      <c r="L26"/>
      <c r="O26"/>
      <c r="P26">
        <v>3</v>
      </c>
      <c r="Q26" s="1031">
        <v>2</v>
      </c>
      <c r="R26" s="1031">
        <v>2</v>
      </c>
      <c r="AD26" s="821" t="s">
        <v>2919</v>
      </c>
      <c r="AF26"/>
    </row>
    <row r="27" spans="1:200" ht="231.95" hidden="1">
      <c r="A27" s="579">
        <f>A26+1</f>
        <v>2</v>
      </c>
      <c r="C27" s="822" t="s">
        <v>94</v>
      </c>
      <c r="D27" s="356" t="s">
        <v>180</v>
      </c>
      <c r="E27" s="356" t="s">
        <v>2920</v>
      </c>
      <c r="F27" s="80" t="s">
        <v>2921</v>
      </c>
      <c r="G27" s="356" t="s">
        <v>2922</v>
      </c>
      <c r="H27" s="356" t="s">
        <v>2923</v>
      </c>
      <c r="I27" s="356" t="s">
        <v>2924</v>
      </c>
      <c r="J27" s="821">
        <v>7</v>
      </c>
      <c r="K27" s="356" t="s">
        <v>2925</v>
      </c>
      <c r="L27" s="356" t="s">
        <v>2525</v>
      </c>
      <c r="M27" s="1254" t="b">
        <v>1</v>
      </c>
      <c r="N27" s="1062">
        <v>46209</v>
      </c>
      <c r="O27" s="821" t="s">
        <v>2926</v>
      </c>
      <c r="P27" s="821">
        <v>20</v>
      </c>
      <c r="Q27" s="1031">
        <v>3</v>
      </c>
      <c r="R27" s="1031">
        <v>3</v>
      </c>
      <c r="S27" s="356"/>
      <c r="T27" s="356"/>
      <c r="U27" s="821"/>
      <c r="V27" s="821"/>
      <c r="W27" s="821"/>
      <c r="X27" s="821"/>
      <c r="Y27" s="821"/>
      <c r="Z27" s="821"/>
      <c r="AA27" s="356"/>
      <c r="AB27" s="821"/>
      <c r="AC27" s="821"/>
      <c r="AD27" s="821" t="s">
        <v>2919</v>
      </c>
      <c r="AE27" s="821"/>
      <c r="AF27" s="356"/>
      <c r="AG27" s="911" t="s">
        <v>2927</v>
      </c>
      <c r="AH27" s="356"/>
      <c r="AI27" s="356"/>
      <c r="AK27" s="356"/>
      <c r="AL27" s="356"/>
      <c r="AM27" s="356"/>
      <c r="AN27" s="356"/>
      <c r="AO27" s="356"/>
    </row>
    <row r="28" spans="1:200" s="722" customFormat="1" ht="116.1" hidden="1">
      <c r="A28">
        <f>A27+1</f>
        <v>3</v>
      </c>
      <c r="C28" s="722" t="s">
        <v>2604</v>
      </c>
      <c r="D28" s="722" t="s">
        <v>2604</v>
      </c>
      <c r="E28" s="722" t="s">
        <v>2928</v>
      </c>
      <c r="F28" s="722" t="s">
        <v>2929</v>
      </c>
      <c r="G28" s="722" t="s">
        <v>2930</v>
      </c>
      <c r="H28" s="722" t="s">
        <v>2931</v>
      </c>
      <c r="L28" s="1404"/>
      <c r="O28" s="821"/>
      <c r="P28" s="722">
        <v>30</v>
      </c>
      <c r="Q28" s="1031">
        <v>2</v>
      </c>
      <c r="R28" s="1031">
        <v>2</v>
      </c>
      <c r="AF28" s="405" t="s">
        <v>2932</v>
      </c>
    </row>
    <row r="29" spans="1:200" s="356" customFormat="1" ht="189.75" hidden="1" customHeight="1">
      <c r="A29"/>
      <c r="B29"/>
      <c r="C29" s="356" t="s">
        <v>2604</v>
      </c>
      <c r="D29" s="356" t="s">
        <v>2604</v>
      </c>
      <c r="E29" s="722" t="s">
        <v>2933</v>
      </c>
      <c r="F29"/>
      <c r="G29"/>
      <c r="H29" t="s">
        <v>2934</v>
      </c>
      <c r="I29" t="s">
        <v>2934</v>
      </c>
      <c r="J29">
        <v>10</v>
      </c>
      <c r="K29"/>
      <c r="L29" s="272"/>
      <c r="M29"/>
      <c r="N29"/>
      <c r="O29" s="1031"/>
      <c r="P29"/>
      <c r="Q29" s="272">
        <v>3</v>
      </c>
      <c r="R29"/>
      <c r="S29"/>
      <c r="T29"/>
      <c r="U29"/>
      <c r="V29"/>
      <c r="W29"/>
      <c r="X29"/>
      <c r="Y29"/>
      <c r="Z29"/>
      <c r="AA29"/>
      <c r="AB29"/>
      <c r="AC29"/>
      <c r="AD29"/>
      <c r="AE29"/>
      <c r="AF29" s="722"/>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row>
    <row r="30" spans="1:200" ht="203.1" hidden="1">
      <c r="A30">
        <f t="shared" ref="A30:A39" si="0">A29+1</f>
        <v>1</v>
      </c>
      <c r="C30" s="1275" t="s">
        <v>2935</v>
      </c>
      <c r="D30" s="1177" t="s">
        <v>2936</v>
      </c>
      <c r="E30" s="1177" t="s">
        <v>2937</v>
      </c>
      <c r="F30" s="1025" t="s">
        <v>2938</v>
      </c>
      <c r="G30" s="1025" t="s">
        <v>2939</v>
      </c>
      <c r="H30" s="1025" t="s">
        <v>2940</v>
      </c>
      <c r="I30" s="1025" t="s">
        <v>2941</v>
      </c>
      <c r="J30" s="1275">
        <v>8</v>
      </c>
      <c r="K30" s="1026" t="s">
        <v>2942</v>
      </c>
      <c r="L30" s="1052" t="s">
        <v>2511</v>
      </c>
      <c r="M30" s="1254" t="b">
        <v>1</v>
      </c>
      <c r="N30" s="1497">
        <v>46247</v>
      </c>
      <c r="O30" s="1052" t="s">
        <v>607</v>
      </c>
      <c r="P30" s="1052">
        <v>80</v>
      </c>
      <c r="Q30" s="1031"/>
      <c r="S30" s="1490">
        <v>46258</v>
      </c>
      <c r="T30" s="1179" t="s">
        <v>2943</v>
      </c>
      <c r="W30" s="1496">
        <v>46266</v>
      </c>
      <c r="X30" s="1077" t="s">
        <v>2944</v>
      </c>
      <c r="Y30" s="1077">
        <v>8</v>
      </c>
      <c r="Z30" s="1077" t="s">
        <v>1315</v>
      </c>
      <c r="AA30" s="1077"/>
      <c r="AB30" s="1077" t="s">
        <v>2945</v>
      </c>
      <c r="AC30" s="1031">
        <v>10</v>
      </c>
      <c r="AD30" s="1077"/>
      <c r="AE30" s="1077"/>
      <c r="AF30" s="405" t="s">
        <v>2946</v>
      </c>
    </row>
    <row r="31" spans="1:200" hidden="1">
      <c r="A31">
        <f t="shared" si="0"/>
        <v>2</v>
      </c>
      <c r="C31" s="822" t="s">
        <v>2675</v>
      </c>
      <c r="D31" s="356" t="s">
        <v>2675</v>
      </c>
      <c r="E31" s="356" t="s">
        <v>2211</v>
      </c>
      <c r="F31" s="356" t="s">
        <v>2211</v>
      </c>
      <c r="G31" s="356" t="s">
        <v>2947</v>
      </c>
      <c r="H31" s="722"/>
      <c r="K31" s="1031"/>
      <c r="L31" s="1031"/>
      <c r="P31">
        <v>7</v>
      </c>
      <c r="Q31" s="1031">
        <v>1</v>
      </c>
      <c r="R31" s="1031">
        <v>1</v>
      </c>
      <c r="X31" t="s">
        <v>2948</v>
      </c>
    </row>
    <row r="32" spans="1:200" ht="188.45" hidden="1">
      <c r="A32">
        <f t="shared" si="0"/>
        <v>3</v>
      </c>
      <c r="C32" s="822" t="s">
        <v>85</v>
      </c>
      <c r="D32" s="821" t="s">
        <v>2949</v>
      </c>
      <c r="E32" s="821" t="s">
        <v>2950</v>
      </c>
      <c r="F32" s="722" t="s">
        <v>2951</v>
      </c>
      <c r="G32" s="722" t="s">
        <v>2952</v>
      </c>
      <c r="H32" s="722" t="s">
        <v>2953</v>
      </c>
      <c r="J32">
        <v>8</v>
      </c>
      <c r="K32" s="1031"/>
      <c r="L32" s="1031" t="s">
        <v>2525</v>
      </c>
      <c r="M32" t="s">
        <v>6</v>
      </c>
      <c r="N32" s="1281">
        <v>46253</v>
      </c>
      <c r="O32" s="1031" t="s">
        <v>2954</v>
      </c>
      <c r="P32" s="722">
        <v>20.774999999999999</v>
      </c>
      <c r="Q32" s="1031">
        <v>7</v>
      </c>
      <c r="R32" s="1031">
        <v>5</v>
      </c>
      <c r="T32" s="1100"/>
      <c r="W32" t="s">
        <v>2955</v>
      </c>
      <c r="X32" t="s">
        <v>583</v>
      </c>
      <c r="AB32" t="s">
        <v>2955</v>
      </c>
      <c r="AF32"/>
    </row>
    <row r="33" spans="1:200" ht="60">
      <c r="A33">
        <f t="shared" si="0"/>
        <v>4</v>
      </c>
      <c r="C33" s="356" t="s">
        <v>101</v>
      </c>
      <c r="D33" s="356" t="s">
        <v>101</v>
      </c>
      <c r="E33" s="356" t="s">
        <v>2956</v>
      </c>
      <c r="F33" s="1308" t="s">
        <v>193</v>
      </c>
      <c r="G33" s="356" t="s">
        <v>194</v>
      </c>
      <c r="H33" s="356" t="s">
        <v>193</v>
      </c>
      <c r="I33" s="822" t="s">
        <v>2276</v>
      </c>
      <c r="J33" s="821">
        <v>2</v>
      </c>
      <c r="K33" s="356" t="s">
        <v>2957</v>
      </c>
      <c r="L33" s="356" t="s">
        <v>2958</v>
      </c>
      <c r="M33" s="1254" t="b">
        <v>0</v>
      </c>
      <c r="N33" s="821"/>
      <c r="O33" s="821" t="s">
        <v>1213</v>
      </c>
      <c r="P33" s="821">
        <v>50</v>
      </c>
      <c r="Q33" s="1031">
        <v>7</v>
      </c>
      <c r="R33" s="1031">
        <v>7</v>
      </c>
      <c r="S33" s="356"/>
      <c r="T33" s="821"/>
      <c r="U33" s="821"/>
      <c r="V33" s="821"/>
      <c r="W33" s="821"/>
      <c r="X33" s="821"/>
      <c r="Y33" s="821"/>
      <c r="Z33" s="821"/>
      <c r="AA33" s="356"/>
      <c r="AB33" s="821"/>
      <c r="AC33" s="821"/>
      <c r="AD33" s="356"/>
      <c r="AE33" s="821"/>
      <c r="AF33" s="356"/>
      <c r="AG33" s="821"/>
      <c r="AH33" s="356"/>
      <c r="AI33" s="356" t="s">
        <v>2959</v>
      </c>
    </row>
    <row r="34" spans="1:200" ht="90">
      <c r="A34">
        <f t="shared" si="0"/>
        <v>5</v>
      </c>
      <c r="C34" s="356" t="s">
        <v>101</v>
      </c>
      <c r="D34" s="356" t="s">
        <v>101</v>
      </c>
      <c r="E34" s="356" t="s">
        <v>2960</v>
      </c>
      <c r="F34" s="356" t="s">
        <v>1009</v>
      </c>
      <c r="G34" s="356" t="s">
        <v>1010</v>
      </c>
      <c r="H34" s="356" t="s">
        <v>1009</v>
      </c>
      <c r="I34" s="356" t="s">
        <v>2282</v>
      </c>
      <c r="J34" s="821">
        <v>5</v>
      </c>
      <c r="K34" s="356" t="s">
        <v>2957</v>
      </c>
      <c r="L34" s="356" t="s">
        <v>2525</v>
      </c>
      <c r="M34" s="356" t="s">
        <v>2961</v>
      </c>
      <c r="N34" s="356"/>
      <c r="O34" s="356" t="s">
        <v>1213</v>
      </c>
      <c r="P34" s="821">
        <v>9</v>
      </c>
      <c r="Q34" s="1031">
        <v>8</v>
      </c>
      <c r="R34" s="1031">
        <v>8</v>
      </c>
      <c r="S34" s="356"/>
      <c r="T34" s="356"/>
      <c r="U34" s="356"/>
      <c r="V34" s="356"/>
      <c r="W34" s="356"/>
      <c r="X34" s="821"/>
      <c r="Y34" s="821"/>
      <c r="Z34" s="356"/>
      <c r="AA34" s="356"/>
      <c r="AB34" s="356"/>
      <c r="AC34" s="821"/>
      <c r="AD34" s="821"/>
      <c r="AE34" s="821"/>
      <c r="AF34" s="356"/>
      <c r="AG34" s="356"/>
      <c r="AH34" s="356"/>
      <c r="AI34" s="356" t="s">
        <v>2959</v>
      </c>
    </row>
    <row r="35" spans="1:200" ht="159.6" hidden="1">
      <c r="A35">
        <f t="shared" si="0"/>
        <v>6</v>
      </c>
      <c r="C35" s="822" t="s">
        <v>2675</v>
      </c>
      <c r="D35" s="356" t="s">
        <v>2675</v>
      </c>
      <c r="E35" s="356" t="s">
        <v>2211</v>
      </c>
      <c r="F35" s="356" t="s">
        <v>2962</v>
      </c>
      <c r="G35" s="356" t="s">
        <v>2678</v>
      </c>
      <c r="H35" s="1448"/>
      <c r="K35" s="1031"/>
      <c r="L35" s="1031"/>
      <c r="P35">
        <v>12</v>
      </c>
      <c r="Q35" s="1031">
        <v>1</v>
      </c>
      <c r="R35" s="1031">
        <v>1</v>
      </c>
      <c r="X35" t="s">
        <v>2948</v>
      </c>
      <c r="AF35"/>
    </row>
    <row r="36" spans="1:200" ht="29.1" hidden="1">
      <c r="A36">
        <f t="shared" si="0"/>
        <v>7</v>
      </c>
      <c r="C36" s="822" t="s">
        <v>2675</v>
      </c>
      <c r="D36" s="356" t="s">
        <v>2675</v>
      </c>
      <c r="E36" s="356" t="s">
        <v>2211</v>
      </c>
      <c r="F36" s="356" t="s">
        <v>2211</v>
      </c>
      <c r="G36" s="356" t="s">
        <v>2947</v>
      </c>
      <c r="H36" s="722" t="s">
        <v>2963</v>
      </c>
      <c r="K36" s="1031"/>
      <c r="L36" s="1031"/>
      <c r="P36">
        <v>7</v>
      </c>
      <c r="Q36" s="1031">
        <v>1</v>
      </c>
      <c r="R36" s="1031">
        <v>1</v>
      </c>
      <c r="X36" t="s">
        <v>2948</v>
      </c>
      <c r="AF36"/>
    </row>
    <row r="37" spans="1:200" ht="261" hidden="1">
      <c r="A37">
        <f t="shared" si="0"/>
        <v>8</v>
      </c>
      <c r="C37" s="822" t="s">
        <v>358</v>
      </c>
      <c r="D37" s="356" t="s">
        <v>358</v>
      </c>
      <c r="E37" s="356" t="s">
        <v>2208</v>
      </c>
      <c r="F37" s="356" t="s">
        <v>2964</v>
      </c>
      <c r="G37" s="356" t="s">
        <v>2965</v>
      </c>
      <c r="H37" s="356" t="s">
        <v>2965</v>
      </c>
      <c r="I37" s="356" t="s">
        <v>2966</v>
      </c>
      <c r="J37" s="821">
        <v>7</v>
      </c>
      <c r="K37" s="356" t="s">
        <v>2967</v>
      </c>
      <c r="L37" s="356" t="s">
        <v>2525</v>
      </c>
      <c r="M37" s="1254" t="b">
        <v>0</v>
      </c>
      <c r="N37" s="821"/>
      <c r="O37" s="821" t="s">
        <v>2968</v>
      </c>
      <c r="P37" s="722"/>
      <c r="Q37" s="1031"/>
      <c r="R37" s="1031">
        <v>1</v>
      </c>
      <c r="S37" s="356"/>
      <c r="T37" s="356"/>
      <c r="U37" s="137" t="s">
        <v>2969</v>
      </c>
      <c r="V37" s="821"/>
      <c r="W37" s="1061">
        <v>46241</v>
      </c>
      <c r="X37" s="821" t="s">
        <v>583</v>
      </c>
      <c r="Y37" s="821"/>
      <c r="Z37" s="821"/>
      <c r="AA37" s="821"/>
      <c r="AB37" s="821"/>
      <c r="AC37" s="821"/>
      <c r="AD37" t="s">
        <v>2970</v>
      </c>
      <c r="AE37" s="821"/>
      <c r="AF37" s="821"/>
      <c r="AG37" s="405" t="s">
        <v>2971</v>
      </c>
      <c r="AH37">
        <v>8</v>
      </c>
      <c r="AI37" s="356"/>
    </row>
    <row r="38" spans="1:200" ht="409.5" hidden="1">
      <c r="A38">
        <f t="shared" si="0"/>
        <v>9</v>
      </c>
      <c r="C38" s="822" t="s">
        <v>94</v>
      </c>
      <c r="D38" s="822" t="s">
        <v>94</v>
      </c>
      <c r="E38" s="356" t="s">
        <v>2972</v>
      </c>
      <c r="F38" s="1464" t="s">
        <v>2973</v>
      </c>
      <c r="G38" s="1464" t="s">
        <v>2974</v>
      </c>
      <c r="H38" s="356" t="s">
        <v>2975</v>
      </c>
      <c r="I38" s="356" t="s">
        <v>2976</v>
      </c>
      <c r="J38" s="821">
        <v>6</v>
      </c>
      <c r="K38" s="356" t="s">
        <v>2977</v>
      </c>
      <c r="L38" s="356" t="s">
        <v>2821</v>
      </c>
      <c r="M38" s="1254" t="b">
        <v>0</v>
      </c>
      <c r="N38" s="1062"/>
      <c r="O38" s="356" t="s">
        <v>2977</v>
      </c>
      <c r="P38" s="821">
        <v>33</v>
      </c>
      <c r="Q38" s="1031">
        <v>4</v>
      </c>
      <c r="R38" s="1031">
        <v>4</v>
      </c>
      <c r="S38" s="356"/>
      <c r="T38" s="1024"/>
      <c r="U38" s="821"/>
      <c r="V38" s="821"/>
      <c r="W38" s="821"/>
      <c r="X38" s="821"/>
      <c r="Y38" s="821"/>
      <c r="Z38" s="821"/>
      <c r="AB38" s="821"/>
      <c r="AC38" s="405" t="s">
        <v>2978</v>
      </c>
      <c r="AD38" s="821" t="s">
        <v>2919</v>
      </c>
      <c r="AE38" s="356"/>
      <c r="AF38" s="356" t="s">
        <v>35</v>
      </c>
      <c r="AG38" s="356"/>
      <c r="AH38" s="356"/>
      <c r="AI38" s="356" t="s">
        <v>2959</v>
      </c>
    </row>
    <row r="39" spans="1:200" ht="29.1" hidden="1">
      <c r="A39">
        <f t="shared" si="0"/>
        <v>10</v>
      </c>
      <c r="C39" t="s">
        <v>42</v>
      </c>
      <c r="D39" s="722" t="s">
        <v>42</v>
      </c>
      <c r="E39" s="722" t="s">
        <v>2211</v>
      </c>
      <c r="F39" s="1477" t="s">
        <v>2979</v>
      </c>
      <c r="G39" s="1477" t="s">
        <v>2980</v>
      </c>
      <c r="H39" s="722"/>
      <c r="I39" s="722" t="s">
        <v>2981</v>
      </c>
      <c r="K39" s="356" t="s">
        <v>2791</v>
      </c>
      <c r="L39" s="1031"/>
      <c r="M39" s="1254" t="b">
        <v>0</v>
      </c>
      <c r="N39" s="1281">
        <v>46247</v>
      </c>
      <c r="O39" s="1031" t="s">
        <v>2791</v>
      </c>
      <c r="P39" s="821">
        <v>30</v>
      </c>
      <c r="Q39" s="1031">
        <v>2</v>
      </c>
      <c r="R39" s="1031">
        <v>2</v>
      </c>
    </row>
    <row r="40" spans="1:200" ht="174" hidden="1">
      <c r="A40" s="1031"/>
      <c r="B40" s="1031"/>
      <c r="C40" s="1114" t="s">
        <v>263</v>
      </c>
      <c r="D40" s="822" t="s">
        <v>2860</v>
      </c>
      <c r="E40" s="822" t="s">
        <v>2982</v>
      </c>
      <c r="F40" s="822" t="s">
        <v>2983</v>
      </c>
      <c r="G40" s="821" t="s">
        <v>2984</v>
      </c>
      <c r="H40" s="821" t="s">
        <v>2985</v>
      </c>
      <c r="I40" s="821" t="s">
        <v>2986</v>
      </c>
      <c r="J40" s="1031">
        <v>9</v>
      </c>
      <c r="K40" s="821" t="s">
        <v>2743</v>
      </c>
      <c r="L40" s="1031" t="s">
        <v>2525</v>
      </c>
      <c r="M40" s="1254" t="b">
        <v>0</v>
      </c>
      <c r="N40" s="1418">
        <v>46245</v>
      </c>
      <c r="O40" s="1031" t="s">
        <v>2866</v>
      </c>
      <c r="P40" s="1031">
        <v>87</v>
      </c>
      <c r="Q40" s="1031"/>
      <c r="S40" s="1031"/>
      <c r="T40" s="1031"/>
      <c r="U40" s="1031">
        <v>7</v>
      </c>
      <c r="V40" s="1031"/>
      <c r="W40" s="1031"/>
      <c r="X40" s="1031"/>
      <c r="Y40" s="1031"/>
      <c r="Z40" s="1031"/>
      <c r="AA40" s="1031"/>
      <c r="AB40" s="1031"/>
      <c r="AC40" s="1031"/>
      <c r="AD40" s="821"/>
      <c r="AE40" s="1031"/>
      <c r="AF40" s="911" t="s">
        <v>2867</v>
      </c>
      <c r="AG40" s="1031"/>
      <c r="AH40" s="1031"/>
      <c r="AI40" s="1031"/>
      <c r="AJ40" s="821" t="s">
        <v>2987</v>
      </c>
      <c r="AK40" s="1031"/>
      <c r="AL40" s="1031"/>
      <c r="AM40" s="1031"/>
      <c r="AN40" s="1031"/>
      <c r="AO40" s="1031"/>
      <c r="AP40" s="1031"/>
      <c r="AQ40" s="1031"/>
      <c r="AR40" s="1031"/>
      <c r="AS40" s="1031"/>
      <c r="AT40" s="1031"/>
      <c r="AU40" s="1031"/>
      <c r="AV40" s="1031"/>
      <c r="AW40" s="1031"/>
      <c r="AX40" s="1031"/>
      <c r="AY40" s="1031"/>
      <c r="AZ40" s="1031"/>
      <c r="BA40" s="1031"/>
      <c r="BB40" s="1031"/>
      <c r="BC40" s="1031"/>
      <c r="BD40" s="1031"/>
      <c r="BE40" s="1031"/>
      <c r="BF40" s="1031"/>
      <c r="BG40" s="1031"/>
      <c r="BH40" s="1031"/>
      <c r="BI40" s="1031"/>
      <c r="BJ40" s="1031"/>
      <c r="BK40" s="1031"/>
      <c r="BL40" s="1031"/>
      <c r="BM40" s="1031"/>
      <c r="BN40" s="1031"/>
      <c r="BO40" s="1031"/>
      <c r="BP40" s="1031"/>
      <c r="BQ40" s="1031"/>
      <c r="BR40" s="1031"/>
      <c r="BS40" s="1031"/>
      <c r="BT40" s="1031"/>
      <c r="BU40" s="1031"/>
      <c r="BV40" s="1031"/>
      <c r="BW40" s="1031"/>
      <c r="BX40" s="1031"/>
      <c r="BY40" s="1031"/>
      <c r="BZ40" s="1031"/>
      <c r="CA40" s="1031"/>
      <c r="CB40" s="1031"/>
      <c r="CC40" s="1031"/>
      <c r="CD40" s="1031"/>
      <c r="CE40" s="1031"/>
      <c r="CF40" s="1031"/>
      <c r="CG40" s="1031"/>
      <c r="CH40" s="1031"/>
      <c r="CI40" s="1031"/>
      <c r="CJ40" s="1031"/>
      <c r="CK40" s="1031"/>
      <c r="CL40" s="1031"/>
      <c r="CM40" s="1031"/>
      <c r="CN40" s="1031"/>
      <c r="CO40" s="1031"/>
      <c r="CP40" s="1031"/>
      <c r="CQ40" s="1031"/>
      <c r="CR40" s="1031"/>
      <c r="CS40" s="1031"/>
      <c r="CT40" s="1031"/>
      <c r="CU40" s="1031"/>
      <c r="CV40" s="1031"/>
      <c r="CW40" s="1031"/>
      <c r="CX40" s="1031"/>
      <c r="CY40" s="1031"/>
      <c r="CZ40" s="1031"/>
      <c r="DA40" s="1031"/>
      <c r="DB40" s="1031"/>
      <c r="DC40" s="1031"/>
      <c r="DD40" s="1031"/>
      <c r="DE40" s="1031"/>
      <c r="DF40" s="1031"/>
      <c r="DG40" s="1031"/>
      <c r="DH40" s="1031"/>
      <c r="DI40" s="1031"/>
      <c r="DJ40" s="1031"/>
      <c r="DK40" s="1031"/>
      <c r="DL40" s="1031"/>
      <c r="DM40" s="1031"/>
      <c r="DN40" s="1031"/>
      <c r="DO40" s="1031"/>
      <c r="DP40" s="1031"/>
      <c r="DQ40" s="1031"/>
      <c r="DR40" s="1031"/>
      <c r="DS40" s="1031"/>
      <c r="DT40" s="1031"/>
      <c r="DU40" s="1031"/>
      <c r="DV40" s="1031"/>
      <c r="DW40" s="1031"/>
      <c r="DX40" s="1031"/>
      <c r="DY40" s="1031"/>
      <c r="DZ40" s="1031"/>
      <c r="EA40" s="1031"/>
      <c r="EB40" s="1031"/>
      <c r="EC40" s="1031"/>
      <c r="ED40" s="1031"/>
      <c r="EE40" s="1031"/>
      <c r="EF40" s="1031"/>
      <c r="EG40" s="1031"/>
      <c r="EH40" s="1031"/>
      <c r="EI40" s="1031"/>
      <c r="EJ40" s="1031"/>
      <c r="EK40" s="1031"/>
      <c r="EL40" s="1031"/>
      <c r="EM40" s="1031"/>
      <c r="EN40" s="1031"/>
      <c r="EO40" s="1031"/>
      <c r="EP40" s="1031"/>
      <c r="EQ40" s="1031"/>
      <c r="ER40" s="1031"/>
      <c r="ES40" s="1031"/>
      <c r="ET40" s="1031"/>
      <c r="EU40" s="1031"/>
      <c r="EV40" s="1031"/>
      <c r="EW40" s="1031"/>
      <c r="EX40" s="1031"/>
      <c r="EY40" s="1031"/>
      <c r="EZ40" s="1031"/>
      <c r="FA40" s="1031"/>
      <c r="FB40" s="1031"/>
      <c r="FC40" s="1031"/>
      <c r="FD40" s="1031"/>
      <c r="FE40" s="1031"/>
      <c r="FF40" s="1031"/>
      <c r="FG40" s="1031"/>
      <c r="FH40" s="1031"/>
      <c r="FI40" s="1031"/>
      <c r="FJ40" s="1031"/>
      <c r="FK40" s="1031"/>
      <c r="FL40" s="1031"/>
      <c r="FM40" s="1031"/>
      <c r="FN40" s="1031"/>
      <c r="FO40" s="1031"/>
      <c r="FP40" s="1031"/>
      <c r="FQ40" s="1031"/>
      <c r="FR40" s="1031"/>
      <c r="FS40" s="1031"/>
      <c r="FT40" s="1031"/>
      <c r="FU40" s="1031"/>
      <c r="FV40" s="1031"/>
      <c r="FW40" s="1031"/>
      <c r="FX40" s="1031"/>
      <c r="FY40" s="1031"/>
      <c r="FZ40" s="1031"/>
      <c r="GA40" s="1031"/>
      <c r="GB40" s="1031"/>
      <c r="GC40" s="1031"/>
      <c r="GD40" s="1031"/>
      <c r="GE40" s="1031"/>
      <c r="GF40" s="1031"/>
      <c r="GG40" s="1031"/>
      <c r="GH40" s="1031"/>
      <c r="GI40" s="1031"/>
      <c r="GJ40" s="1031"/>
      <c r="GK40" s="1031"/>
      <c r="GL40" s="1031"/>
      <c r="GM40" s="1031"/>
      <c r="GN40" s="1031"/>
      <c r="GO40" s="1031"/>
      <c r="GP40" s="1031"/>
      <c r="GQ40" s="1031"/>
      <c r="GR40" s="1031"/>
    </row>
    <row r="41" spans="1:200" ht="409.5" hidden="1">
      <c r="A41">
        <f>A40+1</f>
        <v>1</v>
      </c>
      <c r="C41" s="822" t="s">
        <v>94</v>
      </c>
      <c r="D41" s="822" t="s">
        <v>94</v>
      </c>
      <c r="E41" s="356" t="s">
        <v>2151</v>
      </c>
      <c r="F41" s="356" t="s">
        <v>2988</v>
      </c>
      <c r="G41" s="356" t="s">
        <v>2989</v>
      </c>
      <c r="H41" s="356"/>
      <c r="I41" s="1387" t="s">
        <v>2990</v>
      </c>
      <c r="J41" s="821">
        <v>6</v>
      </c>
      <c r="K41" s="356" t="s">
        <v>2977</v>
      </c>
      <c r="L41" s="356" t="s">
        <v>2821</v>
      </c>
      <c r="M41" s="1254" t="b">
        <v>0</v>
      </c>
      <c r="N41" s="1062"/>
      <c r="O41" s="356" t="s">
        <v>2977</v>
      </c>
      <c r="P41" s="821">
        <v>25</v>
      </c>
      <c r="Q41" s="1031">
        <v>5</v>
      </c>
      <c r="R41" s="1031">
        <v>5</v>
      </c>
      <c r="S41" s="356"/>
      <c r="T41" s="1024"/>
      <c r="U41" s="821"/>
      <c r="V41" s="821"/>
      <c r="W41" s="821"/>
      <c r="X41" s="821"/>
      <c r="Y41" s="821"/>
      <c r="Z41" s="821"/>
      <c r="AA41" s="821"/>
      <c r="AB41" s="821"/>
      <c r="AC41" s="405" t="s">
        <v>2991</v>
      </c>
      <c r="AD41" s="356" t="s">
        <v>2992</v>
      </c>
      <c r="AE41" s="356"/>
      <c r="AF41" s="356" t="s">
        <v>35</v>
      </c>
      <c r="AG41" s="356"/>
      <c r="AH41" s="356"/>
      <c r="AI41" s="356" t="s">
        <v>2959</v>
      </c>
    </row>
    <row r="42" spans="1:200" ht="333.6" hidden="1">
      <c r="C42" s="1077" t="s">
        <v>180</v>
      </c>
      <c r="D42" s="356" t="s">
        <v>180</v>
      </c>
      <c r="E42" s="356" t="s">
        <v>2551</v>
      </c>
      <c r="F42" s="786" t="s">
        <v>2993</v>
      </c>
      <c r="G42" s="356" t="s">
        <v>2553</v>
      </c>
      <c r="H42" s="80" t="s">
        <v>2994</v>
      </c>
      <c r="I42" s="356" t="s">
        <v>2553</v>
      </c>
      <c r="J42" s="821">
        <v>9</v>
      </c>
      <c r="K42" s="821" t="s">
        <v>2873</v>
      </c>
      <c r="L42" s="821" t="s">
        <v>2511</v>
      </c>
      <c r="M42" s="1254" t="b">
        <v>0</v>
      </c>
      <c r="N42" s="1062">
        <v>46244</v>
      </c>
      <c r="O42" s="821" t="s">
        <v>2844</v>
      </c>
      <c r="P42" s="1031">
        <v>60</v>
      </c>
      <c r="Q42" s="1031">
        <v>2</v>
      </c>
      <c r="R42" s="1031">
        <v>2</v>
      </c>
      <c r="AF42" s="404" t="s">
        <v>2995</v>
      </c>
    </row>
    <row r="43" spans="1:200" ht="174" hidden="1">
      <c r="A43">
        <f>A41+1</f>
        <v>2</v>
      </c>
      <c r="C43" s="1077" t="s">
        <v>180</v>
      </c>
      <c r="D43" s="356" t="s">
        <v>2996</v>
      </c>
      <c r="E43" s="356" t="s">
        <v>2555</v>
      </c>
      <c r="F43" s="786" t="s">
        <v>2997</v>
      </c>
      <c r="G43" s="356" t="s">
        <v>2557</v>
      </c>
      <c r="H43" s="356" t="s">
        <v>2558</v>
      </c>
      <c r="I43" s="356" t="s">
        <v>2557</v>
      </c>
      <c r="J43" s="821">
        <v>8</v>
      </c>
      <c r="K43" s="821" t="s">
        <v>2998</v>
      </c>
      <c r="L43" s="1031" t="s">
        <v>2511</v>
      </c>
      <c r="M43" s="1254" t="b">
        <v>0</v>
      </c>
      <c r="N43" s="1062">
        <v>46244</v>
      </c>
      <c r="O43" s="821" t="s">
        <v>2844</v>
      </c>
      <c r="P43" s="1031">
        <v>25</v>
      </c>
      <c r="Q43" s="1031">
        <v>3</v>
      </c>
      <c r="R43" s="1031">
        <v>3</v>
      </c>
      <c r="S43" s="1077"/>
      <c r="T43" s="1077"/>
      <c r="U43" s="1077"/>
      <c r="V43" s="1077"/>
      <c r="W43" s="1077"/>
      <c r="X43" s="1077" t="s">
        <v>583</v>
      </c>
      <c r="Y43" s="1077"/>
      <c r="Z43" s="1077"/>
      <c r="AA43" s="1077"/>
      <c r="AB43" s="1077"/>
      <c r="AC43" s="1077"/>
      <c r="AD43" s="1077" t="s">
        <v>2999</v>
      </c>
      <c r="AE43" s="1077"/>
      <c r="AF43" s="1077"/>
      <c r="AG43" s="1077"/>
      <c r="AH43" s="1077"/>
      <c r="AI43" s="1077"/>
    </row>
    <row r="44" spans="1:200" ht="87" hidden="1">
      <c r="A44" s="579">
        <f>A43+1</f>
        <v>3</v>
      </c>
      <c r="C44" s="822" t="s">
        <v>94</v>
      </c>
      <c r="D44" s="356" t="s">
        <v>180</v>
      </c>
      <c r="E44" s="356" t="s">
        <v>3000</v>
      </c>
      <c r="F44" s="356" t="s">
        <v>3001</v>
      </c>
      <c r="G44" s="356"/>
      <c r="H44" s="356"/>
      <c r="I44" s="356" t="s">
        <v>2924</v>
      </c>
      <c r="J44" s="821">
        <v>7</v>
      </c>
      <c r="K44" s="356" t="s">
        <v>2925</v>
      </c>
      <c r="L44" s="356" t="s">
        <v>2525</v>
      </c>
      <c r="M44" s="1254" t="b">
        <v>1</v>
      </c>
      <c r="N44" s="1062">
        <v>46209</v>
      </c>
      <c r="O44" s="821" t="s">
        <v>3002</v>
      </c>
      <c r="P44" s="821">
        <v>20</v>
      </c>
      <c r="Q44" s="1031">
        <v>6</v>
      </c>
      <c r="S44" s="356"/>
      <c r="T44" s="356"/>
      <c r="U44" s="821"/>
      <c r="V44" s="821"/>
      <c r="W44" s="821"/>
      <c r="X44" s="821"/>
      <c r="Y44" s="821"/>
      <c r="Z44" s="821"/>
      <c r="AA44" s="356"/>
      <c r="AB44" s="821"/>
      <c r="AC44" s="821"/>
      <c r="AD44" s="821" t="s">
        <v>2919</v>
      </c>
      <c r="AE44" s="821"/>
      <c r="AF44" s="356"/>
      <c r="AG44" s="137" t="s">
        <v>3003</v>
      </c>
      <c r="AH44" s="356"/>
      <c r="AI44" s="356"/>
      <c r="AK44" s="356"/>
      <c r="AL44" s="356"/>
      <c r="AM44" s="356"/>
      <c r="AN44" s="356"/>
      <c r="AO44" s="356"/>
    </row>
    <row r="45" spans="1:200" ht="29.1" hidden="1">
      <c r="A45">
        <f>A44+1</f>
        <v>4</v>
      </c>
      <c r="C45" t="s">
        <v>42</v>
      </c>
      <c r="D45" t="s">
        <v>42</v>
      </c>
      <c r="E45" s="722" t="s">
        <v>3004</v>
      </c>
      <c r="F45" s="356" t="s">
        <v>3005</v>
      </c>
      <c r="G45" s="722" t="s">
        <v>2633</v>
      </c>
      <c r="H45" s="722"/>
      <c r="K45" s="1077" t="s">
        <v>3006</v>
      </c>
      <c r="L45" s="1031"/>
      <c r="M45" s="1254" t="b">
        <v>0</v>
      </c>
      <c r="O45" s="1031" t="s">
        <v>2791</v>
      </c>
      <c r="P45" s="1275">
        <v>15</v>
      </c>
      <c r="Q45" s="1031">
        <v>3</v>
      </c>
      <c r="R45" s="1031">
        <v>3</v>
      </c>
      <c r="T45" s="540" t="s">
        <v>2631</v>
      </c>
      <c r="AD45" t="s">
        <v>1716</v>
      </c>
      <c r="AF45"/>
    </row>
    <row r="46" spans="1:200" ht="231.95" hidden="1">
      <c r="A46">
        <f>A45+1</f>
        <v>5</v>
      </c>
      <c r="C46" s="822" t="s">
        <v>94</v>
      </c>
      <c r="D46" s="356" t="s">
        <v>180</v>
      </c>
      <c r="E46" s="356" t="s">
        <v>2920</v>
      </c>
      <c r="F46" s="80" t="s">
        <v>2921</v>
      </c>
      <c r="G46" s="356" t="s">
        <v>2922</v>
      </c>
      <c r="H46" s="356" t="s">
        <v>2923</v>
      </c>
      <c r="I46" s="356" t="s">
        <v>2924</v>
      </c>
      <c r="J46" s="821">
        <v>7</v>
      </c>
      <c r="K46" s="356" t="s">
        <v>2925</v>
      </c>
      <c r="L46" s="356" t="s">
        <v>2525</v>
      </c>
      <c r="M46" s="1254" t="b">
        <v>1</v>
      </c>
      <c r="N46" s="1062">
        <v>46209</v>
      </c>
      <c r="O46" s="821" t="s">
        <v>2926</v>
      </c>
      <c r="P46" s="821">
        <v>20</v>
      </c>
      <c r="Q46" s="1031">
        <v>7</v>
      </c>
      <c r="S46" s="356"/>
      <c r="T46" s="356"/>
      <c r="U46" s="821"/>
      <c r="V46" s="821"/>
      <c r="W46" s="821"/>
      <c r="X46" s="821"/>
      <c r="Y46" s="821"/>
      <c r="Z46" s="821"/>
      <c r="AA46" s="356"/>
      <c r="AB46" s="821"/>
      <c r="AC46" s="821"/>
      <c r="AD46" s="821" t="s">
        <v>2919</v>
      </c>
      <c r="AE46" s="821"/>
      <c r="AF46" s="356"/>
      <c r="AG46" s="911" t="s">
        <v>2927</v>
      </c>
      <c r="AH46" s="356"/>
      <c r="AI46" s="356"/>
    </row>
    <row r="47" spans="1:200" ht="57.95" hidden="1">
      <c r="A47">
        <f>A46+1</f>
        <v>6</v>
      </c>
      <c r="C47" t="s">
        <v>42</v>
      </c>
      <c r="D47" t="s">
        <v>42</v>
      </c>
      <c r="E47" s="722" t="s">
        <v>3007</v>
      </c>
      <c r="F47" s="722" t="s">
        <v>3008</v>
      </c>
      <c r="G47" s="722" t="s">
        <v>3009</v>
      </c>
      <c r="H47" s="722" t="s">
        <v>3010</v>
      </c>
      <c r="I47" s="722" t="s">
        <v>3011</v>
      </c>
      <c r="K47" s="356" t="s">
        <v>2743</v>
      </c>
      <c r="L47" s="1031" t="s">
        <v>2821</v>
      </c>
      <c r="O47" s="821" t="s">
        <v>3012</v>
      </c>
      <c r="P47" s="1031">
        <v>8</v>
      </c>
      <c r="Q47" s="1031">
        <v>4</v>
      </c>
      <c r="R47" s="1031">
        <v>4</v>
      </c>
      <c r="X47" t="s">
        <v>583</v>
      </c>
      <c r="AD47" s="821" t="s">
        <v>3013</v>
      </c>
      <c r="AF47"/>
    </row>
    <row r="48" spans="1:200" ht="130.5" hidden="1">
      <c r="A48">
        <f>A47+1</f>
        <v>7</v>
      </c>
      <c r="C48" s="822" t="s">
        <v>180</v>
      </c>
      <c r="D48" s="356" t="s">
        <v>3014</v>
      </c>
      <c r="E48" s="356" t="s">
        <v>2568</v>
      </c>
      <c r="F48" s="786" t="s">
        <v>3015</v>
      </c>
      <c r="G48" s="356" t="s">
        <v>2570</v>
      </c>
      <c r="H48" s="356" t="s">
        <v>2570</v>
      </c>
      <c r="I48" s="356" t="s">
        <v>2570</v>
      </c>
      <c r="J48" s="821">
        <v>8</v>
      </c>
      <c r="K48" s="821" t="s">
        <v>3016</v>
      </c>
      <c r="L48" s="821" t="s">
        <v>2511</v>
      </c>
      <c r="M48" s="1254" t="b">
        <v>0</v>
      </c>
      <c r="N48" s="1062">
        <v>46134</v>
      </c>
      <c r="O48" s="821" t="s">
        <v>2844</v>
      </c>
      <c r="P48" s="821">
        <v>10</v>
      </c>
      <c r="Q48" s="1031">
        <v>4</v>
      </c>
      <c r="X48" s="1077" t="s">
        <v>583</v>
      </c>
      <c r="AD48" s="1077" t="s">
        <v>3017</v>
      </c>
      <c r="AF48" s="137" t="s">
        <v>3018</v>
      </c>
    </row>
    <row r="49" spans="1:200" ht="87" hidden="1">
      <c r="A49" t="e">
        <f>#REF!+1</f>
        <v>#REF!</v>
      </c>
      <c r="C49" s="356" t="s">
        <v>180</v>
      </c>
      <c r="D49" s="356" t="s">
        <v>3019</v>
      </c>
      <c r="E49" s="356" t="s">
        <v>2563</v>
      </c>
      <c r="F49" s="80" t="s">
        <v>2564</v>
      </c>
      <c r="G49" s="800" t="s">
        <v>2565</v>
      </c>
      <c r="H49" s="356" t="s">
        <v>2566</v>
      </c>
      <c r="I49" s="356" t="s">
        <v>2567</v>
      </c>
      <c r="J49" s="821">
        <v>8</v>
      </c>
      <c r="K49" s="821" t="s">
        <v>3020</v>
      </c>
      <c r="L49" s="821" t="s">
        <v>2511</v>
      </c>
      <c r="M49" s="1254" t="b">
        <v>0</v>
      </c>
      <c r="N49" s="356"/>
      <c r="O49" s="821" t="s">
        <v>2844</v>
      </c>
      <c r="P49" s="821">
        <v>12</v>
      </c>
      <c r="Q49" s="1031">
        <v>5</v>
      </c>
      <c r="X49" s="1077" t="s">
        <v>1710</v>
      </c>
      <c r="AD49" t="s">
        <v>3021</v>
      </c>
      <c r="AF49"/>
    </row>
    <row r="50" spans="1:200" ht="87" hidden="1">
      <c r="A50" t="e">
        <f>A49+1</f>
        <v>#REF!</v>
      </c>
      <c r="C50" s="822" t="s">
        <v>94</v>
      </c>
      <c r="D50" s="356" t="s">
        <v>180</v>
      </c>
      <c r="E50" s="356" t="s">
        <v>3000</v>
      </c>
      <c r="F50" s="356" t="s">
        <v>3001</v>
      </c>
      <c r="G50" s="356"/>
      <c r="H50" s="356"/>
      <c r="I50" s="356" t="s">
        <v>2924</v>
      </c>
      <c r="J50" s="821">
        <v>7</v>
      </c>
      <c r="K50" s="356" t="s">
        <v>2925</v>
      </c>
      <c r="L50" s="356" t="s">
        <v>2525</v>
      </c>
      <c r="M50" s="1254" t="b">
        <v>1</v>
      </c>
      <c r="N50" s="1062">
        <v>46209</v>
      </c>
      <c r="O50" s="821" t="s">
        <v>3002</v>
      </c>
      <c r="P50" s="821">
        <v>20</v>
      </c>
      <c r="Q50" s="1031">
        <v>8</v>
      </c>
      <c r="S50" s="356"/>
      <c r="T50" s="356"/>
      <c r="U50" s="821"/>
      <c r="V50" s="821"/>
      <c r="W50" s="821"/>
      <c r="X50" s="821"/>
      <c r="Y50" s="821"/>
      <c r="Z50" s="821"/>
      <c r="AA50" s="356"/>
      <c r="AB50" s="821"/>
      <c r="AC50" s="821"/>
      <c r="AD50" s="821" t="s">
        <v>2919</v>
      </c>
      <c r="AE50" s="821"/>
      <c r="AF50" s="356"/>
      <c r="AG50" s="137" t="s">
        <v>3003</v>
      </c>
      <c r="AH50" s="356"/>
      <c r="AI50" s="356" t="s">
        <v>583</v>
      </c>
    </row>
    <row r="51" spans="1:200" ht="87" hidden="1">
      <c r="A51" s="1031"/>
      <c r="B51" s="1031"/>
      <c r="C51" s="1114" t="s">
        <v>263</v>
      </c>
      <c r="D51" s="822" t="s">
        <v>2860</v>
      </c>
      <c r="E51" s="822" t="s">
        <v>3022</v>
      </c>
      <c r="F51" s="822" t="s">
        <v>3023</v>
      </c>
      <c r="G51" s="821" t="s">
        <v>3024</v>
      </c>
      <c r="H51" s="821" t="s">
        <v>3025</v>
      </c>
      <c r="I51" s="1035" t="s">
        <v>3026</v>
      </c>
      <c r="J51" s="1031">
        <v>9</v>
      </c>
      <c r="K51" s="821" t="s">
        <v>2743</v>
      </c>
      <c r="L51" s="1031" t="s">
        <v>2525</v>
      </c>
      <c r="M51" s="1254" t="b">
        <v>0</v>
      </c>
      <c r="N51" s="1418">
        <v>46245</v>
      </c>
      <c r="O51" s="1031" t="s">
        <v>2866</v>
      </c>
      <c r="P51" s="1031">
        <v>76</v>
      </c>
      <c r="Q51" s="1031"/>
      <c r="S51" s="1031"/>
      <c r="T51" s="1031"/>
      <c r="U51" s="1031">
        <v>6</v>
      </c>
      <c r="V51" s="1031"/>
      <c r="W51" s="1031"/>
      <c r="X51" s="1031"/>
      <c r="Y51" s="1031"/>
      <c r="Z51" s="1031"/>
      <c r="AA51" s="1031"/>
      <c r="AB51" s="1031"/>
      <c r="AC51" s="1031"/>
      <c r="AD51" s="821"/>
      <c r="AE51" s="1031"/>
      <c r="AF51" s="911" t="s">
        <v>2867</v>
      </c>
      <c r="AG51" s="1031"/>
      <c r="AH51" s="1031"/>
      <c r="AI51" s="1031"/>
      <c r="AJ51" s="821"/>
      <c r="AK51" s="1031"/>
      <c r="AL51" s="1031"/>
      <c r="AM51" s="1031"/>
      <c r="AN51" s="1031"/>
      <c r="AO51" s="1031"/>
      <c r="AP51" s="1031"/>
      <c r="AQ51" s="1031"/>
      <c r="AR51" s="1031"/>
      <c r="AS51" s="1031"/>
      <c r="AT51" s="1031"/>
      <c r="AU51" s="1031"/>
      <c r="AV51" s="1031"/>
      <c r="AW51" s="1031"/>
      <c r="AX51" s="1031"/>
      <c r="AY51" s="1031"/>
      <c r="AZ51" s="1031"/>
      <c r="BA51" s="1031"/>
      <c r="BB51" s="1031"/>
      <c r="BC51" s="1031"/>
      <c r="BD51" s="1031"/>
      <c r="BE51" s="1031"/>
      <c r="BF51" s="1031"/>
      <c r="BG51" s="1031"/>
      <c r="BH51" s="1031"/>
      <c r="BI51" s="1031"/>
      <c r="BJ51" s="1031"/>
      <c r="BK51" s="1031"/>
      <c r="BL51" s="1031"/>
      <c r="BM51" s="1031"/>
      <c r="BN51" s="1031"/>
      <c r="BO51" s="1031"/>
      <c r="BP51" s="1031"/>
      <c r="BQ51" s="1031"/>
      <c r="BR51" s="1031"/>
      <c r="BS51" s="1031"/>
      <c r="BT51" s="1031"/>
      <c r="BU51" s="1031"/>
      <c r="BV51" s="1031"/>
      <c r="BW51" s="1031"/>
      <c r="BX51" s="1031"/>
      <c r="BY51" s="1031"/>
      <c r="BZ51" s="1031"/>
      <c r="CA51" s="1031"/>
      <c r="CB51" s="1031"/>
      <c r="CC51" s="1031"/>
      <c r="CD51" s="1031"/>
      <c r="CE51" s="1031"/>
      <c r="CF51" s="1031"/>
      <c r="CG51" s="1031"/>
      <c r="CH51" s="1031"/>
      <c r="CI51" s="1031"/>
      <c r="CJ51" s="1031"/>
      <c r="CK51" s="1031"/>
      <c r="CL51" s="1031"/>
      <c r="CM51" s="1031"/>
      <c r="CN51" s="1031"/>
      <c r="CO51" s="1031"/>
      <c r="CP51" s="1031"/>
      <c r="CQ51" s="1031"/>
      <c r="CR51" s="1031"/>
      <c r="CS51" s="1031"/>
      <c r="CT51" s="1031"/>
      <c r="CU51" s="1031"/>
      <c r="CV51" s="1031"/>
      <c r="CW51" s="1031"/>
      <c r="CX51" s="1031"/>
      <c r="CY51" s="1031"/>
      <c r="CZ51" s="1031"/>
      <c r="DA51" s="1031"/>
      <c r="DB51" s="1031"/>
      <c r="DC51" s="1031"/>
      <c r="DD51" s="1031"/>
      <c r="DE51" s="1031"/>
      <c r="DF51" s="1031"/>
      <c r="DG51" s="1031"/>
      <c r="DH51" s="1031"/>
      <c r="DI51" s="1031"/>
      <c r="DJ51" s="1031"/>
      <c r="DK51" s="1031"/>
      <c r="DL51" s="1031"/>
      <c r="DM51" s="1031"/>
      <c r="DN51" s="1031"/>
      <c r="DO51" s="1031"/>
      <c r="DP51" s="1031"/>
      <c r="DQ51" s="1031"/>
      <c r="DR51" s="1031"/>
      <c r="DS51" s="1031"/>
      <c r="DT51" s="1031"/>
      <c r="DU51" s="1031"/>
      <c r="DV51" s="1031"/>
      <c r="DW51" s="1031"/>
      <c r="DX51" s="1031"/>
      <c r="DY51" s="1031"/>
      <c r="DZ51" s="1031"/>
      <c r="EA51" s="1031"/>
      <c r="EB51" s="1031"/>
      <c r="EC51" s="1031"/>
      <c r="ED51" s="1031"/>
      <c r="EE51" s="1031"/>
      <c r="EF51" s="1031"/>
      <c r="EG51" s="1031"/>
      <c r="EH51" s="1031"/>
      <c r="EI51" s="1031"/>
      <c r="EJ51" s="1031"/>
      <c r="EK51" s="1031"/>
      <c r="EL51" s="1031"/>
      <c r="EM51" s="1031"/>
      <c r="EN51" s="1031"/>
      <c r="EO51" s="1031"/>
      <c r="EP51" s="1031"/>
      <c r="EQ51" s="1031"/>
      <c r="ER51" s="1031"/>
      <c r="ES51" s="1031"/>
      <c r="ET51" s="1031"/>
      <c r="EU51" s="1031"/>
      <c r="EV51" s="1031"/>
      <c r="EW51" s="1031"/>
      <c r="EX51" s="1031"/>
      <c r="EY51" s="1031"/>
      <c r="EZ51" s="1031"/>
      <c r="FA51" s="1031"/>
      <c r="FB51" s="1031"/>
      <c r="FC51" s="1031"/>
      <c r="FD51" s="1031"/>
      <c r="FE51" s="1031"/>
      <c r="FF51" s="1031"/>
      <c r="FG51" s="1031"/>
      <c r="FH51" s="1031"/>
      <c r="FI51" s="1031"/>
      <c r="FJ51" s="1031"/>
      <c r="FK51" s="1031"/>
      <c r="FL51" s="1031"/>
      <c r="FM51" s="1031"/>
      <c r="FN51" s="1031"/>
      <c r="FO51" s="1031"/>
      <c r="FP51" s="1031"/>
      <c r="FQ51" s="1031"/>
      <c r="FR51" s="1031"/>
      <c r="FS51" s="1031"/>
      <c r="FT51" s="1031"/>
      <c r="FU51" s="1031"/>
      <c r="FV51" s="1031"/>
      <c r="FW51" s="1031"/>
      <c r="FX51" s="1031"/>
      <c r="FY51" s="1031"/>
      <c r="FZ51" s="1031"/>
      <c r="GA51" s="1031"/>
      <c r="GB51" s="1031"/>
      <c r="GC51" s="1031"/>
      <c r="GD51" s="1031"/>
      <c r="GE51" s="1031"/>
      <c r="GF51" s="1031"/>
      <c r="GG51" s="1031"/>
      <c r="GH51" s="1031"/>
      <c r="GI51" s="1031"/>
      <c r="GJ51" s="1031"/>
      <c r="GK51" s="1031"/>
      <c r="GL51" s="1031"/>
      <c r="GM51" s="1031"/>
      <c r="GN51" s="1031"/>
      <c r="GO51" s="1031"/>
      <c r="GP51" s="1031"/>
      <c r="GQ51" s="1031"/>
      <c r="GR51" s="1031"/>
    </row>
    <row r="52" spans="1:200" ht="101.45" hidden="1">
      <c r="A52" s="1031"/>
      <c r="B52" s="1031"/>
      <c r="C52" s="1560" t="s">
        <v>2594</v>
      </c>
      <c r="D52" s="822" t="s">
        <v>2893</v>
      </c>
      <c r="E52" s="1033" t="s">
        <v>3027</v>
      </c>
      <c r="F52" s="1033" t="s">
        <v>3028</v>
      </c>
      <c r="G52" s="1026" t="s">
        <v>3029</v>
      </c>
      <c r="H52" s="1026" t="s">
        <v>3030</v>
      </c>
      <c r="I52" s="1074" t="s">
        <v>3031</v>
      </c>
      <c r="J52" s="1052">
        <v>9</v>
      </c>
      <c r="K52" s="1026" t="s">
        <v>2743</v>
      </c>
      <c r="L52" s="1052" t="s">
        <v>2525</v>
      </c>
      <c r="M52" s="1254" t="b">
        <v>1</v>
      </c>
      <c r="N52" s="1418">
        <v>46245</v>
      </c>
      <c r="O52" s="1031" t="s">
        <v>2866</v>
      </c>
      <c r="P52" s="1052">
        <v>90</v>
      </c>
      <c r="Q52" s="1031"/>
      <c r="S52" s="1052"/>
      <c r="T52" s="1052"/>
      <c r="U52" s="1031">
        <v>5</v>
      </c>
      <c r="V52" s="1031"/>
      <c r="W52" s="1031"/>
      <c r="X52" s="1031"/>
      <c r="Y52" s="1031"/>
      <c r="Z52" s="1031"/>
      <c r="AA52" s="1031"/>
      <c r="AB52" s="1031"/>
      <c r="AC52" s="1031"/>
      <c r="AD52" s="821"/>
      <c r="AE52" s="1031"/>
      <c r="AF52" s="1524" t="s">
        <v>2867</v>
      </c>
      <c r="AG52" s="1031"/>
      <c r="AH52" s="1031"/>
      <c r="AI52" s="1031"/>
      <c r="AJ52" s="821"/>
      <c r="AK52" s="1031"/>
      <c r="AL52" s="1031"/>
      <c r="AM52" s="1031"/>
      <c r="AN52" s="1031"/>
      <c r="AO52" s="1031"/>
      <c r="AP52" s="1031"/>
      <c r="AQ52" s="1031"/>
      <c r="AR52" s="1031"/>
      <c r="AS52" s="1031"/>
      <c r="AT52" s="1031"/>
      <c r="AU52" s="1031"/>
      <c r="AV52" s="1031"/>
      <c r="AW52" s="1031"/>
      <c r="AX52" s="1031"/>
      <c r="AY52" s="1031"/>
      <c r="AZ52" s="1031"/>
      <c r="BA52" s="1031"/>
      <c r="BB52" s="1031"/>
      <c r="BC52" s="1031"/>
      <c r="BD52" s="1031"/>
      <c r="BE52" s="1031"/>
      <c r="BF52" s="1031"/>
      <c r="BG52" s="1031"/>
      <c r="BH52" s="1031"/>
      <c r="BI52" s="1031"/>
      <c r="BJ52" s="1031"/>
      <c r="BK52" s="1031"/>
      <c r="BL52" s="1031"/>
      <c r="BM52" s="1031"/>
      <c r="BN52" s="1031"/>
      <c r="BO52" s="1031"/>
      <c r="BP52" s="1031"/>
      <c r="BQ52" s="1031"/>
      <c r="BR52" s="1031"/>
      <c r="BS52" s="1031"/>
      <c r="BT52" s="1031"/>
      <c r="BU52" s="1031"/>
      <c r="BV52" s="1031"/>
      <c r="BW52" s="1031"/>
      <c r="BX52" s="1031"/>
      <c r="BY52" s="1031"/>
      <c r="BZ52" s="1031"/>
      <c r="CA52" s="1031"/>
      <c r="CB52" s="1031"/>
      <c r="CC52" s="1031"/>
      <c r="CD52" s="1031"/>
      <c r="CE52" s="1031"/>
      <c r="CF52" s="1031"/>
      <c r="CG52" s="1031"/>
      <c r="CH52" s="1031"/>
      <c r="CI52" s="1031"/>
      <c r="CJ52" s="1031"/>
      <c r="CK52" s="1031"/>
      <c r="CL52" s="1031"/>
      <c r="CM52" s="1031"/>
      <c r="CN52" s="1031"/>
      <c r="CO52" s="1031"/>
      <c r="CP52" s="1031"/>
      <c r="CQ52" s="1031"/>
      <c r="CR52" s="1031"/>
      <c r="CS52" s="1031"/>
      <c r="CT52" s="1031"/>
      <c r="CU52" s="1031"/>
      <c r="CV52" s="1031"/>
      <c r="CW52" s="1031"/>
      <c r="CX52" s="1031"/>
      <c r="CY52" s="1031"/>
      <c r="CZ52" s="1031"/>
      <c r="DA52" s="1031"/>
      <c r="DB52" s="1031"/>
      <c r="DC52" s="1031"/>
      <c r="DD52" s="1031"/>
      <c r="DE52" s="1031"/>
      <c r="DF52" s="1031"/>
      <c r="DG52" s="1031"/>
      <c r="DH52" s="1031"/>
      <c r="DI52" s="1031"/>
      <c r="DJ52" s="1031"/>
      <c r="DK52" s="1031"/>
      <c r="DL52" s="1031"/>
      <c r="DM52" s="1031"/>
      <c r="DN52" s="1031"/>
      <c r="DO52" s="1031"/>
      <c r="DP52" s="1031"/>
      <c r="DQ52" s="1031"/>
      <c r="DR52" s="1031"/>
      <c r="DS52" s="1031"/>
      <c r="DT52" s="1031"/>
      <c r="DU52" s="1031"/>
      <c r="DV52" s="1031"/>
      <c r="DW52" s="1031"/>
      <c r="DX52" s="1031"/>
      <c r="DY52" s="1031"/>
      <c r="DZ52" s="1031"/>
      <c r="EA52" s="1031"/>
      <c r="EB52" s="1031"/>
      <c r="EC52" s="1031"/>
      <c r="ED52" s="1031"/>
      <c r="EE52" s="1031"/>
      <c r="EF52" s="1031"/>
      <c r="EG52" s="1031"/>
      <c r="EH52" s="1031"/>
      <c r="EI52" s="1031"/>
      <c r="EJ52" s="1031"/>
      <c r="EK52" s="1031"/>
      <c r="EL52" s="1031"/>
      <c r="EM52" s="1031"/>
      <c r="EN52" s="1031"/>
      <c r="EO52" s="1031"/>
      <c r="EP52" s="1031"/>
      <c r="EQ52" s="1031"/>
      <c r="ER52" s="1031"/>
      <c r="ES52" s="1031"/>
      <c r="ET52" s="1031"/>
      <c r="EU52" s="1031"/>
      <c r="EV52" s="1031"/>
      <c r="EW52" s="1031"/>
      <c r="EX52" s="1031"/>
      <c r="EY52" s="1031"/>
      <c r="EZ52" s="1031"/>
      <c r="FA52" s="1031"/>
      <c r="FB52" s="1031"/>
      <c r="FC52" s="1031"/>
      <c r="FD52" s="1031"/>
      <c r="FE52" s="1031"/>
      <c r="FF52" s="1031"/>
      <c r="FG52" s="1031"/>
      <c r="FH52" s="1031"/>
      <c r="FI52" s="1031"/>
      <c r="FJ52" s="1031"/>
      <c r="FK52" s="1031"/>
      <c r="FL52" s="1031"/>
      <c r="FM52" s="1031"/>
      <c r="FN52" s="1031"/>
      <c r="FO52" s="1031"/>
      <c r="FP52" s="1031"/>
      <c r="FQ52" s="1031"/>
      <c r="FR52" s="1031"/>
      <c r="FS52" s="1031"/>
      <c r="FT52" s="1031"/>
      <c r="FU52" s="1031"/>
      <c r="FV52" s="1031"/>
      <c r="FW52" s="1031"/>
      <c r="FX52" s="1031"/>
      <c r="FY52" s="1031"/>
      <c r="FZ52" s="1031"/>
      <c r="GA52" s="1031"/>
      <c r="GB52" s="1031"/>
      <c r="GC52" s="1031"/>
      <c r="GD52" s="1031"/>
      <c r="GE52" s="1031"/>
      <c r="GF52" s="1031"/>
      <c r="GG52" s="1031"/>
      <c r="GH52" s="1031"/>
      <c r="GI52" s="1031"/>
      <c r="GJ52" s="1031"/>
      <c r="GK52" s="1031"/>
      <c r="GL52" s="1031"/>
      <c r="GM52" s="1031"/>
      <c r="GN52" s="1031"/>
      <c r="GO52" s="1031"/>
      <c r="GP52" s="1031"/>
      <c r="GQ52" s="1031"/>
      <c r="GR52" s="1031"/>
    </row>
    <row r="53" spans="1:200" ht="87" hidden="1">
      <c r="A53">
        <f t="shared" ref="A53:A59" si="1">A52+1</f>
        <v>1</v>
      </c>
      <c r="C53" s="356" t="s">
        <v>42</v>
      </c>
      <c r="D53" s="356" t="s">
        <v>42</v>
      </c>
      <c r="E53" s="356" t="s">
        <v>3032</v>
      </c>
      <c r="F53" s="1025" t="s">
        <v>2579</v>
      </c>
      <c r="G53" s="1025" t="s">
        <v>2580</v>
      </c>
      <c r="H53" s="356"/>
      <c r="I53" s="1025"/>
      <c r="J53" s="1025"/>
      <c r="K53" s="1025" t="s">
        <v>3006</v>
      </c>
      <c r="L53" s="1025"/>
      <c r="M53" s="1254" t="b">
        <v>0</v>
      </c>
      <c r="N53" s="1025"/>
      <c r="O53" s="1025" t="s">
        <v>2791</v>
      </c>
      <c r="P53" s="1025">
        <v>27</v>
      </c>
      <c r="Q53" s="1031">
        <v>5</v>
      </c>
      <c r="R53" s="1031">
        <v>5</v>
      </c>
      <c r="S53" s="356"/>
      <c r="T53" s="1025"/>
      <c r="U53" s="356"/>
      <c r="V53" s="356"/>
      <c r="W53" s="356"/>
      <c r="X53" s="356"/>
      <c r="Y53" s="356"/>
      <c r="Z53" s="356"/>
      <c r="AA53" s="356"/>
      <c r="AB53" s="356"/>
      <c r="AC53" s="356"/>
      <c r="AD53" s="356"/>
      <c r="AE53" s="356"/>
      <c r="AF53" s="356"/>
      <c r="AG53" s="356"/>
      <c r="AH53" s="356"/>
      <c r="AI53" s="356"/>
    </row>
    <row r="54" spans="1:200" ht="72.599999999999994" hidden="1">
      <c r="A54">
        <f t="shared" si="1"/>
        <v>2</v>
      </c>
      <c r="C54" s="822" t="s">
        <v>85</v>
      </c>
      <c r="D54" t="s">
        <v>3033</v>
      </c>
      <c r="E54" t="s">
        <v>3034</v>
      </c>
      <c r="F54" t="s">
        <v>3035</v>
      </c>
      <c r="G54" s="722" t="s">
        <v>3036</v>
      </c>
      <c r="H54" s="722" t="s">
        <v>3037</v>
      </c>
      <c r="J54">
        <v>6</v>
      </c>
      <c r="K54" t="s">
        <v>89</v>
      </c>
      <c r="L54" s="1077" t="s">
        <v>2958</v>
      </c>
      <c r="N54" s="1335">
        <v>46176</v>
      </c>
      <c r="O54" s="821" t="s">
        <v>89</v>
      </c>
      <c r="P54" s="1031">
        <v>17.100000000000001</v>
      </c>
      <c r="Q54" s="1031">
        <v>8</v>
      </c>
      <c r="U54" s="272"/>
      <c r="X54" s="821" t="s">
        <v>583</v>
      </c>
      <c r="Y54" s="821"/>
      <c r="AC54" s="137" t="s">
        <v>3038</v>
      </c>
      <c r="AD54" t="s">
        <v>3039</v>
      </c>
      <c r="AF54" s="356"/>
      <c r="AG54" s="356"/>
      <c r="AH54" s="356" t="s">
        <v>3040</v>
      </c>
      <c r="AI54" s="356" t="s">
        <v>2959</v>
      </c>
    </row>
    <row r="55" spans="1:200" ht="246.6" hidden="1">
      <c r="A55">
        <f t="shared" si="1"/>
        <v>3</v>
      </c>
      <c r="C55" t="s">
        <v>263</v>
      </c>
      <c r="D55" t="s">
        <v>263</v>
      </c>
      <c r="E55" s="1177" t="s">
        <v>3041</v>
      </c>
      <c r="F55" s="356" t="s">
        <v>3042</v>
      </c>
      <c r="G55" s="356" t="s">
        <v>2904</v>
      </c>
      <c r="H55" s="356" t="s">
        <v>3043</v>
      </c>
      <c r="J55">
        <v>8</v>
      </c>
      <c r="K55" s="1031" t="s">
        <v>350</v>
      </c>
      <c r="L55" s="1031" t="s">
        <v>2821</v>
      </c>
      <c r="M55" s="1275"/>
      <c r="O55" s="1052" t="s">
        <v>1634</v>
      </c>
      <c r="P55" s="1275">
        <v>50</v>
      </c>
      <c r="Q55" s="1031"/>
      <c r="S55" s="1275"/>
      <c r="T55" s="1564" t="s">
        <v>3044</v>
      </c>
      <c r="U55">
        <v>3</v>
      </c>
      <c r="X55" t="s">
        <v>583</v>
      </c>
      <c r="AD55" s="722" t="s">
        <v>2912</v>
      </c>
      <c r="AF55"/>
    </row>
    <row r="56" spans="1:200" ht="116.1" hidden="1">
      <c r="A56">
        <f t="shared" si="1"/>
        <v>4</v>
      </c>
      <c r="C56" t="s">
        <v>42</v>
      </c>
      <c r="D56" t="s">
        <v>42</v>
      </c>
      <c r="E56" s="722" t="s">
        <v>3045</v>
      </c>
      <c r="F56" s="722" t="s">
        <v>3045</v>
      </c>
      <c r="G56" s="722" t="s">
        <v>3046</v>
      </c>
      <c r="H56" s="722" t="s">
        <v>3047</v>
      </c>
      <c r="I56" s="722" t="s">
        <v>3048</v>
      </c>
      <c r="K56" t="s">
        <v>3049</v>
      </c>
      <c r="L56" s="272" t="s">
        <v>2525</v>
      </c>
      <c r="N56" s="1233">
        <v>46282</v>
      </c>
      <c r="O56" s="1031" t="s">
        <v>958</v>
      </c>
      <c r="P56">
        <v>19</v>
      </c>
      <c r="Q56" s="272">
        <v>6</v>
      </c>
      <c r="R56" s="1031">
        <v>6</v>
      </c>
    </row>
    <row r="57" spans="1:200" ht="72.599999999999994" hidden="1">
      <c r="A57">
        <f t="shared" si="1"/>
        <v>5</v>
      </c>
      <c r="C57" s="821" t="s">
        <v>263</v>
      </c>
      <c r="D57" s="356" t="s">
        <v>3050</v>
      </c>
      <c r="E57" s="356" t="s">
        <v>3051</v>
      </c>
      <c r="F57" s="1277" t="s">
        <v>3052</v>
      </c>
      <c r="G57" s="356" t="s">
        <v>3053</v>
      </c>
      <c r="H57" s="356" t="s">
        <v>3054</v>
      </c>
      <c r="I57" s="356" t="s">
        <v>3055</v>
      </c>
      <c r="J57" s="821">
        <v>7</v>
      </c>
      <c r="K57" s="356" t="s">
        <v>3056</v>
      </c>
      <c r="L57" s="356" t="s">
        <v>2525</v>
      </c>
      <c r="M57" s="1273" t="b">
        <v>0</v>
      </c>
      <c r="N57" s="1062"/>
      <c r="O57" s="821" t="s">
        <v>1634</v>
      </c>
      <c r="P57" s="821">
        <v>25</v>
      </c>
      <c r="Q57" s="1031"/>
      <c r="S57" s="356"/>
      <c r="T57" s="822"/>
      <c r="U57" s="821">
        <v>1</v>
      </c>
      <c r="V57" s="821"/>
      <c r="W57" s="821"/>
      <c r="X57" s="821" t="s">
        <v>3057</v>
      </c>
      <c r="Y57" s="821"/>
      <c r="Z57" s="821"/>
      <c r="AA57" s="356"/>
      <c r="AB57" s="821"/>
      <c r="AC57" s="821"/>
      <c r="AD57" s="356" t="s">
        <v>3058</v>
      </c>
      <c r="AE57" s="821"/>
      <c r="AF57" s="356"/>
      <c r="AG57" s="356"/>
      <c r="AH57" s="356" t="s">
        <v>3059</v>
      </c>
      <c r="AI57" s="356" t="s">
        <v>35</v>
      </c>
    </row>
    <row r="58" spans="1:200" ht="87" hidden="1">
      <c r="A58">
        <f t="shared" si="1"/>
        <v>6</v>
      </c>
      <c r="C58" s="822" t="s">
        <v>85</v>
      </c>
      <c r="D58" t="s">
        <v>3033</v>
      </c>
      <c r="E58" t="s">
        <v>3060</v>
      </c>
      <c r="F58" s="1114" t="s">
        <v>3061</v>
      </c>
      <c r="G58" s="822" t="s">
        <v>3062</v>
      </c>
      <c r="H58" s="722" t="s">
        <v>3063</v>
      </c>
      <c r="J58" s="1031">
        <v>6</v>
      </c>
      <c r="K58" t="s">
        <v>3064</v>
      </c>
      <c r="L58" s="356" t="s">
        <v>2958</v>
      </c>
      <c r="M58" s="1275"/>
      <c r="N58" s="1335">
        <v>46176</v>
      </c>
      <c r="O58" s="821" t="s">
        <v>89</v>
      </c>
      <c r="P58" s="1031">
        <v>34.200000000000003</v>
      </c>
      <c r="Q58" s="1031">
        <v>9</v>
      </c>
      <c r="R58" s="1031">
        <v>8</v>
      </c>
      <c r="U58" s="272"/>
      <c r="X58" s="821" t="s">
        <v>583</v>
      </c>
      <c r="Y58" s="821"/>
      <c r="AA58" s="821"/>
      <c r="AC58" s="137" t="s">
        <v>3065</v>
      </c>
      <c r="AD58" t="s">
        <v>3039</v>
      </c>
      <c r="AF58" s="356"/>
      <c r="AG58" s="356"/>
      <c r="AH58" s="356" t="s">
        <v>3040</v>
      </c>
      <c r="AI58" s="356" t="s">
        <v>2959</v>
      </c>
    </row>
    <row r="59" spans="1:200" ht="231.95" hidden="1">
      <c r="A59">
        <f t="shared" si="1"/>
        <v>7</v>
      </c>
      <c r="C59" s="821" t="s">
        <v>263</v>
      </c>
      <c r="D59" s="356" t="s">
        <v>263</v>
      </c>
      <c r="E59" s="356" t="s">
        <v>2956</v>
      </c>
      <c r="F59" s="786" t="s">
        <v>3066</v>
      </c>
      <c r="G59" s="356" t="s">
        <v>3067</v>
      </c>
      <c r="H59" s="356" t="s">
        <v>3068</v>
      </c>
      <c r="I59" s="822" t="s">
        <v>3069</v>
      </c>
      <c r="J59" s="821">
        <v>8</v>
      </c>
      <c r="K59" s="356" t="s">
        <v>1634</v>
      </c>
      <c r="L59" s="356" t="s">
        <v>2511</v>
      </c>
      <c r="M59" s="1273" t="b">
        <v>0</v>
      </c>
      <c r="N59" s="1062"/>
      <c r="O59" s="821" t="s">
        <v>1634</v>
      </c>
      <c r="P59" s="821">
        <v>60</v>
      </c>
      <c r="Q59" s="1031"/>
      <c r="S59" s="356"/>
      <c r="T59" s="1021" t="s">
        <v>3070</v>
      </c>
      <c r="U59" s="821">
        <v>4</v>
      </c>
      <c r="V59" s="821"/>
      <c r="W59" s="821"/>
      <c r="X59" s="821" t="s">
        <v>3057</v>
      </c>
      <c r="Y59" s="821"/>
      <c r="Z59" s="356"/>
      <c r="AA59" s="821"/>
      <c r="AB59" s="821"/>
      <c r="AC59" s="821"/>
      <c r="AD59" s="356" t="s">
        <v>3058</v>
      </c>
      <c r="AE59" s="356"/>
      <c r="AF59" s="356"/>
      <c r="AG59" s="405" t="s">
        <v>3071</v>
      </c>
      <c r="AH59" s="356" t="s">
        <v>3072</v>
      </c>
      <c r="AI59" s="356" t="s">
        <v>35</v>
      </c>
    </row>
    <row r="60" spans="1:200" ht="231.95" hidden="1">
      <c r="A60" t="e">
        <f>#REF!+1</f>
        <v>#REF!</v>
      </c>
      <c r="C60" s="822" t="s">
        <v>85</v>
      </c>
      <c r="D60" s="356" t="s">
        <v>3073</v>
      </c>
      <c r="E60" s="356" t="s">
        <v>3074</v>
      </c>
      <c r="F60" s="356" t="s">
        <v>3075</v>
      </c>
      <c r="G60" s="356" t="s">
        <v>3076</v>
      </c>
      <c r="H60" s="356" t="s">
        <v>3077</v>
      </c>
      <c r="I60" s="356"/>
      <c r="J60" s="356"/>
      <c r="K60" s="356" t="s">
        <v>3078</v>
      </c>
      <c r="L60" s="356" t="s">
        <v>2958</v>
      </c>
      <c r="M60" s="1254" t="b">
        <v>1</v>
      </c>
      <c r="N60" s="356"/>
      <c r="O60" s="356" t="s">
        <v>420</v>
      </c>
      <c r="P60" s="356">
        <v>28.5</v>
      </c>
      <c r="Q60" s="1031">
        <v>10</v>
      </c>
      <c r="R60" s="1031">
        <v>7</v>
      </c>
      <c r="S60" s="356"/>
      <c r="T60" s="356"/>
      <c r="U60" s="356"/>
      <c r="V60" s="356"/>
      <c r="W60" s="356"/>
      <c r="X60" s="356" t="s">
        <v>583</v>
      </c>
      <c r="Y60" s="356"/>
      <c r="Z60" s="356"/>
      <c r="AA60" s="356"/>
      <c r="AB60" s="356"/>
      <c r="AC60" s="356" t="s">
        <v>3079</v>
      </c>
      <c r="AD60" s="356" t="s">
        <v>3039</v>
      </c>
      <c r="AE60" s="356"/>
      <c r="AF60" s="356"/>
      <c r="AG60" s="356"/>
      <c r="AH60" s="356" t="s">
        <v>3040</v>
      </c>
      <c r="AI60" s="356" t="s">
        <v>2959</v>
      </c>
    </row>
    <row r="61" spans="1:200" ht="72.599999999999994" hidden="1">
      <c r="A61">
        <f>A59+1</f>
        <v>8</v>
      </c>
      <c r="C61" s="356" t="s">
        <v>42</v>
      </c>
      <c r="D61" s="356" t="s">
        <v>3080</v>
      </c>
      <c r="E61" s="356" t="s">
        <v>2230</v>
      </c>
      <c r="F61" s="356" t="s">
        <v>3081</v>
      </c>
      <c r="G61" s="356" t="s">
        <v>3082</v>
      </c>
      <c r="H61" s="356" t="s">
        <v>3083</v>
      </c>
      <c r="I61" s="356" t="s">
        <v>3084</v>
      </c>
      <c r="J61" s="821"/>
      <c r="K61" s="356" t="s">
        <v>3085</v>
      </c>
      <c r="L61" s="356" t="s">
        <v>2525</v>
      </c>
      <c r="M61" s="821" t="s">
        <v>1315</v>
      </c>
      <c r="N61" s="1062"/>
      <c r="O61" s="821" t="s">
        <v>958</v>
      </c>
      <c r="P61" s="821">
        <v>20</v>
      </c>
      <c r="Q61" s="1455">
        <v>7</v>
      </c>
      <c r="R61" s="1178">
        <v>7</v>
      </c>
      <c r="S61" s="356"/>
      <c r="T61" s="356"/>
      <c r="U61" s="821" t="s">
        <v>583</v>
      </c>
      <c r="V61" s="821"/>
      <c r="W61" s="821"/>
      <c r="X61" s="821" t="s">
        <v>583</v>
      </c>
      <c r="Y61" s="821"/>
      <c r="Z61" s="821"/>
      <c r="AA61" s="356"/>
      <c r="AB61" s="821"/>
      <c r="AC61" s="821"/>
      <c r="AD61" s="821"/>
      <c r="AE61" s="821"/>
      <c r="AF61" s="356"/>
      <c r="AG61" s="137" t="s">
        <v>3086</v>
      </c>
      <c r="AH61" s="356"/>
      <c r="AI61" s="356" t="s">
        <v>35</v>
      </c>
    </row>
    <row r="62" spans="1:200" ht="116.1" hidden="1">
      <c r="A62">
        <f t="shared" ref="A62:A86" si="2">A61+1</f>
        <v>9</v>
      </c>
      <c r="C62" s="822" t="s">
        <v>85</v>
      </c>
      <c r="D62" s="356" t="s">
        <v>3073</v>
      </c>
      <c r="E62" s="356" t="s">
        <v>3087</v>
      </c>
      <c r="F62" s="822" t="s">
        <v>3088</v>
      </c>
      <c r="G62" s="800" t="s">
        <v>3089</v>
      </c>
      <c r="H62" s="1021" t="s">
        <v>3090</v>
      </c>
      <c r="I62" s="356" t="s">
        <v>3091</v>
      </c>
      <c r="J62" s="821">
        <v>5</v>
      </c>
      <c r="K62" s="356" t="s">
        <v>3092</v>
      </c>
      <c r="L62" s="356" t="s">
        <v>2958</v>
      </c>
      <c r="M62" s="1273" t="b">
        <v>0</v>
      </c>
      <c r="N62" s="1062"/>
      <c r="O62" s="821" t="s">
        <v>1580</v>
      </c>
      <c r="P62" s="1031">
        <v>163.39999999999998</v>
      </c>
      <c r="Q62" s="1031">
        <v>11</v>
      </c>
      <c r="R62" s="1031">
        <v>6</v>
      </c>
      <c r="S62" s="356"/>
      <c r="T62" s="821"/>
      <c r="U62" s="821"/>
      <c r="V62" s="821"/>
      <c r="W62" s="821"/>
      <c r="X62" s="821" t="s">
        <v>583</v>
      </c>
      <c r="Y62" s="821"/>
      <c r="Z62" s="821"/>
      <c r="AA62" s="821"/>
      <c r="AB62" s="821"/>
      <c r="AC62" s="356"/>
      <c r="AD62" s="356" t="s">
        <v>3039</v>
      </c>
      <c r="AE62" s="356"/>
      <c r="AF62" s="356"/>
      <c r="AG62" s="356"/>
      <c r="AH62" s="356" t="s">
        <v>3040</v>
      </c>
      <c r="AI62" s="356" t="s">
        <v>2959</v>
      </c>
    </row>
    <row r="63" spans="1:200" ht="174" hidden="1">
      <c r="A63">
        <f t="shared" si="2"/>
        <v>10</v>
      </c>
      <c r="C63" s="822" t="s">
        <v>85</v>
      </c>
      <c r="D63" s="356" t="s">
        <v>3093</v>
      </c>
      <c r="E63" s="356" t="s">
        <v>2192</v>
      </c>
      <c r="F63" s="786" t="s">
        <v>3094</v>
      </c>
      <c r="G63" s="356" t="s">
        <v>3095</v>
      </c>
      <c r="H63" s="356"/>
      <c r="I63" s="821" t="s">
        <v>3096</v>
      </c>
      <c r="J63" s="821">
        <v>5</v>
      </c>
      <c r="K63" s="356" t="s">
        <v>3097</v>
      </c>
      <c r="L63" s="356" t="s">
        <v>2958</v>
      </c>
      <c r="M63" s="1273" t="b">
        <v>0</v>
      </c>
      <c r="N63" s="1062">
        <v>46058</v>
      </c>
      <c r="O63" s="821" t="s">
        <v>89</v>
      </c>
      <c r="P63" s="821">
        <v>32.299999999999997</v>
      </c>
      <c r="Q63" s="1031">
        <v>12</v>
      </c>
      <c r="S63" s="356"/>
      <c r="T63" s="821"/>
      <c r="U63" s="821"/>
      <c r="V63" s="821"/>
      <c r="W63" s="821"/>
      <c r="X63" s="821" t="s">
        <v>583</v>
      </c>
      <c r="Y63" s="821"/>
      <c r="Z63" s="821"/>
      <c r="AA63" s="821"/>
      <c r="AB63" s="821"/>
      <c r="AC63" s="356"/>
      <c r="AD63" s="356" t="s">
        <v>3039</v>
      </c>
      <c r="AE63" s="356"/>
      <c r="AF63" s="356"/>
      <c r="AG63" s="356"/>
      <c r="AH63" s="356" t="s">
        <v>3040</v>
      </c>
      <c r="AI63" s="356" t="s">
        <v>2959</v>
      </c>
    </row>
    <row r="64" spans="1:200" ht="116.1" hidden="1">
      <c r="A64">
        <f t="shared" si="2"/>
        <v>11</v>
      </c>
      <c r="C64" s="822" t="s">
        <v>85</v>
      </c>
      <c r="D64" s="356" t="s">
        <v>3093</v>
      </c>
      <c r="E64" s="356" t="s">
        <v>2192</v>
      </c>
      <c r="F64" s="786" t="s">
        <v>3098</v>
      </c>
      <c r="G64" s="356" t="s">
        <v>3099</v>
      </c>
      <c r="H64" s="356"/>
      <c r="I64" s="821" t="s">
        <v>2165</v>
      </c>
      <c r="J64" s="821">
        <v>5</v>
      </c>
      <c r="K64" s="356" t="s">
        <v>3097</v>
      </c>
      <c r="L64" s="356" t="s">
        <v>2958</v>
      </c>
      <c r="M64" s="1273" t="b">
        <v>0</v>
      </c>
      <c r="N64" s="1062">
        <v>46058</v>
      </c>
      <c r="O64" s="821" t="s">
        <v>89</v>
      </c>
      <c r="P64" s="821">
        <v>60.8</v>
      </c>
      <c r="Q64" s="1031">
        <v>13</v>
      </c>
      <c r="S64" s="356"/>
      <c r="T64" s="821"/>
      <c r="U64" s="821"/>
      <c r="V64" s="821"/>
      <c r="W64" s="821"/>
      <c r="X64" s="821" t="s">
        <v>583</v>
      </c>
      <c r="Y64" s="821"/>
      <c r="Z64" s="821"/>
      <c r="AA64" s="821"/>
      <c r="AB64" s="821"/>
      <c r="AC64" s="356"/>
      <c r="AD64" s="356" t="s">
        <v>3039</v>
      </c>
      <c r="AE64" s="356"/>
      <c r="AF64" s="356"/>
      <c r="AG64" s="356"/>
      <c r="AH64" s="356" t="s">
        <v>3040</v>
      </c>
      <c r="AI64" s="356" t="s">
        <v>2959</v>
      </c>
    </row>
    <row r="65" spans="1:35" ht="101.45" hidden="1">
      <c r="A65">
        <f t="shared" si="2"/>
        <v>12</v>
      </c>
      <c r="C65" s="822" t="s">
        <v>85</v>
      </c>
      <c r="D65" s="356" t="s">
        <v>3093</v>
      </c>
      <c r="E65" s="356" t="s">
        <v>2192</v>
      </c>
      <c r="F65" s="786" t="s">
        <v>3100</v>
      </c>
      <c r="G65" s="356" t="s">
        <v>3101</v>
      </c>
      <c r="H65" s="356"/>
      <c r="I65" s="821" t="s">
        <v>2254</v>
      </c>
      <c r="J65" s="821">
        <v>5</v>
      </c>
      <c r="K65" s="356" t="s">
        <v>3102</v>
      </c>
      <c r="L65" s="356" t="s">
        <v>2958</v>
      </c>
      <c r="M65" s="1273" t="b">
        <v>0</v>
      </c>
      <c r="N65" s="1062">
        <v>46058</v>
      </c>
      <c r="O65" s="821" t="s">
        <v>89</v>
      </c>
      <c r="P65" s="821">
        <v>9.5</v>
      </c>
      <c r="Q65" s="1031">
        <v>14</v>
      </c>
      <c r="S65" s="356"/>
      <c r="T65" s="821"/>
      <c r="U65" s="821"/>
      <c r="V65" s="821"/>
      <c r="W65" s="821"/>
      <c r="X65" s="821" t="s">
        <v>583</v>
      </c>
      <c r="Y65" s="821"/>
      <c r="Z65" s="821"/>
      <c r="AA65" s="821"/>
      <c r="AB65" s="821"/>
      <c r="AC65" s="356"/>
      <c r="AD65" s="356" t="s">
        <v>3039</v>
      </c>
      <c r="AE65" s="356"/>
      <c r="AF65" s="356"/>
      <c r="AG65" s="356"/>
      <c r="AH65" s="356" t="s">
        <v>3040</v>
      </c>
      <c r="AI65" s="356" t="s">
        <v>2959</v>
      </c>
    </row>
    <row r="66" spans="1:35" ht="159.6" hidden="1">
      <c r="A66">
        <f t="shared" si="2"/>
        <v>13</v>
      </c>
      <c r="C66" s="822" t="s">
        <v>85</v>
      </c>
      <c r="D66" s="356" t="s">
        <v>3093</v>
      </c>
      <c r="E66" s="356" t="s">
        <v>2192</v>
      </c>
      <c r="F66" s="786" t="s">
        <v>3103</v>
      </c>
      <c r="G66" s="356" t="s">
        <v>3104</v>
      </c>
      <c r="H66" s="356"/>
      <c r="I66" s="821" t="s">
        <v>2165</v>
      </c>
      <c r="J66" s="821">
        <v>5</v>
      </c>
      <c r="K66" s="356" t="s">
        <v>3102</v>
      </c>
      <c r="L66" s="356" t="s">
        <v>2958</v>
      </c>
      <c r="M66" s="1273" t="b">
        <v>0</v>
      </c>
      <c r="N66" s="1062">
        <v>46058</v>
      </c>
      <c r="O66" s="821" t="s">
        <v>89</v>
      </c>
      <c r="P66" s="821">
        <v>38</v>
      </c>
      <c r="Q66" s="1031">
        <v>15</v>
      </c>
      <c r="S66" s="356"/>
      <c r="T66" s="821"/>
      <c r="U66" s="821"/>
      <c r="V66" s="821"/>
      <c r="W66" s="821"/>
      <c r="X66" s="821" t="s">
        <v>583</v>
      </c>
      <c r="Y66" s="821"/>
      <c r="Z66" s="821"/>
      <c r="AA66" s="1137"/>
      <c r="AB66" s="821"/>
      <c r="AC66" s="356"/>
      <c r="AD66" s="356" t="s">
        <v>3039</v>
      </c>
      <c r="AE66" s="356"/>
      <c r="AF66" s="356"/>
      <c r="AG66" s="356"/>
      <c r="AH66" s="356" t="s">
        <v>3040</v>
      </c>
      <c r="AI66" s="356" t="s">
        <v>2959</v>
      </c>
    </row>
    <row r="67" spans="1:35" ht="72.599999999999994" hidden="1">
      <c r="A67">
        <f t="shared" si="2"/>
        <v>14</v>
      </c>
      <c r="C67" s="822" t="s">
        <v>85</v>
      </c>
      <c r="D67" s="356" t="s">
        <v>3093</v>
      </c>
      <c r="E67" s="356" t="s">
        <v>2188</v>
      </c>
      <c r="F67" s="356" t="s">
        <v>3105</v>
      </c>
      <c r="G67" s="356" t="s">
        <v>3106</v>
      </c>
      <c r="H67" s="821"/>
      <c r="I67" s="356"/>
      <c r="J67" s="821">
        <v>5</v>
      </c>
      <c r="K67" s="356" t="s">
        <v>3107</v>
      </c>
      <c r="L67" s="356" t="s">
        <v>2958</v>
      </c>
      <c r="M67" s="1273" t="b">
        <v>0</v>
      </c>
      <c r="N67" s="824"/>
      <c r="O67" s="821" t="s">
        <v>89</v>
      </c>
      <c r="P67" s="821">
        <v>9.5</v>
      </c>
      <c r="Q67" s="1031">
        <v>16</v>
      </c>
      <c r="S67" s="356"/>
      <c r="T67" s="821"/>
      <c r="U67" s="821"/>
      <c r="V67" s="821"/>
      <c r="W67" s="821"/>
      <c r="X67" s="821" t="s">
        <v>583</v>
      </c>
      <c r="Y67" s="821"/>
      <c r="Z67" s="821"/>
      <c r="AA67" s="821"/>
      <c r="AB67" s="821"/>
      <c r="AC67" s="356"/>
      <c r="AD67" s="356" t="s">
        <v>3039</v>
      </c>
      <c r="AE67" s="356"/>
      <c r="AF67" s="356"/>
      <c r="AG67" s="356"/>
      <c r="AH67" s="356" t="s">
        <v>3040</v>
      </c>
      <c r="AI67" s="356" t="s">
        <v>2959</v>
      </c>
    </row>
    <row r="68" spans="1:35" ht="72.599999999999994" hidden="1">
      <c r="A68">
        <f t="shared" si="2"/>
        <v>15</v>
      </c>
      <c r="C68" s="822" t="s">
        <v>85</v>
      </c>
      <c r="D68" s="356" t="s">
        <v>3108</v>
      </c>
      <c r="E68" s="356" t="s">
        <v>3109</v>
      </c>
      <c r="F68" s="356" t="s">
        <v>3110</v>
      </c>
      <c r="G68" s="356" t="s">
        <v>3111</v>
      </c>
      <c r="H68" s="356" t="s">
        <v>3112</v>
      </c>
      <c r="I68" s="356"/>
      <c r="J68" s="821">
        <v>5</v>
      </c>
      <c r="K68" s="356" t="s">
        <v>3113</v>
      </c>
      <c r="L68" s="356" t="s">
        <v>2958</v>
      </c>
      <c r="M68" s="1273" t="b">
        <v>0</v>
      </c>
      <c r="N68" s="1062"/>
      <c r="O68" s="821" t="s">
        <v>3114</v>
      </c>
      <c r="P68" s="821">
        <v>117.8</v>
      </c>
      <c r="Q68" s="1031">
        <v>17</v>
      </c>
      <c r="S68" s="356"/>
      <c r="T68" s="1091"/>
      <c r="U68" s="821"/>
      <c r="V68" s="821"/>
      <c r="W68" s="821"/>
      <c r="X68" s="821" t="s">
        <v>583</v>
      </c>
      <c r="Y68" s="821"/>
      <c r="Z68" s="821"/>
      <c r="AA68" s="821"/>
      <c r="AB68" s="821"/>
      <c r="AC68" s="821"/>
      <c r="AD68" s="821" t="s">
        <v>3115</v>
      </c>
      <c r="AE68" s="821"/>
      <c r="AF68" s="356"/>
      <c r="AG68" s="821"/>
      <c r="AH68" s="356" t="s">
        <v>3040</v>
      </c>
      <c r="AI68" s="356" t="s">
        <v>2959</v>
      </c>
    </row>
    <row r="69" spans="1:35" ht="72.599999999999994" hidden="1">
      <c r="A69">
        <f t="shared" si="2"/>
        <v>16</v>
      </c>
      <c r="C69" s="822" t="s">
        <v>85</v>
      </c>
      <c r="D69" s="356" t="s">
        <v>571</v>
      </c>
      <c r="E69" s="356" t="s">
        <v>2188</v>
      </c>
      <c r="F69" s="356" t="s">
        <v>3116</v>
      </c>
      <c r="G69" s="356" t="s">
        <v>3117</v>
      </c>
      <c r="H69" s="356"/>
      <c r="I69" s="356"/>
      <c r="J69" s="821">
        <v>5</v>
      </c>
      <c r="K69" s="356" t="s">
        <v>3118</v>
      </c>
      <c r="L69" s="356" t="s">
        <v>2958</v>
      </c>
      <c r="M69" s="1273" t="b">
        <v>0</v>
      </c>
      <c r="N69" s="1062">
        <v>46072</v>
      </c>
      <c r="O69" s="821" t="s">
        <v>89</v>
      </c>
      <c r="P69" s="821">
        <v>11.399999999999999</v>
      </c>
      <c r="Q69" s="1031">
        <v>18</v>
      </c>
      <c r="S69" s="356"/>
      <c r="T69" s="821"/>
      <c r="U69" s="821"/>
      <c r="V69" s="821"/>
      <c r="W69" s="821"/>
      <c r="X69" s="821" t="s">
        <v>583</v>
      </c>
      <c r="Y69" s="821"/>
      <c r="Z69" s="821"/>
      <c r="AA69" s="821"/>
      <c r="AB69" s="821"/>
      <c r="AC69" s="356"/>
      <c r="AD69" s="356" t="s">
        <v>3039</v>
      </c>
      <c r="AE69" s="356"/>
      <c r="AF69" s="356"/>
      <c r="AG69" s="356"/>
      <c r="AH69" s="356" t="s">
        <v>3040</v>
      </c>
      <c r="AI69" s="356" t="s">
        <v>2959</v>
      </c>
    </row>
    <row r="70" spans="1:35" ht="72.599999999999994" hidden="1">
      <c r="A70">
        <f t="shared" si="2"/>
        <v>17</v>
      </c>
      <c r="C70" s="822" t="s">
        <v>85</v>
      </c>
      <c r="D70" s="356" t="s">
        <v>985</v>
      </c>
      <c r="E70" s="356" t="s">
        <v>2188</v>
      </c>
      <c r="F70" s="356" t="s">
        <v>3119</v>
      </c>
      <c r="G70" s="356" t="s">
        <v>3120</v>
      </c>
      <c r="H70" s="821"/>
      <c r="I70" s="356"/>
      <c r="J70" s="821">
        <v>5</v>
      </c>
      <c r="K70" s="356" t="s">
        <v>3107</v>
      </c>
      <c r="L70" s="356" t="s">
        <v>2958</v>
      </c>
      <c r="M70" s="1273" t="b">
        <v>0</v>
      </c>
      <c r="N70" s="824"/>
      <c r="O70" s="821" t="s">
        <v>89</v>
      </c>
      <c r="P70" s="821">
        <v>22.799999999999997</v>
      </c>
      <c r="Q70" s="1031">
        <v>19</v>
      </c>
      <c r="S70" s="356"/>
      <c r="T70" s="821"/>
      <c r="U70" s="821"/>
      <c r="V70" s="821"/>
      <c r="W70" s="821"/>
      <c r="X70" s="821" t="s">
        <v>583</v>
      </c>
      <c r="Y70" s="821"/>
      <c r="Z70" s="821"/>
      <c r="AA70" s="821"/>
      <c r="AB70" s="821"/>
      <c r="AC70" s="356"/>
      <c r="AD70" s="356" t="s">
        <v>3039</v>
      </c>
      <c r="AE70" s="356"/>
      <c r="AF70" s="356"/>
      <c r="AG70" s="356"/>
      <c r="AH70" s="356" t="s">
        <v>3040</v>
      </c>
      <c r="AI70" s="356" t="s">
        <v>2959</v>
      </c>
    </row>
    <row r="71" spans="1:35" ht="72.599999999999994" hidden="1">
      <c r="A71">
        <f t="shared" si="2"/>
        <v>18</v>
      </c>
      <c r="C71" s="822" t="s">
        <v>85</v>
      </c>
      <c r="D71" s="356" t="s">
        <v>3108</v>
      </c>
      <c r="E71" s="356" t="s">
        <v>3121</v>
      </c>
      <c r="F71" s="356" t="s">
        <v>3122</v>
      </c>
      <c r="G71" s="356" t="s">
        <v>3123</v>
      </c>
      <c r="H71" s="356"/>
      <c r="I71" s="356" t="s">
        <v>3124</v>
      </c>
      <c r="J71" s="821">
        <v>5</v>
      </c>
      <c r="K71" s="356" t="s">
        <v>3125</v>
      </c>
      <c r="L71" s="356" t="s">
        <v>2958</v>
      </c>
      <c r="M71" s="1273" t="b">
        <v>0</v>
      </c>
      <c r="N71" s="1062"/>
      <c r="O71" s="821" t="s">
        <v>89</v>
      </c>
      <c r="P71" s="821">
        <v>32.299999999999997</v>
      </c>
      <c r="Q71" s="1031">
        <v>20</v>
      </c>
      <c r="S71" s="356"/>
      <c r="T71" s="821"/>
      <c r="U71" s="821"/>
      <c r="V71" s="821"/>
      <c r="W71" s="821"/>
      <c r="X71" s="821" t="s">
        <v>583</v>
      </c>
      <c r="Y71" s="821"/>
      <c r="Z71" s="821"/>
      <c r="AA71" s="821"/>
      <c r="AB71" s="821"/>
      <c r="AC71" s="356"/>
      <c r="AD71" s="356" t="s">
        <v>3039</v>
      </c>
      <c r="AE71" s="356"/>
      <c r="AF71" s="356"/>
      <c r="AG71" s="356"/>
      <c r="AH71" s="356" t="s">
        <v>3040</v>
      </c>
      <c r="AI71" s="356" t="s">
        <v>2959</v>
      </c>
    </row>
    <row r="72" spans="1:35" ht="72.599999999999994" hidden="1">
      <c r="A72">
        <f t="shared" si="2"/>
        <v>19</v>
      </c>
      <c r="C72" s="822" t="s">
        <v>85</v>
      </c>
      <c r="D72" t="s">
        <v>3033</v>
      </c>
      <c r="E72" t="s">
        <v>3126</v>
      </c>
      <c r="F72" s="1289" t="s">
        <v>3127</v>
      </c>
      <c r="G72" s="722" t="s">
        <v>3128</v>
      </c>
      <c r="H72" s="1289" t="s">
        <v>3129</v>
      </c>
      <c r="J72">
        <v>6</v>
      </c>
      <c r="K72" t="s">
        <v>89</v>
      </c>
      <c r="L72" s="356" t="s">
        <v>2958</v>
      </c>
      <c r="N72" s="1335">
        <v>46175</v>
      </c>
      <c r="O72" s="821" t="s">
        <v>89</v>
      </c>
      <c r="P72" s="1031">
        <v>19</v>
      </c>
      <c r="Q72" s="1031">
        <v>21</v>
      </c>
      <c r="U72" s="272"/>
      <c r="X72" s="821" t="s">
        <v>583</v>
      </c>
      <c r="Y72" s="821"/>
      <c r="AC72" s="137" t="s">
        <v>3130</v>
      </c>
      <c r="AD72" t="s">
        <v>3039</v>
      </c>
      <c r="AF72" s="356"/>
      <c r="AG72" s="356"/>
      <c r="AH72" s="356" t="s">
        <v>3040</v>
      </c>
      <c r="AI72" s="356" t="s">
        <v>2959</v>
      </c>
    </row>
    <row r="73" spans="1:35" ht="101.45" hidden="1">
      <c r="A73">
        <f t="shared" si="2"/>
        <v>20</v>
      </c>
      <c r="C73" s="822" t="s">
        <v>85</v>
      </c>
      <c r="D73" s="356" t="s">
        <v>3093</v>
      </c>
      <c r="E73" s="356" t="s">
        <v>2188</v>
      </c>
      <c r="F73" s="1025" t="s">
        <v>3131</v>
      </c>
      <c r="G73" s="356" t="s">
        <v>3132</v>
      </c>
      <c r="H73" s="822" t="s">
        <v>3133</v>
      </c>
      <c r="I73" s="821"/>
      <c r="J73" s="821">
        <v>5</v>
      </c>
      <c r="K73" s="356"/>
      <c r="L73" s="356" t="s">
        <v>2958</v>
      </c>
      <c r="M73" s="1254" t="b">
        <v>0</v>
      </c>
      <c r="N73" s="1030"/>
      <c r="O73" s="821" t="s">
        <v>89</v>
      </c>
      <c r="P73" s="821">
        <v>26.6</v>
      </c>
      <c r="Q73" s="1031">
        <v>22</v>
      </c>
      <c r="S73" s="821"/>
      <c r="T73" s="821"/>
      <c r="U73" s="821"/>
      <c r="V73" s="821"/>
      <c r="W73" s="821"/>
      <c r="X73" s="821" t="s">
        <v>583</v>
      </c>
      <c r="Y73" s="821"/>
      <c r="Z73" s="821"/>
      <c r="AA73" s="821"/>
      <c r="AB73" s="821"/>
      <c r="AC73" s="356"/>
      <c r="AD73" s="356" t="s">
        <v>3039</v>
      </c>
      <c r="AE73" s="356"/>
      <c r="AF73" s="356"/>
      <c r="AG73" s="356"/>
      <c r="AH73" s="356" t="s">
        <v>3040</v>
      </c>
      <c r="AI73" s="356" t="s">
        <v>2959</v>
      </c>
    </row>
    <row r="74" spans="1:35" ht="130.5" hidden="1">
      <c r="A74">
        <f t="shared" si="2"/>
        <v>21</v>
      </c>
      <c r="C74" s="822" t="s">
        <v>85</v>
      </c>
      <c r="D74" s="356" t="s">
        <v>3093</v>
      </c>
      <c r="E74" s="356" t="s">
        <v>2188</v>
      </c>
      <c r="F74" s="356" t="s">
        <v>3134</v>
      </c>
      <c r="G74" s="356" t="s">
        <v>3135</v>
      </c>
      <c r="H74" s="1021" t="s">
        <v>3136</v>
      </c>
      <c r="I74" s="821"/>
      <c r="J74" s="821">
        <v>5</v>
      </c>
      <c r="K74" s="356"/>
      <c r="L74" s="356" t="s">
        <v>2958</v>
      </c>
      <c r="M74" s="1254" t="b">
        <v>0</v>
      </c>
      <c r="N74" s="1030"/>
      <c r="O74" s="821" t="s">
        <v>1580</v>
      </c>
      <c r="P74" s="821">
        <v>13.3</v>
      </c>
      <c r="Q74" s="1031">
        <v>23</v>
      </c>
      <c r="S74" s="821"/>
      <c r="T74" s="821"/>
      <c r="U74" s="821"/>
      <c r="V74" s="821"/>
      <c r="W74" s="821"/>
      <c r="X74" s="821" t="s">
        <v>583</v>
      </c>
      <c r="Y74" s="821"/>
      <c r="Z74" s="821"/>
      <c r="AA74" s="821"/>
      <c r="AB74" s="821"/>
      <c r="AC74" s="356"/>
      <c r="AD74" s="356" t="s">
        <v>3039</v>
      </c>
      <c r="AE74" s="356"/>
      <c r="AF74" s="356"/>
      <c r="AG74" s="356"/>
      <c r="AH74" s="356" t="s">
        <v>3040</v>
      </c>
      <c r="AI74" s="356" t="s">
        <v>2959</v>
      </c>
    </row>
    <row r="75" spans="1:35" ht="72.599999999999994" hidden="1">
      <c r="A75">
        <f t="shared" si="2"/>
        <v>22</v>
      </c>
      <c r="C75" s="822" t="s">
        <v>85</v>
      </c>
      <c r="D75" s="1331" t="s">
        <v>985</v>
      </c>
      <c r="E75" s="1367" t="s">
        <v>2188</v>
      </c>
      <c r="F75" s="1368" t="s">
        <v>3137</v>
      </c>
      <c r="G75" s="1371" t="s">
        <v>3138</v>
      </c>
      <c r="H75" s="356" t="s">
        <v>3138</v>
      </c>
      <c r="I75" s="821"/>
      <c r="J75" s="821">
        <v>5</v>
      </c>
      <c r="K75" s="356"/>
      <c r="L75" s="356" t="s">
        <v>2958</v>
      </c>
      <c r="M75" s="1254" t="b">
        <v>0</v>
      </c>
      <c r="N75" s="1030"/>
      <c r="O75" s="821" t="s">
        <v>89</v>
      </c>
      <c r="P75" s="821">
        <v>47.5</v>
      </c>
      <c r="Q75" s="1031">
        <v>24</v>
      </c>
      <c r="S75" s="821"/>
      <c r="T75" s="356"/>
      <c r="U75" s="821"/>
      <c r="V75" s="821"/>
      <c r="W75" s="821"/>
      <c r="X75" s="821" t="s">
        <v>583</v>
      </c>
      <c r="Y75" s="821"/>
      <c r="Z75" s="821"/>
      <c r="AA75" s="821"/>
      <c r="AB75" s="821"/>
      <c r="AC75" s="356"/>
      <c r="AD75" s="356" t="s">
        <v>3039</v>
      </c>
      <c r="AE75" s="356"/>
      <c r="AF75" s="356"/>
      <c r="AG75" s="356"/>
      <c r="AH75" s="356" t="s">
        <v>3040</v>
      </c>
      <c r="AI75" s="356" t="s">
        <v>2959</v>
      </c>
    </row>
    <row r="76" spans="1:35" ht="159.6" hidden="1">
      <c r="A76">
        <f t="shared" si="2"/>
        <v>23</v>
      </c>
      <c r="C76" s="822" t="s">
        <v>85</v>
      </c>
      <c r="D76" s="1331" t="s">
        <v>2827</v>
      </c>
      <c r="E76" s="1566" t="s">
        <v>3139</v>
      </c>
      <c r="F76" s="1368" t="s">
        <v>3140</v>
      </c>
      <c r="G76" s="1371" t="s">
        <v>3141</v>
      </c>
      <c r="H76" s="356" t="s">
        <v>3142</v>
      </c>
      <c r="I76" s="356" t="s">
        <v>3143</v>
      </c>
      <c r="J76" s="821">
        <v>8</v>
      </c>
      <c r="K76" s="1031" t="s">
        <v>3144</v>
      </c>
      <c r="L76" s="1031" t="s">
        <v>2525</v>
      </c>
      <c r="N76" s="1418">
        <v>46246</v>
      </c>
      <c r="O76" s="821" t="s">
        <v>2833</v>
      </c>
      <c r="P76" s="722">
        <v>11.772499999999999</v>
      </c>
      <c r="Q76" s="1031">
        <v>25</v>
      </c>
      <c r="X76" t="s">
        <v>583</v>
      </c>
      <c r="AD76" t="s">
        <v>3145</v>
      </c>
      <c r="AF76"/>
    </row>
    <row r="77" spans="1:35" ht="57.95" hidden="1">
      <c r="A77">
        <f t="shared" si="2"/>
        <v>24</v>
      </c>
      <c r="C77" s="822" t="s">
        <v>85</v>
      </c>
      <c r="D77" s="1025" t="s">
        <v>85</v>
      </c>
      <c r="E77" s="1025" t="s">
        <v>3146</v>
      </c>
      <c r="F77" s="1025" t="s">
        <v>3147</v>
      </c>
      <c r="G77" s="1025" t="s">
        <v>3148</v>
      </c>
      <c r="H77" s="1025"/>
      <c r="I77" s="1025"/>
      <c r="J77" s="1026">
        <v>7</v>
      </c>
      <c r="K77" s="1025" t="s">
        <v>3125</v>
      </c>
      <c r="L77" s="1025" t="s">
        <v>2958</v>
      </c>
      <c r="M77" s="821" t="s">
        <v>6</v>
      </c>
      <c r="N77" s="1069"/>
      <c r="O77" s="821" t="s">
        <v>89</v>
      </c>
      <c r="P77" s="1026">
        <v>16.62</v>
      </c>
      <c r="Q77" s="1031">
        <v>26</v>
      </c>
      <c r="S77" s="1025"/>
      <c r="T77" s="1025"/>
      <c r="U77" s="1026"/>
      <c r="V77" s="1026"/>
      <c r="W77" s="1026"/>
      <c r="X77" s="821" t="s">
        <v>583</v>
      </c>
      <c r="Y77" s="821"/>
      <c r="Z77" s="1026"/>
      <c r="AA77" s="1025"/>
      <c r="AB77" s="1026"/>
      <c r="AC77" s="1026"/>
      <c r="AD77" s="821" t="s">
        <v>3039</v>
      </c>
      <c r="AE77" s="821"/>
      <c r="AF77" s="356"/>
      <c r="AG77" s="821"/>
      <c r="AH77" s="356" t="s">
        <v>3149</v>
      </c>
      <c r="AI77" s="356" t="s">
        <v>35</v>
      </c>
    </row>
    <row r="78" spans="1:35" ht="101.45" hidden="1">
      <c r="A78">
        <f t="shared" si="2"/>
        <v>25</v>
      </c>
      <c r="C78" s="822" t="s">
        <v>85</v>
      </c>
      <c r="D78" s="1033" t="s">
        <v>985</v>
      </c>
      <c r="E78" s="1025" t="s">
        <v>3150</v>
      </c>
      <c r="F78" s="356" t="s">
        <v>3151</v>
      </c>
      <c r="G78" s="1025" t="s">
        <v>3152</v>
      </c>
      <c r="H78" s="1025"/>
      <c r="I78" s="356"/>
      <c r="J78" s="1026">
        <v>7</v>
      </c>
      <c r="K78" s="1025" t="s">
        <v>3153</v>
      </c>
      <c r="L78" s="1025" t="s">
        <v>2958</v>
      </c>
      <c r="M78" s="821" t="s">
        <v>6</v>
      </c>
      <c r="N78" s="1069">
        <v>46212</v>
      </c>
      <c r="O78" s="821" t="s">
        <v>3154</v>
      </c>
      <c r="P78" s="1026">
        <v>45.7</v>
      </c>
      <c r="Q78" s="1031">
        <v>27</v>
      </c>
      <c r="S78" s="1025"/>
      <c r="T78" s="1025"/>
      <c r="U78" s="1026"/>
      <c r="V78" s="1026"/>
      <c r="W78" s="1026"/>
      <c r="X78" s="821" t="s">
        <v>583</v>
      </c>
      <c r="Y78" s="821"/>
      <c r="Z78" s="1026"/>
      <c r="AA78" s="356"/>
      <c r="AB78" s="1026"/>
      <c r="AC78" s="1026"/>
      <c r="AD78" s="821" t="s">
        <v>3039</v>
      </c>
      <c r="AE78" s="821"/>
      <c r="AF78" s="356"/>
      <c r="AG78" s="821"/>
      <c r="AH78" s="356"/>
      <c r="AI78" s="356" t="s">
        <v>35</v>
      </c>
    </row>
    <row r="79" spans="1:35" ht="275.45" hidden="1">
      <c r="A79">
        <f t="shared" si="2"/>
        <v>26</v>
      </c>
      <c r="C79" s="822" t="s">
        <v>85</v>
      </c>
      <c r="D79" s="356" t="s">
        <v>410</v>
      </c>
      <c r="E79" s="356" t="s">
        <v>3155</v>
      </c>
      <c r="F79" s="356" t="s">
        <v>3156</v>
      </c>
      <c r="G79" s="356" t="s">
        <v>3157</v>
      </c>
      <c r="H79" s="356" t="s">
        <v>3158</v>
      </c>
      <c r="I79" s="356" t="s">
        <v>3159</v>
      </c>
      <c r="J79" s="356">
        <v>7</v>
      </c>
      <c r="K79" s="356" t="s">
        <v>3160</v>
      </c>
      <c r="L79" s="356" t="s">
        <v>2958</v>
      </c>
      <c r="M79" s="785"/>
      <c r="N79" s="356"/>
      <c r="O79" s="356"/>
      <c r="P79" s="356">
        <v>18</v>
      </c>
      <c r="Q79" s="1031">
        <v>28</v>
      </c>
      <c r="S79" s="356"/>
      <c r="T79" s="356"/>
      <c r="U79" s="356"/>
      <c r="V79" s="356"/>
      <c r="W79" s="356"/>
      <c r="X79" s="821" t="s">
        <v>583</v>
      </c>
      <c r="Y79" s="821"/>
      <c r="Z79" s="356"/>
      <c r="AA79" s="356"/>
      <c r="AB79" s="356"/>
      <c r="AC79" s="356"/>
      <c r="AD79" s="356" t="s">
        <v>3039</v>
      </c>
      <c r="AE79" s="356"/>
      <c r="AF79" s="356"/>
      <c r="AG79" s="356"/>
      <c r="AH79" s="356" t="s">
        <v>3149</v>
      </c>
      <c r="AI79" s="356" t="s">
        <v>35</v>
      </c>
    </row>
    <row r="80" spans="1:35" ht="72.599999999999994" hidden="1">
      <c r="A80">
        <f t="shared" si="2"/>
        <v>27</v>
      </c>
      <c r="C80" s="821" t="s">
        <v>263</v>
      </c>
      <c r="D80" s="1025" t="s">
        <v>263</v>
      </c>
      <c r="E80" s="1025" t="s">
        <v>3161</v>
      </c>
      <c r="F80" s="1120" t="s">
        <v>3162</v>
      </c>
      <c r="G80" s="1025" t="s">
        <v>3163</v>
      </c>
      <c r="H80" s="1025" t="s">
        <v>3164</v>
      </c>
      <c r="I80" s="1025" t="s">
        <v>3165</v>
      </c>
      <c r="J80" s="1026">
        <v>8</v>
      </c>
      <c r="K80" s="1025" t="s">
        <v>1634</v>
      </c>
      <c r="L80" s="1025" t="s">
        <v>2511</v>
      </c>
      <c r="M80" s="1254" t="b">
        <v>1</v>
      </c>
      <c r="N80" s="1062"/>
      <c r="O80" s="821" t="s">
        <v>1634</v>
      </c>
      <c r="P80" s="821">
        <v>30</v>
      </c>
      <c r="Q80" s="1031"/>
      <c r="S80" s="356"/>
      <c r="T80" s="1021" t="s">
        <v>3166</v>
      </c>
      <c r="U80" s="821">
        <v>2</v>
      </c>
      <c r="V80" s="821"/>
      <c r="W80" s="821"/>
      <c r="X80" s="821" t="s">
        <v>3057</v>
      </c>
      <c r="Y80" s="821"/>
      <c r="Z80" s="356"/>
      <c r="AA80" s="821"/>
      <c r="AB80" s="821"/>
      <c r="AC80" s="821"/>
      <c r="AD80" s="356" t="s">
        <v>3058</v>
      </c>
      <c r="AE80" s="356"/>
      <c r="AF80" s="356"/>
      <c r="AG80" s="356"/>
      <c r="AH80" s="356" t="s">
        <v>3072</v>
      </c>
      <c r="AI80" s="356" t="s">
        <v>35</v>
      </c>
    </row>
    <row r="81" spans="1:199" ht="87" hidden="1">
      <c r="A81">
        <f t="shared" si="2"/>
        <v>28</v>
      </c>
      <c r="C81" s="822" t="s">
        <v>85</v>
      </c>
      <c r="D81" s="356" t="s">
        <v>3093</v>
      </c>
      <c r="E81" s="722" t="s">
        <v>3167</v>
      </c>
      <c r="F81" s="722" t="s">
        <v>3168</v>
      </c>
      <c r="G81" s="722" t="s">
        <v>3169</v>
      </c>
      <c r="H81" s="722" t="s">
        <v>3170</v>
      </c>
      <c r="I81" s="1289" t="s">
        <v>3171</v>
      </c>
      <c r="J81">
        <v>8</v>
      </c>
      <c r="K81" s="1031" t="s">
        <v>3172</v>
      </c>
      <c r="L81" s="1031" t="s">
        <v>2525</v>
      </c>
      <c r="N81" s="1281">
        <v>46246</v>
      </c>
      <c r="O81" s="1031" t="s">
        <v>1544</v>
      </c>
      <c r="P81" s="722">
        <v>39.472499999999997</v>
      </c>
      <c r="Q81" s="1031">
        <v>29</v>
      </c>
      <c r="R81"/>
      <c r="X81" t="s">
        <v>583</v>
      </c>
      <c r="AD81" t="s">
        <v>3145</v>
      </c>
      <c r="AF81"/>
    </row>
    <row r="82" spans="1:199" ht="159.6" hidden="1">
      <c r="A82">
        <f t="shared" si="2"/>
        <v>29</v>
      </c>
      <c r="C82" s="822" t="s">
        <v>85</v>
      </c>
      <c r="D82" s="356" t="s">
        <v>3093</v>
      </c>
      <c r="E82" s="722" t="s">
        <v>3167</v>
      </c>
      <c r="F82" s="722" t="s">
        <v>3173</v>
      </c>
      <c r="G82" s="722" t="s">
        <v>3174</v>
      </c>
      <c r="H82" s="722" t="s">
        <v>3175</v>
      </c>
      <c r="I82" s="1289" t="s">
        <v>3176</v>
      </c>
      <c r="J82">
        <v>8</v>
      </c>
      <c r="K82" s="1031" t="s">
        <v>3177</v>
      </c>
      <c r="L82" s="1031" t="s">
        <v>2525</v>
      </c>
      <c r="N82" s="1281">
        <v>46246</v>
      </c>
      <c r="O82" s="1031" t="s">
        <v>1544</v>
      </c>
      <c r="P82" s="722">
        <v>9.6950000000000003</v>
      </c>
      <c r="Q82" s="1031">
        <v>30</v>
      </c>
      <c r="R82"/>
      <c r="X82" t="s">
        <v>583</v>
      </c>
      <c r="AD82" t="s">
        <v>3145</v>
      </c>
      <c r="AF82"/>
    </row>
    <row r="83" spans="1:199" ht="150">
      <c r="A83">
        <f t="shared" si="2"/>
        <v>30</v>
      </c>
      <c r="C83" s="356" t="s">
        <v>101</v>
      </c>
      <c r="D83" s="356" t="s">
        <v>101</v>
      </c>
      <c r="E83" s="356" t="s">
        <v>3178</v>
      </c>
      <c r="F83" s="356" t="s">
        <v>3179</v>
      </c>
      <c r="G83" s="356" t="s">
        <v>3180</v>
      </c>
      <c r="H83" s="356" t="s">
        <v>3181</v>
      </c>
      <c r="I83" s="356" t="s">
        <v>3182</v>
      </c>
      <c r="J83" s="356"/>
      <c r="K83" s="356" t="s">
        <v>3183</v>
      </c>
      <c r="L83" s="356"/>
      <c r="M83" s="356"/>
      <c r="N83" s="1233">
        <v>46286</v>
      </c>
      <c r="O83" s="1031" t="s">
        <v>3184</v>
      </c>
      <c r="P83" s="821">
        <v>10</v>
      </c>
      <c r="Q83" s="1031">
        <v>9</v>
      </c>
      <c r="R83" s="1031">
        <v>9</v>
      </c>
      <c r="S83" s="356"/>
      <c r="T83" s="356"/>
      <c r="U83" s="356"/>
      <c r="V83" s="356"/>
      <c r="W83" s="1281"/>
      <c r="X83" s="356"/>
      <c r="Y83" s="356"/>
      <c r="Z83" s="356"/>
      <c r="AA83" s="356"/>
      <c r="AB83" s="356"/>
      <c r="AC83" s="356"/>
      <c r="AD83" s="356"/>
      <c r="AF83"/>
    </row>
    <row r="84" spans="1:199" ht="188.45" hidden="1">
      <c r="A84">
        <f t="shared" si="2"/>
        <v>31</v>
      </c>
      <c r="C84" t="s">
        <v>263</v>
      </c>
      <c r="D84" t="s">
        <v>263</v>
      </c>
      <c r="E84" s="722" t="s">
        <v>3185</v>
      </c>
      <c r="F84" s="722"/>
      <c r="G84" s="722" t="s">
        <v>3186</v>
      </c>
      <c r="H84" s="722"/>
      <c r="J84">
        <v>8</v>
      </c>
      <c r="K84" s="1031" t="s">
        <v>293</v>
      </c>
      <c r="L84" s="1031" t="s">
        <v>2525</v>
      </c>
      <c r="M84" s="1273" t="b">
        <v>1</v>
      </c>
      <c r="O84" s="1031" t="s">
        <v>1634</v>
      </c>
      <c r="P84">
        <v>50</v>
      </c>
      <c r="Q84" s="1031"/>
      <c r="T84" s="1466" t="s">
        <v>3187</v>
      </c>
      <c r="U84">
        <v>2</v>
      </c>
      <c r="X84" s="821" t="s">
        <v>583</v>
      </c>
      <c r="AD84" s="356" t="s">
        <v>3058</v>
      </c>
      <c r="AF84"/>
    </row>
    <row r="85" spans="1:199" ht="57.95" hidden="1">
      <c r="A85">
        <f t="shared" si="2"/>
        <v>32</v>
      </c>
      <c r="C85" s="822" t="s">
        <v>42</v>
      </c>
      <c r="D85" s="356" t="s">
        <v>235</v>
      </c>
      <c r="E85" s="356" t="s">
        <v>3007</v>
      </c>
      <c r="F85" s="356" t="s">
        <v>3188</v>
      </c>
      <c r="G85" s="356" t="s">
        <v>3189</v>
      </c>
      <c r="H85" s="356"/>
      <c r="I85" s="356"/>
      <c r="J85" s="821"/>
      <c r="K85" s="356"/>
      <c r="L85" s="356"/>
      <c r="M85" s="1254" t="b">
        <v>0</v>
      </c>
      <c r="N85" s="1062"/>
      <c r="O85" s="821" t="s">
        <v>958</v>
      </c>
      <c r="P85" s="821">
        <v>10</v>
      </c>
      <c r="Q85" s="1031">
        <v>8</v>
      </c>
      <c r="R85" s="1031">
        <v>8</v>
      </c>
      <c r="S85" s="356"/>
      <c r="T85" s="356"/>
      <c r="U85" s="821" t="s">
        <v>583</v>
      </c>
      <c r="V85" s="821"/>
      <c r="W85" s="821"/>
      <c r="X85" s="821" t="s">
        <v>583</v>
      </c>
      <c r="Y85" s="821"/>
      <c r="Z85" s="821"/>
      <c r="AA85" s="821" t="s">
        <v>3190</v>
      </c>
      <c r="AB85" s="821"/>
      <c r="AC85" s="821" t="s">
        <v>3191</v>
      </c>
      <c r="AD85" s="821" t="s">
        <v>3013</v>
      </c>
      <c r="AE85" s="356"/>
      <c r="AF85" s="356" t="s">
        <v>35</v>
      </c>
      <c r="AG85" s="356"/>
      <c r="AH85" s="356"/>
      <c r="AI85" s="356" t="s">
        <v>2959</v>
      </c>
    </row>
    <row r="86" spans="1:199" ht="75">
      <c r="A86">
        <f t="shared" si="2"/>
        <v>33</v>
      </c>
      <c r="C86" s="356" t="s">
        <v>101</v>
      </c>
      <c r="D86" s="356" t="s">
        <v>101</v>
      </c>
      <c r="E86" s="356" t="s">
        <v>3192</v>
      </c>
      <c r="F86" s="356" t="s">
        <v>3193</v>
      </c>
      <c r="G86" s="356" t="s">
        <v>3194</v>
      </c>
      <c r="H86" s="356" t="s">
        <v>3195</v>
      </c>
      <c r="I86" s="356" t="s">
        <v>3196</v>
      </c>
      <c r="J86" s="821"/>
      <c r="K86" s="356" t="s">
        <v>3183</v>
      </c>
      <c r="L86" s="356"/>
      <c r="M86" s="1025"/>
      <c r="N86" s="1233">
        <v>46286</v>
      </c>
      <c r="O86" s="1031" t="s">
        <v>3184</v>
      </c>
      <c r="P86" s="821">
        <v>10</v>
      </c>
      <c r="Q86" s="1031">
        <v>10</v>
      </c>
      <c r="R86" s="1031">
        <v>10</v>
      </c>
      <c r="S86" s="356"/>
      <c r="T86" s="356"/>
      <c r="U86" s="356"/>
      <c r="V86" s="356"/>
      <c r="W86" s="1281"/>
      <c r="X86" s="356"/>
      <c r="Y86" s="356"/>
      <c r="Z86" s="356"/>
      <c r="AA86" s="356"/>
      <c r="AB86" s="356"/>
      <c r="AC86" s="911"/>
      <c r="AD86" s="356"/>
      <c r="AF86"/>
    </row>
    <row r="87" spans="1:199" ht="90">
      <c r="A87" t="e">
        <f>#REF!+1</f>
        <v>#REF!</v>
      </c>
      <c r="C87" t="s">
        <v>101</v>
      </c>
      <c r="D87" t="s">
        <v>3197</v>
      </c>
      <c r="E87" s="722" t="s">
        <v>3198</v>
      </c>
      <c r="F87" s="722" t="s">
        <v>3199</v>
      </c>
      <c r="G87" s="722" t="s">
        <v>3200</v>
      </c>
      <c r="H87" s="1289" t="s">
        <v>3201</v>
      </c>
      <c r="K87" s="1031"/>
      <c r="L87" s="1031"/>
      <c r="M87" s="1275"/>
      <c r="N87" s="1233">
        <v>46286</v>
      </c>
      <c r="O87" s="1031" t="s">
        <v>958</v>
      </c>
      <c r="P87" s="821">
        <v>40</v>
      </c>
      <c r="Q87" s="1031">
        <v>11</v>
      </c>
      <c r="R87" s="1031">
        <v>11</v>
      </c>
      <c r="X87" s="821"/>
      <c r="AF87"/>
    </row>
    <row r="88" spans="1:199" ht="29.1" hidden="1">
      <c r="A88" t="e">
        <f>A87+1</f>
        <v>#REF!</v>
      </c>
      <c r="C88" s="822" t="s">
        <v>85</v>
      </c>
      <c r="D88" s="356" t="s">
        <v>3093</v>
      </c>
      <c r="E88" s="722" t="s">
        <v>3202</v>
      </c>
      <c r="F88" s="722" t="s">
        <v>3203</v>
      </c>
      <c r="G88" s="722" t="s">
        <v>3204</v>
      </c>
      <c r="H88" s="722" t="s">
        <v>3205</v>
      </c>
      <c r="J88">
        <v>8</v>
      </c>
      <c r="K88" s="356" t="s">
        <v>3125</v>
      </c>
      <c r="L88" s="1031" t="s">
        <v>2525</v>
      </c>
      <c r="M88" s="1275"/>
      <c r="N88" s="1281">
        <v>46246</v>
      </c>
      <c r="O88" s="1031" t="s">
        <v>1544</v>
      </c>
      <c r="P88" s="722">
        <v>13.85</v>
      </c>
      <c r="Q88" s="1031">
        <v>31</v>
      </c>
      <c r="R88"/>
      <c r="X88" t="s">
        <v>583</v>
      </c>
      <c r="AD88" t="s">
        <v>3145</v>
      </c>
      <c r="AF88"/>
    </row>
    <row r="89" spans="1:199" ht="225">
      <c r="C89" t="s">
        <v>101</v>
      </c>
      <c r="D89" t="s">
        <v>2808</v>
      </c>
      <c r="E89" s="722" t="s">
        <v>3206</v>
      </c>
      <c r="F89" s="80" t="s">
        <v>3207</v>
      </c>
      <c r="G89" s="722" t="s">
        <v>3208</v>
      </c>
      <c r="H89" s="1289" t="s">
        <v>3209</v>
      </c>
      <c r="I89" s="1289" t="s">
        <v>3210</v>
      </c>
      <c r="K89" t="s">
        <v>3177</v>
      </c>
      <c r="L89" s="272" t="s">
        <v>2525</v>
      </c>
      <c r="N89" s="1233">
        <v>46286</v>
      </c>
      <c r="O89" s="1031" t="s">
        <v>958</v>
      </c>
      <c r="P89" s="1031">
        <v>20</v>
      </c>
      <c r="Q89" s="1031">
        <v>12</v>
      </c>
      <c r="R89" s="1031">
        <v>12</v>
      </c>
      <c r="AJ89" s="1530"/>
    </row>
    <row r="90" spans="1:199" ht="60">
      <c r="C90" t="s">
        <v>101</v>
      </c>
      <c r="D90" t="s">
        <v>2808</v>
      </c>
      <c r="E90" s="722" t="s">
        <v>3211</v>
      </c>
      <c r="F90" s="80" t="s">
        <v>3212</v>
      </c>
      <c r="G90" t="s">
        <v>3213</v>
      </c>
      <c r="H90" s="1282" t="s">
        <v>3214</v>
      </c>
      <c r="I90" s="1289" t="s">
        <v>3215</v>
      </c>
      <c r="L90" s="272" t="s">
        <v>2525</v>
      </c>
      <c r="N90" s="1233">
        <v>46286</v>
      </c>
      <c r="O90" s="1031" t="s">
        <v>958</v>
      </c>
      <c r="P90" s="1031">
        <v>30</v>
      </c>
      <c r="Q90" s="1031">
        <v>13</v>
      </c>
      <c r="R90" s="1031">
        <v>13</v>
      </c>
    </row>
    <row r="91" spans="1:199" ht="90">
      <c r="A91">
        <f>A90+1</f>
        <v>1</v>
      </c>
      <c r="C91" s="356" t="s">
        <v>101</v>
      </c>
      <c r="D91" s="356" t="s">
        <v>3216</v>
      </c>
      <c r="E91" s="356" t="s">
        <v>2306</v>
      </c>
      <c r="F91" s="1308" t="s">
        <v>2309</v>
      </c>
      <c r="G91" s="800" t="s">
        <v>2310</v>
      </c>
      <c r="H91" s="356" t="s">
        <v>3217</v>
      </c>
      <c r="I91" s="822" t="s">
        <v>2311</v>
      </c>
      <c r="J91" s="821"/>
      <c r="K91" s="356" t="s">
        <v>3218</v>
      </c>
      <c r="L91" s="1279" t="s">
        <v>2958</v>
      </c>
      <c r="M91" s="1254" t="b">
        <v>0</v>
      </c>
      <c r="N91" s="821"/>
      <c r="O91" s="821" t="s">
        <v>1213</v>
      </c>
      <c r="P91" s="821">
        <v>10</v>
      </c>
      <c r="Q91" s="1031">
        <v>14</v>
      </c>
      <c r="R91" s="1031">
        <v>14</v>
      </c>
      <c r="S91" s="821"/>
      <c r="T91" s="821"/>
      <c r="U91" s="821"/>
      <c r="V91" s="821"/>
      <c r="W91" s="821"/>
      <c r="X91" s="821"/>
      <c r="Y91" s="821"/>
      <c r="Z91" s="821"/>
      <c r="AA91" s="356"/>
      <c r="AB91" s="821"/>
      <c r="AC91" s="821"/>
      <c r="AD91" s="356"/>
      <c r="AE91" s="356"/>
      <c r="AF91" s="356"/>
      <c r="AG91" s="137" t="s">
        <v>3219</v>
      </c>
      <c r="AH91" s="356"/>
      <c r="AI91" s="356" t="s">
        <v>2959</v>
      </c>
    </row>
    <row r="92" spans="1:199" ht="75">
      <c r="A92">
        <f>A91+1</f>
        <v>2</v>
      </c>
      <c r="C92" s="356" t="s">
        <v>101</v>
      </c>
      <c r="D92" s="356" t="s">
        <v>101</v>
      </c>
      <c r="E92" s="356" t="s">
        <v>2306</v>
      </c>
      <c r="F92" s="356" t="s">
        <v>3220</v>
      </c>
      <c r="G92" s="356" t="s">
        <v>2308</v>
      </c>
      <c r="H92" s="821" t="s">
        <v>2308</v>
      </c>
      <c r="I92" s="822" t="s">
        <v>3221</v>
      </c>
      <c r="J92" s="821">
        <v>2</v>
      </c>
      <c r="K92" s="356" t="s">
        <v>3222</v>
      </c>
      <c r="L92" s="356" t="s">
        <v>2821</v>
      </c>
      <c r="M92" s="821"/>
      <c r="N92" s="824">
        <v>45988</v>
      </c>
      <c r="O92" s="821" t="s">
        <v>3184</v>
      </c>
      <c r="P92" s="821">
        <v>30</v>
      </c>
      <c r="Q92" s="1031">
        <v>15</v>
      </c>
      <c r="R92" s="1031">
        <v>15</v>
      </c>
      <c r="S92" s="356"/>
      <c r="T92" s="821"/>
      <c r="U92" s="821"/>
      <c r="V92" s="821"/>
      <c r="W92" s="821"/>
      <c r="X92" s="821"/>
      <c r="Y92" s="821"/>
      <c r="Z92" s="821"/>
      <c r="AA92" s="356"/>
      <c r="AB92" s="821"/>
      <c r="AC92" s="821"/>
      <c r="AD92" s="356"/>
      <c r="AE92" s="356"/>
      <c r="AF92" s="356"/>
      <c r="AG92" s="137" t="s">
        <v>3219</v>
      </c>
      <c r="AH92" s="356"/>
      <c r="AI92" s="356" t="s">
        <v>2959</v>
      </c>
    </row>
    <row r="93" spans="1:199" ht="237" hidden="1" customHeight="1">
      <c r="A93">
        <f>A92+1</f>
        <v>3</v>
      </c>
      <c r="C93" t="s">
        <v>101</v>
      </c>
      <c r="D93" s="722" t="s">
        <v>101</v>
      </c>
      <c r="E93" s="722" t="s">
        <v>3223</v>
      </c>
      <c r="F93" s="722" t="s">
        <v>3224</v>
      </c>
      <c r="G93" s="722" t="s">
        <v>3225</v>
      </c>
      <c r="H93" s="722" t="s">
        <v>3226</v>
      </c>
      <c r="I93" s="722" t="s">
        <v>3227</v>
      </c>
      <c r="J93">
        <v>8</v>
      </c>
      <c r="K93" s="821" t="s">
        <v>3228</v>
      </c>
      <c r="L93" s="1031" t="s">
        <v>2525</v>
      </c>
      <c r="M93" s="1254" t="b">
        <v>0</v>
      </c>
      <c r="N93" s="1233">
        <v>46247</v>
      </c>
      <c r="O93" s="821" t="s">
        <v>3229</v>
      </c>
      <c r="P93" s="1080"/>
      <c r="Q93" s="821" t="s">
        <v>3230</v>
      </c>
      <c r="AF93" s="404" t="s">
        <v>3231</v>
      </c>
    </row>
    <row r="94" spans="1:199" ht="231.95" hidden="1">
      <c r="A94">
        <v>1</v>
      </c>
      <c r="C94" t="s">
        <v>1008</v>
      </c>
      <c r="D94" t="s">
        <v>3197</v>
      </c>
      <c r="E94" s="722" t="s">
        <v>3232</v>
      </c>
      <c r="F94" s="722" t="s">
        <v>3233</v>
      </c>
      <c r="G94" s="722" t="s">
        <v>3234</v>
      </c>
      <c r="H94" s="1289" t="s">
        <v>3235</v>
      </c>
      <c r="I94" s="1289" t="s">
        <v>3236</v>
      </c>
      <c r="K94" s="1031" t="s">
        <v>3237</v>
      </c>
      <c r="L94" s="1031" t="s">
        <v>2821</v>
      </c>
      <c r="N94" s="1233">
        <v>46282</v>
      </c>
      <c r="O94" s="1031" t="s">
        <v>958</v>
      </c>
      <c r="P94">
        <v>40</v>
      </c>
      <c r="Q94" s="1031"/>
    </row>
    <row r="95" spans="1:199" ht="304.5" hidden="1">
      <c r="A95">
        <f>A94+1</f>
        <v>2</v>
      </c>
      <c r="C95" t="s">
        <v>101</v>
      </c>
      <c r="D95" t="s">
        <v>3238</v>
      </c>
      <c r="E95" s="722" t="s">
        <v>3239</v>
      </c>
      <c r="F95" s="722" t="s">
        <v>3240</v>
      </c>
      <c r="G95" s="722" t="s">
        <v>3241</v>
      </c>
      <c r="H95" s="80" t="s">
        <v>3242</v>
      </c>
      <c r="I95" s="722" t="s">
        <v>3243</v>
      </c>
      <c r="J95">
        <v>9</v>
      </c>
      <c r="K95" t="s">
        <v>2820</v>
      </c>
      <c r="L95" s="272" t="s">
        <v>2525</v>
      </c>
      <c r="N95" s="1233">
        <v>46286</v>
      </c>
      <c r="O95" s="1031" t="s">
        <v>1213</v>
      </c>
      <c r="P95" s="1031">
        <v>100</v>
      </c>
      <c r="Q95" s="1031"/>
      <c r="AK95" s="722"/>
      <c r="AL95" s="722"/>
      <c r="AM95" s="722"/>
      <c r="AN95" s="1289"/>
      <c r="AO95" s="722"/>
      <c r="AR95" s="272"/>
      <c r="AU95" s="1031"/>
      <c r="BL95" s="722"/>
      <c r="BQ95" s="722"/>
      <c r="BR95" s="722"/>
      <c r="BS95" s="722"/>
      <c r="BT95" s="1289"/>
      <c r="BU95" s="722"/>
      <c r="BX95" s="272"/>
      <c r="CA95" s="1031"/>
      <c r="CR95" s="722"/>
      <c r="CW95" s="722"/>
      <c r="CX95" s="722"/>
      <c r="CY95" s="722"/>
      <c r="CZ95" s="1289"/>
      <c r="DA95" s="722"/>
      <c r="DD95" s="272"/>
      <c r="DG95" s="1031"/>
      <c r="DX95" s="722"/>
      <c r="EC95" s="722"/>
      <c r="ED95" s="722"/>
      <c r="EE95" s="722"/>
      <c r="EF95" s="1289"/>
      <c r="EG95" s="722"/>
      <c r="EJ95" s="272"/>
      <c r="EM95" s="1031"/>
      <c r="FD95" s="722"/>
      <c r="FI95" s="722"/>
      <c r="FJ95" s="722"/>
      <c r="FK95" s="722"/>
      <c r="FL95" s="1289"/>
      <c r="FM95" s="722"/>
      <c r="FP95" s="272"/>
      <c r="FS95" s="1031"/>
      <c r="GJ95" s="722"/>
      <c r="GO95" s="722"/>
      <c r="GP95" s="722"/>
      <c r="GQ95" s="722"/>
    </row>
    <row r="96" spans="1:199" ht="130.5" hidden="1">
      <c r="A96">
        <f>A95+1</f>
        <v>3</v>
      </c>
      <c r="C96" s="356" t="s">
        <v>101</v>
      </c>
      <c r="D96" s="356" t="s">
        <v>3244</v>
      </c>
      <c r="E96" s="356" t="s">
        <v>3245</v>
      </c>
      <c r="F96" s="1308" t="s">
        <v>3246</v>
      </c>
      <c r="G96" s="356" t="s">
        <v>3247</v>
      </c>
      <c r="H96" s="356" t="s">
        <v>3248</v>
      </c>
      <c r="I96" s="1387" t="s">
        <v>3249</v>
      </c>
      <c r="J96" s="821">
        <v>5</v>
      </c>
      <c r="K96" s="356" t="s">
        <v>3250</v>
      </c>
      <c r="L96" s="356" t="s">
        <v>2525</v>
      </c>
      <c r="M96" s="1254" t="b">
        <v>0</v>
      </c>
      <c r="N96" s="1233"/>
      <c r="O96" s="821" t="s">
        <v>958</v>
      </c>
      <c r="P96" s="821">
        <v>10</v>
      </c>
      <c r="Q96" s="1031"/>
      <c r="S96" s="356"/>
      <c r="T96" s="821"/>
      <c r="U96" s="821" t="s">
        <v>583</v>
      </c>
      <c r="V96" s="821"/>
      <c r="W96" s="821"/>
      <c r="X96" s="821"/>
      <c r="Y96" s="821"/>
      <c r="Z96" s="821"/>
      <c r="AA96" s="356"/>
      <c r="AB96" s="821"/>
      <c r="AC96" s="821"/>
      <c r="AD96" s="356"/>
      <c r="AE96" s="356"/>
      <c r="AF96" s="356"/>
      <c r="AG96" s="1138" t="s">
        <v>3251</v>
      </c>
      <c r="AH96" s="356"/>
      <c r="AI96" s="356" t="s">
        <v>2959</v>
      </c>
    </row>
    <row r="97" spans="1:35" ht="87" hidden="1">
      <c r="A97" t="e">
        <f>#REF!+1</f>
        <v>#REF!</v>
      </c>
      <c r="C97" s="356" t="s">
        <v>101</v>
      </c>
      <c r="D97" s="356" t="s">
        <v>3252</v>
      </c>
      <c r="E97" s="356" t="s">
        <v>3253</v>
      </c>
      <c r="F97" s="356" t="s">
        <v>3254</v>
      </c>
      <c r="G97" s="1303" t="s">
        <v>3255</v>
      </c>
      <c r="H97" s="356" t="s">
        <v>3254</v>
      </c>
      <c r="I97" s="356" t="s">
        <v>3255</v>
      </c>
      <c r="J97" s="356">
        <v>8</v>
      </c>
      <c r="K97" s="356" t="s">
        <v>3256</v>
      </c>
      <c r="L97" s="356" t="s">
        <v>2525</v>
      </c>
      <c r="M97" s="356"/>
      <c r="N97" s="356"/>
      <c r="O97" s="356" t="s">
        <v>1213</v>
      </c>
      <c r="P97" s="821">
        <v>100</v>
      </c>
      <c r="Q97" s="1031"/>
      <c r="S97" s="356"/>
      <c r="T97" s="356"/>
      <c r="U97" s="356"/>
      <c r="V97" s="356"/>
      <c r="W97" s="356"/>
      <c r="X97" s="821"/>
      <c r="Y97" s="356"/>
      <c r="Z97" s="356"/>
      <c r="AA97" s="356"/>
      <c r="AB97" s="356"/>
      <c r="AC97" s="356"/>
      <c r="AD97" s="597"/>
      <c r="AF97"/>
    </row>
    <row r="98" spans="1:35" ht="144.94999999999999" hidden="1">
      <c r="A98" t="e">
        <f t="shared" ref="A98:A130" si="3">A97+1</f>
        <v>#REF!</v>
      </c>
      <c r="C98" s="822" t="s">
        <v>85</v>
      </c>
      <c r="D98" s="356" t="s">
        <v>985</v>
      </c>
      <c r="E98" s="356" t="s">
        <v>2188</v>
      </c>
      <c r="F98" s="356" t="s">
        <v>3257</v>
      </c>
      <c r="G98" s="800" t="s">
        <v>3258</v>
      </c>
      <c r="H98" s="356"/>
      <c r="I98" s="356"/>
      <c r="J98" s="821">
        <v>5</v>
      </c>
      <c r="K98" s="356" t="s">
        <v>3259</v>
      </c>
      <c r="L98" s="356" t="s">
        <v>2958</v>
      </c>
      <c r="M98" s="1254" t="b">
        <v>0</v>
      </c>
      <c r="N98" s="1062">
        <v>46058</v>
      </c>
      <c r="O98" s="821" t="s">
        <v>89</v>
      </c>
      <c r="P98" s="821">
        <v>13.3</v>
      </c>
      <c r="Q98" s="1031">
        <v>32</v>
      </c>
      <c r="S98" s="356"/>
      <c r="T98" s="821"/>
      <c r="U98" s="821"/>
      <c r="V98" s="821"/>
      <c r="W98" s="821"/>
      <c r="X98" s="821" t="s">
        <v>583</v>
      </c>
      <c r="Y98" s="821"/>
      <c r="Z98" s="821"/>
      <c r="AA98" s="821"/>
      <c r="AB98" s="821"/>
      <c r="AC98" s="356"/>
      <c r="AD98" s="356" t="s">
        <v>3039</v>
      </c>
      <c r="AE98" s="356"/>
      <c r="AF98" s="356"/>
      <c r="AG98" s="356"/>
      <c r="AH98" s="356" t="s">
        <v>3040</v>
      </c>
      <c r="AI98" s="356" t="s">
        <v>2959</v>
      </c>
    </row>
    <row r="99" spans="1:35" ht="130.5" hidden="1">
      <c r="A99" t="e">
        <f t="shared" si="3"/>
        <v>#REF!</v>
      </c>
      <c r="C99" s="822" t="s">
        <v>85</v>
      </c>
      <c r="D99" s="356" t="s">
        <v>3073</v>
      </c>
      <c r="E99" s="356" t="s">
        <v>3260</v>
      </c>
      <c r="F99" s="722" t="s">
        <v>3261</v>
      </c>
      <c r="G99" s="356" t="s">
        <v>3262</v>
      </c>
      <c r="H99" s="722"/>
      <c r="J99" s="1031">
        <v>8</v>
      </c>
      <c r="K99" s="1031"/>
      <c r="L99" s="1031" t="s">
        <v>2525</v>
      </c>
      <c r="N99" s="1281">
        <v>46252</v>
      </c>
      <c r="O99" s="821" t="s">
        <v>420</v>
      </c>
      <c r="P99" s="722">
        <v>44.32</v>
      </c>
      <c r="Q99" s="1031">
        <v>33</v>
      </c>
      <c r="R99"/>
      <c r="X99" t="s">
        <v>583</v>
      </c>
      <c r="AD99" t="s">
        <v>3145</v>
      </c>
      <c r="AF99"/>
    </row>
    <row r="100" spans="1:35" ht="116.1" hidden="1">
      <c r="A100" t="e">
        <f t="shared" si="3"/>
        <v>#REF!</v>
      </c>
      <c r="C100" s="356" t="s">
        <v>101</v>
      </c>
      <c r="D100" s="356" t="s">
        <v>101</v>
      </c>
      <c r="E100" s="356" t="s">
        <v>2274</v>
      </c>
      <c r="F100" s="356" t="s">
        <v>149</v>
      </c>
      <c r="G100" s="356" t="s">
        <v>149</v>
      </c>
      <c r="H100" s="356" t="s">
        <v>3263</v>
      </c>
      <c r="I100" s="356" t="s">
        <v>3263</v>
      </c>
      <c r="J100" s="821">
        <v>5</v>
      </c>
      <c r="K100" s="356" t="s">
        <v>2957</v>
      </c>
      <c r="L100" s="356" t="s">
        <v>2525</v>
      </c>
      <c r="M100" s="1254" t="b">
        <v>0</v>
      </c>
      <c r="N100" s="1062"/>
      <c r="O100" s="821" t="s">
        <v>3264</v>
      </c>
      <c r="P100" s="821">
        <v>100</v>
      </c>
      <c r="Q100" s="1031"/>
      <c r="S100" s="356"/>
      <c r="T100" s="821"/>
      <c r="U100" s="821"/>
      <c r="V100" s="821"/>
      <c r="W100" s="821"/>
      <c r="X100" s="821"/>
      <c r="Y100" s="821"/>
      <c r="Z100" s="821"/>
      <c r="AA100" s="356"/>
      <c r="AB100" s="821"/>
      <c r="AC100" s="821"/>
      <c r="AD100" s="821"/>
      <c r="AE100" s="821"/>
      <c r="AF100" s="356"/>
      <c r="AG100" s="404" t="s">
        <v>3251</v>
      </c>
      <c r="AH100" s="356"/>
      <c r="AI100" s="356" t="s">
        <v>35</v>
      </c>
    </row>
    <row r="101" spans="1:35" ht="116.1" hidden="1">
      <c r="A101" t="e">
        <f t="shared" si="3"/>
        <v>#REF!</v>
      </c>
      <c r="C101" s="356" t="s">
        <v>101</v>
      </c>
      <c r="D101" s="356" t="s">
        <v>101</v>
      </c>
      <c r="E101" s="356" t="s">
        <v>3265</v>
      </c>
      <c r="F101" s="1308" t="s">
        <v>3266</v>
      </c>
      <c r="G101" s="356" t="s">
        <v>3267</v>
      </c>
      <c r="H101" s="356" t="s">
        <v>3268</v>
      </c>
      <c r="I101" s="356" t="s">
        <v>3269</v>
      </c>
      <c r="J101" s="821"/>
      <c r="K101" s="356"/>
      <c r="L101" s="1279" t="s">
        <v>2958</v>
      </c>
      <c r="M101" s="1254" t="b">
        <v>0</v>
      </c>
      <c r="N101" s="1062"/>
      <c r="O101" s="821" t="s">
        <v>958</v>
      </c>
      <c r="P101" s="821">
        <v>5</v>
      </c>
      <c r="Q101" s="1031"/>
      <c r="S101" s="356"/>
      <c r="T101" s="821"/>
      <c r="U101" s="821" t="s">
        <v>583</v>
      </c>
      <c r="V101" s="821"/>
      <c r="W101" s="821"/>
      <c r="X101" s="821"/>
      <c r="Y101" s="821"/>
      <c r="Z101" s="821"/>
      <c r="AA101" s="356"/>
      <c r="AB101" s="821"/>
      <c r="AC101" s="821"/>
      <c r="AD101" s="356"/>
      <c r="AE101" s="356"/>
      <c r="AF101" s="356"/>
      <c r="AG101" s="404" t="s">
        <v>3251</v>
      </c>
      <c r="AH101" s="356"/>
      <c r="AI101" s="356" t="s">
        <v>2959</v>
      </c>
    </row>
    <row r="102" spans="1:35" ht="203.1" hidden="1">
      <c r="A102" t="e">
        <f t="shared" si="3"/>
        <v>#REF!</v>
      </c>
      <c r="C102" s="356" t="s">
        <v>101</v>
      </c>
      <c r="D102" s="356" t="s">
        <v>3080</v>
      </c>
      <c r="E102" s="356" t="s">
        <v>2192</v>
      </c>
      <c r="F102" s="1308" t="s">
        <v>2224</v>
      </c>
      <c r="G102" s="800" t="s">
        <v>3270</v>
      </c>
      <c r="H102" s="822" t="s">
        <v>3271</v>
      </c>
      <c r="I102" s="821" t="s">
        <v>2226</v>
      </c>
      <c r="J102" s="821"/>
      <c r="K102" s="356" t="s">
        <v>486</v>
      </c>
      <c r="L102" s="356" t="s">
        <v>2958</v>
      </c>
      <c r="M102" s="1254" t="b">
        <v>0</v>
      </c>
      <c r="N102" s="1062"/>
      <c r="O102" s="821" t="s">
        <v>958</v>
      </c>
      <c r="P102" s="821">
        <v>57</v>
      </c>
      <c r="Q102" s="1031"/>
      <c r="S102" s="1178"/>
      <c r="T102" s="821"/>
      <c r="U102" s="821" t="s">
        <v>583</v>
      </c>
      <c r="V102" s="821"/>
      <c r="W102" s="821"/>
      <c r="X102" s="821"/>
      <c r="Y102" s="821"/>
      <c r="Z102" s="821"/>
      <c r="AA102" s="356"/>
      <c r="AB102" s="821"/>
      <c r="AC102" s="821"/>
      <c r="AD102" s="356"/>
      <c r="AE102" s="356"/>
      <c r="AF102" s="356"/>
      <c r="AG102" s="404" t="s">
        <v>3251</v>
      </c>
      <c r="AH102" s="356"/>
      <c r="AI102" s="356" t="s">
        <v>2959</v>
      </c>
    </row>
    <row r="103" spans="1:35" ht="116.1" hidden="1">
      <c r="A103" t="e">
        <f t="shared" si="3"/>
        <v>#REF!</v>
      </c>
      <c r="C103" s="822" t="s">
        <v>85</v>
      </c>
      <c r="D103" s="1025" t="s">
        <v>85</v>
      </c>
      <c r="E103" s="1177" t="s">
        <v>3272</v>
      </c>
      <c r="F103" s="1177" t="s">
        <v>3273</v>
      </c>
      <c r="G103" s="1177" t="s">
        <v>3274</v>
      </c>
      <c r="H103" s="1177"/>
      <c r="I103" s="1275"/>
      <c r="J103" s="1275">
        <v>8</v>
      </c>
      <c r="K103" s="1052"/>
      <c r="L103" s="1052" t="s">
        <v>2525</v>
      </c>
      <c r="N103" s="1471">
        <v>46252</v>
      </c>
      <c r="O103" s="1052" t="s">
        <v>420</v>
      </c>
      <c r="P103" s="1177">
        <v>31.855</v>
      </c>
      <c r="Q103" s="1031">
        <v>34</v>
      </c>
      <c r="R103"/>
      <c r="S103" s="1275"/>
      <c r="T103" s="1349"/>
      <c r="X103" t="s">
        <v>583</v>
      </c>
      <c r="AD103" t="s">
        <v>3145</v>
      </c>
      <c r="AF103"/>
    </row>
    <row r="104" spans="1:35" ht="159.6" hidden="1">
      <c r="A104" t="e">
        <f t="shared" si="3"/>
        <v>#REF!</v>
      </c>
      <c r="C104" s="356" t="s">
        <v>101</v>
      </c>
      <c r="D104" s="356" t="s">
        <v>101</v>
      </c>
      <c r="E104" s="356" t="s">
        <v>3265</v>
      </c>
      <c r="F104" s="1308" t="s">
        <v>3275</v>
      </c>
      <c r="G104" s="356" t="s">
        <v>3276</v>
      </c>
      <c r="H104" s="356" t="s">
        <v>3277</v>
      </c>
      <c r="I104" s="356" t="s">
        <v>3278</v>
      </c>
      <c r="J104" s="1026"/>
      <c r="K104" s="356"/>
      <c r="L104" s="1266" t="s">
        <v>2958</v>
      </c>
      <c r="M104" s="1254" t="b">
        <v>0</v>
      </c>
      <c r="N104" s="1062"/>
      <c r="O104" s="821" t="s">
        <v>958</v>
      </c>
      <c r="P104" s="821">
        <v>70</v>
      </c>
      <c r="Q104" s="1031"/>
      <c r="S104" s="356"/>
      <c r="T104" s="821"/>
      <c r="U104" s="821" t="s">
        <v>583</v>
      </c>
      <c r="V104" s="821"/>
      <c r="W104" s="821"/>
      <c r="X104" s="821"/>
      <c r="Y104" s="821"/>
      <c r="Z104" s="821"/>
      <c r="AA104" s="356"/>
      <c r="AB104" s="821"/>
      <c r="AC104" s="821"/>
      <c r="AD104" s="356"/>
      <c r="AE104" s="356"/>
      <c r="AF104" s="356"/>
      <c r="AG104" s="404" t="s">
        <v>3251</v>
      </c>
      <c r="AH104" s="356"/>
      <c r="AI104" s="356" t="s">
        <v>2959</v>
      </c>
    </row>
    <row r="105" spans="1:35" ht="116.1" hidden="1">
      <c r="A105" t="e">
        <f t="shared" si="3"/>
        <v>#REF!</v>
      </c>
      <c r="C105" s="356" t="s">
        <v>101</v>
      </c>
      <c r="D105" s="356" t="s">
        <v>101</v>
      </c>
      <c r="E105" s="356" t="s">
        <v>3279</v>
      </c>
      <c r="F105" s="1308" t="s">
        <v>130</v>
      </c>
      <c r="G105" s="356" t="s">
        <v>3280</v>
      </c>
      <c r="H105" s="822" t="s">
        <v>132</v>
      </c>
      <c r="I105" s="356"/>
      <c r="J105" s="821"/>
      <c r="K105" s="356"/>
      <c r="L105" s="1279" t="s">
        <v>2958</v>
      </c>
      <c r="M105" s="1254" t="b">
        <v>0</v>
      </c>
      <c r="N105" s="1062"/>
      <c r="O105" s="821" t="s">
        <v>3229</v>
      </c>
      <c r="P105" s="821">
        <v>15</v>
      </c>
      <c r="Q105" s="821"/>
      <c r="R105" s="1178"/>
      <c r="S105" s="356"/>
      <c r="T105" s="821"/>
      <c r="U105" s="821" t="s">
        <v>583</v>
      </c>
      <c r="V105" s="821"/>
      <c r="W105" s="821"/>
      <c r="X105" s="821"/>
      <c r="Y105" s="821"/>
      <c r="Z105" s="821"/>
      <c r="AA105" s="356"/>
      <c r="AB105" s="821"/>
      <c r="AC105" s="821"/>
      <c r="AD105" s="356"/>
      <c r="AE105" s="356"/>
      <c r="AF105" s="356"/>
      <c r="AG105" s="404" t="s">
        <v>3251</v>
      </c>
      <c r="AH105" s="356"/>
      <c r="AI105" s="356" t="s">
        <v>2959</v>
      </c>
    </row>
    <row r="106" spans="1:35" ht="87" hidden="1">
      <c r="A106" t="e">
        <f t="shared" si="3"/>
        <v>#REF!</v>
      </c>
      <c r="C106" s="829" t="s">
        <v>42</v>
      </c>
      <c r="D106" s="829" t="s">
        <v>3281</v>
      </c>
      <c r="E106" s="829" t="s">
        <v>2563</v>
      </c>
      <c r="F106" s="829" t="s">
        <v>2564</v>
      </c>
      <c r="G106" s="1485" t="s">
        <v>2565</v>
      </c>
      <c r="H106" s="829" t="s">
        <v>2566</v>
      </c>
      <c r="I106" s="829" t="s">
        <v>2567</v>
      </c>
      <c r="J106" s="829">
        <v>7</v>
      </c>
      <c r="K106" s="829" t="s">
        <v>3020</v>
      </c>
      <c r="L106" s="829" t="s">
        <v>2525</v>
      </c>
      <c r="M106" s="1436" t="b">
        <v>0</v>
      </c>
      <c r="N106" s="829"/>
      <c r="O106" s="1058" t="s">
        <v>2844</v>
      </c>
      <c r="P106" s="829">
        <v>12</v>
      </c>
      <c r="Q106" s="1031">
        <v>9</v>
      </c>
      <c r="R106" s="1031">
        <v>9</v>
      </c>
      <c r="S106" s="829"/>
      <c r="T106" s="829"/>
      <c r="U106" s="829"/>
      <c r="V106" s="829"/>
      <c r="W106" s="829"/>
      <c r="X106" s="1058" t="s">
        <v>583</v>
      </c>
      <c r="Y106" s="1058"/>
      <c r="Z106" s="1058"/>
      <c r="AA106" s="1058"/>
      <c r="AB106" s="1058"/>
      <c r="AC106" s="1058"/>
      <c r="AD106" s="829"/>
      <c r="AE106" s="829"/>
      <c r="AF106" s="829"/>
      <c r="AG106" s="829"/>
      <c r="AH106" s="829"/>
      <c r="AI106" s="829"/>
    </row>
    <row r="107" spans="1:35" ht="116.1" hidden="1">
      <c r="A107" t="e">
        <f t="shared" si="3"/>
        <v>#REF!</v>
      </c>
      <c r="C107" s="356" t="s">
        <v>42</v>
      </c>
      <c r="D107" s="356" t="s">
        <v>3282</v>
      </c>
      <c r="E107" s="356" t="s">
        <v>3283</v>
      </c>
      <c r="F107" s="356" t="s">
        <v>3284</v>
      </c>
      <c r="G107" s="356" t="s">
        <v>3285</v>
      </c>
      <c r="H107" s="356" t="s">
        <v>3286</v>
      </c>
      <c r="I107" s="356" t="s">
        <v>3287</v>
      </c>
      <c r="J107" s="356">
        <v>7</v>
      </c>
      <c r="K107" s="356" t="s">
        <v>3160</v>
      </c>
      <c r="L107" s="356" t="s">
        <v>2525</v>
      </c>
      <c r="M107" s="1254" t="b">
        <v>0</v>
      </c>
      <c r="N107" s="910">
        <v>46210</v>
      </c>
      <c r="O107" s="821" t="s">
        <v>3288</v>
      </c>
      <c r="P107" s="356"/>
      <c r="Q107" s="1031" t="s">
        <v>3289</v>
      </c>
      <c r="S107" s="356"/>
      <c r="T107" s="356"/>
      <c r="U107" s="356"/>
      <c r="V107" s="356"/>
      <c r="W107" s="356"/>
      <c r="X107" s="821" t="s">
        <v>583</v>
      </c>
      <c r="Y107" s="821"/>
      <c r="Z107" s="821"/>
      <c r="AA107" s="821"/>
      <c r="AB107" s="821"/>
      <c r="AC107" s="821"/>
      <c r="AD107" s="821" t="s">
        <v>3013</v>
      </c>
      <c r="AE107" s="356"/>
      <c r="AF107" s="356"/>
      <c r="AG107" s="356"/>
      <c r="AH107" s="356"/>
      <c r="AI107" s="356"/>
    </row>
    <row r="108" spans="1:35" ht="101.45" hidden="1">
      <c r="A108" t="e">
        <f t="shared" si="3"/>
        <v>#REF!</v>
      </c>
      <c r="C108" s="356" t="s">
        <v>101</v>
      </c>
      <c r="D108" s="356" t="s">
        <v>101</v>
      </c>
      <c r="E108" s="356" t="s">
        <v>2279</v>
      </c>
      <c r="F108" s="1308" t="s">
        <v>3290</v>
      </c>
      <c r="G108" s="356" t="s">
        <v>3291</v>
      </c>
      <c r="H108" s="356" t="s">
        <v>3292</v>
      </c>
      <c r="I108" s="356" t="s">
        <v>3293</v>
      </c>
      <c r="J108" s="821"/>
      <c r="K108" s="356" t="s">
        <v>3294</v>
      </c>
      <c r="L108" s="356" t="s">
        <v>2525</v>
      </c>
      <c r="M108" s="1254" t="b">
        <v>0</v>
      </c>
      <c r="N108" s="1062"/>
      <c r="O108" s="821" t="s">
        <v>1213</v>
      </c>
      <c r="P108" s="821">
        <v>20</v>
      </c>
      <c r="Q108" s="821"/>
      <c r="R108" s="1178"/>
      <c r="S108" s="356"/>
      <c r="T108" s="821"/>
      <c r="U108" s="821" t="s">
        <v>583</v>
      </c>
      <c r="V108" s="821"/>
      <c r="W108" s="821"/>
      <c r="X108" s="821"/>
      <c r="Y108" s="821"/>
      <c r="Z108" s="821"/>
      <c r="AA108" s="356"/>
      <c r="AB108" s="821"/>
      <c r="AC108" s="821"/>
      <c r="AD108" s="356"/>
      <c r="AE108" s="356"/>
      <c r="AF108" s="356"/>
      <c r="AG108" s="356"/>
      <c r="AH108" s="356"/>
      <c r="AI108" s="356" t="s">
        <v>2959</v>
      </c>
    </row>
    <row r="109" spans="1:35" ht="72.599999999999994" hidden="1">
      <c r="A109" t="e">
        <f t="shared" si="3"/>
        <v>#REF!</v>
      </c>
      <c r="C109" t="s">
        <v>101</v>
      </c>
      <c r="D109" s="722" t="s">
        <v>3295</v>
      </c>
      <c r="E109" s="722" t="s">
        <v>3296</v>
      </c>
      <c r="F109" s="722" t="s">
        <v>3297</v>
      </c>
      <c r="G109" s="722" t="s">
        <v>3298</v>
      </c>
      <c r="H109" s="722" t="s">
        <v>3299</v>
      </c>
      <c r="I109" s="722" t="s">
        <v>3300</v>
      </c>
      <c r="K109" s="1031"/>
      <c r="L109" s="1031"/>
      <c r="O109" s="1031" t="s">
        <v>958</v>
      </c>
      <c r="P109" s="1031">
        <v>10</v>
      </c>
      <c r="Q109" s="1031"/>
      <c r="R109"/>
      <c r="X109" s="821"/>
      <c r="AF109"/>
    </row>
    <row r="110" spans="1:35" ht="101.45" hidden="1">
      <c r="A110" t="e">
        <f t="shared" si="3"/>
        <v>#REF!</v>
      </c>
      <c r="C110" s="356" t="s">
        <v>101</v>
      </c>
      <c r="D110" s="356" t="s">
        <v>3080</v>
      </c>
      <c r="E110" s="356" t="s">
        <v>3301</v>
      </c>
      <c r="F110" s="1308" t="s">
        <v>3302</v>
      </c>
      <c r="G110" s="356" t="s">
        <v>3303</v>
      </c>
      <c r="H110" s="800" t="s">
        <v>3304</v>
      </c>
      <c r="I110" s="356" t="s">
        <v>3305</v>
      </c>
      <c r="J110" s="821"/>
      <c r="K110" s="356"/>
      <c r="L110" s="356" t="s">
        <v>2958</v>
      </c>
      <c r="M110" s="1254" t="b">
        <v>0</v>
      </c>
      <c r="N110" s="1062"/>
      <c r="O110" s="821" t="s">
        <v>958</v>
      </c>
      <c r="P110" s="821">
        <v>10</v>
      </c>
      <c r="Q110" s="821"/>
      <c r="R110" s="1178"/>
      <c r="S110" s="356"/>
      <c r="T110" s="821"/>
      <c r="U110" s="821" t="s">
        <v>583</v>
      </c>
      <c r="V110" s="821"/>
      <c r="W110" s="821"/>
      <c r="X110" s="821"/>
      <c r="Y110" s="821"/>
      <c r="Z110" s="821"/>
      <c r="AA110" s="356"/>
      <c r="AB110" s="821"/>
      <c r="AC110" s="356"/>
      <c r="AD110" s="356"/>
      <c r="AE110" s="356"/>
      <c r="AF110" s="356"/>
      <c r="AG110" s="356"/>
      <c r="AH110" s="356"/>
      <c r="AI110" s="356" t="s">
        <v>2959</v>
      </c>
    </row>
    <row r="111" spans="1:35" ht="217.5" hidden="1">
      <c r="A111" t="e">
        <f t="shared" si="3"/>
        <v>#REF!</v>
      </c>
      <c r="C111" s="356" t="s">
        <v>101</v>
      </c>
      <c r="D111" s="356" t="s">
        <v>3080</v>
      </c>
      <c r="E111" s="356" t="s">
        <v>3306</v>
      </c>
      <c r="F111" s="356" t="s">
        <v>3307</v>
      </c>
      <c r="G111" s="356" t="s">
        <v>3308</v>
      </c>
      <c r="H111" s="356" t="s">
        <v>3309</v>
      </c>
      <c r="I111" s="356" t="s">
        <v>3310</v>
      </c>
      <c r="J111" s="821"/>
      <c r="K111" s="356" t="s">
        <v>3311</v>
      </c>
      <c r="L111" s="356" t="s">
        <v>2525</v>
      </c>
      <c r="M111" s="821" t="s">
        <v>1315</v>
      </c>
      <c r="N111" s="1062"/>
      <c r="O111" s="821" t="s">
        <v>958</v>
      </c>
      <c r="P111" s="821">
        <v>25</v>
      </c>
      <c r="Q111" s="821"/>
      <c r="R111" s="776"/>
      <c r="S111" s="356"/>
      <c r="T111" s="356"/>
      <c r="U111" s="821" t="s">
        <v>583</v>
      </c>
      <c r="V111" s="821"/>
      <c r="W111" s="821"/>
      <c r="X111" s="821"/>
      <c r="Y111" s="821"/>
      <c r="Z111" s="821"/>
      <c r="AA111" s="356"/>
      <c r="AB111" s="821"/>
      <c r="AC111" s="821"/>
      <c r="AD111" s="821"/>
      <c r="AE111" s="821"/>
      <c r="AF111" s="356"/>
      <c r="AG111" s="821"/>
      <c r="AH111" s="356" t="s">
        <v>3312</v>
      </c>
      <c r="AI111" s="356"/>
    </row>
    <row r="112" spans="1:35" ht="43.5" hidden="1">
      <c r="A112" t="e">
        <f t="shared" si="3"/>
        <v>#REF!</v>
      </c>
      <c r="C112" s="356" t="s">
        <v>101</v>
      </c>
      <c r="D112" s="356" t="s">
        <v>3313</v>
      </c>
      <c r="E112" s="356" t="s">
        <v>3314</v>
      </c>
      <c r="F112" s="356"/>
      <c r="G112" s="1025" t="s">
        <v>3315</v>
      </c>
      <c r="H112" s="356" t="s">
        <v>3316</v>
      </c>
      <c r="I112" s="1025" t="s">
        <v>3317</v>
      </c>
      <c r="J112" s="821">
        <v>7</v>
      </c>
      <c r="K112" s="356"/>
      <c r="L112" s="356" t="s">
        <v>2525</v>
      </c>
      <c r="M112" s="821"/>
      <c r="N112" s="1062"/>
      <c r="O112" s="821" t="s">
        <v>958</v>
      </c>
      <c r="P112" s="821">
        <v>20</v>
      </c>
      <c r="Q112" s="821"/>
      <c r="R112" s="776"/>
      <c r="S112" s="356"/>
      <c r="T112" s="356"/>
      <c r="U112" s="821"/>
      <c r="V112" s="821"/>
      <c r="W112" s="821"/>
      <c r="X112" s="821"/>
      <c r="Y112" s="821"/>
      <c r="Z112" s="821"/>
      <c r="AA112" s="356"/>
      <c r="AB112" s="821"/>
      <c r="AC112" s="821"/>
      <c r="AD112" s="821"/>
      <c r="AE112" s="821"/>
      <c r="AF112" s="356"/>
      <c r="AG112" s="821"/>
      <c r="AH112" s="356"/>
      <c r="AI112" s="356"/>
    </row>
    <row r="113" spans="1:35" ht="130.5" hidden="1">
      <c r="A113" t="e">
        <f t="shared" si="3"/>
        <v>#REF!</v>
      </c>
      <c r="C113" s="1025" t="s">
        <v>101</v>
      </c>
      <c r="D113" s="1025" t="s">
        <v>101</v>
      </c>
      <c r="E113" s="1025" t="s">
        <v>2288</v>
      </c>
      <c r="F113" s="1025" t="s">
        <v>3318</v>
      </c>
      <c r="G113" s="1025" t="s">
        <v>3319</v>
      </c>
      <c r="H113" s="1025" t="s">
        <v>3320</v>
      </c>
      <c r="I113" s="1025" t="s">
        <v>3321</v>
      </c>
      <c r="J113" s="821">
        <v>7</v>
      </c>
      <c r="K113" s="1025" t="s">
        <v>3322</v>
      </c>
      <c r="L113" s="356" t="s">
        <v>3323</v>
      </c>
      <c r="M113" s="821" t="s">
        <v>6</v>
      </c>
      <c r="N113" s="1062" t="s">
        <v>3324</v>
      </c>
      <c r="O113" s="821" t="s">
        <v>3229</v>
      </c>
      <c r="P113" s="821">
        <v>30</v>
      </c>
      <c r="Q113" s="821"/>
      <c r="R113" s="776"/>
      <c r="S113" s="804"/>
      <c r="T113" s="137" t="s">
        <v>3325</v>
      </c>
      <c r="U113" s="821"/>
      <c r="V113" s="821"/>
      <c r="W113" s="821"/>
      <c r="X113" s="821"/>
      <c r="Y113" s="821"/>
      <c r="Z113" s="821"/>
      <c r="AA113" s="356"/>
      <c r="AB113" s="821"/>
      <c r="AC113" s="821"/>
      <c r="AD113" s="356"/>
      <c r="AE113" s="821"/>
      <c r="AF113" s="356"/>
      <c r="AG113" s="821"/>
      <c r="AH113" s="356"/>
      <c r="AI113" s="356" t="s">
        <v>35</v>
      </c>
    </row>
    <row r="114" spans="1:35" ht="188.45" hidden="1">
      <c r="A114" t="e">
        <f t="shared" si="3"/>
        <v>#REF!</v>
      </c>
      <c r="C114" s="822" t="s">
        <v>85</v>
      </c>
      <c r="D114" s="822" t="s">
        <v>3326</v>
      </c>
      <c r="E114" s="821" t="s">
        <v>3327</v>
      </c>
      <c r="F114" s="722" t="s">
        <v>3328</v>
      </c>
      <c r="G114" s="722" t="s">
        <v>3329</v>
      </c>
      <c r="H114" s="722"/>
      <c r="J114" s="356">
        <v>8</v>
      </c>
      <c r="K114" s="821" t="s">
        <v>3330</v>
      </c>
      <c r="L114" s="1031"/>
      <c r="N114" s="1281">
        <v>46252</v>
      </c>
      <c r="O114" s="1031" t="s">
        <v>486</v>
      </c>
      <c r="P114" s="722">
        <v>38.78</v>
      </c>
      <c r="Q114" s="1031">
        <v>35</v>
      </c>
      <c r="R114"/>
      <c r="T114" s="1100"/>
      <c r="X114" t="s">
        <v>583</v>
      </c>
      <c r="AD114" t="s">
        <v>3145</v>
      </c>
      <c r="AF114"/>
    </row>
    <row r="115" spans="1:35" ht="72.599999999999994" hidden="1">
      <c r="A115" t="e">
        <f t="shared" si="3"/>
        <v>#REF!</v>
      </c>
      <c r="C115" s="822" t="s">
        <v>85</v>
      </c>
      <c r="D115" s="1025" t="s">
        <v>1948</v>
      </c>
      <c r="E115" s="1560" t="s">
        <v>3331</v>
      </c>
      <c r="F115" s="1567" t="s">
        <v>3332</v>
      </c>
      <c r="G115" s="1567" t="s">
        <v>3333</v>
      </c>
      <c r="H115" s="1560" t="s">
        <v>3334</v>
      </c>
      <c r="I115" s="1026" t="s">
        <v>3335</v>
      </c>
      <c r="J115" s="1052">
        <v>6</v>
      </c>
      <c r="K115" s="1077" t="s">
        <v>3336</v>
      </c>
      <c r="L115" s="1275" t="s">
        <v>2958</v>
      </c>
      <c r="N115" s="272"/>
      <c r="O115" s="1031" t="s">
        <v>3337</v>
      </c>
      <c r="P115" s="1455"/>
      <c r="Q115" s="1031" t="s">
        <v>3338</v>
      </c>
      <c r="U115" s="272"/>
      <c r="X115" s="821" t="s">
        <v>583</v>
      </c>
      <c r="Y115" s="821"/>
      <c r="AD115" t="s">
        <v>3339</v>
      </c>
      <c r="AF115" s="356"/>
      <c r="AG115" s="356"/>
      <c r="AH115" s="356" t="s">
        <v>3340</v>
      </c>
      <c r="AI115" s="356"/>
    </row>
    <row r="116" spans="1:35" ht="72.599999999999994" hidden="1">
      <c r="A116" t="e">
        <f t="shared" si="3"/>
        <v>#REF!</v>
      </c>
      <c r="C116" s="822" t="s">
        <v>85</v>
      </c>
      <c r="D116" s="1025" t="s">
        <v>985</v>
      </c>
      <c r="E116" s="1025" t="s">
        <v>3341</v>
      </c>
      <c r="F116" s="1025" t="s">
        <v>3342</v>
      </c>
      <c r="G116" s="1177" t="s">
        <v>3343</v>
      </c>
      <c r="H116" s="1025"/>
      <c r="I116" s="1025"/>
      <c r="J116" s="1026">
        <v>5</v>
      </c>
      <c r="K116" s="356" t="s">
        <v>1634</v>
      </c>
      <c r="L116" s="1025" t="s">
        <v>2958</v>
      </c>
      <c r="M116" s="1254" t="b">
        <v>0</v>
      </c>
      <c r="N116" s="1062">
        <v>46058</v>
      </c>
      <c r="O116" s="1336" t="s">
        <v>1580</v>
      </c>
      <c r="P116" s="1455"/>
      <c r="Q116" s="1031" t="s">
        <v>3338</v>
      </c>
      <c r="S116" s="356"/>
      <c r="T116" s="821"/>
      <c r="U116" s="821"/>
      <c r="V116" s="821"/>
      <c r="W116" s="821"/>
      <c r="X116" s="821" t="s">
        <v>583</v>
      </c>
      <c r="Y116" s="821"/>
      <c r="Z116" s="821"/>
      <c r="AA116" s="821"/>
      <c r="AB116" s="821"/>
      <c r="AC116" s="356"/>
      <c r="AD116" s="356" t="s">
        <v>3339</v>
      </c>
      <c r="AE116" s="356"/>
      <c r="AF116" s="356"/>
      <c r="AG116" s="356"/>
      <c r="AH116" s="356" t="s">
        <v>3340</v>
      </c>
      <c r="AI116" s="356" t="s">
        <v>2959</v>
      </c>
    </row>
    <row r="117" spans="1:35" ht="101.45" hidden="1">
      <c r="A117" t="e">
        <f t="shared" si="3"/>
        <v>#REF!</v>
      </c>
      <c r="C117" s="1025" t="s">
        <v>101</v>
      </c>
      <c r="D117" s="1025" t="s">
        <v>101</v>
      </c>
      <c r="E117" s="1025" t="s">
        <v>2279</v>
      </c>
      <c r="F117" s="1025" t="s">
        <v>3344</v>
      </c>
      <c r="G117" s="1025" t="s">
        <v>3345</v>
      </c>
      <c r="H117" s="1025" t="s">
        <v>3346</v>
      </c>
      <c r="I117" s="1025" t="s">
        <v>3347</v>
      </c>
      <c r="J117" s="1026"/>
      <c r="K117" s="356" t="s">
        <v>3322</v>
      </c>
      <c r="L117" s="1025" t="s">
        <v>2821</v>
      </c>
      <c r="M117" s="821"/>
      <c r="N117" s="1062"/>
      <c r="O117" s="821" t="s">
        <v>1213</v>
      </c>
      <c r="P117" s="821">
        <v>12</v>
      </c>
      <c r="Q117" s="821"/>
      <c r="R117" s="776"/>
      <c r="S117" s="356"/>
      <c r="T117" s="356"/>
      <c r="U117" s="821"/>
      <c r="V117" s="821"/>
      <c r="W117" s="821"/>
      <c r="X117" s="821"/>
      <c r="Y117" s="821"/>
      <c r="Z117" s="821"/>
      <c r="AA117" s="356"/>
      <c r="AB117" s="821"/>
      <c r="AC117" s="821"/>
      <c r="AD117" s="821"/>
      <c r="AE117" s="821"/>
      <c r="AF117" s="356"/>
      <c r="AG117" s="356"/>
      <c r="AH117" s="356"/>
      <c r="AI117" s="356" t="s">
        <v>35</v>
      </c>
    </row>
    <row r="118" spans="1:35" ht="144.94999999999999" hidden="1">
      <c r="A118" t="e">
        <f t="shared" si="3"/>
        <v>#REF!</v>
      </c>
      <c r="C118" s="1025" t="s">
        <v>101</v>
      </c>
      <c r="D118" s="1025" t="s">
        <v>101</v>
      </c>
      <c r="E118" s="1025" t="s">
        <v>3348</v>
      </c>
      <c r="F118" s="1025" t="s">
        <v>3349</v>
      </c>
      <c r="G118" s="1470" t="s">
        <v>3350</v>
      </c>
      <c r="H118" s="1470" t="s">
        <v>3351</v>
      </c>
      <c r="I118" s="1025" t="s">
        <v>3352</v>
      </c>
      <c r="J118" s="1026"/>
      <c r="K118" s="1025"/>
      <c r="L118" s="1025" t="s">
        <v>2821</v>
      </c>
      <c r="M118" s="821"/>
      <c r="N118" s="1062"/>
      <c r="O118" s="821" t="s">
        <v>1213</v>
      </c>
      <c r="P118" s="821">
        <v>10</v>
      </c>
      <c r="Q118" s="1178"/>
      <c r="R118" s="1396"/>
      <c r="S118" s="356"/>
      <c r="T118" s="356"/>
      <c r="U118" s="821"/>
      <c r="V118" s="821"/>
      <c r="W118" s="821"/>
      <c r="X118" s="821"/>
      <c r="Y118" s="821"/>
      <c r="Z118" s="821"/>
      <c r="AA118" s="356"/>
      <c r="AB118" s="821"/>
      <c r="AC118" s="821"/>
      <c r="AD118" s="821"/>
      <c r="AE118" s="821"/>
      <c r="AF118" s="356"/>
      <c r="AG118" s="356"/>
      <c r="AH118" s="356"/>
      <c r="AI118" s="356" t="s">
        <v>35</v>
      </c>
    </row>
    <row r="119" spans="1:35" ht="72.599999999999994" hidden="1">
      <c r="A119" t="e">
        <f t="shared" si="3"/>
        <v>#REF!</v>
      </c>
      <c r="C119" s="822" t="s">
        <v>85</v>
      </c>
      <c r="D119" s="1166" t="s">
        <v>1948</v>
      </c>
      <c r="E119" s="1166" t="s">
        <v>2186</v>
      </c>
      <c r="F119" s="1166" t="s">
        <v>553</v>
      </c>
      <c r="G119" s="1166" t="s">
        <v>554</v>
      </c>
      <c r="H119" s="1086"/>
      <c r="I119" s="1166"/>
      <c r="J119" s="1372">
        <v>5</v>
      </c>
      <c r="K119" s="1166" t="s">
        <v>3336</v>
      </c>
      <c r="L119" s="1025" t="s">
        <v>2958</v>
      </c>
      <c r="M119" s="1254" t="b">
        <v>0</v>
      </c>
      <c r="N119" s="1027"/>
      <c r="O119" s="821" t="s">
        <v>3337</v>
      </c>
      <c r="P119" s="1455"/>
      <c r="Q119" s="1031" t="s">
        <v>3338</v>
      </c>
      <c r="S119" s="356"/>
      <c r="T119" s="821"/>
      <c r="U119" s="821"/>
      <c r="V119" s="821"/>
      <c r="W119" s="821"/>
      <c r="X119" s="821" t="s">
        <v>583</v>
      </c>
      <c r="Y119" s="821"/>
      <c r="Z119" s="821"/>
      <c r="AA119" s="821"/>
      <c r="AB119" s="821"/>
      <c r="AC119" s="356"/>
      <c r="AD119" s="356" t="s">
        <v>3339</v>
      </c>
      <c r="AE119" s="356"/>
      <c r="AF119" s="356"/>
      <c r="AG119" s="356"/>
      <c r="AH119" s="356" t="s">
        <v>3340</v>
      </c>
      <c r="AI119" s="356" t="s">
        <v>2959</v>
      </c>
    </row>
    <row r="120" spans="1:35" ht="144.94999999999999" hidden="1">
      <c r="A120" t="e">
        <f t="shared" si="3"/>
        <v>#REF!</v>
      </c>
      <c r="C120" t="s">
        <v>101</v>
      </c>
      <c r="D120" s="722" t="s">
        <v>101</v>
      </c>
      <c r="E120" s="722" t="s">
        <v>2192</v>
      </c>
      <c r="F120" s="722" t="s">
        <v>3353</v>
      </c>
      <c r="G120" s="722" t="s">
        <v>3354</v>
      </c>
      <c r="H120" s="722" t="s">
        <v>3355</v>
      </c>
      <c r="I120" s="722" t="s">
        <v>3356</v>
      </c>
      <c r="J120" s="1031">
        <v>8</v>
      </c>
      <c r="K120" s="1031" t="s">
        <v>1213</v>
      </c>
      <c r="L120" s="1052" t="s">
        <v>2525</v>
      </c>
      <c r="M120" s="1254" t="b">
        <v>0</v>
      </c>
      <c r="N120" s="1233">
        <v>46247</v>
      </c>
      <c r="O120" s="1031" t="s">
        <v>1213</v>
      </c>
      <c r="P120" s="1031">
        <v>5</v>
      </c>
      <c r="Q120" s="1031"/>
      <c r="R120"/>
      <c r="AF120" s="404" t="s">
        <v>3357</v>
      </c>
    </row>
    <row r="121" spans="1:35" ht="72.599999999999994" hidden="1">
      <c r="A121" t="e">
        <f t="shared" si="3"/>
        <v>#REF!</v>
      </c>
      <c r="C121" s="822" t="s">
        <v>85</v>
      </c>
      <c r="D121" s="1025" t="s">
        <v>3073</v>
      </c>
      <c r="E121" s="1025" t="s">
        <v>3358</v>
      </c>
      <c r="F121" s="1025" t="s">
        <v>3359</v>
      </c>
      <c r="G121" s="1025" t="s">
        <v>3360</v>
      </c>
      <c r="H121" s="1025" t="s">
        <v>3361</v>
      </c>
      <c r="I121" s="1115" t="s">
        <v>3362</v>
      </c>
      <c r="J121" s="821">
        <v>5</v>
      </c>
      <c r="K121" s="1025" t="s">
        <v>3363</v>
      </c>
      <c r="L121" s="1025" t="s">
        <v>2958</v>
      </c>
      <c r="M121" s="1254" t="b">
        <v>0</v>
      </c>
      <c r="N121" s="1062"/>
      <c r="O121" s="821" t="s">
        <v>420</v>
      </c>
      <c r="P121" s="1555"/>
      <c r="Q121" s="1031" t="s">
        <v>3338</v>
      </c>
      <c r="R121" s="1031" t="s">
        <v>3364</v>
      </c>
      <c r="S121" s="356"/>
      <c r="T121" s="821"/>
      <c r="U121" s="821"/>
      <c r="V121" s="821"/>
      <c r="W121" s="821"/>
      <c r="X121" s="821" t="s">
        <v>583</v>
      </c>
      <c r="Y121" s="821"/>
      <c r="Z121" s="821"/>
      <c r="AA121" s="821"/>
      <c r="AB121" s="821"/>
      <c r="AC121" s="356"/>
      <c r="AD121" s="356" t="s">
        <v>3339</v>
      </c>
      <c r="AE121" s="356"/>
      <c r="AF121" s="356"/>
      <c r="AG121" s="356"/>
      <c r="AH121" s="356" t="s">
        <v>3340</v>
      </c>
      <c r="AI121" s="356" t="s">
        <v>2959</v>
      </c>
    </row>
    <row r="122" spans="1:35" ht="72.599999999999994" hidden="1">
      <c r="A122" t="e">
        <f t="shared" si="3"/>
        <v>#REF!</v>
      </c>
      <c r="C122" s="822" t="s">
        <v>263</v>
      </c>
      <c r="D122" s="356" t="s">
        <v>263</v>
      </c>
      <c r="E122" s="356" t="s">
        <v>3365</v>
      </c>
      <c r="F122" s="356" t="s">
        <v>3366</v>
      </c>
      <c r="G122" s="356" t="s">
        <v>3367</v>
      </c>
      <c r="H122" s="356" t="s">
        <v>3368</v>
      </c>
      <c r="I122" s="356" t="s">
        <v>3369</v>
      </c>
      <c r="J122" s="821"/>
      <c r="K122" s="356" t="s">
        <v>3370</v>
      </c>
      <c r="L122" s="356" t="s">
        <v>2525</v>
      </c>
      <c r="M122" s="1254" t="b">
        <v>0</v>
      </c>
      <c r="N122" s="821"/>
      <c r="O122" s="821" t="s">
        <v>1634</v>
      </c>
      <c r="P122" s="821">
        <v>400</v>
      </c>
      <c r="Q122" s="1031"/>
      <c r="S122" s="356"/>
      <c r="T122" s="822"/>
      <c r="U122" s="356"/>
      <c r="V122" s="356"/>
      <c r="W122" s="356"/>
      <c r="X122" s="821" t="s">
        <v>3057</v>
      </c>
      <c r="Y122" s="821"/>
      <c r="Z122" s="356"/>
      <c r="AA122" s="356"/>
      <c r="AB122" s="356"/>
      <c r="AC122" s="911"/>
      <c r="AD122" s="356" t="s">
        <v>3371</v>
      </c>
      <c r="AE122" s="911"/>
      <c r="AF122" s="356"/>
      <c r="AG122" s="356"/>
      <c r="AH122" s="356"/>
      <c r="AI122" s="356"/>
    </row>
    <row r="123" spans="1:35" ht="136.5" hidden="1">
      <c r="A123" t="e">
        <f t="shared" si="3"/>
        <v>#REF!</v>
      </c>
      <c r="C123" s="822" t="s">
        <v>85</v>
      </c>
      <c r="D123" s="1525" t="s">
        <v>3372</v>
      </c>
      <c r="E123" s="1525" t="s">
        <v>3373</v>
      </c>
      <c r="F123" s="1526" t="s">
        <v>3374</v>
      </c>
      <c r="G123" s="1525" t="s">
        <v>3375</v>
      </c>
      <c r="H123" s="1525" t="s">
        <v>3376</v>
      </c>
      <c r="I123" s="1525"/>
      <c r="J123" s="1525">
        <v>9</v>
      </c>
      <c r="K123" s="1525" t="s">
        <v>3377</v>
      </c>
      <c r="L123" s="1525" t="s">
        <v>2821</v>
      </c>
      <c r="M123" s="1525"/>
      <c r="N123" s="1525"/>
      <c r="O123" s="1525"/>
      <c r="P123" s="1525"/>
      <c r="Q123" s="1031" t="s">
        <v>3378</v>
      </c>
      <c r="S123" s="1525"/>
      <c r="T123" s="1525"/>
      <c r="U123" s="1525"/>
      <c r="V123" s="1525"/>
      <c r="W123" s="1525"/>
      <c r="X123" s="1525"/>
      <c r="Y123" s="1525"/>
      <c r="Z123" s="1525"/>
      <c r="AA123" s="1525"/>
      <c r="AB123" s="1525"/>
      <c r="AC123" s="1527" t="s">
        <v>3379</v>
      </c>
    </row>
    <row r="124" spans="1:35" ht="57.95" hidden="1">
      <c r="A124" t="e">
        <f t="shared" si="3"/>
        <v>#REF!</v>
      </c>
      <c r="C124" t="s">
        <v>85</v>
      </c>
      <c r="D124" t="s">
        <v>85</v>
      </c>
      <c r="E124" s="722" t="s">
        <v>3380</v>
      </c>
      <c r="F124" s="722" t="s">
        <v>3381</v>
      </c>
      <c r="G124" s="722" t="s">
        <v>3381</v>
      </c>
      <c r="H124" s="722" t="s">
        <v>3381</v>
      </c>
      <c r="L124" s="272" t="s">
        <v>2821</v>
      </c>
      <c r="P124" s="1525"/>
      <c r="Q124" s="1525" t="s">
        <v>3378</v>
      </c>
      <c r="R124"/>
    </row>
    <row r="125" spans="1:35" ht="116.1" hidden="1">
      <c r="A125" t="e">
        <f t="shared" si="3"/>
        <v>#REF!</v>
      </c>
      <c r="C125" s="821" t="s">
        <v>263</v>
      </c>
      <c r="D125" s="356" t="s">
        <v>1013</v>
      </c>
      <c r="E125" s="356" t="s">
        <v>3382</v>
      </c>
      <c r="F125" s="356" t="s">
        <v>3383</v>
      </c>
      <c r="G125" s="356" t="s">
        <v>3384</v>
      </c>
      <c r="H125" s="356" t="s">
        <v>3382</v>
      </c>
      <c r="I125" s="356" t="s">
        <v>3385</v>
      </c>
      <c r="J125" s="821">
        <v>8</v>
      </c>
      <c r="K125" s="821" t="s">
        <v>2866</v>
      </c>
      <c r="L125" s="356" t="s">
        <v>2525</v>
      </c>
      <c r="M125" s="1254" t="b">
        <v>0</v>
      </c>
      <c r="N125" s="1062"/>
      <c r="O125" s="821" t="s">
        <v>2866</v>
      </c>
      <c r="P125" s="821">
        <v>15</v>
      </c>
      <c r="Q125" s="1031"/>
      <c r="S125" s="356"/>
      <c r="T125" s="822"/>
      <c r="U125" s="821">
        <v>1</v>
      </c>
      <c r="V125" s="821"/>
      <c r="W125" s="821"/>
      <c r="X125" s="821" t="s">
        <v>583</v>
      </c>
      <c r="Y125" s="821"/>
      <c r="Z125" s="821"/>
      <c r="AA125" s="821"/>
      <c r="AB125" s="821"/>
      <c r="AC125" s="356"/>
      <c r="AD125" s="356" t="s">
        <v>2908</v>
      </c>
      <c r="AE125" s="356"/>
      <c r="AF125" s="356"/>
      <c r="AG125" s="356"/>
      <c r="AH125" s="356" t="s">
        <v>3072</v>
      </c>
      <c r="AI125" s="356" t="s">
        <v>35</v>
      </c>
    </row>
    <row r="126" spans="1:35" ht="101.45" hidden="1">
      <c r="A126" t="e">
        <f t="shared" si="3"/>
        <v>#REF!</v>
      </c>
      <c r="C126" s="1026" t="s">
        <v>263</v>
      </c>
      <c r="D126" s="1025" t="s">
        <v>1013</v>
      </c>
      <c r="E126" s="1461" t="s">
        <v>3386</v>
      </c>
      <c r="F126" s="1461" t="s">
        <v>3387</v>
      </c>
      <c r="G126" s="1461" t="s">
        <v>3388</v>
      </c>
      <c r="H126" s="356" t="s">
        <v>3386</v>
      </c>
      <c r="I126" s="356" t="s">
        <v>3389</v>
      </c>
      <c r="J126" s="821">
        <v>8</v>
      </c>
      <c r="K126" s="821" t="s">
        <v>2866</v>
      </c>
      <c r="L126" s="356" t="s">
        <v>2525</v>
      </c>
      <c r="M126" s="1254" t="b">
        <v>0</v>
      </c>
      <c r="N126" s="1062"/>
      <c r="O126" s="821" t="s">
        <v>2866</v>
      </c>
      <c r="P126" s="1563">
        <v>10</v>
      </c>
      <c r="Q126" s="1481"/>
      <c r="S126" s="356"/>
      <c r="T126" s="1434"/>
      <c r="U126" s="821">
        <v>1</v>
      </c>
      <c r="V126" s="821"/>
      <c r="W126" s="821"/>
      <c r="X126" s="821" t="s">
        <v>583</v>
      </c>
      <c r="Y126" s="821"/>
      <c r="Z126" s="821"/>
      <c r="AA126" s="821"/>
      <c r="AB126" s="821"/>
      <c r="AC126" s="356"/>
      <c r="AD126" s="356" t="s">
        <v>2908</v>
      </c>
      <c r="AE126" s="356"/>
      <c r="AF126" s="356"/>
      <c r="AG126" s="137" t="s">
        <v>3390</v>
      </c>
      <c r="AH126" s="356" t="s">
        <v>3072</v>
      </c>
      <c r="AI126" s="356" t="s">
        <v>35</v>
      </c>
    </row>
    <row r="127" spans="1:35" ht="144.94999999999999" hidden="1">
      <c r="A127" t="e">
        <f t="shared" si="3"/>
        <v>#REF!</v>
      </c>
      <c r="C127" s="1559" t="s">
        <v>263</v>
      </c>
      <c r="D127" s="1464" t="s">
        <v>263</v>
      </c>
      <c r="E127" s="1464" t="s">
        <v>2156</v>
      </c>
      <c r="F127" s="1562" t="s">
        <v>3391</v>
      </c>
      <c r="G127" s="1464" t="s">
        <v>3392</v>
      </c>
      <c r="H127" s="356" t="s">
        <v>3393</v>
      </c>
      <c r="I127" s="356" t="s">
        <v>3394</v>
      </c>
      <c r="J127" s="821">
        <v>8</v>
      </c>
      <c r="K127" s="356" t="s">
        <v>1634</v>
      </c>
      <c r="L127" s="356" t="s">
        <v>2511</v>
      </c>
      <c r="M127" s="1254" t="b">
        <v>0</v>
      </c>
      <c r="N127" s="1062" t="s">
        <v>3395</v>
      </c>
      <c r="O127" s="821" t="s">
        <v>2844</v>
      </c>
      <c r="P127" s="1563">
        <v>30</v>
      </c>
      <c r="Q127" s="1563"/>
      <c r="R127" s="821"/>
      <c r="S127" s="356"/>
      <c r="T127" s="356"/>
      <c r="U127" s="821">
        <v>1</v>
      </c>
      <c r="V127" s="821"/>
      <c r="W127" s="821"/>
      <c r="X127" s="821" t="s">
        <v>3057</v>
      </c>
      <c r="Y127" s="821"/>
      <c r="Z127" s="821"/>
      <c r="AA127" s="356"/>
      <c r="AB127" s="821"/>
      <c r="AC127" s="356"/>
      <c r="AD127" s="356" t="s">
        <v>3058</v>
      </c>
      <c r="AE127" s="356"/>
      <c r="AF127" s="356"/>
      <c r="AG127" s="356"/>
      <c r="AH127" s="356"/>
      <c r="AI127" s="356"/>
    </row>
    <row r="128" spans="1:35" ht="57.95" hidden="1">
      <c r="A128" t="e">
        <f t="shared" si="3"/>
        <v>#REF!</v>
      </c>
      <c r="C128" t="s">
        <v>101</v>
      </c>
      <c r="D128" s="722" t="s">
        <v>3295</v>
      </c>
      <c r="E128" s="722" t="s">
        <v>3396</v>
      </c>
      <c r="F128" s="722" t="s">
        <v>3397</v>
      </c>
      <c r="G128" s="722" t="s">
        <v>3398</v>
      </c>
      <c r="H128" s="722" t="s">
        <v>3399</v>
      </c>
      <c r="I128" s="722" t="s">
        <v>3400</v>
      </c>
      <c r="K128" s="1031"/>
      <c r="L128" s="1031"/>
      <c r="O128" s="821" t="s">
        <v>3229</v>
      </c>
      <c r="P128" s="1031">
        <v>10</v>
      </c>
      <c r="Q128" s="1031"/>
      <c r="R128"/>
      <c r="X128" s="821"/>
      <c r="AF128"/>
    </row>
    <row r="129" spans="1:200" ht="29.1" hidden="1">
      <c r="A129" t="e">
        <f t="shared" si="3"/>
        <v>#REF!</v>
      </c>
      <c r="C129" s="822" t="s">
        <v>2428</v>
      </c>
      <c r="D129" s="822" t="s">
        <v>2428</v>
      </c>
      <c r="E129" s="722" t="s">
        <v>3401</v>
      </c>
      <c r="F129" s="722" t="s">
        <v>3402</v>
      </c>
      <c r="G129" s="722" t="s">
        <v>3403</v>
      </c>
      <c r="H129" s="722" t="s">
        <v>3404</v>
      </c>
      <c r="K129" s="1031" t="s">
        <v>607</v>
      </c>
      <c r="L129" s="1031" t="s">
        <v>2821</v>
      </c>
      <c r="M129" s="1254" t="b">
        <v>0</v>
      </c>
      <c r="O129" s="1031" t="s">
        <v>607</v>
      </c>
      <c r="P129" s="722"/>
      <c r="Q129" s="1031"/>
      <c r="R129"/>
      <c r="T129" s="1100"/>
      <c r="X129" s="1077" t="s">
        <v>3405</v>
      </c>
      <c r="AF129"/>
    </row>
    <row r="130" spans="1:200" ht="43.5" hidden="1">
      <c r="A130" t="e">
        <f t="shared" si="3"/>
        <v>#REF!</v>
      </c>
      <c r="C130" s="822" t="s">
        <v>3406</v>
      </c>
      <c r="D130" s="822" t="s">
        <v>3406</v>
      </c>
      <c r="E130" s="722" t="s">
        <v>3407</v>
      </c>
      <c r="F130" s="722" t="s">
        <v>3408</v>
      </c>
      <c r="G130" s="722" t="s">
        <v>3409</v>
      </c>
      <c r="H130" s="722" t="s">
        <v>3410</v>
      </c>
      <c r="K130" s="1031" t="s">
        <v>607</v>
      </c>
      <c r="L130" s="1031" t="s">
        <v>2821</v>
      </c>
      <c r="M130" s="1254" t="b">
        <v>0</v>
      </c>
      <c r="O130" s="1031" t="s">
        <v>607</v>
      </c>
      <c r="P130" s="722"/>
      <c r="Q130" s="1031"/>
      <c r="R130"/>
      <c r="T130" s="1100"/>
      <c r="X130" s="1077" t="s">
        <v>3405</v>
      </c>
      <c r="AF130"/>
    </row>
    <row r="131" spans="1:200" ht="275.45" hidden="1">
      <c r="A131" s="1077"/>
      <c r="B131" s="1077"/>
      <c r="C131" s="822" t="s">
        <v>85</v>
      </c>
      <c r="D131" s="822" t="s">
        <v>3326</v>
      </c>
      <c r="E131" s="821" t="s">
        <v>3411</v>
      </c>
      <c r="F131" s="356" t="s">
        <v>3412</v>
      </c>
      <c r="G131" s="356" t="s">
        <v>3413</v>
      </c>
      <c r="H131" s="356" t="s">
        <v>3414</v>
      </c>
      <c r="I131" s="356" t="s">
        <v>3415</v>
      </c>
      <c r="J131" s="1077">
        <v>8</v>
      </c>
      <c r="K131" s="1077" t="s">
        <v>3330</v>
      </c>
      <c r="L131" s="1031"/>
      <c r="M131" s="1077"/>
      <c r="N131" s="1543">
        <v>46280</v>
      </c>
      <c r="O131" s="1031" t="s">
        <v>486</v>
      </c>
      <c r="P131" s="1077">
        <v>30</v>
      </c>
      <c r="Q131" s="1031"/>
      <c r="S131" s="1077"/>
      <c r="T131" s="1077"/>
      <c r="U131" s="1077"/>
      <c r="V131" s="1077"/>
      <c r="W131" s="1077"/>
      <c r="X131" s="1077"/>
      <c r="Y131" s="1077"/>
      <c r="Z131" s="1077"/>
      <c r="AA131" s="1077"/>
      <c r="AB131" s="1077"/>
      <c r="AC131" s="1077"/>
      <c r="AD131" s="1077"/>
      <c r="AE131" s="1077"/>
      <c r="AF131" s="356"/>
      <c r="AG131" s="1077"/>
      <c r="AH131" s="1077"/>
      <c r="AI131" s="1077"/>
      <c r="AJ131" s="1077"/>
      <c r="AK131" s="1077"/>
      <c r="AL131" s="1077"/>
      <c r="AM131" s="1077"/>
      <c r="AN131" s="1077"/>
      <c r="AO131" s="1077"/>
      <c r="AP131" s="1077"/>
      <c r="AQ131" s="1077"/>
      <c r="AR131" s="1077"/>
      <c r="AS131" s="1077"/>
      <c r="AT131" s="1077"/>
      <c r="AU131" s="1077"/>
      <c r="AV131" s="1077"/>
      <c r="AW131" s="1077"/>
      <c r="AX131" s="1077"/>
      <c r="AY131" s="1077"/>
      <c r="AZ131" s="1077"/>
      <c r="BA131" s="1077"/>
      <c r="BB131" s="1077"/>
      <c r="BC131" s="1077"/>
      <c r="BD131" s="1077"/>
      <c r="BE131" s="1077"/>
      <c r="BF131" s="1077"/>
      <c r="BG131" s="1077"/>
      <c r="BH131" s="1077"/>
      <c r="BI131" s="1077"/>
      <c r="BJ131" s="1077"/>
      <c r="BK131" s="1077"/>
      <c r="BL131" s="1077"/>
      <c r="BM131" s="1077"/>
      <c r="BN131" s="1077"/>
      <c r="BO131" s="1077"/>
      <c r="BP131" s="1077"/>
      <c r="BQ131" s="1077"/>
      <c r="BR131" s="1077"/>
      <c r="BS131" s="1077"/>
      <c r="BT131" s="1077"/>
      <c r="BU131" s="1077"/>
      <c r="BV131" s="1077"/>
      <c r="BW131" s="1077"/>
      <c r="BX131" s="1077"/>
      <c r="BY131" s="1077"/>
      <c r="BZ131" s="1077"/>
      <c r="CA131" s="1077"/>
      <c r="CB131" s="1077"/>
      <c r="CC131" s="1077"/>
      <c r="CD131" s="1077"/>
      <c r="CE131" s="1077"/>
      <c r="CF131" s="1077"/>
      <c r="CG131" s="1077"/>
      <c r="CH131" s="1077"/>
      <c r="CI131" s="1077"/>
      <c r="CJ131" s="1077"/>
      <c r="CK131" s="1077"/>
      <c r="CL131" s="1077"/>
      <c r="CM131" s="1077"/>
      <c r="CN131" s="1077"/>
      <c r="CO131" s="1077"/>
      <c r="CP131" s="1077"/>
      <c r="CQ131" s="1077"/>
      <c r="CR131" s="1077"/>
      <c r="CS131" s="1077"/>
      <c r="CT131" s="1077"/>
      <c r="CU131" s="1077"/>
      <c r="CV131" s="1077"/>
      <c r="CW131" s="1077"/>
      <c r="CX131" s="1077"/>
      <c r="CY131" s="1077"/>
      <c r="CZ131" s="1077"/>
      <c r="DA131" s="1077"/>
      <c r="DB131" s="1077"/>
      <c r="DC131" s="1077"/>
      <c r="DD131" s="1077"/>
      <c r="DE131" s="1077"/>
      <c r="DF131" s="1077"/>
      <c r="DG131" s="1077"/>
      <c r="DH131" s="1077"/>
      <c r="DI131" s="1077"/>
      <c r="DJ131" s="1077"/>
      <c r="DK131" s="1077"/>
      <c r="DL131" s="1077"/>
      <c r="DM131" s="1077"/>
      <c r="DN131" s="1077"/>
      <c r="DO131" s="1077"/>
      <c r="DP131" s="1077"/>
      <c r="DQ131" s="1077"/>
      <c r="DR131" s="1077"/>
      <c r="DS131" s="1077"/>
      <c r="DT131" s="1077"/>
      <c r="DU131" s="1077"/>
      <c r="DV131" s="1077"/>
      <c r="DW131" s="1077"/>
      <c r="DX131" s="1077"/>
      <c r="DY131" s="1077"/>
      <c r="DZ131" s="1077"/>
      <c r="EA131" s="1077"/>
      <c r="EB131" s="1077"/>
      <c r="EC131" s="1077"/>
      <c r="ED131" s="1077"/>
      <c r="EE131" s="1077"/>
      <c r="EF131" s="1077"/>
      <c r="EG131" s="1077"/>
      <c r="EH131" s="1077"/>
      <c r="EI131" s="1077"/>
      <c r="EJ131" s="1077"/>
      <c r="EK131" s="1077"/>
      <c r="EL131" s="1077"/>
      <c r="EM131" s="1077"/>
      <c r="EN131" s="1077"/>
      <c r="EO131" s="1077"/>
      <c r="EP131" s="1077"/>
      <c r="EQ131" s="1077"/>
      <c r="ER131" s="1077"/>
      <c r="ES131" s="1077"/>
      <c r="ET131" s="1077"/>
      <c r="EU131" s="1077"/>
      <c r="EV131" s="1077"/>
      <c r="EW131" s="1077"/>
      <c r="EX131" s="1077"/>
      <c r="EY131" s="1077"/>
      <c r="EZ131" s="1077"/>
      <c r="FA131" s="1077"/>
      <c r="FB131" s="1077"/>
      <c r="FC131" s="1077"/>
      <c r="FD131" s="1077"/>
      <c r="FE131" s="1077"/>
      <c r="FF131" s="1077"/>
      <c r="FG131" s="1077"/>
      <c r="FH131" s="1077"/>
      <c r="FI131" s="1077"/>
      <c r="FJ131" s="1077"/>
      <c r="FK131" s="1077"/>
      <c r="FL131" s="1077"/>
      <c r="FM131" s="1077"/>
      <c r="FN131" s="1077"/>
      <c r="FO131" s="1077"/>
      <c r="FP131" s="1077"/>
      <c r="FQ131" s="1077"/>
      <c r="FR131" s="1077"/>
      <c r="FS131" s="1077"/>
      <c r="FT131" s="1077"/>
      <c r="FU131" s="1077"/>
      <c r="FV131" s="1077"/>
      <c r="FW131" s="1077"/>
      <c r="FX131" s="1077"/>
      <c r="FY131" s="1077"/>
      <c r="FZ131" s="1077"/>
      <c r="GA131" s="1077"/>
      <c r="GB131" s="1077"/>
      <c r="GC131" s="1077"/>
      <c r="GD131" s="1077"/>
      <c r="GE131" s="1077"/>
      <c r="GF131" s="1077"/>
      <c r="GG131" s="1077"/>
      <c r="GH131" s="1077"/>
      <c r="GI131" s="1077"/>
      <c r="GJ131" s="1077"/>
      <c r="GK131" s="1077"/>
      <c r="GL131" s="1077"/>
      <c r="GM131" s="1077"/>
      <c r="GN131" s="1077"/>
      <c r="GO131" s="1077"/>
      <c r="GP131" s="1077"/>
      <c r="GQ131" s="1077"/>
      <c r="GR131" s="1077"/>
    </row>
    <row r="132" spans="1:200" ht="57.95" hidden="1">
      <c r="A132">
        <f>A131+1</f>
        <v>1</v>
      </c>
      <c r="C132" s="822" t="s">
        <v>42</v>
      </c>
      <c r="D132" s="356" t="s">
        <v>3416</v>
      </c>
      <c r="E132" s="356" t="s">
        <v>3417</v>
      </c>
      <c r="F132" s="356" t="s">
        <v>3418</v>
      </c>
      <c r="G132" s="356" t="s">
        <v>3419</v>
      </c>
      <c r="H132" s="356"/>
      <c r="I132" s="356"/>
      <c r="J132" s="821">
        <v>7</v>
      </c>
      <c r="K132" s="356" t="s">
        <v>3420</v>
      </c>
      <c r="L132" s="356" t="s">
        <v>3421</v>
      </c>
      <c r="M132" s="1254" t="b">
        <v>0</v>
      </c>
      <c r="N132" s="1062">
        <v>46209</v>
      </c>
      <c r="O132" s="821" t="s">
        <v>2968</v>
      </c>
      <c r="P132" s="821"/>
      <c r="Q132" s="1031"/>
      <c r="S132" s="356"/>
      <c r="T132" s="356"/>
      <c r="U132" s="821"/>
      <c r="V132" s="821"/>
      <c r="W132" s="821"/>
      <c r="X132" s="821" t="s">
        <v>583</v>
      </c>
      <c r="Y132" s="821"/>
      <c r="Z132" s="821"/>
      <c r="AA132" s="821"/>
      <c r="AB132" s="821"/>
      <c r="AC132" s="821"/>
      <c r="AD132" s="356" t="s">
        <v>3422</v>
      </c>
      <c r="AE132" s="356"/>
      <c r="AF132" s="356"/>
      <c r="AG132" s="821"/>
      <c r="AH132" s="356"/>
      <c r="AI132" s="356" t="s">
        <v>35</v>
      </c>
    </row>
    <row r="133" spans="1:200" hidden="1">
      <c r="C133" s="356" t="s">
        <v>235</v>
      </c>
      <c r="D133" s="356" t="s">
        <v>235</v>
      </c>
      <c r="E133" s="722" t="s">
        <v>3423</v>
      </c>
      <c r="F133" t="s">
        <v>3424</v>
      </c>
      <c r="P133" s="1031"/>
      <c r="R133"/>
    </row>
    <row r="134" spans="1:200" ht="116.1" hidden="1">
      <c r="A134">
        <f>A133+1</f>
        <v>1</v>
      </c>
      <c r="C134" s="356" t="s">
        <v>101</v>
      </c>
      <c r="D134" s="356" t="s">
        <v>3425</v>
      </c>
      <c r="E134" s="356" t="s">
        <v>2306</v>
      </c>
      <c r="F134" s="1308" t="s">
        <v>3426</v>
      </c>
      <c r="G134" s="356" t="s">
        <v>3427</v>
      </c>
      <c r="H134" s="786" t="s">
        <v>3428</v>
      </c>
      <c r="I134" s="1387" t="s">
        <v>3429</v>
      </c>
      <c r="J134" s="821"/>
      <c r="K134" s="356"/>
      <c r="L134" s="356" t="s">
        <v>2525</v>
      </c>
      <c r="M134" s="1254" t="b">
        <v>0</v>
      </c>
      <c r="N134" s="1062"/>
      <c r="O134" s="821" t="s">
        <v>1213</v>
      </c>
      <c r="P134" s="821">
        <v>15</v>
      </c>
      <c r="Q134" s="821"/>
      <c r="R134" s="821"/>
      <c r="S134" s="356"/>
      <c r="T134" s="821"/>
      <c r="U134" s="821" t="s">
        <v>583</v>
      </c>
      <c r="V134" s="821"/>
      <c r="W134" s="821"/>
      <c r="X134" s="821"/>
      <c r="Y134" s="821"/>
      <c r="Z134" s="821"/>
      <c r="AA134" s="356"/>
      <c r="AB134" s="821"/>
      <c r="AC134" s="821"/>
      <c r="AD134" s="356"/>
      <c r="AE134" s="356"/>
      <c r="AF134" s="356"/>
      <c r="AG134" s="137" t="s">
        <v>3219</v>
      </c>
      <c r="AH134" s="356"/>
      <c r="AI134" s="356" t="s">
        <v>2959</v>
      </c>
    </row>
    <row r="135" spans="1:200" ht="87" hidden="1">
      <c r="C135" t="s">
        <v>101</v>
      </c>
      <c r="D135" s="356" t="s">
        <v>3425</v>
      </c>
      <c r="E135" s="722" t="s">
        <v>2847</v>
      </c>
      <c r="F135" s="722" t="s">
        <v>3430</v>
      </c>
      <c r="G135" s="722" t="s">
        <v>3431</v>
      </c>
      <c r="H135" s="356" t="s">
        <v>3432</v>
      </c>
      <c r="L135" s="356" t="s">
        <v>2525</v>
      </c>
      <c r="M135" s="1254" t="b">
        <v>0</v>
      </c>
      <c r="O135" s="1031" t="s">
        <v>1213</v>
      </c>
      <c r="P135" s="1031">
        <v>30</v>
      </c>
      <c r="Q135" s="1031"/>
      <c r="R135"/>
    </row>
    <row r="136" spans="1:200" ht="57.95" hidden="1">
      <c r="C136" t="s">
        <v>101</v>
      </c>
      <c r="D136" s="356" t="s">
        <v>2808</v>
      </c>
      <c r="E136" s="722" t="s">
        <v>3433</v>
      </c>
      <c r="F136" s="722" t="s">
        <v>3434</v>
      </c>
      <c r="G136" s="356" t="s">
        <v>3435</v>
      </c>
      <c r="H136" s="356" t="s">
        <v>3436</v>
      </c>
      <c r="I136" s="356" t="s">
        <v>3437</v>
      </c>
      <c r="L136" s="356" t="s">
        <v>2525</v>
      </c>
      <c r="M136" s="1254" t="b">
        <v>1</v>
      </c>
      <c r="O136" s="1031" t="s">
        <v>1213</v>
      </c>
      <c r="P136" s="1031">
        <v>20</v>
      </c>
      <c r="Q136" s="1031"/>
      <c r="R136"/>
    </row>
    <row r="137" spans="1:200" ht="188.45" hidden="1">
      <c r="A137" s="1557"/>
      <c r="B137" s="1077"/>
      <c r="C137" s="1077" t="s">
        <v>30</v>
      </c>
      <c r="D137" s="1528" t="s">
        <v>30</v>
      </c>
      <c r="E137" s="356" t="s">
        <v>3438</v>
      </c>
      <c r="F137" s="356" t="s">
        <v>3439</v>
      </c>
      <c r="G137" s="356" t="s">
        <v>3440</v>
      </c>
      <c r="H137" s="356" t="s">
        <v>3441</v>
      </c>
      <c r="I137" s="786" t="s">
        <v>3442</v>
      </c>
      <c r="J137" s="1077">
        <v>8</v>
      </c>
      <c r="K137" s="1031"/>
      <c r="L137" s="1031" t="s">
        <v>2511</v>
      </c>
      <c r="M137" s="1077"/>
      <c r="N137" s="1077"/>
      <c r="O137" s="1031" t="s">
        <v>2968</v>
      </c>
      <c r="P137" s="1031">
        <v>22</v>
      </c>
      <c r="Q137" s="1031">
        <v>1</v>
      </c>
      <c r="R137" s="1077">
        <v>1</v>
      </c>
      <c r="S137" s="1077"/>
      <c r="T137" s="1114" t="s">
        <v>3443</v>
      </c>
      <c r="U137" s="1077"/>
      <c r="V137" s="1077"/>
      <c r="W137" s="1077"/>
      <c r="X137" s="1077" t="s">
        <v>2944</v>
      </c>
      <c r="Y137" s="1077">
        <v>8</v>
      </c>
      <c r="Z137" s="1077" t="s">
        <v>1315</v>
      </c>
      <c r="AA137" s="1077">
        <v>9</v>
      </c>
      <c r="AB137" s="1077">
        <v>78</v>
      </c>
      <c r="AC137" s="1077">
        <v>5</v>
      </c>
      <c r="AD137" s="1077"/>
      <c r="AE137" s="1077"/>
      <c r="AF137" s="1077"/>
      <c r="AG137" s="1077"/>
      <c r="AH137" s="1077"/>
      <c r="AI137" s="1077"/>
      <c r="AJ137" s="1077"/>
      <c r="AK137" s="1077"/>
      <c r="AL137" s="1077"/>
      <c r="AM137" s="1077"/>
      <c r="AN137" s="1077"/>
      <c r="AO137" s="1077"/>
      <c r="AP137" s="1077"/>
      <c r="AQ137" s="1077"/>
      <c r="AR137" s="1077"/>
      <c r="AS137" s="1077"/>
      <c r="AT137" s="1077"/>
      <c r="AU137" s="1077"/>
      <c r="AV137" s="1077"/>
      <c r="AW137" s="1077"/>
      <c r="AX137" s="1077"/>
      <c r="AY137" s="1077"/>
      <c r="AZ137" s="1077"/>
      <c r="BA137" s="1077"/>
      <c r="BB137" s="1077"/>
      <c r="BC137" s="1077"/>
      <c r="BD137" s="1077"/>
      <c r="BE137" s="1077"/>
      <c r="BF137" s="1077"/>
      <c r="BG137" s="1077"/>
      <c r="BH137" s="1077"/>
      <c r="BI137" s="1077"/>
      <c r="BJ137" s="1077"/>
      <c r="BK137" s="1077"/>
      <c r="BL137" s="1077"/>
      <c r="BM137" s="1077"/>
      <c r="BN137" s="1077"/>
      <c r="BO137" s="1077"/>
      <c r="BP137" s="1077"/>
      <c r="BQ137" s="1077"/>
      <c r="BR137" s="1077"/>
      <c r="BS137" s="1077"/>
      <c r="BT137" s="1077"/>
      <c r="BU137" s="1077"/>
      <c r="BV137" s="1077"/>
      <c r="BW137" s="1077"/>
      <c r="BX137" s="1077"/>
      <c r="BY137" s="1077"/>
      <c r="BZ137" s="1077"/>
      <c r="CA137" s="1077"/>
      <c r="CB137" s="1077"/>
      <c r="CC137" s="1077"/>
      <c r="CD137" s="1077"/>
      <c r="CE137" s="1077"/>
      <c r="CF137" s="1077"/>
      <c r="CG137" s="1077"/>
      <c r="CH137" s="1077"/>
      <c r="CI137" s="1077"/>
      <c r="CJ137" s="1077"/>
      <c r="CK137" s="1077"/>
      <c r="CL137" s="1077"/>
      <c r="CM137" s="1077"/>
      <c r="CN137" s="1077"/>
      <c r="CO137" s="1077"/>
      <c r="CP137" s="1077"/>
      <c r="CQ137" s="1077"/>
      <c r="CR137" s="1077"/>
      <c r="CS137" s="1077"/>
      <c r="CT137" s="1077"/>
      <c r="CU137" s="1077"/>
      <c r="CV137" s="1077"/>
      <c r="CW137" s="1077"/>
      <c r="CX137" s="1077"/>
      <c r="CY137" s="1077"/>
      <c r="CZ137" s="1077"/>
      <c r="DA137" s="1077"/>
      <c r="DB137" s="1077"/>
      <c r="DC137" s="1077"/>
      <c r="DD137" s="1077"/>
      <c r="DE137" s="1077"/>
      <c r="DF137" s="1077"/>
      <c r="DG137" s="1077"/>
      <c r="DH137" s="1077"/>
      <c r="DI137" s="1077"/>
      <c r="DJ137" s="1077"/>
      <c r="DK137" s="1077"/>
      <c r="DL137" s="1077"/>
      <c r="DM137" s="1077"/>
      <c r="DN137" s="1077"/>
      <c r="DO137" s="1077"/>
      <c r="DP137" s="1077"/>
      <c r="DQ137" s="1077"/>
      <c r="DR137" s="1077"/>
      <c r="DS137" s="1077"/>
      <c r="DT137" s="1077"/>
      <c r="DU137" s="1077"/>
      <c r="DV137" s="1077"/>
      <c r="DW137" s="1077"/>
      <c r="DX137" s="1077"/>
      <c r="DY137" s="1077"/>
      <c r="DZ137" s="1077"/>
      <c r="EA137" s="1077"/>
      <c r="EB137" s="1077"/>
      <c r="EC137" s="1077"/>
      <c r="ED137" s="1077"/>
      <c r="EE137" s="1077"/>
      <c r="EF137" s="1077"/>
      <c r="EG137" s="1077"/>
      <c r="EH137" s="1077"/>
      <c r="EI137" s="1077"/>
      <c r="EJ137" s="1077"/>
      <c r="EK137" s="1077"/>
      <c r="EL137" s="1077"/>
      <c r="EM137" s="1077"/>
      <c r="EN137" s="1077"/>
      <c r="EO137" s="1077"/>
      <c r="EP137" s="1077"/>
      <c r="EQ137" s="1077"/>
      <c r="ER137" s="1077"/>
      <c r="ES137" s="1077"/>
      <c r="ET137" s="1077"/>
      <c r="EU137" s="1077"/>
      <c r="EV137" s="1077"/>
      <c r="EW137" s="1077"/>
      <c r="EX137" s="1077"/>
      <c r="EY137" s="1077"/>
      <c r="EZ137" s="1077"/>
      <c r="FA137" s="1077"/>
      <c r="FB137" s="1077"/>
      <c r="FC137" s="1077"/>
      <c r="FD137" s="1077"/>
      <c r="FE137" s="1077"/>
      <c r="FF137" s="1077"/>
      <c r="FG137" s="1077"/>
      <c r="FH137" s="1077"/>
      <c r="FI137" s="1077"/>
      <c r="FJ137" s="1077"/>
      <c r="FK137" s="1077"/>
      <c r="FL137" s="1077"/>
      <c r="FM137" s="1077"/>
      <c r="FN137" s="1077"/>
      <c r="FO137" s="1077"/>
      <c r="FP137" s="1077"/>
      <c r="FQ137" s="1077"/>
      <c r="FR137" s="1077"/>
      <c r="FS137" s="1077"/>
      <c r="FT137" s="1077"/>
      <c r="FU137" s="1077"/>
      <c r="FV137" s="1077"/>
      <c r="FW137" s="1077"/>
      <c r="FX137" s="1077"/>
      <c r="FY137" s="1077"/>
      <c r="FZ137" s="1077"/>
      <c r="GA137" s="1077"/>
      <c r="GB137" s="1077"/>
      <c r="GC137" s="1077"/>
      <c r="GD137" s="1077"/>
      <c r="GE137" s="1077"/>
      <c r="GF137" s="1077"/>
      <c r="GG137" s="1077"/>
      <c r="GH137" s="1077"/>
      <c r="GI137" s="1077"/>
      <c r="GJ137" s="1077"/>
      <c r="GK137" s="1077"/>
      <c r="GL137" s="1077"/>
      <c r="GM137" s="1077"/>
      <c r="GN137" s="1077"/>
      <c r="GO137" s="1077"/>
      <c r="GP137" s="1077"/>
      <c r="GQ137" s="1077"/>
      <c r="GR137" s="1077"/>
    </row>
    <row r="138" spans="1:200" s="356" customFormat="1" ht="377.1" hidden="1">
      <c r="A138" s="1387"/>
      <c r="C138" s="356" t="s">
        <v>30</v>
      </c>
      <c r="D138" s="356" t="s">
        <v>30</v>
      </c>
      <c r="E138" s="356" t="s">
        <v>3444</v>
      </c>
      <c r="F138" s="786" t="s">
        <v>3445</v>
      </c>
      <c r="G138" s="822" t="s">
        <v>3446</v>
      </c>
      <c r="H138" s="356" t="s">
        <v>3447</v>
      </c>
      <c r="I138" s="356" t="s">
        <v>3448</v>
      </c>
      <c r="L138" s="821"/>
      <c r="N138" s="405" t="s">
        <v>2839</v>
      </c>
      <c r="O138" s="821"/>
      <c r="Q138" s="821">
        <v>2</v>
      </c>
      <c r="R138" s="356">
        <v>2</v>
      </c>
    </row>
    <row r="139" spans="1:200" ht="87" hidden="1">
      <c r="A139" s="579"/>
      <c r="B139" s="1077"/>
      <c r="C139" s="1077" t="s">
        <v>101</v>
      </c>
      <c r="D139" s="1528" t="s">
        <v>101</v>
      </c>
      <c r="E139" s="356" t="s">
        <v>3449</v>
      </c>
      <c r="F139" s="356" t="s">
        <v>3450</v>
      </c>
      <c r="G139" s="356" t="s">
        <v>3451</v>
      </c>
      <c r="H139" s="356" t="s">
        <v>3452</v>
      </c>
      <c r="I139" s="80" t="s">
        <v>3453</v>
      </c>
      <c r="J139" s="1077"/>
      <c r="K139" s="1031"/>
      <c r="L139" s="1031"/>
      <c r="M139" s="1077"/>
      <c r="N139" s="1077"/>
      <c r="O139" s="1031" t="s">
        <v>3229</v>
      </c>
      <c r="P139" s="1031">
        <v>8</v>
      </c>
      <c r="Q139" s="1031"/>
      <c r="R139" s="1077"/>
      <c r="S139" s="1077"/>
      <c r="T139" s="1114"/>
      <c r="U139" s="1077"/>
      <c r="V139" s="1077"/>
      <c r="W139" s="1077"/>
      <c r="X139" s="1077"/>
      <c r="Y139" s="1077"/>
      <c r="Z139" s="1077"/>
      <c r="AA139" s="1077"/>
      <c r="AB139" s="1077"/>
      <c r="AC139" s="1077"/>
      <c r="AD139" s="1077"/>
      <c r="AE139" s="1077"/>
      <c r="AF139" s="1077"/>
      <c r="AG139" s="1077"/>
      <c r="AH139" s="1077"/>
      <c r="AI139" s="1077"/>
      <c r="AJ139" s="1077"/>
      <c r="AK139" s="1077"/>
      <c r="AL139" s="1077"/>
      <c r="AM139" s="1077"/>
      <c r="AN139" s="1077"/>
      <c r="AO139" s="1077"/>
      <c r="AP139" s="1077"/>
      <c r="AQ139" s="1077"/>
      <c r="AR139" s="1077"/>
      <c r="AS139" s="1077"/>
      <c r="AT139" s="1077"/>
      <c r="AU139" s="1077"/>
      <c r="AV139" s="1077"/>
      <c r="AW139" s="1077"/>
      <c r="AX139" s="1077"/>
      <c r="AY139" s="1077"/>
      <c r="AZ139" s="1077"/>
      <c r="BA139" s="1077"/>
      <c r="BB139" s="1077"/>
      <c r="BC139" s="1077"/>
      <c r="BD139" s="1077"/>
      <c r="BE139" s="1077"/>
      <c r="BF139" s="1077"/>
      <c r="BG139" s="1077"/>
      <c r="BH139" s="1077"/>
      <c r="BI139" s="1077"/>
      <c r="BJ139" s="1077"/>
      <c r="BK139" s="1077"/>
      <c r="BL139" s="1077"/>
      <c r="BM139" s="1077"/>
      <c r="BN139" s="1077"/>
      <c r="BO139" s="1077"/>
      <c r="BP139" s="1077"/>
      <c r="BQ139" s="1077"/>
      <c r="BR139" s="1077"/>
      <c r="BS139" s="1077"/>
      <c r="BT139" s="1077"/>
      <c r="BU139" s="1077"/>
      <c r="BV139" s="1077"/>
      <c r="BW139" s="1077"/>
      <c r="BX139" s="1077"/>
      <c r="BY139" s="1077"/>
      <c r="BZ139" s="1077"/>
      <c r="CA139" s="1077"/>
      <c r="CB139" s="1077"/>
      <c r="CC139" s="1077"/>
      <c r="CD139" s="1077"/>
      <c r="CE139" s="1077"/>
      <c r="CF139" s="1077"/>
      <c r="CG139" s="1077"/>
      <c r="CH139" s="1077"/>
      <c r="CI139" s="1077"/>
      <c r="CJ139" s="1077"/>
      <c r="CK139" s="1077"/>
      <c r="CL139" s="1077"/>
      <c r="CM139" s="1077"/>
      <c r="CN139" s="1077"/>
      <c r="CO139" s="1077"/>
      <c r="CP139" s="1077"/>
      <c r="CQ139" s="1077"/>
      <c r="CR139" s="1077"/>
      <c r="CS139" s="1077"/>
      <c r="CT139" s="1077"/>
      <c r="CU139" s="1077"/>
      <c r="CV139" s="1077"/>
      <c r="CW139" s="1077"/>
      <c r="CX139" s="1077"/>
      <c r="CY139" s="1077"/>
      <c r="CZ139" s="1077"/>
      <c r="DA139" s="1077"/>
      <c r="DB139" s="1077"/>
      <c r="DC139" s="1077"/>
      <c r="DD139" s="1077"/>
      <c r="DE139" s="1077"/>
      <c r="DF139" s="1077"/>
      <c r="DG139" s="1077"/>
      <c r="DH139" s="1077"/>
      <c r="DI139" s="1077"/>
      <c r="DJ139" s="1077"/>
      <c r="DK139" s="1077"/>
      <c r="DL139" s="1077"/>
      <c r="DM139" s="1077"/>
      <c r="DN139" s="1077"/>
      <c r="DO139" s="1077"/>
      <c r="DP139" s="1077"/>
      <c r="DQ139" s="1077"/>
      <c r="DR139" s="1077"/>
      <c r="DS139" s="1077"/>
      <c r="DT139" s="1077"/>
      <c r="DU139" s="1077"/>
      <c r="DV139" s="1077"/>
      <c r="DW139" s="1077"/>
      <c r="DX139" s="1077"/>
      <c r="DY139" s="1077"/>
      <c r="DZ139" s="1077"/>
      <c r="EA139" s="1077"/>
      <c r="EB139" s="1077"/>
      <c r="EC139" s="1077"/>
      <c r="ED139" s="1077"/>
      <c r="EE139" s="1077"/>
      <c r="EF139" s="1077"/>
      <c r="EG139" s="1077"/>
      <c r="EH139" s="1077"/>
      <c r="EI139" s="1077"/>
      <c r="EJ139" s="1077"/>
      <c r="EK139" s="1077"/>
      <c r="EL139" s="1077"/>
      <c r="EM139" s="1077"/>
      <c r="EN139" s="1077"/>
      <c r="EO139" s="1077"/>
      <c r="EP139" s="1077"/>
      <c r="EQ139" s="1077"/>
      <c r="ER139" s="1077"/>
      <c r="ES139" s="1077"/>
      <c r="ET139" s="1077"/>
      <c r="EU139" s="1077"/>
      <c r="EV139" s="1077"/>
      <c r="EW139" s="1077"/>
      <c r="EX139" s="1077"/>
      <c r="EY139" s="1077"/>
      <c r="EZ139" s="1077"/>
      <c r="FA139" s="1077"/>
      <c r="FB139" s="1077"/>
      <c r="FC139" s="1077"/>
      <c r="FD139" s="1077"/>
      <c r="FE139" s="1077"/>
      <c r="FF139" s="1077"/>
      <c r="FG139" s="1077"/>
      <c r="FH139" s="1077"/>
      <c r="FI139" s="1077"/>
      <c r="FJ139" s="1077"/>
      <c r="FK139" s="1077"/>
      <c r="FL139" s="1077"/>
      <c r="FM139" s="1077"/>
      <c r="FN139" s="1077"/>
      <c r="FO139" s="1077"/>
      <c r="FP139" s="1077"/>
      <c r="FQ139" s="1077"/>
      <c r="FR139" s="1077"/>
      <c r="FS139" s="1077"/>
      <c r="FT139" s="1077"/>
      <c r="FU139" s="1077"/>
      <c r="FV139" s="1077"/>
      <c r="FW139" s="1077"/>
      <c r="FX139" s="1077"/>
      <c r="FY139" s="1077"/>
      <c r="FZ139" s="1077"/>
      <c r="GA139" s="1077"/>
      <c r="GB139" s="1077"/>
      <c r="GC139" s="1077"/>
      <c r="GD139" s="1077"/>
      <c r="GE139" s="1077"/>
      <c r="GF139" s="1077"/>
      <c r="GG139" s="1077"/>
      <c r="GH139" s="1077"/>
      <c r="GI139" s="1077"/>
      <c r="GJ139" s="1077"/>
      <c r="GK139" s="1077"/>
      <c r="GL139" s="1077"/>
      <c r="GM139" s="1077"/>
      <c r="GN139" s="1077"/>
      <c r="GO139" s="1077"/>
      <c r="GP139" s="1077"/>
      <c r="GQ139" s="1077"/>
      <c r="GR139" s="1077"/>
    </row>
    <row r="140" spans="1:200" ht="57.95" hidden="1">
      <c r="A140" s="579"/>
      <c r="B140" s="1077"/>
      <c r="C140" s="1077" t="s">
        <v>101</v>
      </c>
      <c r="D140" s="1528" t="s">
        <v>101</v>
      </c>
      <c r="E140" s="356" t="s">
        <v>3449</v>
      </c>
      <c r="F140" s="356" t="s">
        <v>3454</v>
      </c>
      <c r="G140" s="356" t="s">
        <v>3455</v>
      </c>
      <c r="H140" s="356" t="s">
        <v>3456</v>
      </c>
      <c r="I140" s="356" t="s">
        <v>3457</v>
      </c>
      <c r="J140" s="1077"/>
      <c r="K140" s="1031"/>
      <c r="L140" s="1031"/>
      <c r="M140" s="1077"/>
      <c r="N140" s="1077"/>
      <c r="O140" s="1031" t="s">
        <v>3229</v>
      </c>
      <c r="P140" s="1031">
        <v>25</v>
      </c>
      <c r="Q140" s="1031"/>
      <c r="R140" s="1077"/>
      <c r="S140" s="1077"/>
      <c r="T140" s="1114"/>
      <c r="U140" s="1077"/>
      <c r="V140" s="1077"/>
      <c r="W140" s="1077"/>
      <c r="X140" s="1077"/>
      <c r="Y140" s="1077"/>
      <c r="Z140" s="1077"/>
      <c r="AA140" s="1077"/>
      <c r="AB140" s="1077"/>
      <c r="AC140" s="1077"/>
      <c r="AD140" s="1077"/>
      <c r="AE140" s="1077"/>
      <c r="AF140" s="1077"/>
      <c r="AG140" s="1077"/>
      <c r="AH140" s="1077"/>
      <c r="AI140" s="1077"/>
      <c r="AJ140" s="1077"/>
      <c r="AK140" s="1077"/>
      <c r="AL140" s="1077"/>
      <c r="AM140" s="1077"/>
      <c r="AN140" s="1077"/>
      <c r="AO140" s="1077"/>
      <c r="AP140" s="1077"/>
      <c r="AQ140" s="1077"/>
      <c r="AR140" s="1077"/>
      <c r="AS140" s="1077"/>
      <c r="AT140" s="1077"/>
      <c r="AU140" s="1077"/>
      <c r="AV140" s="1077"/>
      <c r="AW140" s="1077"/>
      <c r="AX140" s="1077"/>
      <c r="AY140" s="1077"/>
      <c r="AZ140" s="1077"/>
      <c r="BA140" s="1077"/>
      <c r="BB140" s="1077"/>
      <c r="BC140" s="1077"/>
      <c r="BD140" s="1077"/>
      <c r="BE140" s="1077"/>
      <c r="BF140" s="1077"/>
      <c r="BG140" s="1077"/>
      <c r="BH140" s="1077"/>
      <c r="BI140" s="1077"/>
      <c r="BJ140" s="1077"/>
      <c r="BK140" s="1077"/>
      <c r="BL140" s="1077"/>
      <c r="BM140" s="1077"/>
      <c r="BN140" s="1077"/>
      <c r="BO140" s="1077"/>
      <c r="BP140" s="1077"/>
      <c r="BQ140" s="1077"/>
      <c r="BR140" s="1077"/>
      <c r="BS140" s="1077"/>
      <c r="BT140" s="1077"/>
      <c r="BU140" s="1077"/>
      <c r="BV140" s="1077"/>
      <c r="BW140" s="1077"/>
      <c r="BX140" s="1077"/>
      <c r="BY140" s="1077"/>
      <c r="BZ140" s="1077"/>
      <c r="CA140" s="1077"/>
      <c r="CB140" s="1077"/>
      <c r="CC140" s="1077"/>
      <c r="CD140" s="1077"/>
      <c r="CE140" s="1077"/>
      <c r="CF140" s="1077"/>
      <c r="CG140" s="1077"/>
      <c r="CH140" s="1077"/>
      <c r="CI140" s="1077"/>
      <c r="CJ140" s="1077"/>
      <c r="CK140" s="1077"/>
      <c r="CL140" s="1077"/>
      <c r="CM140" s="1077"/>
      <c r="CN140" s="1077"/>
      <c r="CO140" s="1077"/>
      <c r="CP140" s="1077"/>
      <c r="CQ140" s="1077"/>
      <c r="CR140" s="1077"/>
      <c r="CS140" s="1077"/>
      <c r="CT140" s="1077"/>
      <c r="CU140" s="1077"/>
      <c r="CV140" s="1077"/>
      <c r="CW140" s="1077"/>
      <c r="CX140" s="1077"/>
      <c r="CY140" s="1077"/>
      <c r="CZ140" s="1077"/>
      <c r="DA140" s="1077"/>
      <c r="DB140" s="1077"/>
      <c r="DC140" s="1077"/>
      <c r="DD140" s="1077"/>
      <c r="DE140" s="1077"/>
      <c r="DF140" s="1077"/>
      <c r="DG140" s="1077"/>
      <c r="DH140" s="1077"/>
      <c r="DI140" s="1077"/>
      <c r="DJ140" s="1077"/>
      <c r="DK140" s="1077"/>
      <c r="DL140" s="1077"/>
      <c r="DM140" s="1077"/>
      <c r="DN140" s="1077"/>
      <c r="DO140" s="1077"/>
      <c r="DP140" s="1077"/>
      <c r="DQ140" s="1077"/>
      <c r="DR140" s="1077"/>
      <c r="DS140" s="1077"/>
      <c r="DT140" s="1077"/>
      <c r="DU140" s="1077"/>
      <c r="DV140" s="1077"/>
      <c r="DW140" s="1077"/>
      <c r="DX140" s="1077"/>
      <c r="DY140" s="1077"/>
      <c r="DZ140" s="1077"/>
      <c r="EA140" s="1077"/>
      <c r="EB140" s="1077"/>
      <c r="EC140" s="1077"/>
      <c r="ED140" s="1077"/>
      <c r="EE140" s="1077"/>
      <c r="EF140" s="1077"/>
      <c r="EG140" s="1077"/>
      <c r="EH140" s="1077"/>
      <c r="EI140" s="1077"/>
      <c r="EJ140" s="1077"/>
      <c r="EK140" s="1077"/>
      <c r="EL140" s="1077"/>
      <c r="EM140" s="1077"/>
      <c r="EN140" s="1077"/>
      <c r="EO140" s="1077"/>
      <c r="EP140" s="1077"/>
      <c r="EQ140" s="1077"/>
      <c r="ER140" s="1077"/>
      <c r="ES140" s="1077"/>
      <c r="ET140" s="1077"/>
      <c r="EU140" s="1077"/>
      <c r="EV140" s="1077"/>
      <c r="EW140" s="1077"/>
      <c r="EX140" s="1077"/>
      <c r="EY140" s="1077"/>
      <c r="EZ140" s="1077"/>
      <c r="FA140" s="1077"/>
      <c r="FB140" s="1077"/>
      <c r="FC140" s="1077"/>
      <c r="FD140" s="1077"/>
      <c r="FE140" s="1077"/>
      <c r="FF140" s="1077"/>
      <c r="FG140" s="1077"/>
      <c r="FH140" s="1077"/>
      <c r="FI140" s="1077"/>
      <c r="FJ140" s="1077"/>
      <c r="FK140" s="1077"/>
      <c r="FL140" s="1077"/>
      <c r="FM140" s="1077"/>
      <c r="FN140" s="1077"/>
      <c r="FO140" s="1077"/>
      <c r="FP140" s="1077"/>
      <c r="FQ140" s="1077"/>
      <c r="FR140" s="1077"/>
      <c r="FS140" s="1077"/>
      <c r="FT140" s="1077"/>
      <c r="FU140" s="1077"/>
      <c r="FV140" s="1077"/>
      <c r="FW140" s="1077"/>
      <c r="FX140" s="1077"/>
      <c r="FY140" s="1077"/>
      <c r="FZ140" s="1077"/>
      <c r="GA140" s="1077"/>
      <c r="GB140" s="1077"/>
      <c r="GC140" s="1077"/>
      <c r="GD140" s="1077"/>
      <c r="GE140" s="1077"/>
      <c r="GF140" s="1077"/>
      <c r="GG140" s="1077"/>
      <c r="GH140" s="1077"/>
      <c r="GI140" s="1077"/>
      <c r="GJ140" s="1077"/>
      <c r="GK140" s="1077"/>
      <c r="GL140" s="1077"/>
      <c r="GM140" s="1077"/>
      <c r="GN140" s="1077"/>
      <c r="GO140" s="1077"/>
      <c r="GP140" s="1077"/>
      <c r="GQ140" s="1077"/>
      <c r="GR140" s="1077"/>
    </row>
    <row r="141" spans="1:200" s="356" customFormat="1" ht="130.5" hidden="1">
      <c r="A141" s="1553"/>
      <c r="B141" s="1077"/>
      <c r="C141" s="1077" t="s">
        <v>2604</v>
      </c>
      <c r="D141" s="1077" t="s">
        <v>180</v>
      </c>
      <c r="E141" s="356" t="s">
        <v>3458</v>
      </c>
      <c r="F141" s="786" t="s">
        <v>3459</v>
      </c>
      <c r="G141" s="356" t="s">
        <v>3460</v>
      </c>
      <c r="H141" s="356" t="s">
        <v>3461</v>
      </c>
      <c r="I141" s="1077" t="s">
        <v>3462</v>
      </c>
      <c r="J141" s="821">
        <v>9</v>
      </c>
      <c r="K141" s="821" t="s">
        <v>2873</v>
      </c>
      <c r="L141" s="821" t="s">
        <v>2525</v>
      </c>
      <c r="M141" s="1254" t="b">
        <v>0</v>
      </c>
      <c r="N141" s="1062">
        <v>46281</v>
      </c>
      <c r="O141" s="821" t="s">
        <v>2844</v>
      </c>
      <c r="P141" s="1031">
        <v>150</v>
      </c>
      <c r="Q141" s="1031">
        <v>1</v>
      </c>
      <c r="R141" s="1031">
        <v>3</v>
      </c>
      <c r="S141" s="1077"/>
      <c r="T141" s="1077"/>
      <c r="U141" s="1077"/>
      <c r="V141" s="1077"/>
      <c r="W141" s="1077"/>
      <c r="X141" s="1077"/>
      <c r="Y141" s="1077"/>
      <c r="Z141" s="1077"/>
      <c r="AA141" s="1077"/>
      <c r="AB141" s="1077"/>
      <c r="AC141" s="1077"/>
      <c r="AD141" s="1077"/>
      <c r="AE141" s="1077"/>
      <c r="AF141" s="404" t="s">
        <v>3463</v>
      </c>
      <c r="AG141" s="1077"/>
      <c r="AH141" s="1077"/>
      <c r="AI141" s="1077"/>
      <c r="AJ141" s="1077"/>
      <c r="AK141" s="1077"/>
      <c r="AL141" s="1077"/>
      <c r="AM141" s="1077"/>
      <c r="AN141" s="1077"/>
      <c r="AO141" s="1077"/>
      <c r="AP141" s="1077"/>
      <c r="AQ141" s="1077"/>
      <c r="AR141" s="1077"/>
      <c r="AS141" s="1077"/>
      <c r="AT141" s="1077"/>
      <c r="AU141" s="1077"/>
      <c r="AV141" s="1077"/>
      <c r="AW141" s="1077"/>
      <c r="AX141" s="1077"/>
      <c r="AY141" s="1077"/>
      <c r="AZ141" s="1077"/>
      <c r="BA141" s="1077"/>
      <c r="BB141" s="1077"/>
      <c r="BC141" s="1077"/>
      <c r="BD141" s="1077"/>
      <c r="BE141" s="1077"/>
      <c r="BF141" s="1077"/>
      <c r="BG141" s="1077"/>
      <c r="BH141" s="1077"/>
      <c r="BI141" s="1077"/>
      <c r="BJ141" s="1077"/>
      <c r="BK141" s="1077"/>
      <c r="BL141" s="1077"/>
      <c r="BM141" s="1077"/>
      <c r="BN141" s="1077"/>
      <c r="BO141" s="1077"/>
      <c r="BP141" s="1077"/>
      <c r="BQ141" s="1077"/>
      <c r="BR141" s="1077"/>
      <c r="BS141" s="1077"/>
      <c r="BT141" s="1077"/>
      <c r="BU141" s="1077"/>
      <c r="BV141" s="1077"/>
      <c r="BW141" s="1077"/>
      <c r="BX141" s="1077"/>
      <c r="BY141" s="1077"/>
      <c r="BZ141" s="1077"/>
      <c r="CA141" s="1077"/>
      <c r="CB141" s="1077"/>
      <c r="CC141" s="1077"/>
      <c r="CD141" s="1077"/>
      <c r="CE141" s="1077"/>
      <c r="CF141" s="1077"/>
      <c r="CG141" s="1077"/>
      <c r="CH141" s="1077"/>
      <c r="CI141" s="1077"/>
      <c r="CJ141" s="1077"/>
      <c r="CK141" s="1077"/>
      <c r="CL141" s="1077"/>
      <c r="CM141" s="1077"/>
      <c r="CN141" s="1077"/>
      <c r="CO141" s="1077"/>
      <c r="CP141" s="1077"/>
      <c r="CQ141" s="1077"/>
      <c r="CR141" s="1077"/>
      <c r="CS141" s="1077"/>
      <c r="CT141" s="1077"/>
      <c r="CU141" s="1077"/>
      <c r="CV141" s="1077"/>
      <c r="CW141" s="1077"/>
      <c r="CX141" s="1077"/>
      <c r="CY141" s="1077"/>
      <c r="CZ141" s="1077"/>
      <c r="DA141" s="1077"/>
      <c r="DB141" s="1077"/>
      <c r="DC141" s="1077"/>
      <c r="DD141" s="1077"/>
      <c r="DE141" s="1077"/>
      <c r="DF141" s="1077"/>
      <c r="DG141" s="1077"/>
      <c r="DH141" s="1077"/>
      <c r="DI141" s="1077"/>
      <c r="DJ141" s="1077"/>
      <c r="DK141" s="1077"/>
      <c r="DL141" s="1077"/>
      <c r="DM141" s="1077"/>
      <c r="DN141" s="1077"/>
      <c r="DO141" s="1077"/>
      <c r="DP141" s="1077"/>
      <c r="DQ141" s="1077"/>
      <c r="DR141" s="1077"/>
      <c r="DS141" s="1077"/>
      <c r="DT141" s="1077"/>
      <c r="DU141" s="1077"/>
      <c r="DV141" s="1077"/>
      <c r="DW141" s="1077"/>
      <c r="DX141" s="1077"/>
      <c r="DY141" s="1077"/>
      <c r="DZ141" s="1077"/>
      <c r="EA141" s="1077"/>
      <c r="EB141" s="1077"/>
      <c r="EC141" s="1077"/>
      <c r="ED141" s="1077"/>
      <c r="EE141" s="1077"/>
      <c r="EF141" s="1077"/>
      <c r="EG141" s="1077"/>
      <c r="EH141" s="1077"/>
      <c r="EI141" s="1077"/>
      <c r="EJ141" s="1077"/>
      <c r="EK141" s="1077"/>
      <c r="EL141" s="1077"/>
      <c r="EM141" s="1077"/>
      <c r="EN141" s="1077"/>
      <c r="EO141" s="1077"/>
      <c r="EP141" s="1077"/>
      <c r="EQ141" s="1077"/>
      <c r="ER141" s="1077"/>
      <c r="ES141" s="1077"/>
      <c r="ET141" s="1077"/>
      <c r="EU141" s="1077"/>
      <c r="EV141" s="1077"/>
      <c r="EW141" s="1077"/>
      <c r="EX141" s="1077"/>
      <c r="EY141" s="1077"/>
      <c r="EZ141" s="1077"/>
      <c r="FA141" s="1077"/>
      <c r="FB141" s="1077"/>
      <c r="FC141" s="1077"/>
      <c r="FD141" s="1077"/>
      <c r="FE141" s="1077"/>
      <c r="FF141" s="1077"/>
      <c r="FG141" s="1077"/>
      <c r="FH141" s="1077"/>
      <c r="FI141" s="1077"/>
      <c r="FJ141" s="1077"/>
      <c r="FK141" s="1077"/>
      <c r="FL141" s="1077"/>
      <c r="FM141" s="1077"/>
      <c r="FN141" s="1077"/>
      <c r="FO141" s="1077"/>
      <c r="FP141" s="1077"/>
      <c r="FQ141" s="1077"/>
      <c r="FR141" s="1077"/>
      <c r="FS141" s="1077"/>
      <c r="FT141" s="1077"/>
      <c r="FU141" s="1077"/>
      <c r="FV141" s="1077"/>
      <c r="FW141" s="1077"/>
      <c r="FX141" s="1077"/>
      <c r="FY141" s="1077"/>
      <c r="FZ141" s="1077"/>
      <c r="GA141" s="1077"/>
      <c r="GB141" s="1077"/>
      <c r="GC141" s="1077"/>
      <c r="GD141" s="1077"/>
      <c r="GE141" s="1077"/>
      <c r="GF141" s="1077"/>
      <c r="GG141" s="1077"/>
      <c r="GH141" s="1077"/>
      <c r="GI141" s="1077"/>
      <c r="GJ141" s="1077"/>
      <c r="GK141" s="1077"/>
      <c r="GL141" s="1077"/>
      <c r="GM141" s="1077"/>
      <c r="GN141" s="1077"/>
      <c r="GO141" s="1077"/>
      <c r="GP141" s="1077"/>
      <c r="GQ141" s="1077"/>
      <c r="GR141" s="1077"/>
    </row>
    <row r="142" spans="1:200" s="356" customFormat="1" ht="377.1" hidden="1">
      <c r="A142" s="1387"/>
      <c r="C142" s="356" t="s">
        <v>2604</v>
      </c>
      <c r="D142" s="356" t="s">
        <v>2604</v>
      </c>
      <c r="E142" s="356" t="s">
        <v>3464</v>
      </c>
      <c r="F142" s="786" t="s">
        <v>3465</v>
      </c>
      <c r="G142" s="356" t="s">
        <v>3466</v>
      </c>
      <c r="H142" s="356" t="s">
        <v>3467</v>
      </c>
      <c r="I142" s="356" t="s">
        <v>3468</v>
      </c>
      <c r="L142" s="821"/>
      <c r="N142" s="405" t="s">
        <v>2839</v>
      </c>
      <c r="O142" s="821"/>
      <c r="P142" s="356">
        <v>35</v>
      </c>
      <c r="Q142" s="821">
        <v>5</v>
      </c>
      <c r="R142" s="356">
        <v>4</v>
      </c>
    </row>
    <row r="143" spans="1:200" s="356" customFormat="1" ht="101.45" hidden="1">
      <c r="C143" s="356" t="s">
        <v>30</v>
      </c>
      <c r="D143" s="356" t="s">
        <v>30</v>
      </c>
      <c r="E143" s="1529" t="s">
        <v>3469</v>
      </c>
      <c r="F143" s="356" t="s">
        <v>3470</v>
      </c>
      <c r="G143" s="356" t="s">
        <v>3471</v>
      </c>
      <c r="H143" s="356" t="s">
        <v>3472</v>
      </c>
      <c r="I143" s="356" t="s">
        <v>3473</v>
      </c>
      <c r="J143" s="356">
        <v>9</v>
      </c>
      <c r="L143" s="821"/>
      <c r="O143" s="821"/>
      <c r="P143" s="821">
        <v>20</v>
      </c>
      <c r="Q143" s="821">
        <v>3</v>
      </c>
      <c r="R143" s="356">
        <v>3</v>
      </c>
    </row>
    <row r="144" spans="1:200" ht="43.5" hidden="1">
      <c r="C144" s="356" t="s">
        <v>85</v>
      </c>
      <c r="D144" s="356" t="s">
        <v>85</v>
      </c>
      <c r="E144" s="722" t="s">
        <v>3474</v>
      </c>
      <c r="F144" s="786" t="s">
        <v>3475</v>
      </c>
      <c r="G144" s="356" t="s">
        <v>3476</v>
      </c>
      <c r="H144" s="356" t="s">
        <v>3477</v>
      </c>
      <c r="N144" t="s">
        <v>3478</v>
      </c>
      <c r="R144"/>
    </row>
    <row r="145" spans="1:200" ht="87" hidden="1">
      <c r="C145" s="356" t="s">
        <v>2428</v>
      </c>
      <c r="D145" s="356" t="s">
        <v>2428</v>
      </c>
      <c r="E145" s="356" t="s">
        <v>3479</v>
      </c>
      <c r="F145" s="786" t="s">
        <v>3480</v>
      </c>
      <c r="G145" s="800" t="s">
        <v>3481</v>
      </c>
      <c r="H145" s="356" t="s">
        <v>3482</v>
      </c>
      <c r="I145" s="800" t="s">
        <v>3483</v>
      </c>
      <c r="K145" s="1077" t="s">
        <v>2942</v>
      </c>
      <c r="L145" s="356" t="s">
        <v>2525</v>
      </c>
      <c r="R145"/>
      <c r="AF145" s="805" t="s">
        <v>3484</v>
      </c>
      <c r="AJ145" s="356" t="s">
        <v>3485</v>
      </c>
    </row>
    <row r="146" spans="1:200" ht="94.5" customHeight="1">
      <c r="A146" s="579">
        <f>A145+1</f>
        <v>1</v>
      </c>
      <c r="B146" s="821" t="s">
        <v>3486</v>
      </c>
      <c r="C146" s="356" t="s">
        <v>101</v>
      </c>
      <c r="D146" s="1025" t="s">
        <v>3487</v>
      </c>
      <c r="E146" s="356" t="s">
        <v>3488</v>
      </c>
      <c r="F146" s="1452" t="s">
        <v>3489</v>
      </c>
      <c r="G146" s="356" t="s">
        <v>3490</v>
      </c>
      <c r="H146" s="356" t="s">
        <v>3490</v>
      </c>
      <c r="I146" s="356" t="s">
        <v>3491</v>
      </c>
      <c r="J146" s="821">
        <v>3</v>
      </c>
      <c r="K146" s="356" t="s">
        <v>3492</v>
      </c>
      <c r="L146" s="1279" t="s">
        <v>2958</v>
      </c>
      <c r="M146" s="1273" t="b">
        <v>0</v>
      </c>
      <c r="N146" s="1062"/>
      <c r="O146" s="1031" t="s">
        <v>3184</v>
      </c>
      <c r="P146" s="821">
        <v>15</v>
      </c>
      <c r="Q146" s="1455"/>
      <c r="R146" s="1178">
        <v>7</v>
      </c>
      <c r="S146" s="356"/>
      <c r="T146" s="821"/>
      <c r="U146" s="821"/>
      <c r="V146" s="821"/>
      <c r="W146" s="1281"/>
      <c r="X146" s="821"/>
      <c r="Y146" s="821"/>
      <c r="Z146" s="821"/>
      <c r="AA146" s="356"/>
      <c r="AB146" s="821"/>
      <c r="AC146" s="821"/>
      <c r="AD146" s="356"/>
      <c r="AE146" s="821"/>
      <c r="AF146" s="356"/>
      <c r="AG146" s="404" t="s">
        <v>3251</v>
      </c>
      <c r="AH146" s="356"/>
      <c r="AI146" s="356" t="s">
        <v>2959</v>
      </c>
      <c r="AJ146" s="356">
        <v>3</v>
      </c>
      <c r="AK146" s="356"/>
      <c r="AM146" s="356"/>
      <c r="AN146" s="356"/>
      <c r="AO146" s="356"/>
    </row>
    <row r="147" spans="1:200" ht="285">
      <c r="A147" s="579">
        <f>A146+1</f>
        <v>2</v>
      </c>
      <c r="B147" s="1556" t="s">
        <v>3493</v>
      </c>
      <c r="C147" s="356" t="s">
        <v>101</v>
      </c>
      <c r="D147" s="356" t="s">
        <v>101</v>
      </c>
      <c r="E147" s="356" t="s">
        <v>3494</v>
      </c>
      <c r="F147" s="1380" t="s">
        <v>3495</v>
      </c>
      <c r="G147" s="356" t="s">
        <v>3496</v>
      </c>
      <c r="H147" s="356" t="s">
        <v>3497</v>
      </c>
      <c r="I147" s="356" t="s">
        <v>3498</v>
      </c>
      <c r="J147" s="821"/>
      <c r="K147" s="356" t="s">
        <v>3499</v>
      </c>
      <c r="L147" s="1279" t="s">
        <v>2958</v>
      </c>
      <c r="M147" s="1254" t="b">
        <v>0</v>
      </c>
      <c r="N147" s="1062"/>
      <c r="O147" s="821" t="s">
        <v>1213</v>
      </c>
      <c r="P147" s="1068">
        <v>50</v>
      </c>
      <c r="Q147" s="1455"/>
      <c r="R147" s="1068" t="s">
        <v>1710</v>
      </c>
      <c r="S147" s="356"/>
      <c r="T147" s="821"/>
      <c r="U147" s="821"/>
      <c r="V147" s="821"/>
      <c r="W147" s="821" t="s">
        <v>3500</v>
      </c>
      <c r="X147" s="821" t="s">
        <v>3501</v>
      </c>
      <c r="Y147" s="821"/>
      <c r="Z147" s="821"/>
      <c r="AA147" s="356"/>
      <c r="AB147" s="821"/>
      <c r="AC147" s="821"/>
      <c r="AD147" s="821" t="s">
        <v>3502</v>
      </c>
      <c r="AE147" s="821"/>
      <c r="AF147" s="356"/>
      <c r="AG147" s="404" t="s">
        <v>3251</v>
      </c>
      <c r="AH147" s="356"/>
      <c r="AI147" s="356" t="s">
        <v>2959</v>
      </c>
      <c r="AJ147" s="356">
        <v>4</v>
      </c>
      <c r="AK147" s="356"/>
      <c r="AM147" s="356"/>
      <c r="AN147" s="356"/>
      <c r="AO147" s="356"/>
    </row>
    <row r="148" spans="1:200" ht="43.5" hidden="1">
      <c r="C148" s="356" t="s">
        <v>3503</v>
      </c>
      <c r="D148" s="356" t="s">
        <v>3504</v>
      </c>
      <c r="E148" s="722" t="s">
        <v>3505</v>
      </c>
      <c r="F148" s="786" t="s">
        <v>3506</v>
      </c>
      <c r="G148" t="s">
        <v>3507</v>
      </c>
      <c r="H148" t="s">
        <v>3507</v>
      </c>
      <c r="L148" s="272" t="s">
        <v>2821</v>
      </c>
      <c r="O148" s="1031" t="s">
        <v>555</v>
      </c>
      <c r="R148"/>
      <c r="U148">
        <v>7</v>
      </c>
    </row>
    <row r="149" spans="1:200" ht="174" hidden="1">
      <c r="A149">
        <f>A148+1</f>
        <v>1</v>
      </c>
      <c r="C149" t="s">
        <v>263</v>
      </c>
      <c r="D149" s="722" t="s">
        <v>180</v>
      </c>
      <c r="E149" s="722" t="s">
        <v>3508</v>
      </c>
      <c r="F149" s="786" t="s">
        <v>3509</v>
      </c>
      <c r="G149" s="356" t="s">
        <v>3510</v>
      </c>
      <c r="H149" s="356" t="s">
        <v>3511</v>
      </c>
      <c r="I149" s="356" t="s">
        <v>2557</v>
      </c>
      <c r="J149" s="821">
        <v>8</v>
      </c>
      <c r="K149" s="1031" t="s">
        <v>2844</v>
      </c>
      <c r="L149" s="356" t="s">
        <v>2525</v>
      </c>
      <c r="M149" s="1254" t="b">
        <v>0</v>
      </c>
      <c r="N149" s="1062">
        <v>46244</v>
      </c>
      <c r="O149" s="1031" t="s">
        <v>1634</v>
      </c>
      <c r="P149">
        <v>45</v>
      </c>
      <c r="Q149" s="1031"/>
      <c r="R149"/>
      <c r="T149" s="1433" t="s">
        <v>3512</v>
      </c>
      <c r="U149">
        <v>2</v>
      </c>
      <c r="X149" t="s">
        <v>583</v>
      </c>
      <c r="AD149" t="s">
        <v>2908</v>
      </c>
      <c r="AF149"/>
    </row>
    <row r="150" spans="1:200" ht="159.6" hidden="1">
      <c r="A150">
        <f>A149+1</f>
        <v>2</v>
      </c>
      <c r="B150" s="356"/>
      <c r="C150" s="356" t="s">
        <v>2604</v>
      </c>
      <c r="D150" s="356" t="s">
        <v>2604</v>
      </c>
      <c r="E150" s="356" t="s">
        <v>3513</v>
      </c>
      <c r="F150" s="356" t="s">
        <v>3514</v>
      </c>
      <c r="G150" s="356" t="s">
        <v>3515</v>
      </c>
      <c r="H150" s="356" t="s">
        <v>3516</v>
      </c>
      <c r="I150" s="356" t="s">
        <v>3517</v>
      </c>
      <c r="J150" s="356">
        <v>9</v>
      </c>
      <c r="K150" s="356" t="s">
        <v>2968</v>
      </c>
      <c r="L150" s="821" t="s">
        <v>2821</v>
      </c>
      <c r="M150" s="356"/>
      <c r="N150" s="785">
        <v>46282</v>
      </c>
      <c r="O150" s="821" t="s">
        <v>3518</v>
      </c>
      <c r="P150" s="356">
        <v>15</v>
      </c>
      <c r="Q150" s="1031">
        <v>6</v>
      </c>
      <c r="R150" s="1031">
        <v>5</v>
      </c>
      <c r="S150" s="356"/>
      <c r="T150" s="356"/>
      <c r="U150" s="356"/>
      <c r="V150" s="356"/>
      <c r="W150" s="356"/>
      <c r="X150" s="356"/>
      <c r="Y150" s="356"/>
      <c r="Z150" s="356"/>
      <c r="AA150" s="356"/>
      <c r="AB150" s="356"/>
      <c r="AC150" s="356"/>
      <c r="AD150" s="356"/>
      <c r="AE150" s="356"/>
      <c r="AF150" s="405" t="s">
        <v>2932</v>
      </c>
      <c r="AG150" s="356"/>
      <c r="AH150" s="356"/>
      <c r="AI150" s="356"/>
      <c r="AJ150" s="356"/>
      <c r="AK150" s="356"/>
      <c r="AL150" s="356"/>
      <c r="AM150" s="356"/>
      <c r="AN150" s="356"/>
      <c r="AO150" s="356"/>
      <c r="AP150" s="356"/>
      <c r="AQ150" s="356"/>
      <c r="AR150" s="356"/>
      <c r="AS150" s="356"/>
      <c r="AT150" s="356"/>
      <c r="AU150" s="356"/>
      <c r="AV150" s="356"/>
      <c r="AW150" s="356"/>
      <c r="AX150" s="356"/>
      <c r="AY150" s="356"/>
      <c r="AZ150" s="356"/>
      <c r="BA150" s="356"/>
      <c r="BB150" s="356"/>
      <c r="BC150" s="356"/>
      <c r="BD150" s="356"/>
      <c r="BE150" s="356"/>
      <c r="BF150" s="356"/>
      <c r="BG150" s="356"/>
      <c r="BH150" s="356"/>
      <c r="BI150" s="356"/>
      <c r="BJ150" s="356"/>
      <c r="BK150" s="356"/>
      <c r="BL150" s="356"/>
      <c r="BM150" s="356"/>
      <c r="BN150" s="356"/>
      <c r="BO150" s="356"/>
      <c r="BP150" s="356"/>
      <c r="BQ150" s="356"/>
      <c r="BR150" s="356"/>
      <c r="BS150" s="356"/>
      <c r="BT150" s="356"/>
      <c r="BU150" s="356"/>
      <c r="BV150" s="356"/>
      <c r="BW150" s="356"/>
      <c r="BX150" s="356"/>
      <c r="BY150" s="356"/>
      <c r="BZ150" s="356"/>
      <c r="CA150" s="356"/>
      <c r="CB150" s="356"/>
      <c r="CC150" s="356"/>
      <c r="CD150" s="356"/>
      <c r="CE150" s="356"/>
      <c r="CF150" s="356"/>
      <c r="CG150" s="356"/>
      <c r="CH150" s="356"/>
      <c r="CI150" s="356"/>
      <c r="CJ150" s="356"/>
      <c r="CK150" s="356"/>
      <c r="CL150" s="356"/>
      <c r="CM150" s="356"/>
      <c r="CN150" s="356"/>
      <c r="CO150" s="356"/>
      <c r="CP150" s="356"/>
      <c r="CQ150" s="356"/>
      <c r="CR150" s="356"/>
      <c r="CS150" s="356"/>
      <c r="CT150" s="356"/>
      <c r="CU150" s="356"/>
      <c r="CV150" s="356"/>
      <c r="CW150" s="356"/>
      <c r="CX150" s="356"/>
      <c r="CY150" s="356"/>
      <c r="CZ150" s="356"/>
      <c r="DA150" s="356"/>
      <c r="DB150" s="356"/>
      <c r="DC150" s="356"/>
      <c r="DD150" s="356"/>
      <c r="DE150" s="356"/>
      <c r="DF150" s="356"/>
      <c r="DG150" s="356"/>
      <c r="DH150" s="356"/>
      <c r="DI150" s="356"/>
      <c r="DJ150" s="356"/>
      <c r="DK150" s="356"/>
      <c r="DL150" s="356"/>
      <c r="DM150" s="356"/>
      <c r="DN150" s="356"/>
      <c r="DO150" s="356"/>
      <c r="DP150" s="356"/>
      <c r="DQ150" s="356"/>
      <c r="DR150" s="356"/>
      <c r="DS150" s="356"/>
      <c r="DT150" s="356"/>
      <c r="DU150" s="356"/>
      <c r="DV150" s="356"/>
      <c r="DW150" s="356"/>
      <c r="DX150" s="356"/>
      <c r="DY150" s="356"/>
      <c r="DZ150" s="356"/>
      <c r="EA150" s="356"/>
      <c r="EB150" s="356"/>
      <c r="EC150" s="356"/>
      <c r="ED150" s="356"/>
      <c r="EE150" s="356"/>
      <c r="EF150" s="356"/>
      <c r="EG150" s="356"/>
      <c r="EH150" s="356"/>
      <c r="EI150" s="356"/>
      <c r="EJ150" s="356"/>
      <c r="EK150" s="356"/>
      <c r="EL150" s="356"/>
      <c r="EM150" s="356"/>
      <c r="EN150" s="356"/>
      <c r="EO150" s="356"/>
      <c r="EP150" s="356"/>
      <c r="EQ150" s="356"/>
      <c r="ER150" s="356"/>
      <c r="ES150" s="356"/>
      <c r="ET150" s="356"/>
      <c r="EU150" s="356"/>
      <c r="EV150" s="356"/>
      <c r="EW150" s="356"/>
      <c r="EX150" s="356"/>
      <c r="EY150" s="356"/>
      <c r="EZ150" s="356"/>
      <c r="FA150" s="356"/>
      <c r="FB150" s="356"/>
      <c r="FC150" s="356"/>
      <c r="FD150" s="356"/>
      <c r="FE150" s="356"/>
      <c r="FF150" s="356"/>
      <c r="FG150" s="356"/>
      <c r="FH150" s="356"/>
      <c r="FI150" s="356"/>
      <c r="FJ150" s="356"/>
      <c r="FK150" s="356"/>
      <c r="FL150" s="356"/>
      <c r="FM150" s="356"/>
      <c r="FN150" s="356"/>
      <c r="FO150" s="356"/>
      <c r="FP150" s="356"/>
      <c r="FQ150" s="356"/>
      <c r="FR150" s="356"/>
      <c r="FS150" s="356"/>
      <c r="FT150" s="356"/>
      <c r="FU150" s="356"/>
      <c r="FV150" s="356"/>
      <c r="FW150" s="356"/>
      <c r="FX150" s="356"/>
      <c r="FY150" s="356"/>
      <c r="FZ150" s="356"/>
      <c r="GA150" s="356"/>
      <c r="GB150" s="356"/>
      <c r="GC150" s="356"/>
      <c r="GD150" s="356"/>
      <c r="GE150" s="356"/>
      <c r="GF150" s="356"/>
      <c r="GG150" s="356"/>
      <c r="GH150" s="356"/>
      <c r="GI150" s="356"/>
      <c r="GJ150" s="356"/>
      <c r="GK150" s="356"/>
      <c r="GL150" s="356"/>
      <c r="GM150" s="356"/>
      <c r="GN150" s="356"/>
      <c r="GO150" s="356"/>
      <c r="GP150" s="356"/>
      <c r="GQ150" s="356"/>
      <c r="GR150" s="356"/>
    </row>
    <row r="151" spans="1:200" s="356" customFormat="1" ht="186.75" customHeight="1">
      <c r="C151" s="356" t="s">
        <v>2604</v>
      </c>
      <c r="D151" s="356" t="s">
        <v>2604</v>
      </c>
      <c r="E151" s="356" t="s">
        <v>3519</v>
      </c>
      <c r="F151" s="356" t="s">
        <v>3520</v>
      </c>
      <c r="G151" s="356" t="s">
        <v>3521</v>
      </c>
      <c r="H151" s="356" t="s">
        <v>3522</v>
      </c>
      <c r="I151" s="356" t="s">
        <v>3523</v>
      </c>
      <c r="L151" s="821"/>
      <c r="O151" s="821"/>
      <c r="Q151" s="821"/>
      <c r="R151" s="821"/>
    </row>
    <row r="152" spans="1:200" s="356" customFormat="1" ht="153.75" customHeight="1">
      <c r="C152" s="356" t="s">
        <v>2604</v>
      </c>
      <c r="D152" s="356" t="s">
        <v>2604</v>
      </c>
      <c r="E152" s="356" t="s">
        <v>3524</v>
      </c>
      <c r="F152" s="356" t="s">
        <v>3525</v>
      </c>
      <c r="G152" s="356" t="s">
        <v>3526</v>
      </c>
      <c r="H152" s="356" t="s">
        <v>3527</v>
      </c>
      <c r="I152" s="356" t="s">
        <v>3528</v>
      </c>
      <c r="L152" s="821"/>
      <c r="O152" s="821"/>
      <c r="Q152" s="821"/>
      <c r="R152" s="821"/>
    </row>
  </sheetData>
  <autoFilter ref="A2:GR2" xr:uid="{D1C68BAE-40EC-4D0B-822E-1574D5781B61}"/>
  <conditionalFormatting sqref="A2">
    <cfRule type="duplicateValues" dxfId="1007" priority="107"/>
  </conditionalFormatting>
  <conditionalFormatting sqref="F1:F2">
    <cfRule type="duplicateValues" dxfId="1006" priority="106"/>
    <cfRule type="duplicateValues" dxfId="1005" priority="105"/>
    <cfRule type="duplicateValues" dxfId="1004" priority="103"/>
  </conditionalFormatting>
  <conditionalFormatting sqref="F3">
    <cfRule type="duplicateValues" dxfId="1003" priority="102"/>
    <cfRule type="duplicateValues" dxfId="1002" priority="100"/>
    <cfRule type="duplicateValues" dxfId="1001" priority="99"/>
  </conditionalFormatting>
  <conditionalFormatting sqref="F19">
    <cfRule type="duplicateValues" dxfId="1000" priority="97"/>
    <cfRule type="duplicateValues" dxfId="999" priority="96"/>
  </conditionalFormatting>
  <conditionalFormatting sqref="F20">
    <cfRule type="duplicateValues" dxfId="998" priority="95"/>
  </conditionalFormatting>
  <conditionalFormatting sqref="F21">
    <cfRule type="duplicateValues" dxfId="997" priority="94"/>
  </conditionalFormatting>
  <conditionalFormatting sqref="F22">
    <cfRule type="duplicateValues" dxfId="996" priority="93"/>
  </conditionalFormatting>
  <conditionalFormatting sqref="F23">
    <cfRule type="duplicateValues" dxfId="995" priority="92"/>
  </conditionalFormatting>
  <conditionalFormatting sqref="F27">
    <cfRule type="duplicateValues" dxfId="994" priority="86"/>
    <cfRule type="duplicateValues" dxfId="993" priority="87"/>
    <cfRule type="duplicateValues" dxfId="992" priority="88"/>
    <cfRule type="duplicateValues" dxfId="991" priority="89"/>
  </conditionalFormatting>
  <conditionalFormatting sqref="F30">
    <cfRule type="duplicateValues" dxfId="990" priority="85"/>
    <cfRule type="duplicateValues" dxfId="989" priority="83"/>
    <cfRule type="duplicateValues" dxfId="988" priority="82"/>
  </conditionalFormatting>
  <conditionalFormatting sqref="F40">
    <cfRule type="duplicateValues" dxfId="987" priority="81"/>
  </conditionalFormatting>
  <conditionalFormatting sqref="F41">
    <cfRule type="duplicateValues" dxfId="986" priority="78"/>
    <cfRule type="duplicateValues" dxfId="985" priority="77"/>
    <cfRule type="duplicateValues" dxfId="984" priority="76"/>
    <cfRule type="duplicateValues" dxfId="983" priority="75"/>
  </conditionalFormatting>
  <conditionalFormatting sqref="F43">
    <cfRule type="duplicateValues" dxfId="982" priority="71"/>
    <cfRule type="duplicateValues" dxfId="981" priority="70"/>
    <cfRule type="duplicateValues" dxfId="980" priority="69"/>
  </conditionalFormatting>
  <conditionalFormatting sqref="F45">
    <cfRule type="duplicateValues" dxfId="979" priority="64"/>
    <cfRule type="duplicateValues" dxfId="978" priority="63"/>
    <cfRule type="duplicateValues" dxfId="977" priority="66"/>
    <cfRule type="duplicateValues" dxfId="976" priority="65"/>
  </conditionalFormatting>
  <conditionalFormatting sqref="F53:F54">
    <cfRule type="duplicateValues" dxfId="975" priority="60"/>
    <cfRule type="duplicateValues" dxfId="974" priority="61"/>
  </conditionalFormatting>
  <conditionalFormatting sqref="F55">
    <cfRule type="duplicateValues" dxfId="973" priority="50"/>
    <cfRule type="duplicateValues" dxfId="972" priority="54"/>
    <cfRule type="duplicateValues" dxfId="971" priority="53"/>
    <cfRule type="duplicateValues" dxfId="970" priority="52"/>
    <cfRule type="duplicateValues" dxfId="969" priority="51"/>
  </conditionalFormatting>
  <conditionalFormatting sqref="F62:F70 F56:F59 C61:L61 N60:P61 D60:L60 S60:AI61">
    <cfRule type="duplicateValues" dxfId="968" priority="57"/>
    <cfRule type="duplicateValues" dxfId="967" priority="56"/>
  </conditionalFormatting>
  <conditionalFormatting sqref="F77">
    <cfRule type="duplicateValues" dxfId="966" priority="44"/>
    <cfRule type="duplicateValues" dxfId="965" priority="43"/>
  </conditionalFormatting>
  <conditionalFormatting sqref="F82">
    <cfRule type="duplicateValues" dxfId="964" priority="35"/>
    <cfRule type="duplicateValues" dxfId="963" priority="34"/>
  </conditionalFormatting>
  <conditionalFormatting sqref="F82:F83">
    <cfRule type="duplicateValues" dxfId="962" priority="40"/>
    <cfRule type="duplicateValues" dxfId="961" priority="39"/>
  </conditionalFormatting>
  <conditionalFormatting sqref="F83">
    <cfRule type="duplicateValues" dxfId="960" priority="32"/>
    <cfRule type="duplicateValues" dxfId="959" priority="33"/>
  </conditionalFormatting>
  <conditionalFormatting sqref="F84">
    <cfRule type="duplicateValues" dxfId="958" priority="37"/>
    <cfRule type="duplicateValues" dxfId="957" priority="36"/>
  </conditionalFormatting>
  <conditionalFormatting sqref="F85">
    <cfRule type="duplicateValues" dxfId="956" priority="27"/>
    <cfRule type="duplicateValues" dxfId="955" priority="28"/>
  </conditionalFormatting>
  <conditionalFormatting sqref="F86">
    <cfRule type="duplicateValues" dxfId="954" priority="24"/>
    <cfRule type="duplicateValues" dxfId="953" priority="25"/>
  </conditionalFormatting>
  <conditionalFormatting sqref="F87">
    <cfRule type="duplicateValues" dxfId="952" priority="19"/>
    <cfRule type="duplicateValues" dxfId="951" priority="20"/>
  </conditionalFormatting>
  <conditionalFormatting sqref="F87:F88 F46:F59 F43:F44 F62:F83 C61:L61 N60:P61 D60:L60 S60:AI61">
    <cfRule type="duplicateValues" dxfId="950" priority="74"/>
  </conditionalFormatting>
  <conditionalFormatting sqref="F88">
    <cfRule type="duplicateValues" dxfId="949" priority="17"/>
    <cfRule type="duplicateValues" dxfId="948" priority="16"/>
  </conditionalFormatting>
  <conditionalFormatting sqref="F103">
    <cfRule type="duplicateValues" dxfId="947" priority="12"/>
    <cfRule type="duplicateValues" dxfId="946" priority="14"/>
    <cfRule type="duplicateValues" dxfId="945" priority="13"/>
  </conditionalFormatting>
  <conditionalFormatting sqref="F118:F121">
    <cfRule type="duplicateValues" dxfId="944" priority="11"/>
  </conditionalFormatting>
  <conditionalFormatting sqref="F128">
    <cfRule type="duplicateValues" dxfId="943" priority="10"/>
  </conditionalFormatting>
  <conditionalFormatting sqref="F132">
    <cfRule type="duplicateValues" dxfId="942" priority="6"/>
    <cfRule type="duplicateValues" dxfId="941" priority="7"/>
    <cfRule type="duplicateValues" dxfId="940" priority="8"/>
  </conditionalFormatting>
  <conditionalFormatting sqref="F146">
    <cfRule type="duplicateValues" dxfId="939" priority="5"/>
  </conditionalFormatting>
  <conditionalFormatting sqref="F147">
    <cfRule type="duplicateValues" dxfId="938" priority="3"/>
    <cfRule type="duplicateValues" dxfId="937" priority="4"/>
  </conditionalFormatting>
  <conditionalFormatting sqref="G1:G2">
    <cfRule type="duplicateValues" dxfId="936" priority="104"/>
  </conditionalFormatting>
  <conditionalFormatting sqref="G3">
    <cfRule type="duplicateValues" dxfId="935" priority="101"/>
  </conditionalFormatting>
  <conditionalFormatting sqref="G19">
    <cfRule type="duplicateValues" dxfId="934" priority="98"/>
  </conditionalFormatting>
  <conditionalFormatting sqref="G27">
    <cfRule type="duplicateValues" dxfId="933" priority="91"/>
    <cfRule type="duplicateValues" dxfId="932" priority="90"/>
  </conditionalFormatting>
  <conditionalFormatting sqref="G30">
    <cfRule type="duplicateValues" dxfId="931" priority="84"/>
  </conditionalFormatting>
  <conditionalFormatting sqref="G41">
    <cfRule type="duplicateValues" dxfId="930" priority="79"/>
    <cfRule type="duplicateValues" dxfId="929" priority="80"/>
  </conditionalFormatting>
  <conditionalFormatting sqref="G43">
    <cfRule type="duplicateValues" dxfId="928" priority="73"/>
    <cfRule type="duplicateValues" dxfId="927" priority="72"/>
  </conditionalFormatting>
  <conditionalFormatting sqref="G45">
    <cfRule type="duplicateValues" dxfId="926" priority="68"/>
    <cfRule type="duplicateValues" dxfId="925" priority="67"/>
  </conditionalFormatting>
  <conditionalFormatting sqref="G53:G54">
    <cfRule type="duplicateValues" dxfId="924" priority="62"/>
  </conditionalFormatting>
  <conditionalFormatting sqref="G55">
    <cfRule type="duplicateValues" dxfId="923" priority="48"/>
    <cfRule type="duplicateValues" dxfId="922" priority="49"/>
  </conditionalFormatting>
  <conditionalFormatting sqref="G72 G56:G59 G62:G70">
    <cfRule type="duplicateValues" dxfId="921" priority="55"/>
  </conditionalFormatting>
  <conditionalFormatting sqref="G77">
    <cfRule type="duplicateValues" dxfId="920" priority="45"/>
  </conditionalFormatting>
  <conditionalFormatting sqref="G78">
    <cfRule type="duplicateValues" dxfId="919" priority="42"/>
  </conditionalFormatting>
  <conditionalFormatting sqref="G82:G83">
    <cfRule type="duplicateValues" dxfId="918" priority="41"/>
  </conditionalFormatting>
  <conditionalFormatting sqref="G84">
    <cfRule type="duplicateValues" dxfId="917" priority="38"/>
  </conditionalFormatting>
  <conditionalFormatting sqref="G85">
    <cfRule type="duplicateValues" dxfId="916" priority="29"/>
  </conditionalFormatting>
  <conditionalFormatting sqref="G86">
    <cfRule type="duplicateValues" dxfId="915" priority="26"/>
  </conditionalFormatting>
  <conditionalFormatting sqref="G87">
    <cfRule type="duplicateValues" dxfId="914" priority="21"/>
  </conditionalFormatting>
  <conditionalFormatting sqref="G88">
    <cfRule type="duplicateValues" dxfId="913" priority="18"/>
  </conditionalFormatting>
  <conditionalFormatting sqref="G103">
    <cfRule type="duplicateValues" dxfId="912" priority="15"/>
  </conditionalFormatting>
  <conditionalFormatting sqref="G132">
    <cfRule type="duplicateValues" dxfId="911" priority="9"/>
  </conditionalFormatting>
  <conditionalFormatting sqref="G147">
    <cfRule type="duplicateValues" dxfId="910" priority="1"/>
    <cfRule type="duplicateValues" dxfId="909" priority="2"/>
  </conditionalFormatting>
  <conditionalFormatting sqref="H52">
    <cfRule type="duplicateValues" dxfId="908" priority="58"/>
    <cfRule type="duplicateValues" dxfId="907" priority="59"/>
  </conditionalFormatting>
  <conditionalFormatting sqref="H56">
    <cfRule type="duplicateValues" dxfId="906" priority="47"/>
  </conditionalFormatting>
  <conditionalFormatting sqref="H58">
    <cfRule type="duplicateValues" dxfId="905" priority="46"/>
  </conditionalFormatting>
  <dataValidations count="6">
    <dataValidation allowBlank="1" showInputMessage="1" showErrorMessage="1" sqref="P2" xr:uid="{5357BBB5-42F6-42D0-84EB-1865AC274626}"/>
    <dataValidation type="list" allowBlank="1" showInputMessage="1" showErrorMessage="1" sqref="J3 J19 J27 J30 J40:J43 J45 J52:J58 J77:J78 J80 J84:J88 J91 J103:J104 J115:J118 J132 J60:J70 J12:J13" xr:uid="{5A62C3A8-02B1-45DC-A894-8591639294BC}">
      <formula1>"1, 2, 3, 4, 5, 6, 7, 8, 9, 10, 11, 12"</formula1>
    </dataValidation>
    <dataValidation type="list" allowBlank="1" showInputMessage="1" showErrorMessage="1" sqref="L3 L19 L27 L30 L41:L43 L45 L52:L54 M54 L77 L64:L70 L80 L84:L88 L103:L104 L115:L121 L132 L56:L62" xr:uid="{5975DE56-FEA1-4CA4-8F2B-DF40C59AA14E}">
      <formula1>"New, Enhancement, Bugs, Compliance, Carry Over"</formula1>
    </dataValidation>
    <dataValidation type="list" allowBlank="1" showInputMessage="1" showErrorMessage="1" sqref="R30 S43 T45 S53:S54 S77:S78 S84:S88 S118 S56:S70" xr:uid="{AE23A727-2002-4827-B46C-A92F4A0737CE}">
      <formula1>"High, Medium, Low"</formula1>
    </dataValidation>
    <dataValidation type="list" allowBlank="1" showInputMessage="1" showErrorMessage="1" sqref="V30 Y43:Y44 Z45 AB71 V77:V78 V84 AB84:AB86 V87:V88 V103 V118 V52:V69" xr:uid="{BF445737-F32E-477D-B4F2-31D546E8A6D5}">
      <formula1>"0, 1, 2, 3, 4, 5, 6, 7, 8, 9, 10, 11, 12"</formula1>
    </dataValidation>
    <dataValidation type="list" allowBlank="1" showInputMessage="1" showErrorMessage="1" sqref="Z43 AA45 Z84:Z85 Z147" xr:uid="{414E2025-6A72-4427-A5E5-5130A2D0C057}">
      <formula1>"Yes, No"</formula1>
    </dataValidation>
  </dataValidations>
  <hyperlinks>
    <hyperlink ref="AF17" r:id="rId1" xr:uid="{ADDB4839-69C9-41A0-8333-D827CA530A18}"/>
    <hyperlink ref="AF14" r:id="rId2" xr:uid="{CDE995A6-27E6-4063-AA3A-38BC667ACA3C}"/>
    <hyperlink ref="AF20" r:id="rId3" xr:uid="{84C525E3-8D47-4404-B290-36E05CEDA1E1}"/>
    <hyperlink ref="AF15" r:id="rId4" xr:uid="{B07A6D42-2D22-455E-861C-AA4A3ECB6AB8}"/>
    <hyperlink ref="AF24" r:id="rId5" xr:uid="{714E3064-D5A9-4A9C-A42F-CB06CC6CBA55}"/>
    <hyperlink ref="AF16" r:id="rId6" display="https://pmicloud.sharepoint.com/:b:/r/teams/Comm.Deployment-Deployment-ID/Shared Documents/00. COMM_DEPLOYMENT/06. SPRINT/1. Sprint 2026/BRD 2026/Sprint 8 - BRD - Compile/Sprint 8 2026 - B2B - Toko, Principal, CITA, MITA, Mitra, Mitra Order/BRD AYO TOKO to serve recomendation order verse2.pdf?d=w34a1c148ac184d31a8cbe810ed9c365c&amp;csf=1&amp;web=1&amp;e=WnqTa2" xr:uid="{6EE71B2B-45C7-4870-AC14-B441FBE21ACA}"/>
    <hyperlink ref="AF40" r:id="rId7" display="https://pmicloud.sharepoint.com/:b:/r/teams/Comm.Deployment-Deployment-ID/Shared Documents/00. COMM_DEPLOYMENT/06. SPRINT/1. Sprint 2026/BRD 2026/Sprint 8 - BRD - Compile/Sprint 8 2026 - B2B - Toko, Principal, CITA, MITA, Mitra, Mitra Order/BRD AYO TOKO to serve recomendation order verse2.pdf?d=w34a1c148ac184d31a8cbe810ed9c365c&amp;csf=1&amp;web=1&amp;e=WnqTa2" xr:uid="{D3EBFAB0-84C0-45D9-B37A-A5324A316024}"/>
    <hyperlink ref="AF51" r:id="rId8" display="https://pmicloud.sharepoint.com/:b:/r/teams/Comm.Deployment-Deployment-ID/Shared Documents/00. COMM_DEPLOYMENT/06. SPRINT/1. Sprint 2026/BRD 2026/Sprint 8 - BRD - Compile/Sprint 8 2026 - B2B - Toko, Principal, CITA, MITA, Mitra, Mitra Order/BRD AYO TOKO to serve recomendation order verse2.pdf?d=w34a1c148ac184d31a8cbe810ed9c365c&amp;csf=1&amp;web=1&amp;e=WnqTa2" xr:uid="{94EF4069-0D0F-4FB2-BFF6-829175553F27}"/>
    <hyperlink ref="AF19" r:id="rId9" display="https://pmicloud.sharepoint.com/:b:/r/teams/Comm.Deployment-Deployment-ID/Shared Documents/00. COMM_DEPLOYMENT/06. SPRINT/1. Sprint 2026/BRD 2026/Sprint 8 - BRD - Compile/Sprint 8 2026 - B2B - Toko, Principal, CITA, MITA, Mitra, Mitra Order/BRD AYO TOKO to serve recomendation order verse2.pdf?d=w34a1c148ac184d31a8cbe810ed9c365c&amp;csf=1&amp;web=1&amp;e=WnqTa2" xr:uid="{E650322D-519D-4A86-8986-C805A2C7E8DE}"/>
    <hyperlink ref="AF52" r:id="rId10" display="https://pmicloud.sharepoint.com/:b:/r/teams/Comm.Deployment-Deployment-ID/Shared Documents/00. COMM_DEPLOYMENT/06. SPRINT/1. Sprint 2026/BRD 2026/Sprint 8 - BRD - Compile/Sprint 8 2026 - B2B - Toko, Principal, CITA, MITA, Mitra, Mitra Order/BRD AYO TOKO to serve recomendation order verse2.pdf?d=w34a1c148ac184d31a8cbe810ed9c365c&amp;csf=1&amp;web=1&amp;e=WnqTa2" xr:uid="{A8E6476F-2D8D-48F7-A428-E215D3F8EC8F}"/>
    <hyperlink ref="AF21" r:id="rId11" xr:uid="{5BB0C2F6-39FC-44CB-A10D-61C2B7201110}"/>
    <hyperlink ref="AG27" r:id="rId12" xr:uid="{0D52EBDD-C718-4D8A-8B10-DA397624D74B}"/>
    <hyperlink ref="AG44" r:id="rId13" display="https://pmicloud-my.sharepoint.com/:p:/g/personal/jdharmaw_pmintl_net/IQAzNSqXi94MR6JZCl1zU8vUAVH_MxIDtIqg7pFF059rzio?e=L4rMVc" xr:uid="{022F1B2A-722F-4467-9725-EB3EBB8322FB}"/>
    <hyperlink ref="AF30" r:id="rId14" display="https://pmicloud-my.sharepoint.com/:p:/r/personal/rtjandra_pmintl_net/Documents/Documents/BRD 2026/BRD_PH_PH Control Tower Phase 1.pptx?d=w33ff3c26965a485cbbcd03977cb622c3&amp;csf=1&amp;web=1&amp;e=ZpBkbg" xr:uid="{5E74930B-EEE7-49DD-BE77-6E156F5C2F09}"/>
    <hyperlink ref="T30" r:id="rId15" xr:uid="{22729271-8BAE-4A83-B5A4-BD1D29B97423}"/>
    <hyperlink ref="AF150" r:id="rId16" xr:uid="{00CA8459-373E-4065-8F96-683CC58CD6C8}"/>
    <hyperlink ref="AF28" r:id="rId17" xr:uid="{B2A8377E-E6D4-4C87-9BB4-AADADF77507B}"/>
    <hyperlink ref="AF141" r:id="rId18" xr:uid="{4CC140D3-B972-4642-B620-CFB5E6AFBCB3}"/>
    <hyperlink ref="AC123" r:id="rId19" xr:uid="{76C9C5AD-F7B5-4164-BEAE-C683329514B4}"/>
    <hyperlink ref="AG37" r:id="rId20" xr:uid="{2B2A6DDF-980B-4C03-8E29-5BE8F4DE84F1}"/>
    <hyperlink ref="U37" r:id="rId21" xr:uid="{B848DE00-04D2-405C-B7B3-1EBFA0953167}"/>
    <hyperlink ref="AG46" r:id="rId22" xr:uid="{9B91F1B9-F6EC-44BA-9307-772F13D56BD2}"/>
    <hyperlink ref="AG50" r:id="rId23" xr:uid="{A0D86D39-8F7A-4147-B2CA-7B6504B8E534}"/>
    <hyperlink ref="AC38" r:id="rId24" display="https://pmicloud-my.sharepoint.com/:p:/r/personal/jdharmaw_pmintl_net/Documents/CITA%20Chatbot%20Enhancement%20%E2%80%93%20Intent-Based%20Order%20Assistance%20(Phase%201%20%E2%80%93%20Temporary%20Solution).pptx?d=w607ad470f6a84bf4afc28d72f6c86667&amp;csf=1&amp;web=1&amp;e=GaDrTl" xr:uid="{1BB915F2-50FD-4ADF-BE36-D9A15A387476}"/>
    <hyperlink ref="E26" r:id="rId25" display="https://jira.app.pconnect.biz/browse/CDE-67620" xr:uid="{7AE14DDF-EF2B-4393-87DA-F3869D1E4523}"/>
    <hyperlink ref="AC41" r:id="rId26" xr:uid="{9720E963-C454-4C68-AF79-5CAA35BF57D8}"/>
    <hyperlink ref="AG59" r:id="rId27" xr:uid="{92D48E05-9BF6-438E-A9D6-3742043D4DBB}"/>
    <hyperlink ref="AC54" r:id="rId28" display="https://pmicloud.sharepoint.com/:p:/r/teams/Comm.Deployment-Deployment-ID/Shared Documents/00. COMM_DEPLOYMENT/06. SPRINT/1. Sprint 2026/BRD 2026/Sprint 6 - BRD - Compile/Sprint 6 2026 - MyHero/BRD Invoice Adjustment.pptx?d=wb45b91fe07d7415fafe698f33c28c314&amp;csf=1&amp;web=1&amp;e=byeozX" xr:uid="{EE307F5D-B043-49CB-A899-536E0512D3EA}"/>
    <hyperlink ref="AC58" r:id="rId29" display="https://pmicloud.sharepoint.com/:p:/r/teams/Comm.Deployment-Deployment-ID/Shared Documents/00. COMM_DEPLOYMENT/06. SPRINT/1. Sprint 2026/BRD 2026/Sprint 6 - BRD - Compile/Sprint 6 2026 - MyHero/BRD Price Management Enhancement.pptx?d=w2a3cf2efe1bc48d481d1212ee17251ff&amp;csf=1&amp;web=1&amp;e=cHdMKO" xr:uid="{C0B4F003-D60A-494F-81B3-10C0B60B6A27}"/>
    <hyperlink ref="T45" r:id="rId30" display="https://jira.app.pconnect.biz/browse/CDE-72276" xr:uid="{7E187A5E-6CCA-4CFC-AC0C-BCB526441200}"/>
    <hyperlink ref="AC72" r:id="rId31" display="https://pmicloud.sharepoint.com/:p:/r/teams/Comm.Deployment-Deployment-ID/Shared Documents/00. COMM_DEPLOYMENT/06. SPRINT/1. Sprint 2026/BRD 2026/Sprint 6 - BRD - Compile/Sprint 6 2026 - MyHero/BRD Optimize PG Cash.pptx?d=wc74d2436a716410a9f01cb8a30fb862e&amp;csf=1&amp;web=1&amp;e=3zAc8N" xr:uid="{9E874950-F61C-440C-B4F7-95685E3B90FF}"/>
    <hyperlink ref="AG126" r:id="rId32" xr:uid="{D64CE037-2D34-4919-A796-BD4BF7F0F10F}"/>
    <hyperlink ref="AG96" r:id="rId33" xr:uid="{F0F63E28-1693-4258-B195-7C480BBCA798}"/>
    <hyperlink ref="AG100" r:id="rId34" xr:uid="{EDECCC77-1FB1-4F37-896D-86A1DF72363D}"/>
    <hyperlink ref="AG91" r:id="rId35" xr:uid="{D0831793-1FB9-4DA0-9A4D-95CC3DCCA1E3}"/>
    <hyperlink ref="AG92" r:id="rId36" xr:uid="{61E1C34C-F639-480B-9212-E9C7BB97FF7F}"/>
    <hyperlink ref="AG101" r:id="rId37" xr:uid="{7B97EF69-58D1-44AA-ABBC-87DDF6BA24E8}"/>
    <hyperlink ref="AG102" r:id="rId38" xr:uid="{73263BA2-EEE3-4677-BE06-29230AAE4349}"/>
    <hyperlink ref="AG104" r:id="rId39" xr:uid="{8E7A349B-984B-4E8D-A838-735E7E4BA2B6}"/>
    <hyperlink ref="AG105" r:id="rId40" xr:uid="{820D0286-BB90-42C4-8B54-BC420E4BE137}"/>
    <hyperlink ref="AG61" r:id="rId41" xr:uid="{0B2BF01C-F8EA-43B1-A28B-023E10313507}"/>
    <hyperlink ref="T113" r:id="rId42" display="https://wiki.app.pconnect.biz/pages/viewpage.action?pageId=1761746238&amp;spaceKey=CDE&amp;title=AYO%2BKasir%2BIQOS%2BXP%2BTrigger%2BSurvey%2Bfrom%2BPayment%2BStatus%2BUpdate" xr:uid="{DE612661-6032-4124-8D2D-618E869C0B9D}"/>
    <hyperlink ref="AF120" r:id="rId43" xr:uid="{86CC1B17-B8C3-4DFD-A60C-4401FD95539C}"/>
    <hyperlink ref="AF93" r:id="rId44" xr:uid="{E234CFD7-E8B0-476B-8879-79319431D7FC}"/>
    <hyperlink ref="AG134" r:id="rId45" xr:uid="{877B2968-164B-4481-9133-E8A78E255A1E}"/>
    <hyperlink ref="N12" r:id="rId46" display="https://pmicloud.sharepoint.com/:p:/r/teams/Comm.Deployment-Deployment-ID/Shared%20Documents/00.%20COMM_DEPLOYMENT/06.%20SPRINT/1.%20Sprint%202026/BRD%202026/Sprint%209%20-%20BRD%20-%20Compile/Sprint%209%202026%20-%20AYO%20MITRA/BRD%20-%20GENESIS.pptx?d=w1b181dba1bc54e45a148b5732b9c9e87&amp;csf=1&amp;web=1&amp;e=l0WylX " xr:uid="{F262B074-D6B1-4A35-BD0B-B0D76D229C88}"/>
    <hyperlink ref="N142" r:id="rId47" display="https://pmicloud.sharepoint.com/:p:/r/teams/Comm.Deployment-Deployment-ID/Shared%20Documents/00.%20COMM_DEPLOYMENT/06.%20SPRINT/1.%20Sprint%202026/BRD%202026/Sprint%209%20-%20BRD%20-%20Compile/Sprint%209%202026%20-%20AYO%20MITRA/BRD%20-%20GENESIS.pptx?d=w1b181dba1bc54e45a148b5732b9c9e87&amp;csf=1&amp;web=1&amp;e=l0WylX " xr:uid="{FD1911D7-4F5C-4994-A410-4F31ACCDDA88}"/>
    <hyperlink ref="N138" r:id="rId48" display="https://pmicloud.sharepoint.com/:p:/r/teams/Comm.Deployment-Deployment-ID/Shared%20Documents/00.%20COMM_DEPLOYMENT/06.%20SPRINT/1.%20Sprint%202026/BRD%202026/Sprint%209%20-%20BRD%20-%20Compile/Sprint%209%202026%20-%20AYO%20MITRA/BRD%20-%20GENESIS.pptx?d=w1b181dba1bc54e45a148b5732b9c9e87&amp;csf=1&amp;web=1&amp;e=l0WylX " xr:uid="{A995E234-DF03-496C-9E99-C1001741704F}"/>
    <hyperlink ref="AF145" r:id="rId49" display="https://pmicloud-my.sharepoint.com/:p:/r/personal/rtjandra_pmintl_net/Documents/Documents/BRD 2026/BRD_PH_Kita_Code_Enhancement.pptx?d=w97cf054c0f30455a8af2ec5063ce7953&amp;csf=1&amp;web=1&amp;e=4vm5od" xr:uid="{7EF06C59-1158-4449-B631-C9DA00C6B335}"/>
    <hyperlink ref="AG146" r:id="rId50" xr:uid="{C595F073-442E-4B87-8DE7-65F09949BC97}"/>
    <hyperlink ref="AF13" r:id="rId51" xr:uid="{BE9B5239-107E-4072-98C1-34EF524B1608}"/>
    <hyperlink ref="AF42" r:id="rId52" xr:uid="{2884B48A-483E-4375-B7BD-BBB20059ACFD}"/>
    <hyperlink ref="AF48" r:id="rId53" xr:uid="{32AA6244-C0EC-4F4F-B7B2-8F0BFA1DE834}"/>
    <hyperlink ref="AG147" r:id="rId54" xr:uid="{737E5737-0CE4-48D9-A957-F0EC81A1FF80}"/>
    <hyperlink ref="T15" r:id="rId55" xr:uid="{BCBCC187-8DCF-4CBD-99B8-D797EA18BCD0}"/>
  </hyperlinks>
  <pageMargins left="0.7" right="0.7" top="0.75" bottom="0.75" header="0.3" footer="0.3"/>
  <legacyDrawing r:id="rId56"/>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974CB-E0CC-4AE2-831A-2DF293788497}">
  <dimension ref="A1:G340"/>
  <sheetViews>
    <sheetView showGridLines="0" topLeftCell="A134" workbookViewId="0">
      <selection activeCell="J143" sqref="J143"/>
    </sheetView>
  </sheetViews>
  <sheetFormatPr defaultRowHeight="14.45"/>
  <cols>
    <col min="1" max="1" width="17.5703125" bestFit="1" customWidth="1"/>
    <col min="2" max="3" width="16.140625" bestFit="1" customWidth="1"/>
    <col min="4" max="4" width="8.140625" bestFit="1" customWidth="1"/>
    <col min="5" max="6" width="7.140625" bestFit="1" customWidth="1"/>
    <col min="7" max="7" width="10.5703125" customWidth="1"/>
    <col min="8" max="8" width="10.5703125" bestFit="1" customWidth="1"/>
    <col min="9" max="9" width="19.140625" bestFit="1" customWidth="1"/>
    <col min="10" max="10" width="10.5703125" bestFit="1" customWidth="1"/>
  </cols>
  <sheetData>
    <row r="1" spans="2:7">
      <c r="B1" s="1099" t="s">
        <v>2738</v>
      </c>
      <c r="C1" s="1099" t="s">
        <v>3529</v>
      </c>
    </row>
    <row r="2" spans="2:7">
      <c r="B2" s="1099" t="s">
        <v>2424</v>
      </c>
      <c r="C2" t="s">
        <v>2944</v>
      </c>
      <c r="D2" t="s">
        <v>583</v>
      </c>
      <c r="E2" t="s">
        <v>2575</v>
      </c>
      <c r="F2" t="s">
        <v>1710</v>
      </c>
      <c r="G2" t="s">
        <v>2169</v>
      </c>
    </row>
    <row r="3" spans="2:7">
      <c r="B3" s="1100" t="s">
        <v>101</v>
      </c>
      <c r="C3">
        <v>7</v>
      </c>
      <c r="D3">
        <v>31</v>
      </c>
      <c r="G3">
        <v>38</v>
      </c>
    </row>
    <row r="4" spans="2:7">
      <c r="B4" s="1100" t="s">
        <v>2604</v>
      </c>
      <c r="C4">
        <v>4</v>
      </c>
      <c r="G4">
        <v>4</v>
      </c>
    </row>
    <row r="5" spans="2:7">
      <c r="B5" s="1100" t="s">
        <v>3530</v>
      </c>
      <c r="C5">
        <v>1</v>
      </c>
      <c r="G5">
        <v>1</v>
      </c>
    </row>
    <row r="6" spans="2:7">
      <c r="B6" s="1100" t="s">
        <v>42</v>
      </c>
      <c r="C6">
        <v>6</v>
      </c>
      <c r="D6">
        <v>9</v>
      </c>
      <c r="G6">
        <v>15</v>
      </c>
    </row>
    <row r="7" spans="2:7">
      <c r="B7" s="1100" t="s">
        <v>263</v>
      </c>
      <c r="C7">
        <v>6</v>
      </c>
      <c r="D7">
        <v>13</v>
      </c>
      <c r="E7">
        <v>5</v>
      </c>
      <c r="G7">
        <v>24</v>
      </c>
    </row>
    <row r="8" spans="2:7">
      <c r="B8" s="1100" t="s">
        <v>94</v>
      </c>
      <c r="C8">
        <v>1</v>
      </c>
      <c r="D8">
        <v>5</v>
      </c>
      <c r="E8">
        <v>1</v>
      </c>
      <c r="G8">
        <v>7</v>
      </c>
    </row>
    <row r="9" spans="2:7">
      <c r="B9" s="1100" t="s">
        <v>180</v>
      </c>
      <c r="D9">
        <v>2</v>
      </c>
      <c r="E9">
        <v>5</v>
      </c>
      <c r="F9">
        <v>1</v>
      </c>
      <c r="G9">
        <v>8</v>
      </c>
    </row>
    <row r="10" spans="2:7">
      <c r="B10" s="1100" t="s">
        <v>2675</v>
      </c>
      <c r="D10">
        <v>2</v>
      </c>
      <c r="G10">
        <v>2</v>
      </c>
    </row>
    <row r="11" spans="2:7">
      <c r="B11" s="1100" t="s">
        <v>85</v>
      </c>
      <c r="C11">
        <v>15</v>
      </c>
      <c r="D11">
        <v>33</v>
      </c>
      <c r="G11">
        <v>48</v>
      </c>
    </row>
    <row r="12" spans="2:7">
      <c r="B12" s="1100" t="s">
        <v>358</v>
      </c>
      <c r="D12">
        <v>1</v>
      </c>
      <c r="E12">
        <v>1</v>
      </c>
      <c r="G12">
        <v>2</v>
      </c>
    </row>
    <row r="13" spans="2:7">
      <c r="B13" s="1100" t="s">
        <v>2655</v>
      </c>
      <c r="E13">
        <v>1</v>
      </c>
      <c r="G13">
        <v>1</v>
      </c>
    </row>
    <row r="14" spans="2:7">
      <c r="B14" s="1100" t="s">
        <v>2935</v>
      </c>
      <c r="E14">
        <v>1</v>
      </c>
      <c r="G14">
        <v>1</v>
      </c>
    </row>
    <row r="15" spans="2:7">
      <c r="B15" s="1100" t="s">
        <v>2169</v>
      </c>
      <c r="C15">
        <v>40</v>
      </c>
      <c r="D15">
        <v>96</v>
      </c>
      <c r="E15">
        <v>14</v>
      </c>
      <c r="F15">
        <v>1</v>
      </c>
      <c r="G15">
        <v>151</v>
      </c>
    </row>
    <row r="20" spans="2:7" s="1505" customFormat="1" ht="12.95">
      <c r="B20" s="1597" t="s">
        <v>3531</v>
      </c>
      <c r="C20" s="1597"/>
      <c r="D20" s="1597"/>
      <c r="E20" s="1597"/>
      <c r="F20" s="1597"/>
      <c r="G20" s="1597"/>
    </row>
    <row r="21" spans="2:7" s="1505" customFormat="1" ht="12.95">
      <c r="B21" s="1506" t="s">
        <v>2549</v>
      </c>
      <c r="C21" s="1506" t="s">
        <v>3532</v>
      </c>
      <c r="D21" s="1506" t="s">
        <v>2944</v>
      </c>
      <c r="E21" s="1506" t="s">
        <v>583</v>
      </c>
      <c r="F21" s="1506" t="s">
        <v>2575</v>
      </c>
      <c r="G21" s="1506" t="s">
        <v>1710</v>
      </c>
    </row>
    <row r="22" spans="2:7" s="1505" customFormat="1" ht="12.95">
      <c r="B22" s="1507" t="s">
        <v>101</v>
      </c>
      <c r="C22" s="1508">
        <f>G3</f>
        <v>38</v>
      </c>
      <c r="D22" s="1508">
        <f>C3</f>
        <v>7</v>
      </c>
      <c r="E22" s="1508">
        <f t="shared" ref="E22:G22" si="0">D3</f>
        <v>31</v>
      </c>
      <c r="F22" s="1508">
        <f t="shared" si="0"/>
        <v>0</v>
      </c>
      <c r="G22" s="1508">
        <f t="shared" si="0"/>
        <v>0</v>
      </c>
    </row>
    <row r="23" spans="2:7" s="1505" customFormat="1" ht="12.95">
      <c r="B23" s="1507" t="s">
        <v>2604</v>
      </c>
      <c r="C23" s="1508">
        <f t="shared" ref="C23:C32" si="1">G4</f>
        <v>4</v>
      </c>
      <c r="D23" s="1508"/>
      <c r="E23" s="1508"/>
      <c r="F23" s="1508"/>
      <c r="G23" s="1508"/>
    </row>
    <row r="24" spans="2:7" s="1505" customFormat="1" ht="12.95">
      <c r="B24" s="1507" t="s">
        <v>3530</v>
      </c>
      <c r="C24" s="1508">
        <f t="shared" si="1"/>
        <v>1</v>
      </c>
      <c r="D24" s="1508">
        <f t="shared" ref="D24:G24" si="2">C5</f>
        <v>1</v>
      </c>
      <c r="E24" s="1508">
        <f t="shared" si="2"/>
        <v>0</v>
      </c>
      <c r="F24" s="1508">
        <f t="shared" si="2"/>
        <v>0</v>
      </c>
      <c r="G24" s="1508">
        <f t="shared" si="2"/>
        <v>0</v>
      </c>
    </row>
    <row r="25" spans="2:7" s="1505" customFormat="1" ht="12.95">
      <c r="B25" s="1507" t="s">
        <v>42</v>
      </c>
      <c r="C25" s="1508">
        <f t="shared" si="1"/>
        <v>15</v>
      </c>
      <c r="D25" s="1508">
        <f t="shared" ref="D25:G25" si="3">C6</f>
        <v>6</v>
      </c>
      <c r="E25" s="1508">
        <f t="shared" si="3"/>
        <v>9</v>
      </c>
      <c r="F25" s="1508">
        <f t="shared" si="3"/>
        <v>0</v>
      </c>
      <c r="G25" s="1508">
        <f t="shared" si="3"/>
        <v>0</v>
      </c>
    </row>
    <row r="26" spans="2:7" s="1505" customFormat="1" ht="12.95">
      <c r="B26" s="1507" t="s">
        <v>263</v>
      </c>
      <c r="C26" s="1508">
        <f t="shared" si="1"/>
        <v>24</v>
      </c>
      <c r="D26" s="1508">
        <f t="shared" ref="D26:G26" si="4">C7</f>
        <v>6</v>
      </c>
      <c r="E26" s="1508">
        <f t="shared" si="4"/>
        <v>13</v>
      </c>
      <c r="F26" s="1508">
        <f t="shared" si="4"/>
        <v>5</v>
      </c>
      <c r="G26" s="1508">
        <f t="shared" si="4"/>
        <v>0</v>
      </c>
    </row>
    <row r="27" spans="2:7" s="1505" customFormat="1" ht="12.95">
      <c r="B27" s="1507" t="s">
        <v>94</v>
      </c>
      <c r="C27" s="1508">
        <f t="shared" si="1"/>
        <v>7</v>
      </c>
      <c r="D27" s="1508">
        <f t="shared" ref="D27:G27" si="5">C8</f>
        <v>1</v>
      </c>
      <c r="E27" s="1508">
        <f t="shared" si="5"/>
        <v>5</v>
      </c>
      <c r="F27" s="1508">
        <f t="shared" si="5"/>
        <v>1</v>
      </c>
      <c r="G27" s="1508">
        <f t="shared" si="5"/>
        <v>0</v>
      </c>
    </row>
    <row r="28" spans="2:7" s="1505" customFormat="1" ht="12.95">
      <c r="B28" s="1507" t="s">
        <v>180</v>
      </c>
      <c r="C28" s="1508">
        <f t="shared" si="1"/>
        <v>8</v>
      </c>
      <c r="D28" s="1508">
        <f t="shared" ref="D28:G28" si="6">C9</f>
        <v>0</v>
      </c>
      <c r="E28" s="1508">
        <f t="shared" si="6"/>
        <v>2</v>
      </c>
      <c r="F28" s="1508">
        <f t="shared" si="6"/>
        <v>5</v>
      </c>
      <c r="G28" s="1508">
        <f t="shared" si="6"/>
        <v>1</v>
      </c>
    </row>
    <row r="29" spans="2:7" s="1505" customFormat="1" ht="12.95">
      <c r="B29" s="1507" t="s">
        <v>2675</v>
      </c>
      <c r="C29" s="1508">
        <f t="shared" si="1"/>
        <v>2</v>
      </c>
      <c r="D29" s="1508">
        <f t="shared" ref="D29:G29" si="7">C10</f>
        <v>0</v>
      </c>
      <c r="E29" s="1508">
        <f t="shared" si="7"/>
        <v>2</v>
      </c>
      <c r="F29" s="1508">
        <f t="shared" si="7"/>
        <v>0</v>
      </c>
      <c r="G29" s="1508">
        <f t="shared" si="7"/>
        <v>0</v>
      </c>
    </row>
    <row r="30" spans="2:7" s="1505" customFormat="1" ht="12.95">
      <c r="B30" s="1507" t="s">
        <v>85</v>
      </c>
      <c r="C30" s="1508">
        <f t="shared" si="1"/>
        <v>48</v>
      </c>
      <c r="D30" s="1508">
        <f t="shared" ref="D30:G30" si="8">C11</f>
        <v>15</v>
      </c>
      <c r="E30" s="1508">
        <f t="shared" si="8"/>
        <v>33</v>
      </c>
      <c r="F30" s="1508">
        <f t="shared" si="8"/>
        <v>0</v>
      </c>
      <c r="G30" s="1508">
        <f t="shared" si="8"/>
        <v>0</v>
      </c>
    </row>
    <row r="31" spans="2:7" s="1505" customFormat="1" ht="12.95">
      <c r="B31" s="1507" t="s">
        <v>358</v>
      </c>
      <c r="C31" s="1508">
        <f t="shared" si="1"/>
        <v>2</v>
      </c>
      <c r="D31" s="1508">
        <f t="shared" ref="D31:G31" si="9">C12</f>
        <v>0</v>
      </c>
      <c r="E31" s="1508">
        <f t="shared" si="9"/>
        <v>1</v>
      </c>
      <c r="F31" s="1508">
        <f t="shared" si="9"/>
        <v>1</v>
      </c>
      <c r="G31" s="1508">
        <f t="shared" si="9"/>
        <v>0</v>
      </c>
    </row>
    <row r="32" spans="2:7" s="1505" customFormat="1" ht="12.95">
      <c r="B32" s="1507" t="s">
        <v>2655</v>
      </c>
      <c r="C32" s="1508">
        <f t="shared" si="1"/>
        <v>1</v>
      </c>
      <c r="D32" s="1508">
        <f t="shared" ref="D32:G32" si="10">C13</f>
        <v>0</v>
      </c>
      <c r="E32" s="1508">
        <f t="shared" si="10"/>
        <v>0</v>
      </c>
      <c r="F32" s="1508">
        <f t="shared" si="10"/>
        <v>1</v>
      </c>
      <c r="G32" s="1508">
        <f t="shared" si="10"/>
        <v>0</v>
      </c>
    </row>
    <row r="33" spans="1:7" s="1505" customFormat="1" ht="12.95">
      <c r="B33" s="1509" t="s">
        <v>2150</v>
      </c>
      <c r="C33" s="1506">
        <f>SUM(C22:C32)</f>
        <v>150</v>
      </c>
      <c r="D33" s="1506">
        <f t="shared" ref="D33:G33" si="11">SUM(D22:D32)</f>
        <v>36</v>
      </c>
      <c r="E33" s="1506">
        <f t="shared" si="11"/>
        <v>96</v>
      </c>
      <c r="F33" s="1506">
        <f t="shared" si="11"/>
        <v>13</v>
      </c>
      <c r="G33" s="1506">
        <f t="shared" si="11"/>
        <v>1</v>
      </c>
    </row>
    <row r="41" spans="1:7">
      <c r="A41" s="356" t="s">
        <v>3533</v>
      </c>
    </row>
    <row r="42" spans="1:7">
      <c r="A42" s="356" t="s">
        <v>3534</v>
      </c>
    </row>
    <row r="43" spans="1:7">
      <c r="A43" s="1031"/>
    </row>
    <row r="44" spans="1:7">
      <c r="A44" s="1031"/>
    </row>
    <row r="45" spans="1:7">
      <c r="A45" s="356"/>
    </row>
    <row r="46" spans="1:7">
      <c r="A46" s="1031" t="s">
        <v>2968</v>
      </c>
    </row>
    <row r="47" spans="1:7">
      <c r="A47" s="356" t="s">
        <v>3535</v>
      </c>
    </row>
    <row r="48" spans="1:7">
      <c r="A48" s="821" t="s">
        <v>2791</v>
      </c>
    </row>
    <row r="49" spans="1:1">
      <c r="A49" s="1031"/>
    </row>
    <row r="50" spans="1:1">
      <c r="A50" s="821" t="s">
        <v>530</v>
      </c>
    </row>
    <row r="51" spans="1:1" ht="29.1">
      <c r="A51" s="821" t="s">
        <v>2843</v>
      </c>
    </row>
    <row r="52" spans="1:1">
      <c r="A52" s="1031"/>
    </row>
    <row r="53" spans="1:1">
      <c r="A53" s="1031"/>
    </row>
    <row r="54" spans="1:1">
      <c r="A54" s="356" t="s">
        <v>2967</v>
      </c>
    </row>
    <row r="55" spans="1:1" ht="29.1">
      <c r="A55" s="821" t="s">
        <v>2843</v>
      </c>
    </row>
    <row r="56" spans="1:1">
      <c r="A56" s="1031" t="s">
        <v>2743</v>
      </c>
    </row>
    <row r="57" spans="1:1" ht="57.95">
      <c r="A57" s="356" t="s">
        <v>2925</v>
      </c>
    </row>
    <row r="58" spans="1:1">
      <c r="A58" s="356" t="s">
        <v>3125</v>
      </c>
    </row>
    <row r="59" spans="1:1">
      <c r="A59" s="1031" t="s">
        <v>350</v>
      </c>
    </row>
    <row r="60" spans="1:1">
      <c r="A60" s="356" t="s">
        <v>3250</v>
      </c>
    </row>
    <row r="61" spans="1:1">
      <c r="A61" s="821" t="s">
        <v>3536</v>
      </c>
    </row>
    <row r="62" spans="1:1" ht="43.5">
      <c r="A62" s="821" t="s">
        <v>2998</v>
      </c>
    </row>
    <row r="63" spans="1:1" ht="57.95">
      <c r="A63" s="356" t="s">
        <v>2925</v>
      </c>
    </row>
    <row r="64" spans="1:1">
      <c r="A64" s="821" t="s">
        <v>2743</v>
      </c>
    </row>
    <row r="65" spans="1:1">
      <c r="A65" s="1031"/>
    </row>
    <row r="66" spans="1:1" ht="29.1">
      <c r="A66" s="821" t="s">
        <v>2806</v>
      </c>
    </row>
    <row r="67" spans="1:1">
      <c r="A67" s="821" t="s">
        <v>2743</v>
      </c>
    </row>
    <row r="68" spans="1:1">
      <c r="A68" s="821" t="s">
        <v>2743</v>
      </c>
    </row>
    <row r="69" spans="1:1" ht="43.5">
      <c r="A69" s="821" t="s">
        <v>2998</v>
      </c>
    </row>
    <row r="70" spans="1:1">
      <c r="A70" s="356" t="s">
        <v>2977</v>
      </c>
    </row>
    <row r="71" spans="1:1">
      <c r="A71">
        <v>36</v>
      </c>
    </row>
    <row r="72" spans="1:1">
      <c r="A72" s="821" t="s">
        <v>2743</v>
      </c>
    </row>
    <row r="73" spans="1:1">
      <c r="A73" s="1031" t="s">
        <v>1634</v>
      </c>
    </row>
    <row r="74" spans="1:1">
      <c r="A74" s="356" t="s">
        <v>3250</v>
      </c>
    </row>
    <row r="75" spans="1:1">
      <c r="A75" s="821" t="s">
        <v>2743</v>
      </c>
    </row>
    <row r="76" spans="1:1">
      <c r="A76" s="356" t="s">
        <v>384</v>
      </c>
    </row>
    <row r="78" spans="1:1">
      <c r="A78" s="356" t="s">
        <v>3020</v>
      </c>
    </row>
    <row r="79" spans="1:1">
      <c r="A79" s="821" t="s">
        <v>3016</v>
      </c>
    </row>
    <row r="80" spans="1:1">
      <c r="A80" s="1025" t="s">
        <v>3020</v>
      </c>
    </row>
    <row r="81" spans="1:1">
      <c r="A81" s="1031"/>
    </row>
    <row r="82" spans="1:1">
      <c r="A82" s="356"/>
    </row>
    <row r="83" spans="1:1">
      <c r="A83" s="821" t="s">
        <v>2743</v>
      </c>
    </row>
    <row r="84" spans="1:1">
      <c r="A84" s="356" t="s">
        <v>3492</v>
      </c>
    </row>
    <row r="85" spans="1:1">
      <c r="A85" s="821" t="s">
        <v>2743</v>
      </c>
    </row>
    <row r="86" spans="1:1">
      <c r="A86" s="821" t="s">
        <v>3020</v>
      </c>
    </row>
    <row r="87" spans="1:1">
      <c r="A87" s="356" t="s">
        <v>2977</v>
      </c>
    </row>
    <row r="88" spans="1:1">
      <c r="A88" s="356" t="s">
        <v>3056</v>
      </c>
    </row>
    <row r="89" spans="1:1">
      <c r="A89" s="356" t="s">
        <v>3183</v>
      </c>
    </row>
    <row r="90" spans="1:1">
      <c r="A90" s="356" t="s">
        <v>3537</v>
      </c>
    </row>
    <row r="91" spans="1:1">
      <c r="A91" s="1025" t="s">
        <v>1634</v>
      </c>
    </row>
    <row r="92" spans="1:1" ht="29.1">
      <c r="A92" s="1025" t="s">
        <v>3160</v>
      </c>
    </row>
    <row r="93" spans="1:1">
      <c r="A93" s="356" t="s">
        <v>3377</v>
      </c>
    </row>
    <row r="94" spans="1:1">
      <c r="A94" t="s">
        <v>89</v>
      </c>
    </row>
    <row r="95" spans="1:1">
      <c r="A95" s="356" t="s">
        <v>1634</v>
      </c>
    </row>
    <row r="96" spans="1:1">
      <c r="A96" s="1031" t="s">
        <v>3006</v>
      </c>
    </row>
    <row r="97" spans="1:1">
      <c r="A97" s="1031" t="s">
        <v>293</v>
      </c>
    </row>
    <row r="98" spans="1:1">
      <c r="A98" t="s">
        <v>3064</v>
      </c>
    </row>
    <row r="99" spans="1:1">
      <c r="A99" s="356" t="s">
        <v>3370</v>
      </c>
    </row>
    <row r="100" spans="1:1">
      <c r="A100" s="1031" t="s">
        <v>2791</v>
      </c>
    </row>
    <row r="101" spans="1:1">
      <c r="A101" s="356" t="s">
        <v>3006</v>
      </c>
    </row>
    <row r="102" spans="1:1">
      <c r="A102" t="s">
        <v>3078</v>
      </c>
    </row>
    <row r="103" spans="1:1">
      <c r="A103" s="356" t="s">
        <v>3006</v>
      </c>
    </row>
    <row r="104" spans="1:1" ht="29.1">
      <c r="A104" s="356" t="s">
        <v>3092</v>
      </c>
    </row>
    <row r="105" spans="1:1">
      <c r="A105" s="1077" t="s">
        <v>3336</v>
      </c>
    </row>
    <row r="106" spans="1:1">
      <c r="A106" s="356" t="s">
        <v>3097</v>
      </c>
    </row>
    <row r="107" spans="1:1">
      <c r="A107" s="356" t="s">
        <v>3097</v>
      </c>
    </row>
    <row r="108" spans="1:1" ht="29.1">
      <c r="A108" s="356" t="s">
        <v>3102</v>
      </c>
    </row>
    <row r="109" spans="1:1">
      <c r="A109" s="356" t="s">
        <v>3107</v>
      </c>
    </row>
    <row r="110" spans="1:1" ht="29.1">
      <c r="A110" s="356" t="s">
        <v>3102</v>
      </c>
    </row>
    <row r="111" spans="1:1" ht="43.5">
      <c r="A111" s="356" t="s">
        <v>3113</v>
      </c>
    </row>
    <row r="112" spans="1:1" ht="29.1">
      <c r="A112" s="356" t="s">
        <v>3118</v>
      </c>
    </row>
    <row r="113" spans="1:1">
      <c r="A113" s="356" t="s">
        <v>3107</v>
      </c>
    </row>
    <row r="114" spans="1:1">
      <c r="A114" s="356" t="s">
        <v>3125</v>
      </c>
    </row>
    <row r="115" spans="1:1">
      <c r="A115" t="s">
        <v>89</v>
      </c>
    </row>
    <row r="116" spans="1:1">
      <c r="A116" s="356"/>
    </row>
    <row r="117" spans="1:1">
      <c r="A117" s="356"/>
    </row>
    <row r="118" spans="1:1">
      <c r="A118" s="356"/>
    </row>
    <row r="119" spans="1:1">
      <c r="A119" s="1025" t="s">
        <v>3125</v>
      </c>
    </row>
    <row r="120" spans="1:1">
      <c r="A120" s="1025" t="s">
        <v>3153</v>
      </c>
    </row>
    <row r="121" spans="1:1">
      <c r="A121" s="1373"/>
    </row>
    <row r="122" spans="1:1">
      <c r="A122" s="1295"/>
    </row>
    <row r="123" spans="1:1" ht="29.1">
      <c r="A123" s="356" t="s">
        <v>3160</v>
      </c>
    </row>
    <row r="124" spans="1:1">
      <c r="A124" s="1026" t="s">
        <v>2866</v>
      </c>
    </row>
    <row r="125" spans="1:1">
      <c r="A125" s="356" t="s">
        <v>3259</v>
      </c>
    </row>
    <row r="126" spans="1:1">
      <c r="A126" s="1031"/>
    </row>
    <row r="127" spans="1:1">
      <c r="A127" s="356" t="s">
        <v>3183</v>
      </c>
    </row>
    <row r="128" spans="1:1">
      <c r="A128" s="821" t="s">
        <v>2866</v>
      </c>
    </row>
    <row r="129" spans="1:1">
      <c r="A129" s="356" t="s">
        <v>2791</v>
      </c>
    </row>
    <row r="130" spans="1:1">
      <c r="A130" s="356" t="s">
        <v>3183</v>
      </c>
    </row>
    <row r="131" spans="1:1">
      <c r="A131" s="356" t="s">
        <v>3499</v>
      </c>
    </row>
    <row r="132" spans="1:1">
      <c r="A132" s="1031"/>
    </row>
    <row r="133" spans="1:1">
      <c r="A133" s="1031" t="s">
        <v>3144</v>
      </c>
    </row>
    <row r="134" spans="1:1">
      <c r="A134" s="1031" t="s">
        <v>1580</v>
      </c>
    </row>
    <row r="135" spans="1:1">
      <c r="A135" s="356" t="s">
        <v>3020</v>
      </c>
    </row>
    <row r="136" spans="1:1" ht="29.1">
      <c r="A136" s="821" t="s">
        <v>2806</v>
      </c>
    </row>
    <row r="137" spans="1:1">
      <c r="A137" s="356" t="s">
        <v>3250</v>
      </c>
    </row>
    <row r="138" spans="1:1">
      <c r="A138" s="356" t="s">
        <v>3183</v>
      </c>
    </row>
    <row r="139" spans="1:1">
      <c r="A139" s="356" t="s">
        <v>3256</v>
      </c>
    </row>
    <row r="140" spans="1:1" ht="29.1">
      <c r="A140" s="356" t="s">
        <v>2957</v>
      </c>
    </row>
    <row r="141" spans="1:1" ht="29.1">
      <c r="A141" s="356" t="s">
        <v>2957</v>
      </c>
    </row>
    <row r="142" spans="1:1" ht="57.95">
      <c r="A142" s="356" t="s">
        <v>3218</v>
      </c>
    </row>
    <row r="143" spans="1:1" ht="57.95">
      <c r="A143" s="356" t="s">
        <v>3222</v>
      </c>
    </row>
    <row r="144" spans="1:1">
      <c r="A144" s="356"/>
    </row>
    <row r="145" spans="1:1">
      <c r="A145" s="356" t="s">
        <v>486</v>
      </c>
    </row>
    <row r="146" spans="1:1">
      <c r="A146" s="356" t="s">
        <v>1634</v>
      </c>
    </row>
    <row r="147" spans="1:1">
      <c r="A147" s="356" t="s">
        <v>3336</v>
      </c>
    </row>
    <row r="148" spans="1:1">
      <c r="A148" s="356"/>
    </row>
    <row r="149" spans="1:1">
      <c r="A149" s="356"/>
    </row>
    <row r="150" spans="1:1">
      <c r="A150" s="356" t="s">
        <v>3294</v>
      </c>
    </row>
    <row r="151" spans="1:1" ht="29.1">
      <c r="A151" s="1025" t="s">
        <v>3363</v>
      </c>
    </row>
    <row r="152" spans="1:1">
      <c r="A152" s="1031"/>
    </row>
    <row r="153" spans="1:1">
      <c r="A153" s="356"/>
    </row>
    <row r="154" spans="1:1">
      <c r="A154" s="356" t="s">
        <v>3085</v>
      </c>
    </row>
    <row r="155" spans="1:1">
      <c r="A155" s="356" t="s">
        <v>3311</v>
      </c>
    </row>
    <row r="156" spans="1:1">
      <c r="A156" s="356"/>
    </row>
    <row r="157" spans="1:1" ht="29.1">
      <c r="A157" s="356" t="s">
        <v>2957</v>
      </c>
    </row>
    <row r="158" spans="1:1">
      <c r="A158" s="356" t="s">
        <v>3322</v>
      </c>
    </row>
    <row r="159" spans="1:1">
      <c r="A159" s="1031"/>
    </row>
    <row r="160" spans="1:1">
      <c r="A160" s="356" t="s">
        <v>3322</v>
      </c>
    </row>
    <row r="161" spans="1:1">
      <c r="A161" s="1025"/>
    </row>
    <row r="162" spans="1:1">
      <c r="A162" s="356"/>
    </row>
    <row r="163" spans="1:1">
      <c r="A163" s="1031" t="s">
        <v>3172</v>
      </c>
    </row>
    <row r="164" spans="1:1">
      <c r="A164" s="1031" t="s">
        <v>3177</v>
      </c>
    </row>
    <row r="165" spans="1:1">
      <c r="A165" s="356" t="s">
        <v>3125</v>
      </c>
    </row>
    <row r="166" spans="1:1">
      <c r="A166" s="1031" t="s">
        <v>1213</v>
      </c>
    </row>
    <row r="167" spans="1:1" ht="29.1">
      <c r="A167" s="1026" t="s">
        <v>2942</v>
      </c>
    </row>
    <row r="168" spans="1:1">
      <c r="A168" s="1026" t="s">
        <v>3228</v>
      </c>
    </row>
    <row r="169" spans="1:1">
      <c r="A169" s="1480"/>
    </row>
    <row r="170" spans="1:1">
      <c r="A170" s="1031"/>
    </row>
    <row r="171" spans="1:1">
      <c r="A171" s="1031"/>
    </row>
    <row r="172" spans="1:1">
      <c r="A172" s="1052"/>
    </row>
    <row r="173" spans="1:1">
      <c r="A173" s="356" t="s">
        <v>1634</v>
      </c>
    </row>
    <row r="174" spans="1:1">
      <c r="A174" s="356" t="s">
        <v>3377</v>
      </c>
    </row>
    <row r="175" spans="1:1">
      <c r="A175" s="821" t="s">
        <v>3330</v>
      </c>
    </row>
    <row r="176" spans="1:1">
      <c r="A176" s="1031"/>
    </row>
    <row r="177" spans="1:1">
      <c r="A177" s="1031" t="s">
        <v>555</v>
      </c>
    </row>
    <row r="178" spans="1:1">
      <c r="A178" s="1481" t="s">
        <v>555</v>
      </c>
    </row>
    <row r="179" spans="1:1">
      <c r="A179" s="1031" t="s">
        <v>2844</v>
      </c>
    </row>
    <row r="180" spans="1:1">
      <c r="A180" s="356" t="s">
        <v>350</v>
      </c>
    </row>
    <row r="181" spans="1:1">
      <c r="A181" s="356" t="s">
        <v>350</v>
      </c>
    </row>
    <row r="182" spans="1:1">
      <c r="A182" s="1031"/>
    </row>
    <row r="183" spans="1:1">
      <c r="A183" s="356"/>
    </row>
    <row r="184" spans="1:1">
      <c r="A184" s="1031" t="s">
        <v>1634</v>
      </c>
    </row>
    <row r="185" spans="1:1">
      <c r="A185" s="1031" t="s">
        <v>1634</v>
      </c>
    </row>
    <row r="186" spans="1:1">
      <c r="A186" s="356" t="s">
        <v>2743</v>
      </c>
    </row>
    <row r="187" spans="1:1">
      <c r="A187" s="1025" t="s">
        <v>2866</v>
      </c>
    </row>
    <row r="188" spans="1:1">
      <c r="A188" s="1031" t="s">
        <v>2791</v>
      </c>
    </row>
    <row r="191" spans="1:1">
      <c r="A191" s="821" t="s">
        <v>1580</v>
      </c>
    </row>
    <row r="192" spans="1:1">
      <c r="A192" s="821" t="s">
        <v>1580</v>
      </c>
    </row>
    <row r="193" spans="1:1">
      <c r="A193" s="1031" t="s">
        <v>1634</v>
      </c>
    </row>
    <row r="194" spans="1:1">
      <c r="A194" s="1031" t="s">
        <v>1634</v>
      </c>
    </row>
    <row r="195" spans="1:1">
      <c r="A195" s="1062"/>
    </row>
    <row r="196" spans="1:1">
      <c r="A196" s="1031" t="s">
        <v>2968</v>
      </c>
    </row>
    <row r="197" spans="1:1">
      <c r="A197" s="821"/>
    </row>
    <row r="198" spans="1:1">
      <c r="A198" s="1031" t="s">
        <v>2791</v>
      </c>
    </row>
    <row r="199" spans="1:1">
      <c r="A199" s="1031"/>
    </row>
    <row r="200" spans="1:1">
      <c r="A200" s="821" t="s">
        <v>530</v>
      </c>
    </row>
    <row r="201" spans="1:1">
      <c r="A201" s="821" t="s">
        <v>2844</v>
      </c>
    </row>
    <row r="202" spans="1:1">
      <c r="A202" s="1031"/>
    </row>
    <row r="203" spans="1:1">
      <c r="A203" s="1031"/>
    </row>
    <row r="204" spans="1:1">
      <c r="A204" s="821" t="s">
        <v>2968</v>
      </c>
    </row>
    <row r="205" spans="1:1">
      <c r="A205" s="821" t="s">
        <v>2844</v>
      </c>
    </row>
    <row r="206" spans="1:1">
      <c r="A206" s="1031" t="s">
        <v>958</v>
      </c>
    </row>
    <row r="207" spans="1:1" ht="43.5">
      <c r="A207" s="821" t="s">
        <v>2926</v>
      </c>
    </row>
    <row r="208" spans="1:1">
      <c r="A208" s="821" t="s">
        <v>958</v>
      </c>
    </row>
    <row r="209" spans="1:1">
      <c r="A209" s="1031" t="s">
        <v>2968</v>
      </c>
    </row>
    <row r="210" spans="1:1">
      <c r="A210" s="821" t="s">
        <v>89</v>
      </c>
    </row>
    <row r="211" spans="1:1">
      <c r="A211" s="1031" t="s">
        <v>1634</v>
      </c>
    </row>
    <row r="212" spans="1:1">
      <c r="A212" s="821" t="s">
        <v>3264</v>
      </c>
    </row>
    <row r="213" spans="1:1">
      <c r="A213" s="821" t="s">
        <v>3288</v>
      </c>
    </row>
    <row r="214" spans="1:1">
      <c r="A214" s="821" t="s">
        <v>2844</v>
      </c>
    </row>
    <row r="215" spans="1:1" ht="29.1">
      <c r="A215" s="821" t="s">
        <v>3002</v>
      </c>
    </row>
    <row r="216" spans="1:1">
      <c r="A216" s="1031" t="s">
        <v>2866</v>
      </c>
    </row>
    <row r="217" spans="1:1">
      <c r="A217" s="1031" t="s">
        <v>2968</v>
      </c>
    </row>
    <row r="218" spans="1:1">
      <c r="A218" s="1031" t="s">
        <v>958</v>
      </c>
    </row>
    <row r="219" spans="1:1">
      <c r="A219" s="821" t="s">
        <v>3288</v>
      </c>
    </row>
    <row r="220" spans="1:1">
      <c r="A220" s="1031" t="s">
        <v>2866</v>
      </c>
    </row>
    <row r="221" spans="1:1">
      <c r="A221" s="821" t="s">
        <v>2844</v>
      </c>
    </row>
    <row r="222" spans="1:1">
      <c r="A222" s="356" t="s">
        <v>2977</v>
      </c>
    </row>
    <row r="223" spans="1:1">
      <c r="A223" s="1031" t="s">
        <v>2968</v>
      </c>
    </row>
    <row r="224" spans="1:1">
      <c r="A224" s="821" t="s">
        <v>3288</v>
      </c>
    </row>
    <row r="225" spans="1:1">
      <c r="A225" s="1031" t="s">
        <v>1634</v>
      </c>
    </row>
    <row r="226" spans="1:1">
      <c r="A226" s="821" t="s">
        <v>3264</v>
      </c>
    </row>
    <row r="227" spans="1:1">
      <c r="A227" s="1031" t="s">
        <v>2866</v>
      </c>
    </row>
    <row r="228" spans="1:1">
      <c r="A228" s="1026" t="s">
        <v>384</v>
      </c>
    </row>
    <row r="230" spans="1:1">
      <c r="A230" s="821" t="s">
        <v>2844</v>
      </c>
    </row>
    <row r="231" spans="1:1">
      <c r="A231" s="821" t="s">
        <v>2844</v>
      </c>
    </row>
    <row r="232" spans="1:1">
      <c r="A232" s="1026" t="s">
        <v>958</v>
      </c>
    </row>
    <row r="233" spans="1:1">
      <c r="A233" s="1031" t="s">
        <v>1634</v>
      </c>
    </row>
    <row r="234" spans="1:1">
      <c r="A234" s="1062"/>
    </row>
    <row r="235" spans="1:1">
      <c r="A235" s="1031" t="s">
        <v>2866</v>
      </c>
    </row>
    <row r="236" spans="1:1">
      <c r="A236" s="821" t="s">
        <v>3264</v>
      </c>
    </row>
    <row r="237" spans="1:1">
      <c r="A237" s="1031" t="s">
        <v>2866</v>
      </c>
    </row>
    <row r="238" spans="1:1">
      <c r="A238" s="821" t="s">
        <v>2844</v>
      </c>
    </row>
    <row r="239" spans="1:1">
      <c r="A239" s="356" t="s">
        <v>2977</v>
      </c>
    </row>
    <row r="240" spans="1:1">
      <c r="A240" s="821" t="s">
        <v>1634</v>
      </c>
    </row>
    <row r="241" spans="1:1">
      <c r="A241" s="356" t="s">
        <v>3184</v>
      </c>
    </row>
    <row r="242" spans="1:1">
      <c r="A242" s="356"/>
    </row>
    <row r="243" spans="1:1">
      <c r="A243" s="821" t="s">
        <v>1634</v>
      </c>
    </row>
    <row r="244" spans="1:1">
      <c r="A244" s="1026" t="s">
        <v>3288</v>
      </c>
    </row>
    <row r="245" spans="1:1">
      <c r="A245" s="356"/>
    </row>
    <row r="246" spans="1:1">
      <c r="A246" s="821" t="s">
        <v>89</v>
      </c>
    </row>
    <row r="247" spans="1:1">
      <c r="A247" s="1026" t="s">
        <v>1634</v>
      </c>
    </row>
    <row r="248" spans="1:1">
      <c r="A248" s="1031" t="s">
        <v>2791</v>
      </c>
    </row>
    <row r="249" spans="1:1">
      <c r="A249" s="1031" t="s">
        <v>1634</v>
      </c>
    </row>
    <row r="250" spans="1:1">
      <c r="A250" s="821" t="s">
        <v>89</v>
      </c>
    </row>
    <row r="251" spans="1:1">
      <c r="A251" s="821" t="s">
        <v>1634</v>
      </c>
    </row>
    <row r="252" spans="1:1">
      <c r="A252" s="1031" t="s">
        <v>2791</v>
      </c>
    </row>
    <row r="253" spans="1:1">
      <c r="A253" s="1031" t="s">
        <v>2791</v>
      </c>
    </row>
    <row r="254" spans="1:1">
      <c r="A254" s="1031" t="s">
        <v>420</v>
      </c>
    </row>
    <row r="255" spans="1:1">
      <c r="A255" s="1031" t="s">
        <v>2791</v>
      </c>
    </row>
    <row r="256" spans="1:1">
      <c r="A256" s="821" t="s">
        <v>1580</v>
      </c>
    </row>
    <row r="257" spans="1:1">
      <c r="A257" s="1031" t="s">
        <v>3337</v>
      </c>
    </row>
    <row r="258" spans="1:1">
      <c r="A258" s="821" t="s">
        <v>89</v>
      </c>
    </row>
    <row r="259" spans="1:1">
      <c r="A259" s="821" t="s">
        <v>89</v>
      </c>
    </row>
    <row r="260" spans="1:1">
      <c r="A260" s="821" t="s">
        <v>89</v>
      </c>
    </row>
    <row r="261" spans="1:1">
      <c r="A261" s="821" t="s">
        <v>89</v>
      </c>
    </row>
    <row r="262" spans="1:1">
      <c r="A262" s="821" t="s">
        <v>89</v>
      </c>
    </row>
    <row r="263" spans="1:1">
      <c r="A263" s="821" t="s">
        <v>3114</v>
      </c>
    </row>
    <row r="264" spans="1:1">
      <c r="A264" s="821" t="s">
        <v>89</v>
      </c>
    </row>
    <row r="265" spans="1:1">
      <c r="A265" s="821" t="s">
        <v>89</v>
      </c>
    </row>
    <row r="266" spans="1:1">
      <c r="A266" s="821" t="s">
        <v>89</v>
      </c>
    </row>
    <row r="267" spans="1:1">
      <c r="A267" s="821" t="s">
        <v>89</v>
      </c>
    </row>
    <row r="268" spans="1:1">
      <c r="A268" s="821" t="s">
        <v>89</v>
      </c>
    </row>
    <row r="269" spans="1:1">
      <c r="A269" s="821" t="s">
        <v>1580</v>
      </c>
    </row>
    <row r="270" spans="1:1">
      <c r="A270" s="821" t="s">
        <v>89</v>
      </c>
    </row>
    <row r="271" spans="1:1">
      <c r="A271" s="821" t="s">
        <v>89</v>
      </c>
    </row>
    <row r="272" spans="1:1">
      <c r="A272" s="821" t="s">
        <v>3154</v>
      </c>
    </row>
    <row r="273" spans="1:1">
      <c r="A273" s="1482"/>
    </row>
    <row r="274" spans="1:1">
      <c r="A274" s="1336"/>
    </row>
    <row r="275" spans="1:1">
      <c r="A275" s="356"/>
    </row>
    <row r="276" spans="1:1">
      <c r="A276" s="821" t="s">
        <v>2866</v>
      </c>
    </row>
    <row r="277" spans="1:1">
      <c r="A277" s="821" t="s">
        <v>89</v>
      </c>
    </row>
    <row r="278" spans="1:1">
      <c r="A278" s="821" t="s">
        <v>2833</v>
      </c>
    </row>
    <row r="279" spans="1:1">
      <c r="A279" s="356" t="s">
        <v>1213</v>
      </c>
    </row>
    <row r="280" spans="1:1">
      <c r="A280" s="821" t="s">
        <v>2866</v>
      </c>
    </row>
    <row r="281" spans="1:1">
      <c r="A281" s="821" t="s">
        <v>2791</v>
      </c>
    </row>
    <row r="282" spans="1:1">
      <c r="A282" s="356" t="s">
        <v>1213</v>
      </c>
    </row>
    <row r="283" spans="1:1">
      <c r="A283" s="821" t="s">
        <v>1213</v>
      </c>
    </row>
    <row r="284" spans="1:1">
      <c r="A284" s="1031" t="s">
        <v>958</v>
      </c>
    </row>
    <row r="285" spans="1:1">
      <c r="A285" s="821" t="s">
        <v>2833</v>
      </c>
    </row>
    <row r="286" spans="1:1">
      <c r="A286" s="821" t="s">
        <v>2833</v>
      </c>
    </row>
    <row r="287" spans="1:1">
      <c r="A287" s="821" t="s">
        <v>958</v>
      </c>
    </row>
    <row r="288" spans="1:1">
      <c r="A288" s="1031" t="s">
        <v>958</v>
      </c>
    </row>
    <row r="289" spans="1:1">
      <c r="A289" s="821" t="s">
        <v>3264</v>
      </c>
    </row>
    <row r="290" spans="1:1">
      <c r="A290" s="356" t="s">
        <v>3184</v>
      </c>
    </row>
    <row r="291" spans="1:1">
      <c r="A291" s="356" t="s">
        <v>1213</v>
      </c>
    </row>
    <row r="292" spans="1:1">
      <c r="A292" s="821" t="s">
        <v>3264</v>
      </c>
    </row>
    <row r="293" spans="1:1">
      <c r="A293" s="356" t="s">
        <v>1213</v>
      </c>
    </row>
    <row r="294" spans="1:1">
      <c r="A294" s="821" t="s">
        <v>1213</v>
      </c>
    </row>
    <row r="295" spans="1:1">
      <c r="A295" s="821" t="s">
        <v>286</v>
      </c>
    </row>
    <row r="296" spans="1:1">
      <c r="A296" s="821" t="s">
        <v>3264</v>
      </c>
    </row>
    <row r="297" spans="1:1">
      <c r="A297" s="821" t="s">
        <v>958</v>
      </c>
    </row>
    <row r="298" spans="1:1">
      <c r="A298" s="1336" t="s">
        <v>1580</v>
      </c>
    </row>
    <row r="299" spans="1:1">
      <c r="A299" s="821" t="s">
        <v>3337</v>
      </c>
    </row>
    <row r="300" spans="1:1">
      <c r="A300" s="821" t="s">
        <v>3264</v>
      </c>
    </row>
    <row r="301" spans="1:1">
      <c r="A301" s="821" t="s">
        <v>3264</v>
      </c>
    </row>
    <row r="302" spans="1:1">
      <c r="A302" s="821" t="s">
        <v>1213</v>
      </c>
    </row>
    <row r="303" spans="1:1">
      <c r="A303" s="1026" t="s">
        <v>420</v>
      </c>
    </row>
    <row r="304" spans="1:1">
      <c r="A304" s="1031" t="s">
        <v>958</v>
      </c>
    </row>
    <row r="305" spans="1:1">
      <c r="A305" s="821" t="s">
        <v>958</v>
      </c>
    </row>
    <row r="306" spans="1:1">
      <c r="A306" s="821" t="s">
        <v>958</v>
      </c>
    </row>
    <row r="307" spans="1:1">
      <c r="A307" s="821" t="s">
        <v>958</v>
      </c>
    </row>
    <row r="308" spans="1:1">
      <c r="A308" s="821" t="s">
        <v>958</v>
      </c>
    </row>
    <row r="309" spans="1:1">
      <c r="A309" s="821" t="s">
        <v>1213</v>
      </c>
    </row>
    <row r="310" spans="1:1" ht="29.1">
      <c r="A310" s="821" t="s">
        <v>3538</v>
      </c>
    </row>
    <row r="311" spans="1:1">
      <c r="A311" s="1031" t="s">
        <v>1634</v>
      </c>
    </row>
    <row r="312" spans="1:1">
      <c r="A312" s="821" t="s">
        <v>1213</v>
      </c>
    </row>
    <row r="313" spans="1:1">
      <c r="A313" s="821" t="s">
        <v>1213</v>
      </c>
    </row>
    <row r="314" spans="1:1">
      <c r="A314" s="821"/>
    </row>
    <row r="315" spans="1:1">
      <c r="A315" s="1031" t="s">
        <v>1544</v>
      </c>
    </row>
    <row r="316" spans="1:1">
      <c r="A316" s="1031" t="s">
        <v>1544</v>
      </c>
    </row>
    <row r="317" spans="1:1">
      <c r="A317" s="1031" t="s">
        <v>1544</v>
      </c>
    </row>
    <row r="318" spans="1:1">
      <c r="A318" s="1031" t="s">
        <v>1213</v>
      </c>
    </row>
    <row r="319" spans="1:1">
      <c r="A319" s="1052" t="s">
        <v>607</v>
      </c>
    </row>
    <row r="320" spans="1:1">
      <c r="A320" s="821" t="s">
        <v>3229</v>
      </c>
    </row>
    <row r="321" spans="1:1">
      <c r="A321" s="821" t="s">
        <v>420</v>
      </c>
    </row>
    <row r="322" spans="1:1">
      <c r="A322" s="821" t="s">
        <v>3229</v>
      </c>
    </row>
    <row r="323" spans="1:1">
      <c r="A323" s="1031" t="s">
        <v>420</v>
      </c>
    </row>
    <row r="324" spans="1:1">
      <c r="A324" s="1031" t="s">
        <v>420</v>
      </c>
    </row>
    <row r="325" spans="1:1">
      <c r="A325" s="821" t="s">
        <v>2844</v>
      </c>
    </row>
    <row r="326" spans="1:1">
      <c r="A326" s="356"/>
    </row>
    <row r="327" spans="1:1">
      <c r="A327" s="1031" t="s">
        <v>486</v>
      </c>
    </row>
    <row r="328" spans="1:1">
      <c r="A328" s="1031" t="s">
        <v>2954</v>
      </c>
    </row>
    <row r="329" spans="1:1">
      <c r="A329" s="1031" t="s">
        <v>555</v>
      </c>
    </row>
    <row r="330" spans="1:1">
      <c r="A330" s="1031" t="s">
        <v>555</v>
      </c>
    </row>
    <row r="331" spans="1:1">
      <c r="A331" s="1031" t="s">
        <v>1634</v>
      </c>
    </row>
    <row r="334" spans="1:1">
      <c r="A334" s="1031" t="s">
        <v>555</v>
      </c>
    </row>
    <row r="335" spans="1:1">
      <c r="A335" s="821" t="s">
        <v>1213</v>
      </c>
    </row>
    <row r="336" spans="1:1">
      <c r="A336" s="1031" t="s">
        <v>1634</v>
      </c>
    </row>
    <row r="337" spans="1:1">
      <c r="A337" s="1031" t="s">
        <v>1634</v>
      </c>
    </row>
    <row r="338" spans="1:1">
      <c r="A338" s="1354">
        <v>46179</v>
      </c>
    </row>
    <row r="339" spans="1:1">
      <c r="A339" s="1377">
        <v>46176</v>
      </c>
    </row>
    <row r="340" spans="1:1">
      <c r="A340" s="1031" t="s">
        <v>3539</v>
      </c>
    </row>
  </sheetData>
  <mergeCells count="1">
    <mergeCell ref="B20:G20"/>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2D4A1-ABAD-4678-966F-712DC6E9B2E7}">
  <sheetPr codeName="Sheet31"/>
  <dimension ref="A1:XEY155"/>
  <sheetViews>
    <sheetView zoomScale="85" zoomScaleNormal="85" workbookViewId="0">
      <pane xSplit="7" ySplit="2" topLeftCell="Z3" activePane="bottomRight" state="frozen"/>
      <selection pane="bottomRight" activeCell="G12" sqref="G12"/>
      <selection pane="bottomLeft" activeCell="A3" sqref="A3"/>
      <selection pane="topRight" activeCell="H1" sqref="H1"/>
    </sheetView>
  </sheetViews>
  <sheetFormatPr defaultRowHeight="14.45"/>
  <cols>
    <col min="3" max="3" width="13.5703125" customWidth="1"/>
    <col min="4" max="4" width="16.5703125" style="722" customWidth="1"/>
    <col min="5" max="5" width="21.5703125" style="722" bestFit="1" customWidth="1"/>
    <col min="6" max="6" width="47.5703125" style="722" customWidth="1"/>
    <col min="7" max="7" width="45.5703125" style="722" customWidth="1"/>
    <col min="8" max="8" width="37.5703125" style="722" customWidth="1"/>
    <col min="9" max="9" width="22.5703125" bestFit="1" customWidth="1"/>
    <col min="11" max="11" width="8.5703125" style="1031" bestFit="1" customWidth="1"/>
    <col min="12" max="12" width="12.5703125" style="1031" customWidth="1"/>
    <col min="13" max="13" width="8.5703125" bestFit="1" customWidth="1"/>
    <col min="14" max="14" width="13.5703125" bestFit="1" customWidth="1"/>
    <col min="15" max="15" width="16" style="1031" customWidth="1"/>
    <col min="16" max="16" width="9.42578125" style="722" bestFit="1" customWidth="1"/>
    <col min="17" max="17" width="8.5703125" style="1031"/>
    <col min="19" max="19" width="10.140625" bestFit="1" customWidth="1"/>
    <col min="20" max="20" width="8.5703125" style="1100" bestFit="1" customWidth="1"/>
    <col min="24" max="24" width="17.85546875" style="1077" bestFit="1" customWidth="1"/>
    <col min="36" max="36" width="9.42578125" bestFit="1" customWidth="1"/>
  </cols>
  <sheetData>
    <row r="1" spans="1:200" s="356" customFormat="1" ht="21">
      <c r="A1" s="806"/>
      <c r="B1" s="1063" t="s">
        <v>2750</v>
      </c>
      <c r="C1" s="1019" t="s">
        <v>2549</v>
      </c>
      <c r="D1" s="1124" t="s">
        <v>2406</v>
      </c>
      <c r="E1" s="1124" t="s">
        <v>2751</v>
      </c>
      <c r="F1" s="806" t="s">
        <v>2406</v>
      </c>
      <c r="G1" s="806" t="s">
        <v>2406</v>
      </c>
      <c r="H1" s="806" t="s">
        <v>2406</v>
      </c>
      <c r="I1" s="806" t="s">
        <v>2406</v>
      </c>
      <c r="J1" s="806" t="s">
        <v>2406</v>
      </c>
      <c r="K1" s="806" t="s">
        <v>2406</v>
      </c>
      <c r="L1" s="806" t="s">
        <v>2406</v>
      </c>
      <c r="M1" s="806"/>
      <c r="N1" s="807" t="s">
        <v>2752</v>
      </c>
      <c r="O1" s="808" t="s">
        <v>2752</v>
      </c>
      <c r="P1" s="808" t="s">
        <v>2753</v>
      </c>
      <c r="Q1" s="809" t="s">
        <v>2754</v>
      </c>
      <c r="R1" s="810" t="s">
        <v>2755</v>
      </c>
      <c r="S1" s="808" t="s">
        <v>2752</v>
      </c>
      <c r="T1" s="808" t="s">
        <v>2752</v>
      </c>
      <c r="U1" s="808" t="s">
        <v>2752</v>
      </c>
      <c r="V1" s="808" t="s">
        <v>2752</v>
      </c>
      <c r="W1" s="811" t="s">
        <v>694</v>
      </c>
      <c r="X1" s="811" t="s">
        <v>694</v>
      </c>
      <c r="Y1" s="811" t="s">
        <v>694</v>
      </c>
      <c r="Z1" s="811" t="s">
        <v>694</v>
      </c>
      <c r="AA1" s="811" t="s">
        <v>694</v>
      </c>
      <c r="AB1" s="811" t="s">
        <v>694</v>
      </c>
      <c r="AC1" s="811"/>
      <c r="AD1" s="811" t="s">
        <v>694</v>
      </c>
      <c r="AE1" s="811" t="s">
        <v>694</v>
      </c>
      <c r="AF1" s="812"/>
      <c r="AG1" s="1063" t="s">
        <v>2750</v>
      </c>
      <c r="AH1" s="1063" t="s">
        <v>2750</v>
      </c>
      <c r="AI1" s="1063" t="s">
        <v>2750</v>
      </c>
      <c r="AJ1" s="812"/>
    </row>
    <row r="2" spans="1:200" s="356" customFormat="1" ht="71.099999999999994" customHeight="1">
      <c r="A2" s="813" t="s">
        <v>6</v>
      </c>
      <c r="B2" s="813" t="s">
        <v>2756</v>
      </c>
      <c r="C2" s="1020" t="s">
        <v>2549</v>
      </c>
      <c r="D2" s="1125" t="s">
        <v>2571</v>
      </c>
      <c r="E2" s="1125" t="s">
        <v>2147</v>
      </c>
      <c r="F2" s="813" t="s">
        <v>837</v>
      </c>
      <c r="G2" s="813" t="s">
        <v>10</v>
      </c>
      <c r="H2" s="813" t="s">
        <v>11</v>
      </c>
      <c r="I2" s="813" t="s">
        <v>2550</v>
      </c>
      <c r="J2" s="813" t="s">
        <v>2757</v>
      </c>
      <c r="K2" s="813" t="s">
        <v>2737</v>
      </c>
      <c r="L2" s="813" t="s">
        <v>2422</v>
      </c>
      <c r="M2" s="813" t="s">
        <v>2758</v>
      </c>
      <c r="N2" s="814" t="s">
        <v>2759</v>
      </c>
      <c r="O2" s="815" t="s">
        <v>2760</v>
      </c>
      <c r="P2" s="815" t="s">
        <v>2761</v>
      </c>
      <c r="Q2" s="816" t="s">
        <v>2149</v>
      </c>
      <c r="R2" s="817" t="s">
        <v>2762</v>
      </c>
      <c r="S2" s="815" t="s">
        <v>2763</v>
      </c>
      <c r="T2" s="815" t="s">
        <v>2764</v>
      </c>
      <c r="U2" s="815" t="s">
        <v>2765</v>
      </c>
      <c r="V2" s="815" t="s">
        <v>2766</v>
      </c>
      <c r="W2" s="818" t="s">
        <v>2767</v>
      </c>
      <c r="X2" s="818" t="s">
        <v>2768</v>
      </c>
      <c r="Y2" s="818" t="s">
        <v>2769</v>
      </c>
      <c r="Z2" s="818" t="s">
        <v>2770</v>
      </c>
      <c r="AA2" s="818" t="s">
        <v>2771</v>
      </c>
      <c r="AB2" s="818" t="s">
        <v>2772</v>
      </c>
      <c r="AC2" s="818" t="s">
        <v>2773</v>
      </c>
      <c r="AD2" s="818" t="s">
        <v>2774</v>
      </c>
      <c r="AE2" s="818" t="s">
        <v>2391</v>
      </c>
      <c r="AF2" s="820" t="s">
        <v>2369</v>
      </c>
      <c r="AG2" s="813" t="s">
        <v>2775</v>
      </c>
      <c r="AH2" s="813" t="s">
        <v>2776</v>
      </c>
      <c r="AI2" s="813" t="s">
        <v>2777</v>
      </c>
      <c r="AJ2" s="820" t="s">
        <v>999</v>
      </c>
      <c r="AK2" s="1258" t="s">
        <v>2778</v>
      </c>
      <c r="AL2" s="356" t="s">
        <v>2779</v>
      </c>
      <c r="GQ2" s="356" t="s">
        <v>2780</v>
      </c>
    </row>
    <row r="3" spans="1:200" s="579" customFormat="1" ht="231.95">
      <c r="A3" s="579">
        <v>1</v>
      </c>
      <c r="B3"/>
      <c r="C3" s="822" t="s">
        <v>85</v>
      </c>
      <c r="D3" s="356" t="s">
        <v>985</v>
      </c>
      <c r="E3" s="356" t="s">
        <v>3540</v>
      </c>
      <c r="F3" s="786" t="s">
        <v>3541</v>
      </c>
      <c r="G3" s="800" t="s">
        <v>3542</v>
      </c>
      <c r="H3" s="356" t="s">
        <v>3543</v>
      </c>
      <c r="I3" s="800" t="s">
        <v>3544</v>
      </c>
      <c r="J3" s="821">
        <v>5</v>
      </c>
      <c r="K3" s="356" t="s">
        <v>3533</v>
      </c>
      <c r="L3" s="356" t="s">
        <v>3545</v>
      </c>
      <c r="M3" s="1254" t="b">
        <v>0</v>
      </c>
      <c r="N3" s="1062"/>
      <c r="O3" s="821" t="s">
        <v>1580</v>
      </c>
      <c r="P3" s="821" t="s">
        <v>3546</v>
      </c>
      <c r="Q3" s="272">
        <v>0</v>
      </c>
      <c r="R3" s="272" t="s">
        <v>3547</v>
      </c>
      <c r="S3" s="356"/>
      <c r="T3" s="821"/>
      <c r="U3" s="821"/>
      <c r="V3" s="821"/>
      <c r="W3" s="821"/>
      <c r="X3" s="356" t="s">
        <v>2944</v>
      </c>
      <c r="Y3" s="821">
        <v>7</v>
      </c>
      <c r="Z3" s="821"/>
      <c r="AA3" s="821"/>
      <c r="AB3" s="821">
        <v>67.5</v>
      </c>
      <c r="AC3" s="356"/>
      <c r="AD3" s="356"/>
      <c r="AE3" s="356"/>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row>
    <row r="4" spans="1:200" ht="70.5" customHeight="1">
      <c r="A4" s="579">
        <f t="shared" ref="A4:A10" si="0">A3+1</f>
        <v>2</v>
      </c>
      <c r="C4" s="822" t="s">
        <v>85</v>
      </c>
      <c r="D4" s="356" t="s">
        <v>3108</v>
      </c>
      <c r="E4" s="356" t="s">
        <v>3548</v>
      </c>
      <c r="F4" s="356" t="s">
        <v>3549</v>
      </c>
      <c r="G4" s="356" t="s">
        <v>3550</v>
      </c>
      <c r="H4" s="356"/>
      <c r="I4" s="356" t="s">
        <v>3551</v>
      </c>
      <c r="J4" s="821">
        <v>5</v>
      </c>
      <c r="K4" s="356" t="s">
        <v>3534</v>
      </c>
      <c r="L4" s="1295" t="s">
        <v>2511</v>
      </c>
      <c r="M4" s="1254" t="b">
        <v>0</v>
      </c>
      <c r="N4" s="1062"/>
      <c r="O4" s="821" t="s">
        <v>1580</v>
      </c>
      <c r="P4" s="821">
        <v>67</v>
      </c>
      <c r="Q4" s="272">
        <v>0</v>
      </c>
      <c r="R4" s="272">
        <v>0</v>
      </c>
      <c r="S4" s="356"/>
      <c r="T4" s="356" t="s">
        <v>3552</v>
      </c>
      <c r="U4" s="821"/>
      <c r="V4" s="821"/>
      <c r="W4" s="1091">
        <v>46205</v>
      </c>
      <c r="X4" s="1077" t="s">
        <v>2944</v>
      </c>
      <c r="Y4" s="821">
        <v>6</v>
      </c>
      <c r="Z4" s="821" t="s">
        <v>1315</v>
      </c>
      <c r="AA4" s="821">
        <v>8</v>
      </c>
      <c r="AB4" s="821">
        <v>9</v>
      </c>
      <c r="AC4" s="356"/>
      <c r="AD4" s="356"/>
      <c r="AE4" s="804">
        <v>46314</v>
      </c>
    </row>
    <row r="5" spans="1:200" ht="147" customHeight="1">
      <c r="A5" s="579">
        <f t="shared" si="0"/>
        <v>3</v>
      </c>
      <c r="C5" t="s">
        <v>263</v>
      </c>
      <c r="D5" t="s">
        <v>263</v>
      </c>
      <c r="E5" s="722" t="s">
        <v>2211</v>
      </c>
      <c r="F5" s="1230" t="s">
        <v>3553</v>
      </c>
      <c r="G5" s="1447" t="s">
        <v>3554</v>
      </c>
      <c r="H5" s="1230" t="s">
        <v>3555</v>
      </c>
      <c r="J5">
        <v>8</v>
      </c>
      <c r="L5" s="1031" t="s">
        <v>2525</v>
      </c>
      <c r="O5" s="1031" t="s">
        <v>1634</v>
      </c>
      <c r="P5">
        <v>20</v>
      </c>
      <c r="Q5" s="1031">
        <v>1</v>
      </c>
      <c r="R5">
        <v>1</v>
      </c>
      <c r="U5">
        <v>1</v>
      </c>
      <c r="X5" t="s">
        <v>2944</v>
      </c>
      <c r="Y5">
        <v>8</v>
      </c>
      <c r="Z5" t="s">
        <v>6</v>
      </c>
      <c r="AB5">
        <v>6</v>
      </c>
      <c r="AC5">
        <v>1</v>
      </c>
      <c r="AK5" s="1281">
        <v>46247</v>
      </c>
    </row>
    <row r="6" spans="1:200" ht="72.599999999999994">
      <c r="A6" s="579">
        <f t="shared" si="0"/>
        <v>4</v>
      </c>
      <c r="C6" t="s">
        <v>263</v>
      </c>
      <c r="D6" t="s">
        <v>263</v>
      </c>
      <c r="E6" s="722" t="s">
        <v>2211</v>
      </c>
      <c r="F6" s="1161" t="s">
        <v>3556</v>
      </c>
      <c r="G6" s="722" t="s">
        <v>3554</v>
      </c>
      <c r="H6" s="1230" t="s">
        <v>3557</v>
      </c>
      <c r="J6">
        <v>8</v>
      </c>
      <c r="L6" s="1031" t="s">
        <v>2525</v>
      </c>
      <c r="O6" s="1031" t="s">
        <v>1634</v>
      </c>
      <c r="P6">
        <v>20</v>
      </c>
      <c r="Q6" s="1031">
        <v>1</v>
      </c>
      <c r="R6">
        <v>1</v>
      </c>
      <c r="U6">
        <v>1</v>
      </c>
      <c r="X6" t="s">
        <v>2944</v>
      </c>
      <c r="Y6">
        <v>8</v>
      </c>
      <c r="Z6" t="s">
        <v>6</v>
      </c>
      <c r="AB6">
        <v>4</v>
      </c>
      <c r="AC6">
        <v>1</v>
      </c>
      <c r="AK6" s="1281">
        <v>46247</v>
      </c>
    </row>
    <row r="7" spans="1:200" ht="409.5">
      <c r="A7" s="579">
        <f t="shared" si="0"/>
        <v>5</v>
      </c>
      <c r="C7" s="822" t="s">
        <v>94</v>
      </c>
      <c r="D7" s="822" t="s">
        <v>94</v>
      </c>
      <c r="E7" s="356" t="s">
        <v>3558</v>
      </c>
      <c r="F7" s="356" t="s">
        <v>3559</v>
      </c>
      <c r="G7" s="356" t="s">
        <v>3560</v>
      </c>
      <c r="H7" s="356"/>
      <c r="I7" s="356" t="s">
        <v>3561</v>
      </c>
      <c r="J7" s="821">
        <v>7</v>
      </c>
      <c r="K7" s="356"/>
      <c r="L7" s="356" t="s">
        <v>2525</v>
      </c>
      <c r="M7" s="1254" t="b">
        <v>0</v>
      </c>
      <c r="N7" s="821"/>
      <c r="O7" s="1062"/>
      <c r="P7" s="356">
        <v>30</v>
      </c>
      <c r="Q7" s="821">
        <v>1</v>
      </c>
      <c r="R7" s="821">
        <v>1</v>
      </c>
      <c r="S7" s="821">
        <v>1</v>
      </c>
      <c r="T7" s="1024" t="s">
        <v>3562</v>
      </c>
      <c r="U7" s="1024" t="s">
        <v>3563</v>
      </c>
      <c r="V7" s="1031"/>
      <c r="W7" s="821"/>
      <c r="X7" s="821" t="s">
        <v>2944</v>
      </c>
      <c r="Y7" s="1077">
        <v>8</v>
      </c>
      <c r="Z7" s="821" t="s">
        <v>6</v>
      </c>
      <c r="AA7" s="821"/>
      <c r="AB7" s="356">
        <v>40.625</v>
      </c>
      <c r="AC7" s="356">
        <v>6</v>
      </c>
      <c r="AD7" s="821"/>
      <c r="AE7" s="356"/>
      <c r="AF7" s="356"/>
      <c r="AG7" s="356"/>
      <c r="AH7" s="405" t="s">
        <v>3564</v>
      </c>
      <c r="AI7" s="356" t="s">
        <v>3565</v>
      </c>
      <c r="AJ7" s="356" t="s">
        <v>1669</v>
      </c>
      <c r="AK7" s="356"/>
      <c r="AL7" s="356"/>
      <c r="AM7" s="356"/>
      <c r="AN7" s="356"/>
      <c r="AO7" s="356"/>
    </row>
    <row r="8" spans="1:200" ht="117.95" customHeight="1">
      <c r="A8" s="579">
        <f t="shared" si="0"/>
        <v>6</v>
      </c>
      <c r="C8" t="s">
        <v>2604</v>
      </c>
      <c r="D8" s="722" t="s">
        <v>2604</v>
      </c>
      <c r="E8" s="722" t="s">
        <v>3566</v>
      </c>
      <c r="F8" s="356" t="s">
        <v>3567</v>
      </c>
      <c r="G8" s="356" t="s">
        <v>3568</v>
      </c>
      <c r="H8" s="356" t="s">
        <v>3569</v>
      </c>
      <c r="I8" s="1077" t="s">
        <v>3570</v>
      </c>
      <c r="J8">
        <v>8</v>
      </c>
      <c r="K8" s="1031" t="s">
        <v>2968</v>
      </c>
      <c r="L8" s="1031" t="s">
        <v>2821</v>
      </c>
      <c r="O8" s="1031" t="s">
        <v>2968</v>
      </c>
      <c r="P8" s="1031">
        <v>20</v>
      </c>
      <c r="Q8" s="1031">
        <v>1</v>
      </c>
      <c r="R8">
        <v>1</v>
      </c>
      <c r="T8" s="137" t="s">
        <v>3571</v>
      </c>
      <c r="U8">
        <v>1</v>
      </c>
      <c r="X8" t="s">
        <v>2944</v>
      </c>
      <c r="Y8">
        <v>8</v>
      </c>
      <c r="Z8" t="s">
        <v>6</v>
      </c>
      <c r="AB8">
        <v>9</v>
      </c>
      <c r="AC8">
        <v>3</v>
      </c>
    </row>
    <row r="9" spans="1:200" ht="150" customHeight="1">
      <c r="A9" s="579">
        <f t="shared" si="0"/>
        <v>7</v>
      </c>
      <c r="B9" s="821" t="s">
        <v>3572</v>
      </c>
      <c r="C9" s="822" t="s">
        <v>358</v>
      </c>
      <c r="D9" s="356" t="s">
        <v>3573</v>
      </c>
      <c r="E9" s="356" t="s">
        <v>3574</v>
      </c>
      <c r="F9" s="786" t="s">
        <v>3575</v>
      </c>
      <c r="G9" s="356" t="s">
        <v>3576</v>
      </c>
      <c r="H9" s="356"/>
      <c r="I9" s="356" t="s">
        <v>3577</v>
      </c>
      <c r="J9" s="356">
        <v>4</v>
      </c>
      <c r="K9" s="356" t="s">
        <v>3535</v>
      </c>
      <c r="L9" s="356" t="s">
        <v>2525</v>
      </c>
      <c r="M9" s="356"/>
      <c r="N9" s="1062"/>
      <c r="O9" s="821"/>
      <c r="P9" s="821">
        <v>0</v>
      </c>
      <c r="Q9" s="821">
        <v>1</v>
      </c>
      <c r="R9" s="821"/>
      <c r="S9" s="356"/>
      <c r="T9" s="821" t="s">
        <v>583</v>
      </c>
      <c r="U9" s="821" t="s">
        <v>583</v>
      </c>
      <c r="V9" s="821"/>
      <c r="W9" s="821"/>
      <c r="X9" s="821" t="s">
        <v>583</v>
      </c>
      <c r="Y9" s="356"/>
      <c r="Z9" s="821"/>
      <c r="AA9" s="821"/>
      <c r="AB9" s="821"/>
      <c r="AC9" s="356"/>
      <c r="AD9" s="356" t="s">
        <v>3578</v>
      </c>
      <c r="AE9" s="356"/>
      <c r="AF9" s="356" t="s">
        <v>35</v>
      </c>
      <c r="AG9" s="356"/>
      <c r="AH9" s="356"/>
      <c r="AI9" s="356" t="s">
        <v>2959</v>
      </c>
      <c r="AJ9" s="356"/>
      <c r="AK9" s="356"/>
      <c r="AM9" s="356"/>
      <c r="AN9" s="356"/>
      <c r="AO9" s="356"/>
    </row>
    <row r="10" spans="1:200" ht="81.95" customHeight="1">
      <c r="A10" s="579">
        <f t="shared" si="0"/>
        <v>8</v>
      </c>
      <c r="C10" t="s">
        <v>42</v>
      </c>
      <c r="D10" s="722" t="s">
        <v>42</v>
      </c>
      <c r="E10" s="722" t="s">
        <v>2211</v>
      </c>
      <c r="F10" s="722" t="s">
        <v>2979</v>
      </c>
      <c r="G10" s="722" t="s">
        <v>2980</v>
      </c>
      <c r="I10" s="722" t="s">
        <v>2981</v>
      </c>
      <c r="K10" s="821" t="s">
        <v>2791</v>
      </c>
      <c r="M10" s="1275"/>
      <c r="N10" s="1281">
        <v>46247</v>
      </c>
      <c r="O10" s="1031" t="s">
        <v>2791</v>
      </c>
      <c r="P10" s="821">
        <v>30</v>
      </c>
      <c r="Q10" s="1031">
        <v>1</v>
      </c>
      <c r="R10">
        <v>1</v>
      </c>
      <c r="T10"/>
      <c r="X10" t="s">
        <v>2944</v>
      </c>
      <c r="Y10" t="s">
        <v>50</v>
      </c>
      <c r="Z10" t="s">
        <v>6</v>
      </c>
      <c r="AB10">
        <v>33</v>
      </c>
      <c r="AC10">
        <v>4</v>
      </c>
    </row>
    <row r="11" spans="1:200" ht="29.1">
      <c r="A11" s="579">
        <f t="shared" ref="A11:A42" si="1">A10+1</f>
        <v>9</v>
      </c>
      <c r="C11" t="s">
        <v>101</v>
      </c>
      <c r="D11" t="s">
        <v>101</v>
      </c>
      <c r="E11" s="540" t="s">
        <v>2618</v>
      </c>
      <c r="F11" s="356" t="s">
        <v>2619</v>
      </c>
      <c r="G11" s="356" t="s">
        <v>2620</v>
      </c>
      <c r="I11" s="1462" t="s">
        <v>3579</v>
      </c>
      <c r="J11" t="s">
        <v>694</v>
      </c>
      <c r="P11" s="722">
        <v>40</v>
      </c>
      <c r="Q11" s="1031">
        <v>1</v>
      </c>
      <c r="R11">
        <v>1</v>
      </c>
      <c r="W11" s="1281">
        <v>46252</v>
      </c>
      <c r="X11" t="s">
        <v>2944</v>
      </c>
      <c r="Y11" t="s">
        <v>50</v>
      </c>
      <c r="Z11" t="s">
        <v>6</v>
      </c>
      <c r="AB11">
        <v>40</v>
      </c>
    </row>
    <row r="12" spans="1:200" ht="116.1">
      <c r="A12" s="579">
        <f t="shared" si="1"/>
        <v>10</v>
      </c>
      <c r="C12" s="822" t="s">
        <v>85</v>
      </c>
      <c r="D12" s="356" t="s">
        <v>1088</v>
      </c>
      <c r="E12" s="356" t="s">
        <v>2211</v>
      </c>
      <c r="F12" s="356" t="s">
        <v>3580</v>
      </c>
      <c r="G12" s="356" t="s">
        <v>3581</v>
      </c>
      <c r="H12" s="356"/>
      <c r="I12" s="822" t="s">
        <v>3582</v>
      </c>
      <c r="J12" s="821">
        <v>7</v>
      </c>
      <c r="K12" s="821" t="s">
        <v>530</v>
      </c>
      <c r="L12" s="1295" t="s">
        <v>2511</v>
      </c>
      <c r="M12" s="821" t="s">
        <v>6</v>
      </c>
      <c r="N12" s="1062">
        <v>46212</v>
      </c>
      <c r="O12" s="821" t="s">
        <v>530</v>
      </c>
      <c r="P12" s="821">
        <v>105.2</v>
      </c>
      <c r="Q12" s="356">
        <v>0</v>
      </c>
      <c r="R12" s="356">
        <v>1</v>
      </c>
      <c r="S12" s="356"/>
      <c r="T12" s="356"/>
      <c r="U12" s="821"/>
      <c r="V12" s="821"/>
      <c r="W12" s="1091">
        <v>46225</v>
      </c>
      <c r="X12" s="1077" t="s">
        <v>2944</v>
      </c>
      <c r="Y12" s="821" t="s">
        <v>3583</v>
      </c>
      <c r="Z12" s="821" t="s">
        <v>1315</v>
      </c>
      <c r="AA12" s="356">
        <v>8</v>
      </c>
      <c r="AB12" s="821" t="s">
        <v>3584</v>
      </c>
      <c r="AC12" s="821"/>
      <c r="AD12" s="821"/>
      <c r="AE12" s="356"/>
    </row>
    <row r="13" spans="1:200" ht="116.1">
      <c r="A13" s="579">
        <f t="shared" si="1"/>
        <v>11</v>
      </c>
      <c r="B13" s="1077"/>
      <c r="C13" s="1077" t="s">
        <v>180</v>
      </c>
      <c r="D13" s="356" t="s">
        <v>180</v>
      </c>
      <c r="E13" s="356" t="s">
        <v>3585</v>
      </c>
      <c r="F13" s="786" t="s">
        <v>3586</v>
      </c>
      <c r="G13" s="356" t="s">
        <v>3587</v>
      </c>
      <c r="H13" s="356" t="s">
        <v>3588</v>
      </c>
      <c r="I13" s="356" t="s">
        <v>3589</v>
      </c>
      <c r="J13" s="821">
        <v>8</v>
      </c>
      <c r="K13" s="821" t="s">
        <v>2843</v>
      </c>
      <c r="L13" s="1031" t="s">
        <v>2525</v>
      </c>
      <c r="M13" s="1254" t="b">
        <v>0</v>
      </c>
      <c r="N13" s="1062">
        <v>46244</v>
      </c>
      <c r="O13" s="821" t="s">
        <v>2844</v>
      </c>
      <c r="P13" s="1031">
        <v>12</v>
      </c>
      <c r="Q13" s="1031">
        <v>1</v>
      </c>
      <c r="R13" s="1077">
        <v>1</v>
      </c>
      <c r="S13" s="1077"/>
      <c r="T13" s="1077"/>
      <c r="U13" s="1077"/>
      <c r="V13" s="1077"/>
      <c r="W13" s="1077"/>
      <c r="X13" s="1077" t="s">
        <v>2944</v>
      </c>
      <c r="Y13" s="1077">
        <v>8</v>
      </c>
      <c r="Z13" s="1077" t="s">
        <v>6</v>
      </c>
      <c r="AA13" s="1077"/>
      <c r="AB13" s="1077">
        <v>26.5</v>
      </c>
      <c r="AC13" s="1077">
        <v>5</v>
      </c>
      <c r="AD13" s="1077"/>
      <c r="AE13" s="1077"/>
      <c r="AF13" s="1077"/>
      <c r="AG13" s="1077"/>
      <c r="AH13" s="1077"/>
      <c r="AI13" s="1077"/>
      <c r="AJ13" s="1077"/>
      <c r="AK13" s="1077"/>
      <c r="AL13" s="1077"/>
      <c r="AM13" s="1077"/>
      <c r="AN13" s="1077"/>
      <c r="AO13" s="1077"/>
      <c r="AP13" s="1077"/>
      <c r="AQ13" s="1077"/>
      <c r="AR13" s="1077"/>
      <c r="AS13" s="1077"/>
      <c r="AT13" s="1077"/>
      <c r="AU13" s="1077"/>
      <c r="AV13" s="1077"/>
      <c r="AW13" s="1077"/>
      <c r="AX13" s="1077"/>
      <c r="AY13" s="1077"/>
      <c r="AZ13" s="1077"/>
      <c r="BA13" s="1077"/>
      <c r="BB13" s="1077"/>
      <c r="BC13" s="1077"/>
      <c r="BD13" s="1077"/>
      <c r="BE13" s="1077"/>
      <c r="BF13" s="1077"/>
      <c r="BG13" s="1077"/>
      <c r="BH13" s="1077"/>
      <c r="BI13" s="1077"/>
      <c r="BJ13" s="1077"/>
      <c r="BK13" s="1077"/>
      <c r="BL13" s="1077"/>
      <c r="BM13" s="1077"/>
      <c r="BN13" s="1077"/>
      <c r="BO13" s="1077"/>
      <c r="BP13" s="1077"/>
      <c r="BQ13" s="1077"/>
      <c r="BR13" s="1077"/>
      <c r="BS13" s="1077"/>
      <c r="BT13" s="1077"/>
      <c r="BU13" s="1077"/>
      <c r="BV13" s="1077"/>
      <c r="BW13" s="1077"/>
      <c r="BX13" s="1077"/>
      <c r="BY13" s="1077"/>
      <c r="BZ13" s="1077"/>
      <c r="CA13" s="1077"/>
      <c r="CB13" s="1077"/>
      <c r="CC13" s="1077"/>
      <c r="CD13" s="1077"/>
      <c r="CE13" s="1077"/>
      <c r="CF13" s="1077"/>
      <c r="CG13" s="1077"/>
      <c r="CH13" s="1077"/>
      <c r="CI13" s="1077"/>
      <c r="CJ13" s="1077"/>
      <c r="CK13" s="1077"/>
      <c r="CL13" s="1077"/>
      <c r="CM13" s="1077"/>
      <c r="CN13" s="1077"/>
      <c r="CO13" s="1077"/>
      <c r="CP13" s="1077"/>
      <c r="CQ13" s="1077"/>
      <c r="CR13" s="1077"/>
      <c r="CS13" s="1077"/>
      <c r="CT13" s="1077"/>
      <c r="CU13" s="1077"/>
      <c r="CV13" s="1077"/>
      <c r="CW13" s="1077"/>
      <c r="CX13" s="1077"/>
      <c r="CY13" s="1077"/>
      <c r="CZ13" s="1077"/>
      <c r="DA13" s="1077"/>
      <c r="DB13" s="1077"/>
      <c r="DC13" s="1077"/>
      <c r="DD13" s="1077"/>
      <c r="DE13" s="1077"/>
      <c r="DF13" s="1077"/>
      <c r="DG13" s="1077"/>
      <c r="DH13" s="1077"/>
      <c r="DI13" s="1077"/>
      <c r="DJ13" s="1077"/>
      <c r="DK13" s="1077"/>
      <c r="DL13" s="1077"/>
      <c r="DM13" s="1077"/>
      <c r="DN13" s="1077"/>
      <c r="DO13" s="1077"/>
      <c r="DP13" s="1077"/>
      <c r="DQ13" s="1077"/>
      <c r="DR13" s="1077"/>
      <c r="DS13" s="1077"/>
      <c r="DT13" s="1077"/>
      <c r="DU13" s="1077"/>
      <c r="DV13" s="1077"/>
      <c r="DW13" s="1077"/>
      <c r="DX13" s="1077"/>
      <c r="DY13" s="1077"/>
      <c r="DZ13" s="1077"/>
      <c r="EA13" s="1077"/>
      <c r="EB13" s="1077"/>
      <c r="EC13" s="1077"/>
      <c r="ED13" s="1077"/>
      <c r="EE13" s="1077"/>
      <c r="EF13" s="1077"/>
      <c r="EG13" s="1077"/>
      <c r="EH13" s="1077"/>
      <c r="EI13" s="1077"/>
      <c r="EJ13" s="1077"/>
      <c r="EK13" s="1077"/>
      <c r="EL13" s="1077"/>
      <c r="EM13" s="1077"/>
      <c r="EN13" s="1077"/>
      <c r="EO13" s="1077"/>
      <c r="EP13" s="1077"/>
      <c r="EQ13" s="1077"/>
      <c r="ER13" s="1077"/>
      <c r="ES13" s="1077"/>
      <c r="ET13" s="1077"/>
      <c r="EU13" s="1077"/>
      <c r="EV13" s="1077"/>
      <c r="EW13" s="1077"/>
      <c r="EX13" s="1077"/>
      <c r="EY13" s="1077"/>
      <c r="EZ13" s="1077"/>
      <c r="FA13" s="1077"/>
      <c r="FB13" s="1077"/>
      <c r="FC13" s="1077"/>
      <c r="FD13" s="1077"/>
      <c r="FE13" s="1077"/>
      <c r="FF13" s="1077"/>
      <c r="FG13" s="1077"/>
      <c r="FH13" s="1077"/>
      <c r="FI13" s="1077"/>
      <c r="FJ13" s="1077"/>
      <c r="FK13" s="1077"/>
      <c r="FL13" s="1077"/>
      <c r="FM13" s="1077"/>
      <c r="FN13" s="1077"/>
      <c r="FO13" s="1077"/>
      <c r="FP13" s="1077"/>
      <c r="FQ13" s="1077"/>
      <c r="FR13" s="1077"/>
      <c r="FS13" s="1077"/>
      <c r="FT13" s="1077"/>
      <c r="FU13" s="1077"/>
      <c r="FV13" s="1077"/>
      <c r="FW13" s="1077"/>
      <c r="FX13" s="1077"/>
      <c r="FY13" s="1077"/>
      <c r="FZ13" s="1077"/>
      <c r="GA13" s="1077"/>
      <c r="GB13" s="1077"/>
      <c r="GC13" s="1077"/>
      <c r="GD13" s="1077"/>
      <c r="GE13" s="1077"/>
      <c r="GF13" s="1077"/>
      <c r="GG13" s="1077"/>
      <c r="GH13" s="1077"/>
      <c r="GI13" s="1077"/>
      <c r="GJ13" s="1077"/>
      <c r="GK13" s="1077"/>
      <c r="GL13" s="1077"/>
      <c r="GM13" s="1077"/>
      <c r="GN13" s="1077"/>
      <c r="GO13" s="1077"/>
      <c r="GP13" s="1077"/>
      <c r="GQ13" s="1077"/>
      <c r="GR13" s="1077"/>
    </row>
    <row r="14" spans="1:200" ht="174" customHeight="1">
      <c r="A14" s="579">
        <f t="shared" si="1"/>
        <v>12</v>
      </c>
      <c r="C14" s="822" t="s">
        <v>2675</v>
      </c>
      <c r="D14" s="356" t="s">
        <v>2675</v>
      </c>
      <c r="E14" s="356" t="s">
        <v>2211</v>
      </c>
      <c r="F14" s="356" t="s">
        <v>2962</v>
      </c>
      <c r="G14" s="356" t="s">
        <v>2678</v>
      </c>
      <c r="H14" s="1448"/>
      <c r="P14">
        <v>12</v>
      </c>
      <c r="Q14">
        <v>1</v>
      </c>
      <c r="R14">
        <v>1</v>
      </c>
      <c r="T14"/>
      <c r="X14" t="s">
        <v>2948</v>
      </c>
    </row>
    <row r="15" spans="1:200">
      <c r="A15" s="579">
        <f t="shared" si="1"/>
        <v>13</v>
      </c>
      <c r="C15" s="822" t="s">
        <v>2675</v>
      </c>
      <c r="D15" s="356" t="s">
        <v>2675</v>
      </c>
      <c r="E15" s="356" t="s">
        <v>2211</v>
      </c>
      <c r="F15" s="356" t="s">
        <v>2211</v>
      </c>
      <c r="G15" s="356" t="s">
        <v>2947</v>
      </c>
      <c r="P15">
        <v>7</v>
      </c>
      <c r="Q15">
        <v>1</v>
      </c>
      <c r="R15">
        <v>1</v>
      </c>
      <c r="T15"/>
      <c r="X15" t="s">
        <v>2948</v>
      </c>
    </row>
    <row r="16" spans="1:200" ht="261">
      <c r="A16" s="579">
        <f t="shared" si="1"/>
        <v>14</v>
      </c>
      <c r="C16" s="822" t="s">
        <v>358</v>
      </c>
      <c r="D16" s="356" t="s">
        <v>358</v>
      </c>
      <c r="E16" s="356" t="s">
        <v>2208</v>
      </c>
      <c r="F16" s="356" t="s">
        <v>2964</v>
      </c>
      <c r="G16" s="356" t="s">
        <v>2965</v>
      </c>
      <c r="H16" s="356" t="s">
        <v>2965</v>
      </c>
      <c r="I16" s="356" t="s">
        <v>2966</v>
      </c>
      <c r="J16" s="821">
        <v>7</v>
      </c>
      <c r="K16" s="356" t="s">
        <v>2967</v>
      </c>
      <c r="L16" s="356" t="s">
        <v>2525</v>
      </c>
      <c r="M16" s="1254" t="b">
        <v>0</v>
      </c>
      <c r="N16" s="821"/>
      <c r="O16" s="821" t="s">
        <v>2968</v>
      </c>
      <c r="Q16" s="821"/>
      <c r="R16" s="821">
        <v>1</v>
      </c>
      <c r="S16" s="356"/>
      <c r="T16" s="356"/>
      <c r="U16" s="137" t="s">
        <v>2969</v>
      </c>
      <c r="V16" s="821"/>
      <c r="W16" s="1061">
        <v>46241</v>
      </c>
      <c r="X16" s="821" t="s">
        <v>583</v>
      </c>
      <c r="Y16" s="821"/>
      <c r="Z16" s="821"/>
      <c r="AA16" s="821"/>
      <c r="AB16" s="821"/>
      <c r="AC16" s="821"/>
      <c r="AD16" t="s">
        <v>2970</v>
      </c>
      <c r="AE16" s="821"/>
      <c r="AF16" s="821"/>
      <c r="AG16" s="405" t="s">
        <v>2971</v>
      </c>
      <c r="AH16">
        <v>8</v>
      </c>
      <c r="AI16" s="356"/>
      <c r="AJ16" s="356" t="s">
        <v>35</v>
      </c>
    </row>
    <row r="17" spans="1:200" ht="130.5">
      <c r="A17" s="579">
        <f t="shared" si="1"/>
        <v>15</v>
      </c>
      <c r="C17" s="356" t="s">
        <v>180</v>
      </c>
      <c r="D17" s="356" t="s">
        <v>3590</v>
      </c>
      <c r="E17" s="356" t="s">
        <v>2559</v>
      </c>
      <c r="F17" s="786" t="s">
        <v>2840</v>
      </c>
      <c r="G17" s="356" t="s">
        <v>2841</v>
      </c>
      <c r="H17" s="822" t="s">
        <v>2562</v>
      </c>
      <c r="I17" s="356" t="s">
        <v>2842</v>
      </c>
      <c r="J17" s="821">
        <v>8</v>
      </c>
      <c r="K17" s="821" t="s">
        <v>2843</v>
      </c>
      <c r="L17" s="821" t="s">
        <v>2511</v>
      </c>
      <c r="M17" s="1254" t="b">
        <v>0</v>
      </c>
      <c r="N17" s="1062">
        <v>46176</v>
      </c>
      <c r="O17" s="821" t="s">
        <v>2844</v>
      </c>
      <c r="P17" s="821">
        <v>80</v>
      </c>
      <c r="Q17" s="821">
        <v>2</v>
      </c>
      <c r="R17" s="821">
        <v>2</v>
      </c>
      <c r="S17" s="356"/>
      <c r="T17" s="786" t="s">
        <v>2845</v>
      </c>
      <c r="X17" s="1077" t="s">
        <v>2944</v>
      </c>
      <c r="Y17">
        <v>8</v>
      </c>
      <c r="Z17" t="s">
        <v>1315</v>
      </c>
      <c r="AA17">
        <v>9</v>
      </c>
      <c r="AB17">
        <v>9</v>
      </c>
      <c r="AC17">
        <v>3</v>
      </c>
    </row>
    <row r="18" spans="1:200" ht="174">
      <c r="A18" s="579">
        <f t="shared" si="1"/>
        <v>16</v>
      </c>
      <c r="B18" s="1077"/>
      <c r="C18" s="1077" t="s">
        <v>101</v>
      </c>
      <c r="D18" s="356" t="s">
        <v>3295</v>
      </c>
      <c r="E18" s="356" t="s">
        <v>2739</v>
      </c>
      <c r="F18" s="356" t="s">
        <v>2740</v>
      </c>
      <c r="G18" s="356" t="s">
        <v>2741</v>
      </c>
      <c r="H18" s="356"/>
      <c r="I18" s="800" t="s">
        <v>2742</v>
      </c>
      <c r="J18" s="1077"/>
      <c r="K18" s="1031" t="s">
        <v>2743</v>
      </c>
      <c r="M18" s="1077"/>
      <c r="N18" s="1077"/>
      <c r="O18" s="1031" t="s">
        <v>958</v>
      </c>
      <c r="P18" s="1077">
        <v>10</v>
      </c>
      <c r="Q18" s="1077">
        <v>2</v>
      </c>
      <c r="R18" s="1077">
        <v>2</v>
      </c>
      <c r="S18" s="1077"/>
      <c r="T18" s="1077"/>
      <c r="U18" s="1077"/>
      <c r="V18" s="1077"/>
      <c r="W18" s="1281">
        <v>46252</v>
      </c>
      <c r="X18" s="1077" t="s">
        <v>2944</v>
      </c>
      <c r="Y18" s="1077" t="s">
        <v>50</v>
      </c>
      <c r="Z18" s="1077" t="s">
        <v>6</v>
      </c>
      <c r="AA18" s="1077"/>
      <c r="AB18" s="1077">
        <v>42.25</v>
      </c>
      <c r="AC18" s="1077"/>
      <c r="AD18" s="1077"/>
      <c r="AE18" s="1077"/>
      <c r="AF18" s="1077"/>
      <c r="AG18" s="1077"/>
      <c r="AH18" s="1077"/>
      <c r="AI18" s="1077"/>
      <c r="AJ18" s="1077"/>
      <c r="AK18" s="1077"/>
      <c r="AL18" s="1077"/>
      <c r="AM18" s="1077"/>
      <c r="AN18" s="1077"/>
      <c r="AO18" s="1077"/>
      <c r="AP18" s="1077"/>
      <c r="AQ18" s="1077"/>
      <c r="AR18" s="1077"/>
      <c r="AS18" s="1077"/>
      <c r="AT18" s="1077"/>
      <c r="AU18" s="1077"/>
      <c r="AV18" s="1077"/>
      <c r="AW18" s="1077"/>
      <c r="AX18" s="1077"/>
      <c r="AY18" s="1077"/>
      <c r="AZ18" s="1077"/>
      <c r="BA18" s="1077"/>
      <c r="BB18" s="1077"/>
      <c r="BC18" s="1077"/>
      <c r="BD18" s="1077"/>
      <c r="BE18" s="1077"/>
      <c r="BF18" s="1077"/>
      <c r="BG18" s="1077"/>
      <c r="BH18" s="1077"/>
      <c r="BI18" s="1077"/>
      <c r="BJ18" s="1077"/>
      <c r="BK18" s="1077"/>
      <c r="BL18" s="1077"/>
      <c r="BM18" s="1077"/>
      <c r="BN18" s="1077"/>
      <c r="BO18" s="1077"/>
      <c r="BP18" s="1077"/>
      <c r="BQ18" s="1077"/>
      <c r="BR18" s="1077"/>
      <c r="BS18" s="1077"/>
      <c r="BT18" s="1077"/>
      <c r="BU18" s="1077"/>
      <c r="BV18" s="1077"/>
      <c r="BW18" s="1077"/>
      <c r="BX18" s="1077"/>
      <c r="BY18" s="1077"/>
      <c r="BZ18" s="1077"/>
      <c r="CA18" s="1077"/>
      <c r="CB18" s="1077"/>
      <c r="CC18" s="1077"/>
      <c r="CD18" s="1077"/>
      <c r="CE18" s="1077"/>
      <c r="CF18" s="1077"/>
      <c r="CG18" s="1077"/>
      <c r="CH18" s="1077"/>
      <c r="CI18" s="1077"/>
      <c r="CJ18" s="1077"/>
      <c r="CK18" s="1077"/>
      <c r="CL18" s="1077"/>
      <c r="CM18" s="1077"/>
      <c r="CN18" s="1077"/>
      <c r="CO18" s="1077"/>
      <c r="CP18" s="1077"/>
      <c r="CQ18" s="1077"/>
      <c r="CR18" s="1077"/>
      <c r="CS18" s="1077"/>
      <c r="CT18" s="1077"/>
      <c r="CU18" s="1077"/>
      <c r="CV18" s="1077"/>
      <c r="CW18" s="1077"/>
      <c r="CX18" s="1077"/>
      <c r="CY18" s="1077"/>
      <c r="CZ18" s="1077"/>
      <c r="DA18" s="1077"/>
      <c r="DB18" s="1077"/>
      <c r="DC18" s="1077"/>
      <c r="DD18" s="1077"/>
      <c r="DE18" s="1077"/>
      <c r="DF18" s="1077"/>
      <c r="DG18" s="1077"/>
      <c r="DH18" s="1077"/>
      <c r="DI18" s="1077"/>
      <c r="DJ18" s="1077"/>
      <c r="DK18" s="1077"/>
      <c r="DL18" s="1077"/>
      <c r="DM18" s="1077"/>
      <c r="DN18" s="1077"/>
      <c r="DO18" s="1077"/>
      <c r="DP18" s="1077"/>
      <c r="DQ18" s="1077"/>
      <c r="DR18" s="1077"/>
      <c r="DS18" s="1077"/>
      <c r="DT18" s="1077"/>
      <c r="DU18" s="1077"/>
      <c r="DV18" s="1077"/>
      <c r="DW18" s="1077"/>
      <c r="DX18" s="1077"/>
      <c r="DY18" s="1077"/>
      <c r="DZ18" s="1077"/>
      <c r="EA18" s="1077"/>
      <c r="EB18" s="1077"/>
      <c r="EC18" s="1077"/>
      <c r="ED18" s="1077"/>
      <c r="EE18" s="1077"/>
      <c r="EF18" s="1077"/>
      <c r="EG18" s="1077"/>
      <c r="EH18" s="1077"/>
      <c r="EI18" s="1077"/>
      <c r="EJ18" s="1077"/>
      <c r="EK18" s="1077"/>
      <c r="EL18" s="1077"/>
      <c r="EM18" s="1077"/>
      <c r="EN18" s="1077"/>
      <c r="EO18" s="1077"/>
      <c r="EP18" s="1077"/>
      <c r="EQ18" s="1077"/>
      <c r="ER18" s="1077"/>
      <c r="ES18" s="1077"/>
      <c r="ET18" s="1077"/>
      <c r="EU18" s="1077"/>
      <c r="EV18" s="1077"/>
      <c r="EW18" s="1077"/>
      <c r="EX18" s="1077"/>
      <c r="EY18" s="1077"/>
      <c r="EZ18" s="1077"/>
      <c r="FA18" s="1077"/>
      <c r="FB18" s="1077"/>
      <c r="FC18" s="1077"/>
      <c r="FD18" s="1077"/>
      <c r="FE18" s="1077"/>
      <c r="FF18" s="1077"/>
      <c r="FG18" s="1077"/>
      <c r="FH18" s="1077"/>
      <c r="FI18" s="1077"/>
      <c r="FJ18" s="1077"/>
      <c r="FK18" s="1077"/>
      <c r="FL18" s="1077"/>
      <c r="FM18" s="1077"/>
      <c r="FN18" s="1077"/>
      <c r="FO18" s="1077"/>
      <c r="FP18" s="1077"/>
      <c r="FQ18" s="1077"/>
      <c r="FR18" s="1077"/>
      <c r="FS18" s="1077"/>
      <c r="FT18" s="1077"/>
      <c r="FU18" s="1077"/>
      <c r="FV18" s="1077"/>
      <c r="FW18" s="1077"/>
      <c r="FX18" s="1077"/>
      <c r="FY18" s="1077"/>
      <c r="FZ18" s="1077"/>
      <c r="GA18" s="1077"/>
      <c r="GB18" s="1077"/>
      <c r="GC18" s="1077"/>
      <c r="GD18" s="1077"/>
      <c r="GE18" s="1077"/>
      <c r="GF18" s="1077"/>
      <c r="GG18" s="1077"/>
      <c r="GH18" s="1077"/>
      <c r="GI18" s="1077"/>
      <c r="GJ18" s="1077"/>
      <c r="GK18" s="1077"/>
      <c r="GL18" s="1077"/>
      <c r="GM18" s="1077"/>
      <c r="GN18" s="1077"/>
      <c r="GO18" s="1077"/>
      <c r="GP18" s="1077"/>
      <c r="GQ18" s="1077"/>
      <c r="GR18" s="1077"/>
    </row>
    <row r="19" spans="1:200" ht="66.75" customHeight="1">
      <c r="A19" s="579">
        <f t="shared" si="1"/>
        <v>17</v>
      </c>
      <c r="C19" s="822" t="s">
        <v>94</v>
      </c>
      <c r="D19" s="356" t="s">
        <v>180</v>
      </c>
      <c r="E19" s="356" t="s">
        <v>2920</v>
      </c>
      <c r="F19" s="1502" t="s">
        <v>2921</v>
      </c>
      <c r="G19" s="1464" t="s">
        <v>2922</v>
      </c>
      <c r="H19" s="356" t="s">
        <v>2923</v>
      </c>
      <c r="I19" s="356" t="s">
        <v>2924</v>
      </c>
      <c r="J19" s="821">
        <v>7</v>
      </c>
      <c r="K19" s="356" t="s">
        <v>2925</v>
      </c>
      <c r="L19" s="356" t="s">
        <v>2525</v>
      </c>
      <c r="M19" s="1254" t="b">
        <v>1</v>
      </c>
      <c r="N19" s="1062">
        <v>46209</v>
      </c>
      <c r="O19" s="821" t="s">
        <v>2926</v>
      </c>
      <c r="P19" s="821">
        <v>20</v>
      </c>
      <c r="Q19" s="1058">
        <v>2</v>
      </c>
      <c r="R19" s="821">
        <v>2</v>
      </c>
      <c r="S19" s="356"/>
      <c r="T19" s="356"/>
      <c r="U19" s="821"/>
      <c r="V19" s="821"/>
      <c r="W19" s="821"/>
      <c r="X19" s="821" t="s">
        <v>583</v>
      </c>
      <c r="Y19" s="821">
        <v>9</v>
      </c>
      <c r="Z19" s="821" t="s">
        <v>6</v>
      </c>
      <c r="AA19" s="356"/>
      <c r="AB19" s="821"/>
      <c r="AC19" s="821"/>
      <c r="AD19" s="821" t="s">
        <v>2919</v>
      </c>
      <c r="AE19" s="821"/>
      <c r="AF19" s="356"/>
      <c r="AG19" s="911" t="s">
        <v>2927</v>
      </c>
      <c r="AH19" s="356"/>
      <c r="AI19" s="356"/>
      <c r="AK19" s="356"/>
      <c r="AL19" s="356"/>
      <c r="AM19" s="356"/>
      <c r="AN19" s="356"/>
      <c r="AO19" s="356"/>
    </row>
    <row r="20" spans="1:200" ht="43.5">
      <c r="A20" s="579">
        <f t="shared" si="1"/>
        <v>18</v>
      </c>
      <c r="B20" s="821"/>
      <c r="C20" s="822" t="s">
        <v>42</v>
      </c>
      <c r="D20" s="356" t="s">
        <v>235</v>
      </c>
      <c r="E20" s="356" t="s">
        <v>3007</v>
      </c>
      <c r="F20" s="1461" t="s">
        <v>3188</v>
      </c>
      <c r="G20" s="1461" t="s">
        <v>3189</v>
      </c>
      <c r="H20" s="356"/>
      <c r="I20" s="356"/>
      <c r="J20" s="821"/>
      <c r="K20" s="356"/>
      <c r="L20" s="356"/>
      <c r="M20" s="1254" t="b">
        <v>0</v>
      </c>
      <c r="N20" s="1062"/>
      <c r="O20" s="821" t="s">
        <v>958</v>
      </c>
      <c r="P20" s="821">
        <v>10</v>
      </c>
      <c r="Q20" s="821">
        <v>2</v>
      </c>
      <c r="R20" s="821">
        <v>2</v>
      </c>
      <c r="S20" s="356"/>
      <c r="T20" s="356"/>
      <c r="U20" s="821" t="s">
        <v>583</v>
      </c>
      <c r="V20" s="821"/>
      <c r="W20" s="821"/>
      <c r="X20" s="821" t="s">
        <v>583</v>
      </c>
      <c r="Y20" s="821"/>
      <c r="Z20" s="821"/>
      <c r="AA20" s="821" t="s">
        <v>3190</v>
      </c>
      <c r="AB20" s="821"/>
      <c r="AC20" s="821" t="s">
        <v>3191</v>
      </c>
      <c r="AD20" s="821" t="s">
        <v>3013</v>
      </c>
      <c r="AE20" s="356"/>
      <c r="AF20" s="356" t="s">
        <v>35</v>
      </c>
      <c r="AG20" s="356"/>
      <c r="AH20" s="356"/>
      <c r="AI20" s="356" t="s">
        <v>2959</v>
      </c>
      <c r="AJ20" s="356"/>
      <c r="AK20" s="356"/>
      <c r="AM20" s="356"/>
      <c r="AN20" s="356"/>
      <c r="AO20" s="356"/>
    </row>
    <row r="21" spans="1:200" s="1077" customFormat="1" ht="87">
      <c r="A21" s="579">
        <f t="shared" si="1"/>
        <v>19</v>
      </c>
      <c r="B21"/>
      <c r="C21" s="1114" t="s">
        <v>2604</v>
      </c>
      <c r="D21" s="1033" t="s">
        <v>2604</v>
      </c>
      <c r="E21" s="822" t="s">
        <v>3591</v>
      </c>
      <c r="F21" s="822" t="s">
        <v>3592</v>
      </c>
      <c r="G21" s="722" t="s">
        <v>3593</v>
      </c>
      <c r="H21" s="722" t="s">
        <v>3594</v>
      </c>
      <c r="I21"/>
      <c r="J21">
        <v>8</v>
      </c>
      <c r="K21" s="1031"/>
      <c r="L21" s="1031" t="s">
        <v>2525</v>
      </c>
      <c r="M21"/>
      <c r="N21"/>
      <c r="O21" s="1031" t="s">
        <v>2968</v>
      </c>
      <c r="P21">
        <v>40</v>
      </c>
      <c r="Q21" s="1031">
        <v>2</v>
      </c>
      <c r="R21">
        <v>2</v>
      </c>
      <c r="S21"/>
      <c r="T21" s="137" t="s">
        <v>3595</v>
      </c>
      <c r="U21">
        <v>1</v>
      </c>
      <c r="V21"/>
      <c r="W21"/>
      <c r="X21" t="s">
        <v>2944</v>
      </c>
      <c r="Y21">
        <v>8</v>
      </c>
      <c r="Z21" t="s">
        <v>6</v>
      </c>
      <c r="AA21"/>
      <c r="AB21">
        <v>17</v>
      </c>
      <c r="AC21">
        <v>10</v>
      </c>
      <c r="AD21"/>
      <c r="AE21"/>
      <c r="AF21"/>
      <c r="AG21"/>
      <c r="AH21"/>
      <c r="AI21"/>
      <c r="AJ21" t="s">
        <v>3596</v>
      </c>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row>
    <row r="22" spans="1:200" ht="43.5">
      <c r="A22" s="579">
        <f t="shared" si="1"/>
        <v>20</v>
      </c>
      <c r="C22" s="822" t="s">
        <v>85</v>
      </c>
      <c r="D22" s="356" t="s">
        <v>1088</v>
      </c>
      <c r="E22" s="356" t="s">
        <v>3597</v>
      </c>
      <c r="F22" s="800" t="s">
        <v>3598</v>
      </c>
      <c r="G22" s="356" t="s">
        <v>3599</v>
      </c>
      <c r="H22" s="356"/>
      <c r="I22" s="356"/>
      <c r="J22" s="821">
        <v>7</v>
      </c>
      <c r="K22" s="356" t="s">
        <v>3125</v>
      </c>
      <c r="L22" s="1295" t="s">
        <v>2511</v>
      </c>
      <c r="M22" s="821" t="s">
        <v>6</v>
      </c>
      <c r="N22" s="1062"/>
      <c r="O22" s="821" t="s">
        <v>89</v>
      </c>
      <c r="P22" s="821">
        <v>85.87</v>
      </c>
      <c r="Q22" s="356">
        <v>0</v>
      </c>
      <c r="R22" s="356">
        <v>2</v>
      </c>
      <c r="S22" s="356"/>
      <c r="T22" s="356"/>
      <c r="U22" s="821"/>
      <c r="V22" s="821"/>
      <c r="W22" s="1091">
        <v>46227</v>
      </c>
      <c r="X22" s="1077" t="s">
        <v>2944</v>
      </c>
      <c r="Y22" s="821">
        <v>7</v>
      </c>
      <c r="Z22" s="821" t="s">
        <v>1315</v>
      </c>
      <c r="AA22" s="356">
        <v>8</v>
      </c>
      <c r="AB22" s="821">
        <v>11</v>
      </c>
      <c r="AC22" s="821"/>
      <c r="AD22" s="821"/>
      <c r="AE22" s="356"/>
    </row>
    <row r="23" spans="1:200" ht="185.1" customHeight="1">
      <c r="A23" s="579">
        <f t="shared" si="1"/>
        <v>21</v>
      </c>
      <c r="C23" t="s">
        <v>263</v>
      </c>
      <c r="D23" t="s">
        <v>263</v>
      </c>
      <c r="E23" s="722" t="s">
        <v>3041</v>
      </c>
      <c r="F23" s="356" t="s">
        <v>3042</v>
      </c>
      <c r="G23" s="356" t="s">
        <v>2904</v>
      </c>
      <c r="H23" s="356" t="s">
        <v>3043</v>
      </c>
      <c r="J23">
        <v>8</v>
      </c>
      <c r="K23" s="1031" t="s">
        <v>350</v>
      </c>
      <c r="L23" s="1031" t="s">
        <v>2821</v>
      </c>
      <c r="O23" s="1031" t="s">
        <v>1634</v>
      </c>
      <c r="P23">
        <v>50</v>
      </c>
      <c r="Q23" s="1031">
        <v>2</v>
      </c>
      <c r="R23">
        <v>2</v>
      </c>
      <c r="T23" s="1433" t="s">
        <v>3044</v>
      </c>
      <c r="U23">
        <v>3</v>
      </c>
      <c r="X23" t="s">
        <v>583</v>
      </c>
      <c r="AD23" t="s">
        <v>2908</v>
      </c>
    </row>
    <row r="24" spans="1:200" s="1077" customFormat="1" ht="116.1">
      <c r="A24" s="579">
        <f t="shared" si="1"/>
        <v>22</v>
      </c>
      <c r="B24"/>
      <c r="C24" s="356" t="s">
        <v>101</v>
      </c>
      <c r="D24" s="1303" t="s">
        <v>101</v>
      </c>
      <c r="E24" s="356" t="s">
        <v>3245</v>
      </c>
      <c r="F24" s="1308" t="s">
        <v>2782</v>
      </c>
      <c r="G24" s="356" t="s">
        <v>2783</v>
      </c>
      <c r="H24" s="356" t="s">
        <v>3600</v>
      </c>
      <c r="I24" s="356" t="s">
        <v>2785</v>
      </c>
      <c r="J24" s="821">
        <v>5</v>
      </c>
      <c r="K24" s="356" t="s">
        <v>3250</v>
      </c>
      <c r="L24" s="356" t="s">
        <v>2525</v>
      </c>
      <c r="M24" s="1254" t="b">
        <v>0</v>
      </c>
      <c r="N24" s="1062"/>
      <c r="O24" s="1031" t="s">
        <v>958</v>
      </c>
      <c r="P24" s="821">
        <v>100</v>
      </c>
      <c r="Q24" s="1458">
        <v>3</v>
      </c>
      <c r="R24" s="1178">
        <v>3</v>
      </c>
      <c r="S24" s="356"/>
      <c r="T24" s="821"/>
      <c r="U24" s="821"/>
      <c r="V24" s="821"/>
      <c r="W24" s="1281">
        <v>46252</v>
      </c>
      <c r="X24" s="822" t="s">
        <v>2944</v>
      </c>
      <c r="Y24" s="821" t="s">
        <v>50</v>
      </c>
      <c r="Z24" s="821" t="s">
        <v>1315</v>
      </c>
      <c r="AA24" s="356" t="s">
        <v>582</v>
      </c>
      <c r="AB24" s="821">
        <v>45.5</v>
      </c>
      <c r="AC24" s="821"/>
      <c r="AD24" s="821"/>
      <c r="AE24" s="821"/>
      <c r="AF24" s="356"/>
      <c r="AG24" s="821"/>
      <c r="AH24" s="356"/>
      <c r="AI24" s="356"/>
      <c r="AJ24" s="356">
        <v>6</v>
      </c>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row>
    <row r="25" spans="1:200" s="1077" customFormat="1" ht="101.45">
      <c r="A25" s="579">
        <f t="shared" si="1"/>
        <v>23</v>
      </c>
      <c r="B25"/>
      <c r="C25" t="s">
        <v>42</v>
      </c>
      <c r="D25" t="s">
        <v>42</v>
      </c>
      <c r="E25" s="722" t="s">
        <v>3007</v>
      </c>
      <c r="F25" s="722" t="s">
        <v>3601</v>
      </c>
      <c r="G25" s="722" t="s">
        <v>3602</v>
      </c>
      <c r="H25" s="722" t="s">
        <v>3603</v>
      </c>
      <c r="I25" s="722" t="s">
        <v>3604</v>
      </c>
      <c r="J25">
        <v>8</v>
      </c>
      <c r="K25" s="821" t="s">
        <v>3536</v>
      </c>
      <c r="L25" s="1031" t="s">
        <v>2821</v>
      </c>
      <c r="M25"/>
      <c r="N25"/>
      <c r="O25" s="821" t="s">
        <v>3288</v>
      </c>
      <c r="P25" s="1031">
        <v>8</v>
      </c>
      <c r="Q25">
        <v>3</v>
      </c>
      <c r="R25">
        <v>3</v>
      </c>
      <c r="S25"/>
      <c r="T25"/>
      <c r="U25"/>
      <c r="V25"/>
      <c r="W25"/>
      <c r="X25" t="s">
        <v>2944</v>
      </c>
      <c r="Y25" t="s">
        <v>50</v>
      </c>
      <c r="Z25" t="s">
        <v>6</v>
      </c>
      <c r="AA25"/>
      <c r="AB25">
        <v>5</v>
      </c>
      <c r="AC25">
        <v>1</v>
      </c>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row>
    <row r="26" spans="1:200" s="1077" customFormat="1" ht="144.94999999999999">
      <c r="A26" s="579">
        <f t="shared" si="1"/>
        <v>24</v>
      </c>
      <c r="C26" s="1077" t="s">
        <v>180</v>
      </c>
      <c r="D26" s="356" t="s">
        <v>2996</v>
      </c>
      <c r="E26" s="356" t="s">
        <v>3605</v>
      </c>
      <c r="F26" s="786" t="s">
        <v>3606</v>
      </c>
      <c r="G26" s="356" t="s">
        <v>2553</v>
      </c>
      <c r="H26" s="356" t="s">
        <v>3607</v>
      </c>
      <c r="I26" s="356" t="s">
        <v>2553</v>
      </c>
      <c r="J26" s="821">
        <v>8</v>
      </c>
      <c r="K26" s="821" t="s">
        <v>2998</v>
      </c>
      <c r="L26" s="1031" t="s">
        <v>2525</v>
      </c>
      <c r="M26" s="1254" t="b">
        <v>0</v>
      </c>
      <c r="N26" s="1062">
        <v>46244</v>
      </c>
      <c r="O26" s="821" t="s">
        <v>2844</v>
      </c>
      <c r="P26" s="1031">
        <v>50</v>
      </c>
      <c r="Q26" s="1031">
        <v>3</v>
      </c>
      <c r="R26" s="1077">
        <v>3</v>
      </c>
      <c r="X26" s="1077" t="s">
        <v>2944</v>
      </c>
      <c r="Y26" s="1077">
        <v>8</v>
      </c>
      <c r="Z26" s="1077" t="s">
        <v>6</v>
      </c>
      <c r="AB26" s="1077">
        <v>34</v>
      </c>
      <c r="AC26" s="1077">
        <v>6</v>
      </c>
    </row>
    <row r="27" spans="1:200" s="1346" customFormat="1" ht="74.45" customHeight="1">
      <c r="A27" s="579">
        <f t="shared" si="1"/>
        <v>25</v>
      </c>
      <c r="B27"/>
      <c r="C27" s="822" t="s">
        <v>94</v>
      </c>
      <c r="D27" s="356" t="s">
        <v>180</v>
      </c>
      <c r="E27" s="356" t="s">
        <v>3000</v>
      </c>
      <c r="F27" s="356" t="s">
        <v>3001</v>
      </c>
      <c r="G27" s="356"/>
      <c r="H27" s="356"/>
      <c r="I27" s="356" t="s">
        <v>2924</v>
      </c>
      <c r="J27" s="821">
        <v>7</v>
      </c>
      <c r="K27" s="356" t="s">
        <v>2925</v>
      </c>
      <c r="L27" s="356" t="s">
        <v>2525</v>
      </c>
      <c r="M27" s="1254" t="b">
        <v>1</v>
      </c>
      <c r="N27" s="1062">
        <v>46209</v>
      </c>
      <c r="O27" s="821" t="s">
        <v>3002</v>
      </c>
      <c r="P27" s="821">
        <v>20</v>
      </c>
      <c r="Q27" s="1058">
        <v>3</v>
      </c>
      <c r="R27" s="821">
        <v>3</v>
      </c>
      <c r="S27" s="356"/>
      <c r="T27" s="356"/>
      <c r="U27" s="821"/>
      <c r="V27" s="821"/>
      <c r="W27" s="821"/>
      <c r="X27" s="821" t="s">
        <v>583</v>
      </c>
      <c r="Y27" s="821">
        <v>9</v>
      </c>
      <c r="Z27" s="821" t="s">
        <v>6</v>
      </c>
      <c r="AA27" s="356"/>
      <c r="AB27" s="821"/>
      <c r="AC27" s="821"/>
      <c r="AD27" s="821" t="s">
        <v>2919</v>
      </c>
      <c r="AE27" s="821"/>
      <c r="AF27" s="356"/>
      <c r="AG27" s="137" t="s">
        <v>3003</v>
      </c>
      <c r="AH27" s="356"/>
      <c r="AI27" s="356" t="s">
        <v>583</v>
      </c>
      <c r="AJ27"/>
      <c r="AK27" s="356"/>
      <c r="AL27" s="356"/>
      <c r="AM27" s="356"/>
      <c r="AN27" s="356"/>
      <c r="AO27" s="356"/>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row>
    <row r="28" spans="1:200" ht="174">
      <c r="A28" s="579">
        <f t="shared" si="1"/>
        <v>26</v>
      </c>
      <c r="C28" t="s">
        <v>263</v>
      </c>
      <c r="D28" s="722" t="s">
        <v>2860</v>
      </c>
      <c r="E28" s="722" t="s">
        <v>2861</v>
      </c>
      <c r="F28" s="722" t="s">
        <v>2862</v>
      </c>
      <c r="G28" s="722" t="s">
        <v>2863</v>
      </c>
      <c r="H28" s="722" t="s">
        <v>2864</v>
      </c>
      <c r="I28" s="722" t="s">
        <v>2865</v>
      </c>
      <c r="J28">
        <v>8</v>
      </c>
      <c r="K28" s="821" t="s">
        <v>2743</v>
      </c>
      <c r="L28" s="1031" t="s">
        <v>2525</v>
      </c>
      <c r="M28" s="1273" t="b">
        <v>0</v>
      </c>
      <c r="N28" s="1233">
        <v>46245</v>
      </c>
      <c r="O28" s="1031" t="s">
        <v>2866</v>
      </c>
      <c r="P28">
        <v>12</v>
      </c>
      <c r="Q28" s="1031">
        <v>3</v>
      </c>
      <c r="R28">
        <v>3</v>
      </c>
      <c r="U28">
        <v>1</v>
      </c>
      <c r="X28" t="s">
        <v>2944</v>
      </c>
      <c r="Y28">
        <v>8</v>
      </c>
      <c r="Z28" t="s">
        <v>1315</v>
      </c>
      <c r="AA28">
        <v>9</v>
      </c>
      <c r="AB28">
        <v>40</v>
      </c>
      <c r="AF28" s="404" t="s">
        <v>2867</v>
      </c>
      <c r="AJ28" s="722"/>
    </row>
    <row r="29" spans="1:200" ht="203.1">
      <c r="A29" s="579">
        <f t="shared" si="1"/>
        <v>27</v>
      </c>
      <c r="B29" s="1077"/>
      <c r="C29" s="1077" t="s">
        <v>3530</v>
      </c>
      <c r="D29" s="1137" t="s">
        <v>3530</v>
      </c>
      <c r="E29" s="356" t="s">
        <v>3438</v>
      </c>
      <c r="F29" s="356" t="s">
        <v>3439</v>
      </c>
      <c r="G29" s="356" t="s">
        <v>3440</v>
      </c>
      <c r="H29" s="356" t="s">
        <v>3441</v>
      </c>
      <c r="I29" s="786" t="s">
        <v>3442</v>
      </c>
      <c r="J29" s="1077">
        <v>8</v>
      </c>
      <c r="L29" s="1031" t="s">
        <v>2511</v>
      </c>
      <c r="M29" s="1077"/>
      <c r="N29" s="1077"/>
      <c r="O29" s="1031" t="s">
        <v>2968</v>
      </c>
      <c r="P29" s="1077">
        <v>15</v>
      </c>
      <c r="Q29" s="1031">
        <v>3</v>
      </c>
      <c r="R29" s="1077">
        <v>3</v>
      </c>
      <c r="S29" s="1077"/>
      <c r="T29" s="1114" t="s">
        <v>3608</v>
      </c>
      <c r="U29" s="1077"/>
      <c r="V29" s="1077"/>
      <c r="W29" s="1077"/>
      <c r="X29" s="1077" t="s">
        <v>2944</v>
      </c>
      <c r="Y29" s="1077">
        <v>8</v>
      </c>
      <c r="Z29" s="1077" t="s">
        <v>1315</v>
      </c>
      <c r="AA29" s="1077">
        <v>9</v>
      </c>
      <c r="AB29" s="1077">
        <v>58</v>
      </c>
      <c r="AC29" s="1077">
        <v>5</v>
      </c>
      <c r="AD29" s="1077"/>
      <c r="AE29" s="1077"/>
      <c r="AF29" s="1077"/>
      <c r="AG29" s="1077"/>
      <c r="AH29" s="1077"/>
      <c r="AI29" s="1077"/>
      <c r="AJ29" s="1077"/>
      <c r="AK29" s="1077"/>
      <c r="AL29" s="1077"/>
      <c r="AM29" s="1077"/>
      <c r="AN29" s="1077"/>
      <c r="AO29" s="1077"/>
      <c r="AP29" s="1077"/>
      <c r="AQ29" s="1077"/>
      <c r="AR29" s="1077"/>
      <c r="AS29" s="1077"/>
      <c r="AT29" s="1077"/>
      <c r="AU29" s="1077"/>
      <c r="AV29" s="1077"/>
      <c r="AW29" s="1077"/>
      <c r="AX29" s="1077"/>
      <c r="AY29" s="1077"/>
      <c r="AZ29" s="1077"/>
      <c r="BA29" s="1077"/>
      <c r="BB29" s="1077"/>
      <c r="BC29" s="1077"/>
      <c r="BD29" s="1077"/>
      <c r="BE29" s="1077"/>
      <c r="BF29" s="1077"/>
      <c r="BG29" s="1077"/>
      <c r="BH29" s="1077"/>
      <c r="BI29" s="1077"/>
      <c r="BJ29" s="1077"/>
      <c r="BK29" s="1077"/>
      <c r="BL29" s="1077"/>
      <c r="BM29" s="1077"/>
      <c r="BN29" s="1077"/>
      <c r="BO29" s="1077"/>
      <c r="BP29" s="1077"/>
      <c r="BQ29" s="1077"/>
      <c r="BR29" s="1077"/>
      <c r="BS29" s="1077"/>
      <c r="BT29" s="1077"/>
      <c r="BU29" s="1077"/>
      <c r="BV29" s="1077"/>
      <c r="BW29" s="1077"/>
      <c r="BX29" s="1077"/>
      <c r="BY29" s="1077"/>
      <c r="BZ29" s="1077"/>
      <c r="CA29" s="1077"/>
      <c r="CB29" s="1077"/>
      <c r="CC29" s="1077"/>
      <c r="CD29" s="1077"/>
      <c r="CE29" s="1077"/>
      <c r="CF29" s="1077"/>
      <c r="CG29" s="1077"/>
      <c r="CH29" s="1077"/>
      <c r="CI29" s="1077"/>
      <c r="CJ29" s="1077"/>
      <c r="CK29" s="1077"/>
      <c r="CL29" s="1077"/>
      <c r="CM29" s="1077"/>
      <c r="CN29" s="1077"/>
      <c r="CO29" s="1077"/>
      <c r="CP29" s="1077"/>
      <c r="CQ29" s="1077"/>
      <c r="CR29" s="1077"/>
      <c r="CS29" s="1077"/>
      <c r="CT29" s="1077"/>
      <c r="CU29" s="1077"/>
      <c r="CV29" s="1077"/>
      <c r="CW29" s="1077"/>
      <c r="CX29" s="1077"/>
      <c r="CY29" s="1077"/>
      <c r="CZ29" s="1077"/>
      <c r="DA29" s="1077"/>
      <c r="DB29" s="1077"/>
      <c r="DC29" s="1077"/>
      <c r="DD29" s="1077"/>
      <c r="DE29" s="1077"/>
      <c r="DF29" s="1077"/>
      <c r="DG29" s="1077"/>
      <c r="DH29" s="1077"/>
      <c r="DI29" s="1077"/>
      <c r="DJ29" s="1077"/>
      <c r="DK29" s="1077"/>
      <c r="DL29" s="1077"/>
      <c r="DM29" s="1077"/>
      <c r="DN29" s="1077"/>
      <c r="DO29" s="1077"/>
      <c r="DP29" s="1077"/>
      <c r="DQ29" s="1077"/>
      <c r="DR29" s="1077"/>
      <c r="DS29" s="1077"/>
      <c r="DT29" s="1077"/>
      <c r="DU29" s="1077"/>
      <c r="DV29" s="1077"/>
      <c r="DW29" s="1077"/>
      <c r="DX29" s="1077"/>
      <c r="DY29" s="1077"/>
      <c r="DZ29" s="1077"/>
      <c r="EA29" s="1077"/>
      <c r="EB29" s="1077"/>
      <c r="EC29" s="1077"/>
      <c r="ED29" s="1077"/>
      <c r="EE29" s="1077"/>
      <c r="EF29" s="1077"/>
      <c r="EG29" s="1077"/>
      <c r="EH29" s="1077"/>
      <c r="EI29" s="1077"/>
      <c r="EJ29" s="1077"/>
      <c r="EK29" s="1077"/>
      <c r="EL29" s="1077"/>
      <c r="EM29" s="1077"/>
      <c r="EN29" s="1077"/>
      <c r="EO29" s="1077"/>
      <c r="EP29" s="1077"/>
      <c r="EQ29" s="1077"/>
      <c r="ER29" s="1077"/>
      <c r="ES29" s="1077"/>
      <c r="ET29" s="1077"/>
      <c r="EU29" s="1077"/>
      <c r="EV29" s="1077"/>
      <c r="EW29" s="1077"/>
      <c r="EX29" s="1077"/>
      <c r="EY29" s="1077"/>
      <c r="EZ29" s="1077"/>
      <c r="FA29" s="1077"/>
      <c r="FB29" s="1077"/>
      <c r="FC29" s="1077"/>
      <c r="FD29" s="1077"/>
      <c r="FE29" s="1077"/>
      <c r="FF29" s="1077"/>
      <c r="FG29" s="1077"/>
      <c r="FH29" s="1077"/>
      <c r="FI29" s="1077"/>
      <c r="FJ29" s="1077"/>
      <c r="FK29" s="1077"/>
      <c r="FL29" s="1077"/>
      <c r="FM29" s="1077"/>
      <c r="FN29" s="1077"/>
      <c r="FO29" s="1077"/>
      <c r="FP29" s="1077"/>
      <c r="FQ29" s="1077"/>
      <c r="FR29" s="1077"/>
      <c r="FS29" s="1077"/>
      <c r="FT29" s="1077"/>
      <c r="FU29" s="1077"/>
      <c r="FV29" s="1077"/>
      <c r="FW29" s="1077"/>
      <c r="FX29" s="1077"/>
      <c r="FY29" s="1077"/>
      <c r="FZ29" s="1077"/>
      <c r="GA29" s="1077"/>
      <c r="GB29" s="1077"/>
      <c r="GC29" s="1077"/>
      <c r="GD29" s="1077"/>
      <c r="GE29" s="1077"/>
      <c r="GF29" s="1077"/>
      <c r="GG29" s="1077"/>
      <c r="GH29" s="1077"/>
      <c r="GI29" s="1077"/>
      <c r="GJ29" s="1077"/>
      <c r="GK29" s="1077"/>
      <c r="GL29" s="1077"/>
      <c r="GM29" s="1077"/>
      <c r="GN29" s="1077"/>
      <c r="GO29" s="1077"/>
      <c r="GP29" s="1077"/>
      <c r="GQ29" s="1077"/>
      <c r="GR29" s="1077"/>
    </row>
    <row r="30" spans="1:200" ht="57.95">
      <c r="A30" s="579">
        <f t="shared" si="1"/>
        <v>28</v>
      </c>
      <c r="C30" t="s">
        <v>101</v>
      </c>
      <c r="D30" s="1177" t="s">
        <v>101</v>
      </c>
      <c r="E30" s="722" t="s">
        <v>3609</v>
      </c>
      <c r="F30" s="722" t="s">
        <v>3610</v>
      </c>
      <c r="G30" s="722" t="s">
        <v>3611</v>
      </c>
      <c r="H30" s="722" t="s">
        <v>3612</v>
      </c>
      <c r="I30" t="s">
        <v>3613</v>
      </c>
      <c r="K30" s="821" t="s">
        <v>2806</v>
      </c>
      <c r="L30" s="1031" t="s">
        <v>2821</v>
      </c>
      <c r="O30" s="1031" t="s">
        <v>958</v>
      </c>
      <c r="P30" s="722">
        <v>10</v>
      </c>
      <c r="Q30">
        <v>4</v>
      </c>
      <c r="R30">
        <v>4</v>
      </c>
      <c r="T30"/>
      <c r="W30" s="1281">
        <v>46252</v>
      </c>
      <c r="X30" t="s">
        <v>2944</v>
      </c>
      <c r="Y30" t="s">
        <v>50</v>
      </c>
      <c r="Z30" t="s">
        <v>6</v>
      </c>
      <c r="AB30">
        <v>5</v>
      </c>
    </row>
    <row r="31" spans="1:200" ht="57.95">
      <c r="A31" s="579">
        <f t="shared" si="1"/>
        <v>29</v>
      </c>
      <c r="C31" t="s">
        <v>42</v>
      </c>
      <c r="D31" t="s">
        <v>42</v>
      </c>
      <c r="E31" s="722" t="s">
        <v>3007</v>
      </c>
      <c r="F31" s="722" t="s">
        <v>3614</v>
      </c>
      <c r="G31" s="722" t="s">
        <v>3615</v>
      </c>
      <c r="H31" s="722" t="s">
        <v>3616</v>
      </c>
      <c r="I31" s="722" t="s">
        <v>3617</v>
      </c>
      <c r="K31" s="821" t="s">
        <v>2743</v>
      </c>
      <c r="L31" s="1031" t="s">
        <v>2821</v>
      </c>
      <c r="O31" s="821" t="s">
        <v>3288</v>
      </c>
      <c r="P31" s="1031">
        <v>8</v>
      </c>
      <c r="Q31">
        <v>4</v>
      </c>
      <c r="R31">
        <v>4</v>
      </c>
      <c r="T31"/>
      <c r="X31" t="s">
        <v>2944</v>
      </c>
      <c r="Y31" t="s">
        <v>50</v>
      </c>
      <c r="Z31" t="s">
        <v>6</v>
      </c>
      <c r="AB31">
        <v>4</v>
      </c>
      <c r="AC31">
        <v>1</v>
      </c>
    </row>
    <row r="32" spans="1:200" ht="159.6">
      <c r="A32" s="579">
        <f t="shared" si="1"/>
        <v>30</v>
      </c>
      <c r="C32" t="s">
        <v>263</v>
      </c>
      <c r="D32" s="1177" t="s">
        <v>2860</v>
      </c>
      <c r="E32" s="722" t="s">
        <v>2982</v>
      </c>
      <c r="F32" s="722" t="s">
        <v>2983</v>
      </c>
      <c r="G32" s="722" t="s">
        <v>2984</v>
      </c>
      <c r="H32" s="722" t="s">
        <v>2985</v>
      </c>
      <c r="I32" s="722" t="s">
        <v>2986</v>
      </c>
      <c r="J32">
        <v>8</v>
      </c>
      <c r="K32" s="821" t="s">
        <v>2743</v>
      </c>
      <c r="L32" s="1031" t="s">
        <v>2525</v>
      </c>
      <c r="M32" s="1254" t="b">
        <v>0</v>
      </c>
      <c r="N32" s="1233">
        <v>46245</v>
      </c>
      <c r="O32" s="1031" t="s">
        <v>2866</v>
      </c>
      <c r="P32">
        <v>40</v>
      </c>
      <c r="Q32" s="1031">
        <v>4</v>
      </c>
      <c r="R32">
        <v>4</v>
      </c>
      <c r="U32">
        <v>1</v>
      </c>
      <c r="X32" t="s">
        <v>583</v>
      </c>
      <c r="AD32" t="s">
        <v>3618</v>
      </c>
      <c r="AF32" s="404" t="s">
        <v>2867</v>
      </c>
      <c r="AJ32" s="722" t="s">
        <v>2987</v>
      </c>
    </row>
    <row r="33" spans="1:16379" s="1346" customFormat="1" ht="144.94999999999999">
      <c r="A33" s="579">
        <f t="shared" si="1"/>
        <v>31</v>
      </c>
      <c r="B33" s="1077"/>
      <c r="C33" s="1077" t="s">
        <v>180</v>
      </c>
      <c r="D33" s="356" t="s">
        <v>2996</v>
      </c>
      <c r="E33" s="356" t="s">
        <v>2555</v>
      </c>
      <c r="F33" s="786" t="s">
        <v>2997</v>
      </c>
      <c r="G33" s="356" t="s">
        <v>2557</v>
      </c>
      <c r="H33" s="356" t="s">
        <v>2558</v>
      </c>
      <c r="I33" s="356" t="s">
        <v>2557</v>
      </c>
      <c r="J33" s="821">
        <v>8</v>
      </c>
      <c r="K33" s="821" t="s">
        <v>2998</v>
      </c>
      <c r="L33" s="1031" t="s">
        <v>2525</v>
      </c>
      <c r="M33" s="1254" t="b">
        <v>0</v>
      </c>
      <c r="N33" s="1062">
        <v>46244</v>
      </c>
      <c r="O33" s="821" t="s">
        <v>2844</v>
      </c>
      <c r="P33" s="1031">
        <v>25</v>
      </c>
      <c r="Q33" s="1031">
        <v>4</v>
      </c>
      <c r="R33" s="1077">
        <v>4</v>
      </c>
      <c r="S33" s="1077"/>
      <c r="T33" s="1077"/>
      <c r="U33" s="1077"/>
      <c r="V33" s="1077"/>
      <c r="W33" s="1077"/>
      <c r="X33" s="1077" t="s">
        <v>583</v>
      </c>
      <c r="Y33" s="1077"/>
      <c r="Z33" s="1077"/>
      <c r="AA33" s="1077"/>
      <c r="AB33" s="1077"/>
      <c r="AC33" s="1077"/>
      <c r="AD33" s="1077" t="s">
        <v>2999</v>
      </c>
      <c r="AE33" s="1077"/>
      <c r="AF33" s="1077"/>
      <c r="AG33" s="1077"/>
      <c r="AH33" s="1077"/>
      <c r="AI33" s="1077"/>
      <c r="AJ33" s="1077"/>
      <c r="AK33" s="1077"/>
      <c r="AL33" s="1077"/>
      <c r="AM33" s="1077"/>
      <c r="AN33" s="1077"/>
      <c r="AO33" s="1077"/>
      <c r="AP33" s="1077"/>
      <c r="AQ33" s="1077"/>
      <c r="AR33" s="1077"/>
      <c r="AS33" s="1077"/>
      <c r="AT33" s="1077"/>
      <c r="AU33" s="1077"/>
      <c r="AV33" s="1077"/>
      <c r="AW33" s="1077"/>
      <c r="AX33" s="1077"/>
      <c r="AY33" s="1077"/>
      <c r="AZ33" s="1077"/>
      <c r="BA33" s="1077"/>
      <c r="BB33" s="1077"/>
      <c r="BC33" s="1077"/>
      <c r="BD33" s="1077"/>
      <c r="BE33" s="1077"/>
      <c r="BF33" s="1077"/>
      <c r="BG33" s="1077"/>
      <c r="BH33" s="1077"/>
      <c r="BI33" s="1077"/>
      <c r="BJ33" s="1077"/>
      <c r="BK33" s="1077"/>
      <c r="BL33" s="1077"/>
      <c r="BM33" s="1077"/>
      <c r="BN33" s="1077"/>
      <c r="BO33" s="1077"/>
      <c r="BP33" s="1077"/>
      <c r="BQ33" s="1077"/>
      <c r="BR33" s="1077"/>
      <c r="BS33" s="1077"/>
      <c r="BT33" s="1077"/>
      <c r="BU33" s="1077"/>
      <c r="BV33" s="1077"/>
      <c r="BW33" s="1077"/>
      <c r="BX33" s="1077"/>
      <c r="BY33" s="1077"/>
      <c r="BZ33" s="1077"/>
      <c r="CA33" s="1077"/>
      <c r="CB33" s="1077"/>
      <c r="CC33" s="1077"/>
      <c r="CD33" s="1077"/>
      <c r="CE33" s="1077"/>
      <c r="CF33" s="1077"/>
      <c r="CG33" s="1077"/>
      <c r="CH33" s="1077"/>
      <c r="CI33" s="1077"/>
      <c r="CJ33" s="1077"/>
      <c r="CK33" s="1077"/>
      <c r="CL33" s="1077"/>
      <c r="CM33" s="1077"/>
      <c r="CN33" s="1077"/>
      <c r="CO33" s="1077"/>
      <c r="CP33" s="1077"/>
      <c r="CQ33" s="1077"/>
      <c r="CR33" s="1077"/>
      <c r="CS33" s="1077"/>
      <c r="CT33" s="1077"/>
      <c r="CU33" s="1077"/>
      <c r="CV33" s="1077"/>
      <c r="CW33" s="1077"/>
      <c r="CX33" s="1077"/>
      <c r="CY33" s="1077"/>
      <c r="CZ33" s="1077"/>
      <c r="DA33" s="1077"/>
      <c r="DB33" s="1077"/>
      <c r="DC33" s="1077"/>
      <c r="DD33" s="1077"/>
      <c r="DE33" s="1077"/>
      <c r="DF33" s="1077"/>
      <c r="DG33" s="1077"/>
      <c r="DH33" s="1077"/>
      <c r="DI33" s="1077"/>
      <c r="DJ33" s="1077"/>
      <c r="DK33" s="1077"/>
      <c r="DL33" s="1077"/>
      <c r="DM33" s="1077"/>
      <c r="DN33" s="1077"/>
      <c r="DO33" s="1077"/>
      <c r="DP33" s="1077"/>
      <c r="DQ33" s="1077"/>
      <c r="DR33" s="1077"/>
      <c r="DS33" s="1077"/>
      <c r="DT33" s="1077"/>
      <c r="DU33" s="1077"/>
      <c r="DV33" s="1077"/>
      <c r="DW33" s="1077"/>
      <c r="DX33" s="1077"/>
      <c r="DY33" s="1077"/>
      <c r="DZ33" s="1077"/>
      <c r="EA33" s="1077"/>
      <c r="EB33" s="1077"/>
      <c r="EC33" s="1077"/>
      <c r="ED33" s="1077"/>
      <c r="EE33" s="1077"/>
      <c r="EF33" s="1077"/>
      <c r="EG33" s="1077"/>
      <c r="EH33" s="1077"/>
      <c r="EI33" s="1077"/>
      <c r="EJ33" s="1077"/>
      <c r="EK33" s="1077"/>
      <c r="EL33" s="1077"/>
      <c r="EM33" s="1077"/>
      <c r="EN33" s="1077"/>
      <c r="EO33" s="1077"/>
      <c r="EP33" s="1077"/>
      <c r="EQ33" s="1077"/>
      <c r="ER33" s="1077"/>
      <c r="ES33" s="1077"/>
      <c r="ET33" s="1077"/>
      <c r="EU33" s="1077"/>
      <c r="EV33" s="1077"/>
      <c r="EW33" s="1077"/>
      <c r="EX33" s="1077"/>
      <c r="EY33" s="1077"/>
      <c r="EZ33" s="1077"/>
      <c r="FA33" s="1077"/>
      <c r="FB33" s="1077"/>
      <c r="FC33" s="1077"/>
      <c r="FD33" s="1077"/>
      <c r="FE33" s="1077"/>
      <c r="FF33" s="1077"/>
      <c r="FG33" s="1077"/>
      <c r="FH33" s="1077"/>
      <c r="FI33" s="1077"/>
      <c r="FJ33" s="1077"/>
      <c r="FK33" s="1077"/>
      <c r="FL33" s="1077"/>
      <c r="FM33" s="1077"/>
      <c r="FN33" s="1077"/>
      <c r="FO33" s="1077"/>
      <c r="FP33" s="1077"/>
      <c r="FQ33" s="1077"/>
      <c r="FR33" s="1077"/>
      <c r="FS33" s="1077"/>
      <c r="FT33" s="1077"/>
      <c r="FU33" s="1077"/>
      <c r="FV33" s="1077"/>
      <c r="FW33" s="1077"/>
      <c r="FX33" s="1077"/>
      <c r="FY33" s="1077"/>
      <c r="FZ33" s="1077"/>
      <c r="GA33" s="1077"/>
      <c r="GB33" s="1077"/>
      <c r="GC33" s="1077"/>
      <c r="GD33" s="1077"/>
      <c r="GE33" s="1077"/>
      <c r="GF33" s="1077"/>
      <c r="GG33" s="1077"/>
      <c r="GH33" s="1077"/>
      <c r="GI33" s="1077"/>
      <c r="GJ33" s="1077"/>
      <c r="GK33" s="1077"/>
      <c r="GL33" s="1077"/>
      <c r="GM33" s="1077"/>
      <c r="GN33" s="1077"/>
      <c r="GO33" s="1077"/>
      <c r="GP33" s="1077"/>
      <c r="GQ33" s="1077"/>
      <c r="GR33" s="1077"/>
    </row>
    <row r="34" spans="1:16379" ht="409.5">
      <c r="A34" s="579">
        <f t="shared" si="1"/>
        <v>32</v>
      </c>
      <c r="B34" s="821"/>
      <c r="C34" s="822" t="s">
        <v>94</v>
      </c>
      <c r="D34" s="822" t="s">
        <v>94</v>
      </c>
      <c r="E34" s="356" t="s">
        <v>2972</v>
      </c>
      <c r="F34" s="356" t="s">
        <v>2973</v>
      </c>
      <c r="G34" s="356" t="s">
        <v>2974</v>
      </c>
      <c r="H34" s="356" t="s">
        <v>2975</v>
      </c>
      <c r="I34" s="356" t="s">
        <v>2976</v>
      </c>
      <c r="J34" s="821">
        <v>6</v>
      </c>
      <c r="K34" s="356" t="s">
        <v>2977</v>
      </c>
      <c r="L34" s="356" t="s">
        <v>2821</v>
      </c>
      <c r="M34" s="1254" t="b">
        <v>0</v>
      </c>
      <c r="N34" s="1062"/>
      <c r="O34" s="356" t="s">
        <v>2977</v>
      </c>
      <c r="P34" s="821">
        <v>33</v>
      </c>
      <c r="Q34" s="1058">
        <v>4</v>
      </c>
      <c r="R34" s="821">
        <v>4</v>
      </c>
      <c r="S34" s="356"/>
      <c r="T34" s="1024"/>
      <c r="U34" s="821" t="s">
        <v>583</v>
      </c>
      <c r="V34" s="821"/>
      <c r="W34" s="821"/>
      <c r="X34" s="821" t="s">
        <v>583</v>
      </c>
      <c r="Y34" s="821">
        <v>9</v>
      </c>
      <c r="Z34" s="821"/>
      <c r="AB34" s="821"/>
      <c r="AC34" s="405" t="s">
        <v>2978</v>
      </c>
      <c r="AD34" s="821" t="s">
        <v>2919</v>
      </c>
      <c r="AE34" s="356"/>
      <c r="AF34" s="356" t="s">
        <v>35</v>
      </c>
      <c r="AG34" s="356"/>
      <c r="AH34" s="356"/>
      <c r="AI34" s="356" t="s">
        <v>2959</v>
      </c>
      <c r="AJ34" s="356"/>
      <c r="AK34" s="356"/>
      <c r="AM34" s="356"/>
      <c r="AN34" s="356"/>
      <c r="AO34" s="356"/>
    </row>
    <row r="35" spans="1:16379" ht="174">
      <c r="A35" s="579">
        <f t="shared" si="1"/>
        <v>33</v>
      </c>
      <c r="C35" t="s">
        <v>2604</v>
      </c>
      <c r="D35" t="s">
        <v>2604</v>
      </c>
      <c r="E35" s="540" t="s">
        <v>2578</v>
      </c>
      <c r="F35" s="356" t="s">
        <v>2579</v>
      </c>
      <c r="G35" s="722" t="s">
        <v>2580</v>
      </c>
      <c r="H35" t="s">
        <v>2581</v>
      </c>
      <c r="I35">
        <f>'Sprint 7'!$B$15</f>
        <v>0</v>
      </c>
      <c r="K35">
        <v>36</v>
      </c>
      <c r="O35" s="1031" t="s">
        <v>2968</v>
      </c>
      <c r="Q35" s="1031">
        <v>4</v>
      </c>
      <c r="R35">
        <v>4</v>
      </c>
      <c r="T35" s="1484" t="s">
        <v>3619</v>
      </c>
      <c r="U35">
        <v>2</v>
      </c>
      <c r="X35" t="s">
        <v>2944</v>
      </c>
      <c r="Y35">
        <v>8</v>
      </c>
      <c r="Z35" t="s">
        <v>6</v>
      </c>
      <c r="AB35">
        <v>14</v>
      </c>
      <c r="AC35">
        <v>4</v>
      </c>
    </row>
    <row r="36" spans="1:16379" ht="57.95">
      <c r="A36" s="579">
        <f t="shared" si="1"/>
        <v>34</v>
      </c>
      <c r="C36" t="s">
        <v>42</v>
      </c>
      <c r="D36" t="s">
        <v>42</v>
      </c>
      <c r="E36" s="722" t="s">
        <v>3007</v>
      </c>
      <c r="F36" s="722" t="s">
        <v>3008</v>
      </c>
      <c r="G36" s="722" t="s">
        <v>3009</v>
      </c>
      <c r="H36" s="722" t="s">
        <v>3010</v>
      </c>
      <c r="I36" s="722" t="s">
        <v>3011</v>
      </c>
      <c r="K36" s="821" t="s">
        <v>2743</v>
      </c>
      <c r="L36" s="1031" t="s">
        <v>2821</v>
      </c>
      <c r="O36" s="821" t="s">
        <v>3288</v>
      </c>
      <c r="P36" s="1052">
        <v>8</v>
      </c>
      <c r="Q36">
        <v>5</v>
      </c>
      <c r="R36">
        <v>5</v>
      </c>
      <c r="T36"/>
      <c r="X36" t="s">
        <v>583</v>
      </c>
      <c r="AD36" s="821" t="s">
        <v>3013</v>
      </c>
    </row>
    <row r="37" spans="1:16379" ht="231.95">
      <c r="A37" s="579">
        <f t="shared" si="1"/>
        <v>35</v>
      </c>
      <c r="C37" t="s">
        <v>2655</v>
      </c>
      <c r="D37" s="722" t="s">
        <v>3620</v>
      </c>
      <c r="E37" s="722" t="s">
        <v>3621</v>
      </c>
      <c r="F37" s="722" t="s">
        <v>3622</v>
      </c>
      <c r="G37" s="722" t="s">
        <v>3623</v>
      </c>
      <c r="H37" s="722" t="s">
        <v>3624</v>
      </c>
      <c r="I37" s="722" t="s">
        <v>3625</v>
      </c>
      <c r="J37" s="1031">
        <v>8</v>
      </c>
      <c r="K37" s="1031" t="s">
        <v>1634</v>
      </c>
      <c r="L37" s="1031" t="s">
        <v>2525</v>
      </c>
      <c r="M37" s="1254" t="b">
        <v>1</v>
      </c>
      <c r="N37" s="1233">
        <v>46247</v>
      </c>
      <c r="O37" s="1031" t="s">
        <v>1634</v>
      </c>
      <c r="P37" s="1031">
        <v>45</v>
      </c>
      <c r="Q37" s="1031">
        <v>5</v>
      </c>
      <c r="T37" s="404" t="s">
        <v>3626</v>
      </c>
      <c r="U37">
        <v>2</v>
      </c>
      <c r="W37" s="1281">
        <v>46268</v>
      </c>
      <c r="X37" t="s">
        <v>2944</v>
      </c>
      <c r="Y37">
        <v>8</v>
      </c>
      <c r="Z37">
        <v>0</v>
      </c>
      <c r="AB37">
        <v>17</v>
      </c>
      <c r="AC37">
        <v>2</v>
      </c>
      <c r="AF37" s="404" t="s">
        <v>3627</v>
      </c>
    </row>
    <row r="38" spans="1:16379" ht="116.1">
      <c r="A38" s="579">
        <f t="shared" si="1"/>
        <v>36</v>
      </c>
      <c r="B38" s="821"/>
      <c r="C38" s="356" t="s">
        <v>101</v>
      </c>
      <c r="D38" s="356" t="s">
        <v>101</v>
      </c>
      <c r="E38" s="356" t="s">
        <v>3245</v>
      </c>
      <c r="F38" s="1452" t="s">
        <v>3628</v>
      </c>
      <c r="G38" s="356" t="s">
        <v>3629</v>
      </c>
      <c r="H38" s="356" t="s">
        <v>3630</v>
      </c>
      <c r="I38" s="356" t="s">
        <v>3249</v>
      </c>
      <c r="J38" s="821">
        <v>5</v>
      </c>
      <c r="K38" s="356" t="s">
        <v>3250</v>
      </c>
      <c r="L38" s="356" t="s">
        <v>2525</v>
      </c>
      <c r="M38" s="1254" t="b">
        <v>0</v>
      </c>
      <c r="N38" s="1062"/>
      <c r="O38" s="1031" t="s">
        <v>958</v>
      </c>
      <c r="P38" s="821">
        <v>25</v>
      </c>
      <c r="Q38" s="1453">
        <v>5</v>
      </c>
      <c r="R38" s="1178">
        <v>5</v>
      </c>
      <c r="S38" s="356"/>
      <c r="T38" s="821"/>
      <c r="U38" s="821"/>
      <c r="V38" s="821"/>
      <c r="W38" s="1281">
        <v>46252</v>
      </c>
      <c r="X38" s="821" t="s">
        <v>2944</v>
      </c>
      <c r="Y38" s="821" t="s">
        <v>50</v>
      </c>
      <c r="Z38" s="821" t="s">
        <v>6</v>
      </c>
      <c r="AA38" s="356"/>
      <c r="AB38" s="821">
        <v>29</v>
      </c>
      <c r="AC38" s="821"/>
      <c r="AD38" s="821"/>
      <c r="AE38" s="821"/>
      <c r="AF38" s="356"/>
      <c r="AG38" s="404" t="s">
        <v>3251</v>
      </c>
      <c r="AH38" s="356"/>
      <c r="AI38" s="356" t="s">
        <v>35</v>
      </c>
      <c r="AJ38" s="356">
        <v>8</v>
      </c>
      <c r="AK38" s="356"/>
      <c r="AM38" s="356"/>
      <c r="AN38" s="356"/>
      <c r="AO38" s="356"/>
    </row>
    <row r="39" spans="1:16379" ht="409.5">
      <c r="A39" s="579">
        <f t="shared" si="1"/>
        <v>37</v>
      </c>
      <c r="C39" t="s">
        <v>263</v>
      </c>
      <c r="D39" s="722" t="s">
        <v>2860</v>
      </c>
      <c r="E39" s="722" t="s">
        <v>2878</v>
      </c>
      <c r="F39" s="722" t="s">
        <v>2879</v>
      </c>
      <c r="G39" s="722" t="s">
        <v>2880</v>
      </c>
      <c r="H39" s="722" t="s">
        <v>2881</v>
      </c>
      <c r="I39" s="722" t="s">
        <v>2882</v>
      </c>
      <c r="J39">
        <v>8</v>
      </c>
      <c r="K39" s="821" t="s">
        <v>2743</v>
      </c>
      <c r="L39" s="1031" t="s">
        <v>2525</v>
      </c>
      <c r="M39" s="1254" t="b">
        <v>1</v>
      </c>
      <c r="N39" s="1233">
        <v>46245</v>
      </c>
      <c r="O39" s="1031" t="s">
        <v>2866</v>
      </c>
      <c r="P39">
        <v>40</v>
      </c>
      <c r="Q39" s="1031">
        <v>5</v>
      </c>
      <c r="R39">
        <v>5</v>
      </c>
      <c r="T39" s="1433" t="s">
        <v>2883</v>
      </c>
      <c r="U39">
        <v>2</v>
      </c>
      <c r="X39" t="s">
        <v>583</v>
      </c>
      <c r="AD39" t="s">
        <v>2884</v>
      </c>
      <c r="AF39" s="404" t="s">
        <v>2867</v>
      </c>
      <c r="AJ39" s="1289" t="s">
        <v>2885</v>
      </c>
    </row>
    <row r="40" spans="1:16379" ht="101.45">
      <c r="A40" s="579">
        <f t="shared" si="1"/>
        <v>38</v>
      </c>
      <c r="C40" s="1033" t="s">
        <v>222</v>
      </c>
      <c r="D40" s="356" t="s">
        <v>222</v>
      </c>
      <c r="E40" s="356" t="s">
        <v>3631</v>
      </c>
      <c r="F40" s="1025" t="s">
        <v>3632</v>
      </c>
      <c r="G40" s="1115" t="s">
        <v>3633</v>
      </c>
      <c r="H40" s="800" t="s">
        <v>3634</v>
      </c>
      <c r="J40" s="1026">
        <v>7</v>
      </c>
      <c r="K40" s="356" t="s">
        <v>384</v>
      </c>
      <c r="L40" s="1025" t="s">
        <v>2511</v>
      </c>
      <c r="M40" s="1254" t="b">
        <v>0</v>
      </c>
      <c r="N40" s="821"/>
      <c r="O40" s="1026" t="s">
        <v>384</v>
      </c>
      <c r="P40" s="1026">
        <v>40</v>
      </c>
      <c r="Q40" s="821">
        <v>0</v>
      </c>
      <c r="S40" s="821"/>
      <c r="T40" s="137" t="s">
        <v>3635</v>
      </c>
      <c r="U40">
        <v>1</v>
      </c>
      <c r="V40" s="821"/>
      <c r="W40" s="821"/>
      <c r="X40" s="1077" t="s">
        <v>2944</v>
      </c>
      <c r="Y40" s="821">
        <v>8</v>
      </c>
      <c r="Z40" s="821" t="s">
        <v>6</v>
      </c>
      <c r="AB40" s="821">
        <v>26</v>
      </c>
      <c r="AC40" s="821">
        <v>10</v>
      </c>
      <c r="AD40" s="821"/>
      <c r="AE40" s="821"/>
      <c r="AF40" s="821" t="s">
        <v>1315</v>
      </c>
      <c r="AG40" s="356"/>
      <c r="AH40" s="356"/>
      <c r="AI40" s="356" t="s">
        <v>3565</v>
      </c>
      <c r="AJ40" s="356" t="s">
        <v>35</v>
      </c>
      <c r="AK40" s="356"/>
      <c r="AL40" s="356"/>
      <c r="AM40" s="356"/>
      <c r="AN40" s="356"/>
      <c r="AO40" s="356"/>
      <c r="AP40" s="356"/>
      <c r="AQ40" s="356"/>
      <c r="AR40" s="356"/>
      <c r="AS40" s="356"/>
      <c r="AT40" s="356"/>
      <c r="AU40" s="356"/>
      <c r="AV40" s="356"/>
      <c r="AW40" s="356"/>
      <c r="AX40" s="356"/>
      <c r="AY40" s="356"/>
      <c r="AZ40" s="356"/>
      <c r="BA40" s="356"/>
      <c r="BB40" s="356"/>
      <c r="BC40" s="356"/>
      <c r="BD40" s="356"/>
      <c r="BE40" s="356"/>
      <c r="BF40" s="356"/>
      <c r="BG40" s="356"/>
      <c r="BH40" s="356"/>
      <c r="BI40" s="356"/>
      <c r="BJ40" s="356"/>
      <c r="BK40" s="356"/>
      <c r="BL40" s="356"/>
      <c r="BM40" s="356"/>
      <c r="BN40" s="356"/>
      <c r="BO40" s="356"/>
      <c r="BP40" s="356"/>
      <c r="BQ40" s="356"/>
      <c r="BR40" s="356"/>
      <c r="BS40" s="356"/>
      <c r="BT40" s="356"/>
      <c r="BU40" s="356"/>
      <c r="BV40" s="356"/>
      <c r="BW40" s="356"/>
      <c r="BX40" s="356"/>
      <c r="BY40" s="356"/>
      <c r="BZ40" s="356"/>
      <c r="CA40" s="356"/>
      <c r="CB40" s="356"/>
      <c r="CC40" s="356"/>
      <c r="CD40" s="356"/>
      <c r="CE40" s="356"/>
      <c r="CF40" s="356"/>
      <c r="CG40" s="356"/>
      <c r="CH40" s="356"/>
      <c r="CI40" s="356"/>
      <c r="CJ40" s="356"/>
      <c r="CK40" s="356"/>
      <c r="CL40" s="356"/>
      <c r="CM40" s="356"/>
      <c r="CN40" s="356"/>
      <c r="CO40" s="356"/>
      <c r="CP40" s="356"/>
      <c r="CQ40" s="356"/>
      <c r="CR40" s="356"/>
      <c r="CS40" s="356"/>
      <c r="CT40" s="356"/>
      <c r="CU40" s="356"/>
      <c r="CV40" s="356"/>
      <c r="CW40" s="356"/>
      <c r="CX40" s="356"/>
      <c r="CY40" s="356"/>
      <c r="CZ40" s="356"/>
      <c r="DA40" s="356"/>
      <c r="DB40" s="356"/>
      <c r="DC40" s="356"/>
      <c r="DD40" s="356"/>
      <c r="DE40" s="356"/>
      <c r="DF40" s="356"/>
      <c r="DG40" s="356"/>
      <c r="DH40" s="356"/>
      <c r="DI40" s="356"/>
      <c r="DJ40" s="356"/>
      <c r="DK40" s="356"/>
      <c r="DL40" s="356"/>
      <c r="DM40" s="356"/>
      <c r="DN40" s="356"/>
      <c r="DO40" s="356"/>
      <c r="DP40" s="356"/>
      <c r="DQ40" s="356"/>
      <c r="DR40" s="356"/>
      <c r="DS40" s="356"/>
      <c r="DT40" s="356"/>
      <c r="DU40" s="356"/>
      <c r="DV40" s="356"/>
      <c r="DW40" s="356"/>
      <c r="DX40" s="356"/>
      <c r="DY40" s="356"/>
      <c r="DZ40" s="356"/>
      <c r="EA40" s="356"/>
      <c r="EB40" s="356"/>
      <c r="EC40" s="356"/>
      <c r="ED40" s="356"/>
      <c r="EE40" s="356"/>
      <c r="EF40" s="356"/>
      <c r="EG40" s="356"/>
      <c r="EH40" s="356"/>
      <c r="EI40" s="356"/>
      <c r="EJ40" s="356"/>
      <c r="EK40" s="356"/>
      <c r="EL40" s="356"/>
      <c r="EM40" s="356"/>
      <c r="EN40" s="356"/>
      <c r="EO40" s="356"/>
      <c r="EP40" s="356"/>
      <c r="EQ40" s="356"/>
      <c r="ER40" s="356"/>
      <c r="ES40" s="356"/>
      <c r="ET40" s="356"/>
      <c r="EU40" s="356"/>
      <c r="EV40" s="356"/>
      <c r="EW40" s="356"/>
      <c r="EX40" s="356"/>
      <c r="EY40" s="356"/>
      <c r="EZ40" s="356"/>
      <c r="FA40" s="356"/>
      <c r="FB40" s="356"/>
      <c r="FC40" s="356"/>
      <c r="FD40" s="356"/>
      <c r="FE40" s="356"/>
      <c r="FF40" s="356"/>
      <c r="FG40" s="356"/>
      <c r="FH40" s="356"/>
      <c r="FI40" s="356"/>
      <c r="FJ40" s="356"/>
      <c r="FK40" s="356"/>
      <c r="FL40" s="356"/>
      <c r="FM40" s="356"/>
      <c r="FN40" s="356"/>
      <c r="FO40" s="356"/>
      <c r="FP40" s="356"/>
      <c r="FQ40" s="356"/>
      <c r="FR40" s="356"/>
      <c r="FS40" s="356"/>
      <c r="FT40" s="356"/>
      <c r="FU40" s="356"/>
      <c r="FV40" s="356"/>
      <c r="FW40" s="356"/>
      <c r="FX40" s="356"/>
      <c r="FY40" s="356"/>
      <c r="FZ40" s="356"/>
      <c r="GA40" s="356"/>
      <c r="GB40" s="356"/>
      <c r="GC40" s="356"/>
      <c r="GD40" s="356"/>
      <c r="GE40" s="356"/>
      <c r="GF40" s="356"/>
      <c r="GG40" s="356"/>
      <c r="GH40" s="356"/>
      <c r="GI40" s="356"/>
      <c r="GJ40" s="356"/>
      <c r="GK40" s="356"/>
      <c r="GL40" s="356"/>
      <c r="GM40" s="356"/>
      <c r="GN40" s="356"/>
      <c r="GO40" s="356"/>
      <c r="GP40" s="356"/>
      <c r="GQ40" s="356"/>
      <c r="GR40" s="356"/>
      <c r="GS40" s="356"/>
      <c r="GT40" s="356"/>
      <c r="GU40" s="356"/>
      <c r="GV40" s="356"/>
      <c r="GW40" s="356"/>
      <c r="GX40" s="356"/>
      <c r="GY40" s="356"/>
      <c r="GZ40" s="356"/>
      <c r="HA40" s="356"/>
      <c r="HB40" s="356"/>
      <c r="HC40" s="356"/>
      <c r="HD40" s="356"/>
      <c r="HE40" s="356"/>
      <c r="HF40" s="356"/>
      <c r="HG40" s="356"/>
      <c r="HH40" s="356"/>
      <c r="HI40" s="356"/>
      <c r="HJ40" s="356"/>
      <c r="HK40" s="356"/>
      <c r="HL40" s="356"/>
      <c r="HM40" s="356"/>
      <c r="HN40" s="356"/>
      <c r="HO40" s="356"/>
      <c r="HP40" s="356"/>
      <c r="HQ40" s="356"/>
      <c r="HR40" s="356"/>
      <c r="HS40" s="356"/>
      <c r="HT40" s="356"/>
      <c r="HU40" s="356"/>
      <c r="HV40" s="356"/>
      <c r="HW40" s="356"/>
      <c r="HX40" s="356"/>
      <c r="HY40" s="356"/>
      <c r="HZ40" s="356"/>
      <c r="IA40" s="356"/>
      <c r="IB40" s="356"/>
      <c r="IC40" s="356"/>
      <c r="ID40" s="356"/>
      <c r="IE40" s="356"/>
      <c r="IF40" s="356"/>
      <c r="IG40" s="356"/>
      <c r="IH40" s="356"/>
      <c r="II40" s="356"/>
      <c r="IJ40" s="356"/>
      <c r="IK40" s="356"/>
      <c r="IL40" s="356"/>
      <c r="IM40" s="356"/>
      <c r="IN40" s="356"/>
      <c r="IO40" s="356"/>
      <c r="IP40" s="356"/>
      <c r="IQ40" s="356"/>
      <c r="IR40" s="356"/>
      <c r="IS40" s="356"/>
      <c r="IT40" s="356"/>
      <c r="IU40" s="356"/>
      <c r="IV40" s="356"/>
      <c r="IW40" s="356"/>
      <c r="IX40" s="356"/>
      <c r="IY40" s="356"/>
      <c r="IZ40" s="356"/>
      <c r="JA40" s="356"/>
      <c r="JB40" s="356"/>
      <c r="JC40" s="356"/>
      <c r="JD40" s="356"/>
      <c r="JE40" s="356"/>
      <c r="JF40" s="356"/>
      <c r="JG40" s="356"/>
      <c r="JH40" s="356"/>
      <c r="JI40" s="356"/>
      <c r="JJ40" s="356"/>
      <c r="JK40" s="356"/>
      <c r="JL40" s="356"/>
      <c r="JM40" s="356"/>
      <c r="JN40" s="356"/>
      <c r="JO40" s="356"/>
      <c r="JP40" s="356"/>
      <c r="JQ40" s="356"/>
      <c r="JR40" s="356"/>
      <c r="JS40" s="356"/>
      <c r="JT40" s="356"/>
      <c r="JU40" s="356"/>
      <c r="JV40" s="356"/>
      <c r="JW40" s="356"/>
      <c r="JX40" s="356"/>
      <c r="JY40" s="356"/>
      <c r="JZ40" s="356"/>
      <c r="KA40" s="356"/>
      <c r="KB40" s="356"/>
      <c r="KC40" s="356"/>
      <c r="KD40" s="356"/>
      <c r="KE40" s="356"/>
      <c r="KF40" s="356"/>
      <c r="KG40" s="356"/>
      <c r="KH40" s="356"/>
      <c r="KI40" s="356"/>
      <c r="KJ40" s="356"/>
      <c r="KK40" s="356"/>
      <c r="KL40" s="356"/>
      <c r="KM40" s="356"/>
      <c r="KN40" s="356"/>
      <c r="KO40" s="356"/>
      <c r="KP40" s="356"/>
      <c r="KQ40" s="356"/>
      <c r="KR40" s="356"/>
      <c r="KS40" s="356"/>
      <c r="KT40" s="356"/>
      <c r="KU40" s="356"/>
      <c r="KV40" s="356"/>
      <c r="KW40" s="356"/>
      <c r="KX40" s="356"/>
      <c r="KY40" s="356"/>
      <c r="KZ40" s="356"/>
      <c r="LA40" s="356"/>
      <c r="LB40" s="356"/>
      <c r="LC40" s="356"/>
      <c r="LD40" s="356"/>
      <c r="LE40" s="356"/>
      <c r="LF40" s="356"/>
      <c r="LG40" s="356"/>
      <c r="LH40" s="356"/>
      <c r="LI40" s="356"/>
      <c r="LJ40" s="356"/>
      <c r="LK40" s="356"/>
      <c r="LL40" s="356"/>
      <c r="LM40" s="356"/>
      <c r="LN40" s="356"/>
      <c r="LO40" s="356"/>
      <c r="LP40" s="356"/>
      <c r="LQ40" s="356"/>
      <c r="LR40" s="356"/>
      <c r="LS40" s="356"/>
      <c r="LT40" s="356"/>
      <c r="LU40" s="356"/>
      <c r="LV40" s="356"/>
      <c r="LW40" s="356"/>
      <c r="LX40" s="356"/>
      <c r="LY40" s="356"/>
      <c r="LZ40" s="356"/>
      <c r="MA40" s="356"/>
      <c r="MB40" s="356"/>
      <c r="MC40" s="356"/>
      <c r="MD40" s="356"/>
      <c r="ME40" s="356"/>
      <c r="MF40" s="356"/>
      <c r="MG40" s="356"/>
      <c r="MH40" s="356"/>
      <c r="MI40" s="356"/>
      <c r="MJ40" s="356"/>
      <c r="MK40" s="356"/>
      <c r="ML40" s="356"/>
      <c r="MM40" s="356"/>
      <c r="MN40" s="356"/>
      <c r="MO40" s="356"/>
      <c r="MP40" s="356"/>
      <c r="MQ40" s="356"/>
      <c r="MR40" s="356"/>
      <c r="MS40" s="356"/>
      <c r="MT40" s="356"/>
      <c r="MU40" s="356"/>
      <c r="MV40" s="356"/>
      <c r="MW40" s="356"/>
      <c r="MX40" s="356"/>
      <c r="MY40" s="356"/>
      <c r="MZ40" s="356"/>
      <c r="NA40" s="356"/>
      <c r="NB40" s="356"/>
      <c r="NC40" s="356"/>
      <c r="ND40" s="356"/>
      <c r="NE40" s="356"/>
      <c r="NF40" s="356"/>
      <c r="NG40" s="356"/>
      <c r="NH40" s="356"/>
      <c r="NI40" s="356"/>
      <c r="NJ40" s="356"/>
      <c r="NK40" s="356"/>
      <c r="NL40" s="356"/>
      <c r="NM40" s="356"/>
      <c r="NN40" s="356"/>
      <c r="NO40" s="356"/>
      <c r="NP40" s="356"/>
      <c r="NQ40" s="356"/>
      <c r="NR40" s="356"/>
      <c r="NS40" s="356"/>
      <c r="NT40" s="356"/>
      <c r="NU40" s="356"/>
      <c r="NV40" s="356"/>
      <c r="NW40" s="356"/>
      <c r="NX40" s="356"/>
      <c r="NY40" s="356"/>
      <c r="NZ40" s="356"/>
      <c r="OA40" s="356"/>
      <c r="OB40" s="356"/>
      <c r="OC40" s="356"/>
      <c r="OD40" s="356"/>
      <c r="OE40" s="356"/>
      <c r="OF40" s="356"/>
      <c r="OG40" s="356"/>
      <c r="OH40" s="356"/>
      <c r="OI40" s="356"/>
      <c r="OJ40" s="356"/>
      <c r="OK40" s="356"/>
      <c r="OL40" s="356"/>
      <c r="OM40" s="356"/>
      <c r="ON40" s="356"/>
      <c r="OO40" s="356"/>
      <c r="OP40" s="356"/>
      <c r="OQ40" s="356"/>
      <c r="OR40" s="356"/>
      <c r="OS40" s="356"/>
      <c r="OT40" s="356"/>
      <c r="OU40" s="356"/>
      <c r="OV40" s="356"/>
      <c r="OW40" s="356"/>
      <c r="OX40" s="356"/>
      <c r="OY40" s="356"/>
      <c r="OZ40" s="356"/>
      <c r="PA40" s="356"/>
      <c r="PB40" s="356"/>
      <c r="PC40" s="356"/>
      <c r="PD40" s="356"/>
      <c r="PE40" s="356"/>
      <c r="PF40" s="356"/>
      <c r="PG40" s="356"/>
      <c r="PH40" s="356"/>
      <c r="PI40" s="356"/>
      <c r="PJ40" s="356"/>
      <c r="PK40" s="356"/>
      <c r="PL40" s="356"/>
      <c r="PM40" s="356"/>
      <c r="PN40" s="356"/>
      <c r="PO40" s="356"/>
      <c r="PP40" s="356"/>
      <c r="PQ40" s="356"/>
      <c r="PR40" s="356"/>
      <c r="PS40" s="356"/>
      <c r="PT40" s="356"/>
      <c r="PU40" s="356"/>
      <c r="PV40" s="356"/>
      <c r="PW40" s="356"/>
      <c r="PX40" s="356"/>
      <c r="PY40" s="356"/>
      <c r="PZ40" s="356"/>
      <c r="QA40" s="356"/>
      <c r="QB40" s="356"/>
      <c r="QC40" s="356"/>
      <c r="QD40" s="356"/>
      <c r="QE40" s="356"/>
      <c r="QF40" s="356"/>
      <c r="QG40" s="356"/>
      <c r="QH40" s="356"/>
      <c r="QI40" s="356"/>
      <c r="QJ40" s="356"/>
      <c r="QK40" s="356"/>
      <c r="QL40" s="356"/>
      <c r="QM40" s="356"/>
      <c r="QN40" s="356"/>
      <c r="QO40" s="356"/>
      <c r="QP40" s="356"/>
      <c r="QQ40" s="356"/>
      <c r="QR40" s="356"/>
      <c r="QS40" s="356"/>
      <c r="QT40" s="356"/>
      <c r="QU40" s="356"/>
      <c r="QV40" s="356"/>
      <c r="QW40" s="356"/>
      <c r="QX40" s="356"/>
      <c r="QY40" s="356"/>
      <c r="QZ40" s="356"/>
      <c r="RA40" s="356"/>
      <c r="RB40" s="356"/>
      <c r="RC40" s="356"/>
      <c r="RD40" s="356"/>
      <c r="RE40" s="356"/>
      <c r="RF40" s="356"/>
      <c r="RG40" s="356"/>
      <c r="RH40" s="356"/>
      <c r="RI40" s="356"/>
      <c r="RJ40" s="356"/>
      <c r="RK40" s="356"/>
      <c r="RL40" s="356"/>
      <c r="RM40" s="356"/>
      <c r="RN40" s="356"/>
      <c r="RO40" s="356"/>
      <c r="RP40" s="356"/>
      <c r="RQ40" s="356"/>
      <c r="RR40" s="356"/>
      <c r="RS40" s="356"/>
      <c r="RT40" s="356"/>
      <c r="RU40" s="356"/>
      <c r="RV40" s="356"/>
      <c r="RW40" s="356"/>
      <c r="RX40" s="356"/>
      <c r="RY40" s="356"/>
      <c r="RZ40" s="356"/>
      <c r="SA40" s="356"/>
      <c r="SB40" s="356"/>
      <c r="SC40" s="356"/>
      <c r="SD40" s="356"/>
      <c r="SE40" s="356"/>
      <c r="SF40" s="356"/>
      <c r="SG40" s="356"/>
      <c r="SH40" s="356"/>
      <c r="SI40" s="356"/>
      <c r="SJ40" s="356"/>
      <c r="SK40" s="356"/>
      <c r="SL40" s="356"/>
      <c r="SM40" s="356"/>
      <c r="SN40" s="356"/>
      <c r="SO40" s="356"/>
      <c r="SP40" s="356"/>
      <c r="SQ40" s="356"/>
      <c r="SR40" s="356"/>
      <c r="SS40" s="356"/>
      <c r="ST40" s="356"/>
      <c r="SU40" s="356"/>
      <c r="SV40" s="356"/>
      <c r="SW40" s="356"/>
      <c r="SX40" s="356"/>
      <c r="SY40" s="356"/>
      <c r="SZ40" s="356"/>
      <c r="TA40" s="356"/>
      <c r="TB40" s="356"/>
      <c r="TC40" s="356"/>
      <c r="TD40" s="356"/>
      <c r="TE40" s="356"/>
      <c r="TF40" s="356"/>
      <c r="TG40" s="356"/>
      <c r="TH40" s="356"/>
      <c r="TI40" s="356"/>
      <c r="TJ40" s="356"/>
      <c r="TK40" s="356"/>
      <c r="TL40" s="356"/>
      <c r="TM40" s="356"/>
      <c r="TN40" s="356"/>
      <c r="TO40" s="356"/>
      <c r="TP40" s="356"/>
      <c r="TQ40" s="356"/>
      <c r="TR40" s="356"/>
      <c r="TS40" s="356"/>
      <c r="TT40" s="356"/>
      <c r="TU40" s="356"/>
      <c r="TV40" s="356"/>
      <c r="TW40" s="356"/>
      <c r="TX40" s="356"/>
      <c r="TY40" s="356"/>
      <c r="TZ40" s="356"/>
      <c r="UA40" s="356"/>
      <c r="UB40" s="356"/>
      <c r="UC40" s="356"/>
      <c r="UD40" s="356"/>
      <c r="UE40" s="356"/>
      <c r="UF40" s="356"/>
      <c r="UG40" s="356"/>
      <c r="UH40" s="356"/>
      <c r="UI40" s="356"/>
      <c r="UJ40" s="356"/>
      <c r="UK40" s="356"/>
      <c r="UL40" s="356"/>
      <c r="UM40" s="356"/>
      <c r="UN40" s="356"/>
      <c r="UO40" s="356"/>
      <c r="UP40" s="356"/>
      <c r="UQ40" s="356"/>
      <c r="UR40" s="356"/>
      <c r="US40" s="356"/>
      <c r="UT40" s="356"/>
      <c r="UU40" s="356"/>
      <c r="UV40" s="356"/>
      <c r="UW40" s="356"/>
      <c r="UX40" s="356"/>
      <c r="UY40" s="356"/>
      <c r="UZ40" s="356"/>
      <c r="VA40" s="356"/>
      <c r="VB40" s="356"/>
      <c r="VC40" s="356"/>
      <c r="VD40" s="356"/>
      <c r="VE40" s="356"/>
      <c r="VF40" s="356"/>
      <c r="VG40" s="356"/>
      <c r="VH40" s="356"/>
      <c r="VI40" s="356"/>
      <c r="VJ40" s="356"/>
      <c r="VK40" s="356"/>
      <c r="VL40" s="356"/>
      <c r="VM40" s="356"/>
      <c r="VN40" s="356"/>
      <c r="VO40" s="356"/>
      <c r="VP40" s="356"/>
      <c r="VQ40" s="356"/>
      <c r="VR40" s="356"/>
      <c r="VS40" s="356"/>
      <c r="VT40" s="356"/>
      <c r="VU40" s="356"/>
      <c r="VV40" s="356"/>
      <c r="VW40" s="356"/>
      <c r="VX40" s="356"/>
      <c r="VY40" s="356"/>
      <c r="VZ40" s="356"/>
      <c r="WA40" s="356"/>
      <c r="WB40" s="356"/>
      <c r="WC40" s="356"/>
      <c r="WD40" s="356"/>
      <c r="WE40" s="356"/>
      <c r="WF40" s="356"/>
      <c r="WG40" s="356"/>
      <c r="WH40" s="356"/>
      <c r="WI40" s="356"/>
      <c r="WJ40" s="356"/>
      <c r="WK40" s="356"/>
      <c r="WL40" s="356"/>
      <c r="WM40" s="356"/>
      <c r="WN40" s="356"/>
      <c r="WO40" s="356"/>
      <c r="WP40" s="356"/>
      <c r="WQ40" s="356"/>
      <c r="WR40" s="356"/>
      <c r="WS40" s="356"/>
      <c r="WT40" s="356"/>
      <c r="WU40" s="356"/>
      <c r="WV40" s="356"/>
      <c r="WW40" s="356"/>
      <c r="WX40" s="356"/>
      <c r="WY40" s="356"/>
      <c r="WZ40" s="356"/>
      <c r="XA40" s="356"/>
      <c r="XB40" s="356"/>
      <c r="XC40" s="356"/>
      <c r="XD40" s="356"/>
      <c r="XE40" s="356"/>
      <c r="XF40" s="356"/>
      <c r="XG40" s="356"/>
      <c r="XH40" s="356"/>
      <c r="XI40" s="356"/>
      <c r="XJ40" s="356"/>
      <c r="XK40" s="356"/>
      <c r="XL40" s="356"/>
      <c r="XM40" s="356"/>
      <c r="XN40" s="356"/>
      <c r="XO40" s="356"/>
      <c r="XP40" s="356"/>
      <c r="XQ40" s="356"/>
      <c r="XR40" s="356"/>
      <c r="XS40" s="356"/>
      <c r="XT40" s="356"/>
      <c r="XU40" s="356"/>
      <c r="XV40" s="356"/>
      <c r="XW40" s="356"/>
      <c r="XX40" s="356"/>
      <c r="XY40" s="356"/>
      <c r="XZ40" s="356"/>
      <c r="YA40" s="356"/>
      <c r="YB40" s="356"/>
      <c r="YC40" s="356"/>
      <c r="YD40" s="356"/>
      <c r="YE40" s="356"/>
      <c r="YF40" s="356"/>
      <c r="YG40" s="356"/>
      <c r="YH40" s="356"/>
      <c r="YI40" s="356"/>
      <c r="YJ40" s="356"/>
      <c r="YK40" s="356"/>
      <c r="YL40" s="356"/>
      <c r="YM40" s="356"/>
      <c r="YN40" s="356"/>
      <c r="YO40" s="356"/>
      <c r="YP40" s="356"/>
      <c r="YQ40" s="356"/>
      <c r="YR40" s="356"/>
      <c r="YS40" s="356"/>
      <c r="YT40" s="356"/>
      <c r="YU40" s="356"/>
      <c r="YV40" s="356"/>
      <c r="YW40" s="356"/>
      <c r="YX40" s="356"/>
      <c r="YY40" s="356"/>
      <c r="YZ40" s="356"/>
      <c r="ZA40" s="356"/>
      <c r="ZB40" s="356"/>
      <c r="ZC40" s="356"/>
      <c r="ZD40" s="356"/>
      <c r="ZE40" s="356"/>
      <c r="ZF40" s="356"/>
      <c r="ZG40" s="356"/>
      <c r="ZH40" s="356"/>
      <c r="ZI40" s="356"/>
      <c r="ZJ40" s="356"/>
      <c r="ZK40" s="356"/>
      <c r="ZL40" s="356"/>
      <c r="ZM40" s="356"/>
      <c r="ZN40" s="356"/>
      <c r="ZO40" s="356"/>
      <c r="ZP40" s="356"/>
      <c r="ZQ40" s="356"/>
      <c r="ZR40" s="356"/>
      <c r="ZS40" s="356"/>
      <c r="ZT40" s="356"/>
      <c r="ZU40" s="356"/>
      <c r="ZV40" s="356"/>
      <c r="ZW40" s="356"/>
      <c r="ZX40" s="356"/>
      <c r="ZY40" s="356"/>
      <c r="ZZ40" s="356"/>
      <c r="AAA40" s="356"/>
      <c r="AAB40" s="356"/>
      <c r="AAC40" s="356"/>
      <c r="AAD40" s="356"/>
      <c r="AAE40" s="356"/>
      <c r="AAF40" s="356"/>
      <c r="AAG40" s="356"/>
      <c r="AAH40" s="356"/>
      <c r="AAI40" s="356"/>
      <c r="AAJ40" s="356"/>
      <c r="AAK40" s="356"/>
      <c r="AAL40" s="356"/>
      <c r="AAM40" s="356"/>
      <c r="AAN40" s="356"/>
      <c r="AAO40" s="356"/>
      <c r="AAP40" s="356"/>
      <c r="AAQ40" s="356"/>
      <c r="AAR40" s="356"/>
      <c r="AAS40" s="356"/>
      <c r="AAT40" s="356"/>
      <c r="AAU40" s="356"/>
      <c r="AAV40" s="356"/>
      <c r="AAW40" s="356"/>
      <c r="AAX40" s="356"/>
      <c r="AAY40" s="356"/>
      <c r="AAZ40" s="356"/>
      <c r="ABA40" s="356"/>
      <c r="ABB40" s="356"/>
      <c r="ABC40" s="356"/>
      <c r="ABD40" s="356"/>
      <c r="ABE40" s="356"/>
      <c r="ABF40" s="356"/>
      <c r="ABG40" s="356"/>
      <c r="ABH40" s="356"/>
      <c r="ABI40" s="356"/>
      <c r="ABJ40" s="356"/>
      <c r="ABK40" s="356"/>
      <c r="ABL40" s="356"/>
      <c r="ABM40" s="356"/>
      <c r="ABN40" s="356"/>
      <c r="ABO40" s="356"/>
      <c r="ABP40" s="356"/>
      <c r="ABQ40" s="356"/>
      <c r="ABR40" s="356"/>
      <c r="ABS40" s="356"/>
      <c r="ABT40" s="356"/>
      <c r="ABU40" s="356"/>
      <c r="ABV40" s="356"/>
      <c r="ABW40" s="356"/>
      <c r="ABX40" s="356"/>
      <c r="ABY40" s="356"/>
      <c r="ABZ40" s="356"/>
      <c r="ACA40" s="356"/>
      <c r="ACB40" s="356"/>
      <c r="ACC40" s="356"/>
      <c r="ACD40" s="356"/>
      <c r="ACE40" s="356"/>
      <c r="ACF40" s="356"/>
      <c r="ACG40" s="356"/>
      <c r="ACH40" s="356"/>
      <c r="ACI40" s="356"/>
      <c r="ACJ40" s="356"/>
      <c r="ACK40" s="356"/>
      <c r="ACL40" s="356"/>
      <c r="ACM40" s="356"/>
      <c r="ACN40" s="356"/>
      <c r="ACO40" s="356"/>
      <c r="ACP40" s="356"/>
      <c r="ACQ40" s="356"/>
      <c r="ACR40" s="356"/>
      <c r="ACS40" s="356"/>
      <c r="ACT40" s="356"/>
      <c r="ACU40" s="356"/>
      <c r="ACV40" s="356"/>
      <c r="ACW40" s="356"/>
      <c r="ACX40" s="356"/>
      <c r="ACY40" s="356"/>
      <c r="ACZ40" s="356"/>
      <c r="ADA40" s="356"/>
      <c r="ADB40" s="356"/>
      <c r="ADC40" s="356"/>
      <c r="ADD40" s="356"/>
      <c r="ADE40" s="356"/>
      <c r="ADF40" s="356"/>
      <c r="ADG40" s="356"/>
      <c r="ADH40" s="356"/>
      <c r="ADI40" s="356"/>
      <c r="ADJ40" s="356"/>
      <c r="ADK40" s="356"/>
      <c r="ADL40" s="356"/>
      <c r="ADM40" s="356"/>
      <c r="ADN40" s="356"/>
      <c r="ADO40" s="356"/>
      <c r="ADP40" s="356"/>
      <c r="ADQ40" s="356"/>
      <c r="ADR40" s="356"/>
      <c r="ADS40" s="356"/>
      <c r="ADT40" s="356"/>
      <c r="ADU40" s="356"/>
      <c r="ADV40" s="356"/>
      <c r="ADW40" s="356"/>
      <c r="ADX40" s="356"/>
      <c r="ADY40" s="356"/>
      <c r="ADZ40" s="356"/>
      <c r="AEA40" s="356"/>
      <c r="AEB40" s="356"/>
      <c r="AEC40" s="356"/>
      <c r="AED40" s="356"/>
      <c r="AEE40" s="356"/>
      <c r="AEF40" s="356"/>
      <c r="AEG40" s="356"/>
      <c r="AEH40" s="356"/>
      <c r="AEI40" s="356"/>
      <c r="AEJ40" s="356"/>
      <c r="AEK40" s="356"/>
      <c r="AEL40" s="356"/>
      <c r="AEM40" s="356"/>
      <c r="AEN40" s="356"/>
      <c r="AEO40" s="356"/>
      <c r="AEP40" s="356"/>
      <c r="AEQ40" s="356"/>
      <c r="AER40" s="356"/>
      <c r="AES40" s="356"/>
      <c r="AET40" s="356"/>
      <c r="AEU40" s="356"/>
      <c r="AEV40" s="356"/>
      <c r="AEW40" s="356"/>
      <c r="AEX40" s="356"/>
      <c r="AEY40" s="356"/>
      <c r="AEZ40" s="356"/>
      <c r="AFA40" s="356"/>
      <c r="AFB40" s="356"/>
      <c r="AFC40" s="356"/>
      <c r="AFD40" s="356"/>
      <c r="AFE40" s="356"/>
      <c r="AFF40" s="356"/>
      <c r="AFG40" s="356"/>
      <c r="AFH40" s="356"/>
      <c r="AFI40" s="356"/>
      <c r="AFJ40" s="356"/>
      <c r="AFK40" s="356"/>
      <c r="AFL40" s="356"/>
      <c r="AFM40" s="356"/>
      <c r="AFN40" s="356"/>
      <c r="AFO40" s="356"/>
      <c r="AFP40" s="356"/>
      <c r="AFQ40" s="356"/>
      <c r="AFR40" s="356"/>
      <c r="AFS40" s="356"/>
      <c r="AFT40" s="356"/>
      <c r="AFU40" s="356"/>
      <c r="AFV40" s="356"/>
      <c r="AFW40" s="356"/>
      <c r="AFX40" s="356"/>
      <c r="AFY40" s="356"/>
      <c r="AFZ40" s="356"/>
      <c r="AGA40" s="356"/>
      <c r="AGB40" s="356"/>
      <c r="AGC40" s="356"/>
      <c r="AGD40" s="356"/>
      <c r="AGE40" s="356"/>
      <c r="AGF40" s="356"/>
      <c r="AGG40" s="356"/>
      <c r="AGH40" s="356"/>
      <c r="AGI40" s="356"/>
      <c r="AGJ40" s="356"/>
      <c r="AGK40" s="356"/>
      <c r="AGL40" s="356"/>
      <c r="AGM40" s="356"/>
      <c r="AGN40" s="356"/>
      <c r="AGO40" s="356"/>
      <c r="AGP40" s="356"/>
      <c r="AGQ40" s="356"/>
      <c r="AGR40" s="356"/>
      <c r="AGS40" s="356"/>
      <c r="AGT40" s="356"/>
      <c r="AGU40" s="356"/>
      <c r="AGV40" s="356"/>
      <c r="AGW40" s="356"/>
      <c r="AGX40" s="356"/>
      <c r="AGY40" s="356"/>
      <c r="AGZ40" s="356"/>
      <c r="AHA40" s="356"/>
      <c r="AHB40" s="356"/>
      <c r="AHC40" s="356"/>
      <c r="AHD40" s="356"/>
      <c r="AHE40" s="356"/>
      <c r="AHF40" s="356"/>
      <c r="AHG40" s="356"/>
      <c r="AHH40" s="356"/>
      <c r="AHI40" s="356"/>
      <c r="AHJ40" s="356"/>
      <c r="AHK40" s="356"/>
      <c r="AHL40" s="356"/>
      <c r="AHM40" s="356"/>
      <c r="AHN40" s="356"/>
      <c r="AHO40" s="356"/>
      <c r="AHP40" s="356"/>
      <c r="AHQ40" s="356"/>
      <c r="AHR40" s="356"/>
      <c r="AHS40" s="356"/>
      <c r="AHT40" s="356"/>
      <c r="AHU40" s="356"/>
      <c r="AHV40" s="356"/>
      <c r="AHW40" s="356"/>
      <c r="AHX40" s="356"/>
      <c r="AHY40" s="356"/>
      <c r="AHZ40" s="356"/>
      <c r="AIA40" s="356"/>
      <c r="AIB40" s="356"/>
      <c r="AIC40" s="356"/>
      <c r="AID40" s="356"/>
      <c r="AIE40" s="356"/>
      <c r="AIF40" s="356"/>
      <c r="AIG40" s="356"/>
      <c r="AIH40" s="356"/>
      <c r="AII40" s="356"/>
      <c r="AIJ40" s="356"/>
      <c r="AIK40" s="356"/>
      <c r="AIL40" s="356"/>
      <c r="AIM40" s="356"/>
      <c r="AIN40" s="356"/>
      <c r="AIO40" s="356"/>
      <c r="AIP40" s="356"/>
      <c r="AIQ40" s="356"/>
      <c r="AIR40" s="356"/>
      <c r="AIS40" s="356"/>
      <c r="AIT40" s="356"/>
      <c r="AIU40" s="356"/>
      <c r="AIV40" s="356"/>
      <c r="AIW40" s="356"/>
      <c r="AIX40" s="356"/>
      <c r="AIY40" s="356"/>
      <c r="AIZ40" s="356"/>
      <c r="AJA40" s="356"/>
      <c r="AJB40" s="356"/>
      <c r="AJC40" s="356"/>
      <c r="AJD40" s="356"/>
      <c r="AJE40" s="356"/>
      <c r="AJF40" s="356"/>
      <c r="AJG40" s="356"/>
      <c r="AJH40" s="356"/>
      <c r="AJI40" s="356"/>
      <c r="AJJ40" s="356"/>
      <c r="AJK40" s="356"/>
      <c r="AJL40" s="356"/>
      <c r="AJM40" s="356"/>
      <c r="AJN40" s="356"/>
      <c r="AJO40" s="356"/>
      <c r="AJP40" s="356"/>
      <c r="AJQ40" s="356"/>
      <c r="AJR40" s="356"/>
      <c r="AJS40" s="356"/>
      <c r="AJT40" s="356"/>
      <c r="AJU40" s="356"/>
      <c r="AJV40" s="356"/>
      <c r="AJW40" s="356"/>
      <c r="AJX40" s="356"/>
      <c r="AJY40" s="356"/>
      <c r="AJZ40" s="356"/>
      <c r="AKA40" s="356"/>
      <c r="AKB40" s="356"/>
      <c r="AKC40" s="356"/>
      <c r="AKD40" s="356"/>
      <c r="AKE40" s="356"/>
      <c r="AKF40" s="356"/>
      <c r="AKG40" s="356"/>
      <c r="AKH40" s="356"/>
      <c r="AKI40" s="356"/>
      <c r="AKJ40" s="356"/>
      <c r="AKK40" s="356"/>
      <c r="AKL40" s="356"/>
      <c r="AKM40" s="356"/>
      <c r="AKN40" s="356"/>
      <c r="AKO40" s="356"/>
      <c r="AKP40" s="356"/>
      <c r="AKQ40" s="356"/>
      <c r="AKR40" s="356"/>
      <c r="AKS40" s="356"/>
      <c r="AKT40" s="356"/>
      <c r="AKU40" s="356"/>
      <c r="AKV40" s="356"/>
      <c r="AKW40" s="356"/>
      <c r="AKX40" s="356"/>
      <c r="AKY40" s="356"/>
      <c r="AKZ40" s="356"/>
      <c r="ALA40" s="356"/>
      <c r="ALB40" s="356"/>
      <c r="ALC40" s="356"/>
      <c r="ALD40" s="356"/>
      <c r="ALE40" s="356"/>
      <c r="ALF40" s="356"/>
      <c r="ALG40" s="356"/>
      <c r="ALH40" s="356"/>
      <c r="ALI40" s="356"/>
      <c r="ALJ40" s="356"/>
      <c r="ALK40" s="356"/>
      <c r="ALL40" s="356"/>
      <c r="ALM40" s="356"/>
      <c r="ALN40" s="356"/>
      <c r="ALO40" s="356"/>
      <c r="ALP40" s="356"/>
      <c r="ALQ40" s="356"/>
      <c r="ALR40" s="356"/>
      <c r="ALS40" s="356"/>
      <c r="ALT40" s="356"/>
      <c r="ALU40" s="356"/>
      <c r="ALV40" s="356"/>
      <c r="ALW40" s="356"/>
      <c r="ALX40" s="356"/>
      <c r="ALY40" s="356"/>
      <c r="ALZ40" s="356"/>
      <c r="AMA40" s="356"/>
      <c r="AMB40" s="356"/>
      <c r="AMC40" s="356"/>
      <c r="AMD40" s="356"/>
      <c r="AME40" s="356"/>
      <c r="AMF40" s="356"/>
      <c r="AMG40" s="356"/>
      <c r="AMH40" s="356"/>
      <c r="AMI40" s="356"/>
      <c r="AMJ40" s="356"/>
      <c r="AMK40" s="356"/>
      <c r="AML40" s="356"/>
      <c r="AMM40" s="356"/>
      <c r="AMN40" s="356"/>
      <c r="AMO40" s="356"/>
      <c r="AMP40" s="356"/>
      <c r="AMQ40" s="356"/>
      <c r="AMR40" s="356"/>
      <c r="AMS40" s="356"/>
      <c r="AMT40" s="356"/>
      <c r="AMU40" s="356"/>
      <c r="AMV40" s="356"/>
      <c r="AMW40" s="356"/>
      <c r="AMX40" s="356"/>
      <c r="AMY40" s="356"/>
      <c r="AMZ40" s="356"/>
      <c r="ANA40" s="356"/>
      <c r="ANB40" s="356"/>
      <c r="ANC40" s="356"/>
      <c r="AND40" s="356"/>
      <c r="ANE40" s="356"/>
      <c r="ANF40" s="356"/>
      <c r="ANG40" s="356"/>
      <c r="ANH40" s="356"/>
      <c r="ANI40" s="356"/>
      <c r="ANJ40" s="356"/>
      <c r="ANK40" s="356"/>
      <c r="ANL40" s="356"/>
      <c r="ANM40" s="356"/>
      <c r="ANN40" s="356"/>
      <c r="ANO40" s="356"/>
      <c r="ANP40" s="356"/>
      <c r="ANQ40" s="356"/>
      <c r="ANR40" s="356"/>
      <c r="ANS40" s="356"/>
      <c r="ANT40" s="356"/>
      <c r="ANU40" s="356"/>
      <c r="ANV40" s="356"/>
      <c r="ANW40" s="356"/>
      <c r="ANX40" s="356"/>
      <c r="ANY40" s="356"/>
      <c r="ANZ40" s="356"/>
      <c r="AOA40" s="356"/>
      <c r="AOB40" s="356"/>
      <c r="AOC40" s="356"/>
      <c r="AOD40" s="356"/>
      <c r="AOE40" s="356"/>
      <c r="AOF40" s="356"/>
      <c r="AOG40" s="356"/>
      <c r="AOH40" s="356"/>
      <c r="AOI40" s="356"/>
      <c r="AOJ40" s="356"/>
      <c r="AOK40" s="356"/>
      <c r="AOL40" s="356"/>
      <c r="AOM40" s="356"/>
      <c r="AON40" s="356"/>
      <c r="AOO40" s="356"/>
      <c r="AOP40" s="356"/>
      <c r="AOQ40" s="356"/>
      <c r="AOR40" s="356"/>
      <c r="AOS40" s="356"/>
      <c r="AOT40" s="356"/>
      <c r="AOU40" s="356"/>
      <c r="AOV40" s="356"/>
      <c r="AOW40" s="356"/>
      <c r="AOX40" s="356"/>
      <c r="AOY40" s="356"/>
      <c r="AOZ40" s="356"/>
      <c r="APA40" s="356"/>
      <c r="APB40" s="356"/>
      <c r="APC40" s="356"/>
      <c r="APD40" s="356"/>
      <c r="APE40" s="356"/>
      <c r="APF40" s="356"/>
      <c r="APG40" s="356"/>
      <c r="APH40" s="356"/>
      <c r="API40" s="356"/>
      <c r="APJ40" s="356"/>
      <c r="APK40" s="356"/>
      <c r="APL40" s="356"/>
      <c r="APM40" s="356"/>
      <c r="APN40" s="356"/>
      <c r="APO40" s="356"/>
      <c r="APP40" s="356"/>
      <c r="APQ40" s="356"/>
      <c r="APR40" s="356"/>
      <c r="APS40" s="356"/>
      <c r="APT40" s="356"/>
      <c r="APU40" s="356"/>
      <c r="APV40" s="356"/>
      <c r="APW40" s="356"/>
      <c r="APX40" s="356"/>
      <c r="APY40" s="356"/>
      <c r="APZ40" s="356"/>
      <c r="AQA40" s="356"/>
      <c r="AQB40" s="356"/>
      <c r="AQC40" s="356"/>
      <c r="AQD40" s="356"/>
      <c r="AQE40" s="356"/>
      <c r="AQF40" s="356"/>
      <c r="AQG40" s="356"/>
      <c r="AQH40" s="356"/>
      <c r="AQI40" s="356"/>
      <c r="AQJ40" s="356"/>
      <c r="AQK40" s="356"/>
      <c r="AQL40" s="356"/>
      <c r="AQM40" s="356"/>
      <c r="AQN40" s="356"/>
      <c r="AQO40" s="356"/>
      <c r="AQP40" s="356"/>
      <c r="AQQ40" s="356"/>
      <c r="AQR40" s="356"/>
      <c r="AQS40" s="356"/>
      <c r="AQT40" s="356"/>
      <c r="AQU40" s="356"/>
      <c r="AQV40" s="356"/>
      <c r="AQW40" s="356"/>
      <c r="AQX40" s="356"/>
      <c r="AQY40" s="356"/>
      <c r="AQZ40" s="356"/>
      <c r="ARA40" s="356"/>
      <c r="ARB40" s="356"/>
      <c r="ARC40" s="356"/>
      <c r="ARD40" s="356"/>
      <c r="ARE40" s="356"/>
      <c r="ARF40" s="356"/>
      <c r="ARG40" s="356"/>
      <c r="ARH40" s="356"/>
      <c r="ARI40" s="356"/>
      <c r="ARJ40" s="356"/>
      <c r="ARK40" s="356"/>
      <c r="ARL40" s="356"/>
      <c r="ARM40" s="356"/>
      <c r="ARN40" s="356"/>
      <c r="ARO40" s="356"/>
      <c r="ARP40" s="356"/>
      <c r="ARQ40" s="356"/>
      <c r="ARR40" s="356"/>
      <c r="ARS40" s="356"/>
      <c r="ART40" s="356"/>
      <c r="ARU40" s="356"/>
      <c r="ARV40" s="356"/>
      <c r="ARW40" s="356"/>
      <c r="ARX40" s="356"/>
      <c r="ARY40" s="356"/>
      <c r="ARZ40" s="356"/>
      <c r="ASA40" s="356"/>
      <c r="ASB40" s="356"/>
      <c r="ASC40" s="356"/>
      <c r="ASD40" s="356"/>
      <c r="ASE40" s="356"/>
      <c r="ASF40" s="356"/>
      <c r="ASG40" s="356"/>
      <c r="ASH40" s="356"/>
      <c r="ASI40" s="356"/>
      <c r="ASJ40" s="356"/>
      <c r="ASK40" s="356"/>
      <c r="ASL40" s="356"/>
      <c r="ASM40" s="356"/>
      <c r="ASN40" s="356"/>
      <c r="ASO40" s="356"/>
      <c r="ASP40" s="356"/>
      <c r="ASQ40" s="356"/>
      <c r="ASR40" s="356"/>
      <c r="ASS40" s="356"/>
      <c r="AST40" s="356"/>
      <c r="ASU40" s="356"/>
      <c r="ASV40" s="356"/>
      <c r="ASW40" s="356"/>
      <c r="ASX40" s="356"/>
      <c r="ASY40" s="356"/>
      <c r="ASZ40" s="356"/>
      <c r="ATA40" s="356"/>
      <c r="ATB40" s="356"/>
      <c r="ATC40" s="356"/>
      <c r="ATD40" s="356"/>
      <c r="ATE40" s="356"/>
      <c r="ATF40" s="356"/>
      <c r="ATG40" s="356"/>
      <c r="ATH40" s="356"/>
      <c r="ATI40" s="356"/>
      <c r="ATJ40" s="356"/>
      <c r="ATK40" s="356"/>
      <c r="ATL40" s="356"/>
      <c r="ATM40" s="356"/>
      <c r="ATN40" s="356"/>
      <c r="ATO40" s="356"/>
      <c r="ATP40" s="356"/>
      <c r="ATQ40" s="356"/>
      <c r="ATR40" s="356"/>
      <c r="ATS40" s="356"/>
      <c r="ATT40" s="356"/>
      <c r="ATU40" s="356"/>
      <c r="ATV40" s="356"/>
      <c r="ATW40" s="356"/>
      <c r="ATX40" s="356"/>
      <c r="ATY40" s="356"/>
      <c r="ATZ40" s="356"/>
      <c r="AUA40" s="356"/>
      <c r="AUB40" s="356"/>
      <c r="AUC40" s="356"/>
      <c r="AUD40" s="356"/>
      <c r="AUE40" s="356"/>
      <c r="AUF40" s="356"/>
      <c r="AUG40" s="356"/>
      <c r="AUH40" s="356"/>
      <c r="AUI40" s="356"/>
      <c r="AUJ40" s="356"/>
      <c r="AUK40" s="356"/>
      <c r="AUL40" s="356"/>
      <c r="AUM40" s="356"/>
      <c r="AUN40" s="356"/>
      <c r="AUO40" s="356"/>
      <c r="AUP40" s="356"/>
      <c r="AUQ40" s="356"/>
      <c r="AUR40" s="356"/>
      <c r="AUS40" s="356"/>
      <c r="AUT40" s="356"/>
      <c r="AUU40" s="356"/>
      <c r="AUV40" s="356"/>
      <c r="AUW40" s="356"/>
      <c r="AUX40" s="356"/>
      <c r="AUY40" s="356"/>
      <c r="AUZ40" s="356"/>
      <c r="AVA40" s="356"/>
      <c r="AVB40" s="356"/>
      <c r="AVC40" s="356"/>
      <c r="AVD40" s="356"/>
      <c r="AVE40" s="356"/>
      <c r="AVF40" s="356"/>
      <c r="AVG40" s="356"/>
      <c r="AVH40" s="356"/>
      <c r="AVI40" s="356"/>
      <c r="AVJ40" s="356"/>
      <c r="AVK40" s="356"/>
      <c r="AVL40" s="356"/>
      <c r="AVM40" s="356"/>
      <c r="AVN40" s="356"/>
      <c r="AVO40" s="356"/>
      <c r="AVP40" s="356"/>
      <c r="AVQ40" s="356"/>
      <c r="AVR40" s="356"/>
      <c r="AVS40" s="356"/>
      <c r="AVT40" s="356"/>
      <c r="AVU40" s="356"/>
      <c r="AVV40" s="356"/>
      <c r="AVW40" s="356"/>
      <c r="AVX40" s="356"/>
      <c r="AVY40" s="356"/>
      <c r="AVZ40" s="356"/>
      <c r="AWA40" s="356"/>
      <c r="AWB40" s="356"/>
      <c r="AWC40" s="356"/>
      <c r="AWD40" s="356"/>
      <c r="AWE40" s="356"/>
      <c r="AWF40" s="356"/>
      <c r="AWG40" s="356"/>
      <c r="AWH40" s="356"/>
      <c r="AWI40" s="356"/>
      <c r="AWJ40" s="356"/>
      <c r="AWK40" s="356"/>
      <c r="AWL40" s="356"/>
      <c r="AWM40" s="356"/>
      <c r="AWN40" s="356"/>
      <c r="AWO40" s="356"/>
      <c r="AWP40" s="356"/>
      <c r="AWQ40" s="356"/>
      <c r="AWR40" s="356"/>
      <c r="AWS40" s="356"/>
      <c r="AWT40" s="356"/>
      <c r="AWU40" s="356"/>
      <c r="AWV40" s="356"/>
      <c r="AWW40" s="356"/>
      <c r="AWX40" s="356"/>
      <c r="AWY40" s="356"/>
      <c r="AWZ40" s="356"/>
      <c r="AXA40" s="356"/>
      <c r="AXB40" s="356"/>
      <c r="AXC40" s="356"/>
      <c r="AXD40" s="356"/>
      <c r="AXE40" s="356"/>
      <c r="AXF40" s="356"/>
      <c r="AXG40" s="356"/>
      <c r="AXH40" s="356"/>
      <c r="AXI40" s="356"/>
      <c r="AXJ40" s="356"/>
      <c r="AXK40" s="356"/>
      <c r="AXL40" s="356"/>
      <c r="AXM40" s="356"/>
      <c r="AXN40" s="356"/>
      <c r="AXO40" s="356"/>
      <c r="AXP40" s="356"/>
      <c r="AXQ40" s="356"/>
      <c r="AXR40" s="356"/>
      <c r="AXS40" s="356"/>
      <c r="AXT40" s="356"/>
      <c r="AXU40" s="356"/>
      <c r="AXV40" s="356"/>
      <c r="AXW40" s="356"/>
      <c r="AXX40" s="356"/>
      <c r="AXY40" s="356"/>
      <c r="AXZ40" s="356"/>
      <c r="AYA40" s="356"/>
      <c r="AYB40" s="356"/>
      <c r="AYC40" s="356"/>
      <c r="AYD40" s="356"/>
      <c r="AYE40" s="356"/>
      <c r="AYF40" s="356"/>
      <c r="AYG40" s="356"/>
      <c r="AYH40" s="356"/>
      <c r="AYI40" s="356"/>
      <c r="AYJ40" s="356"/>
      <c r="AYK40" s="356"/>
      <c r="AYL40" s="356"/>
      <c r="AYM40" s="356"/>
      <c r="AYN40" s="356"/>
      <c r="AYO40" s="356"/>
      <c r="AYP40" s="356"/>
      <c r="AYQ40" s="356"/>
      <c r="AYR40" s="356"/>
      <c r="AYS40" s="356"/>
      <c r="AYT40" s="356"/>
      <c r="AYU40" s="356"/>
      <c r="AYV40" s="356"/>
      <c r="AYW40" s="356"/>
      <c r="AYX40" s="356"/>
      <c r="AYY40" s="356"/>
      <c r="AYZ40" s="356"/>
      <c r="AZA40" s="356"/>
      <c r="AZB40" s="356"/>
      <c r="AZC40" s="356"/>
      <c r="AZD40" s="356"/>
      <c r="AZE40" s="356"/>
      <c r="AZF40" s="356"/>
      <c r="AZG40" s="356"/>
      <c r="AZH40" s="356"/>
      <c r="AZI40" s="356"/>
      <c r="AZJ40" s="356"/>
      <c r="AZK40" s="356"/>
      <c r="AZL40" s="356"/>
      <c r="AZM40" s="356"/>
      <c r="AZN40" s="356"/>
      <c r="AZO40" s="356"/>
      <c r="AZP40" s="356"/>
      <c r="AZQ40" s="356"/>
      <c r="AZR40" s="356"/>
      <c r="AZS40" s="356"/>
      <c r="AZT40" s="356"/>
      <c r="AZU40" s="356"/>
      <c r="AZV40" s="356"/>
      <c r="AZW40" s="356"/>
      <c r="AZX40" s="356"/>
      <c r="AZY40" s="356"/>
      <c r="AZZ40" s="356"/>
      <c r="BAA40" s="356"/>
      <c r="BAB40" s="356"/>
      <c r="BAC40" s="356"/>
      <c r="BAD40" s="356"/>
      <c r="BAE40" s="356"/>
      <c r="BAF40" s="356"/>
      <c r="BAG40" s="356"/>
      <c r="BAH40" s="356"/>
      <c r="BAI40" s="356"/>
      <c r="BAJ40" s="356"/>
      <c r="BAK40" s="356"/>
      <c r="BAL40" s="356"/>
      <c r="BAM40" s="356"/>
      <c r="BAN40" s="356"/>
      <c r="BAO40" s="356"/>
      <c r="BAP40" s="356"/>
      <c r="BAQ40" s="356"/>
      <c r="BAR40" s="356"/>
      <c r="BAS40" s="356"/>
      <c r="BAT40" s="356"/>
      <c r="BAU40" s="356"/>
      <c r="BAV40" s="356"/>
      <c r="BAW40" s="356"/>
      <c r="BAX40" s="356"/>
      <c r="BAY40" s="356"/>
      <c r="BAZ40" s="356"/>
      <c r="BBA40" s="356"/>
      <c r="BBB40" s="356"/>
      <c r="BBC40" s="356"/>
      <c r="BBD40" s="356"/>
      <c r="BBE40" s="356"/>
      <c r="BBF40" s="356"/>
      <c r="BBG40" s="356"/>
      <c r="BBH40" s="356"/>
      <c r="BBI40" s="356"/>
      <c r="BBJ40" s="356"/>
      <c r="BBK40" s="356"/>
      <c r="BBL40" s="356"/>
      <c r="BBM40" s="356"/>
      <c r="BBN40" s="356"/>
      <c r="BBO40" s="356"/>
      <c r="BBP40" s="356"/>
      <c r="BBQ40" s="356"/>
      <c r="BBR40" s="356"/>
      <c r="BBS40" s="356"/>
      <c r="BBT40" s="356"/>
      <c r="BBU40" s="356"/>
      <c r="BBV40" s="356"/>
      <c r="BBW40" s="356"/>
      <c r="BBX40" s="356"/>
      <c r="BBY40" s="356"/>
      <c r="BBZ40" s="356"/>
      <c r="BCA40" s="356"/>
      <c r="BCB40" s="356"/>
      <c r="BCC40" s="356"/>
      <c r="BCD40" s="356"/>
      <c r="BCE40" s="356"/>
      <c r="BCF40" s="356"/>
      <c r="BCG40" s="356"/>
      <c r="BCH40" s="356"/>
      <c r="BCI40" s="356"/>
      <c r="BCJ40" s="356"/>
      <c r="BCK40" s="356"/>
      <c r="BCL40" s="356"/>
      <c r="BCM40" s="356"/>
      <c r="BCN40" s="356"/>
      <c r="BCO40" s="356"/>
      <c r="BCP40" s="356"/>
      <c r="BCQ40" s="356"/>
      <c r="BCR40" s="356"/>
      <c r="BCS40" s="356"/>
      <c r="BCT40" s="356"/>
      <c r="BCU40" s="356"/>
      <c r="BCV40" s="356"/>
      <c r="BCW40" s="356"/>
      <c r="BCX40" s="356"/>
      <c r="BCY40" s="356"/>
      <c r="BCZ40" s="356"/>
      <c r="BDA40" s="356"/>
      <c r="BDB40" s="356"/>
      <c r="BDC40" s="356"/>
      <c r="BDD40" s="356"/>
      <c r="BDE40" s="356"/>
      <c r="BDF40" s="356"/>
      <c r="BDG40" s="356"/>
      <c r="BDH40" s="356"/>
      <c r="BDI40" s="356"/>
      <c r="BDJ40" s="356"/>
      <c r="BDK40" s="356"/>
      <c r="BDL40" s="356"/>
      <c r="BDM40" s="356"/>
      <c r="BDN40" s="356"/>
      <c r="BDO40" s="356"/>
      <c r="BDP40" s="356"/>
      <c r="BDQ40" s="356"/>
      <c r="BDR40" s="356"/>
      <c r="BDS40" s="356"/>
      <c r="BDT40" s="356"/>
      <c r="BDU40" s="356"/>
      <c r="BDV40" s="356"/>
      <c r="BDW40" s="356"/>
      <c r="BDX40" s="356"/>
      <c r="BDY40" s="356"/>
      <c r="BDZ40" s="356"/>
      <c r="BEA40" s="356"/>
      <c r="BEB40" s="356"/>
      <c r="BEC40" s="356"/>
      <c r="BED40" s="356"/>
      <c r="BEE40" s="356"/>
      <c r="BEF40" s="356"/>
      <c r="BEG40" s="356"/>
      <c r="BEH40" s="356"/>
      <c r="BEI40" s="356"/>
      <c r="BEJ40" s="356"/>
      <c r="BEK40" s="356"/>
      <c r="BEL40" s="356"/>
      <c r="BEM40" s="356"/>
      <c r="BEN40" s="356"/>
      <c r="BEO40" s="356"/>
      <c r="BEP40" s="356"/>
      <c r="BEQ40" s="356"/>
      <c r="BER40" s="356"/>
      <c r="BES40" s="356"/>
      <c r="BET40" s="356"/>
      <c r="BEU40" s="356"/>
      <c r="BEV40" s="356"/>
      <c r="BEW40" s="356"/>
      <c r="BEX40" s="356"/>
      <c r="BEY40" s="356"/>
      <c r="BEZ40" s="356"/>
      <c r="BFA40" s="356"/>
      <c r="BFB40" s="356"/>
      <c r="BFC40" s="356"/>
      <c r="BFD40" s="356"/>
      <c r="BFE40" s="356"/>
      <c r="BFF40" s="356"/>
      <c r="BFG40" s="356"/>
      <c r="BFH40" s="356"/>
      <c r="BFI40" s="356"/>
      <c r="BFJ40" s="356"/>
      <c r="BFK40" s="356"/>
      <c r="BFL40" s="356"/>
      <c r="BFM40" s="356"/>
      <c r="BFN40" s="356"/>
      <c r="BFO40" s="356"/>
      <c r="BFP40" s="356"/>
      <c r="BFQ40" s="356"/>
      <c r="BFR40" s="356"/>
      <c r="BFS40" s="356"/>
      <c r="BFT40" s="356"/>
      <c r="BFU40" s="356"/>
      <c r="BFV40" s="356"/>
      <c r="BFW40" s="356"/>
      <c r="BFX40" s="356"/>
      <c r="BFY40" s="356"/>
      <c r="BFZ40" s="356"/>
      <c r="BGA40" s="356"/>
      <c r="BGB40" s="356"/>
      <c r="BGC40" s="356"/>
      <c r="BGD40" s="356"/>
      <c r="BGE40" s="356"/>
      <c r="BGF40" s="356"/>
      <c r="BGG40" s="356"/>
      <c r="BGH40" s="356"/>
      <c r="BGI40" s="356"/>
      <c r="BGJ40" s="356"/>
      <c r="BGK40" s="356"/>
      <c r="BGL40" s="356"/>
      <c r="BGM40" s="356"/>
      <c r="BGN40" s="356"/>
      <c r="BGO40" s="356"/>
      <c r="BGP40" s="356"/>
      <c r="BGQ40" s="356"/>
      <c r="BGR40" s="356"/>
      <c r="BGS40" s="356"/>
      <c r="BGT40" s="356"/>
      <c r="BGU40" s="356"/>
      <c r="BGV40" s="356"/>
      <c r="BGW40" s="356"/>
      <c r="BGX40" s="356"/>
      <c r="BGY40" s="356"/>
      <c r="BGZ40" s="356"/>
      <c r="BHA40" s="356"/>
      <c r="BHB40" s="356"/>
      <c r="BHC40" s="356"/>
      <c r="BHD40" s="356"/>
      <c r="BHE40" s="356"/>
      <c r="BHF40" s="356"/>
      <c r="BHG40" s="356"/>
      <c r="BHH40" s="356"/>
      <c r="BHI40" s="356"/>
      <c r="BHJ40" s="356"/>
      <c r="BHK40" s="356"/>
      <c r="BHL40" s="356"/>
      <c r="BHM40" s="356"/>
      <c r="BHN40" s="356"/>
      <c r="BHO40" s="356"/>
      <c r="BHP40" s="356"/>
      <c r="BHQ40" s="356"/>
      <c r="BHR40" s="356"/>
      <c r="BHS40" s="356"/>
      <c r="BHT40" s="356"/>
      <c r="BHU40" s="356"/>
      <c r="BHV40" s="356"/>
      <c r="BHW40" s="356"/>
      <c r="BHX40" s="356"/>
      <c r="BHY40" s="356"/>
      <c r="BHZ40" s="356"/>
      <c r="BIA40" s="356"/>
      <c r="BIB40" s="356"/>
      <c r="BIC40" s="356"/>
      <c r="BID40" s="356"/>
      <c r="BIE40" s="356"/>
      <c r="BIF40" s="356"/>
      <c r="BIG40" s="356"/>
      <c r="BIH40" s="356"/>
      <c r="BII40" s="356"/>
      <c r="BIJ40" s="356"/>
      <c r="BIK40" s="356"/>
      <c r="BIL40" s="356"/>
      <c r="BIM40" s="356"/>
      <c r="BIN40" s="356"/>
      <c r="BIO40" s="356"/>
      <c r="BIP40" s="356"/>
      <c r="BIQ40" s="356"/>
      <c r="BIR40" s="356"/>
      <c r="BIS40" s="356"/>
      <c r="BIT40" s="356"/>
      <c r="BIU40" s="356"/>
      <c r="BIV40" s="356"/>
      <c r="BIW40" s="356"/>
      <c r="BIX40" s="356"/>
      <c r="BIY40" s="356"/>
      <c r="BIZ40" s="356"/>
      <c r="BJA40" s="356"/>
      <c r="BJB40" s="356"/>
      <c r="BJC40" s="356"/>
      <c r="BJD40" s="356"/>
      <c r="BJE40" s="356"/>
      <c r="BJF40" s="356"/>
      <c r="BJG40" s="356"/>
      <c r="BJH40" s="356"/>
      <c r="BJI40" s="356"/>
      <c r="BJJ40" s="356"/>
      <c r="BJK40" s="356"/>
      <c r="BJL40" s="356"/>
      <c r="BJM40" s="356"/>
      <c r="BJN40" s="356"/>
      <c r="BJO40" s="356"/>
      <c r="BJP40" s="356"/>
      <c r="BJQ40" s="356"/>
      <c r="BJR40" s="356"/>
      <c r="BJS40" s="356"/>
      <c r="BJT40" s="356"/>
      <c r="BJU40" s="356"/>
      <c r="BJV40" s="356"/>
      <c r="BJW40" s="356"/>
      <c r="BJX40" s="356"/>
      <c r="BJY40" s="356"/>
      <c r="BJZ40" s="356"/>
      <c r="BKA40" s="356"/>
      <c r="BKB40" s="356"/>
      <c r="BKC40" s="356"/>
      <c r="BKD40" s="356"/>
      <c r="BKE40" s="356"/>
      <c r="BKF40" s="356"/>
      <c r="BKG40" s="356"/>
      <c r="BKH40" s="356"/>
      <c r="BKI40" s="356"/>
      <c r="BKJ40" s="356"/>
      <c r="BKK40" s="356"/>
      <c r="BKL40" s="356"/>
      <c r="BKM40" s="356"/>
      <c r="BKN40" s="356"/>
      <c r="BKO40" s="356"/>
      <c r="BKP40" s="356"/>
      <c r="BKQ40" s="356"/>
      <c r="BKR40" s="356"/>
      <c r="BKS40" s="356"/>
      <c r="BKT40" s="356"/>
      <c r="BKU40" s="356"/>
      <c r="BKV40" s="356"/>
      <c r="BKW40" s="356"/>
      <c r="BKX40" s="356"/>
      <c r="BKY40" s="356"/>
      <c r="BKZ40" s="356"/>
      <c r="BLA40" s="356"/>
      <c r="BLB40" s="356"/>
      <c r="BLC40" s="356"/>
      <c r="BLD40" s="356"/>
      <c r="BLE40" s="356"/>
      <c r="BLF40" s="356"/>
      <c r="BLG40" s="356"/>
      <c r="BLH40" s="356"/>
      <c r="BLI40" s="356"/>
      <c r="BLJ40" s="356"/>
      <c r="BLK40" s="356"/>
      <c r="BLL40" s="356"/>
      <c r="BLM40" s="356"/>
      <c r="BLN40" s="356"/>
      <c r="BLO40" s="356"/>
      <c r="BLP40" s="356"/>
      <c r="BLQ40" s="356"/>
      <c r="BLR40" s="356"/>
      <c r="BLS40" s="356"/>
      <c r="BLT40" s="356"/>
      <c r="BLU40" s="356"/>
      <c r="BLV40" s="356"/>
      <c r="BLW40" s="356"/>
      <c r="BLX40" s="356"/>
      <c r="BLY40" s="356"/>
      <c r="BLZ40" s="356"/>
      <c r="BMA40" s="356"/>
      <c r="BMB40" s="356"/>
      <c r="BMC40" s="356"/>
      <c r="BMD40" s="356"/>
      <c r="BME40" s="356"/>
      <c r="BMF40" s="356"/>
      <c r="BMG40" s="356"/>
      <c r="BMH40" s="356"/>
      <c r="BMI40" s="356"/>
      <c r="BMJ40" s="356"/>
      <c r="BMK40" s="356"/>
      <c r="BML40" s="356"/>
      <c r="BMM40" s="356"/>
      <c r="BMN40" s="356"/>
      <c r="BMO40" s="356"/>
      <c r="BMP40" s="356"/>
      <c r="BMQ40" s="356"/>
      <c r="BMR40" s="356"/>
      <c r="BMS40" s="356"/>
      <c r="BMT40" s="356"/>
      <c r="BMU40" s="356"/>
      <c r="BMV40" s="356"/>
      <c r="BMW40" s="356"/>
      <c r="BMX40" s="356"/>
      <c r="BMY40" s="356"/>
      <c r="BMZ40" s="356"/>
      <c r="BNA40" s="356"/>
      <c r="BNB40" s="356"/>
      <c r="BNC40" s="356"/>
      <c r="BND40" s="356"/>
      <c r="BNE40" s="356"/>
      <c r="BNF40" s="356"/>
      <c r="BNG40" s="356"/>
      <c r="BNH40" s="356"/>
      <c r="BNI40" s="356"/>
      <c r="BNJ40" s="356"/>
      <c r="BNK40" s="356"/>
      <c r="BNL40" s="356"/>
      <c r="BNM40" s="356"/>
      <c r="BNN40" s="356"/>
      <c r="BNO40" s="356"/>
      <c r="BNP40" s="356"/>
      <c r="BNQ40" s="356"/>
      <c r="BNR40" s="356"/>
      <c r="BNS40" s="356"/>
      <c r="BNT40" s="356"/>
      <c r="BNU40" s="356"/>
      <c r="BNV40" s="356"/>
      <c r="BNW40" s="356"/>
      <c r="BNX40" s="356"/>
      <c r="BNY40" s="356"/>
      <c r="BNZ40" s="356"/>
      <c r="BOA40" s="356"/>
      <c r="BOB40" s="356"/>
      <c r="BOC40" s="356"/>
      <c r="BOD40" s="356"/>
      <c r="BOE40" s="356"/>
      <c r="BOF40" s="356"/>
      <c r="BOG40" s="356"/>
      <c r="BOH40" s="356"/>
      <c r="BOI40" s="356"/>
      <c r="BOJ40" s="356"/>
      <c r="BOK40" s="356"/>
      <c r="BOL40" s="356"/>
      <c r="BOM40" s="356"/>
      <c r="BON40" s="356"/>
      <c r="BOO40" s="356"/>
      <c r="BOP40" s="356"/>
      <c r="BOQ40" s="356"/>
      <c r="BOR40" s="356"/>
      <c r="BOS40" s="356"/>
      <c r="BOT40" s="356"/>
      <c r="BOU40" s="356"/>
      <c r="BOV40" s="356"/>
      <c r="BOW40" s="356"/>
      <c r="BOX40" s="356"/>
      <c r="BOY40" s="356"/>
      <c r="BOZ40" s="356"/>
      <c r="BPA40" s="356"/>
      <c r="BPB40" s="356"/>
      <c r="BPC40" s="356"/>
      <c r="BPD40" s="356"/>
      <c r="BPE40" s="356"/>
      <c r="BPF40" s="356"/>
      <c r="BPG40" s="356"/>
      <c r="BPH40" s="356"/>
      <c r="BPI40" s="356"/>
      <c r="BPJ40" s="356"/>
      <c r="BPK40" s="356"/>
      <c r="BPL40" s="356"/>
      <c r="BPM40" s="356"/>
      <c r="BPN40" s="356"/>
      <c r="BPO40" s="356"/>
      <c r="BPP40" s="356"/>
      <c r="BPQ40" s="356"/>
      <c r="BPR40" s="356"/>
      <c r="BPS40" s="356"/>
      <c r="BPT40" s="356"/>
      <c r="BPU40" s="356"/>
      <c r="BPV40" s="356"/>
      <c r="BPW40" s="356"/>
      <c r="BPX40" s="356"/>
      <c r="BPY40" s="356"/>
      <c r="BPZ40" s="356"/>
      <c r="BQA40" s="356"/>
      <c r="BQB40" s="356"/>
      <c r="BQC40" s="356"/>
      <c r="BQD40" s="356"/>
      <c r="BQE40" s="356"/>
      <c r="BQF40" s="356"/>
      <c r="BQG40" s="356"/>
      <c r="BQH40" s="356"/>
      <c r="BQI40" s="356"/>
      <c r="BQJ40" s="356"/>
      <c r="BQK40" s="356"/>
      <c r="BQL40" s="356"/>
      <c r="BQM40" s="356"/>
      <c r="BQN40" s="356"/>
      <c r="BQO40" s="356"/>
      <c r="BQP40" s="356"/>
      <c r="BQQ40" s="356"/>
      <c r="BQR40" s="356"/>
      <c r="BQS40" s="356"/>
      <c r="BQT40" s="356"/>
      <c r="BQU40" s="356"/>
      <c r="BQV40" s="356"/>
      <c r="BQW40" s="356"/>
      <c r="BQX40" s="356"/>
      <c r="BQY40" s="356"/>
      <c r="BQZ40" s="356"/>
      <c r="BRA40" s="356"/>
      <c r="BRB40" s="356"/>
      <c r="BRC40" s="356"/>
      <c r="BRD40" s="356"/>
      <c r="BRE40" s="356"/>
      <c r="BRF40" s="356"/>
      <c r="BRG40" s="356"/>
      <c r="BRH40" s="356"/>
      <c r="BRI40" s="356"/>
      <c r="BRJ40" s="356"/>
      <c r="BRK40" s="356"/>
      <c r="BRL40" s="356"/>
      <c r="BRM40" s="356"/>
      <c r="BRN40" s="356"/>
      <c r="BRO40" s="356"/>
      <c r="BRP40" s="356"/>
      <c r="BRQ40" s="356"/>
      <c r="BRR40" s="356"/>
      <c r="BRS40" s="356"/>
      <c r="BRT40" s="356"/>
      <c r="BRU40" s="356"/>
      <c r="BRV40" s="356"/>
      <c r="BRW40" s="356"/>
      <c r="BRX40" s="356"/>
      <c r="BRY40" s="356"/>
      <c r="BRZ40" s="356"/>
      <c r="BSA40" s="356"/>
      <c r="BSB40" s="356"/>
      <c r="BSC40" s="356"/>
      <c r="BSD40" s="356"/>
      <c r="BSE40" s="356"/>
      <c r="BSF40" s="356"/>
      <c r="BSG40" s="356"/>
      <c r="BSH40" s="356"/>
      <c r="BSI40" s="356"/>
      <c r="BSJ40" s="356"/>
      <c r="BSK40" s="356"/>
      <c r="BSL40" s="356"/>
      <c r="BSM40" s="356"/>
      <c r="BSN40" s="356"/>
      <c r="BSO40" s="356"/>
      <c r="BSP40" s="356"/>
      <c r="BSQ40" s="356"/>
      <c r="BSR40" s="356"/>
      <c r="BSS40" s="356"/>
      <c r="BST40" s="356"/>
      <c r="BSU40" s="356"/>
      <c r="BSV40" s="356"/>
      <c r="BSW40" s="356"/>
      <c r="BSX40" s="356"/>
      <c r="BSY40" s="356"/>
      <c r="BSZ40" s="356"/>
      <c r="BTA40" s="356"/>
      <c r="BTB40" s="356"/>
      <c r="BTC40" s="356"/>
      <c r="BTD40" s="356"/>
      <c r="BTE40" s="356"/>
      <c r="BTF40" s="356"/>
      <c r="BTG40" s="356"/>
      <c r="BTH40" s="356"/>
      <c r="BTI40" s="356"/>
      <c r="BTJ40" s="356"/>
      <c r="BTK40" s="356"/>
      <c r="BTL40" s="356"/>
      <c r="BTM40" s="356"/>
      <c r="BTN40" s="356"/>
      <c r="BTO40" s="356"/>
      <c r="BTP40" s="356"/>
      <c r="BTQ40" s="356"/>
      <c r="BTR40" s="356"/>
      <c r="BTS40" s="356"/>
      <c r="BTT40" s="356"/>
      <c r="BTU40" s="356"/>
      <c r="BTV40" s="356"/>
      <c r="BTW40" s="356"/>
      <c r="BTX40" s="356"/>
      <c r="BTY40" s="356"/>
      <c r="BTZ40" s="356"/>
      <c r="BUA40" s="356"/>
      <c r="BUB40" s="356"/>
      <c r="BUC40" s="356"/>
      <c r="BUD40" s="356"/>
      <c r="BUE40" s="356"/>
      <c r="BUF40" s="356"/>
      <c r="BUG40" s="356"/>
      <c r="BUH40" s="356"/>
      <c r="BUI40" s="356"/>
      <c r="BUJ40" s="356"/>
      <c r="BUK40" s="356"/>
      <c r="BUL40" s="356"/>
      <c r="BUM40" s="356"/>
      <c r="BUN40" s="356"/>
      <c r="BUO40" s="356"/>
      <c r="BUP40" s="356"/>
      <c r="BUQ40" s="356"/>
      <c r="BUR40" s="356"/>
      <c r="BUS40" s="356"/>
      <c r="BUT40" s="356"/>
      <c r="BUU40" s="356"/>
      <c r="BUV40" s="356"/>
      <c r="BUW40" s="356"/>
      <c r="BUX40" s="356"/>
      <c r="BUY40" s="356"/>
      <c r="BUZ40" s="356"/>
      <c r="BVA40" s="356"/>
      <c r="BVB40" s="356"/>
      <c r="BVC40" s="356"/>
      <c r="BVD40" s="356"/>
      <c r="BVE40" s="356"/>
      <c r="BVF40" s="356"/>
      <c r="BVG40" s="356"/>
      <c r="BVH40" s="356"/>
      <c r="BVI40" s="356"/>
      <c r="BVJ40" s="356"/>
      <c r="BVK40" s="356"/>
      <c r="BVL40" s="356"/>
      <c r="BVM40" s="356"/>
      <c r="BVN40" s="356"/>
      <c r="BVO40" s="356"/>
      <c r="BVP40" s="356"/>
      <c r="BVQ40" s="356"/>
      <c r="BVR40" s="356"/>
      <c r="BVS40" s="356"/>
      <c r="BVT40" s="356"/>
      <c r="BVU40" s="356"/>
      <c r="BVV40" s="356"/>
      <c r="BVW40" s="356"/>
      <c r="BVX40" s="356"/>
      <c r="BVY40" s="356"/>
      <c r="BVZ40" s="356"/>
      <c r="BWA40" s="356"/>
      <c r="BWB40" s="356"/>
      <c r="BWC40" s="356"/>
      <c r="BWD40" s="356"/>
      <c r="BWE40" s="356"/>
      <c r="BWF40" s="356"/>
      <c r="BWG40" s="356"/>
      <c r="BWH40" s="356"/>
      <c r="BWI40" s="356"/>
      <c r="BWJ40" s="356"/>
      <c r="BWK40" s="356"/>
      <c r="BWL40" s="356"/>
      <c r="BWM40" s="356"/>
      <c r="BWN40" s="356"/>
      <c r="BWO40" s="356"/>
      <c r="BWP40" s="356"/>
      <c r="BWQ40" s="356"/>
      <c r="BWR40" s="356"/>
      <c r="BWS40" s="356"/>
      <c r="BWT40" s="356"/>
      <c r="BWU40" s="356"/>
      <c r="BWV40" s="356"/>
      <c r="BWW40" s="356"/>
      <c r="BWX40" s="356"/>
      <c r="BWY40" s="356"/>
      <c r="BWZ40" s="356"/>
      <c r="BXA40" s="356"/>
      <c r="BXB40" s="356"/>
      <c r="BXC40" s="356"/>
      <c r="BXD40" s="356"/>
      <c r="BXE40" s="356"/>
      <c r="BXF40" s="356"/>
      <c r="BXG40" s="356"/>
      <c r="BXH40" s="356"/>
      <c r="BXI40" s="356"/>
      <c r="BXJ40" s="356"/>
      <c r="BXK40" s="356"/>
      <c r="BXL40" s="356"/>
      <c r="BXM40" s="356"/>
      <c r="BXN40" s="356"/>
      <c r="BXO40" s="356"/>
      <c r="BXP40" s="356"/>
      <c r="BXQ40" s="356"/>
      <c r="BXR40" s="356"/>
      <c r="BXS40" s="356"/>
      <c r="BXT40" s="356"/>
      <c r="BXU40" s="356"/>
      <c r="BXV40" s="356"/>
      <c r="BXW40" s="356"/>
      <c r="BXX40" s="356"/>
      <c r="BXY40" s="356"/>
      <c r="BXZ40" s="356"/>
      <c r="BYA40" s="356"/>
      <c r="BYB40" s="356"/>
      <c r="BYC40" s="356"/>
      <c r="BYD40" s="356"/>
      <c r="BYE40" s="356"/>
      <c r="BYF40" s="356"/>
      <c r="BYG40" s="356"/>
      <c r="BYH40" s="356"/>
      <c r="BYI40" s="356"/>
      <c r="BYJ40" s="356"/>
      <c r="BYK40" s="356"/>
      <c r="BYL40" s="356"/>
      <c r="BYM40" s="356"/>
      <c r="BYN40" s="356"/>
      <c r="BYO40" s="356"/>
      <c r="BYP40" s="356"/>
      <c r="BYQ40" s="356"/>
      <c r="BYR40" s="356"/>
      <c r="BYS40" s="356"/>
      <c r="BYT40" s="356"/>
      <c r="BYU40" s="356"/>
      <c r="BYV40" s="356"/>
      <c r="BYW40" s="356"/>
      <c r="BYX40" s="356"/>
      <c r="BYY40" s="356"/>
      <c r="BYZ40" s="356"/>
      <c r="BZA40" s="356"/>
      <c r="BZB40" s="356"/>
      <c r="BZC40" s="356"/>
      <c r="BZD40" s="356"/>
      <c r="BZE40" s="356"/>
      <c r="BZF40" s="356"/>
      <c r="BZG40" s="356"/>
      <c r="BZH40" s="356"/>
      <c r="BZI40" s="356"/>
      <c r="BZJ40" s="356"/>
      <c r="BZK40" s="356"/>
      <c r="BZL40" s="356"/>
      <c r="BZM40" s="356"/>
      <c r="BZN40" s="356"/>
      <c r="BZO40" s="356"/>
      <c r="BZP40" s="356"/>
      <c r="BZQ40" s="356"/>
      <c r="BZR40" s="356"/>
      <c r="BZS40" s="356"/>
      <c r="BZT40" s="356"/>
      <c r="BZU40" s="356"/>
      <c r="BZV40" s="356"/>
      <c r="BZW40" s="356"/>
      <c r="BZX40" s="356"/>
      <c r="BZY40" s="356"/>
      <c r="BZZ40" s="356"/>
      <c r="CAA40" s="356"/>
      <c r="CAB40" s="356"/>
      <c r="CAC40" s="356"/>
      <c r="CAD40" s="356"/>
      <c r="CAE40" s="356"/>
      <c r="CAF40" s="356"/>
      <c r="CAG40" s="356"/>
      <c r="CAH40" s="356"/>
      <c r="CAI40" s="356"/>
      <c r="CAJ40" s="356"/>
      <c r="CAK40" s="356"/>
      <c r="CAL40" s="356"/>
      <c r="CAM40" s="356"/>
      <c r="CAN40" s="356"/>
      <c r="CAO40" s="356"/>
      <c r="CAP40" s="356"/>
      <c r="CAQ40" s="356"/>
      <c r="CAR40" s="356"/>
      <c r="CAS40" s="356"/>
      <c r="CAT40" s="356"/>
      <c r="CAU40" s="356"/>
      <c r="CAV40" s="356"/>
      <c r="CAW40" s="356"/>
      <c r="CAX40" s="356"/>
      <c r="CAY40" s="356"/>
      <c r="CAZ40" s="356"/>
      <c r="CBA40" s="356"/>
      <c r="CBB40" s="356"/>
      <c r="CBC40" s="356"/>
      <c r="CBD40" s="356"/>
      <c r="CBE40" s="356"/>
      <c r="CBF40" s="356"/>
      <c r="CBG40" s="356"/>
      <c r="CBH40" s="356"/>
      <c r="CBI40" s="356"/>
      <c r="CBJ40" s="356"/>
      <c r="CBK40" s="356"/>
      <c r="CBL40" s="356"/>
      <c r="CBM40" s="356"/>
      <c r="CBN40" s="356"/>
      <c r="CBO40" s="356"/>
      <c r="CBP40" s="356"/>
      <c r="CBQ40" s="356"/>
      <c r="CBR40" s="356"/>
      <c r="CBS40" s="356"/>
      <c r="CBT40" s="356"/>
      <c r="CBU40" s="356"/>
      <c r="CBV40" s="356"/>
      <c r="CBW40" s="356"/>
      <c r="CBX40" s="356"/>
      <c r="CBY40" s="356"/>
      <c r="CBZ40" s="356"/>
      <c r="CCA40" s="356"/>
      <c r="CCB40" s="356"/>
      <c r="CCC40" s="356"/>
      <c r="CCD40" s="356"/>
      <c r="CCE40" s="356"/>
      <c r="CCF40" s="356"/>
      <c r="CCG40" s="356"/>
      <c r="CCH40" s="356"/>
      <c r="CCI40" s="356"/>
      <c r="CCJ40" s="356"/>
      <c r="CCK40" s="356"/>
      <c r="CCL40" s="356"/>
      <c r="CCM40" s="356"/>
      <c r="CCN40" s="356"/>
      <c r="CCO40" s="356"/>
      <c r="CCP40" s="356"/>
      <c r="CCQ40" s="356"/>
      <c r="CCR40" s="356"/>
      <c r="CCS40" s="356"/>
      <c r="CCT40" s="356"/>
      <c r="CCU40" s="356"/>
      <c r="CCV40" s="356"/>
      <c r="CCW40" s="356"/>
      <c r="CCX40" s="356"/>
      <c r="CCY40" s="356"/>
      <c r="CCZ40" s="356"/>
      <c r="CDA40" s="356"/>
      <c r="CDB40" s="356"/>
      <c r="CDC40" s="356"/>
      <c r="CDD40" s="356"/>
      <c r="CDE40" s="356"/>
      <c r="CDF40" s="356"/>
      <c r="CDG40" s="356"/>
      <c r="CDH40" s="356"/>
      <c r="CDI40" s="356"/>
      <c r="CDJ40" s="356"/>
      <c r="CDK40" s="356"/>
      <c r="CDL40" s="356"/>
      <c r="CDM40" s="356"/>
      <c r="CDN40" s="356"/>
      <c r="CDO40" s="356"/>
      <c r="CDP40" s="356"/>
      <c r="CDQ40" s="356"/>
      <c r="CDR40" s="356"/>
      <c r="CDS40" s="356"/>
      <c r="CDT40" s="356"/>
      <c r="CDU40" s="356"/>
      <c r="CDV40" s="356"/>
      <c r="CDW40" s="356"/>
      <c r="CDX40" s="356"/>
      <c r="CDY40" s="356"/>
      <c r="CDZ40" s="356"/>
      <c r="CEA40" s="356"/>
      <c r="CEB40" s="356"/>
      <c r="CEC40" s="356"/>
      <c r="CED40" s="356"/>
      <c r="CEE40" s="356"/>
      <c r="CEF40" s="356"/>
      <c r="CEG40" s="356"/>
      <c r="CEH40" s="356"/>
      <c r="CEI40" s="356"/>
      <c r="CEJ40" s="356"/>
      <c r="CEK40" s="356"/>
      <c r="CEL40" s="356"/>
      <c r="CEM40" s="356"/>
      <c r="CEN40" s="356"/>
      <c r="CEO40" s="356"/>
      <c r="CEP40" s="356"/>
      <c r="CEQ40" s="356"/>
      <c r="CER40" s="356"/>
      <c r="CES40" s="356"/>
      <c r="CET40" s="356"/>
      <c r="CEU40" s="356"/>
      <c r="CEV40" s="356"/>
      <c r="CEW40" s="356"/>
      <c r="CEX40" s="356"/>
      <c r="CEY40" s="356"/>
      <c r="CEZ40" s="356"/>
      <c r="CFA40" s="356"/>
      <c r="CFB40" s="356"/>
      <c r="CFC40" s="356"/>
      <c r="CFD40" s="356"/>
      <c r="CFE40" s="356"/>
      <c r="CFF40" s="356"/>
      <c r="CFG40" s="356"/>
      <c r="CFH40" s="356"/>
      <c r="CFI40" s="356"/>
      <c r="CFJ40" s="356"/>
      <c r="CFK40" s="356"/>
      <c r="CFL40" s="356"/>
      <c r="CFM40" s="356"/>
      <c r="CFN40" s="356"/>
      <c r="CFO40" s="356"/>
      <c r="CFP40" s="356"/>
      <c r="CFQ40" s="356"/>
      <c r="CFR40" s="356"/>
      <c r="CFS40" s="356"/>
      <c r="CFT40" s="356"/>
      <c r="CFU40" s="356"/>
      <c r="CFV40" s="356"/>
      <c r="CFW40" s="356"/>
      <c r="CFX40" s="356"/>
      <c r="CFY40" s="356"/>
      <c r="CFZ40" s="356"/>
      <c r="CGA40" s="356"/>
      <c r="CGB40" s="356"/>
      <c r="CGC40" s="356"/>
      <c r="CGD40" s="356"/>
      <c r="CGE40" s="356"/>
      <c r="CGF40" s="356"/>
      <c r="CGG40" s="356"/>
      <c r="CGH40" s="356"/>
      <c r="CGI40" s="356"/>
      <c r="CGJ40" s="356"/>
      <c r="CGK40" s="356"/>
      <c r="CGL40" s="356"/>
      <c r="CGM40" s="356"/>
      <c r="CGN40" s="356"/>
      <c r="CGO40" s="356"/>
      <c r="CGP40" s="356"/>
      <c r="CGQ40" s="356"/>
      <c r="CGR40" s="356"/>
      <c r="CGS40" s="356"/>
      <c r="CGT40" s="356"/>
      <c r="CGU40" s="356"/>
      <c r="CGV40" s="356"/>
      <c r="CGW40" s="356"/>
      <c r="CGX40" s="356"/>
      <c r="CGY40" s="356"/>
      <c r="CGZ40" s="356"/>
      <c r="CHA40" s="356"/>
      <c r="CHB40" s="356"/>
      <c r="CHC40" s="356"/>
      <c r="CHD40" s="356"/>
      <c r="CHE40" s="356"/>
      <c r="CHF40" s="356"/>
      <c r="CHG40" s="356"/>
      <c r="CHH40" s="356"/>
      <c r="CHI40" s="356"/>
      <c r="CHJ40" s="356"/>
      <c r="CHK40" s="356"/>
      <c r="CHL40" s="356"/>
      <c r="CHM40" s="356"/>
      <c r="CHN40" s="356"/>
      <c r="CHO40" s="356"/>
      <c r="CHP40" s="356"/>
      <c r="CHQ40" s="356"/>
      <c r="CHR40" s="356"/>
      <c r="CHS40" s="356"/>
      <c r="CHT40" s="356"/>
      <c r="CHU40" s="356"/>
      <c r="CHV40" s="356"/>
      <c r="CHW40" s="356"/>
      <c r="CHX40" s="356"/>
      <c r="CHY40" s="356"/>
      <c r="CHZ40" s="356"/>
      <c r="CIA40" s="356"/>
      <c r="CIB40" s="356"/>
      <c r="CIC40" s="356"/>
      <c r="CID40" s="356"/>
      <c r="CIE40" s="356"/>
      <c r="CIF40" s="356"/>
      <c r="CIG40" s="356"/>
      <c r="CIH40" s="356"/>
      <c r="CII40" s="356"/>
      <c r="CIJ40" s="356"/>
      <c r="CIK40" s="356"/>
      <c r="CIL40" s="356"/>
      <c r="CIM40" s="356"/>
      <c r="CIN40" s="356"/>
      <c r="CIO40" s="356"/>
      <c r="CIP40" s="356"/>
      <c r="CIQ40" s="356"/>
      <c r="CIR40" s="356"/>
      <c r="CIS40" s="356"/>
      <c r="CIT40" s="356"/>
      <c r="CIU40" s="356"/>
      <c r="CIV40" s="356"/>
      <c r="CIW40" s="356"/>
      <c r="CIX40" s="356"/>
      <c r="CIY40" s="356"/>
      <c r="CIZ40" s="356"/>
      <c r="CJA40" s="356"/>
      <c r="CJB40" s="356"/>
      <c r="CJC40" s="356"/>
      <c r="CJD40" s="356"/>
      <c r="CJE40" s="356"/>
      <c r="CJF40" s="356"/>
      <c r="CJG40" s="356"/>
      <c r="CJH40" s="356"/>
      <c r="CJI40" s="356"/>
      <c r="CJJ40" s="356"/>
      <c r="CJK40" s="356"/>
      <c r="CJL40" s="356"/>
      <c r="CJM40" s="356"/>
      <c r="CJN40" s="356"/>
      <c r="CJO40" s="356"/>
      <c r="CJP40" s="356"/>
      <c r="CJQ40" s="356"/>
      <c r="CJR40" s="356"/>
      <c r="CJS40" s="356"/>
      <c r="CJT40" s="356"/>
      <c r="CJU40" s="356"/>
      <c r="CJV40" s="356"/>
      <c r="CJW40" s="356"/>
      <c r="CJX40" s="356"/>
      <c r="CJY40" s="356"/>
      <c r="CJZ40" s="356"/>
      <c r="CKA40" s="356"/>
      <c r="CKB40" s="356"/>
      <c r="CKC40" s="356"/>
      <c r="CKD40" s="356"/>
      <c r="CKE40" s="356"/>
      <c r="CKF40" s="356"/>
      <c r="CKG40" s="356"/>
      <c r="CKH40" s="356"/>
      <c r="CKI40" s="356"/>
      <c r="CKJ40" s="356"/>
      <c r="CKK40" s="356"/>
      <c r="CKL40" s="356"/>
      <c r="CKM40" s="356"/>
      <c r="CKN40" s="356"/>
      <c r="CKO40" s="356"/>
      <c r="CKP40" s="356"/>
      <c r="CKQ40" s="356"/>
      <c r="CKR40" s="356"/>
      <c r="CKS40" s="356"/>
      <c r="CKT40" s="356"/>
      <c r="CKU40" s="356"/>
      <c r="CKV40" s="356"/>
      <c r="CKW40" s="356"/>
      <c r="CKX40" s="356"/>
      <c r="CKY40" s="356"/>
      <c r="CKZ40" s="356"/>
      <c r="CLA40" s="356"/>
      <c r="CLB40" s="356"/>
      <c r="CLC40" s="356"/>
      <c r="CLD40" s="356"/>
      <c r="CLE40" s="356"/>
      <c r="CLF40" s="356"/>
      <c r="CLG40" s="356"/>
      <c r="CLH40" s="356"/>
      <c r="CLI40" s="356"/>
      <c r="CLJ40" s="356"/>
      <c r="CLK40" s="356"/>
      <c r="CLL40" s="356"/>
      <c r="CLM40" s="356"/>
      <c r="CLN40" s="356"/>
      <c r="CLO40" s="356"/>
      <c r="CLP40" s="356"/>
      <c r="CLQ40" s="356"/>
      <c r="CLR40" s="356"/>
      <c r="CLS40" s="356"/>
      <c r="CLT40" s="356"/>
      <c r="CLU40" s="356"/>
      <c r="CLV40" s="356"/>
      <c r="CLW40" s="356"/>
      <c r="CLX40" s="356"/>
      <c r="CLY40" s="356"/>
      <c r="CLZ40" s="356"/>
      <c r="CMA40" s="356"/>
      <c r="CMB40" s="356"/>
      <c r="CMC40" s="356"/>
      <c r="CMD40" s="356"/>
      <c r="CME40" s="356"/>
      <c r="CMF40" s="356"/>
      <c r="CMG40" s="356"/>
      <c r="CMH40" s="356"/>
      <c r="CMI40" s="356"/>
      <c r="CMJ40" s="356"/>
      <c r="CMK40" s="356"/>
      <c r="CML40" s="356"/>
      <c r="CMM40" s="356"/>
      <c r="CMN40" s="356"/>
      <c r="CMO40" s="356"/>
      <c r="CMP40" s="356"/>
      <c r="CMQ40" s="356"/>
      <c r="CMR40" s="356"/>
      <c r="CMS40" s="356"/>
      <c r="CMT40" s="356"/>
      <c r="CMU40" s="356"/>
      <c r="CMV40" s="356"/>
      <c r="CMW40" s="356"/>
      <c r="CMX40" s="356"/>
      <c r="CMY40" s="356"/>
      <c r="CMZ40" s="356"/>
      <c r="CNA40" s="356"/>
      <c r="CNB40" s="356"/>
      <c r="CNC40" s="356"/>
      <c r="CND40" s="356"/>
      <c r="CNE40" s="356"/>
      <c r="CNF40" s="356"/>
      <c r="CNG40" s="356"/>
      <c r="CNH40" s="356"/>
      <c r="CNI40" s="356"/>
      <c r="CNJ40" s="356"/>
      <c r="CNK40" s="356"/>
      <c r="CNL40" s="356"/>
      <c r="CNM40" s="356"/>
      <c r="CNN40" s="356"/>
      <c r="CNO40" s="356"/>
      <c r="CNP40" s="356"/>
      <c r="CNQ40" s="356"/>
      <c r="CNR40" s="356"/>
      <c r="CNS40" s="356"/>
      <c r="CNT40" s="356"/>
      <c r="CNU40" s="356"/>
      <c r="CNV40" s="356"/>
      <c r="CNW40" s="356"/>
      <c r="CNX40" s="356"/>
      <c r="CNY40" s="356"/>
      <c r="CNZ40" s="356"/>
      <c r="COA40" s="356"/>
      <c r="COB40" s="356"/>
      <c r="COC40" s="356"/>
      <c r="COD40" s="356"/>
      <c r="COE40" s="356"/>
      <c r="COF40" s="356"/>
      <c r="COG40" s="356"/>
      <c r="COH40" s="356"/>
      <c r="COI40" s="356"/>
      <c r="COJ40" s="356"/>
      <c r="COK40" s="356"/>
      <c r="COL40" s="356"/>
      <c r="COM40" s="356"/>
      <c r="CON40" s="356"/>
      <c r="COO40" s="356"/>
      <c r="COP40" s="356"/>
      <c r="COQ40" s="356"/>
      <c r="COR40" s="356"/>
      <c r="COS40" s="356"/>
      <c r="COT40" s="356"/>
      <c r="COU40" s="356"/>
      <c r="COV40" s="356"/>
      <c r="COW40" s="356"/>
      <c r="COX40" s="356"/>
      <c r="COY40" s="356"/>
      <c r="COZ40" s="356"/>
      <c r="CPA40" s="356"/>
      <c r="CPB40" s="356"/>
      <c r="CPC40" s="356"/>
      <c r="CPD40" s="356"/>
      <c r="CPE40" s="356"/>
      <c r="CPF40" s="356"/>
      <c r="CPG40" s="356"/>
      <c r="CPH40" s="356"/>
      <c r="CPI40" s="356"/>
      <c r="CPJ40" s="356"/>
      <c r="CPK40" s="356"/>
      <c r="CPL40" s="356"/>
      <c r="CPM40" s="356"/>
      <c r="CPN40" s="356"/>
      <c r="CPO40" s="356"/>
      <c r="CPP40" s="356"/>
      <c r="CPQ40" s="356"/>
      <c r="CPR40" s="356"/>
      <c r="CPS40" s="356"/>
      <c r="CPT40" s="356"/>
      <c r="CPU40" s="356"/>
      <c r="CPV40" s="356"/>
      <c r="CPW40" s="356"/>
      <c r="CPX40" s="356"/>
      <c r="CPY40" s="356"/>
      <c r="CPZ40" s="356"/>
      <c r="CQA40" s="356"/>
      <c r="CQB40" s="356"/>
      <c r="CQC40" s="356"/>
      <c r="CQD40" s="356"/>
      <c r="CQE40" s="356"/>
      <c r="CQF40" s="356"/>
      <c r="CQG40" s="356"/>
      <c r="CQH40" s="356"/>
      <c r="CQI40" s="356"/>
      <c r="CQJ40" s="356"/>
      <c r="CQK40" s="356"/>
      <c r="CQL40" s="356"/>
      <c r="CQM40" s="356"/>
      <c r="CQN40" s="356"/>
      <c r="CQO40" s="356"/>
      <c r="CQP40" s="356"/>
      <c r="CQQ40" s="356"/>
      <c r="CQR40" s="356"/>
      <c r="CQS40" s="356"/>
      <c r="CQT40" s="356"/>
      <c r="CQU40" s="356"/>
      <c r="CQV40" s="356"/>
      <c r="CQW40" s="356"/>
      <c r="CQX40" s="356"/>
      <c r="CQY40" s="356"/>
      <c r="CQZ40" s="356"/>
      <c r="CRA40" s="356"/>
      <c r="CRB40" s="356"/>
      <c r="CRC40" s="356"/>
      <c r="CRD40" s="356"/>
      <c r="CRE40" s="356"/>
      <c r="CRF40" s="356"/>
      <c r="CRG40" s="356"/>
      <c r="CRH40" s="356"/>
      <c r="CRI40" s="356"/>
      <c r="CRJ40" s="356"/>
      <c r="CRK40" s="356"/>
      <c r="CRL40" s="356"/>
      <c r="CRM40" s="356"/>
      <c r="CRN40" s="356"/>
      <c r="CRO40" s="356"/>
      <c r="CRP40" s="356"/>
      <c r="CRQ40" s="356"/>
      <c r="CRR40" s="356"/>
      <c r="CRS40" s="356"/>
      <c r="CRT40" s="356"/>
      <c r="CRU40" s="356"/>
      <c r="CRV40" s="356"/>
      <c r="CRW40" s="356"/>
      <c r="CRX40" s="356"/>
      <c r="CRY40" s="356"/>
      <c r="CRZ40" s="356"/>
      <c r="CSA40" s="356"/>
      <c r="CSB40" s="356"/>
      <c r="CSC40" s="356"/>
      <c r="CSD40" s="356"/>
      <c r="CSE40" s="356"/>
      <c r="CSF40" s="356"/>
      <c r="CSG40" s="356"/>
      <c r="CSH40" s="356"/>
      <c r="CSI40" s="356"/>
      <c r="CSJ40" s="356"/>
      <c r="CSK40" s="356"/>
      <c r="CSL40" s="356"/>
      <c r="CSM40" s="356"/>
      <c r="CSN40" s="356"/>
      <c r="CSO40" s="356"/>
      <c r="CSP40" s="356"/>
      <c r="CSQ40" s="356"/>
      <c r="CSR40" s="356"/>
      <c r="CSS40" s="356"/>
      <c r="CST40" s="356"/>
      <c r="CSU40" s="356"/>
      <c r="CSV40" s="356"/>
      <c r="CSW40" s="356"/>
      <c r="CSX40" s="356"/>
      <c r="CSY40" s="356"/>
      <c r="CSZ40" s="356"/>
      <c r="CTA40" s="356"/>
      <c r="CTB40" s="356"/>
      <c r="CTC40" s="356"/>
      <c r="CTD40" s="356"/>
      <c r="CTE40" s="356"/>
      <c r="CTF40" s="356"/>
      <c r="CTG40" s="356"/>
      <c r="CTH40" s="356"/>
      <c r="CTI40" s="356"/>
      <c r="CTJ40" s="356"/>
      <c r="CTK40" s="356"/>
      <c r="CTL40" s="356"/>
      <c r="CTM40" s="356"/>
      <c r="CTN40" s="356"/>
      <c r="CTO40" s="356"/>
      <c r="CTP40" s="356"/>
      <c r="CTQ40" s="356"/>
      <c r="CTR40" s="356"/>
      <c r="CTS40" s="356"/>
      <c r="CTT40" s="356"/>
      <c r="CTU40" s="356"/>
      <c r="CTV40" s="356"/>
      <c r="CTW40" s="356"/>
      <c r="CTX40" s="356"/>
      <c r="CTY40" s="356"/>
      <c r="CTZ40" s="356"/>
      <c r="CUA40" s="356"/>
      <c r="CUB40" s="356"/>
      <c r="CUC40" s="356"/>
      <c r="CUD40" s="356"/>
      <c r="CUE40" s="356"/>
      <c r="CUF40" s="356"/>
      <c r="CUG40" s="356"/>
      <c r="CUH40" s="356"/>
      <c r="CUI40" s="356"/>
      <c r="CUJ40" s="356"/>
      <c r="CUK40" s="356"/>
      <c r="CUL40" s="356"/>
      <c r="CUM40" s="356"/>
      <c r="CUN40" s="356"/>
      <c r="CUO40" s="356"/>
      <c r="CUP40" s="356"/>
      <c r="CUQ40" s="356"/>
      <c r="CUR40" s="356"/>
      <c r="CUS40" s="356"/>
      <c r="CUT40" s="356"/>
      <c r="CUU40" s="356"/>
      <c r="CUV40" s="356"/>
      <c r="CUW40" s="356"/>
      <c r="CUX40" s="356"/>
      <c r="CUY40" s="356"/>
      <c r="CUZ40" s="356"/>
      <c r="CVA40" s="356"/>
      <c r="CVB40" s="356"/>
      <c r="CVC40" s="356"/>
      <c r="CVD40" s="356"/>
      <c r="CVE40" s="356"/>
      <c r="CVF40" s="356"/>
      <c r="CVG40" s="356"/>
      <c r="CVH40" s="356"/>
      <c r="CVI40" s="356"/>
      <c r="CVJ40" s="356"/>
      <c r="CVK40" s="356"/>
      <c r="CVL40" s="356"/>
      <c r="CVM40" s="356"/>
      <c r="CVN40" s="356"/>
      <c r="CVO40" s="356"/>
      <c r="CVP40" s="356"/>
      <c r="CVQ40" s="356"/>
      <c r="CVR40" s="356"/>
      <c r="CVS40" s="356"/>
      <c r="CVT40" s="356"/>
      <c r="CVU40" s="356"/>
      <c r="CVV40" s="356"/>
      <c r="CVW40" s="356"/>
      <c r="CVX40" s="356"/>
      <c r="CVY40" s="356"/>
      <c r="CVZ40" s="356"/>
      <c r="CWA40" s="356"/>
      <c r="CWB40" s="356"/>
      <c r="CWC40" s="356"/>
      <c r="CWD40" s="356"/>
      <c r="CWE40" s="356"/>
      <c r="CWF40" s="356"/>
      <c r="CWG40" s="356"/>
      <c r="CWH40" s="356"/>
      <c r="CWI40" s="356"/>
      <c r="CWJ40" s="356"/>
      <c r="CWK40" s="356"/>
      <c r="CWL40" s="356"/>
      <c r="CWM40" s="356"/>
      <c r="CWN40" s="356"/>
      <c r="CWO40" s="356"/>
      <c r="CWP40" s="356"/>
      <c r="CWQ40" s="356"/>
      <c r="CWR40" s="356"/>
      <c r="CWS40" s="356"/>
      <c r="CWT40" s="356"/>
      <c r="CWU40" s="356"/>
      <c r="CWV40" s="356"/>
      <c r="CWW40" s="356"/>
      <c r="CWX40" s="356"/>
      <c r="CWY40" s="356"/>
      <c r="CWZ40" s="356"/>
      <c r="CXA40" s="356"/>
      <c r="CXB40" s="356"/>
      <c r="CXC40" s="356"/>
      <c r="CXD40" s="356"/>
      <c r="CXE40" s="356"/>
      <c r="CXF40" s="356"/>
      <c r="CXG40" s="356"/>
      <c r="CXH40" s="356"/>
      <c r="CXI40" s="356"/>
      <c r="CXJ40" s="356"/>
      <c r="CXK40" s="356"/>
      <c r="CXL40" s="356"/>
      <c r="CXM40" s="356"/>
      <c r="CXN40" s="356"/>
      <c r="CXO40" s="356"/>
      <c r="CXP40" s="356"/>
      <c r="CXQ40" s="356"/>
      <c r="CXR40" s="356"/>
      <c r="CXS40" s="356"/>
      <c r="CXT40" s="356"/>
      <c r="CXU40" s="356"/>
      <c r="CXV40" s="356"/>
      <c r="CXW40" s="356"/>
      <c r="CXX40" s="356"/>
      <c r="CXY40" s="356"/>
      <c r="CXZ40" s="356"/>
      <c r="CYA40" s="356"/>
      <c r="CYB40" s="356"/>
      <c r="CYC40" s="356"/>
      <c r="CYD40" s="356"/>
      <c r="CYE40" s="356"/>
      <c r="CYF40" s="356"/>
      <c r="CYG40" s="356"/>
      <c r="CYH40" s="356"/>
      <c r="CYI40" s="356"/>
      <c r="CYJ40" s="356"/>
      <c r="CYK40" s="356"/>
      <c r="CYL40" s="356"/>
      <c r="CYM40" s="356"/>
      <c r="CYN40" s="356"/>
      <c r="CYO40" s="356"/>
      <c r="CYP40" s="356"/>
      <c r="CYQ40" s="356"/>
      <c r="CYR40" s="356"/>
      <c r="CYS40" s="356"/>
      <c r="CYT40" s="356"/>
      <c r="CYU40" s="356"/>
      <c r="CYV40" s="356"/>
      <c r="CYW40" s="356"/>
      <c r="CYX40" s="356"/>
      <c r="CYY40" s="356"/>
      <c r="CYZ40" s="356"/>
      <c r="CZA40" s="356"/>
      <c r="CZB40" s="356"/>
      <c r="CZC40" s="356"/>
      <c r="CZD40" s="356"/>
      <c r="CZE40" s="356"/>
      <c r="CZF40" s="356"/>
      <c r="CZG40" s="356"/>
      <c r="CZH40" s="356"/>
      <c r="CZI40" s="356"/>
      <c r="CZJ40" s="356"/>
      <c r="CZK40" s="356"/>
      <c r="CZL40" s="356"/>
      <c r="CZM40" s="356"/>
      <c r="CZN40" s="356"/>
      <c r="CZO40" s="356"/>
      <c r="CZP40" s="356"/>
      <c r="CZQ40" s="356"/>
      <c r="CZR40" s="356"/>
      <c r="CZS40" s="356"/>
      <c r="CZT40" s="356"/>
      <c r="CZU40" s="356"/>
      <c r="CZV40" s="356"/>
      <c r="CZW40" s="356"/>
      <c r="CZX40" s="356"/>
      <c r="CZY40" s="356"/>
      <c r="CZZ40" s="356"/>
      <c r="DAA40" s="356"/>
      <c r="DAB40" s="356"/>
      <c r="DAC40" s="356"/>
      <c r="DAD40" s="356"/>
      <c r="DAE40" s="356"/>
      <c r="DAF40" s="356"/>
      <c r="DAG40" s="356"/>
      <c r="DAH40" s="356"/>
      <c r="DAI40" s="356"/>
      <c r="DAJ40" s="356"/>
      <c r="DAK40" s="356"/>
      <c r="DAL40" s="356"/>
      <c r="DAM40" s="356"/>
      <c r="DAN40" s="356"/>
      <c r="DAO40" s="356"/>
      <c r="DAP40" s="356"/>
      <c r="DAQ40" s="356"/>
      <c r="DAR40" s="356"/>
      <c r="DAS40" s="356"/>
      <c r="DAT40" s="356"/>
      <c r="DAU40" s="356"/>
      <c r="DAV40" s="356"/>
      <c r="DAW40" s="356"/>
      <c r="DAX40" s="356"/>
      <c r="DAY40" s="356"/>
      <c r="DAZ40" s="356"/>
      <c r="DBA40" s="356"/>
      <c r="DBB40" s="356"/>
      <c r="DBC40" s="356"/>
      <c r="DBD40" s="356"/>
      <c r="DBE40" s="356"/>
      <c r="DBF40" s="356"/>
      <c r="DBG40" s="356"/>
      <c r="DBH40" s="356"/>
      <c r="DBI40" s="356"/>
      <c r="DBJ40" s="356"/>
      <c r="DBK40" s="356"/>
      <c r="DBL40" s="356"/>
      <c r="DBM40" s="356"/>
      <c r="DBN40" s="356"/>
      <c r="DBO40" s="356"/>
      <c r="DBP40" s="356"/>
      <c r="DBQ40" s="356"/>
      <c r="DBR40" s="356"/>
      <c r="DBS40" s="356"/>
      <c r="DBT40" s="356"/>
      <c r="DBU40" s="356"/>
      <c r="DBV40" s="356"/>
      <c r="DBW40" s="356"/>
      <c r="DBX40" s="356"/>
      <c r="DBY40" s="356"/>
      <c r="DBZ40" s="356"/>
      <c r="DCA40" s="356"/>
      <c r="DCB40" s="356"/>
      <c r="DCC40" s="356"/>
      <c r="DCD40" s="356"/>
      <c r="DCE40" s="356"/>
      <c r="DCF40" s="356"/>
      <c r="DCG40" s="356"/>
      <c r="DCH40" s="356"/>
      <c r="DCI40" s="356"/>
      <c r="DCJ40" s="356"/>
      <c r="DCK40" s="356"/>
      <c r="DCL40" s="356"/>
      <c r="DCM40" s="356"/>
      <c r="DCN40" s="356"/>
      <c r="DCO40" s="356"/>
      <c r="DCP40" s="356"/>
      <c r="DCQ40" s="356"/>
      <c r="DCR40" s="356"/>
      <c r="DCS40" s="356"/>
      <c r="DCT40" s="356"/>
      <c r="DCU40" s="356"/>
      <c r="DCV40" s="356"/>
      <c r="DCW40" s="356"/>
      <c r="DCX40" s="356"/>
      <c r="DCY40" s="356"/>
      <c r="DCZ40" s="356"/>
      <c r="DDA40" s="356"/>
      <c r="DDB40" s="356"/>
      <c r="DDC40" s="356"/>
      <c r="DDD40" s="356"/>
      <c r="DDE40" s="356"/>
      <c r="DDF40" s="356"/>
      <c r="DDG40" s="356"/>
      <c r="DDH40" s="356"/>
      <c r="DDI40" s="356"/>
      <c r="DDJ40" s="356"/>
      <c r="DDK40" s="356"/>
      <c r="DDL40" s="356"/>
      <c r="DDM40" s="356"/>
      <c r="DDN40" s="356"/>
      <c r="DDO40" s="356"/>
      <c r="DDP40" s="356"/>
      <c r="DDQ40" s="356"/>
      <c r="DDR40" s="356"/>
      <c r="DDS40" s="356"/>
      <c r="DDT40" s="356"/>
      <c r="DDU40" s="356"/>
      <c r="DDV40" s="356"/>
      <c r="DDW40" s="356"/>
      <c r="DDX40" s="356"/>
      <c r="DDY40" s="356"/>
      <c r="DDZ40" s="356"/>
      <c r="DEA40" s="356"/>
      <c r="DEB40" s="356"/>
      <c r="DEC40" s="356"/>
      <c r="DED40" s="356"/>
      <c r="DEE40" s="356"/>
      <c r="DEF40" s="356"/>
      <c r="DEG40" s="356"/>
      <c r="DEH40" s="356"/>
      <c r="DEI40" s="356"/>
      <c r="DEJ40" s="356"/>
      <c r="DEK40" s="356"/>
      <c r="DEL40" s="356"/>
      <c r="DEM40" s="356"/>
      <c r="DEN40" s="356"/>
      <c r="DEO40" s="356"/>
      <c r="DEP40" s="356"/>
      <c r="DEQ40" s="356"/>
      <c r="DER40" s="356"/>
      <c r="DES40" s="356"/>
      <c r="DET40" s="356"/>
      <c r="DEU40" s="356"/>
      <c r="DEV40" s="356"/>
      <c r="DEW40" s="356"/>
      <c r="DEX40" s="356"/>
      <c r="DEY40" s="356"/>
      <c r="DEZ40" s="356"/>
      <c r="DFA40" s="356"/>
      <c r="DFB40" s="356"/>
      <c r="DFC40" s="356"/>
      <c r="DFD40" s="356"/>
      <c r="DFE40" s="356"/>
      <c r="DFF40" s="356"/>
      <c r="DFG40" s="356"/>
      <c r="DFH40" s="356"/>
      <c r="DFI40" s="356"/>
      <c r="DFJ40" s="356"/>
      <c r="DFK40" s="356"/>
      <c r="DFL40" s="356"/>
      <c r="DFM40" s="356"/>
      <c r="DFN40" s="356"/>
      <c r="DFO40" s="356"/>
      <c r="DFP40" s="356"/>
      <c r="DFQ40" s="356"/>
      <c r="DFR40" s="356"/>
      <c r="DFS40" s="356"/>
      <c r="DFT40" s="356"/>
      <c r="DFU40" s="356"/>
      <c r="DFV40" s="356"/>
      <c r="DFW40" s="356"/>
      <c r="DFX40" s="356"/>
      <c r="DFY40" s="356"/>
      <c r="DFZ40" s="356"/>
      <c r="DGA40" s="356"/>
      <c r="DGB40" s="356"/>
      <c r="DGC40" s="356"/>
      <c r="DGD40" s="356"/>
      <c r="DGE40" s="356"/>
      <c r="DGF40" s="356"/>
      <c r="DGG40" s="356"/>
      <c r="DGH40" s="356"/>
      <c r="DGI40" s="356"/>
      <c r="DGJ40" s="356"/>
      <c r="DGK40" s="356"/>
      <c r="DGL40" s="356"/>
      <c r="DGM40" s="356"/>
      <c r="DGN40" s="356"/>
      <c r="DGO40" s="356"/>
      <c r="DGP40" s="356"/>
      <c r="DGQ40" s="356"/>
      <c r="DGR40" s="356"/>
      <c r="DGS40" s="356"/>
      <c r="DGT40" s="356"/>
      <c r="DGU40" s="356"/>
      <c r="DGV40" s="356"/>
      <c r="DGW40" s="356"/>
      <c r="DGX40" s="356"/>
      <c r="DGY40" s="356"/>
      <c r="DGZ40" s="356"/>
      <c r="DHA40" s="356"/>
      <c r="DHB40" s="356"/>
      <c r="DHC40" s="356"/>
      <c r="DHD40" s="356"/>
      <c r="DHE40" s="356"/>
      <c r="DHF40" s="356"/>
      <c r="DHG40" s="356"/>
      <c r="DHH40" s="356"/>
      <c r="DHI40" s="356"/>
      <c r="DHJ40" s="356"/>
      <c r="DHK40" s="356"/>
      <c r="DHL40" s="356"/>
      <c r="DHM40" s="356"/>
      <c r="DHN40" s="356"/>
      <c r="DHO40" s="356"/>
      <c r="DHP40" s="356"/>
      <c r="DHQ40" s="356"/>
      <c r="DHR40" s="356"/>
      <c r="DHS40" s="356"/>
      <c r="DHT40" s="356"/>
      <c r="DHU40" s="356"/>
      <c r="DHV40" s="356"/>
      <c r="DHW40" s="356"/>
      <c r="DHX40" s="356"/>
      <c r="DHY40" s="356"/>
      <c r="DHZ40" s="356"/>
      <c r="DIA40" s="356"/>
      <c r="DIB40" s="356"/>
      <c r="DIC40" s="356"/>
      <c r="DID40" s="356"/>
      <c r="DIE40" s="356"/>
      <c r="DIF40" s="356"/>
      <c r="DIG40" s="356"/>
      <c r="DIH40" s="356"/>
      <c r="DII40" s="356"/>
      <c r="DIJ40" s="356"/>
      <c r="DIK40" s="356"/>
      <c r="DIL40" s="356"/>
      <c r="DIM40" s="356"/>
      <c r="DIN40" s="356"/>
      <c r="DIO40" s="356"/>
      <c r="DIP40" s="356"/>
      <c r="DIQ40" s="356"/>
      <c r="DIR40" s="356"/>
      <c r="DIS40" s="356"/>
      <c r="DIT40" s="356"/>
      <c r="DIU40" s="356"/>
      <c r="DIV40" s="356"/>
      <c r="DIW40" s="356"/>
      <c r="DIX40" s="356"/>
      <c r="DIY40" s="356"/>
      <c r="DIZ40" s="356"/>
      <c r="DJA40" s="356"/>
      <c r="DJB40" s="356"/>
      <c r="DJC40" s="356"/>
      <c r="DJD40" s="356"/>
      <c r="DJE40" s="356"/>
      <c r="DJF40" s="356"/>
      <c r="DJG40" s="356"/>
      <c r="DJH40" s="356"/>
      <c r="DJI40" s="356"/>
      <c r="DJJ40" s="356"/>
      <c r="DJK40" s="356"/>
      <c r="DJL40" s="356"/>
      <c r="DJM40" s="356"/>
      <c r="DJN40" s="356"/>
      <c r="DJO40" s="356"/>
      <c r="DJP40" s="356"/>
      <c r="DJQ40" s="356"/>
      <c r="DJR40" s="356"/>
      <c r="DJS40" s="356"/>
      <c r="DJT40" s="356"/>
      <c r="DJU40" s="356"/>
      <c r="DJV40" s="356"/>
      <c r="DJW40" s="356"/>
      <c r="DJX40" s="356"/>
      <c r="DJY40" s="356"/>
      <c r="DJZ40" s="356"/>
      <c r="DKA40" s="356"/>
      <c r="DKB40" s="356"/>
      <c r="DKC40" s="356"/>
      <c r="DKD40" s="356"/>
      <c r="DKE40" s="356"/>
      <c r="DKF40" s="356"/>
      <c r="DKG40" s="356"/>
      <c r="DKH40" s="356"/>
      <c r="DKI40" s="356"/>
      <c r="DKJ40" s="356"/>
      <c r="DKK40" s="356"/>
      <c r="DKL40" s="356"/>
      <c r="DKM40" s="356"/>
      <c r="DKN40" s="356"/>
      <c r="DKO40" s="356"/>
      <c r="DKP40" s="356"/>
      <c r="DKQ40" s="356"/>
      <c r="DKR40" s="356"/>
      <c r="DKS40" s="356"/>
      <c r="DKT40" s="356"/>
      <c r="DKU40" s="356"/>
      <c r="DKV40" s="356"/>
      <c r="DKW40" s="356"/>
      <c r="DKX40" s="356"/>
      <c r="DKY40" s="356"/>
      <c r="DKZ40" s="356"/>
      <c r="DLA40" s="356"/>
      <c r="DLB40" s="356"/>
      <c r="DLC40" s="356"/>
      <c r="DLD40" s="356"/>
      <c r="DLE40" s="356"/>
      <c r="DLF40" s="356"/>
      <c r="DLG40" s="356"/>
      <c r="DLH40" s="356"/>
      <c r="DLI40" s="356"/>
      <c r="DLJ40" s="356"/>
      <c r="DLK40" s="356"/>
      <c r="DLL40" s="356"/>
      <c r="DLM40" s="356"/>
      <c r="DLN40" s="356"/>
      <c r="DLO40" s="356"/>
      <c r="DLP40" s="356"/>
      <c r="DLQ40" s="356"/>
      <c r="DLR40" s="356"/>
      <c r="DLS40" s="356"/>
      <c r="DLT40" s="356"/>
      <c r="DLU40" s="356"/>
      <c r="DLV40" s="356"/>
      <c r="DLW40" s="356"/>
      <c r="DLX40" s="356"/>
      <c r="DLY40" s="356"/>
      <c r="DLZ40" s="356"/>
      <c r="DMA40" s="356"/>
      <c r="DMB40" s="356"/>
      <c r="DMC40" s="356"/>
      <c r="DMD40" s="356"/>
      <c r="DME40" s="356"/>
      <c r="DMF40" s="356"/>
      <c r="DMG40" s="356"/>
      <c r="DMH40" s="356"/>
      <c r="DMI40" s="356"/>
      <c r="DMJ40" s="356"/>
      <c r="DMK40" s="356"/>
      <c r="DML40" s="356"/>
      <c r="DMM40" s="356"/>
      <c r="DMN40" s="356"/>
      <c r="DMO40" s="356"/>
      <c r="DMP40" s="356"/>
      <c r="DMQ40" s="356"/>
      <c r="DMR40" s="356"/>
      <c r="DMS40" s="356"/>
      <c r="DMT40" s="356"/>
      <c r="DMU40" s="356"/>
      <c r="DMV40" s="356"/>
      <c r="DMW40" s="356"/>
      <c r="DMX40" s="356"/>
      <c r="DMY40" s="356"/>
      <c r="DMZ40" s="356"/>
      <c r="DNA40" s="356"/>
      <c r="DNB40" s="356"/>
      <c r="DNC40" s="356"/>
      <c r="DND40" s="356"/>
      <c r="DNE40" s="356"/>
      <c r="DNF40" s="356"/>
      <c r="DNG40" s="356"/>
      <c r="DNH40" s="356"/>
      <c r="DNI40" s="356"/>
      <c r="DNJ40" s="356"/>
      <c r="DNK40" s="356"/>
      <c r="DNL40" s="356"/>
      <c r="DNM40" s="356"/>
      <c r="DNN40" s="356"/>
      <c r="DNO40" s="356"/>
      <c r="DNP40" s="356"/>
      <c r="DNQ40" s="356"/>
      <c r="DNR40" s="356"/>
      <c r="DNS40" s="356"/>
      <c r="DNT40" s="356"/>
      <c r="DNU40" s="356"/>
      <c r="DNV40" s="356"/>
      <c r="DNW40" s="356"/>
      <c r="DNX40" s="356"/>
      <c r="DNY40" s="356"/>
      <c r="DNZ40" s="356"/>
      <c r="DOA40" s="356"/>
      <c r="DOB40" s="356"/>
      <c r="DOC40" s="356"/>
      <c r="DOD40" s="356"/>
      <c r="DOE40" s="356"/>
      <c r="DOF40" s="356"/>
      <c r="DOG40" s="356"/>
      <c r="DOH40" s="356"/>
      <c r="DOI40" s="356"/>
      <c r="DOJ40" s="356"/>
      <c r="DOK40" s="356"/>
      <c r="DOL40" s="356"/>
      <c r="DOM40" s="356"/>
      <c r="DON40" s="356"/>
      <c r="DOO40" s="356"/>
      <c r="DOP40" s="356"/>
      <c r="DOQ40" s="356"/>
      <c r="DOR40" s="356"/>
      <c r="DOS40" s="356"/>
      <c r="DOT40" s="356"/>
      <c r="DOU40" s="356"/>
      <c r="DOV40" s="356"/>
      <c r="DOW40" s="356"/>
      <c r="DOX40" s="356"/>
      <c r="DOY40" s="356"/>
      <c r="DOZ40" s="356"/>
      <c r="DPA40" s="356"/>
      <c r="DPB40" s="356"/>
      <c r="DPC40" s="356"/>
      <c r="DPD40" s="356"/>
      <c r="DPE40" s="356"/>
      <c r="DPF40" s="356"/>
      <c r="DPG40" s="356"/>
      <c r="DPH40" s="356"/>
      <c r="DPI40" s="356"/>
      <c r="DPJ40" s="356"/>
      <c r="DPK40" s="356"/>
      <c r="DPL40" s="356"/>
      <c r="DPM40" s="356"/>
      <c r="DPN40" s="356"/>
      <c r="DPO40" s="356"/>
      <c r="DPP40" s="356"/>
      <c r="DPQ40" s="356"/>
      <c r="DPR40" s="356"/>
      <c r="DPS40" s="356"/>
      <c r="DPT40" s="356"/>
      <c r="DPU40" s="356"/>
      <c r="DPV40" s="356"/>
      <c r="DPW40" s="356"/>
      <c r="DPX40" s="356"/>
      <c r="DPY40" s="356"/>
      <c r="DPZ40" s="356"/>
      <c r="DQA40" s="356"/>
      <c r="DQB40" s="356"/>
      <c r="DQC40" s="356"/>
      <c r="DQD40" s="356"/>
      <c r="DQE40" s="356"/>
      <c r="DQF40" s="356"/>
      <c r="DQG40" s="356"/>
      <c r="DQH40" s="356"/>
      <c r="DQI40" s="356"/>
      <c r="DQJ40" s="356"/>
      <c r="DQK40" s="356"/>
      <c r="DQL40" s="356"/>
      <c r="DQM40" s="356"/>
      <c r="DQN40" s="356"/>
      <c r="DQO40" s="356"/>
      <c r="DQP40" s="356"/>
      <c r="DQQ40" s="356"/>
      <c r="DQR40" s="356"/>
      <c r="DQS40" s="356"/>
      <c r="DQT40" s="356"/>
      <c r="DQU40" s="356"/>
      <c r="DQV40" s="356"/>
      <c r="DQW40" s="356"/>
      <c r="DQX40" s="356"/>
      <c r="DQY40" s="356"/>
      <c r="DQZ40" s="356"/>
      <c r="DRA40" s="356"/>
      <c r="DRB40" s="356"/>
      <c r="DRC40" s="356"/>
      <c r="DRD40" s="356"/>
      <c r="DRE40" s="356"/>
      <c r="DRF40" s="356"/>
      <c r="DRG40" s="356"/>
      <c r="DRH40" s="356"/>
      <c r="DRI40" s="356"/>
      <c r="DRJ40" s="356"/>
      <c r="DRK40" s="356"/>
      <c r="DRL40" s="356"/>
      <c r="DRM40" s="356"/>
      <c r="DRN40" s="356"/>
      <c r="DRO40" s="356"/>
      <c r="DRP40" s="356"/>
      <c r="DRQ40" s="356"/>
      <c r="DRR40" s="356"/>
      <c r="DRS40" s="356"/>
      <c r="DRT40" s="356"/>
      <c r="DRU40" s="356"/>
      <c r="DRV40" s="356"/>
      <c r="DRW40" s="356"/>
      <c r="DRX40" s="356"/>
      <c r="DRY40" s="356"/>
      <c r="DRZ40" s="356"/>
      <c r="DSA40" s="356"/>
      <c r="DSB40" s="356"/>
      <c r="DSC40" s="356"/>
      <c r="DSD40" s="356"/>
      <c r="DSE40" s="356"/>
      <c r="DSF40" s="356"/>
      <c r="DSG40" s="356"/>
      <c r="DSH40" s="356"/>
      <c r="DSI40" s="356"/>
      <c r="DSJ40" s="356"/>
      <c r="DSK40" s="356"/>
      <c r="DSL40" s="356"/>
      <c r="DSM40" s="356"/>
      <c r="DSN40" s="356"/>
      <c r="DSO40" s="356"/>
      <c r="DSP40" s="356"/>
      <c r="DSQ40" s="356"/>
      <c r="DSR40" s="356"/>
      <c r="DSS40" s="356"/>
      <c r="DST40" s="356"/>
      <c r="DSU40" s="356"/>
      <c r="DSV40" s="356"/>
      <c r="DSW40" s="356"/>
      <c r="DSX40" s="356"/>
      <c r="DSY40" s="356"/>
      <c r="DSZ40" s="356"/>
      <c r="DTA40" s="356"/>
      <c r="DTB40" s="356"/>
      <c r="DTC40" s="356"/>
      <c r="DTD40" s="356"/>
      <c r="DTE40" s="356"/>
      <c r="DTF40" s="356"/>
      <c r="DTG40" s="356"/>
      <c r="DTH40" s="356"/>
      <c r="DTI40" s="356"/>
      <c r="DTJ40" s="356"/>
      <c r="DTK40" s="356"/>
      <c r="DTL40" s="356"/>
      <c r="DTM40" s="356"/>
      <c r="DTN40" s="356"/>
      <c r="DTO40" s="356"/>
      <c r="DTP40" s="356"/>
      <c r="DTQ40" s="356"/>
      <c r="DTR40" s="356"/>
      <c r="DTS40" s="356"/>
      <c r="DTT40" s="356"/>
      <c r="DTU40" s="356"/>
      <c r="DTV40" s="356"/>
      <c r="DTW40" s="356"/>
      <c r="DTX40" s="356"/>
      <c r="DTY40" s="356"/>
      <c r="DTZ40" s="356"/>
      <c r="DUA40" s="356"/>
      <c r="DUB40" s="356"/>
      <c r="DUC40" s="356"/>
      <c r="DUD40" s="356"/>
      <c r="DUE40" s="356"/>
      <c r="DUF40" s="356"/>
      <c r="DUG40" s="356"/>
      <c r="DUH40" s="356"/>
      <c r="DUI40" s="356"/>
      <c r="DUJ40" s="356"/>
      <c r="DUK40" s="356"/>
      <c r="DUL40" s="356"/>
      <c r="DUM40" s="356"/>
      <c r="DUN40" s="356"/>
      <c r="DUO40" s="356"/>
      <c r="DUP40" s="356"/>
      <c r="DUQ40" s="356"/>
      <c r="DUR40" s="356"/>
      <c r="DUS40" s="356"/>
      <c r="DUT40" s="356"/>
      <c r="DUU40" s="356"/>
      <c r="DUV40" s="356"/>
      <c r="DUW40" s="356"/>
      <c r="DUX40" s="356"/>
      <c r="DUY40" s="356"/>
      <c r="DUZ40" s="356"/>
      <c r="DVA40" s="356"/>
      <c r="DVB40" s="356"/>
      <c r="DVC40" s="356"/>
      <c r="DVD40" s="356"/>
      <c r="DVE40" s="356"/>
      <c r="DVF40" s="356"/>
      <c r="DVG40" s="356"/>
      <c r="DVH40" s="356"/>
      <c r="DVI40" s="356"/>
      <c r="DVJ40" s="356"/>
      <c r="DVK40" s="356"/>
      <c r="DVL40" s="356"/>
      <c r="DVM40" s="356"/>
      <c r="DVN40" s="356"/>
      <c r="DVO40" s="356"/>
      <c r="DVP40" s="356"/>
      <c r="DVQ40" s="356"/>
      <c r="DVR40" s="356"/>
      <c r="DVS40" s="356"/>
      <c r="DVT40" s="356"/>
      <c r="DVU40" s="356"/>
      <c r="DVV40" s="356"/>
      <c r="DVW40" s="356"/>
      <c r="DVX40" s="356"/>
      <c r="DVY40" s="356"/>
      <c r="DVZ40" s="356"/>
      <c r="DWA40" s="356"/>
      <c r="DWB40" s="356"/>
      <c r="DWC40" s="356"/>
      <c r="DWD40" s="356"/>
      <c r="DWE40" s="356"/>
      <c r="DWF40" s="356"/>
      <c r="DWG40" s="356"/>
      <c r="DWH40" s="356"/>
      <c r="DWI40" s="356"/>
      <c r="DWJ40" s="356"/>
      <c r="DWK40" s="356"/>
      <c r="DWL40" s="356"/>
      <c r="DWM40" s="356"/>
      <c r="DWN40" s="356"/>
      <c r="DWO40" s="356"/>
      <c r="DWP40" s="356"/>
      <c r="DWQ40" s="356"/>
      <c r="DWR40" s="356"/>
      <c r="DWS40" s="356"/>
      <c r="DWT40" s="356"/>
      <c r="DWU40" s="356"/>
      <c r="DWV40" s="356"/>
      <c r="DWW40" s="356"/>
      <c r="DWX40" s="356"/>
      <c r="DWY40" s="356"/>
      <c r="DWZ40" s="356"/>
      <c r="DXA40" s="356"/>
      <c r="DXB40" s="356"/>
      <c r="DXC40" s="356"/>
      <c r="DXD40" s="356"/>
      <c r="DXE40" s="356"/>
      <c r="DXF40" s="356"/>
      <c r="DXG40" s="356"/>
      <c r="DXH40" s="356"/>
      <c r="DXI40" s="356"/>
      <c r="DXJ40" s="356"/>
      <c r="DXK40" s="356"/>
      <c r="DXL40" s="356"/>
      <c r="DXM40" s="356"/>
      <c r="DXN40" s="356"/>
      <c r="DXO40" s="356"/>
      <c r="DXP40" s="356"/>
      <c r="DXQ40" s="356"/>
      <c r="DXR40" s="356"/>
      <c r="DXS40" s="356"/>
      <c r="DXT40" s="356"/>
      <c r="DXU40" s="356"/>
      <c r="DXV40" s="356"/>
      <c r="DXW40" s="356"/>
      <c r="DXX40" s="356"/>
      <c r="DXY40" s="356"/>
      <c r="DXZ40" s="356"/>
      <c r="DYA40" s="356"/>
      <c r="DYB40" s="356"/>
      <c r="DYC40" s="356"/>
      <c r="DYD40" s="356"/>
      <c r="DYE40" s="356"/>
      <c r="DYF40" s="356"/>
      <c r="DYG40" s="356"/>
      <c r="DYH40" s="356"/>
      <c r="DYI40" s="356"/>
      <c r="DYJ40" s="356"/>
      <c r="DYK40" s="356"/>
      <c r="DYL40" s="356"/>
      <c r="DYM40" s="356"/>
      <c r="DYN40" s="356"/>
      <c r="DYO40" s="356"/>
      <c r="DYP40" s="356"/>
      <c r="DYQ40" s="356"/>
      <c r="DYR40" s="356"/>
      <c r="DYS40" s="356"/>
      <c r="DYT40" s="356"/>
      <c r="DYU40" s="356"/>
      <c r="DYV40" s="356"/>
      <c r="DYW40" s="356"/>
      <c r="DYX40" s="356"/>
      <c r="DYY40" s="356"/>
      <c r="DYZ40" s="356"/>
      <c r="DZA40" s="356"/>
      <c r="DZB40" s="356"/>
      <c r="DZC40" s="356"/>
      <c r="DZD40" s="356"/>
      <c r="DZE40" s="356"/>
      <c r="DZF40" s="356"/>
      <c r="DZG40" s="356"/>
      <c r="DZH40" s="356"/>
      <c r="DZI40" s="356"/>
      <c r="DZJ40" s="356"/>
      <c r="DZK40" s="356"/>
      <c r="DZL40" s="356"/>
      <c r="DZM40" s="356"/>
      <c r="DZN40" s="356"/>
      <c r="DZO40" s="356"/>
      <c r="DZP40" s="356"/>
      <c r="DZQ40" s="356"/>
      <c r="DZR40" s="356"/>
      <c r="DZS40" s="356"/>
      <c r="DZT40" s="356"/>
      <c r="DZU40" s="356"/>
      <c r="DZV40" s="356"/>
      <c r="DZW40" s="356"/>
      <c r="DZX40" s="356"/>
      <c r="DZY40" s="356"/>
      <c r="DZZ40" s="356"/>
      <c r="EAA40" s="356"/>
      <c r="EAB40" s="356"/>
      <c r="EAC40" s="356"/>
      <c r="EAD40" s="356"/>
      <c r="EAE40" s="356"/>
      <c r="EAF40" s="356"/>
      <c r="EAG40" s="356"/>
      <c r="EAH40" s="356"/>
      <c r="EAI40" s="356"/>
      <c r="EAJ40" s="356"/>
      <c r="EAK40" s="356"/>
      <c r="EAL40" s="356"/>
      <c r="EAM40" s="356"/>
      <c r="EAN40" s="356"/>
      <c r="EAO40" s="356"/>
      <c r="EAP40" s="356"/>
      <c r="EAQ40" s="356"/>
      <c r="EAR40" s="356"/>
      <c r="EAS40" s="356"/>
      <c r="EAT40" s="356"/>
      <c r="EAU40" s="356"/>
      <c r="EAV40" s="356"/>
      <c r="EAW40" s="356"/>
      <c r="EAX40" s="356"/>
      <c r="EAY40" s="356"/>
      <c r="EAZ40" s="356"/>
      <c r="EBA40" s="356"/>
      <c r="EBB40" s="356"/>
      <c r="EBC40" s="356"/>
      <c r="EBD40" s="356"/>
      <c r="EBE40" s="356"/>
      <c r="EBF40" s="356"/>
      <c r="EBG40" s="356"/>
      <c r="EBH40" s="356"/>
      <c r="EBI40" s="356"/>
      <c r="EBJ40" s="356"/>
      <c r="EBK40" s="356"/>
      <c r="EBL40" s="356"/>
      <c r="EBM40" s="356"/>
      <c r="EBN40" s="356"/>
      <c r="EBO40" s="356"/>
      <c r="EBP40" s="356"/>
      <c r="EBQ40" s="356"/>
      <c r="EBR40" s="356"/>
      <c r="EBS40" s="356"/>
      <c r="EBT40" s="356"/>
      <c r="EBU40" s="356"/>
      <c r="EBV40" s="356"/>
      <c r="EBW40" s="356"/>
      <c r="EBX40" s="356"/>
      <c r="EBY40" s="356"/>
      <c r="EBZ40" s="356"/>
      <c r="ECA40" s="356"/>
      <c r="ECB40" s="356"/>
      <c r="ECC40" s="356"/>
      <c r="ECD40" s="356"/>
      <c r="ECE40" s="356"/>
      <c r="ECF40" s="356"/>
      <c r="ECG40" s="356"/>
      <c r="ECH40" s="356"/>
      <c r="ECI40" s="356"/>
      <c r="ECJ40" s="356"/>
      <c r="ECK40" s="356"/>
      <c r="ECL40" s="356"/>
      <c r="ECM40" s="356"/>
      <c r="ECN40" s="356"/>
      <c r="ECO40" s="356"/>
      <c r="ECP40" s="356"/>
      <c r="ECQ40" s="356"/>
      <c r="ECR40" s="356"/>
      <c r="ECS40" s="356"/>
      <c r="ECT40" s="356"/>
      <c r="ECU40" s="356"/>
      <c r="ECV40" s="356"/>
      <c r="ECW40" s="356"/>
      <c r="ECX40" s="356"/>
      <c r="ECY40" s="356"/>
      <c r="ECZ40" s="356"/>
      <c r="EDA40" s="356"/>
      <c r="EDB40" s="356"/>
      <c r="EDC40" s="356"/>
      <c r="EDD40" s="356"/>
      <c r="EDE40" s="356"/>
      <c r="EDF40" s="356"/>
      <c r="EDG40" s="356"/>
      <c r="EDH40" s="356"/>
      <c r="EDI40" s="356"/>
      <c r="EDJ40" s="356"/>
      <c r="EDK40" s="356"/>
      <c r="EDL40" s="356"/>
      <c r="EDM40" s="356"/>
      <c r="EDN40" s="356"/>
      <c r="EDO40" s="356"/>
      <c r="EDP40" s="356"/>
      <c r="EDQ40" s="356"/>
      <c r="EDR40" s="356"/>
      <c r="EDS40" s="356"/>
      <c r="EDT40" s="356"/>
      <c r="EDU40" s="356"/>
      <c r="EDV40" s="356"/>
      <c r="EDW40" s="356"/>
      <c r="EDX40" s="356"/>
      <c r="EDY40" s="356"/>
      <c r="EDZ40" s="356"/>
      <c r="EEA40" s="356"/>
      <c r="EEB40" s="356"/>
      <c r="EEC40" s="356"/>
      <c r="EED40" s="356"/>
      <c r="EEE40" s="356"/>
      <c r="EEF40" s="356"/>
      <c r="EEG40" s="356"/>
      <c r="EEH40" s="356"/>
      <c r="EEI40" s="356"/>
      <c r="EEJ40" s="356"/>
      <c r="EEK40" s="356"/>
      <c r="EEL40" s="356"/>
      <c r="EEM40" s="356"/>
      <c r="EEN40" s="356"/>
      <c r="EEO40" s="356"/>
      <c r="EEP40" s="356"/>
      <c r="EEQ40" s="356"/>
      <c r="EER40" s="356"/>
      <c r="EES40" s="356"/>
      <c r="EET40" s="356"/>
      <c r="EEU40" s="356"/>
      <c r="EEV40" s="356"/>
      <c r="EEW40" s="356"/>
      <c r="EEX40" s="356"/>
      <c r="EEY40" s="356"/>
      <c r="EEZ40" s="356"/>
      <c r="EFA40" s="356"/>
      <c r="EFB40" s="356"/>
      <c r="EFC40" s="356"/>
      <c r="EFD40" s="356"/>
      <c r="EFE40" s="356"/>
      <c r="EFF40" s="356"/>
      <c r="EFG40" s="356"/>
      <c r="EFH40" s="356"/>
      <c r="EFI40" s="356"/>
      <c r="EFJ40" s="356"/>
      <c r="EFK40" s="356"/>
      <c r="EFL40" s="356"/>
      <c r="EFM40" s="356"/>
      <c r="EFN40" s="356"/>
      <c r="EFO40" s="356"/>
      <c r="EFP40" s="356"/>
      <c r="EFQ40" s="356"/>
      <c r="EFR40" s="356"/>
      <c r="EFS40" s="356"/>
      <c r="EFT40" s="356"/>
      <c r="EFU40" s="356"/>
      <c r="EFV40" s="356"/>
      <c r="EFW40" s="356"/>
      <c r="EFX40" s="356"/>
      <c r="EFY40" s="356"/>
      <c r="EFZ40" s="356"/>
      <c r="EGA40" s="356"/>
      <c r="EGB40" s="356"/>
      <c r="EGC40" s="356"/>
      <c r="EGD40" s="356"/>
      <c r="EGE40" s="356"/>
      <c r="EGF40" s="356"/>
      <c r="EGG40" s="356"/>
      <c r="EGH40" s="356"/>
      <c r="EGI40" s="356"/>
      <c r="EGJ40" s="356"/>
      <c r="EGK40" s="356"/>
      <c r="EGL40" s="356"/>
      <c r="EGM40" s="356"/>
      <c r="EGN40" s="356"/>
      <c r="EGO40" s="356"/>
      <c r="EGP40" s="356"/>
      <c r="EGQ40" s="356"/>
      <c r="EGR40" s="356"/>
      <c r="EGS40" s="356"/>
      <c r="EGT40" s="356"/>
      <c r="EGU40" s="356"/>
      <c r="EGV40" s="356"/>
      <c r="EGW40" s="356"/>
      <c r="EGX40" s="356"/>
      <c r="EGY40" s="356"/>
      <c r="EGZ40" s="356"/>
      <c r="EHA40" s="356"/>
      <c r="EHB40" s="356"/>
      <c r="EHC40" s="356"/>
      <c r="EHD40" s="356"/>
      <c r="EHE40" s="356"/>
      <c r="EHF40" s="356"/>
      <c r="EHG40" s="356"/>
      <c r="EHH40" s="356"/>
      <c r="EHI40" s="356"/>
      <c r="EHJ40" s="356"/>
      <c r="EHK40" s="356"/>
      <c r="EHL40" s="356"/>
      <c r="EHM40" s="356"/>
      <c r="EHN40" s="356"/>
      <c r="EHO40" s="356"/>
      <c r="EHP40" s="356"/>
      <c r="EHQ40" s="356"/>
      <c r="EHR40" s="356"/>
      <c r="EHS40" s="356"/>
      <c r="EHT40" s="356"/>
      <c r="EHU40" s="356"/>
      <c r="EHV40" s="356"/>
      <c r="EHW40" s="356"/>
      <c r="EHX40" s="356"/>
      <c r="EHY40" s="356"/>
      <c r="EHZ40" s="356"/>
      <c r="EIA40" s="356"/>
      <c r="EIB40" s="356"/>
      <c r="EIC40" s="356"/>
      <c r="EID40" s="356"/>
      <c r="EIE40" s="356"/>
      <c r="EIF40" s="356"/>
      <c r="EIG40" s="356"/>
      <c r="EIH40" s="356"/>
      <c r="EII40" s="356"/>
      <c r="EIJ40" s="356"/>
      <c r="EIK40" s="356"/>
      <c r="EIL40" s="356"/>
      <c r="EIM40" s="356"/>
      <c r="EIN40" s="356"/>
      <c r="EIO40" s="356"/>
      <c r="EIP40" s="356"/>
      <c r="EIQ40" s="356"/>
      <c r="EIR40" s="356"/>
      <c r="EIS40" s="356"/>
      <c r="EIT40" s="356"/>
      <c r="EIU40" s="356"/>
      <c r="EIV40" s="356"/>
      <c r="EIW40" s="356"/>
      <c r="EIX40" s="356"/>
      <c r="EIY40" s="356"/>
      <c r="EIZ40" s="356"/>
      <c r="EJA40" s="356"/>
      <c r="EJB40" s="356"/>
      <c r="EJC40" s="356"/>
      <c r="EJD40" s="356"/>
      <c r="EJE40" s="356"/>
      <c r="EJF40" s="356"/>
      <c r="EJG40" s="356"/>
      <c r="EJH40" s="356"/>
      <c r="EJI40" s="356"/>
      <c r="EJJ40" s="356"/>
      <c r="EJK40" s="356"/>
      <c r="EJL40" s="356"/>
      <c r="EJM40" s="356"/>
      <c r="EJN40" s="356"/>
      <c r="EJO40" s="356"/>
      <c r="EJP40" s="356"/>
      <c r="EJQ40" s="356"/>
      <c r="EJR40" s="356"/>
      <c r="EJS40" s="356"/>
      <c r="EJT40" s="356"/>
      <c r="EJU40" s="356"/>
      <c r="EJV40" s="356"/>
      <c r="EJW40" s="356"/>
      <c r="EJX40" s="356"/>
      <c r="EJY40" s="356"/>
      <c r="EJZ40" s="356"/>
      <c r="EKA40" s="356"/>
      <c r="EKB40" s="356"/>
      <c r="EKC40" s="356"/>
      <c r="EKD40" s="356"/>
      <c r="EKE40" s="356"/>
      <c r="EKF40" s="356"/>
      <c r="EKG40" s="356"/>
      <c r="EKH40" s="356"/>
      <c r="EKI40" s="356"/>
      <c r="EKJ40" s="356"/>
      <c r="EKK40" s="356"/>
      <c r="EKL40" s="356"/>
      <c r="EKM40" s="356"/>
      <c r="EKN40" s="356"/>
      <c r="EKO40" s="356"/>
      <c r="EKP40" s="356"/>
      <c r="EKQ40" s="356"/>
      <c r="EKR40" s="356"/>
      <c r="EKS40" s="356"/>
      <c r="EKT40" s="356"/>
      <c r="EKU40" s="356"/>
      <c r="EKV40" s="356"/>
      <c r="EKW40" s="356"/>
      <c r="EKX40" s="356"/>
      <c r="EKY40" s="356"/>
      <c r="EKZ40" s="356"/>
      <c r="ELA40" s="356"/>
      <c r="ELB40" s="356"/>
      <c r="ELC40" s="356"/>
      <c r="ELD40" s="356"/>
      <c r="ELE40" s="356"/>
      <c r="ELF40" s="356"/>
      <c r="ELG40" s="356"/>
      <c r="ELH40" s="356"/>
      <c r="ELI40" s="356"/>
      <c r="ELJ40" s="356"/>
      <c r="ELK40" s="356"/>
      <c r="ELL40" s="356"/>
      <c r="ELM40" s="356"/>
      <c r="ELN40" s="356"/>
      <c r="ELO40" s="356"/>
      <c r="ELP40" s="356"/>
      <c r="ELQ40" s="356"/>
      <c r="ELR40" s="356"/>
      <c r="ELS40" s="356"/>
      <c r="ELT40" s="356"/>
      <c r="ELU40" s="356"/>
      <c r="ELV40" s="356"/>
      <c r="ELW40" s="356"/>
      <c r="ELX40" s="356"/>
      <c r="ELY40" s="356"/>
      <c r="ELZ40" s="356"/>
      <c r="EMA40" s="356"/>
      <c r="EMB40" s="356"/>
      <c r="EMC40" s="356"/>
      <c r="EMD40" s="356"/>
      <c r="EME40" s="356"/>
      <c r="EMF40" s="356"/>
      <c r="EMG40" s="356"/>
      <c r="EMH40" s="356"/>
      <c r="EMI40" s="356"/>
      <c r="EMJ40" s="356"/>
      <c r="EMK40" s="356"/>
      <c r="EML40" s="356"/>
      <c r="EMM40" s="356"/>
      <c r="EMN40" s="356"/>
      <c r="EMO40" s="356"/>
      <c r="EMP40" s="356"/>
      <c r="EMQ40" s="356"/>
      <c r="EMR40" s="356"/>
      <c r="EMS40" s="356"/>
      <c r="EMT40" s="356"/>
      <c r="EMU40" s="356"/>
      <c r="EMV40" s="356"/>
      <c r="EMW40" s="356"/>
      <c r="EMX40" s="356"/>
      <c r="EMY40" s="356"/>
      <c r="EMZ40" s="356"/>
      <c r="ENA40" s="356"/>
      <c r="ENB40" s="356"/>
      <c r="ENC40" s="356"/>
      <c r="END40" s="356"/>
      <c r="ENE40" s="356"/>
      <c r="ENF40" s="356"/>
      <c r="ENG40" s="356"/>
      <c r="ENH40" s="356"/>
      <c r="ENI40" s="356"/>
      <c r="ENJ40" s="356"/>
      <c r="ENK40" s="356"/>
      <c r="ENL40" s="356"/>
      <c r="ENM40" s="356"/>
      <c r="ENN40" s="356"/>
      <c r="ENO40" s="356"/>
      <c r="ENP40" s="356"/>
      <c r="ENQ40" s="356"/>
      <c r="ENR40" s="356"/>
      <c r="ENS40" s="356"/>
      <c r="ENT40" s="356"/>
      <c r="ENU40" s="356"/>
      <c r="ENV40" s="356"/>
      <c r="ENW40" s="356"/>
      <c r="ENX40" s="356"/>
      <c r="ENY40" s="356"/>
      <c r="ENZ40" s="356"/>
      <c r="EOA40" s="356"/>
      <c r="EOB40" s="356"/>
      <c r="EOC40" s="356"/>
      <c r="EOD40" s="356"/>
      <c r="EOE40" s="356"/>
      <c r="EOF40" s="356"/>
      <c r="EOG40" s="356"/>
      <c r="EOH40" s="356"/>
      <c r="EOI40" s="356"/>
      <c r="EOJ40" s="356"/>
      <c r="EOK40" s="356"/>
      <c r="EOL40" s="356"/>
      <c r="EOM40" s="356"/>
      <c r="EON40" s="356"/>
      <c r="EOO40" s="356"/>
      <c r="EOP40" s="356"/>
      <c r="EOQ40" s="356"/>
      <c r="EOR40" s="356"/>
      <c r="EOS40" s="356"/>
      <c r="EOT40" s="356"/>
      <c r="EOU40" s="356"/>
      <c r="EOV40" s="356"/>
      <c r="EOW40" s="356"/>
      <c r="EOX40" s="356"/>
      <c r="EOY40" s="356"/>
      <c r="EOZ40" s="356"/>
      <c r="EPA40" s="356"/>
      <c r="EPB40" s="356"/>
      <c r="EPC40" s="356"/>
      <c r="EPD40" s="356"/>
      <c r="EPE40" s="356"/>
      <c r="EPF40" s="356"/>
      <c r="EPG40" s="356"/>
      <c r="EPH40" s="356"/>
      <c r="EPI40" s="356"/>
      <c r="EPJ40" s="356"/>
      <c r="EPK40" s="356"/>
      <c r="EPL40" s="356"/>
      <c r="EPM40" s="356"/>
      <c r="EPN40" s="356"/>
      <c r="EPO40" s="356"/>
      <c r="EPP40" s="356"/>
      <c r="EPQ40" s="356"/>
      <c r="EPR40" s="356"/>
      <c r="EPS40" s="356"/>
      <c r="EPT40" s="356"/>
      <c r="EPU40" s="356"/>
      <c r="EPV40" s="356"/>
      <c r="EPW40" s="356"/>
      <c r="EPX40" s="356"/>
      <c r="EPY40" s="356"/>
      <c r="EPZ40" s="356"/>
      <c r="EQA40" s="356"/>
      <c r="EQB40" s="356"/>
      <c r="EQC40" s="356"/>
      <c r="EQD40" s="356"/>
      <c r="EQE40" s="356"/>
      <c r="EQF40" s="356"/>
      <c r="EQG40" s="356"/>
      <c r="EQH40" s="356"/>
      <c r="EQI40" s="356"/>
      <c r="EQJ40" s="356"/>
      <c r="EQK40" s="356"/>
      <c r="EQL40" s="356"/>
      <c r="EQM40" s="356"/>
      <c r="EQN40" s="356"/>
      <c r="EQO40" s="356"/>
      <c r="EQP40" s="356"/>
      <c r="EQQ40" s="356"/>
      <c r="EQR40" s="356"/>
      <c r="EQS40" s="356"/>
      <c r="EQT40" s="356"/>
      <c r="EQU40" s="356"/>
      <c r="EQV40" s="356"/>
      <c r="EQW40" s="356"/>
      <c r="EQX40" s="356"/>
      <c r="EQY40" s="356"/>
      <c r="EQZ40" s="356"/>
      <c r="ERA40" s="356"/>
      <c r="ERB40" s="356"/>
      <c r="ERC40" s="356"/>
      <c r="ERD40" s="356"/>
      <c r="ERE40" s="356"/>
      <c r="ERF40" s="356"/>
      <c r="ERG40" s="356"/>
      <c r="ERH40" s="356"/>
      <c r="ERI40" s="356"/>
      <c r="ERJ40" s="356"/>
      <c r="ERK40" s="356"/>
      <c r="ERL40" s="356"/>
      <c r="ERM40" s="356"/>
      <c r="ERN40" s="356"/>
      <c r="ERO40" s="356"/>
      <c r="ERP40" s="356"/>
      <c r="ERQ40" s="356"/>
      <c r="ERR40" s="356"/>
      <c r="ERS40" s="356"/>
      <c r="ERT40" s="356"/>
      <c r="ERU40" s="356"/>
      <c r="ERV40" s="356"/>
      <c r="ERW40" s="356"/>
      <c r="ERX40" s="356"/>
      <c r="ERY40" s="356"/>
      <c r="ERZ40" s="356"/>
      <c r="ESA40" s="356"/>
      <c r="ESB40" s="356"/>
      <c r="ESC40" s="356"/>
      <c r="ESD40" s="356"/>
      <c r="ESE40" s="356"/>
      <c r="ESF40" s="356"/>
      <c r="ESG40" s="356"/>
      <c r="ESH40" s="356"/>
      <c r="ESI40" s="356"/>
      <c r="ESJ40" s="356"/>
      <c r="ESK40" s="356"/>
      <c r="ESL40" s="356"/>
      <c r="ESM40" s="356"/>
      <c r="ESN40" s="356"/>
      <c r="ESO40" s="356"/>
      <c r="ESP40" s="356"/>
      <c r="ESQ40" s="356"/>
      <c r="ESR40" s="356"/>
      <c r="ESS40" s="356"/>
      <c r="EST40" s="356"/>
      <c r="ESU40" s="356"/>
      <c r="ESV40" s="356"/>
      <c r="ESW40" s="356"/>
      <c r="ESX40" s="356"/>
      <c r="ESY40" s="356"/>
      <c r="ESZ40" s="356"/>
      <c r="ETA40" s="356"/>
      <c r="ETB40" s="356"/>
      <c r="ETC40" s="356"/>
      <c r="ETD40" s="356"/>
      <c r="ETE40" s="356"/>
      <c r="ETF40" s="356"/>
      <c r="ETG40" s="356"/>
      <c r="ETH40" s="356"/>
      <c r="ETI40" s="356"/>
      <c r="ETJ40" s="356"/>
      <c r="ETK40" s="356"/>
      <c r="ETL40" s="356"/>
      <c r="ETM40" s="356"/>
      <c r="ETN40" s="356"/>
      <c r="ETO40" s="356"/>
      <c r="ETP40" s="356"/>
      <c r="ETQ40" s="356"/>
      <c r="ETR40" s="356"/>
      <c r="ETS40" s="356"/>
      <c r="ETT40" s="356"/>
      <c r="ETU40" s="356"/>
      <c r="ETV40" s="356"/>
      <c r="ETW40" s="356"/>
      <c r="ETX40" s="356"/>
      <c r="ETY40" s="356"/>
      <c r="ETZ40" s="356"/>
      <c r="EUA40" s="356"/>
      <c r="EUB40" s="356"/>
      <c r="EUC40" s="356"/>
      <c r="EUD40" s="356"/>
      <c r="EUE40" s="356"/>
      <c r="EUF40" s="356"/>
      <c r="EUG40" s="356"/>
      <c r="EUH40" s="356"/>
      <c r="EUI40" s="356"/>
      <c r="EUJ40" s="356"/>
      <c r="EUK40" s="356"/>
      <c r="EUL40" s="356"/>
      <c r="EUM40" s="356"/>
      <c r="EUN40" s="356"/>
      <c r="EUO40" s="356"/>
      <c r="EUP40" s="356"/>
      <c r="EUQ40" s="356"/>
      <c r="EUR40" s="356"/>
      <c r="EUS40" s="356"/>
      <c r="EUT40" s="356"/>
      <c r="EUU40" s="356"/>
      <c r="EUV40" s="356"/>
      <c r="EUW40" s="356"/>
      <c r="EUX40" s="356"/>
      <c r="EUY40" s="356"/>
      <c r="EUZ40" s="356"/>
      <c r="EVA40" s="356"/>
      <c r="EVB40" s="356"/>
      <c r="EVC40" s="356"/>
      <c r="EVD40" s="356"/>
      <c r="EVE40" s="356"/>
      <c r="EVF40" s="356"/>
      <c r="EVG40" s="356"/>
      <c r="EVH40" s="356"/>
      <c r="EVI40" s="356"/>
      <c r="EVJ40" s="356"/>
      <c r="EVK40" s="356"/>
      <c r="EVL40" s="356"/>
      <c r="EVM40" s="356"/>
      <c r="EVN40" s="356"/>
      <c r="EVO40" s="356"/>
      <c r="EVP40" s="356"/>
      <c r="EVQ40" s="356"/>
      <c r="EVR40" s="356"/>
      <c r="EVS40" s="356"/>
      <c r="EVT40" s="356"/>
      <c r="EVU40" s="356"/>
      <c r="EVV40" s="356"/>
      <c r="EVW40" s="356"/>
      <c r="EVX40" s="356"/>
      <c r="EVY40" s="356"/>
      <c r="EVZ40" s="356"/>
      <c r="EWA40" s="356"/>
      <c r="EWB40" s="356"/>
      <c r="EWC40" s="356"/>
      <c r="EWD40" s="356"/>
      <c r="EWE40" s="356"/>
      <c r="EWF40" s="356"/>
      <c r="EWG40" s="356"/>
      <c r="EWH40" s="356"/>
      <c r="EWI40" s="356"/>
      <c r="EWJ40" s="356"/>
      <c r="EWK40" s="356"/>
      <c r="EWL40" s="356"/>
      <c r="EWM40" s="356"/>
      <c r="EWN40" s="356"/>
      <c r="EWO40" s="356"/>
      <c r="EWP40" s="356"/>
      <c r="EWQ40" s="356"/>
      <c r="EWR40" s="356"/>
      <c r="EWS40" s="356"/>
      <c r="EWT40" s="356"/>
      <c r="EWU40" s="356"/>
      <c r="EWV40" s="356"/>
      <c r="EWW40" s="356"/>
      <c r="EWX40" s="356"/>
      <c r="EWY40" s="356"/>
      <c r="EWZ40" s="356"/>
      <c r="EXA40" s="356"/>
      <c r="EXB40" s="356"/>
      <c r="EXC40" s="356"/>
      <c r="EXD40" s="356"/>
      <c r="EXE40" s="356"/>
      <c r="EXF40" s="356"/>
      <c r="EXG40" s="356"/>
      <c r="EXH40" s="356"/>
      <c r="EXI40" s="356"/>
      <c r="EXJ40" s="356"/>
      <c r="EXK40" s="356"/>
      <c r="EXL40" s="356"/>
      <c r="EXM40" s="356"/>
      <c r="EXN40" s="356"/>
      <c r="EXO40" s="356"/>
      <c r="EXP40" s="356"/>
      <c r="EXQ40" s="356"/>
      <c r="EXR40" s="356"/>
      <c r="EXS40" s="356"/>
      <c r="EXT40" s="356"/>
      <c r="EXU40" s="356"/>
      <c r="EXV40" s="356"/>
      <c r="EXW40" s="356"/>
      <c r="EXX40" s="356"/>
      <c r="EXY40" s="356"/>
      <c r="EXZ40" s="356"/>
      <c r="EYA40" s="356"/>
      <c r="EYB40" s="356"/>
      <c r="EYC40" s="356"/>
      <c r="EYD40" s="356"/>
      <c r="EYE40" s="356"/>
      <c r="EYF40" s="356"/>
      <c r="EYG40" s="356"/>
      <c r="EYH40" s="356"/>
      <c r="EYI40" s="356"/>
      <c r="EYJ40" s="356"/>
      <c r="EYK40" s="356"/>
      <c r="EYL40" s="356"/>
      <c r="EYM40" s="356"/>
      <c r="EYN40" s="356"/>
      <c r="EYO40" s="356"/>
      <c r="EYP40" s="356"/>
      <c r="EYQ40" s="356"/>
      <c r="EYR40" s="356"/>
      <c r="EYS40" s="356"/>
      <c r="EYT40" s="356"/>
      <c r="EYU40" s="356"/>
      <c r="EYV40" s="356"/>
      <c r="EYW40" s="356"/>
      <c r="EYX40" s="356"/>
      <c r="EYY40" s="356"/>
      <c r="EYZ40" s="356"/>
      <c r="EZA40" s="356"/>
      <c r="EZB40" s="356"/>
      <c r="EZC40" s="356"/>
      <c r="EZD40" s="356"/>
      <c r="EZE40" s="356"/>
      <c r="EZF40" s="356"/>
      <c r="EZG40" s="356"/>
      <c r="EZH40" s="356"/>
      <c r="EZI40" s="356"/>
      <c r="EZJ40" s="356"/>
      <c r="EZK40" s="356"/>
      <c r="EZL40" s="356"/>
      <c r="EZM40" s="356"/>
      <c r="EZN40" s="356"/>
      <c r="EZO40" s="356"/>
      <c r="EZP40" s="356"/>
      <c r="EZQ40" s="356"/>
      <c r="EZR40" s="356"/>
      <c r="EZS40" s="356"/>
      <c r="EZT40" s="356"/>
      <c r="EZU40" s="356"/>
      <c r="EZV40" s="356"/>
      <c r="EZW40" s="356"/>
      <c r="EZX40" s="356"/>
      <c r="EZY40" s="356"/>
      <c r="EZZ40" s="356"/>
      <c r="FAA40" s="356"/>
      <c r="FAB40" s="356"/>
      <c r="FAC40" s="356"/>
      <c r="FAD40" s="356"/>
      <c r="FAE40" s="356"/>
      <c r="FAF40" s="356"/>
      <c r="FAG40" s="356"/>
      <c r="FAH40" s="356"/>
      <c r="FAI40" s="356"/>
      <c r="FAJ40" s="356"/>
      <c r="FAK40" s="356"/>
      <c r="FAL40" s="356"/>
      <c r="FAM40" s="356"/>
      <c r="FAN40" s="356"/>
      <c r="FAO40" s="356"/>
      <c r="FAP40" s="356"/>
      <c r="FAQ40" s="356"/>
      <c r="FAR40" s="356"/>
      <c r="FAS40" s="356"/>
      <c r="FAT40" s="356"/>
      <c r="FAU40" s="356"/>
      <c r="FAV40" s="356"/>
      <c r="FAW40" s="356"/>
      <c r="FAX40" s="356"/>
      <c r="FAY40" s="356"/>
      <c r="FAZ40" s="356"/>
      <c r="FBA40" s="356"/>
      <c r="FBB40" s="356"/>
      <c r="FBC40" s="356"/>
      <c r="FBD40" s="356"/>
      <c r="FBE40" s="356"/>
      <c r="FBF40" s="356"/>
      <c r="FBG40" s="356"/>
      <c r="FBH40" s="356"/>
      <c r="FBI40" s="356"/>
      <c r="FBJ40" s="356"/>
      <c r="FBK40" s="356"/>
      <c r="FBL40" s="356"/>
      <c r="FBM40" s="356"/>
      <c r="FBN40" s="356"/>
      <c r="FBO40" s="356"/>
      <c r="FBP40" s="356"/>
      <c r="FBQ40" s="356"/>
      <c r="FBR40" s="356"/>
      <c r="FBS40" s="356"/>
      <c r="FBT40" s="356"/>
      <c r="FBU40" s="356"/>
      <c r="FBV40" s="356"/>
      <c r="FBW40" s="356"/>
      <c r="FBX40" s="356"/>
      <c r="FBY40" s="356"/>
      <c r="FBZ40" s="356"/>
      <c r="FCA40" s="356"/>
      <c r="FCB40" s="356"/>
      <c r="FCC40" s="356"/>
      <c r="FCD40" s="356"/>
      <c r="FCE40" s="356"/>
      <c r="FCF40" s="356"/>
      <c r="FCG40" s="356"/>
      <c r="FCH40" s="356"/>
      <c r="FCI40" s="356"/>
      <c r="FCJ40" s="356"/>
      <c r="FCK40" s="356"/>
      <c r="FCL40" s="356"/>
      <c r="FCM40" s="356"/>
      <c r="FCN40" s="356"/>
      <c r="FCO40" s="356"/>
      <c r="FCP40" s="356"/>
      <c r="FCQ40" s="356"/>
      <c r="FCR40" s="356"/>
      <c r="FCS40" s="356"/>
      <c r="FCT40" s="356"/>
      <c r="FCU40" s="356"/>
      <c r="FCV40" s="356"/>
      <c r="FCW40" s="356"/>
      <c r="FCX40" s="356"/>
      <c r="FCY40" s="356"/>
      <c r="FCZ40" s="356"/>
      <c r="FDA40" s="356"/>
      <c r="FDB40" s="356"/>
      <c r="FDC40" s="356"/>
      <c r="FDD40" s="356"/>
      <c r="FDE40" s="356"/>
      <c r="FDF40" s="356"/>
      <c r="FDG40" s="356"/>
      <c r="FDH40" s="356"/>
      <c r="FDI40" s="356"/>
      <c r="FDJ40" s="356"/>
      <c r="FDK40" s="356"/>
      <c r="FDL40" s="356"/>
      <c r="FDM40" s="356"/>
      <c r="FDN40" s="356"/>
      <c r="FDO40" s="356"/>
      <c r="FDP40" s="356"/>
      <c r="FDQ40" s="356"/>
      <c r="FDR40" s="356"/>
      <c r="FDS40" s="356"/>
      <c r="FDT40" s="356"/>
      <c r="FDU40" s="356"/>
      <c r="FDV40" s="356"/>
      <c r="FDW40" s="356"/>
      <c r="FDX40" s="356"/>
      <c r="FDY40" s="356"/>
      <c r="FDZ40" s="356"/>
      <c r="FEA40" s="356"/>
      <c r="FEB40" s="356"/>
      <c r="FEC40" s="356"/>
      <c r="FED40" s="356"/>
      <c r="FEE40" s="356"/>
      <c r="FEF40" s="356"/>
      <c r="FEG40" s="356"/>
      <c r="FEH40" s="356"/>
      <c r="FEI40" s="356"/>
      <c r="FEJ40" s="356"/>
      <c r="FEK40" s="356"/>
      <c r="FEL40" s="356"/>
      <c r="FEM40" s="356"/>
      <c r="FEN40" s="356"/>
      <c r="FEO40" s="356"/>
      <c r="FEP40" s="356"/>
      <c r="FEQ40" s="356"/>
      <c r="FER40" s="356"/>
      <c r="FES40" s="356"/>
      <c r="FET40" s="356"/>
      <c r="FEU40" s="356"/>
      <c r="FEV40" s="356"/>
      <c r="FEW40" s="356"/>
      <c r="FEX40" s="356"/>
      <c r="FEY40" s="356"/>
      <c r="FEZ40" s="356"/>
      <c r="FFA40" s="356"/>
      <c r="FFB40" s="356"/>
      <c r="FFC40" s="356"/>
      <c r="FFD40" s="356"/>
      <c r="FFE40" s="356"/>
      <c r="FFF40" s="356"/>
      <c r="FFG40" s="356"/>
      <c r="FFH40" s="356"/>
      <c r="FFI40" s="356"/>
      <c r="FFJ40" s="356"/>
      <c r="FFK40" s="356"/>
      <c r="FFL40" s="356"/>
      <c r="FFM40" s="356"/>
      <c r="FFN40" s="356"/>
      <c r="FFO40" s="356"/>
      <c r="FFP40" s="356"/>
      <c r="FFQ40" s="356"/>
      <c r="FFR40" s="356"/>
      <c r="FFS40" s="356"/>
      <c r="FFT40" s="356"/>
      <c r="FFU40" s="356"/>
      <c r="FFV40" s="356"/>
      <c r="FFW40" s="356"/>
      <c r="FFX40" s="356"/>
      <c r="FFY40" s="356"/>
      <c r="FFZ40" s="356"/>
      <c r="FGA40" s="356"/>
      <c r="FGB40" s="356"/>
      <c r="FGC40" s="356"/>
      <c r="FGD40" s="356"/>
      <c r="FGE40" s="356"/>
      <c r="FGF40" s="356"/>
      <c r="FGG40" s="356"/>
      <c r="FGH40" s="356"/>
      <c r="FGI40" s="356"/>
      <c r="FGJ40" s="356"/>
      <c r="FGK40" s="356"/>
      <c r="FGL40" s="356"/>
      <c r="FGM40" s="356"/>
      <c r="FGN40" s="356"/>
      <c r="FGO40" s="356"/>
      <c r="FGP40" s="356"/>
      <c r="FGQ40" s="356"/>
      <c r="FGR40" s="356"/>
      <c r="FGS40" s="356"/>
      <c r="FGT40" s="356"/>
      <c r="FGU40" s="356"/>
      <c r="FGV40" s="356"/>
      <c r="FGW40" s="356"/>
      <c r="FGX40" s="356"/>
      <c r="FGY40" s="356"/>
      <c r="FGZ40" s="356"/>
      <c r="FHA40" s="356"/>
      <c r="FHB40" s="356"/>
      <c r="FHC40" s="356"/>
      <c r="FHD40" s="356"/>
      <c r="FHE40" s="356"/>
      <c r="FHF40" s="356"/>
      <c r="FHG40" s="356"/>
      <c r="FHH40" s="356"/>
      <c r="FHI40" s="356"/>
      <c r="FHJ40" s="356"/>
      <c r="FHK40" s="356"/>
      <c r="FHL40" s="356"/>
      <c r="FHM40" s="356"/>
      <c r="FHN40" s="356"/>
      <c r="FHO40" s="356"/>
      <c r="FHP40" s="356"/>
      <c r="FHQ40" s="356"/>
      <c r="FHR40" s="356"/>
      <c r="FHS40" s="356"/>
      <c r="FHT40" s="356"/>
      <c r="FHU40" s="356"/>
      <c r="FHV40" s="356"/>
      <c r="FHW40" s="356"/>
      <c r="FHX40" s="356"/>
      <c r="FHY40" s="356"/>
      <c r="FHZ40" s="356"/>
      <c r="FIA40" s="356"/>
      <c r="FIB40" s="356"/>
      <c r="FIC40" s="356"/>
      <c r="FID40" s="356"/>
      <c r="FIE40" s="356"/>
      <c r="FIF40" s="356"/>
      <c r="FIG40" s="356"/>
      <c r="FIH40" s="356"/>
      <c r="FII40" s="356"/>
      <c r="FIJ40" s="356"/>
      <c r="FIK40" s="356"/>
      <c r="FIL40" s="356"/>
      <c r="FIM40" s="356"/>
      <c r="FIN40" s="356"/>
      <c r="FIO40" s="356"/>
      <c r="FIP40" s="356"/>
      <c r="FIQ40" s="356"/>
      <c r="FIR40" s="356"/>
      <c r="FIS40" s="356"/>
      <c r="FIT40" s="356"/>
      <c r="FIU40" s="356"/>
      <c r="FIV40" s="356"/>
      <c r="FIW40" s="356"/>
      <c r="FIX40" s="356"/>
      <c r="FIY40" s="356"/>
      <c r="FIZ40" s="356"/>
      <c r="FJA40" s="356"/>
      <c r="FJB40" s="356"/>
      <c r="FJC40" s="356"/>
      <c r="FJD40" s="356"/>
      <c r="FJE40" s="356"/>
      <c r="FJF40" s="356"/>
      <c r="FJG40" s="356"/>
      <c r="FJH40" s="356"/>
      <c r="FJI40" s="356"/>
      <c r="FJJ40" s="356"/>
      <c r="FJK40" s="356"/>
      <c r="FJL40" s="356"/>
      <c r="FJM40" s="356"/>
      <c r="FJN40" s="356"/>
      <c r="FJO40" s="356"/>
      <c r="FJP40" s="356"/>
      <c r="FJQ40" s="356"/>
      <c r="FJR40" s="356"/>
      <c r="FJS40" s="356"/>
      <c r="FJT40" s="356"/>
      <c r="FJU40" s="356"/>
      <c r="FJV40" s="356"/>
      <c r="FJW40" s="356"/>
      <c r="FJX40" s="356"/>
      <c r="FJY40" s="356"/>
      <c r="FJZ40" s="356"/>
      <c r="FKA40" s="356"/>
      <c r="FKB40" s="356"/>
      <c r="FKC40" s="356"/>
      <c r="FKD40" s="356"/>
      <c r="FKE40" s="356"/>
      <c r="FKF40" s="356"/>
      <c r="FKG40" s="356"/>
      <c r="FKH40" s="356"/>
      <c r="FKI40" s="356"/>
      <c r="FKJ40" s="356"/>
      <c r="FKK40" s="356"/>
      <c r="FKL40" s="356"/>
      <c r="FKM40" s="356"/>
      <c r="FKN40" s="356"/>
      <c r="FKO40" s="356"/>
      <c r="FKP40" s="356"/>
      <c r="FKQ40" s="356"/>
      <c r="FKR40" s="356"/>
      <c r="FKS40" s="356"/>
      <c r="FKT40" s="356"/>
      <c r="FKU40" s="356"/>
      <c r="FKV40" s="356"/>
      <c r="FKW40" s="356"/>
      <c r="FKX40" s="356"/>
      <c r="FKY40" s="356"/>
      <c r="FKZ40" s="356"/>
      <c r="FLA40" s="356"/>
      <c r="FLB40" s="356"/>
      <c r="FLC40" s="356"/>
      <c r="FLD40" s="356"/>
      <c r="FLE40" s="356"/>
      <c r="FLF40" s="356"/>
      <c r="FLG40" s="356"/>
      <c r="FLH40" s="356"/>
      <c r="FLI40" s="356"/>
      <c r="FLJ40" s="356"/>
      <c r="FLK40" s="356"/>
      <c r="FLL40" s="356"/>
      <c r="FLM40" s="356"/>
      <c r="FLN40" s="356"/>
      <c r="FLO40" s="356"/>
      <c r="FLP40" s="356"/>
      <c r="FLQ40" s="356"/>
      <c r="FLR40" s="356"/>
      <c r="FLS40" s="356"/>
      <c r="FLT40" s="356"/>
      <c r="FLU40" s="356"/>
      <c r="FLV40" s="356"/>
      <c r="FLW40" s="356"/>
      <c r="FLX40" s="356"/>
      <c r="FLY40" s="356"/>
      <c r="FLZ40" s="356"/>
      <c r="FMA40" s="356"/>
      <c r="FMB40" s="356"/>
      <c r="FMC40" s="356"/>
      <c r="FMD40" s="356"/>
      <c r="FME40" s="356"/>
      <c r="FMF40" s="356"/>
      <c r="FMG40" s="356"/>
      <c r="FMH40" s="356"/>
      <c r="FMI40" s="356"/>
      <c r="FMJ40" s="356"/>
      <c r="FMK40" s="356"/>
      <c r="FML40" s="356"/>
      <c r="FMM40" s="356"/>
      <c r="FMN40" s="356"/>
      <c r="FMO40" s="356"/>
      <c r="FMP40" s="356"/>
      <c r="FMQ40" s="356"/>
      <c r="FMR40" s="356"/>
      <c r="FMS40" s="356"/>
      <c r="FMT40" s="356"/>
      <c r="FMU40" s="356"/>
      <c r="FMV40" s="356"/>
      <c r="FMW40" s="356"/>
      <c r="FMX40" s="356"/>
      <c r="FMY40" s="356"/>
      <c r="FMZ40" s="356"/>
      <c r="FNA40" s="356"/>
      <c r="FNB40" s="356"/>
      <c r="FNC40" s="356"/>
      <c r="FND40" s="356"/>
      <c r="FNE40" s="356"/>
      <c r="FNF40" s="356"/>
      <c r="FNG40" s="356"/>
      <c r="FNH40" s="356"/>
      <c r="FNI40" s="356"/>
      <c r="FNJ40" s="356"/>
      <c r="FNK40" s="356"/>
      <c r="FNL40" s="356"/>
      <c r="FNM40" s="356"/>
      <c r="FNN40" s="356"/>
      <c r="FNO40" s="356"/>
      <c r="FNP40" s="356"/>
      <c r="FNQ40" s="356"/>
      <c r="FNR40" s="356"/>
      <c r="FNS40" s="356"/>
      <c r="FNT40" s="356"/>
      <c r="FNU40" s="356"/>
      <c r="FNV40" s="356"/>
      <c r="FNW40" s="356"/>
      <c r="FNX40" s="356"/>
      <c r="FNY40" s="356"/>
      <c r="FNZ40" s="356"/>
      <c r="FOA40" s="356"/>
      <c r="FOB40" s="356"/>
      <c r="FOC40" s="356"/>
      <c r="FOD40" s="356"/>
      <c r="FOE40" s="356"/>
      <c r="FOF40" s="356"/>
      <c r="FOG40" s="356"/>
      <c r="FOH40" s="356"/>
      <c r="FOI40" s="356"/>
      <c r="FOJ40" s="356"/>
      <c r="FOK40" s="356"/>
      <c r="FOL40" s="356"/>
      <c r="FOM40" s="356"/>
      <c r="FON40" s="356"/>
      <c r="FOO40" s="356"/>
      <c r="FOP40" s="356"/>
      <c r="FOQ40" s="356"/>
      <c r="FOR40" s="356"/>
      <c r="FOS40" s="356"/>
      <c r="FOT40" s="356"/>
      <c r="FOU40" s="356"/>
      <c r="FOV40" s="356"/>
      <c r="FOW40" s="356"/>
      <c r="FOX40" s="356"/>
      <c r="FOY40" s="356"/>
      <c r="FOZ40" s="356"/>
      <c r="FPA40" s="356"/>
      <c r="FPB40" s="356"/>
      <c r="FPC40" s="356"/>
      <c r="FPD40" s="356"/>
      <c r="FPE40" s="356"/>
      <c r="FPF40" s="356"/>
      <c r="FPG40" s="356"/>
      <c r="FPH40" s="356"/>
      <c r="FPI40" s="356"/>
      <c r="FPJ40" s="356"/>
      <c r="FPK40" s="356"/>
      <c r="FPL40" s="356"/>
      <c r="FPM40" s="356"/>
      <c r="FPN40" s="356"/>
      <c r="FPO40" s="356"/>
      <c r="FPP40" s="356"/>
      <c r="FPQ40" s="356"/>
      <c r="FPR40" s="356"/>
      <c r="FPS40" s="356"/>
      <c r="FPT40" s="356"/>
      <c r="FPU40" s="356"/>
      <c r="FPV40" s="356"/>
      <c r="FPW40" s="356"/>
      <c r="FPX40" s="356"/>
      <c r="FPY40" s="356"/>
      <c r="FPZ40" s="356"/>
      <c r="FQA40" s="356"/>
      <c r="FQB40" s="356"/>
      <c r="FQC40" s="356"/>
      <c r="FQD40" s="356"/>
      <c r="FQE40" s="356"/>
      <c r="FQF40" s="356"/>
      <c r="FQG40" s="356"/>
      <c r="FQH40" s="356"/>
      <c r="FQI40" s="356"/>
      <c r="FQJ40" s="356"/>
      <c r="FQK40" s="356"/>
      <c r="FQL40" s="356"/>
      <c r="FQM40" s="356"/>
      <c r="FQN40" s="356"/>
      <c r="FQO40" s="356"/>
      <c r="FQP40" s="356"/>
      <c r="FQQ40" s="356"/>
      <c r="FQR40" s="356"/>
      <c r="FQS40" s="356"/>
      <c r="FQT40" s="356"/>
      <c r="FQU40" s="356"/>
      <c r="FQV40" s="356"/>
      <c r="FQW40" s="356"/>
      <c r="FQX40" s="356"/>
      <c r="FQY40" s="356"/>
      <c r="FQZ40" s="356"/>
      <c r="FRA40" s="356"/>
      <c r="FRB40" s="356"/>
      <c r="FRC40" s="356"/>
      <c r="FRD40" s="356"/>
      <c r="FRE40" s="356"/>
      <c r="FRF40" s="356"/>
      <c r="FRG40" s="356"/>
      <c r="FRH40" s="356"/>
      <c r="FRI40" s="356"/>
      <c r="FRJ40" s="356"/>
      <c r="FRK40" s="356"/>
      <c r="FRL40" s="356"/>
      <c r="FRM40" s="356"/>
      <c r="FRN40" s="356"/>
      <c r="FRO40" s="356"/>
      <c r="FRP40" s="356"/>
      <c r="FRQ40" s="356"/>
      <c r="FRR40" s="356"/>
      <c r="FRS40" s="356"/>
      <c r="FRT40" s="356"/>
      <c r="FRU40" s="356"/>
      <c r="FRV40" s="356"/>
      <c r="FRW40" s="356"/>
      <c r="FRX40" s="356"/>
      <c r="FRY40" s="356"/>
      <c r="FRZ40" s="356"/>
      <c r="FSA40" s="356"/>
      <c r="FSB40" s="356"/>
      <c r="FSC40" s="356"/>
      <c r="FSD40" s="356"/>
      <c r="FSE40" s="356"/>
      <c r="FSF40" s="356"/>
      <c r="FSG40" s="356"/>
      <c r="FSH40" s="356"/>
      <c r="FSI40" s="356"/>
      <c r="FSJ40" s="356"/>
      <c r="FSK40" s="356"/>
      <c r="FSL40" s="356"/>
      <c r="FSM40" s="356"/>
      <c r="FSN40" s="356"/>
      <c r="FSO40" s="356"/>
      <c r="FSP40" s="356"/>
      <c r="FSQ40" s="356"/>
      <c r="FSR40" s="356"/>
      <c r="FSS40" s="356"/>
      <c r="FST40" s="356"/>
      <c r="FSU40" s="356"/>
      <c r="FSV40" s="356"/>
      <c r="FSW40" s="356"/>
      <c r="FSX40" s="356"/>
      <c r="FSY40" s="356"/>
      <c r="FSZ40" s="356"/>
      <c r="FTA40" s="356"/>
      <c r="FTB40" s="356"/>
      <c r="FTC40" s="356"/>
      <c r="FTD40" s="356"/>
      <c r="FTE40" s="356"/>
      <c r="FTF40" s="356"/>
      <c r="FTG40" s="356"/>
      <c r="FTH40" s="356"/>
      <c r="FTI40" s="356"/>
      <c r="FTJ40" s="356"/>
      <c r="FTK40" s="356"/>
      <c r="FTL40" s="356"/>
      <c r="FTM40" s="356"/>
      <c r="FTN40" s="356"/>
      <c r="FTO40" s="356"/>
      <c r="FTP40" s="356"/>
      <c r="FTQ40" s="356"/>
      <c r="FTR40" s="356"/>
      <c r="FTS40" s="356"/>
      <c r="FTT40" s="356"/>
      <c r="FTU40" s="356"/>
      <c r="FTV40" s="356"/>
      <c r="FTW40" s="356"/>
      <c r="FTX40" s="356"/>
      <c r="FTY40" s="356"/>
      <c r="FTZ40" s="356"/>
      <c r="FUA40" s="356"/>
      <c r="FUB40" s="356"/>
      <c r="FUC40" s="356"/>
      <c r="FUD40" s="356"/>
      <c r="FUE40" s="356"/>
      <c r="FUF40" s="356"/>
      <c r="FUG40" s="356"/>
      <c r="FUH40" s="356"/>
      <c r="FUI40" s="356"/>
      <c r="FUJ40" s="356"/>
      <c r="FUK40" s="356"/>
      <c r="FUL40" s="356"/>
      <c r="FUM40" s="356"/>
      <c r="FUN40" s="356"/>
      <c r="FUO40" s="356"/>
      <c r="FUP40" s="356"/>
      <c r="FUQ40" s="356"/>
      <c r="FUR40" s="356"/>
      <c r="FUS40" s="356"/>
      <c r="FUT40" s="356"/>
      <c r="FUU40" s="356"/>
      <c r="FUV40" s="356"/>
      <c r="FUW40" s="356"/>
      <c r="FUX40" s="356"/>
      <c r="FUY40" s="356"/>
      <c r="FUZ40" s="356"/>
      <c r="FVA40" s="356"/>
      <c r="FVB40" s="356"/>
      <c r="FVC40" s="356"/>
      <c r="FVD40" s="356"/>
      <c r="FVE40" s="356"/>
      <c r="FVF40" s="356"/>
      <c r="FVG40" s="356"/>
      <c r="FVH40" s="356"/>
      <c r="FVI40" s="356"/>
      <c r="FVJ40" s="356"/>
      <c r="FVK40" s="356"/>
      <c r="FVL40" s="356"/>
      <c r="FVM40" s="356"/>
      <c r="FVN40" s="356"/>
      <c r="FVO40" s="356"/>
      <c r="FVP40" s="356"/>
      <c r="FVQ40" s="356"/>
      <c r="FVR40" s="356"/>
      <c r="FVS40" s="356"/>
      <c r="FVT40" s="356"/>
      <c r="FVU40" s="356"/>
      <c r="FVV40" s="356"/>
      <c r="FVW40" s="356"/>
      <c r="FVX40" s="356"/>
      <c r="FVY40" s="356"/>
      <c r="FVZ40" s="356"/>
      <c r="FWA40" s="356"/>
      <c r="FWB40" s="356"/>
      <c r="FWC40" s="356"/>
      <c r="FWD40" s="356"/>
      <c r="FWE40" s="356"/>
      <c r="FWF40" s="356"/>
      <c r="FWG40" s="356"/>
      <c r="FWH40" s="356"/>
      <c r="FWI40" s="356"/>
      <c r="FWJ40" s="356"/>
      <c r="FWK40" s="356"/>
      <c r="FWL40" s="356"/>
      <c r="FWM40" s="356"/>
      <c r="FWN40" s="356"/>
      <c r="FWO40" s="356"/>
      <c r="FWP40" s="356"/>
      <c r="FWQ40" s="356"/>
      <c r="FWR40" s="356"/>
      <c r="FWS40" s="356"/>
      <c r="FWT40" s="356"/>
      <c r="FWU40" s="356"/>
      <c r="FWV40" s="356"/>
      <c r="FWW40" s="356"/>
      <c r="FWX40" s="356"/>
      <c r="FWY40" s="356"/>
      <c r="FWZ40" s="356"/>
      <c r="FXA40" s="356"/>
      <c r="FXB40" s="356"/>
      <c r="FXC40" s="356"/>
      <c r="FXD40" s="356"/>
      <c r="FXE40" s="356"/>
      <c r="FXF40" s="356"/>
      <c r="FXG40" s="356"/>
      <c r="FXH40" s="356"/>
      <c r="FXI40" s="356"/>
      <c r="FXJ40" s="356"/>
      <c r="FXK40" s="356"/>
      <c r="FXL40" s="356"/>
      <c r="FXM40" s="356"/>
      <c r="FXN40" s="356"/>
      <c r="FXO40" s="356"/>
      <c r="FXP40" s="356"/>
      <c r="FXQ40" s="356"/>
      <c r="FXR40" s="356"/>
      <c r="FXS40" s="356"/>
      <c r="FXT40" s="356"/>
      <c r="FXU40" s="356"/>
      <c r="FXV40" s="356"/>
      <c r="FXW40" s="356"/>
      <c r="FXX40" s="356"/>
      <c r="FXY40" s="356"/>
      <c r="FXZ40" s="356"/>
      <c r="FYA40" s="356"/>
      <c r="FYB40" s="356"/>
      <c r="FYC40" s="356"/>
      <c r="FYD40" s="356"/>
      <c r="FYE40" s="356"/>
      <c r="FYF40" s="356"/>
      <c r="FYG40" s="356"/>
      <c r="FYH40" s="356"/>
      <c r="FYI40" s="356"/>
      <c r="FYJ40" s="356"/>
      <c r="FYK40" s="356"/>
      <c r="FYL40" s="356"/>
      <c r="FYM40" s="356"/>
      <c r="FYN40" s="356"/>
      <c r="FYO40" s="356"/>
      <c r="FYP40" s="356"/>
      <c r="FYQ40" s="356"/>
      <c r="FYR40" s="356"/>
      <c r="FYS40" s="356"/>
      <c r="FYT40" s="356"/>
      <c r="FYU40" s="356"/>
      <c r="FYV40" s="356"/>
      <c r="FYW40" s="356"/>
      <c r="FYX40" s="356"/>
      <c r="FYY40" s="356"/>
      <c r="FYZ40" s="356"/>
      <c r="FZA40" s="356"/>
      <c r="FZB40" s="356"/>
      <c r="FZC40" s="356"/>
      <c r="FZD40" s="356"/>
      <c r="FZE40" s="356"/>
      <c r="FZF40" s="356"/>
      <c r="FZG40" s="356"/>
      <c r="FZH40" s="356"/>
      <c r="FZI40" s="356"/>
      <c r="FZJ40" s="356"/>
      <c r="FZK40" s="356"/>
      <c r="FZL40" s="356"/>
      <c r="FZM40" s="356"/>
      <c r="FZN40" s="356"/>
      <c r="FZO40" s="356"/>
      <c r="FZP40" s="356"/>
      <c r="FZQ40" s="356"/>
      <c r="FZR40" s="356"/>
      <c r="FZS40" s="356"/>
      <c r="FZT40" s="356"/>
      <c r="FZU40" s="356"/>
      <c r="FZV40" s="356"/>
      <c r="FZW40" s="356"/>
      <c r="FZX40" s="356"/>
      <c r="FZY40" s="356"/>
      <c r="FZZ40" s="356"/>
      <c r="GAA40" s="356"/>
      <c r="GAB40" s="356"/>
      <c r="GAC40" s="356"/>
      <c r="GAD40" s="356"/>
      <c r="GAE40" s="356"/>
      <c r="GAF40" s="356"/>
      <c r="GAG40" s="356"/>
      <c r="GAH40" s="356"/>
      <c r="GAI40" s="356"/>
      <c r="GAJ40" s="356"/>
      <c r="GAK40" s="356"/>
      <c r="GAL40" s="356"/>
      <c r="GAM40" s="356"/>
      <c r="GAN40" s="356"/>
      <c r="GAO40" s="356"/>
      <c r="GAP40" s="356"/>
      <c r="GAQ40" s="356"/>
      <c r="GAR40" s="356"/>
      <c r="GAS40" s="356"/>
      <c r="GAT40" s="356"/>
      <c r="GAU40" s="356"/>
      <c r="GAV40" s="356"/>
      <c r="GAW40" s="356"/>
      <c r="GAX40" s="356"/>
      <c r="GAY40" s="356"/>
      <c r="GAZ40" s="356"/>
      <c r="GBA40" s="356"/>
      <c r="GBB40" s="356"/>
      <c r="GBC40" s="356"/>
      <c r="GBD40" s="356"/>
      <c r="GBE40" s="356"/>
      <c r="GBF40" s="356"/>
      <c r="GBG40" s="356"/>
      <c r="GBH40" s="356"/>
      <c r="GBI40" s="356"/>
      <c r="GBJ40" s="356"/>
      <c r="GBK40" s="356"/>
      <c r="GBL40" s="356"/>
      <c r="GBM40" s="356"/>
      <c r="GBN40" s="356"/>
      <c r="GBO40" s="356"/>
      <c r="GBP40" s="356"/>
      <c r="GBQ40" s="356"/>
      <c r="GBR40" s="356"/>
      <c r="GBS40" s="356"/>
      <c r="GBT40" s="356"/>
      <c r="GBU40" s="356"/>
      <c r="GBV40" s="356"/>
      <c r="GBW40" s="356"/>
      <c r="GBX40" s="356"/>
      <c r="GBY40" s="356"/>
      <c r="GBZ40" s="356"/>
      <c r="GCA40" s="356"/>
      <c r="GCB40" s="356"/>
      <c r="GCC40" s="356"/>
      <c r="GCD40" s="356"/>
      <c r="GCE40" s="356"/>
      <c r="GCF40" s="356"/>
      <c r="GCG40" s="356"/>
      <c r="GCH40" s="356"/>
      <c r="GCI40" s="356"/>
      <c r="GCJ40" s="356"/>
      <c r="GCK40" s="356"/>
      <c r="GCL40" s="356"/>
      <c r="GCM40" s="356"/>
      <c r="GCN40" s="356"/>
      <c r="GCO40" s="356"/>
      <c r="GCP40" s="356"/>
      <c r="GCQ40" s="356"/>
      <c r="GCR40" s="356"/>
      <c r="GCS40" s="356"/>
      <c r="GCT40" s="356"/>
      <c r="GCU40" s="356"/>
      <c r="GCV40" s="356"/>
      <c r="GCW40" s="356"/>
      <c r="GCX40" s="356"/>
      <c r="GCY40" s="356"/>
      <c r="GCZ40" s="356"/>
      <c r="GDA40" s="356"/>
      <c r="GDB40" s="356"/>
      <c r="GDC40" s="356"/>
      <c r="GDD40" s="356"/>
      <c r="GDE40" s="356"/>
      <c r="GDF40" s="356"/>
      <c r="GDG40" s="356"/>
      <c r="GDH40" s="356"/>
      <c r="GDI40" s="356"/>
      <c r="GDJ40" s="356"/>
      <c r="GDK40" s="356"/>
      <c r="GDL40" s="356"/>
      <c r="GDM40" s="356"/>
      <c r="GDN40" s="356"/>
      <c r="GDO40" s="356"/>
      <c r="GDP40" s="356"/>
      <c r="GDQ40" s="356"/>
      <c r="GDR40" s="356"/>
      <c r="GDS40" s="356"/>
      <c r="GDT40" s="356"/>
      <c r="GDU40" s="356"/>
      <c r="GDV40" s="356"/>
      <c r="GDW40" s="356"/>
      <c r="GDX40" s="356"/>
      <c r="GDY40" s="356"/>
      <c r="GDZ40" s="356"/>
      <c r="GEA40" s="356"/>
      <c r="GEB40" s="356"/>
      <c r="GEC40" s="356"/>
      <c r="GED40" s="356"/>
      <c r="GEE40" s="356"/>
      <c r="GEF40" s="356"/>
      <c r="GEG40" s="356"/>
      <c r="GEH40" s="356"/>
      <c r="GEI40" s="356"/>
      <c r="GEJ40" s="356"/>
      <c r="GEK40" s="356"/>
      <c r="GEL40" s="356"/>
      <c r="GEM40" s="356"/>
      <c r="GEN40" s="356"/>
      <c r="GEO40" s="356"/>
      <c r="GEP40" s="356"/>
      <c r="GEQ40" s="356"/>
      <c r="GER40" s="356"/>
      <c r="GES40" s="356"/>
      <c r="GET40" s="356"/>
      <c r="GEU40" s="356"/>
      <c r="GEV40" s="356"/>
      <c r="GEW40" s="356"/>
      <c r="GEX40" s="356"/>
      <c r="GEY40" s="356"/>
      <c r="GEZ40" s="356"/>
      <c r="GFA40" s="356"/>
      <c r="GFB40" s="356"/>
      <c r="GFC40" s="356"/>
      <c r="GFD40" s="356"/>
      <c r="GFE40" s="356"/>
      <c r="GFF40" s="356"/>
      <c r="GFG40" s="356"/>
      <c r="GFH40" s="356"/>
      <c r="GFI40" s="356"/>
      <c r="GFJ40" s="356"/>
      <c r="GFK40" s="356"/>
      <c r="GFL40" s="356"/>
      <c r="GFM40" s="356"/>
      <c r="GFN40" s="356"/>
      <c r="GFO40" s="356"/>
      <c r="GFP40" s="356"/>
      <c r="GFQ40" s="356"/>
      <c r="GFR40" s="356"/>
      <c r="GFS40" s="356"/>
      <c r="GFT40" s="356"/>
      <c r="GFU40" s="356"/>
      <c r="GFV40" s="356"/>
      <c r="GFW40" s="356"/>
      <c r="GFX40" s="356"/>
      <c r="GFY40" s="356"/>
      <c r="GFZ40" s="356"/>
      <c r="GGA40" s="356"/>
      <c r="GGB40" s="356"/>
      <c r="GGC40" s="356"/>
      <c r="GGD40" s="356"/>
      <c r="GGE40" s="356"/>
      <c r="GGF40" s="356"/>
      <c r="GGG40" s="356"/>
      <c r="GGH40" s="356"/>
      <c r="GGI40" s="356"/>
      <c r="GGJ40" s="356"/>
      <c r="GGK40" s="356"/>
      <c r="GGL40" s="356"/>
      <c r="GGM40" s="356"/>
      <c r="GGN40" s="356"/>
      <c r="GGO40" s="356"/>
      <c r="GGP40" s="356"/>
      <c r="GGQ40" s="356"/>
      <c r="GGR40" s="356"/>
      <c r="GGS40" s="356"/>
      <c r="GGT40" s="356"/>
      <c r="GGU40" s="356"/>
      <c r="GGV40" s="356"/>
      <c r="GGW40" s="356"/>
      <c r="GGX40" s="356"/>
      <c r="GGY40" s="356"/>
      <c r="GGZ40" s="356"/>
      <c r="GHA40" s="356"/>
      <c r="GHB40" s="356"/>
      <c r="GHC40" s="356"/>
      <c r="GHD40" s="356"/>
      <c r="GHE40" s="356"/>
      <c r="GHF40" s="356"/>
      <c r="GHG40" s="356"/>
      <c r="GHH40" s="356"/>
      <c r="GHI40" s="356"/>
      <c r="GHJ40" s="356"/>
      <c r="GHK40" s="356"/>
      <c r="GHL40" s="356"/>
      <c r="GHM40" s="356"/>
      <c r="GHN40" s="356"/>
      <c r="GHO40" s="356"/>
      <c r="GHP40" s="356"/>
      <c r="GHQ40" s="356"/>
      <c r="GHR40" s="356"/>
      <c r="GHS40" s="356"/>
      <c r="GHT40" s="356"/>
      <c r="GHU40" s="356"/>
      <c r="GHV40" s="356"/>
      <c r="GHW40" s="356"/>
      <c r="GHX40" s="356"/>
      <c r="GHY40" s="356"/>
      <c r="GHZ40" s="356"/>
      <c r="GIA40" s="356"/>
      <c r="GIB40" s="356"/>
      <c r="GIC40" s="356"/>
      <c r="GID40" s="356"/>
      <c r="GIE40" s="356"/>
      <c r="GIF40" s="356"/>
      <c r="GIG40" s="356"/>
      <c r="GIH40" s="356"/>
      <c r="GII40" s="356"/>
      <c r="GIJ40" s="356"/>
      <c r="GIK40" s="356"/>
      <c r="GIL40" s="356"/>
      <c r="GIM40" s="356"/>
      <c r="GIN40" s="356"/>
      <c r="GIO40" s="356"/>
      <c r="GIP40" s="356"/>
      <c r="GIQ40" s="356"/>
      <c r="GIR40" s="356"/>
      <c r="GIS40" s="356"/>
      <c r="GIT40" s="356"/>
      <c r="GIU40" s="356"/>
      <c r="GIV40" s="356"/>
      <c r="GIW40" s="356"/>
      <c r="GIX40" s="356"/>
      <c r="GIY40" s="356"/>
      <c r="GIZ40" s="356"/>
      <c r="GJA40" s="356"/>
      <c r="GJB40" s="356"/>
      <c r="GJC40" s="356"/>
      <c r="GJD40" s="356"/>
      <c r="GJE40" s="356"/>
      <c r="GJF40" s="356"/>
      <c r="GJG40" s="356"/>
      <c r="GJH40" s="356"/>
      <c r="GJI40" s="356"/>
      <c r="GJJ40" s="356"/>
      <c r="GJK40" s="356"/>
      <c r="GJL40" s="356"/>
      <c r="GJM40" s="356"/>
      <c r="GJN40" s="356"/>
      <c r="GJO40" s="356"/>
      <c r="GJP40" s="356"/>
      <c r="GJQ40" s="356"/>
      <c r="GJR40" s="356"/>
      <c r="GJS40" s="356"/>
      <c r="GJT40" s="356"/>
      <c r="GJU40" s="356"/>
      <c r="GJV40" s="356"/>
      <c r="GJW40" s="356"/>
      <c r="GJX40" s="356"/>
      <c r="GJY40" s="356"/>
      <c r="GJZ40" s="356"/>
      <c r="GKA40" s="356"/>
      <c r="GKB40" s="356"/>
      <c r="GKC40" s="356"/>
      <c r="GKD40" s="356"/>
      <c r="GKE40" s="356"/>
      <c r="GKF40" s="356"/>
      <c r="GKG40" s="356"/>
      <c r="GKH40" s="356"/>
      <c r="GKI40" s="356"/>
      <c r="GKJ40" s="356"/>
      <c r="GKK40" s="356"/>
      <c r="GKL40" s="356"/>
      <c r="GKM40" s="356"/>
      <c r="GKN40" s="356"/>
      <c r="GKO40" s="356"/>
      <c r="GKP40" s="356"/>
      <c r="GKQ40" s="356"/>
      <c r="GKR40" s="356"/>
      <c r="GKS40" s="356"/>
      <c r="GKT40" s="356"/>
      <c r="GKU40" s="356"/>
      <c r="GKV40" s="356"/>
      <c r="GKW40" s="356"/>
      <c r="GKX40" s="356"/>
      <c r="GKY40" s="356"/>
      <c r="GKZ40" s="356"/>
      <c r="GLA40" s="356"/>
      <c r="GLB40" s="356"/>
      <c r="GLC40" s="356"/>
      <c r="GLD40" s="356"/>
      <c r="GLE40" s="356"/>
      <c r="GLF40" s="356"/>
      <c r="GLG40" s="356"/>
      <c r="GLH40" s="356"/>
      <c r="GLI40" s="356"/>
      <c r="GLJ40" s="356"/>
      <c r="GLK40" s="356"/>
      <c r="GLL40" s="356"/>
      <c r="GLM40" s="356"/>
      <c r="GLN40" s="356"/>
      <c r="GLO40" s="356"/>
      <c r="GLP40" s="356"/>
      <c r="GLQ40" s="356"/>
      <c r="GLR40" s="356"/>
      <c r="GLS40" s="356"/>
      <c r="GLT40" s="356"/>
      <c r="GLU40" s="356"/>
      <c r="GLV40" s="356"/>
      <c r="GLW40" s="356"/>
      <c r="GLX40" s="356"/>
      <c r="GLY40" s="356"/>
      <c r="GLZ40" s="356"/>
      <c r="GMA40" s="356"/>
      <c r="GMB40" s="356"/>
      <c r="GMC40" s="356"/>
      <c r="GMD40" s="356"/>
      <c r="GME40" s="356"/>
      <c r="GMF40" s="356"/>
      <c r="GMG40" s="356"/>
      <c r="GMH40" s="356"/>
      <c r="GMI40" s="356"/>
      <c r="GMJ40" s="356"/>
      <c r="GMK40" s="356"/>
      <c r="GML40" s="356"/>
      <c r="GMM40" s="356"/>
      <c r="GMN40" s="356"/>
      <c r="GMO40" s="356"/>
      <c r="GMP40" s="356"/>
      <c r="GMQ40" s="356"/>
      <c r="GMR40" s="356"/>
      <c r="GMS40" s="356"/>
      <c r="GMT40" s="356"/>
      <c r="GMU40" s="356"/>
      <c r="GMV40" s="356"/>
      <c r="GMW40" s="356"/>
      <c r="GMX40" s="356"/>
      <c r="GMY40" s="356"/>
      <c r="GMZ40" s="356"/>
      <c r="GNA40" s="356"/>
      <c r="GNB40" s="356"/>
      <c r="GNC40" s="356"/>
      <c r="GND40" s="356"/>
      <c r="GNE40" s="356"/>
      <c r="GNF40" s="356"/>
      <c r="GNG40" s="356"/>
      <c r="GNH40" s="356"/>
      <c r="GNI40" s="356"/>
      <c r="GNJ40" s="356"/>
      <c r="GNK40" s="356"/>
      <c r="GNL40" s="356"/>
      <c r="GNM40" s="356"/>
      <c r="GNN40" s="356"/>
      <c r="GNO40" s="356"/>
      <c r="GNP40" s="356"/>
      <c r="GNQ40" s="356"/>
      <c r="GNR40" s="356"/>
      <c r="GNS40" s="356"/>
      <c r="GNT40" s="356"/>
      <c r="GNU40" s="356"/>
      <c r="GNV40" s="356"/>
      <c r="GNW40" s="356"/>
      <c r="GNX40" s="356"/>
      <c r="GNY40" s="356"/>
      <c r="GNZ40" s="356"/>
      <c r="GOA40" s="356"/>
      <c r="GOB40" s="356"/>
      <c r="GOC40" s="356"/>
      <c r="GOD40" s="356"/>
      <c r="GOE40" s="356"/>
      <c r="GOF40" s="356"/>
      <c r="GOG40" s="356"/>
      <c r="GOH40" s="356"/>
      <c r="GOI40" s="356"/>
      <c r="GOJ40" s="356"/>
      <c r="GOK40" s="356"/>
      <c r="GOL40" s="356"/>
      <c r="GOM40" s="356"/>
      <c r="GON40" s="356"/>
      <c r="GOO40" s="356"/>
      <c r="GOP40" s="356"/>
      <c r="GOQ40" s="356"/>
      <c r="GOR40" s="356"/>
      <c r="GOS40" s="356"/>
      <c r="GOT40" s="356"/>
      <c r="GOU40" s="356"/>
      <c r="GOV40" s="356"/>
      <c r="GOW40" s="356"/>
      <c r="GOX40" s="356"/>
      <c r="GOY40" s="356"/>
      <c r="GOZ40" s="356"/>
      <c r="GPA40" s="356"/>
      <c r="GPB40" s="356"/>
      <c r="GPC40" s="356"/>
      <c r="GPD40" s="356"/>
      <c r="GPE40" s="356"/>
      <c r="GPF40" s="356"/>
      <c r="GPG40" s="356"/>
      <c r="GPH40" s="356"/>
      <c r="GPI40" s="356"/>
      <c r="GPJ40" s="356"/>
      <c r="GPK40" s="356"/>
      <c r="GPL40" s="356"/>
      <c r="GPM40" s="356"/>
      <c r="GPN40" s="356"/>
      <c r="GPO40" s="356"/>
      <c r="GPP40" s="356"/>
      <c r="GPQ40" s="356"/>
      <c r="GPR40" s="356"/>
      <c r="GPS40" s="356"/>
      <c r="GPT40" s="356"/>
      <c r="GPU40" s="356"/>
      <c r="GPV40" s="356"/>
      <c r="GPW40" s="356"/>
      <c r="GPX40" s="356"/>
      <c r="GPY40" s="356"/>
      <c r="GPZ40" s="356"/>
      <c r="GQA40" s="356"/>
      <c r="GQB40" s="356"/>
      <c r="GQC40" s="356"/>
      <c r="GQD40" s="356"/>
      <c r="GQE40" s="356"/>
      <c r="GQF40" s="356"/>
      <c r="GQG40" s="356"/>
      <c r="GQH40" s="356"/>
      <c r="GQI40" s="356"/>
      <c r="GQJ40" s="356"/>
      <c r="GQK40" s="356"/>
      <c r="GQL40" s="356"/>
      <c r="GQM40" s="356"/>
      <c r="GQN40" s="356"/>
      <c r="GQO40" s="356"/>
      <c r="GQP40" s="356"/>
      <c r="GQQ40" s="356"/>
      <c r="GQR40" s="356"/>
      <c r="GQS40" s="356"/>
      <c r="GQT40" s="356"/>
      <c r="GQU40" s="356"/>
      <c r="GQV40" s="356"/>
      <c r="GQW40" s="356"/>
      <c r="GQX40" s="356"/>
      <c r="GQY40" s="356"/>
      <c r="GQZ40" s="356"/>
      <c r="GRA40" s="356"/>
      <c r="GRB40" s="356"/>
      <c r="GRC40" s="356"/>
      <c r="GRD40" s="356"/>
      <c r="GRE40" s="356"/>
      <c r="GRF40" s="356"/>
      <c r="GRG40" s="356"/>
      <c r="GRH40" s="356"/>
      <c r="GRI40" s="356"/>
      <c r="GRJ40" s="356"/>
      <c r="GRK40" s="356"/>
      <c r="GRL40" s="356"/>
      <c r="GRM40" s="356"/>
      <c r="GRN40" s="356"/>
      <c r="GRO40" s="356"/>
      <c r="GRP40" s="356"/>
      <c r="GRQ40" s="356"/>
      <c r="GRR40" s="356"/>
      <c r="GRS40" s="356"/>
      <c r="GRT40" s="356"/>
      <c r="GRU40" s="356"/>
      <c r="GRV40" s="356"/>
      <c r="GRW40" s="356"/>
      <c r="GRX40" s="356"/>
      <c r="GRY40" s="356"/>
      <c r="GRZ40" s="356"/>
      <c r="GSA40" s="356"/>
      <c r="GSB40" s="356"/>
      <c r="GSC40" s="356"/>
      <c r="GSD40" s="356"/>
      <c r="GSE40" s="356"/>
      <c r="GSF40" s="356"/>
      <c r="GSG40" s="356"/>
      <c r="GSH40" s="356"/>
      <c r="GSI40" s="356"/>
      <c r="GSJ40" s="356"/>
      <c r="GSK40" s="356"/>
      <c r="GSL40" s="356"/>
      <c r="GSM40" s="356"/>
      <c r="GSN40" s="356"/>
      <c r="GSO40" s="356"/>
      <c r="GSP40" s="356"/>
      <c r="GSQ40" s="356"/>
      <c r="GSR40" s="356"/>
      <c r="GSS40" s="356"/>
      <c r="GST40" s="356"/>
      <c r="GSU40" s="356"/>
      <c r="GSV40" s="356"/>
      <c r="GSW40" s="356"/>
      <c r="GSX40" s="356"/>
      <c r="GSY40" s="356"/>
      <c r="GSZ40" s="356"/>
      <c r="GTA40" s="356"/>
      <c r="GTB40" s="356"/>
      <c r="GTC40" s="356"/>
      <c r="GTD40" s="356"/>
      <c r="GTE40" s="356"/>
      <c r="GTF40" s="356"/>
      <c r="GTG40" s="356"/>
      <c r="GTH40" s="356"/>
      <c r="GTI40" s="356"/>
      <c r="GTJ40" s="356"/>
      <c r="GTK40" s="356"/>
      <c r="GTL40" s="356"/>
      <c r="GTM40" s="356"/>
      <c r="GTN40" s="356"/>
      <c r="GTO40" s="356"/>
      <c r="GTP40" s="356"/>
      <c r="GTQ40" s="356"/>
      <c r="GTR40" s="356"/>
      <c r="GTS40" s="356"/>
      <c r="GTT40" s="356"/>
      <c r="GTU40" s="356"/>
      <c r="GTV40" s="356"/>
      <c r="GTW40" s="356"/>
      <c r="GTX40" s="356"/>
      <c r="GTY40" s="356"/>
      <c r="GTZ40" s="356"/>
      <c r="GUA40" s="356"/>
      <c r="GUB40" s="356"/>
      <c r="GUC40" s="356"/>
      <c r="GUD40" s="356"/>
      <c r="GUE40" s="356"/>
      <c r="GUF40" s="356"/>
      <c r="GUG40" s="356"/>
      <c r="GUH40" s="356"/>
      <c r="GUI40" s="356"/>
      <c r="GUJ40" s="356"/>
      <c r="GUK40" s="356"/>
      <c r="GUL40" s="356"/>
      <c r="GUM40" s="356"/>
      <c r="GUN40" s="356"/>
      <c r="GUO40" s="356"/>
      <c r="GUP40" s="356"/>
      <c r="GUQ40" s="356"/>
      <c r="GUR40" s="356"/>
      <c r="GUS40" s="356"/>
      <c r="GUT40" s="356"/>
      <c r="GUU40" s="356"/>
      <c r="GUV40" s="356"/>
      <c r="GUW40" s="356"/>
      <c r="GUX40" s="356"/>
      <c r="GUY40" s="356"/>
      <c r="GUZ40" s="356"/>
      <c r="GVA40" s="356"/>
      <c r="GVB40" s="356"/>
      <c r="GVC40" s="356"/>
      <c r="GVD40" s="356"/>
      <c r="GVE40" s="356"/>
      <c r="GVF40" s="356"/>
      <c r="GVG40" s="356"/>
      <c r="GVH40" s="356"/>
      <c r="GVI40" s="356"/>
      <c r="GVJ40" s="356"/>
      <c r="GVK40" s="356"/>
      <c r="GVL40" s="356"/>
      <c r="GVM40" s="356"/>
      <c r="GVN40" s="356"/>
      <c r="GVO40" s="356"/>
      <c r="GVP40" s="356"/>
      <c r="GVQ40" s="356"/>
      <c r="GVR40" s="356"/>
      <c r="GVS40" s="356"/>
      <c r="GVT40" s="356"/>
      <c r="GVU40" s="356"/>
      <c r="GVV40" s="356"/>
      <c r="GVW40" s="356"/>
      <c r="GVX40" s="356"/>
      <c r="GVY40" s="356"/>
      <c r="GVZ40" s="356"/>
      <c r="GWA40" s="356"/>
      <c r="GWB40" s="356"/>
      <c r="GWC40" s="356"/>
      <c r="GWD40" s="356"/>
      <c r="GWE40" s="356"/>
      <c r="GWF40" s="356"/>
      <c r="GWG40" s="356"/>
      <c r="GWH40" s="356"/>
      <c r="GWI40" s="356"/>
      <c r="GWJ40" s="356"/>
      <c r="GWK40" s="356"/>
      <c r="GWL40" s="356"/>
      <c r="GWM40" s="356"/>
      <c r="GWN40" s="356"/>
      <c r="GWO40" s="356"/>
      <c r="GWP40" s="356"/>
      <c r="GWQ40" s="356"/>
      <c r="GWR40" s="356"/>
      <c r="GWS40" s="356"/>
      <c r="GWT40" s="356"/>
      <c r="GWU40" s="356"/>
      <c r="GWV40" s="356"/>
      <c r="GWW40" s="356"/>
      <c r="GWX40" s="356"/>
      <c r="GWY40" s="356"/>
      <c r="GWZ40" s="356"/>
      <c r="GXA40" s="356"/>
      <c r="GXB40" s="356"/>
      <c r="GXC40" s="356"/>
      <c r="GXD40" s="356"/>
      <c r="GXE40" s="356"/>
      <c r="GXF40" s="356"/>
      <c r="GXG40" s="356"/>
      <c r="GXH40" s="356"/>
      <c r="GXI40" s="356"/>
      <c r="GXJ40" s="356"/>
      <c r="GXK40" s="356"/>
      <c r="GXL40" s="356"/>
      <c r="GXM40" s="356"/>
      <c r="GXN40" s="356"/>
      <c r="GXO40" s="356"/>
      <c r="GXP40" s="356"/>
      <c r="GXQ40" s="356"/>
      <c r="GXR40" s="356"/>
      <c r="GXS40" s="356"/>
      <c r="GXT40" s="356"/>
      <c r="GXU40" s="356"/>
      <c r="GXV40" s="356"/>
      <c r="GXW40" s="356"/>
      <c r="GXX40" s="356"/>
      <c r="GXY40" s="356"/>
      <c r="GXZ40" s="356"/>
      <c r="GYA40" s="356"/>
      <c r="GYB40" s="356"/>
      <c r="GYC40" s="356"/>
      <c r="GYD40" s="356"/>
      <c r="GYE40" s="356"/>
      <c r="GYF40" s="356"/>
      <c r="GYG40" s="356"/>
      <c r="GYH40" s="356"/>
      <c r="GYI40" s="356"/>
      <c r="GYJ40" s="356"/>
      <c r="GYK40" s="356"/>
      <c r="GYL40" s="356"/>
      <c r="GYM40" s="356"/>
      <c r="GYN40" s="356"/>
      <c r="GYO40" s="356"/>
      <c r="GYP40" s="356"/>
      <c r="GYQ40" s="356"/>
      <c r="GYR40" s="356"/>
      <c r="GYS40" s="356"/>
      <c r="GYT40" s="356"/>
      <c r="GYU40" s="356"/>
      <c r="GYV40" s="356"/>
      <c r="GYW40" s="356"/>
      <c r="GYX40" s="356"/>
      <c r="GYY40" s="356"/>
      <c r="GYZ40" s="356"/>
      <c r="GZA40" s="356"/>
      <c r="GZB40" s="356"/>
      <c r="GZC40" s="356"/>
      <c r="GZD40" s="356"/>
      <c r="GZE40" s="356"/>
      <c r="GZF40" s="356"/>
      <c r="GZG40" s="356"/>
      <c r="GZH40" s="356"/>
      <c r="GZI40" s="356"/>
      <c r="GZJ40" s="356"/>
      <c r="GZK40" s="356"/>
      <c r="GZL40" s="356"/>
      <c r="GZM40" s="356"/>
      <c r="GZN40" s="356"/>
      <c r="GZO40" s="356"/>
      <c r="GZP40" s="356"/>
      <c r="GZQ40" s="356"/>
      <c r="GZR40" s="356"/>
      <c r="GZS40" s="356"/>
      <c r="GZT40" s="356"/>
      <c r="GZU40" s="356"/>
      <c r="GZV40" s="356"/>
      <c r="GZW40" s="356"/>
      <c r="GZX40" s="356"/>
      <c r="GZY40" s="356"/>
      <c r="GZZ40" s="356"/>
      <c r="HAA40" s="356"/>
      <c r="HAB40" s="356"/>
      <c r="HAC40" s="356"/>
      <c r="HAD40" s="356"/>
      <c r="HAE40" s="356"/>
      <c r="HAF40" s="356"/>
      <c r="HAG40" s="356"/>
      <c r="HAH40" s="356"/>
      <c r="HAI40" s="356"/>
      <c r="HAJ40" s="356"/>
      <c r="HAK40" s="356"/>
      <c r="HAL40" s="356"/>
      <c r="HAM40" s="356"/>
      <c r="HAN40" s="356"/>
      <c r="HAO40" s="356"/>
      <c r="HAP40" s="356"/>
      <c r="HAQ40" s="356"/>
      <c r="HAR40" s="356"/>
      <c r="HAS40" s="356"/>
      <c r="HAT40" s="356"/>
      <c r="HAU40" s="356"/>
      <c r="HAV40" s="356"/>
      <c r="HAW40" s="356"/>
      <c r="HAX40" s="356"/>
      <c r="HAY40" s="356"/>
      <c r="HAZ40" s="356"/>
      <c r="HBA40" s="356"/>
      <c r="HBB40" s="356"/>
      <c r="HBC40" s="356"/>
      <c r="HBD40" s="356"/>
      <c r="HBE40" s="356"/>
      <c r="HBF40" s="356"/>
      <c r="HBG40" s="356"/>
      <c r="HBH40" s="356"/>
      <c r="HBI40" s="356"/>
      <c r="HBJ40" s="356"/>
      <c r="HBK40" s="356"/>
      <c r="HBL40" s="356"/>
      <c r="HBM40" s="356"/>
      <c r="HBN40" s="356"/>
      <c r="HBO40" s="356"/>
      <c r="HBP40" s="356"/>
      <c r="HBQ40" s="356"/>
      <c r="HBR40" s="356"/>
      <c r="HBS40" s="356"/>
      <c r="HBT40" s="356"/>
      <c r="HBU40" s="356"/>
      <c r="HBV40" s="356"/>
      <c r="HBW40" s="356"/>
      <c r="HBX40" s="356"/>
      <c r="HBY40" s="356"/>
      <c r="HBZ40" s="356"/>
      <c r="HCA40" s="356"/>
      <c r="HCB40" s="356"/>
      <c r="HCC40" s="356"/>
      <c r="HCD40" s="356"/>
      <c r="HCE40" s="356"/>
      <c r="HCF40" s="356"/>
      <c r="HCG40" s="356"/>
      <c r="HCH40" s="356"/>
      <c r="HCI40" s="356"/>
      <c r="HCJ40" s="356"/>
      <c r="HCK40" s="356"/>
      <c r="HCL40" s="356"/>
      <c r="HCM40" s="356"/>
      <c r="HCN40" s="356"/>
      <c r="HCO40" s="356"/>
      <c r="HCP40" s="356"/>
      <c r="HCQ40" s="356"/>
      <c r="HCR40" s="356"/>
      <c r="HCS40" s="356"/>
      <c r="HCT40" s="356"/>
      <c r="HCU40" s="356"/>
      <c r="HCV40" s="356"/>
      <c r="HCW40" s="356"/>
      <c r="HCX40" s="356"/>
      <c r="HCY40" s="356"/>
      <c r="HCZ40" s="356"/>
      <c r="HDA40" s="356"/>
      <c r="HDB40" s="356"/>
      <c r="HDC40" s="356"/>
      <c r="HDD40" s="356"/>
      <c r="HDE40" s="356"/>
      <c r="HDF40" s="356"/>
      <c r="HDG40" s="356"/>
      <c r="HDH40" s="356"/>
      <c r="HDI40" s="356"/>
      <c r="HDJ40" s="356"/>
      <c r="HDK40" s="356"/>
      <c r="HDL40" s="356"/>
      <c r="HDM40" s="356"/>
      <c r="HDN40" s="356"/>
      <c r="HDO40" s="356"/>
      <c r="HDP40" s="356"/>
      <c r="HDQ40" s="356"/>
      <c r="HDR40" s="356"/>
      <c r="HDS40" s="356"/>
      <c r="HDT40" s="356"/>
      <c r="HDU40" s="356"/>
      <c r="HDV40" s="356"/>
      <c r="HDW40" s="356"/>
      <c r="HDX40" s="356"/>
      <c r="HDY40" s="356"/>
      <c r="HDZ40" s="356"/>
      <c r="HEA40" s="356"/>
      <c r="HEB40" s="356"/>
      <c r="HEC40" s="356"/>
      <c r="HED40" s="356"/>
      <c r="HEE40" s="356"/>
      <c r="HEF40" s="356"/>
      <c r="HEG40" s="356"/>
      <c r="HEH40" s="356"/>
      <c r="HEI40" s="356"/>
      <c r="HEJ40" s="356"/>
      <c r="HEK40" s="356"/>
      <c r="HEL40" s="356"/>
      <c r="HEM40" s="356"/>
      <c r="HEN40" s="356"/>
      <c r="HEO40" s="356"/>
      <c r="HEP40" s="356"/>
      <c r="HEQ40" s="356"/>
      <c r="HER40" s="356"/>
      <c r="HES40" s="356"/>
      <c r="HET40" s="356"/>
      <c r="HEU40" s="356"/>
      <c r="HEV40" s="356"/>
      <c r="HEW40" s="356"/>
      <c r="HEX40" s="356"/>
      <c r="HEY40" s="356"/>
      <c r="HEZ40" s="356"/>
      <c r="HFA40" s="356"/>
      <c r="HFB40" s="356"/>
      <c r="HFC40" s="356"/>
      <c r="HFD40" s="356"/>
      <c r="HFE40" s="356"/>
      <c r="HFF40" s="356"/>
      <c r="HFG40" s="356"/>
      <c r="HFH40" s="356"/>
      <c r="HFI40" s="356"/>
      <c r="HFJ40" s="356"/>
      <c r="HFK40" s="356"/>
      <c r="HFL40" s="356"/>
      <c r="HFM40" s="356"/>
      <c r="HFN40" s="356"/>
      <c r="HFO40" s="356"/>
      <c r="HFP40" s="356"/>
      <c r="HFQ40" s="356"/>
      <c r="HFR40" s="356"/>
      <c r="HFS40" s="356"/>
      <c r="HFT40" s="356"/>
      <c r="HFU40" s="356"/>
      <c r="HFV40" s="356"/>
      <c r="HFW40" s="356"/>
      <c r="HFX40" s="356"/>
      <c r="HFY40" s="356"/>
      <c r="HFZ40" s="356"/>
      <c r="HGA40" s="356"/>
      <c r="HGB40" s="356"/>
      <c r="HGC40" s="356"/>
      <c r="HGD40" s="356"/>
      <c r="HGE40" s="356"/>
      <c r="HGF40" s="356"/>
      <c r="HGG40" s="356"/>
      <c r="HGH40" s="356"/>
      <c r="HGI40" s="356"/>
      <c r="HGJ40" s="356"/>
      <c r="HGK40" s="356"/>
      <c r="HGL40" s="356"/>
      <c r="HGM40" s="356"/>
      <c r="HGN40" s="356"/>
      <c r="HGO40" s="356"/>
      <c r="HGP40" s="356"/>
      <c r="HGQ40" s="356"/>
      <c r="HGR40" s="356"/>
      <c r="HGS40" s="356"/>
      <c r="HGT40" s="356"/>
      <c r="HGU40" s="356"/>
      <c r="HGV40" s="356"/>
      <c r="HGW40" s="356"/>
      <c r="HGX40" s="356"/>
      <c r="HGY40" s="356"/>
      <c r="HGZ40" s="356"/>
      <c r="HHA40" s="356"/>
      <c r="HHB40" s="356"/>
      <c r="HHC40" s="356"/>
      <c r="HHD40" s="356"/>
      <c r="HHE40" s="356"/>
      <c r="HHF40" s="356"/>
      <c r="HHG40" s="356"/>
      <c r="HHH40" s="356"/>
      <c r="HHI40" s="356"/>
      <c r="HHJ40" s="356"/>
      <c r="HHK40" s="356"/>
      <c r="HHL40" s="356"/>
      <c r="HHM40" s="356"/>
      <c r="HHN40" s="356"/>
      <c r="HHO40" s="356"/>
      <c r="HHP40" s="356"/>
      <c r="HHQ40" s="356"/>
      <c r="HHR40" s="356"/>
      <c r="HHS40" s="356"/>
      <c r="HHT40" s="356"/>
      <c r="HHU40" s="356"/>
      <c r="HHV40" s="356"/>
      <c r="HHW40" s="356"/>
      <c r="HHX40" s="356"/>
      <c r="HHY40" s="356"/>
      <c r="HHZ40" s="356"/>
      <c r="HIA40" s="356"/>
      <c r="HIB40" s="356"/>
      <c r="HIC40" s="356"/>
      <c r="HID40" s="356"/>
      <c r="HIE40" s="356"/>
      <c r="HIF40" s="356"/>
      <c r="HIG40" s="356"/>
      <c r="HIH40" s="356"/>
      <c r="HII40" s="356"/>
      <c r="HIJ40" s="356"/>
      <c r="HIK40" s="356"/>
      <c r="HIL40" s="356"/>
      <c r="HIM40" s="356"/>
      <c r="HIN40" s="356"/>
      <c r="HIO40" s="356"/>
      <c r="HIP40" s="356"/>
      <c r="HIQ40" s="356"/>
      <c r="HIR40" s="356"/>
      <c r="HIS40" s="356"/>
      <c r="HIT40" s="356"/>
      <c r="HIU40" s="356"/>
      <c r="HIV40" s="356"/>
      <c r="HIW40" s="356"/>
      <c r="HIX40" s="356"/>
      <c r="HIY40" s="356"/>
      <c r="HIZ40" s="356"/>
      <c r="HJA40" s="356"/>
      <c r="HJB40" s="356"/>
      <c r="HJC40" s="356"/>
      <c r="HJD40" s="356"/>
      <c r="HJE40" s="356"/>
      <c r="HJF40" s="356"/>
      <c r="HJG40" s="356"/>
      <c r="HJH40" s="356"/>
      <c r="HJI40" s="356"/>
      <c r="HJJ40" s="356"/>
      <c r="HJK40" s="356"/>
      <c r="HJL40" s="356"/>
      <c r="HJM40" s="356"/>
      <c r="HJN40" s="356"/>
      <c r="HJO40" s="356"/>
      <c r="HJP40" s="356"/>
      <c r="HJQ40" s="356"/>
      <c r="HJR40" s="356"/>
      <c r="HJS40" s="356"/>
      <c r="HJT40" s="356"/>
      <c r="HJU40" s="356"/>
      <c r="HJV40" s="356"/>
      <c r="HJW40" s="356"/>
      <c r="HJX40" s="356"/>
      <c r="HJY40" s="356"/>
      <c r="HJZ40" s="356"/>
      <c r="HKA40" s="356"/>
      <c r="HKB40" s="356"/>
      <c r="HKC40" s="356"/>
      <c r="HKD40" s="356"/>
      <c r="HKE40" s="356"/>
      <c r="HKF40" s="356"/>
      <c r="HKG40" s="356"/>
      <c r="HKH40" s="356"/>
      <c r="HKI40" s="356"/>
      <c r="HKJ40" s="356"/>
      <c r="HKK40" s="356"/>
      <c r="HKL40" s="356"/>
      <c r="HKM40" s="356"/>
      <c r="HKN40" s="356"/>
      <c r="HKO40" s="356"/>
      <c r="HKP40" s="356"/>
      <c r="HKQ40" s="356"/>
      <c r="HKR40" s="356"/>
      <c r="HKS40" s="356"/>
      <c r="HKT40" s="356"/>
      <c r="HKU40" s="356"/>
      <c r="HKV40" s="356"/>
      <c r="HKW40" s="356"/>
      <c r="HKX40" s="356"/>
      <c r="HKY40" s="356"/>
      <c r="HKZ40" s="356"/>
      <c r="HLA40" s="356"/>
      <c r="HLB40" s="356"/>
      <c r="HLC40" s="356"/>
      <c r="HLD40" s="356"/>
      <c r="HLE40" s="356"/>
      <c r="HLF40" s="356"/>
      <c r="HLG40" s="356"/>
      <c r="HLH40" s="356"/>
      <c r="HLI40" s="356"/>
      <c r="HLJ40" s="356"/>
      <c r="HLK40" s="356"/>
      <c r="HLL40" s="356"/>
      <c r="HLM40" s="356"/>
      <c r="HLN40" s="356"/>
      <c r="HLO40" s="356"/>
      <c r="HLP40" s="356"/>
      <c r="HLQ40" s="356"/>
      <c r="HLR40" s="356"/>
      <c r="HLS40" s="356"/>
      <c r="HLT40" s="356"/>
      <c r="HLU40" s="356"/>
      <c r="HLV40" s="356"/>
      <c r="HLW40" s="356"/>
      <c r="HLX40" s="356"/>
      <c r="HLY40" s="356"/>
      <c r="HLZ40" s="356"/>
      <c r="HMA40" s="356"/>
      <c r="HMB40" s="356"/>
      <c r="HMC40" s="356"/>
      <c r="HMD40" s="356"/>
      <c r="HME40" s="356"/>
      <c r="HMF40" s="356"/>
      <c r="HMG40" s="356"/>
      <c r="HMH40" s="356"/>
      <c r="HMI40" s="356"/>
      <c r="HMJ40" s="356"/>
      <c r="HMK40" s="356"/>
      <c r="HML40" s="356"/>
      <c r="HMM40" s="356"/>
      <c r="HMN40" s="356"/>
      <c r="HMO40" s="356"/>
      <c r="HMP40" s="356"/>
      <c r="HMQ40" s="356"/>
      <c r="HMR40" s="356"/>
      <c r="HMS40" s="356"/>
      <c r="HMT40" s="356"/>
      <c r="HMU40" s="356"/>
      <c r="HMV40" s="356"/>
      <c r="HMW40" s="356"/>
      <c r="HMX40" s="356"/>
      <c r="HMY40" s="356"/>
      <c r="HMZ40" s="356"/>
      <c r="HNA40" s="356"/>
      <c r="HNB40" s="356"/>
      <c r="HNC40" s="356"/>
      <c r="HND40" s="356"/>
      <c r="HNE40" s="356"/>
      <c r="HNF40" s="356"/>
      <c r="HNG40" s="356"/>
      <c r="HNH40" s="356"/>
      <c r="HNI40" s="356"/>
      <c r="HNJ40" s="356"/>
      <c r="HNK40" s="356"/>
      <c r="HNL40" s="356"/>
      <c r="HNM40" s="356"/>
      <c r="HNN40" s="356"/>
      <c r="HNO40" s="356"/>
      <c r="HNP40" s="356"/>
      <c r="HNQ40" s="356"/>
      <c r="HNR40" s="356"/>
      <c r="HNS40" s="356"/>
      <c r="HNT40" s="356"/>
      <c r="HNU40" s="356"/>
      <c r="HNV40" s="356"/>
      <c r="HNW40" s="356"/>
      <c r="HNX40" s="356"/>
      <c r="HNY40" s="356"/>
      <c r="HNZ40" s="356"/>
      <c r="HOA40" s="356"/>
      <c r="HOB40" s="356"/>
      <c r="HOC40" s="356"/>
      <c r="HOD40" s="356"/>
      <c r="HOE40" s="356"/>
      <c r="HOF40" s="356"/>
      <c r="HOG40" s="356"/>
      <c r="HOH40" s="356"/>
      <c r="HOI40" s="356"/>
      <c r="HOJ40" s="356"/>
      <c r="HOK40" s="356"/>
      <c r="HOL40" s="356"/>
      <c r="HOM40" s="356"/>
      <c r="HON40" s="356"/>
      <c r="HOO40" s="356"/>
      <c r="HOP40" s="356"/>
      <c r="HOQ40" s="356"/>
      <c r="HOR40" s="356"/>
      <c r="HOS40" s="356"/>
      <c r="HOT40" s="356"/>
      <c r="HOU40" s="356"/>
      <c r="HOV40" s="356"/>
      <c r="HOW40" s="356"/>
      <c r="HOX40" s="356"/>
      <c r="HOY40" s="356"/>
      <c r="HOZ40" s="356"/>
      <c r="HPA40" s="356"/>
      <c r="HPB40" s="356"/>
      <c r="HPC40" s="356"/>
      <c r="HPD40" s="356"/>
      <c r="HPE40" s="356"/>
      <c r="HPF40" s="356"/>
      <c r="HPG40" s="356"/>
      <c r="HPH40" s="356"/>
      <c r="HPI40" s="356"/>
      <c r="HPJ40" s="356"/>
      <c r="HPK40" s="356"/>
      <c r="HPL40" s="356"/>
      <c r="HPM40" s="356"/>
      <c r="HPN40" s="356"/>
      <c r="HPO40" s="356"/>
      <c r="HPP40" s="356"/>
      <c r="HPQ40" s="356"/>
      <c r="HPR40" s="356"/>
      <c r="HPS40" s="356"/>
      <c r="HPT40" s="356"/>
      <c r="HPU40" s="356"/>
      <c r="HPV40" s="356"/>
      <c r="HPW40" s="356"/>
      <c r="HPX40" s="356"/>
      <c r="HPY40" s="356"/>
      <c r="HPZ40" s="356"/>
      <c r="HQA40" s="356"/>
      <c r="HQB40" s="356"/>
      <c r="HQC40" s="356"/>
      <c r="HQD40" s="356"/>
      <c r="HQE40" s="356"/>
      <c r="HQF40" s="356"/>
      <c r="HQG40" s="356"/>
      <c r="HQH40" s="356"/>
      <c r="HQI40" s="356"/>
      <c r="HQJ40" s="356"/>
      <c r="HQK40" s="356"/>
      <c r="HQL40" s="356"/>
      <c r="HQM40" s="356"/>
      <c r="HQN40" s="356"/>
      <c r="HQO40" s="356"/>
      <c r="HQP40" s="356"/>
      <c r="HQQ40" s="356"/>
      <c r="HQR40" s="356"/>
      <c r="HQS40" s="356"/>
      <c r="HQT40" s="356"/>
      <c r="HQU40" s="356"/>
      <c r="HQV40" s="356"/>
      <c r="HQW40" s="356"/>
      <c r="HQX40" s="356"/>
      <c r="HQY40" s="356"/>
      <c r="HQZ40" s="356"/>
      <c r="HRA40" s="356"/>
      <c r="HRB40" s="356"/>
      <c r="HRC40" s="356"/>
      <c r="HRD40" s="356"/>
      <c r="HRE40" s="356"/>
      <c r="HRF40" s="356"/>
      <c r="HRG40" s="356"/>
      <c r="HRH40" s="356"/>
      <c r="HRI40" s="356"/>
      <c r="HRJ40" s="356"/>
      <c r="HRK40" s="356"/>
      <c r="HRL40" s="356"/>
      <c r="HRM40" s="356"/>
      <c r="HRN40" s="356"/>
      <c r="HRO40" s="356"/>
      <c r="HRP40" s="356"/>
      <c r="HRQ40" s="356"/>
      <c r="HRR40" s="356"/>
      <c r="HRS40" s="356"/>
      <c r="HRT40" s="356"/>
      <c r="HRU40" s="356"/>
      <c r="HRV40" s="356"/>
      <c r="HRW40" s="356"/>
      <c r="HRX40" s="356"/>
      <c r="HRY40" s="356"/>
      <c r="HRZ40" s="356"/>
      <c r="HSA40" s="356"/>
      <c r="HSB40" s="356"/>
      <c r="HSC40" s="356"/>
      <c r="HSD40" s="356"/>
      <c r="HSE40" s="356"/>
      <c r="HSF40" s="356"/>
      <c r="HSG40" s="356"/>
      <c r="HSH40" s="356"/>
      <c r="HSI40" s="356"/>
      <c r="HSJ40" s="356"/>
      <c r="HSK40" s="356"/>
      <c r="HSL40" s="356"/>
      <c r="HSM40" s="356"/>
      <c r="HSN40" s="356"/>
      <c r="HSO40" s="356"/>
      <c r="HSP40" s="356"/>
      <c r="HSQ40" s="356"/>
      <c r="HSR40" s="356"/>
      <c r="HSS40" s="356"/>
      <c r="HST40" s="356"/>
      <c r="HSU40" s="356"/>
      <c r="HSV40" s="356"/>
      <c r="HSW40" s="356"/>
      <c r="HSX40" s="356"/>
      <c r="HSY40" s="356"/>
      <c r="HSZ40" s="356"/>
      <c r="HTA40" s="356"/>
      <c r="HTB40" s="356"/>
      <c r="HTC40" s="356"/>
      <c r="HTD40" s="356"/>
      <c r="HTE40" s="356"/>
      <c r="HTF40" s="356"/>
      <c r="HTG40" s="356"/>
      <c r="HTH40" s="356"/>
      <c r="HTI40" s="356"/>
      <c r="HTJ40" s="356"/>
      <c r="HTK40" s="356"/>
      <c r="HTL40" s="356"/>
      <c r="HTM40" s="356"/>
      <c r="HTN40" s="356"/>
      <c r="HTO40" s="356"/>
      <c r="HTP40" s="356"/>
      <c r="HTQ40" s="356"/>
      <c r="HTR40" s="356"/>
      <c r="HTS40" s="356"/>
      <c r="HTT40" s="356"/>
      <c r="HTU40" s="356"/>
      <c r="HTV40" s="356"/>
      <c r="HTW40" s="356"/>
      <c r="HTX40" s="356"/>
      <c r="HTY40" s="356"/>
      <c r="HTZ40" s="356"/>
      <c r="HUA40" s="356"/>
      <c r="HUB40" s="356"/>
      <c r="HUC40" s="356"/>
      <c r="HUD40" s="356"/>
      <c r="HUE40" s="356"/>
      <c r="HUF40" s="356"/>
      <c r="HUG40" s="356"/>
      <c r="HUH40" s="356"/>
      <c r="HUI40" s="356"/>
      <c r="HUJ40" s="356"/>
      <c r="HUK40" s="356"/>
      <c r="HUL40" s="356"/>
      <c r="HUM40" s="356"/>
      <c r="HUN40" s="356"/>
      <c r="HUO40" s="356"/>
      <c r="HUP40" s="356"/>
      <c r="HUQ40" s="356"/>
      <c r="HUR40" s="356"/>
      <c r="HUS40" s="356"/>
      <c r="HUT40" s="356"/>
      <c r="HUU40" s="356"/>
      <c r="HUV40" s="356"/>
      <c r="HUW40" s="356"/>
      <c r="HUX40" s="356"/>
      <c r="HUY40" s="356"/>
      <c r="HUZ40" s="356"/>
      <c r="HVA40" s="356"/>
      <c r="HVB40" s="356"/>
      <c r="HVC40" s="356"/>
      <c r="HVD40" s="356"/>
      <c r="HVE40" s="356"/>
      <c r="HVF40" s="356"/>
      <c r="HVG40" s="356"/>
      <c r="HVH40" s="356"/>
      <c r="HVI40" s="356"/>
      <c r="HVJ40" s="356"/>
      <c r="HVK40" s="356"/>
      <c r="HVL40" s="356"/>
      <c r="HVM40" s="356"/>
      <c r="HVN40" s="356"/>
      <c r="HVO40" s="356"/>
      <c r="HVP40" s="356"/>
      <c r="HVQ40" s="356"/>
      <c r="HVR40" s="356"/>
      <c r="HVS40" s="356"/>
      <c r="HVT40" s="356"/>
      <c r="HVU40" s="356"/>
      <c r="HVV40" s="356"/>
      <c r="HVW40" s="356"/>
      <c r="HVX40" s="356"/>
      <c r="HVY40" s="356"/>
      <c r="HVZ40" s="356"/>
      <c r="HWA40" s="356"/>
      <c r="HWB40" s="356"/>
      <c r="HWC40" s="356"/>
      <c r="HWD40" s="356"/>
      <c r="HWE40" s="356"/>
      <c r="HWF40" s="356"/>
      <c r="HWG40" s="356"/>
      <c r="HWH40" s="356"/>
      <c r="HWI40" s="356"/>
      <c r="HWJ40" s="356"/>
      <c r="HWK40" s="356"/>
      <c r="HWL40" s="356"/>
      <c r="HWM40" s="356"/>
      <c r="HWN40" s="356"/>
      <c r="HWO40" s="356"/>
      <c r="HWP40" s="356"/>
      <c r="HWQ40" s="356"/>
      <c r="HWR40" s="356"/>
      <c r="HWS40" s="356"/>
      <c r="HWT40" s="356"/>
      <c r="HWU40" s="356"/>
      <c r="HWV40" s="356"/>
      <c r="HWW40" s="356"/>
      <c r="HWX40" s="356"/>
      <c r="HWY40" s="356"/>
      <c r="HWZ40" s="356"/>
      <c r="HXA40" s="356"/>
      <c r="HXB40" s="356"/>
      <c r="HXC40" s="356"/>
      <c r="HXD40" s="356"/>
      <c r="HXE40" s="356"/>
      <c r="HXF40" s="356"/>
      <c r="HXG40" s="356"/>
      <c r="HXH40" s="356"/>
      <c r="HXI40" s="356"/>
      <c r="HXJ40" s="356"/>
      <c r="HXK40" s="356"/>
      <c r="HXL40" s="356"/>
      <c r="HXM40" s="356"/>
      <c r="HXN40" s="356"/>
      <c r="HXO40" s="356"/>
      <c r="HXP40" s="356"/>
      <c r="HXQ40" s="356"/>
      <c r="HXR40" s="356"/>
      <c r="HXS40" s="356"/>
      <c r="HXT40" s="356"/>
      <c r="HXU40" s="356"/>
      <c r="HXV40" s="356"/>
      <c r="HXW40" s="356"/>
      <c r="HXX40" s="356"/>
      <c r="HXY40" s="356"/>
      <c r="HXZ40" s="356"/>
      <c r="HYA40" s="356"/>
      <c r="HYB40" s="356"/>
      <c r="HYC40" s="356"/>
      <c r="HYD40" s="356"/>
      <c r="HYE40" s="356"/>
      <c r="HYF40" s="356"/>
      <c r="HYG40" s="356"/>
      <c r="HYH40" s="356"/>
      <c r="HYI40" s="356"/>
      <c r="HYJ40" s="356"/>
      <c r="HYK40" s="356"/>
      <c r="HYL40" s="356"/>
      <c r="HYM40" s="356"/>
      <c r="HYN40" s="356"/>
      <c r="HYO40" s="356"/>
      <c r="HYP40" s="356"/>
      <c r="HYQ40" s="356"/>
      <c r="HYR40" s="356"/>
      <c r="HYS40" s="356"/>
      <c r="HYT40" s="356"/>
      <c r="HYU40" s="356"/>
      <c r="HYV40" s="356"/>
      <c r="HYW40" s="356"/>
      <c r="HYX40" s="356"/>
      <c r="HYY40" s="356"/>
      <c r="HYZ40" s="356"/>
      <c r="HZA40" s="356"/>
      <c r="HZB40" s="356"/>
      <c r="HZC40" s="356"/>
      <c r="HZD40" s="356"/>
      <c r="HZE40" s="356"/>
      <c r="HZF40" s="356"/>
      <c r="HZG40" s="356"/>
      <c r="HZH40" s="356"/>
      <c r="HZI40" s="356"/>
      <c r="HZJ40" s="356"/>
      <c r="HZK40" s="356"/>
      <c r="HZL40" s="356"/>
      <c r="HZM40" s="356"/>
      <c r="HZN40" s="356"/>
      <c r="HZO40" s="356"/>
      <c r="HZP40" s="356"/>
      <c r="HZQ40" s="356"/>
      <c r="HZR40" s="356"/>
      <c r="HZS40" s="356"/>
      <c r="HZT40" s="356"/>
      <c r="HZU40" s="356"/>
      <c r="HZV40" s="356"/>
      <c r="HZW40" s="356"/>
      <c r="HZX40" s="356"/>
      <c r="HZY40" s="356"/>
      <c r="HZZ40" s="356"/>
      <c r="IAA40" s="356"/>
      <c r="IAB40" s="356"/>
      <c r="IAC40" s="356"/>
      <c r="IAD40" s="356"/>
      <c r="IAE40" s="356"/>
      <c r="IAF40" s="356"/>
      <c r="IAG40" s="356"/>
      <c r="IAH40" s="356"/>
      <c r="IAI40" s="356"/>
      <c r="IAJ40" s="356"/>
      <c r="IAK40" s="356"/>
      <c r="IAL40" s="356"/>
      <c r="IAM40" s="356"/>
      <c r="IAN40" s="356"/>
      <c r="IAO40" s="356"/>
      <c r="IAP40" s="356"/>
      <c r="IAQ40" s="356"/>
      <c r="IAR40" s="356"/>
      <c r="IAS40" s="356"/>
      <c r="IAT40" s="356"/>
      <c r="IAU40" s="356"/>
      <c r="IAV40" s="356"/>
      <c r="IAW40" s="356"/>
      <c r="IAX40" s="356"/>
      <c r="IAY40" s="356"/>
      <c r="IAZ40" s="356"/>
      <c r="IBA40" s="356"/>
      <c r="IBB40" s="356"/>
      <c r="IBC40" s="356"/>
      <c r="IBD40" s="356"/>
      <c r="IBE40" s="356"/>
      <c r="IBF40" s="356"/>
      <c r="IBG40" s="356"/>
      <c r="IBH40" s="356"/>
      <c r="IBI40" s="356"/>
      <c r="IBJ40" s="356"/>
      <c r="IBK40" s="356"/>
      <c r="IBL40" s="356"/>
      <c r="IBM40" s="356"/>
      <c r="IBN40" s="356"/>
      <c r="IBO40" s="356"/>
      <c r="IBP40" s="356"/>
      <c r="IBQ40" s="356"/>
      <c r="IBR40" s="356"/>
      <c r="IBS40" s="356"/>
      <c r="IBT40" s="356"/>
      <c r="IBU40" s="356"/>
      <c r="IBV40" s="356"/>
      <c r="IBW40" s="356"/>
      <c r="IBX40" s="356"/>
      <c r="IBY40" s="356"/>
      <c r="IBZ40" s="356"/>
      <c r="ICA40" s="356"/>
      <c r="ICB40" s="356"/>
      <c r="ICC40" s="356"/>
      <c r="ICD40" s="356"/>
      <c r="ICE40" s="356"/>
      <c r="ICF40" s="356"/>
      <c r="ICG40" s="356"/>
      <c r="ICH40" s="356"/>
      <c r="ICI40" s="356"/>
      <c r="ICJ40" s="356"/>
      <c r="ICK40" s="356"/>
      <c r="ICL40" s="356"/>
      <c r="ICM40" s="356"/>
      <c r="ICN40" s="356"/>
      <c r="ICO40" s="356"/>
      <c r="ICP40" s="356"/>
      <c r="ICQ40" s="356"/>
      <c r="ICR40" s="356"/>
      <c r="ICS40" s="356"/>
      <c r="ICT40" s="356"/>
      <c r="ICU40" s="356"/>
      <c r="ICV40" s="356"/>
      <c r="ICW40" s="356"/>
      <c r="ICX40" s="356"/>
      <c r="ICY40" s="356"/>
      <c r="ICZ40" s="356"/>
      <c r="IDA40" s="356"/>
      <c r="IDB40" s="356"/>
      <c r="IDC40" s="356"/>
      <c r="IDD40" s="356"/>
      <c r="IDE40" s="356"/>
      <c r="IDF40" s="356"/>
      <c r="IDG40" s="356"/>
      <c r="IDH40" s="356"/>
      <c r="IDI40" s="356"/>
      <c r="IDJ40" s="356"/>
      <c r="IDK40" s="356"/>
      <c r="IDL40" s="356"/>
      <c r="IDM40" s="356"/>
      <c r="IDN40" s="356"/>
      <c r="IDO40" s="356"/>
      <c r="IDP40" s="356"/>
      <c r="IDQ40" s="356"/>
      <c r="IDR40" s="356"/>
      <c r="IDS40" s="356"/>
      <c r="IDT40" s="356"/>
      <c r="IDU40" s="356"/>
      <c r="IDV40" s="356"/>
      <c r="IDW40" s="356"/>
      <c r="IDX40" s="356"/>
      <c r="IDY40" s="356"/>
      <c r="IDZ40" s="356"/>
      <c r="IEA40" s="356"/>
      <c r="IEB40" s="356"/>
      <c r="IEC40" s="356"/>
      <c r="IED40" s="356"/>
      <c r="IEE40" s="356"/>
      <c r="IEF40" s="356"/>
      <c r="IEG40" s="356"/>
      <c r="IEH40" s="356"/>
      <c r="IEI40" s="356"/>
      <c r="IEJ40" s="356"/>
      <c r="IEK40" s="356"/>
      <c r="IEL40" s="356"/>
      <c r="IEM40" s="356"/>
      <c r="IEN40" s="356"/>
      <c r="IEO40" s="356"/>
      <c r="IEP40" s="356"/>
      <c r="IEQ40" s="356"/>
      <c r="IER40" s="356"/>
      <c r="IES40" s="356"/>
      <c r="IET40" s="356"/>
      <c r="IEU40" s="356"/>
      <c r="IEV40" s="356"/>
      <c r="IEW40" s="356"/>
      <c r="IEX40" s="356"/>
      <c r="IEY40" s="356"/>
      <c r="IEZ40" s="356"/>
      <c r="IFA40" s="356"/>
      <c r="IFB40" s="356"/>
      <c r="IFC40" s="356"/>
      <c r="IFD40" s="356"/>
      <c r="IFE40" s="356"/>
      <c r="IFF40" s="356"/>
      <c r="IFG40" s="356"/>
      <c r="IFH40" s="356"/>
      <c r="IFI40" s="356"/>
      <c r="IFJ40" s="356"/>
      <c r="IFK40" s="356"/>
      <c r="IFL40" s="356"/>
      <c r="IFM40" s="356"/>
      <c r="IFN40" s="356"/>
      <c r="IFO40" s="356"/>
      <c r="IFP40" s="356"/>
      <c r="IFQ40" s="356"/>
      <c r="IFR40" s="356"/>
      <c r="IFS40" s="356"/>
      <c r="IFT40" s="356"/>
      <c r="IFU40" s="356"/>
      <c r="IFV40" s="356"/>
      <c r="IFW40" s="356"/>
      <c r="IFX40" s="356"/>
      <c r="IFY40" s="356"/>
      <c r="IFZ40" s="356"/>
      <c r="IGA40" s="356"/>
      <c r="IGB40" s="356"/>
      <c r="IGC40" s="356"/>
      <c r="IGD40" s="356"/>
      <c r="IGE40" s="356"/>
      <c r="IGF40" s="356"/>
      <c r="IGG40" s="356"/>
      <c r="IGH40" s="356"/>
      <c r="IGI40" s="356"/>
      <c r="IGJ40" s="356"/>
      <c r="IGK40" s="356"/>
      <c r="IGL40" s="356"/>
      <c r="IGM40" s="356"/>
      <c r="IGN40" s="356"/>
      <c r="IGO40" s="356"/>
      <c r="IGP40" s="356"/>
      <c r="IGQ40" s="356"/>
      <c r="IGR40" s="356"/>
      <c r="IGS40" s="356"/>
      <c r="IGT40" s="356"/>
      <c r="IGU40" s="356"/>
      <c r="IGV40" s="356"/>
      <c r="IGW40" s="356"/>
      <c r="IGX40" s="356"/>
      <c r="IGY40" s="356"/>
      <c r="IGZ40" s="356"/>
      <c r="IHA40" s="356"/>
      <c r="IHB40" s="356"/>
      <c r="IHC40" s="356"/>
      <c r="IHD40" s="356"/>
      <c r="IHE40" s="356"/>
      <c r="IHF40" s="356"/>
      <c r="IHG40" s="356"/>
      <c r="IHH40" s="356"/>
      <c r="IHI40" s="356"/>
      <c r="IHJ40" s="356"/>
      <c r="IHK40" s="356"/>
      <c r="IHL40" s="356"/>
      <c r="IHM40" s="356"/>
      <c r="IHN40" s="356"/>
      <c r="IHO40" s="356"/>
      <c r="IHP40" s="356"/>
      <c r="IHQ40" s="356"/>
      <c r="IHR40" s="356"/>
      <c r="IHS40" s="356"/>
      <c r="IHT40" s="356"/>
      <c r="IHU40" s="356"/>
      <c r="IHV40" s="356"/>
      <c r="IHW40" s="356"/>
      <c r="IHX40" s="356"/>
      <c r="IHY40" s="356"/>
      <c r="IHZ40" s="356"/>
      <c r="IIA40" s="356"/>
      <c r="IIB40" s="356"/>
      <c r="IIC40" s="356"/>
      <c r="IID40" s="356"/>
      <c r="IIE40" s="356"/>
      <c r="IIF40" s="356"/>
      <c r="IIG40" s="356"/>
      <c r="IIH40" s="356"/>
      <c r="III40" s="356"/>
      <c r="IIJ40" s="356"/>
      <c r="IIK40" s="356"/>
      <c r="IIL40" s="356"/>
      <c r="IIM40" s="356"/>
      <c r="IIN40" s="356"/>
      <c r="IIO40" s="356"/>
      <c r="IIP40" s="356"/>
      <c r="IIQ40" s="356"/>
      <c r="IIR40" s="356"/>
      <c r="IIS40" s="356"/>
      <c r="IIT40" s="356"/>
      <c r="IIU40" s="356"/>
      <c r="IIV40" s="356"/>
      <c r="IIW40" s="356"/>
      <c r="IIX40" s="356"/>
      <c r="IIY40" s="356"/>
      <c r="IIZ40" s="356"/>
      <c r="IJA40" s="356"/>
      <c r="IJB40" s="356"/>
      <c r="IJC40" s="356"/>
      <c r="IJD40" s="356"/>
      <c r="IJE40" s="356"/>
      <c r="IJF40" s="356"/>
      <c r="IJG40" s="356"/>
      <c r="IJH40" s="356"/>
      <c r="IJI40" s="356"/>
      <c r="IJJ40" s="356"/>
      <c r="IJK40" s="356"/>
      <c r="IJL40" s="356"/>
      <c r="IJM40" s="356"/>
      <c r="IJN40" s="356"/>
      <c r="IJO40" s="356"/>
      <c r="IJP40" s="356"/>
      <c r="IJQ40" s="356"/>
      <c r="IJR40" s="356"/>
      <c r="IJS40" s="356"/>
      <c r="IJT40" s="356"/>
      <c r="IJU40" s="356"/>
      <c r="IJV40" s="356"/>
      <c r="IJW40" s="356"/>
      <c r="IJX40" s="356"/>
      <c r="IJY40" s="356"/>
      <c r="IJZ40" s="356"/>
      <c r="IKA40" s="356"/>
      <c r="IKB40" s="356"/>
      <c r="IKC40" s="356"/>
      <c r="IKD40" s="356"/>
      <c r="IKE40" s="356"/>
      <c r="IKF40" s="356"/>
      <c r="IKG40" s="356"/>
      <c r="IKH40" s="356"/>
      <c r="IKI40" s="356"/>
      <c r="IKJ40" s="356"/>
      <c r="IKK40" s="356"/>
      <c r="IKL40" s="356"/>
      <c r="IKM40" s="356"/>
      <c r="IKN40" s="356"/>
      <c r="IKO40" s="356"/>
      <c r="IKP40" s="356"/>
      <c r="IKQ40" s="356"/>
      <c r="IKR40" s="356"/>
      <c r="IKS40" s="356"/>
      <c r="IKT40" s="356"/>
      <c r="IKU40" s="356"/>
      <c r="IKV40" s="356"/>
      <c r="IKW40" s="356"/>
      <c r="IKX40" s="356"/>
      <c r="IKY40" s="356"/>
      <c r="IKZ40" s="356"/>
      <c r="ILA40" s="356"/>
      <c r="ILB40" s="356"/>
      <c r="ILC40" s="356"/>
      <c r="ILD40" s="356"/>
      <c r="ILE40" s="356"/>
      <c r="ILF40" s="356"/>
      <c r="ILG40" s="356"/>
      <c r="ILH40" s="356"/>
      <c r="ILI40" s="356"/>
      <c r="ILJ40" s="356"/>
      <c r="ILK40" s="356"/>
      <c r="ILL40" s="356"/>
      <c r="ILM40" s="356"/>
      <c r="ILN40" s="356"/>
      <c r="ILO40" s="356"/>
      <c r="ILP40" s="356"/>
      <c r="ILQ40" s="356"/>
      <c r="ILR40" s="356"/>
      <c r="ILS40" s="356"/>
      <c r="ILT40" s="356"/>
      <c r="ILU40" s="356"/>
      <c r="ILV40" s="356"/>
      <c r="ILW40" s="356"/>
      <c r="ILX40" s="356"/>
      <c r="ILY40" s="356"/>
      <c r="ILZ40" s="356"/>
      <c r="IMA40" s="356"/>
      <c r="IMB40" s="356"/>
      <c r="IMC40" s="356"/>
      <c r="IMD40" s="356"/>
      <c r="IME40" s="356"/>
      <c r="IMF40" s="356"/>
      <c r="IMG40" s="356"/>
      <c r="IMH40" s="356"/>
      <c r="IMI40" s="356"/>
      <c r="IMJ40" s="356"/>
      <c r="IMK40" s="356"/>
      <c r="IML40" s="356"/>
      <c r="IMM40" s="356"/>
      <c r="IMN40" s="356"/>
      <c r="IMO40" s="356"/>
      <c r="IMP40" s="356"/>
      <c r="IMQ40" s="356"/>
      <c r="IMR40" s="356"/>
      <c r="IMS40" s="356"/>
      <c r="IMT40" s="356"/>
      <c r="IMU40" s="356"/>
      <c r="IMV40" s="356"/>
      <c r="IMW40" s="356"/>
      <c r="IMX40" s="356"/>
      <c r="IMY40" s="356"/>
      <c r="IMZ40" s="356"/>
      <c r="INA40" s="356"/>
      <c r="INB40" s="356"/>
      <c r="INC40" s="356"/>
      <c r="IND40" s="356"/>
      <c r="INE40" s="356"/>
      <c r="INF40" s="356"/>
      <c r="ING40" s="356"/>
      <c r="INH40" s="356"/>
      <c r="INI40" s="356"/>
      <c r="INJ40" s="356"/>
      <c r="INK40" s="356"/>
      <c r="INL40" s="356"/>
      <c r="INM40" s="356"/>
      <c r="INN40" s="356"/>
      <c r="INO40" s="356"/>
      <c r="INP40" s="356"/>
      <c r="INQ40" s="356"/>
      <c r="INR40" s="356"/>
      <c r="INS40" s="356"/>
      <c r="INT40" s="356"/>
      <c r="INU40" s="356"/>
      <c r="INV40" s="356"/>
      <c r="INW40" s="356"/>
      <c r="INX40" s="356"/>
      <c r="INY40" s="356"/>
      <c r="INZ40" s="356"/>
      <c r="IOA40" s="356"/>
      <c r="IOB40" s="356"/>
      <c r="IOC40" s="356"/>
      <c r="IOD40" s="356"/>
      <c r="IOE40" s="356"/>
      <c r="IOF40" s="356"/>
      <c r="IOG40" s="356"/>
      <c r="IOH40" s="356"/>
      <c r="IOI40" s="356"/>
      <c r="IOJ40" s="356"/>
      <c r="IOK40" s="356"/>
      <c r="IOL40" s="356"/>
      <c r="IOM40" s="356"/>
      <c r="ION40" s="356"/>
      <c r="IOO40" s="356"/>
      <c r="IOP40" s="356"/>
      <c r="IOQ40" s="356"/>
      <c r="IOR40" s="356"/>
      <c r="IOS40" s="356"/>
      <c r="IOT40" s="356"/>
      <c r="IOU40" s="356"/>
      <c r="IOV40" s="356"/>
      <c r="IOW40" s="356"/>
      <c r="IOX40" s="356"/>
      <c r="IOY40" s="356"/>
      <c r="IOZ40" s="356"/>
      <c r="IPA40" s="356"/>
      <c r="IPB40" s="356"/>
      <c r="IPC40" s="356"/>
      <c r="IPD40" s="356"/>
      <c r="IPE40" s="356"/>
      <c r="IPF40" s="356"/>
      <c r="IPG40" s="356"/>
      <c r="IPH40" s="356"/>
      <c r="IPI40" s="356"/>
      <c r="IPJ40" s="356"/>
      <c r="IPK40" s="356"/>
      <c r="IPL40" s="356"/>
      <c r="IPM40" s="356"/>
      <c r="IPN40" s="356"/>
      <c r="IPO40" s="356"/>
      <c r="IPP40" s="356"/>
      <c r="IPQ40" s="356"/>
      <c r="IPR40" s="356"/>
      <c r="IPS40" s="356"/>
      <c r="IPT40" s="356"/>
      <c r="IPU40" s="356"/>
      <c r="IPV40" s="356"/>
      <c r="IPW40" s="356"/>
      <c r="IPX40" s="356"/>
      <c r="IPY40" s="356"/>
      <c r="IPZ40" s="356"/>
      <c r="IQA40" s="356"/>
      <c r="IQB40" s="356"/>
      <c r="IQC40" s="356"/>
      <c r="IQD40" s="356"/>
      <c r="IQE40" s="356"/>
      <c r="IQF40" s="356"/>
      <c r="IQG40" s="356"/>
      <c r="IQH40" s="356"/>
      <c r="IQI40" s="356"/>
      <c r="IQJ40" s="356"/>
      <c r="IQK40" s="356"/>
      <c r="IQL40" s="356"/>
      <c r="IQM40" s="356"/>
      <c r="IQN40" s="356"/>
      <c r="IQO40" s="356"/>
      <c r="IQP40" s="356"/>
      <c r="IQQ40" s="356"/>
      <c r="IQR40" s="356"/>
      <c r="IQS40" s="356"/>
      <c r="IQT40" s="356"/>
      <c r="IQU40" s="356"/>
      <c r="IQV40" s="356"/>
      <c r="IQW40" s="356"/>
      <c r="IQX40" s="356"/>
      <c r="IQY40" s="356"/>
      <c r="IQZ40" s="356"/>
      <c r="IRA40" s="356"/>
      <c r="IRB40" s="356"/>
      <c r="IRC40" s="356"/>
      <c r="IRD40" s="356"/>
      <c r="IRE40" s="356"/>
      <c r="IRF40" s="356"/>
      <c r="IRG40" s="356"/>
      <c r="IRH40" s="356"/>
      <c r="IRI40" s="356"/>
      <c r="IRJ40" s="356"/>
      <c r="IRK40" s="356"/>
      <c r="IRL40" s="356"/>
      <c r="IRM40" s="356"/>
      <c r="IRN40" s="356"/>
      <c r="IRO40" s="356"/>
      <c r="IRP40" s="356"/>
      <c r="IRQ40" s="356"/>
      <c r="IRR40" s="356"/>
      <c r="IRS40" s="356"/>
      <c r="IRT40" s="356"/>
      <c r="IRU40" s="356"/>
      <c r="IRV40" s="356"/>
      <c r="IRW40" s="356"/>
      <c r="IRX40" s="356"/>
      <c r="IRY40" s="356"/>
      <c r="IRZ40" s="356"/>
      <c r="ISA40" s="356"/>
      <c r="ISB40" s="356"/>
      <c r="ISC40" s="356"/>
      <c r="ISD40" s="356"/>
      <c r="ISE40" s="356"/>
      <c r="ISF40" s="356"/>
      <c r="ISG40" s="356"/>
      <c r="ISH40" s="356"/>
      <c r="ISI40" s="356"/>
      <c r="ISJ40" s="356"/>
      <c r="ISK40" s="356"/>
      <c r="ISL40" s="356"/>
      <c r="ISM40" s="356"/>
      <c r="ISN40" s="356"/>
      <c r="ISO40" s="356"/>
      <c r="ISP40" s="356"/>
      <c r="ISQ40" s="356"/>
      <c r="ISR40" s="356"/>
      <c r="ISS40" s="356"/>
      <c r="IST40" s="356"/>
      <c r="ISU40" s="356"/>
      <c r="ISV40" s="356"/>
      <c r="ISW40" s="356"/>
      <c r="ISX40" s="356"/>
      <c r="ISY40" s="356"/>
      <c r="ISZ40" s="356"/>
      <c r="ITA40" s="356"/>
      <c r="ITB40" s="356"/>
      <c r="ITC40" s="356"/>
      <c r="ITD40" s="356"/>
      <c r="ITE40" s="356"/>
      <c r="ITF40" s="356"/>
      <c r="ITG40" s="356"/>
      <c r="ITH40" s="356"/>
      <c r="ITI40" s="356"/>
      <c r="ITJ40" s="356"/>
      <c r="ITK40" s="356"/>
      <c r="ITL40" s="356"/>
      <c r="ITM40" s="356"/>
      <c r="ITN40" s="356"/>
      <c r="ITO40" s="356"/>
      <c r="ITP40" s="356"/>
      <c r="ITQ40" s="356"/>
      <c r="ITR40" s="356"/>
      <c r="ITS40" s="356"/>
      <c r="ITT40" s="356"/>
      <c r="ITU40" s="356"/>
      <c r="ITV40" s="356"/>
      <c r="ITW40" s="356"/>
      <c r="ITX40" s="356"/>
      <c r="ITY40" s="356"/>
      <c r="ITZ40" s="356"/>
      <c r="IUA40" s="356"/>
      <c r="IUB40" s="356"/>
      <c r="IUC40" s="356"/>
      <c r="IUD40" s="356"/>
      <c r="IUE40" s="356"/>
      <c r="IUF40" s="356"/>
      <c r="IUG40" s="356"/>
      <c r="IUH40" s="356"/>
      <c r="IUI40" s="356"/>
      <c r="IUJ40" s="356"/>
      <c r="IUK40" s="356"/>
      <c r="IUL40" s="356"/>
      <c r="IUM40" s="356"/>
      <c r="IUN40" s="356"/>
      <c r="IUO40" s="356"/>
      <c r="IUP40" s="356"/>
      <c r="IUQ40" s="356"/>
      <c r="IUR40" s="356"/>
      <c r="IUS40" s="356"/>
      <c r="IUT40" s="356"/>
      <c r="IUU40" s="356"/>
      <c r="IUV40" s="356"/>
      <c r="IUW40" s="356"/>
      <c r="IUX40" s="356"/>
      <c r="IUY40" s="356"/>
      <c r="IUZ40" s="356"/>
      <c r="IVA40" s="356"/>
      <c r="IVB40" s="356"/>
      <c r="IVC40" s="356"/>
      <c r="IVD40" s="356"/>
      <c r="IVE40" s="356"/>
      <c r="IVF40" s="356"/>
      <c r="IVG40" s="356"/>
      <c r="IVH40" s="356"/>
      <c r="IVI40" s="356"/>
      <c r="IVJ40" s="356"/>
      <c r="IVK40" s="356"/>
      <c r="IVL40" s="356"/>
      <c r="IVM40" s="356"/>
      <c r="IVN40" s="356"/>
      <c r="IVO40" s="356"/>
      <c r="IVP40" s="356"/>
      <c r="IVQ40" s="356"/>
      <c r="IVR40" s="356"/>
      <c r="IVS40" s="356"/>
      <c r="IVT40" s="356"/>
      <c r="IVU40" s="356"/>
      <c r="IVV40" s="356"/>
      <c r="IVW40" s="356"/>
      <c r="IVX40" s="356"/>
      <c r="IVY40" s="356"/>
      <c r="IVZ40" s="356"/>
      <c r="IWA40" s="356"/>
      <c r="IWB40" s="356"/>
      <c r="IWC40" s="356"/>
      <c r="IWD40" s="356"/>
      <c r="IWE40" s="356"/>
      <c r="IWF40" s="356"/>
      <c r="IWG40" s="356"/>
      <c r="IWH40" s="356"/>
      <c r="IWI40" s="356"/>
      <c r="IWJ40" s="356"/>
      <c r="IWK40" s="356"/>
      <c r="IWL40" s="356"/>
      <c r="IWM40" s="356"/>
      <c r="IWN40" s="356"/>
      <c r="IWO40" s="356"/>
      <c r="IWP40" s="356"/>
      <c r="IWQ40" s="356"/>
      <c r="IWR40" s="356"/>
      <c r="IWS40" s="356"/>
      <c r="IWT40" s="356"/>
      <c r="IWU40" s="356"/>
      <c r="IWV40" s="356"/>
      <c r="IWW40" s="356"/>
      <c r="IWX40" s="356"/>
      <c r="IWY40" s="356"/>
      <c r="IWZ40" s="356"/>
      <c r="IXA40" s="356"/>
      <c r="IXB40" s="356"/>
      <c r="IXC40" s="356"/>
      <c r="IXD40" s="356"/>
      <c r="IXE40" s="356"/>
      <c r="IXF40" s="356"/>
      <c r="IXG40" s="356"/>
      <c r="IXH40" s="356"/>
      <c r="IXI40" s="356"/>
      <c r="IXJ40" s="356"/>
      <c r="IXK40" s="356"/>
      <c r="IXL40" s="356"/>
      <c r="IXM40" s="356"/>
      <c r="IXN40" s="356"/>
      <c r="IXO40" s="356"/>
      <c r="IXP40" s="356"/>
      <c r="IXQ40" s="356"/>
      <c r="IXR40" s="356"/>
      <c r="IXS40" s="356"/>
      <c r="IXT40" s="356"/>
      <c r="IXU40" s="356"/>
      <c r="IXV40" s="356"/>
      <c r="IXW40" s="356"/>
      <c r="IXX40" s="356"/>
      <c r="IXY40" s="356"/>
      <c r="IXZ40" s="356"/>
      <c r="IYA40" s="356"/>
      <c r="IYB40" s="356"/>
      <c r="IYC40" s="356"/>
      <c r="IYD40" s="356"/>
      <c r="IYE40" s="356"/>
      <c r="IYF40" s="356"/>
      <c r="IYG40" s="356"/>
      <c r="IYH40" s="356"/>
      <c r="IYI40" s="356"/>
      <c r="IYJ40" s="356"/>
      <c r="IYK40" s="356"/>
      <c r="IYL40" s="356"/>
      <c r="IYM40" s="356"/>
      <c r="IYN40" s="356"/>
      <c r="IYO40" s="356"/>
      <c r="IYP40" s="356"/>
      <c r="IYQ40" s="356"/>
      <c r="IYR40" s="356"/>
      <c r="IYS40" s="356"/>
      <c r="IYT40" s="356"/>
      <c r="IYU40" s="356"/>
      <c r="IYV40" s="356"/>
      <c r="IYW40" s="356"/>
      <c r="IYX40" s="356"/>
      <c r="IYY40" s="356"/>
      <c r="IYZ40" s="356"/>
      <c r="IZA40" s="356"/>
      <c r="IZB40" s="356"/>
      <c r="IZC40" s="356"/>
      <c r="IZD40" s="356"/>
      <c r="IZE40" s="356"/>
      <c r="IZF40" s="356"/>
      <c r="IZG40" s="356"/>
      <c r="IZH40" s="356"/>
      <c r="IZI40" s="356"/>
      <c r="IZJ40" s="356"/>
      <c r="IZK40" s="356"/>
      <c r="IZL40" s="356"/>
      <c r="IZM40" s="356"/>
      <c r="IZN40" s="356"/>
      <c r="IZO40" s="356"/>
      <c r="IZP40" s="356"/>
      <c r="IZQ40" s="356"/>
      <c r="IZR40" s="356"/>
      <c r="IZS40" s="356"/>
      <c r="IZT40" s="356"/>
      <c r="IZU40" s="356"/>
      <c r="IZV40" s="356"/>
      <c r="IZW40" s="356"/>
      <c r="IZX40" s="356"/>
      <c r="IZY40" s="356"/>
      <c r="IZZ40" s="356"/>
      <c r="JAA40" s="356"/>
      <c r="JAB40" s="356"/>
      <c r="JAC40" s="356"/>
      <c r="JAD40" s="356"/>
      <c r="JAE40" s="356"/>
      <c r="JAF40" s="356"/>
      <c r="JAG40" s="356"/>
      <c r="JAH40" s="356"/>
      <c r="JAI40" s="356"/>
      <c r="JAJ40" s="356"/>
      <c r="JAK40" s="356"/>
      <c r="JAL40" s="356"/>
      <c r="JAM40" s="356"/>
      <c r="JAN40" s="356"/>
      <c r="JAO40" s="356"/>
      <c r="JAP40" s="356"/>
      <c r="JAQ40" s="356"/>
      <c r="JAR40" s="356"/>
      <c r="JAS40" s="356"/>
      <c r="JAT40" s="356"/>
      <c r="JAU40" s="356"/>
      <c r="JAV40" s="356"/>
      <c r="JAW40" s="356"/>
      <c r="JAX40" s="356"/>
      <c r="JAY40" s="356"/>
      <c r="JAZ40" s="356"/>
      <c r="JBA40" s="356"/>
      <c r="JBB40" s="356"/>
      <c r="JBC40" s="356"/>
      <c r="JBD40" s="356"/>
      <c r="JBE40" s="356"/>
      <c r="JBF40" s="356"/>
      <c r="JBG40" s="356"/>
      <c r="JBH40" s="356"/>
      <c r="JBI40" s="356"/>
      <c r="JBJ40" s="356"/>
      <c r="JBK40" s="356"/>
      <c r="JBL40" s="356"/>
      <c r="JBM40" s="356"/>
      <c r="JBN40" s="356"/>
      <c r="JBO40" s="356"/>
      <c r="JBP40" s="356"/>
      <c r="JBQ40" s="356"/>
      <c r="JBR40" s="356"/>
      <c r="JBS40" s="356"/>
      <c r="JBT40" s="356"/>
      <c r="JBU40" s="356"/>
      <c r="JBV40" s="356"/>
      <c r="JBW40" s="356"/>
      <c r="JBX40" s="356"/>
      <c r="JBY40" s="356"/>
      <c r="JBZ40" s="356"/>
      <c r="JCA40" s="356"/>
      <c r="JCB40" s="356"/>
      <c r="JCC40" s="356"/>
      <c r="JCD40" s="356"/>
      <c r="JCE40" s="356"/>
      <c r="JCF40" s="356"/>
      <c r="JCG40" s="356"/>
      <c r="JCH40" s="356"/>
      <c r="JCI40" s="356"/>
      <c r="JCJ40" s="356"/>
      <c r="JCK40" s="356"/>
      <c r="JCL40" s="356"/>
      <c r="JCM40" s="356"/>
      <c r="JCN40" s="356"/>
      <c r="JCO40" s="356"/>
      <c r="JCP40" s="356"/>
      <c r="JCQ40" s="356"/>
      <c r="JCR40" s="356"/>
      <c r="JCS40" s="356"/>
      <c r="JCT40" s="356"/>
      <c r="JCU40" s="356"/>
      <c r="JCV40" s="356"/>
      <c r="JCW40" s="356"/>
      <c r="JCX40" s="356"/>
      <c r="JCY40" s="356"/>
      <c r="JCZ40" s="356"/>
      <c r="JDA40" s="356"/>
      <c r="JDB40" s="356"/>
      <c r="JDC40" s="356"/>
      <c r="JDD40" s="356"/>
      <c r="JDE40" s="356"/>
      <c r="JDF40" s="356"/>
      <c r="JDG40" s="356"/>
      <c r="JDH40" s="356"/>
      <c r="JDI40" s="356"/>
      <c r="JDJ40" s="356"/>
      <c r="JDK40" s="356"/>
      <c r="JDL40" s="356"/>
      <c r="JDM40" s="356"/>
      <c r="JDN40" s="356"/>
      <c r="JDO40" s="356"/>
      <c r="JDP40" s="356"/>
      <c r="JDQ40" s="356"/>
      <c r="JDR40" s="356"/>
      <c r="JDS40" s="356"/>
      <c r="JDT40" s="356"/>
      <c r="JDU40" s="356"/>
      <c r="JDV40" s="356"/>
      <c r="JDW40" s="356"/>
      <c r="JDX40" s="356"/>
      <c r="JDY40" s="356"/>
      <c r="JDZ40" s="356"/>
      <c r="JEA40" s="356"/>
      <c r="JEB40" s="356"/>
      <c r="JEC40" s="356"/>
      <c r="JED40" s="356"/>
      <c r="JEE40" s="356"/>
      <c r="JEF40" s="356"/>
      <c r="JEG40" s="356"/>
      <c r="JEH40" s="356"/>
      <c r="JEI40" s="356"/>
      <c r="JEJ40" s="356"/>
      <c r="JEK40" s="356"/>
      <c r="JEL40" s="356"/>
      <c r="JEM40" s="356"/>
      <c r="JEN40" s="356"/>
      <c r="JEO40" s="356"/>
      <c r="JEP40" s="356"/>
      <c r="JEQ40" s="356"/>
      <c r="JER40" s="356"/>
      <c r="JES40" s="356"/>
      <c r="JET40" s="356"/>
      <c r="JEU40" s="356"/>
      <c r="JEV40" s="356"/>
      <c r="JEW40" s="356"/>
      <c r="JEX40" s="356"/>
      <c r="JEY40" s="356"/>
      <c r="JEZ40" s="356"/>
      <c r="JFA40" s="356"/>
      <c r="JFB40" s="356"/>
      <c r="JFC40" s="356"/>
      <c r="JFD40" s="356"/>
      <c r="JFE40" s="356"/>
      <c r="JFF40" s="356"/>
      <c r="JFG40" s="356"/>
      <c r="JFH40" s="356"/>
      <c r="JFI40" s="356"/>
      <c r="JFJ40" s="356"/>
      <c r="JFK40" s="356"/>
      <c r="JFL40" s="356"/>
      <c r="JFM40" s="356"/>
      <c r="JFN40" s="356"/>
      <c r="JFO40" s="356"/>
      <c r="JFP40" s="356"/>
      <c r="JFQ40" s="356"/>
      <c r="JFR40" s="356"/>
      <c r="JFS40" s="356"/>
      <c r="JFT40" s="356"/>
      <c r="JFU40" s="356"/>
      <c r="JFV40" s="356"/>
      <c r="JFW40" s="356"/>
      <c r="JFX40" s="356"/>
      <c r="JFY40" s="356"/>
      <c r="JFZ40" s="356"/>
      <c r="JGA40" s="356"/>
      <c r="JGB40" s="356"/>
      <c r="JGC40" s="356"/>
      <c r="JGD40" s="356"/>
      <c r="JGE40" s="356"/>
      <c r="JGF40" s="356"/>
      <c r="JGG40" s="356"/>
      <c r="JGH40" s="356"/>
      <c r="JGI40" s="356"/>
      <c r="JGJ40" s="356"/>
      <c r="JGK40" s="356"/>
      <c r="JGL40" s="356"/>
      <c r="JGM40" s="356"/>
      <c r="JGN40" s="356"/>
      <c r="JGO40" s="356"/>
      <c r="JGP40" s="356"/>
      <c r="JGQ40" s="356"/>
      <c r="JGR40" s="356"/>
      <c r="JGS40" s="356"/>
      <c r="JGT40" s="356"/>
      <c r="JGU40" s="356"/>
      <c r="JGV40" s="356"/>
      <c r="JGW40" s="356"/>
      <c r="JGX40" s="356"/>
      <c r="JGY40" s="356"/>
      <c r="JGZ40" s="356"/>
      <c r="JHA40" s="356"/>
      <c r="JHB40" s="356"/>
      <c r="JHC40" s="356"/>
      <c r="JHD40" s="356"/>
      <c r="JHE40" s="356"/>
      <c r="JHF40" s="356"/>
      <c r="JHG40" s="356"/>
      <c r="JHH40" s="356"/>
      <c r="JHI40" s="356"/>
      <c r="JHJ40" s="356"/>
      <c r="JHK40" s="356"/>
      <c r="JHL40" s="356"/>
      <c r="JHM40" s="356"/>
      <c r="JHN40" s="356"/>
      <c r="JHO40" s="356"/>
      <c r="JHP40" s="356"/>
      <c r="JHQ40" s="356"/>
      <c r="JHR40" s="356"/>
      <c r="JHS40" s="356"/>
      <c r="JHT40" s="356"/>
      <c r="JHU40" s="356"/>
      <c r="JHV40" s="356"/>
      <c r="JHW40" s="356"/>
      <c r="JHX40" s="356"/>
      <c r="JHY40" s="356"/>
      <c r="JHZ40" s="356"/>
      <c r="JIA40" s="356"/>
      <c r="JIB40" s="356"/>
      <c r="JIC40" s="356"/>
      <c r="JID40" s="356"/>
      <c r="JIE40" s="356"/>
      <c r="JIF40" s="356"/>
      <c r="JIG40" s="356"/>
      <c r="JIH40" s="356"/>
      <c r="JII40" s="356"/>
      <c r="JIJ40" s="356"/>
      <c r="JIK40" s="356"/>
      <c r="JIL40" s="356"/>
      <c r="JIM40" s="356"/>
      <c r="JIN40" s="356"/>
      <c r="JIO40" s="356"/>
      <c r="JIP40" s="356"/>
      <c r="JIQ40" s="356"/>
      <c r="JIR40" s="356"/>
      <c r="JIS40" s="356"/>
      <c r="JIT40" s="356"/>
      <c r="JIU40" s="356"/>
      <c r="JIV40" s="356"/>
      <c r="JIW40" s="356"/>
      <c r="JIX40" s="356"/>
      <c r="JIY40" s="356"/>
      <c r="JIZ40" s="356"/>
      <c r="JJA40" s="356"/>
      <c r="JJB40" s="356"/>
      <c r="JJC40" s="356"/>
      <c r="JJD40" s="356"/>
      <c r="JJE40" s="356"/>
      <c r="JJF40" s="356"/>
      <c r="JJG40" s="356"/>
      <c r="JJH40" s="356"/>
      <c r="JJI40" s="356"/>
      <c r="JJJ40" s="356"/>
      <c r="JJK40" s="356"/>
      <c r="JJL40" s="356"/>
      <c r="JJM40" s="356"/>
      <c r="JJN40" s="356"/>
      <c r="JJO40" s="356"/>
      <c r="JJP40" s="356"/>
      <c r="JJQ40" s="356"/>
      <c r="JJR40" s="356"/>
      <c r="JJS40" s="356"/>
      <c r="JJT40" s="356"/>
      <c r="JJU40" s="356"/>
      <c r="JJV40" s="356"/>
      <c r="JJW40" s="356"/>
      <c r="JJX40" s="356"/>
      <c r="JJY40" s="356"/>
      <c r="JJZ40" s="356"/>
      <c r="JKA40" s="356"/>
      <c r="JKB40" s="356"/>
      <c r="JKC40" s="356"/>
      <c r="JKD40" s="356"/>
      <c r="JKE40" s="356"/>
      <c r="JKF40" s="356"/>
      <c r="JKG40" s="356"/>
      <c r="JKH40" s="356"/>
      <c r="JKI40" s="356"/>
      <c r="JKJ40" s="356"/>
      <c r="JKK40" s="356"/>
      <c r="JKL40" s="356"/>
      <c r="JKM40" s="356"/>
      <c r="JKN40" s="356"/>
      <c r="JKO40" s="356"/>
      <c r="JKP40" s="356"/>
      <c r="JKQ40" s="356"/>
      <c r="JKR40" s="356"/>
      <c r="JKS40" s="356"/>
      <c r="JKT40" s="356"/>
      <c r="JKU40" s="356"/>
      <c r="JKV40" s="356"/>
      <c r="JKW40" s="356"/>
      <c r="JKX40" s="356"/>
      <c r="JKY40" s="356"/>
      <c r="JKZ40" s="356"/>
      <c r="JLA40" s="356"/>
      <c r="JLB40" s="356"/>
      <c r="JLC40" s="356"/>
      <c r="JLD40" s="356"/>
      <c r="JLE40" s="356"/>
      <c r="JLF40" s="356"/>
      <c r="JLG40" s="356"/>
      <c r="JLH40" s="356"/>
      <c r="JLI40" s="356"/>
      <c r="JLJ40" s="356"/>
      <c r="JLK40" s="356"/>
      <c r="JLL40" s="356"/>
      <c r="JLM40" s="356"/>
      <c r="JLN40" s="356"/>
      <c r="JLO40" s="356"/>
      <c r="JLP40" s="356"/>
      <c r="JLQ40" s="356"/>
      <c r="JLR40" s="356"/>
      <c r="JLS40" s="356"/>
      <c r="JLT40" s="356"/>
      <c r="JLU40" s="356"/>
      <c r="JLV40" s="356"/>
      <c r="JLW40" s="356"/>
      <c r="JLX40" s="356"/>
      <c r="JLY40" s="356"/>
      <c r="JLZ40" s="356"/>
      <c r="JMA40" s="356"/>
      <c r="JMB40" s="356"/>
      <c r="JMC40" s="356"/>
      <c r="JMD40" s="356"/>
      <c r="JME40" s="356"/>
      <c r="JMF40" s="356"/>
      <c r="JMG40" s="356"/>
      <c r="JMH40" s="356"/>
      <c r="JMI40" s="356"/>
      <c r="JMJ40" s="356"/>
      <c r="JMK40" s="356"/>
      <c r="JML40" s="356"/>
      <c r="JMM40" s="356"/>
      <c r="JMN40" s="356"/>
      <c r="JMO40" s="356"/>
      <c r="JMP40" s="356"/>
      <c r="JMQ40" s="356"/>
      <c r="JMR40" s="356"/>
      <c r="JMS40" s="356"/>
      <c r="JMT40" s="356"/>
      <c r="JMU40" s="356"/>
      <c r="JMV40" s="356"/>
      <c r="JMW40" s="356"/>
      <c r="JMX40" s="356"/>
      <c r="JMY40" s="356"/>
      <c r="JMZ40" s="356"/>
      <c r="JNA40" s="356"/>
      <c r="JNB40" s="356"/>
      <c r="JNC40" s="356"/>
      <c r="JND40" s="356"/>
      <c r="JNE40" s="356"/>
      <c r="JNF40" s="356"/>
      <c r="JNG40" s="356"/>
      <c r="JNH40" s="356"/>
      <c r="JNI40" s="356"/>
      <c r="JNJ40" s="356"/>
      <c r="JNK40" s="356"/>
      <c r="JNL40" s="356"/>
      <c r="JNM40" s="356"/>
      <c r="JNN40" s="356"/>
      <c r="JNO40" s="356"/>
      <c r="JNP40" s="356"/>
      <c r="JNQ40" s="356"/>
      <c r="JNR40" s="356"/>
      <c r="JNS40" s="356"/>
      <c r="JNT40" s="356"/>
      <c r="JNU40" s="356"/>
      <c r="JNV40" s="356"/>
      <c r="JNW40" s="356"/>
      <c r="JNX40" s="356"/>
      <c r="JNY40" s="356"/>
      <c r="JNZ40" s="356"/>
      <c r="JOA40" s="356"/>
      <c r="JOB40" s="356"/>
      <c r="JOC40" s="356"/>
      <c r="JOD40" s="356"/>
      <c r="JOE40" s="356"/>
      <c r="JOF40" s="356"/>
      <c r="JOG40" s="356"/>
      <c r="JOH40" s="356"/>
      <c r="JOI40" s="356"/>
      <c r="JOJ40" s="356"/>
      <c r="JOK40" s="356"/>
      <c r="JOL40" s="356"/>
      <c r="JOM40" s="356"/>
      <c r="JON40" s="356"/>
      <c r="JOO40" s="356"/>
      <c r="JOP40" s="356"/>
      <c r="JOQ40" s="356"/>
      <c r="JOR40" s="356"/>
      <c r="JOS40" s="356"/>
      <c r="JOT40" s="356"/>
      <c r="JOU40" s="356"/>
      <c r="JOV40" s="356"/>
      <c r="JOW40" s="356"/>
      <c r="JOX40" s="356"/>
      <c r="JOY40" s="356"/>
      <c r="JOZ40" s="356"/>
      <c r="JPA40" s="356"/>
      <c r="JPB40" s="356"/>
      <c r="JPC40" s="356"/>
      <c r="JPD40" s="356"/>
      <c r="JPE40" s="356"/>
      <c r="JPF40" s="356"/>
      <c r="JPG40" s="356"/>
      <c r="JPH40" s="356"/>
      <c r="JPI40" s="356"/>
      <c r="JPJ40" s="356"/>
      <c r="JPK40" s="356"/>
      <c r="JPL40" s="356"/>
      <c r="JPM40" s="356"/>
      <c r="JPN40" s="356"/>
      <c r="JPO40" s="356"/>
      <c r="JPP40" s="356"/>
      <c r="JPQ40" s="356"/>
      <c r="JPR40" s="356"/>
      <c r="JPS40" s="356"/>
      <c r="JPT40" s="356"/>
      <c r="JPU40" s="356"/>
      <c r="JPV40" s="356"/>
      <c r="JPW40" s="356"/>
      <c r="JPX40" s="356"/>
      <c r="JPY40" s="356"/>
      <c r="JPZ40" s="356"/>
      <c r="JQA40" s="356"/>
      <c r="JQB40" s="356"/>
      <c r="JQC40" s="356"/>
      <c r="JQD40" s="356"/>
      <c r="JQE40" s="356"/>
      <c r="JQF40" s="356"/>
      <c r="JQG40" s="356"/>
      <c r="JQH40" s="356"/>
      <c r="JQI40" s="356"/>
      <c r="JQJ40" s="356"/>
      <c r="JQK40" s="356"/>
      <c r="JQL40" s="356"/>
      <c r="JQM40" s="356"/>
      <c r="JQN40" s="356"/>
      <c r="JQO40" s="356"/>
      <c r="JQP40" s="356"/>
      <c r="JQQ40" s="356"/>
      <c r="JQR40" s="356"/>
      <c r="JQS40" s="356"/>
      <c r="JQT40" s="356"/>
      <c r="JQU40" s="356"/>
      <c r="JQV40" s="356"/>
      <c r="JQW40" s="356"/>
      <c r="JQX40" s="356"/>
      <c r="JQY40" s="356"/>
      <c r="JQZ40" s="356"/>
      <c r="JRA40" s="356"/>
      <c r="JRB40" s="356"/>
      <c r="JRC40" s="356"/>
      <c r="JRD40" s="356"/>
      <c r="JRE40" s="356"/>
      <c r="JRF40" s="356"/>
      <c r="JRG40" s="356"/>
      <c r="JRH40" s="356"/>
      <c r="JRI40" s="356"/>
      <c r="JRJ40" s="356"/>
      <c r="JRK40" s="356"/>
      <c r="JRL40" s="356"/>
      <c r="JRM40" s="356"/>
      <c r="JRN40" s="356"/>
      <c r="JRO40" s="356"/>
      <c r="JRP40" s="356"/>
      <c r="JRQ40" s="356"/>
      <c r="JRR40" s="356"/>
      <c r="JRS40" s="356"/>
      <c r="JRT40" s="356"/>
      <c r="JRU40" s="356"/>
      <c r="JRV40" s="356"/>
      <c r="JRW40" s="356"/>
      <c r="JRX40" s="356"/>
      <c r="JRY40" s="356"/>
      <c r="JRZ40" s="356"/>
      <c r="JSA40" s="356"/>
      <c r="JSB40" s="356"/>
      <c r="JSC40" s="356"/>
      <c r="JSD40" s="356"/>
      <c r="JSE40" s="356"/>
      <c r="JSF40" s="356"/>
      <c r="JSG40" s="356"/>
      <c r="JSH40" s="356"/>
      <c r="JSI40" s="356"/>
      <c r="JSJ40" s="356"/>
      <c r="JSK40" s="356"/>
      <c r="JSL40" s="356"/>
      <c r="JSM40" s="356"/>
      <c r="JSN40" s="356"/>
      <c r="JSO40" s="356"/>
      <c r="JSP40" s="356"/>
      <c r="JSQ40" s="356"/>
      <c r="JSR40" s="356"/>
      <c r="JSS40" s="356"/>
      <c r="JST40" s="356"/>
      <c r="JSU40" s="356"/>
      <c r="JSV40" s="356"/>
      <c r="JSW40" s="356"/>
      <c r="JSX40" s="356"/>
      <c r="JSY40" s="356"/>
      <c r="JSZ40" s="356"/>
      <c r="JTA40" s="356"/>
      <c r="JTB40" s="356"/>
      <c r="JTC40" s="356"/>
      <c r="JTD40" s="356"/>
      <c r="JTE40" s="356"/>
      <c r="JTF40" s="356"/>
      <c r="JTG40" s="356"/>
      <c r="JTH40" s="356"/>
      <c r="JTI40" s="356"/>
      <c r="JTJ40" s="356"/>
      <c r="JTK40" s="356"/>
      <c r="JTL40" s="356"/>
      <c r="JTM40" s="356"/>
      <c r="JTN40" s="356"/>
      <c r="JTO40" s="356"/>
      <c r="JTP40" s="356"/>
      <c r="JTQ40" s="356"/>
      <c r="JTR40" s="356"/>
      <c r="JTS40" s="356"/>
      <c r="JTT40" s="356"/>
      <c r="JTU40" s="356"/>
      <c r="JTV40" s="356"/>
      <c r="JTW40" s="356"/>
      <c r="JTX40" s="356"/>
      <c r="JTY40" s="356"/>
      <c r="JTZ40" s="356"/>
      <c r="JUA40" s="356"/>
      <c r="JUB40" s="356"/>
      <c r="JUC40" s="356"/>
      <c r="JUD40" s="356"/>
      <c r="JUE40" s="356"/>
      <c r="JUF40" s="356"/>
      <c r="JUG40" s="356"/>
      <c r="JUH40" s="356"/>
      <c r="JUI40" s="356"/>
      <c r="JUJ40" s="356"/>
      <c r="JUK40" s="356"/>
      <c r="JUL40" s="356"/>
      <c r="JUM40" s="356"/>
      <c r="JUN40" s="356"/>
      <c r="JUO40" s="356"/>
      <c r="JUP40" s="356"/>
      <c r="JUQ40" s="356"/>
      <c r="JUR40" s="356"/>
      <c r="JUS40" s="356"/>
      <c r="JUT40" s="356"/>
      <c r="JUU40" s="356"/>
      <c r="JUV40" s="356"/>
      <c r="JUW40" s="356"/>
      <c r="JUX40" s="356"/>
      <c r="JUY40" s="356"/>
      <c r="JUZ40" s="356"/>
      <c r="JVA40" s="356"/>
      <c r="JVB40" s="356"/>
      <c r="JVC40" s="356"/>
      <c r="JVD40" s="356"/>
      <c r="JVE40" s="356"/>
      <c r="JVF40" s="356"/>
      <c r="JVG40" s="356"/>
      <c r="JVH40" s="356"/>
      <c r="JVI40" s="356"/>
      <c r="JVJ40" s="356"/>
      <c r="JVK40" s="356"/>
      <c r="JVL40" s="356"/>
      <c r="JVM40" s="356"/>
      <c r="JVN40" s="356"/>
      <c r="JVO40" s="356"/>
      <c r="JVP40" s="356"/>
      <c r="JVQ40" s="356"/>
      <c r="JVR40" s="356"/>
      <c r="JVS40" s="356"/>
      <c r="JVT40" s="356"/>
      <c r="JVU40" s="356"/>
      <c r="JVV40" s="356"/>
      <c r="JVW40" s="356"/>
      <c r="JVX40" s="356"/>
      <c r="JVY40" s="356"/>
      <c r="JVZ40" s="356"/>
      <c r="JWA40" s="356"/>
      <c r="JWB40" s="356"/>
      <c r="JWC40" s="356"/>
      <c r="JWD40" s="356"/>
      <c r="JWE40" s="356"/>
      <c r="JWF40" s="356"/>
      <c r="JWG40" s="356"/>
      <c r="JWH40" s="356"/>
      <c r="JWI40" s="356"/>
      <c r="JWJ40" s="356"/>
      <c r="JWK40" s="356"/>
      <c r="JWL40" s="356"/>
      <c r="JWM40" s="356"/>
      <c r="JWN40" s="356"/>
      <c r="JWO40" s="356"/>
      <c r="JWP40" s="356"/>
      <c r="JWQ40" s="356"/>
      <c r="JWR40" s="356"/>
      <c r="JWS40" s="356"/>
      <c r="JWT40" s="356"/>
      <c r="JWU40" s="356"/>
      <c r="JWV40" s="356"/>
      <c r="JWW40" s="356"/>
      <c r="JWX40" s="356"/>
      <c r="JWY40" s="356"/>
      <c r="JWZ40" s="356"/>
      <c r="JXA40" s="356"/>
      <c r="JXB40" s="356"/>
      <c r="JXC40" s="356"/>
      <c r="JXD40" s="356"/>
      <c r="JXE40" s="356"/>
      <c r="JXF40" s="356"/>
      <c r="JXG40" s="356"/>
      <c r="JXH40" s="356"/>
      <c r="JXI40" s="356"/>
      <c r="JXJ40" s="356"/>
      <c r="JXK40" s="356"/>
      <c r="JXL40" s="356"/>
      <c r="JXM40" s="356"/>
      <c r="JXN40" s="356"/>
      <c r="JXO40" s="356"/>
      <c r="JXP40" s="356"/>
      <c r="JXQ40" s="356"/>
      <c r="JXR40" s="356"/>
      <c r="JXS40" s="356"/>
      <c r="JXT40" s="356"/>
      <c r="JXU40" s="356"/>
      <c r="JXV40" s="356"/>
      <c r="JXW40" s="356"/>
      <c r="JXX40" s="356"/>
      <c r="JXY40" s="356"/>
      <c r="JXZ40" s="356"/>
      <c r="JYA40" s="356"/>
      <c r="JYB40" s="356"/>
      <c r="JYC40" s="356"/>
      <c r="JYD40" s="356"/>
      <c r="JYE40" s="356"/>
      <c r="JYF40" s="356"/>
      <c r="JYG40" s="356"/>
      <c r="JYH40" s="356"/>
      <c r="JYI40" s="356"/>
      <c r="JYJ40" s="356"/>
      <c r="JYK40" s="356"/>
      <c r="JYL40" s="356"/>
      <c r="JYM40" s="356"/>
      <c r="JYN40" s="356"/>
      <c r="JYO40" s="356"/>
      <c r="JYP40" s="356"/>
      <c r="JYQ40" s="356"/>
      <c r="JYR40" s="356"/>
      <c r="JYS40" s="356"/>
      <c r="JYT40" s="356"/>
      <c r="JYU40" s="356"/>
      <c r="JYV40" s="356"/>
      <c r="JYW40" s="356"/>
      <c r="JYX40" s="356"/>
      <c r="JYY40" s="356"/>
      <c r="JYZ40" s="356"/>
      <c r="JZA40" s="356"/>
      <c r="JZB40" s="356"/>
      <c r="JZC40" s="356"/>
      <c r="JZD40" s="356"/>
      <c r="JZE40" s="356"/>
      <c r="JZF40" s="356"/>
      <c r="JZG40" s="356"/>
      <c r="JZH40" s="356"/>
      <c r="JZI40" s="356"/>
      <c r="JZJ40" s="356"/>
      <c r="JZK40" s="356"/>
      <c r="JZL40" s="356"/>
      <c r="JZM40" s="356"/>
      <c r="JZN40" s="356"/>
      <c r="JZO40" s="356"/>
      <c r="JZP40" s="356"/>
      <c r="JZQ40" s="356"/>
      <c r="JZR40" s="356"/>
      <c r="JZS40" s="356"/>
      <c r="JZT40" s="356"/>
      <c r="JZU40" s="356"/>
      <c r="JZV40" s="356"/>
      <c r="JZW40" s="356"/>
      <c r="JZX40" s="356"/>
      <c r="JZY40" s="356"/>
      <c r="JZZ40" s="356"/>
      <c r="KAA40" s="356"/>
      <c r="KAB40" s="356"/>
      <c r="KAC40" s="356"/>
      <c r="KAD40" s="356"/>
      <c r="KAE40" s="356"/>
      <c r="KAF40" s="356"/>
      <c r="KAG40" s="356"/>
      <c r="KAH40" s="356"/>
      <c r="KAI40" s="356"/>
      <c r="KAJ40" s="356"/>
      <c r="KAK40" s="356"/>
      <c r="KAL40" s="356"/>
      <c r="KAM40" s="356"/>
      <c r="KAN40" s="356"/>
      <c r="KAO40" s="356"/>
      <c r="KAP40" s="356"/>
      <c r="KAQ40" s="356"/>
      <c r="KAR40" s="356"/>
      <c r="KAS40" s="356"/>
      <c r="KAT40" s="356"/>
      <c r="KAU40" s="356"/>
      <c r="KAV40" s="356"/>
      <c r="KAW40" s="356"/>
      <c r="KAX40" s="356"/>
      <c r="KAY40" s="356"/>
      <c r="KAZ40" s="356"/>
      <c r="KBA40" s="356"/>
      <c r="KBB40" s="356"/>
      <c r="KBC40" s="356"/>
      <c r="KBD40" s="356"/>
      <c r="KBE40" s="356"/>
      <c r="KBF40" s="356"/>
      <c r="KBG40" s="356"/>
      <c r="KBH40" s="356"/>
      <c r="KBI40" s="356"/>
      <c r="KBJ40" s="356"/>
      <c r="KBK40" s="356"/>
      <c r="KBL40" s="356"/>
      <c r="KBM40" s="356"/>
      <c r="KBN40" s="356"/>
      <c r="KBO40" s="356"/>
      <c r="KBP40" s="356"/>
      <c r="KBQ40" s="356"/>
      <c r="KBR40" s="356"/>
      <c r="KBS40" s="356"/>
      <c r="KBT40" s="356"/>
      <c r="KBU40" s="356"/>
      <c r="KBV40" s="356"/>
      <c r="KBW40" s="356"/>
      <c r="KBX40" s="356"/>
      <c r="KBY40" s="356"/>
      <c r="KBZ40" s="356"/>
      <c r="KCA40" s="356"/>
      <c r="KCB40" s="356"/>
      <c r="KCC40" s="356"/>
      <c r="KCD40" s="356"/>
      <c r="KCE40" s="356"/>
      <c r="KCF40" s="356"/>
      <c r="KCG40" s="356"/>
      <c r="KCH40" s="356"/>
      <c r="KCI40" s="356"/>
      <c r="KCJ40" s="356"/>
      <c r="KCK40" s="356"/>
      <c r="KCL40" s="356"/>
      <c r="KCM40" s="356"/>
      <c r="KCN40" s="356"/>
      <c r="KCO40" s="356"/>
      <c r="KCP40" s="356"/>
      <c r="KCQ40" s="356"/>
      <c r="KCR40" s="356"/>
      <c r="KCS40" s="356"/>
      <c r="KCT40" s="356"/>
      <c r="KCU40" s="356"/>
      <c r="KCV40" s="356"/>
      <c r="KCW40" s="356"/>
      <c r="KCX40" s="356"/>
      <c r="KCY40" s="356"/>
      <c r="KCZ40" s="356"/>
      <c r="KDA40" s="356"/>
      <c r="KDB40" s="356"/>
      <c r="KDC40" s="356"/>
      <c r="KDD40" s="356"/>
      <c r="KDE40" s="356"/>
      <c r="KDF40" s="356"/>
      <c r="KDG40" s="356"/>
      <c r="KDH40" s="356"/>
      <c r="KDI40" s="356"/>
      <c r="KDJ40" s="356"/>
      <c r="KDK40" s="356"/>
      <c r="KDL40" s="356"/>
      <c r="KDM40" s="356"/>
      <c r="KDN40" s="356"/>
      <c r="KDO40" s="356"/>
      <c r="KDP40" s="356"/>
      <c r="KDQ40" s="356"/>
      <c r="KDR40" s="356"/>
      <c r="KDS40" s="356"/>
      <c r="KDT40" s="356"/>
      <c r="KDU40" s="356"/>
      <c r="KDV40" s="356"/>
      <c r="KDW40" s="356"/>
      <c r="KDX40" s="356"/>
      <c r="KDY40" s="356"/>
      <c r="KDZ40" s="356"/>
      <c r="KEA40" s="356"/>
      <c r="KEB40" s="356"/>
      <c r="KEC40" s="356"/>
      <c r="KED40" s="356"/>
      <c r="KEE40" s="356"/>
      <c r="KEF40" s="356"/>
      <c r="KEG40" s="356"/>
      <c r="KEH40" s="356"/>
      <c r="KEI40" s="356"/>
      <c r="KEJ40" s="356"/>
      <c r="KEK40" s="356"/>
      <c r="KEL40" s="356"/>
      <c r="KEM40" s="356"/>
      <c r="KEN40" s="356"/>
      <c r="KEO40" s="356"/>
      <c r="KEP40" s="356"/>
      <c r="KEQ40" s="356"/>
      <c r="KER40" s="356"/>
      <c r="KES40" s="356"/>
      <c r="KET40" s="356"/>
      <c r="KEU40" s="356"/>
      <c r="KEV40" s="356"/>
      <c r="KEW40" s="356"/>
      <c r="KEX40" s="356"/>
      <c r="KEY40" s="356"/>
      <c r="KEZ40" s="356"/>
      <c r="KFA40" s="356"/>
      <c r="KFB40" s="356"/>
      <c r="KFC40" s="356"/>
      <c r="KFD40" s="356"/>
      <c r="KFE40" s="356"/>
      <c r="KFF40" s="356"/>
      <c r="KFG40" s="356"/>
      <c r="KFH40" s="356"/>
      <c r="KFI40" s="356"/>
      <c r="KFJ40" s="356"/>
      <c r="KFK40" s="356"/>
      <c r="KFL40" s="356"/>
      <c r="KFM40" s="356"/>
      <c r="KFN40" s="356"/>
      <c r="KFO40" s="356"/>
      <c r="KFP40" s="356"/>
      <c r="KFQ40" s="356"/>
      <c r="KFR40" s="356"/>
      <c r="KFS40" s="356"/>
      <c r="KFT40" s="356"/>
      <c r="KFU40" s="356"/>
      <c r="KFV40" s="356"/>
      <c r="KFW40" s="356"/>
      <c r="KFX40" s="356"/>
      <c r="KFY40" s="356"/>
      <c r="KFZ40" s="356"/>
      <c r="KGA40" s="356"/>
      <c r="KGB40" s="356"/>
      <c r="KGC40" s="356"/>
      <c r="KGD40" s="356"/>
      <c r="KGE40" s="356"/>
      <c r="KGF40" s="356"/>
      <c r="KGG40" s="356"/>
      <c r="KGH40" s="356"/>
      <c r="KGI40" s="356"/>
      <c r="KGJ40" s="356"/>
      <c r="KGK40" s="356"/>
      <c r="KGL40" s="356"/>
      <c r="KGM40" s="356"/>
      <c r="KGN40" s="356"/>
      <c r="KGO40" s="356"/>
      <c r="KGP40" s="356"/>
      <c r="KGQ40" s="356"/>
      <c r="KGR40" s="356"/>
      <c r="KGS40" s="356"/>
      <c r="KGT40" s="356"/>
      <c r="KGU40" s="356"/>
      <c r="KGV40" s="356"/>
      <c r="KGW40" s="356"/>
      <c r="KGX40" s="356"/>
      <c r="KGY40" s="356"/>
      <c r="KGZ40" s="356"/>
      <c r="KHA40" s="356"/>
      <c r="KHB40" s="356"/>
      <c r="KHC40" s="356"/>
      <c r="KHD40" s="356"/>
      <c r="KHE40" s="356"/>
      <c r="KHF40" s="356"/>
      <c r="KHG40" s="356"/>
      <c r="KHH40" s="356"/>
      <c r="KHI40" s="356"/>
      <c r="KHJ40" s="356"/>
      <c r="KHK40" s="356"/>
      <c r="KHL40" s="356"/>
      <c r="KHM40" s="356"/>
      <c r="KHN40" s="356"/>
      <c r="KHO40" s="356"/>
      <c r="KHP40" s="356"/>
      <c r="KHQ40" s="356"/>
      <c r="KHR40" s="356"/>
      <c r="KHS40" s="356"/>
      <c r="KHT40" s="356"/>
      <c r="KHU40" s="356"/>
      <c r="KHV40" s="356"/>
      <c r="KHW40" s="356"/>
      <c r="KHX40" s="356"/>
      <c r="KHY40" s="356"/>
      <c r="KHZ40" s="356"/>
      <c r="KIA40" s="356"/>
      <c r="KIB40" s="356"/>
      <c r="KIC40" s="356"/>
      <c r="KID40" s="356"/>
      <c r="KIE40" s="356"/>
      <c r="KIF40" s="356"/>
      <c r="KIG40" s="356"/>
      <c r="KIH40" s="356"/>
      <c r="KII40" s="356"/>
      <c r="KIJ40" s="356"/>
      <c r="KIK40" s="356"/>
      <c r="KIL40" s="356"/>
      <c r="KIM40" s="356"/>
      <c r="KIN40" s="356"/>
      <c r="KIO40" s="356"/>
      <c r="KIP40" s="356"/>
      <c r="KIQ40" s="356"/>
      <c r="KIR40" s="356"/>
      <c r="KIS40" s="356"/>
      <c r="KIT40" s="356"/>
      <c r="KIU40" s="356"/>
      <c r="KIV40" s="356"/>
      <c r="KIW40" s="356"/>
      <c r="KIX40" s="356"/>
      <c r="KIY40" s="356"/>
      <c r="KIZ40" s="356"/>
      <c r="KJA40" s="356"/>
      <c r="KJB40" s="356"/>
      <c r="KJC40" s="356"/>
      <c r="KJD40" s="356"/>
      <c r="KJE40" s="356"/>
      <c r="KJF40" s="356"/>
      <c r="KJG40" s="356"/>
      <c r="KJH40" s="356"/>
      <c r="KJI40" s="356"/>
      <c r="KJJ40" s="356"/>
      <c r="KJK40" s="356"/>
      <c r="KJL40" s="356"/>
      <c r="KJM40" s="356"/>
      <c r="KJN40" s="356"/>
      <c r="KJO40" s="356"/>
      <c r="KJP40" s="356"/>
      <c r="KJQ40" s="356"/>
      <c r="KJR40" s="356"/>
      <c r="KJS40" s="356"/>
      <c r="KJT40" s="356"/>
      <c r="KJU40" s="356"/>
      <c r="KJV40" s="356"/>
      <c r="KJW40" s="356"/>
      <c r="KJX40" s="356"/>
      <c r="KJY40" s="356"/>
      <c r="KJZ40" s="356"/>
      <c r="KKA40" s="356"/>
      <c r="KKB40" s="356"/>
      <c r="KKC40" s="356"/>
      <c r="KKD40" s="356"/>
      <c r="KKE40" s="356"/>
      <c r="KKF40" s="356"/>
      <c r="KKG40" s="356"/>
      <c r="KKH40" s="356"/>
      <c r="KKI40" s="356"/>
      <c r="KKJ40" s="356"/>
      <c r="KKK40" s="356"/>
      <c r="KKL40" s="356"/>
      <c r="KKM40" s="356"/>
      <c r="KKN40" s="356"/>
      <c r="KKO40" s="356"/>
      <c r="KKP40" s="356"/>
      <c r="KKQ40" s="356"/>
      <c r="KKR40" s="356"/>
      <c r="KKS40" s="356"/>
      <c r="KKT40" s="356"/>
      <c r="KKU40" s="356"/>
      <c r="KKV40" s="356"/>
      <c r="KKW40" s="356"/>
      <c r="KKX40" s="356"/>
      <c r="KKY40" s="356"/>
      <c r="KKZ40" s="356"/>
      <c r="KLA40" s="356"/>
      <c r="KLB40" s="356"/>
      <c r="KLC40" s="356"/>
      <c r="KLD40" s="356"/>
      <c r="KLE40" s="356"/>
      <c r="KLF40" s="356"/>
      <c r="KLG40" s="356"/>
      <c r="KLH40" s="356"/>
      <c r="KLI40" s="356"/>
      <c r="KLJ40" s="356"/>
      <c r="KLK40" s="356"/>
      <c r="KLL40" s="356"/>
      <c r="KLM40" s="356"/>
      <c r="KLN40" s="356"/>
      <c r="KLO40" s="356"/>
      <c r="KLP40" s="356"/>
      <c r="KLQ40" s="356"/>
      <c r="KLR40" s="356"/>
      <c r="KLS40" s="356"/>
      <c r="KLT40" s="356"/>
      <c r="KLU40" s="356"/>
      <c r="KLV40" s="356"/>
      <c r="KLW40" s="356"/>
      <c r="KLX40" s="356"/>
      <c r="KLY40" s="356"/>
      <c r="KLZ40" s="356"/>
      <c r="KMA40" s="356"/>
      <c r="KMB40" s="356"/>
      <c r="KMC40" s="356"/>
      <c r="KMD40" s="356"/>
      <c r="KME40" s="356"/>
      <c r="KMF40" s="356"/>
      <c r="KMG40" s="356"/>
      <c r="KMH40" s="356"/>
      <c r="KMI40" s="356"/>
      <c r="KMJ40" s="356"/>
      <c r="KMK40" s="356"/>
      <c r="KML40" s="356"/>
      <c r="KMM40" s="356"/>
      <c r="KMN40" s="356"/>
      <c r="KMO40" s="356"/>
      <c r="KMP40" s="356"/>
      <c r="KMQ40" s="356"/>
      <c r="KMR40" s="356"/>
      <c r="KMS40" s="356"/>
      <c r="KMT40" s="356"/>
      <c r="KMU40" s="356"/>
      <c r="KMV40" s="356"/>
      <c r="KMW40" s="356"/>
      <c r="KMX40" s="356"/>
      <c r="KMY40" s="356"/>
      <c r="KMZ40" s="356"/>
      <c r="KNA40" s="356"/>
      <c r="KNB40" s="356"/>
      <c r="KNC40" s="356"/>
      <c r="KND40" s="356"/>
      <c r="KNE40" s="356"/>
      <c r="KNF40" s="356"/>
      <c r="KNG40" s="356"/>
      <c r="KNH40" s="356"/>
      <c r="KNI40" s="356"/>
      <c r="KNJ40" s="356"/>
      <c r="KNK40" s="356"/>
      <c r="KNL40" s="356"/>
      <c r="KNM40" s="356"/>
      <c r="KNN40" s="356"/>
      <c r="KNO40" s="356"/>
      <c r="KNP40" s="356"/>
      <c r="KNQ40" s="356"/>
      <c r="KNR40" s="356"/>
      <c r="KNS40" s="356"/>
      <c r="KNT40" s="356"/>
      <c r="KNU40" s="356"/>
      <c r="KNV40" s="356"/>
      <c r="KNW40" s="356"/>
      <c r="KNX40" s="356"/>
      <c r="KNY40" s="356"/>
      <c r="KNZ40" s="356"/>
      <c r="KOA40" s="356"/>
      <c r="KOB40" s="356"/>
      <c r="KOC40" s="356"/>
      <c r="KOD40" s="356"/>
      <c r="KOE40" s="356"/>
      <c r="KOF40" s="356"/>
      <c r="KOG40" s="356"/>
      <c r="KOH40" s="356"/>
      <c r="KOI40" s="356"/>
      <c r="KOJ40" s="356"/>
      <c r="KOK40" s="356"/>
      <c r="KOL40" s="356"/>
      <c r="KOM40" s="356"/>
      <c r="KON40" s="356"/>
      <c r="KOO40" s="356"/>
      <c r="KOP40" s="356"/>
      <c r="KOQ40" s="356"/>
      <c r="KOR40" s="356"/>
      <c r="KOS40" s="356"/>
      <c r="KOT40" s="356"/>
      <c r="KOU40" s="356"/>
      <c r="KOV40" s="356"/>
      <c r="KOW40" s="356"/>
      <c r="KOX40" s="356"/>
      <c r="KOY40" s="356"/>
      <c r="KOZ40" s="356"/>
      <c r="KPA40" s="356"/>
      <c r="KPB40" s="356"/>
      <c r="KPC40" s="356"/>
      <c r="KPD40" s="356"/>
      <c r="KPE40" s="356"/>
      <c r="KPF40" s="356"/>
      <c r="KPG40" s="356"/>
      <c r="KPH40" s="356"/>
      <c r="KPI40" s="356"/>
      <c r="KPJ40" s="356"/>
      <c r="KPK40" s="356"/>
      <c r="KPL40" s="356"/>
      <c r="KPM40" s="356"/>
      <c r="KPN40" s="356"/>
      <c r="KPO40" s="356"/>
      <c r="KPP40" s="356"/>
      <c r="KPQ40" s="356"/>
      <c r="KPR40" s="356"/>
      <c r="KPS40" s="356"/>
      <c r="KPT40" s="356"/>
      <c r="KPU40" s="356"/>
      <c r="KPV40" s="356"/>
      <c r="KPW40" s="356"/>
      <c r="KPX40" s="356"/>
      <c r="KPY40" s="356"/>
      <c r="KPZ40" s="356"/>
      <c r="KQA40" s="356"/>
      <c r="KQB40" s="356"/>
      <c r="KQC40" s="356"/>
      <c r="KQD40" s="356"/>
      <c r="KQE40" s="356"/>
      <c r="KQF40" s="356"/>
      <c r="KQG40" s="356"/>
      <c r="KQH40" s="356"/>
      <c r="KQI40" s="356"/>
      <c r="KQJ40" s="356"/>
      <c r="KQK40" s="356"/>
      <c r="KQL40" s="356"/>
      <c r="KQM40" s="356"/>
      <c r="KQN40" s="356"/>
      <c r="KQO40" s="356"/>
      <c r="KQP40" s="356"/>
      <c r="KQQ40" s="356"/>
      <c r="KQR40" s="356"/>
      <c r="KQS40" s="356"/>
      <c r="KQT40" s="356"/>
      <c r="KQU40" s="356"/>
      <c r="KQV40" s="356"/>
      <c r="KQW40" s="356"/>
      <c r="KQX40" s="356"/>
      <c r="KQY40" s="356"/>
      <c r="KQZ40" s="356"/>
      <c r="KRA40" s="356"/>
      <c r="KRB40" s="356"/>
      <c r="KRC40" s="356"/>
      <c r="KRD40" s="356"/>
      <c r="KRE40" s="356"/>
      <c r="KRF40" s="356"/>
      <c r="KRG40" s="356"/>
      <c r="KRH40" s="356"/>
      <c r="KRI40" s="356"/>
      <c r="KRJ40" s="356"/>
      <c r="KRK40" s="356"/>
      <c r="KRL40" s="356"/>
      <c r="KRM40" s="356"/>
      <c r="KRN40" s="356"/>
      <c r="KRO40" s="356"/>
      <c r="KRP40" s="356"/>
      <c r="KRQ40" s="356"/>
      <c r="KRR40" s="356"/>
      <c r="KRS40" s="356"/>
      <c r="KRT40" s="356"/>
      <c r="KRU40" s="356"/>
      <c r="KRV40" s="356"/>
      <c r="KRW40" s="356"/>
      <c r="KRX40" s="356"/>
      <c r="KRY40" s="356"/>
      <c r="KRZ40" s="356"/>
      <c r="KSA40" s="356"/>
      <c r="KSB40" s="356"/>
      <c r="KSC40" s="356"/>
      <c r="KSD40" s="356"/>
      <c r="KSE40" s="356"/>
      <c r="KSF40" s="356"/>
      <c r="KSG40" s="356"/>
      <c r="KSH40" s="356"/>
      <c r="KSI40" s="356"/>
      <c r="KSJ40" s="356"/>
      <c r="KSK40" s="356"/>
      <c r="KSL40" s="356"/>
      <c r="KSM40" s="356"/>
      <c r="KSN40" s="356"/>
      <c r="KSO40" s="356"/>
      <c r="KSP40" s="356"/>
      <c r="KSQ40" s="356"/>
      <c r="KSR40" s="356"/>
      <c r="KSS40" s="356"/>
      <c r="KST40" s="356"/>
      <c r="KSU40" s="356"/>
      <c r="KSV40" s="356"/>
      <c r="KSW40" s="356"/>
      <c r="KSX40" s="356"/>
      <c r="KSY40" s="356"/>
      <c r="KSZ40" s="356"/>
      <c r="KTA40" s="356"/>
      <c r="KTB40" s="356"/>
      <c r="KTC40" s="356"/>
      <c r="KTD40" s="356"/>
      <c r="KTE40" s="356"/>
      <c r="KTF40" s="356"/>
      <c r="KTG40" s="356"/>
      <c r="KTH40" s="356"/>
      <c r="KTI40" s="356"/>
      <c r="KTJ40" s="356"/>
      <c r="KTK40" s="356"/>
      <c r="KTL40" s="356"/>
      <c r="KTM40" s="356"/>
      <c r="KTN40" s="356"/>
      <c r="KTO40" s="356"/>
      <c r="KTP40" s="356"/>
      <c r="KTQ40" s="356"/>
      <c r="KTR40" s="356"/>
      <c r="KTS40" s="356"/>
      <c r="KTT40" s="356"/>
      <c r="KTU40" s="356"/>
      <c r="KTV40" s="356"/>
      <c r="KTW40" s="356"/>
      <c r="KTX40" s="356"/>
      <c r="KTY40" s="356"/>
      <c r="KTZ40" s="356"/>
      <c r="KUA40" s="356"/>
      <c r="KUB40" s="356"/>
      <c r="KUC40" s="356"/>
      <c r="KUD40" s="356"/>
      <c r="KUE40" s="356"/>
      <c r="KUF40" s="356"/>
      <c r="KUG40" s="356"/>
      <c r="KUH40" s="356"/>
      <c r="KUI40" s="356"/>
      <c r="KUJ40" s="356"/>
      <c r="KUK40" s="356"/>
      <c r="KUL40" s="356"/>
      <c r="KUM40" s="356"/>
      <c r="KUN40" s="356"/>
      <c r="KUO40" s="356"/>
      <c r="KUP40" s="356"/>
      <c r="KUQ40" s="356"/>
      <c r="KUR40" s="356"/>
      <c r="KUS40" s="356"/>
      <c r="KUT40" s="356"/>
      <c r="KUU40" s="356"/>
      <c r="KUV40" s="356"/>
      <c r="KUW40" s="356"/>
      <c r="KUX40" s="356"/>
      <c r="KUY40" s="356"/>
      <c r="KUZ40" s="356"/>
      <c r="KVA40" s="356"/>
      <c r="KVB40" s="356"/>
      <c r="KVC40" s="356"/>
      <c r="KVD40" s="356"/>
      <c r="KVE40" s="356"/>
      <c r="KVF40" s="356"/>
      <c r="KVG40" s="356"/>
      <c r="KVH40" s="356"/>
      <c r="KVI40" s="356"/>
      <c r="KVJ40" s="356"/>
      <c r="KVK40" s="356"/>
      <c r="KVL40" s="356"/>
      <c r="KVM40" s="356"/>
      <c r="KVN40" s="356"/>
      <c r="KVO40" s="356"/>
      <c r="KVP40" s="356"/>
      <c r="KVQ40" s="356"/>
      <c r="KVR40" s="356"/>
      <c r="KVS40" s="356"/>
      <c r="KVT40" s="356"/>
      <c r="KVU40" s="356"/>
      <c r="KVV40" s="356"/>
      <c r="KVW40" s="356"/>
      <c r="KVX40" s="356"/>
      <c r="KVY40" s="356"/>
      <c r="KVZ40" s="356"/>
      <c r="KWA40" s="356"/>
      <c r="KWB40" s="356"/>
      <c r="KWC40" s="356"/>
      <c r="KWD40" s="356"/>
      <c r="KWE40" s="356"/>
      <c r="KWF40" s="356"/>
      <c r="KWG40" s="356"/>
      <c r="KWH40" s="356"/>
      <c r="KWI40" s="356"/>
      <c r="KWJ40" s="356"/>
      <c r="KWK40" s="356"/>
      <c r="KWL40" s="356"/>
      <c r="KWM40" s="356"/>
      <c r="KWN40" s="356"/>
      <c r="KWO40" s="356"/>
      <c r="KWP40" s="356"/>
      <c r="KWQ40" s="356"/>
      <c r="KWR40" s="356"/>
      <c r="KWS40" s="356"/>
      <c r="KWT40" s="356"/>
      <c r="KWU40" s="356"/>
      <c r="KWV40" s="356"/>
      <c r="KWW40" s="356"/>
      <c r="KWX40" s="356"/>
      <c r="KWY40" s="356"/>
      <c r="KWZ40" s="356"/>
      <c r="KXA40" s="356"/>
      <c r="KXB40" s="356"/>
      <c r="KXC40" s="356"/>
      <c r="KXD40" s="356"/>
      <c r="KXE40" s="356"/>
      <c r="KXF40" s="356"/>
      <c r="KXG40" s="356"/>
      <c r="KXH40" s="356"/>
      <c r="KXI40" s="356"/>
      <c r="KXJ40" s="356"/>
      <c r="KXK40" s="356"/>
      <c r="KXL40" s="356"/>
      <c r="KXM40" s="356"/>
      <c r="KXN40" s="356"/>
      <c r="KXO40" s="356"/>
      <c r="KXP40" s="356"/>
      <c r="KXQ40" s="356"/>
      <c r="KXR40" s="356"/>
      <c r="KXS40" s="356"/>
      <c r="KXT40" s="356"/>
      <c r="KXU40" s="356"/>
      <c r="KXV40" s="356"/>
      <c r="KXW40" s="356"/>
      <c r="KXX40" s="356"/>
      <c r="KXY40" s="356"/>
      <c r="KXZ40" s="356"/>
      <c r="KYA40" s="356"/>
      <c r="KYB40" s="356"/>
      <c r="KYC40" s="356"/>
      <c r="KYD40" s="356"/>
      <c r="KYE40" s="356"/>
      <c r="KYF40" s="356"/>
      <c r="KYG40" s="356"/>
      <c r="KYH40" s="356"/>
      <c r="KYI40" s="356"/>
      <c r="KYJ40" s="356"/>
      <c r="KYK40" s="356"/>
      <c r="KYL40" s="356"/>
      <c r="KYM40" s="356"/>
      <c r="KYN40" s="356"/>
      <c r="KYO40" s="356"/>
      <c r="KYP40" s="356"/>
      <c r="KYQ40" s="356"/>
      <c r="KYR40" s="356"/>
      <c r="KYS40" s="356"/>
      <c r="KYT40" s="356"/>
      <c r="KYU40" s="356"/>
      <c r="KYV40" s="356"/>
      <c r="KYW40" s="356"/>
      <c r="KYX40" s="356"/>
      <c r="KYY40" s="356"/>
      <c r="KYZ40" s="356"/>
      <c r="KZA40" s="356"/>
      <c r="KZB40" s="356"/>
      <c r="KZC40" s="356"/>
      <c r="KZD40" s="356"/>
      <c r="KZE40" s="356"/>
      <c r="KZF40" s="356"/>
      <c r="KZG40" s="356"/>
      <c r="KZH40" s="356"/>
      <c r="KZI40" s="356"/>
      <c r="KZJ40" s="356"/>
      <c r="KZK40" s="356"/>
      <c r="KZL40" s="356"/>
      <c r="KZM40" s="356"/>
      <c r="KZN40" s="356"/>
      <c r="KZO40" s="356"/>
      <c r="KZP40" s="356"/>
      <c r="KZQ40" s="356"/>
      <c r="KZR40" s="356"/>
      <c r="KZS40" s="356"/>
      <c r="KZT40" s="356"/>
      <c r="KZU40" s="356"/>
      <c r="KZV40" s="356"/>
      <c r="KZW40" s="356"/>
      <c r="KZX40" s="356"/>
      <c r="KZY40" s="356"/>
      <c r="KZZ40" s="356"/>
      <c r="LAA40" s="356"/>
      <c r="LAB40" s="356"/>
      <c r="LAC40" s="356"/>
      <c r="LAD40" s="356"/>
      <c r="LAE40" s="356"/>
      <c r="LAF40" s="356"/>
      <c r="LAG40" s="356"/>
      <c r="LAH40" s="356"/>
      <c r="LAI40" s="356"/>
      <c r="LAJ40" s="356"/>
      <c r="LAK40" s="356"/>
      <c r="LAL40" s="356"/>
      <c r="LAM40" s="356"/>
      <c r="LAN40" s="356"/>
      <c r="LAO40" s="356"/>
      <c r="LAP40" s="356"/>
      <c r="LAQ40" s="356"/>
      <c r="LAR40" s="356"/>
      <c r="LAS40" s="356"/>
      <c r="LAT40" s="356"/>
      <c r="LAU40" s="356"/>
      <c r="LAV40" s="356"/>
      <c r="LAW40" s="356"/>
      <c r="LAX40" s="356"/>
      <c r="LAY40" s="356"/>
      <c r="LAZ40" s="356"/>
      <c r="LBA40" s="356"/>
      <c r="LBB40" s="356"/>
      <c r="LBC40" s="356"/>
      <c r="LBD40" s="356"/>
      <c r="LBE40" s="356"/>
      <c r="LBF40" s="356"/>
      <c r="LBG40" s="356"/>
      <c r="LBH40" s="356"/>
      <c r="LBI40" s="356"/>
      <c r="LBJ40" s="356"/>
      <c r="LBK40" s="356"/>
      <c r="LBL40" s="356"/>
      <c r="LBM40" s="356"/>
      <c r="LBN40" s="356"/>
      <c r="LBO40" s="356"/>
      <c r="LBP40" s="356"/>
      <c r="LBQ40" s="356"/>
      <c r="LBR40" s="356"/>
      <c r="LBS40" s="356"/>
      <c r="LBT40" s="356"/>
      <c r="LBU40" s="356"/>
      <c r="LBV40" s="356"/>
      <c r="LBW40" s="356"/>
      <c r="LBX40" s="356"/>
      <c r="LBY40" s="356"/>
      <c r="LBZ40" s="356"/>
      <c r="LCA40" s="356"/>
      <c r="LCB40" s="356"/>
      <c r="LCC40" s="356"/>
      <c r="LCD40" s="356"/>
      <c r="LCE40" s="356"/>
      <c r="LCF40" s="356"/>
      <c r="LCG40" s="356"/>
      <c r="LCH40" s="356"/>
      <c r="LCI40" s="356"/>
      <c r="LCJ40" s="356"/>
      <c r="LCK40" s="356"/>
      <c r="LCL40" s="356"/>
      <c r="LCM40" s="356"/>
      <c r="LCN40" s="356"/>
      <c r="LCO40" s="356"/>
      <c r="LCP40" s="356"/>
      <c r="LCQ40" s="356"/>
      <c r="LCR40" s="356"/>
      <c r="LCS40" s="356"/>
      <c r="LCT40" s="356"/>
      <c r="LCU40" s="356"/>
      <c r="LCV40" s="356"/>
      <c r="LCW40" s="356"/>
      <c r="LCX40" s="356"/>
      <c r="LCY40" s="356"/>
      <c r="LCZ40" s="356"/>
      <c r="LDA40" s="356"/>
      <c r="LDB40" s="356"/>
      <c r="LDC40" s="356"/>
      <c r="LDD40" s="356"/>
      <c r="LDE40" s="356"/>
      <c r="LDF40" s="356"/>
      <c r="LDG40" s="356"/>
      <c r="LDH40" s="356"/>
      <c r="LDI40" s="356"/>
      <c r="LDJ40" s="356"/>
      <c r="LDK40" s="356"/>
      <c r="LDL40" s="356"/>
      <c r="LDM40" s="356"/>
      <c r="LDN40" s="356"/>
      <c r="LDO40" s="356"/>
      <c r="LDP40" s="356"/>
      <c r="LDQ40" s="356"/>
      <c r="LDR40" s="356"/>
      <c r="LDS40" s="356"/>
      <c r="LDT40" s="356"/>
      <c r="LDU40" s="356"/>
      <c r="LDV40" s="356"/>
      <c r="LDW40" s="356"/>
      <c r="LDX40" s="356"/>
      <c r="LDY40" s="356"/>
      <c r="LDZ40" s="356"/>
      <c r="LEA40" s="356"/>
      <c r="LEB40" s="356"/>
      <c r="LEC40" s="356"/>
      <c r="LED40" s="356"/>
      <c r="LEE40" s="356"/>
      <c r="LEF40" s="356"/>
      <c r="LEG40" s="356"/>
      <c r="LEH40" s="356"/>
      <c r="LEI40" s="356"/>
      <c r="LEJ40" s="356"/>
      <c r="LEK40" s="356"/>
      <c r="LEL40" s="356"/>
      <c r="LEM40" s="356"/>
      <c r="LEN40" s="356"/>
      <c r="LEO40" s="356"/>
      <c r="LEP40" s="356"/>
      <c r="LEQ40" s="356"/>
      <c r="LER40" s="356"/>
      <c r="LES40" s="356"/>
      <c r="LET40" s="356"/>
      <c r="LEU40" s="356"/>
      <c r="LEV40" s="356"/>
      <c r="LEW40" s="356"/>
      <c r="LEX40" s="356"/>
      <c r="LEY40" s="356"/>
      <c r="LEZ40" s="356"/>
      <c r="LFA40" s="356"/>
      <c r="LFB40" s="356"/>
      <c r="LFC40" s="356"/>
      <c r="LFD40" s="356"/>
      <c r="LFE40" s="356"/>
      <c r="LFF40" s="356"/>
      <c r="LFG40" s="356"/>
      <c r="LFH40" s="356"/>
      <c r="LFI40" s="356"/>
      <c r="LFJ40" s="356"/>
      <c r="LFK40" s="356"/>
      <c r="LFL40" s="356"/>
      <c r="LFM40" s="356"/>
      <c r="LFN40" s="356"/>
      <c r="LFO40" s="356"/>
      <c r="LFP40" s="356"/>
      <c r="LFQ40" s="356"/>
      <c r="LFR40" s="356"/>
      <c r="LFS40" s="356"/>
      <c r="LFT40" s="356"/>
      <c r="LFU40" s="356"/>
      <c r="LFV40" s="356"/>
      <c r="LFW40" s="356"/>
      <c r="LFX40" s="356"/>
      <c r="LFY40" s="356"/>
      <c r="LFZ40" s="356"/>
      <c r="LGA40" s="356"/>
      <c r="LGB40" s="356"/>
      <c r="LGC40" s="356"/>
      <c r="LGD40" s="356"/>
      <c r="LGE40" s="356"/>
      <c r="LGF40" s="356"/>
      <c r="LGG40" s="356"/>
      <c r="LGH40" s="356"/>
      <c r="LGI40" s="356"/>
      <c r="LGJ40" s="356"/>
      <c r="LGK40" s="356"/>
      <c r="LGL40" s="356"/>
      <c r="LGM40" s="356"/>
      <c r="LGN40" s="356"/>
      <c r="LGO40" s="356"/>
      <c r="LGP40" s="356"/>
      <c r="LGQ40" s="356"/>
      <c r="LGR40" s="356"/>
      <c r="LGS40" s="356"/>
      <c r="LGT40" s="356"/>
      <c r="LGU40" s="356"/>
      <c r="LGV40" s="356"/>
      <c r="LGW40" s="356"/>
      <c r="LGX40" s="356"/>
      <c r="LGY40" s="356"/>
      <c r="LGZ40" s="356"/>
      <c r="LHA40" s="356"/>
      <c r="LHB40" s="356"/>
      <c r="LHC40" s="356"/>
      <c r="LHD40" s="356"/>
      <c r="LHE40" s="356"/>
      <c r="LHF40" s="356"/>
      <c r="LHG40" s="356"/>
      <c r="LHH40" s="356"/>
      <c r="LHI40" s="356"/>
      <c r="LHJ40" s="356"/>
      <c r="LHK40" s="356"/>
      <c r="LHL40" s="356"/>
      <c r="LHM40" s="356"/>
      <c r="LHN40" s="356"/>
      <c r="LHO40" s="356"/>
      <c r="LHP40" s="356"/>
      <c r="LHQ40" s="356"/>
      <c r="LHR40" s="356"/>
      <c r="LHS40" s="356"/>
      <c r="LHT40" s="356"/>
      <c r="LHU40" s="356"/>
      <c r="LHV40" s="356"/>
      <c r="LHW40" s="356"/>
      <c r="LHX40" s="356"/>
      <c r="LHY40" s="356"/>
      <c r="LHZ40" s="356"/>
      <c r="LIA40" s="356"/>
      <c r="LIB40" s="356"/>
      <c r="LIC40" s="356"/>
      <c r="LID40" s="356"/>
      <c r="LIE40" s="356"/>
      <c r="LIF40" s="356"/>
      <c r="LIG40" s="356"/>
      <c r="LIH40" s="356"/>
      <c r="LII40" s="356"/>
      <c r="LIJ40" s="356"/>
      <c r="LIK40" s="356"/>
      <c r="LIL40" s="356"/>
      <c r="LIM40" s="356"/>
      <c r="LIN40" s="356"/>
      <c r="LIO40" s="356"/>
      <c r="LIP40" s="356"/>
      <c r="LIQ40" s="356"/>
      <c r="LIR40" s="356"/>
      <c r="LIS40" s="356"/>
      <c r="LIT40" s="356"/>
      <c r="LIU40" s="356"/>
      <c r="LIV40" s="356"/>
      <c r="LIW40" s="356"/>
      <c r="LIX40" s="356"/>
      <c r="LIY40" s="356"/>
      <c r="LIZ40" s="356"/>
      <c r="LJA40" s="356"/>
      <c r="LJB40" s="356"/>
      <c r="LJC40" s="356"/>
      <c r="LJD40" s="356"/>
      <c r="LJE40" s="356"/>
      <c r="LJF40" s="356"/>
      <c r="LJG40" s="356"/>
      <c r="LJH40" s="356"/>
      <c r="LJI40" s="356"/>
      <c r="LJJ40" s="356"/>
      <c r="LJK40" s="356"/>
      <c r="LJL40" s="356"/>
      <c r="LJM40" s="356"/>
      <c r="LJN40" s="356"/>
      <c r="LJO40" s="356"/>
      <c r="LJP40" s="356"/>
      <c r="LJQ40" s="356"/>
      <c r="LJR40" s="356"/>
      <c r="LJS40" s="356"/>
      <c r="LJT40" s="356"/>
      <c r="LJU40" s="356"/>
      <c r="LJV40" s="356"/>
      <c r="LJW40" s="356"/>
      <c r="LJX40" s="356"/>
      <c r="LJY40" s="356"/>
      <c r="LJZ40" s="356"/>
      <c r="LKA40" s="356"/>
      <c r="LKB40" s="356"/>
      <c r="LKC40" s="356"/>
      <c r="LKD40" s="356"/>
      <c r="LKE40" s="356"/>
      <c r="LKF40" s="356"/>
      <c r="LKG40" s="356"/>
      <c r="LKH40" s="356"/>
      <c r="LKI40" s="356"/>
      <c r="LKJ40" s="356"/>
      <c r="LKK40" s="356"/>
      <c r="LKL40" s="356"/>
      <c r="LKM40" s="356"/>
      <c r="LKN40" s="356"/>
      <c r="LKO40" s="356"/>
      <c r="LKP40" s="356"/>
      <c r="LKQ40" s="356"/>
      <c r="LKR40" s="356"/>
      <c r="LKS40" s="356"/>
      <c r="LKT40" s="356"/>
      <c r="LKU40" s="356"/>
      <c r="LKV40" s="356"/>
      <c r="LKW40" s="356"/>
      <c r="LKX40" s="356"/>
      <c r="LKY40" s="356"/>
      <c r="LKZ40" s="356"/>
      <c r="LLA40" s="356"/>
      <c r="LLB40" s="356"/>
      <c r="LLC40" s="356"/>
      <c r="LLD40" s="356"/>
      <c r="LLE40" s="356"/>
      <c r="LLF40" s="356"/>
      <c r="LLG40" s="356"/>
      <c r="LLH40" s="356"/>
      <c r="LLI40" s="356"/>
      <c r="LLJ40" s="356"/>
      <c r="LLK40" s="356"/>
      <c r="LLL40" s="356"/>
      <c r="LLM40" s="356"/>
      <c r="LLN40" s="356"/>
      <c r="LLO40" s="356"/>
      <c r="LLP40" s="356"/>
      <c r="LLQ40" s="356"/>
      <c r="LLR40" s="356"/>
      <c r="LLS40" s="356"/>
      <c r="LLT40" s="356"/>
      <c r="LLU40" s="356"/>
      <c r="LLV40" s="356"/>
      <c r="LLW40" s="356"/>
      <c r="LLX40" s="356"/>
      <c r="LLY40" s="356"/>
      <c r="LLZ40" s="356"/>
      <c r="LMA40" s="356"/>
      <c r="LMB40" s="356"/>
      <c r="LMC40" s="356"/>
      <c r="LMD40" s="356"/>
      <c r="LME40" s="356"/>
      <c r="LMF40" s="356"/>
      <c r="LMG40" s="356"/>
      <c r="LMH40" s="356"/>
      <c r="LMI40" s="356"/>
      <c r="LMJ40" s="356"/>
      <c r="LMK40" s="356"/>
      <c r="LML40" s="356"/>
      <c r="LMM40" s="356"/>
      <c r="LMN40" s="356"/>
      <c r="LMO40" s="356"/>
      <c r="LMP40" s="356"/>
      <c r="LMQ40" s="356"/>
      <c r="LMR40" s="356"/>
      <c r="LMS40" s="356"/>
      <c r="LMT40" s="356"/>
      <c r="LMU40" s="356"/>
      <c r="LMV40" s="356"/>
      <c r="LMW40" s="356"/>
      <c r="LMX40" s="356"/>
      <c r="LMY40" s="356"/>
      <c r="LMZ40" s="356"/>
      <c r="LNA40" s="356"/>
      <c r="LNB40" s="356"/>
      <c r="LNC40" s="356"/>
      <c r="LND40" s="356"/>
      <c r="LNE40" s="356"/>
      <c r="LNF40" s="356"/>
      <c r="LNG40" s="356"/>
      <c r="LNH40" s="356"/>
      <c r="LNI40" s="356"/>
      <c r="LNJ40" s="356"/>
      <c r="LNK40" s="356"/>
      <c r="LNL40" s="356"/>
      <c r="LNM40" s="356"/>
      <c r="LNN40" s="356"/>
      <c r="LNO40" s="356"/>
      <c r="LNP40" s="356"/>
      <c r="LNQ40" s="356"/>
      <c r="LNR40" s="356"/>
      <c r="LNS40" s="356"/>
      <c r="LNT40" s="356"/>
      <c r="LNU40" s="356"/>
      <c r="LNV40" s="356"/>
      <c r="LNW40" s="356"/>
      <c r="LNX40" s="356"/>
      <c r="LNY40" s="356"/>
      <c r="LNZ40" s="356"/>
      <c r="LOA40" s="356"/>
      <c r="LOB40" s="356"/>
      <c r="LOC40" s="356"/>
      <c r="LOD40" s="356"/>
      <c r="LOE40" s="356"/>
      <c r="LOF40" s="356"/>
      <c r="LOG40" s="356"/>
      <c r="LOH40" s="356"/>
      <c r="LOI40" s="356"/>
      <c r="LOJ40" s="356"/>
      <c r="LOK40" s="356"/>
      <c r="LOL40" s="356"/>
      <c r="LOM40" s="356"/>
      <c r="LON40" s="356"/>
      <c r="LOO40" s="356"/>
      <c r="LOP40" s="356"/>
      <c r="LOQ40" s="356"/>
      <c r="LOR40" s="356"/>
      <c r="LOS40" s="356"/>
      <c r="LOT40" s="356"/>
      <c r="LOU40" s="356"/>
      <c r="LOV40" s="356"/>
      <c r="LOW40" s="356"/>
      <c r="LOX40" s="356"/>
      <c r="LOY40" s="356"/>
      <c r="LOZ40" s="356"/>
      <c r="LPA40" s="356"/>
      <c r="LPB40" s="356"/>
      <c r="LPC40" s="356"/>
      <c r="LPD40" s="356"/>
      <c r="LPE40" s="356"/>
      <c r="LPF40" s="356"/>
      <c r="LPG40" s="356"/>
      <c r="LPH40" s="356"/>
      <c r="LPI40" s="356"/>
      <c r="LPJ40" s="356"/>
      <c r="LPK40" s="356"/>
      <c r="LPL40" s="356"/>
      <c r="LPM40" s="356"/>
      <c r="LPN40" s="356"/>
      <c r="LPO40" s="356"/>
      <c r="LPP40" s="356"/>
      <c r="LPQ40" s="356"/>
      <c r="LPR40" s="356"/>
      <c r="LPS40" s="356"/>
      <c r="LPT40" s="356"/>
      <c r="LPU40" s="356"/>
      <c r="LPV40" s="356"/>
      <c r="LPW40" s="356"/>
      <c r="LPX40" s="356"/>
      <c r="LPY40" s="356"/>
      <c r="LPZ40" s="356"/>
      <c r="LQA40" s="356"/>
      <c r="LQB40" s="356"/>
      <c r="LQC40" s="356"/>
      <c r="LQD40" s="356"/>
      <c r="LQE40" s="356"/>
      <c r="LQF40" s="356"/>
      <c r="LQG40" s="356"/>
      <c r="LQH40" s="356"/>
      <c r="LQI40" s="356"/>
      <c r="LQJ40" s="356"/>
      <c r="LQK40" s="356"/>
      <c r="LQL40" s="356"/>
      <c r="LQM40" s="356"/>
      <c r="LQN40" s="356"/>
      <c r="LQO40" s="356"/>
      <c r="LQP40" s="356"/>
      <c r="LQQ40" s="356"/>
      <c r="LQR40" s="356"/>
      <c r="LQS40" s="356"/>
      <c r="LQT40" s="356"/>
      <c r="LQU40" s="356"/>
      <c r="LQV40" s="356"/>
      <c r="LQW40" s="356"/>
      <c r="LQX40" s="356"/>
      <c r="LQY40" s="356"/>
      <c r="LQZ40" s="356"/>
      <c r="LRA40" s="356"/>
      <c r="LRB40" s="356"/>
      <c r="LRC40" s="356"/>
      <c r="LRD40" s="356"/>
      <c r="LRE40" s="356"/>
      <c r="LRF40" s="356"/>
      <c r="LRG40" s="356"/>
      <c r="LRH40" s="356"/>
      <c r="LRI40" s="356"/>
      <c r="LRJ40" s="356"/>
      <c r="LRK40" s="356"/>
      <c r="LRL40" s="356"/>
      <c r="LRM40" s="356"/>
      <c r="LRN40" s="356"/>
      <c r="LRO40" s="356"/>
      <c r="LRP40" s="356"/>
      <c r="LRQ40" s="356"/>
      <c r="LRR40" s="356"/>
      <c r="LRS40" s="356"/>
      <c r="LRT40" s="356"/>
      <c r="LRU40" s="356"/>
      <c r="LRV40" s="356"/>
      <c r="LRW40" s="356"/>
      <c r="LRX40" s="356"/>
      <c r="LRY40" s="356"/>
      <c r="LRZ40" s="356"/>
      <c r="LSA40" s="356"/>
      <c r="LSB40" s="356"/>
      <c r="LSC40" s="356"/>
      <c r="LSD40" s="356"/>
      <c r="LSE40" s="356"/>
      <c r="LSF40" s="356"/>
      <c r="LSG40" s="356"/>
      <c r="LSH40" s="356"/>
      <c r="LSI40" s="356"/>
      <c r="LSJ40" s="356"/>
      <c r="LSK40" s="356"/>
      <c r="LSL40" s="356"/>
      <c r="LSM40" s="356"/>
      <c r="LSN40" s="356"/>
      <c r="LSO40" s="356"/>
      <c r="LSP40" s="356"/>
      <c r="LSQ40" s="356"/>
      <c r="LSR40" s="356"/>
      <c r="LSS40" s="356"/>
      <c r="LST40" s="356"/>
      <c r="LSU40" s="356"/>
      <c r="LSV40" s="356"/>
      <c r="LSW40" s="356"/>
      <c r="LSX40" s="356"/>
      <c r="LSY40" s="356"/>
      <c r="LSZ40" s="356"/>
      <c r="LTA40" s="356"/>
      <c r="LTB40" s="356"/>
      <c r="LTC40" s="356"/>
      <c r="LTD40" s="356"/>
      <c r="LTE40" s="356"/>
      <c r="LTF40" s="356"/>
      <c r="LTG40" s="356"/>
      <c r="LTH40" s="356"/>
      <c r="LTI40" s="356"/>
      <c r="LTJ40" s="356"/>
      <c r="LTK40" s="356"/>
      <c r="LTL40" s="356"/>
      <c r="LTM40" s="356"/>
      <c r="LTN40" s="356"/>
      <c r="LTO40" s="356"/>
      <c r="LTP40" s="356"/>
      <c r="LTQ40" s="356"/>
      <c r="LTR40" s="356"/>
      <c r="LTS40" s="356"/>
      <c r="LTT40" s="356"/>
      <c r="LTU40" s="356"/>
      <c r="LTV40" s="356"/>
      <c r="LTW40" s="356"/>
      <c r="LTX40" s="356"/>
      <c r="LTY40" s="356"/>
      <c r="LTZ40" s="356"/>
      <c r="LUA40" s="356"/>
      <c r="LUB40" s="356"/>
      <c r="LUC40" s="356"/>
      <c r="LUD40" s="356"/>
      <c r="LUE40" s="356"/>
      <c r="LUF40" s="356"/>
      <c r="LUG40" s="356"/>
      <c r="LUH40" s="356"/>
      <c r="LUI40" s="356"/>
      <c r="LUJ40" s="356"/>
      <c r="LUK40" s="356"/>
      <c r="LUL40" s="356"/>
      <c r="LUM40" s="356"/>
      <c r="LUN40" s="356"/>
      <c r="LUO40" s="356"/>
      <c r="LUP40" s="356"/>
      <c r="LUQ40" s="356"/>
      <c r="LUR40" s="356"/>
      <c r="LUS40" s="356"/>
      <c r="LUT40" s="356"/>
      <c r="LUU40" s="356"/>
      <c r="LUV40" s="356"/>
      <c r="LUW40" s="356"/>
      <c r="LUX40" s="356"/>
      <c r="LUY40" s="356"/>
      <c r="LUZ40" s="356"/>
      <c r="LVA40" s="356"/>
      <c r="LVB40" s="356"/>
      <c r="LVC40" s="356"/>
      <c r="LVD40" s="356"/>
      <c r="LVE40" s="356"/>
      <c r="LVF40" s="356"/>
      <c r="LVG40" s="356"/>
      <c r="LVH40" s="356"/>
      <c r="LVI40" s="356"/>
      <c r="LVJ40" s="356"/>
      <c r="LVK40" s="356"/>
      <c r="LVL40" s="356"/>
      <c r="LVM40" s="356"/>
      <c r="LVN40" s="356"/>
      <c r="LVO40" s="356"/>
      <c r="LVP40" s="356"/>
      <c r="LVQ40" s="356"/>
      <c r="LVR40" s="356"/>
      <c r="LVS40" s="356"/>
      <c r="LVT40" s="356"/>
      <c r="LVU40" s="356"/>
      <c r="LVV40" s="356"/>
      <c r="LVW40" s="356"/>
      <c r="LVX40" s="356"/>
      <c r="LVY40" s="356"/>
      <c r="LVZ40" s="356"/>
      <c r="LWA40" s="356"/>
      <c r="LWB40" s="356"/>
      <c r="LWC40" s="356"/>
      <c r="LWD40" s="356"/>
      <c r="LWE40" s="356"/>
      <c r="LWF40" s="356"/>
      <c r="LWG40" s="356"/>
      <c r="LWH40" s="356"/>
      <c r="LWI40" s="356"/>
      <c r="LWJ40" s="356"/>
      <c r="LWK40" s="356"/>
      <c r="LWL40" s="356"/>
      <c r="LWM40" s="356"/>
      <c r="LWN40" s="356"/>
      <c r="LWO40" s="356"/>
      <c r="LWP40" s="356"/>
      <c r="LWQ40" s="356"/>
      <c r="LWR40" s="356"/>
      <c r="LWS40" s="356"/>
      <c r="LWT40" s="356"/>
      <c r="LWU40" s="356"/>
      <c r="LWV40" s="356"/>
      <c r="LWW40" s="356"/>
      <c r="LWX40" s="356"/>
      <c r="LWY40" s="356"/>
      <c r="LWZ40" s="356"/>
      <c r="LXA40" s="356"/>
      <c r="LXB40" s="356"/>
      <c r="LXC40" s="356"/>
      <c r="LXD40" s="356"/>
      <c r="LXE40" s="356"/>
      <c r="LXF40" s="356"/>
      <c r="LXG40" s="356"/>
      <c r="LXH40" s="356"/>
      <c r="LXI40" s="356"/>
      <c r="LXJ40" s="356"/>
      <c r="LXK40" s="356"/>
      <c r="LXL40" s="356"/>
      <c r="LXM40" s="356"/>
      <c r="LXN40" s="356"/>
      <c r="LXO40" s="356"/>
      <c r="LXP40" s="356"/>
      <c r="LXQ40" s="356"/>
      <c r="LXR40" s="356"/>
      <c r="LXS40" s="356"/>
      <c r="LXT40" s="356"/>
      <c r="LXU40" s="356"/>
      <c r="LXV40" s="356"/>
      <c r="LXW40" s="356"/>
      <c r="LXX40" s="356"/>
      <c r="LXY40" s="356"/>
      <c r="LXZ40" s="356"/>
      <c r="LYA40" s="356"/>
      <c r="LYB40" s="356"/>
      <c r="LYC40" s="356"/>
      <c r="LYD40" s="356"/>
      <c r="LYE40" s="356"/>
      <c r="LYF40" s="356"/>
      <c r="LYG40" s="356"/>
      <c r="LYH40" s="356"/>
      <c r="LYI40" s="356"/>
      <c r="LYJ40" s="356"/>
      <c r="LYK40" s="356"/>
      <c r="LYL40" s="356"/>
      <c r="LYM40" s="356"/>
      <c r="LYN40" s="356"/>
      <c r="LYO40" s="356"/>
      <c r="LYP40" s="356"/>
      <c r="LYQ40" s="356"/>
      <c r="LYR40" s="356"/>
      <c r="LYS40" s="356"/>
      <c r="LYT40" s="356"/>
      <c r="LYU40" s="356"/>
      <c r="LYV40" s="356"/>
      <c r="LYW40" s="356"/>
      <c r="LYX40" s="356"/>
      <c r="LYY40" s="356"/>
      <c r="LYZ40" s="356"/>
      <c r="LZA40" s="356"/>
      <c r="LZB40" s="356"/>
      <c r="LZC40" s="356"/>
      <c r="LZD40" s="356"/>
      <c r="LZE40" s="356"/>
      <c r="LZF40" s="356"/>
      <c r="LZG40" s="356"/>
      <c r="LZH40" s="356"/>
      <c r="LZI40" s="356"/>
      <c r="LZJ40" s="356"/>
      <c r="LZK40" s="356"/>
      <c r="LZL40" s="356"/>
      <c r="LZM40" s="356"/>
      <c r="LZN40" s="356"/>
      <c r="LZO40" s="356"/>
      <c r="LZP40" s="356"/>
      <c r="LZQ40" s="356"/>
      <c r="LZR40" s="356"/>
      <c r="LZS40" s="356"/>
      <c r="LZT40" s="356"/>
      <c r="LZU40" s="356"/>
      <c r="LZV40" s="356"/>
      <c r="LZW40" s="356"/>
      <c r="LZX40" s="356"/>
      <c r="LZY40" s="356"/>
      <c r="LZZ40" s="356"/>
      <c r="MAA40" s="356"/>
      <c r="MAB40" s="356"/>
      <c r="MAC40" s="356"/>
      <c r="MAD40" s="356"/>
      <c r="MAE40" s="356"/>
      <c r="MAF40" s="356"/>
      <c r="MAG40" s="356"/>
      <c r="MAH40" s="356"/>
      <c r="MAI40" s="356"/>
      <c r="MAJ40" s="356"/>
      <c r="MAK40" s="356"/>
      <c r="MAL40" s="356"/>
      <c r="MAM40" s="356"/>
      <c r="MAN40" s="356"/>
      <c r="MAO40" s="356"/>
      <c r="MAP40" s="356"/>
      <c r="MAQ40" s="356"/>
      <c r="MAR40" s="356"/>
      <c r="MAS40" s="356"/>
      <c r="MAT40" s="356"/>
      <c r="MAU40" s="356"/>
      <c r="MAV40" s="356"/>
      <c r="MAW40" s="356"/>
      <c r="MAX40" s="356"/>
      <c r="MAY40" s="356"/>
      <c r="MAZ40" s="356"/>
      <c r="MBA40" s="356"/>
      <c r="MBB40" s="356"/>
      <c r="MBC40" s="356"/>
      <c r="MBD40" s="356"/>
      <c r="MBE40" s="356"/>
      <c r="MBF40" s="356"/>
      <c r="MBG40" s="356"/>
      <c r="MBH40" s="356"/>
      <c r="MBI40" s="356"/>
      <c r="MBJ40" s="356"/>
      <c r="MBK40" s="356"/>
      <c r="MBL40" s="356"/>
      <c r="MBM40" s="356"/>
      <c r="MBN40" s="356"/>
      <c r="MBO40" s="356"/>
      <c r="MBP40" s="356"/>
      <c r="MBQ40" s="356"/>
      <c r="MBR40" s="356"/>
      <c r="MBS40" s="356"/>
      <c r="MBT40" s="356"/>
      <c r="MBU40" s="356"/>
      <c r="MBV40" s="356"/>
      <c r="MBW40" s="356"/>
      <c r="MBX40" s="356"/>
      <c r="MBY40" s="356"/>
      <c r="MBZ40" s="356"/>
      <c r="MCA40" s="356"/>
      <c r="MCB40" s="356"/>
      <c r="MCC40" s="356"/>
      <c r="MCD40" s="356"/>
      <c r="MCE40" s="356"/>
      <c r="MCF40" s="356"/>
      <c r="MCG40" s="356"/>
      <c r="MCH40" s="356"/>
      <c r="MCI40" s="356"/>
      <c r="MCJ40" s="356"/>
      <c r="MCK40" s="356"/>
      <c r="MCL40" s="356"/>
      <c r="MCM40" s="356"/>
      <c r="MCN40" s="356"/>
      <c r="MCO40" s="356"/>
      <c r="MCP40" s="356"/>
      <c r="MCQ40" s="356"/>
      <c r="MCR40" s="356"/>
      <c r="MCS40" s="356"/>
      <c r="MCT40" s="356"/>
      <c r="MCU40" s="356"/>
      <c r="MCV40" s="356"/>
      <c r="MCW40" s="356"/>
      <c r="MCX40" s="356"/>
      <c r="MCY40" s="356"/>
      <c r="MCZ40" s="356"/>
      <c r="MDA40" s="356"/>
      <c r="MDB40" s="356"/>
      <c r="MDC40" s="356"/>
      <c r="MDD40" s="356"/>
      <c r="MDE40" s="356"/>
      <c r="MDF40" s="356"/>
      <c r="MDG40" s="356"/>
      <c r="MDH40" s="356"/>
      <c r="MDI40" s="356"/>
      <c r="MDJ40" s="356"/>
      <c r="MDK40" s="356"/>
      <c r="MDL40" s="356"/>
      <c r="MDM40" s="356"/>
      <c r="MDN40" s="356"/>
      <c r="MDO40" s="356"/>
      <c r="MDP40" s="356"/>
      <c r="MDQ40" s="356"/>
      <c r="MDR40" s="356"/>
      <c r="MDS40" s="356"/>
      <c r="MDT40" s="356"/>
      <c r="MDU40" s="356"/>
      <c r="MDV40" s="356"/>
      <c r="MDW40" s="356"/>
      <c r="MDX40" s="356"/>
      <c r="MDY40" s="356"/>
      <c r="MDZ40" s="356"/>
      <c r="MEA40" s="356"/>
      <c r="MEB40" s="356"/>
      <c r="MEC40" s="356"/>
      <c r="MED40" s="356"/>
      <c r="MEE40" s="356"/>
      <c r="MEF40" s="356"/>
      <c r="MEG40" s="356"/>
      <c r="MEH40" s="356"/>
      <c r="MEI40" s="356"/>
      <c r="MEJ40" s="356"/>
      <c r="MEK40" s="356"/>
      <c r="MEL40" s="356"/>
      <c r="MEM40" s="356"/>
      <c r="MEN40" s="356"/>
      <c r="MEO40" s="356"/>
      <c r="MEP40" s="356"/>
      <c r="MEQ40" s="356"/>
      <c r="MER40" s="356"/>
      <c r="MES40" s="356"/>
      <c r="MET40" s="356"/>
      <c r="MEU40" s="356"/>
      <c r="MEV40" s="356"/>
      <c r="MEW40" s="356"/>
      <c r="MEX40" s="356"/>
      <c r="MEY40" s="356"/>
      <c r="MEZ40" s="356"/>
      <c r="MFA40" s="356"/>
      <c r="MFB40" s="356"/>
      <c r="MFC40" s="356"/>
      <c r="MFD40" s="356"/>
      <c r="MFE40" s="356"/>
      <c r="MFF40" s="356"/>
      <c r="MFG40" s="356"/>
      <c r="MFH40" s="356"/>
      <c r="MFI40" s="356"/>
      <c r="MFJ40" s="356"/>
      <c r="MFK40" s="356"/>
      <c r="MFL40" s="356"/>
      <c r="MFM40" s="356"/>
      <c r="MFN40" s="356"/>
      <c r="MFO40" s="356"/>
      <c r="MFP40" s="356"/>
      <c r="MFQ40" s="356"/>
      <c r="MFR40" s="356"/>
      <c r="MFS40" s="356"/>
      <c r="MFT40" s="356"/>
      <c r="MFU40" s="356"/>
      <c r="MFV40" s="356"/>
      <c r="MFW40" s="356"/>
      <c r="MFX40" s="356"/>
      <c r="MFY40" s="356"/>
      <c r="MFZ40" s="356"/>
      <c r="MGA40" s="356"/>
      <c r="MGB40" s="356"/>
      <c r="MGC40" s="356"/>
      <c r="MGD40" s="356"/>
      <c r="MGE40" s="356"/>
      <c r="MGF40" s="356"/>
      <c r="MGG40" s="356"/>
      <c r="MGH40" s="356"/>
      <c r="MGI40" s="356"/>
      <c r="MGJ40" s="356"/>
      <c r="MGK40" s="356"/>
      <c r="MGL40" s="356"/>
      <c r="MGM40" s="356"/>
      <c r="MGN40" s="356"/>
      <c r="MGO40" s="356"/>
      <c r="MGP40" s="356"/>
      <c r="MGQ40" s="356"/>
      <c r="MGR40" s="356"/>
      <c r="MGS40" s="356"/>
      <c r="MGT40" s="356"/>
      <c r="MGU40" s="356"/>
      <c r="MGV40" s="356"/>
      <c r="MGW40" s="356"/>
      <c r="MGX40" s="356"/>
      <c r="MGY40" s="356"/>
      <c r="MGZ40" s="356"/>
      <c r="MHA40" s="356"/>
      <c r="MHB40" s="356"/>
      <c r="MHC40" s="356"/>
      <c r="MHD40" s="356"/>
      <c r="MHE40" s="356"/>
      <c r="MHF40" s="356"/>
      <c r="MHG40" s="356"/>
      <c r="MHH40" s="356"/>
      <c r="MHI40" s="356"/>
      <c r="MHJ40" s="356"/>
      <c r="MHK40" s="356"/>
      <c r="MHL40" s="356"/>
      <c r="MHM40" s="356"/>
      <c r="MHN40" s="356"/>
      <c r="MHO40" s="356"/>
      <c r="MHP40" s="356"/>
      <c r="MHQ40" s="356"/>
      <c r="MHR40" s="356"/>
      <c r="MHS40" s="356"/>
      <c r="MHT40" s="356"/>
      <c r="MHU40" s="356"/>
      <c r="MHV40" s="356"/>
      <c r="MHW40" s="356"/>
      <c r="MHX40" s="356"/>
      <c r="MHY40" s="356"/>
      <c r="MHZ40" s="356"/>
      <c r="MIA40" s="356"/>
      <c r="MIB40" s="356"/>
      <c r="MIC40" s="356"/>
      <c r="MID40" s="356"/>
      <c r="MIE40" s="356"/>
      <c r="MIF40" s="356"/>
      <c r="MIG40" s="356"/>
      <c r="MIH40" s="356"/>
      <c r="MII40" s="356"/>
      <c r="MIJ40" s="356"/>
      <c r="MIK40" s="356"/>
      <c r="MIL40" s="356"/>
      <c r="MIM40" s="356"/>
      <c r="MIN40" s="356"/>
      <c r="MIO40" s="356"/>
      <c r="MIP40" s="356"/>
      <c r="MIQ40" s="356"/>
      <c r="MIR40" s="356"/>
      <c r="MIS40" s="356"/>
      <c r="MIT40" s="356"/>
      <c r="MIU40" s="356"/>
      <c r="MIV40" s="356"/>
      <c r="MIW40" s="356"/>
      <c r="MIX40" s="356"/>
      <c r="MIY40" s="356"/>
      <c r="MIZ40" s="356"/>
      <c r="MJA40" s="356"/>
      <c r="MJB40" s="356"/>
      <c r="MJC40" s="356"/>
      <c r="MJD40" s="356"/>
      <c r="MJE40" s="356"/>
      <c r="MJF40" s="356"/>
      <c r="MJG40" s="356"/>
      <c r="MJH40" s="356"/>
      <c r="MJI40" s="356"/>
      <c r="MJJ40" s="356"/>
      <c r="MJK40" s="356"/>
      <c r="MJL40" s="356"/>
      <c r="MJM40" s="356"/>
      <c r="MJN40" s="356"/>
      <c r="MJO40" s="356"/>
      <c r="MJP40" s="356"/>
      <c r="MJQ40" s="356"/>
      <c r="MJR40" s="356"/>
      <c r="MJS40" s="356"/>
      <c r="MJT40" s="356"/>
      <c r="MJU40" s="356"/>
      <c r="MJV40" s="356"/>
      <c r="MJW40" s="356"/>
      <c r="MJX40" s="356"/>
      <c r="MJY40" s="356"/>
      <c r="MJZ40" s="356"/>
      <c r="MKA40" s="356"/>
      <c r="MKB40" s="356"/>
      <c r="MKC40" s="356"/>
      <c r="MKD40" s="356"/>
      <c r="MKE40" s="356"/>
      <c r="MKF40" s="356"/>
      <c r="MKG40" s="356"/>
      <c r="MKH40" s="356"/>
      <c r="MKI40" s="356"/>
      <c r="MKJ40" s="356"/>
      <c r="MKK40" s="356"/>
      <c r="MKL40" s="356"/>
      <c r="MKM40" s="356"/>
      <c r="MKN40" s="356"/>
      <c r="MKO40" s="356"/>
      <c r="MKP40" s="356"/>
      <c r="MKQ40" s="356"/>
      <c r="MKR40" s="356"/>
      <c r="MKS40" s="356"/>
      <c r="MKT40" s="356"/>
      <c r="MKU40" s="356"/>
      <c r="MKV40" s="356"/>
      <c r="MKW40" s="356"/>
      <c r="MKX40" s="356"/>
      <c r="MKY40" s="356"/>
      <c r="MKZ40" s="356"/>
      <c r="MLA40" s="356"/>
      <c r="MLB40" s="356"/>
      <c r="MLC40" s="356"/>
      <c r="MLD40" s="356"/>
      <c r="MLE40" s="356"/>
      <c r="MLF40" s="356"/>
      <c r="MLG40" s="356"/>
      <c r="MLH40" s="356"/>
      <c r="MLI40" s="356"/>
      <c r="MLJ40" s="356"/>
      <c r="MLK40" s="356"/>
      <c r="MLL40" s="356"/>
      <c r="MLM40" s="356"/>
      <c r="MLN40" s="356"/>
      <c r="MLO40" s="356"/>
      <c r="MLP40" s="356"/>
      <c r="MLQ40" s="356"/>
      <c r="MLR40" s="356"/>
      <c r="MLS40" s="356"/>
      <c r="MLT40" s="356"/>
      <c r="MLU40" s="356"/>
      <c r="MLV40" s="356"/>
      <c r="MLW40" s="356"/>
      <c r="MLX40" s="356"/>
      <c r="MLY40" s="356"/>
      <c r="MLZ40" s="356"/>
      <c r="MMA40" s="356"/>
      <c r="MMB40" s="356"/>
      <c r="MMC40" s="356"/>
      <c r="MMD40" s="356"/>
      <c r="MME40" s="356"/>
      <c r="MMF40" s="356"/>
      <c r="MMG40" s="356"/>
      <c r="MMH40" s="356"/>
      <c r="MMI40" s="356"/>
      <c r="MMJ40" s="356"/>
      <c r="MMK40" s="356"/>
      <c r="MML40" s="356"/>
      <c r="MMM40" s="356"/>
      <c r="MMN40" s="356"/>
      <c r="MMO40" s="356"/>
      <c r="MMP40" s="356"/>
      <c r="MMQ40" s="356"/>
      <c r="MMR40" s="356"/>
      <c r="MMS40" s="356"/>
      <c r="MMT40" s="356"/>
      <c r="MMU40" s="356"/>
      <c r="MMV40" s="356"/>
      <c r="MMW40" s="356"/>
      <c r="MMX40" s="356"/>
      <c r="MMY40" s="356"/>
      <c r="MMZ40" s="356"/>
      <c r="MNA40" s="356"/>
      <c r="MNB40" s="356"/>
      <c r="MNC40" s="356"/>
      <c r="MND40" s="356"/>
      <c r="MNE40" s="356"/>
      <c r="MNF40" s="356"/>
      <c r="MNG40" s="356"/>
      <c r="MNH40" s="356"/>
      <c r="MNI40" s="356"/>
      <c r="MNJ40" s="356"/>
      <c r="MNK40" s="356"/>
      <c r="MNL40" s="356"/>
      <c r="MNM40" s="356"/>
      <c r="MNN40" s="356"/>
      <c r="MNO40" s="356"/>
      <c r="MNP40" s="356"/>
      <c r="MNQ40" s="356"/>
      <c r="MNR40" s="356"/>
      <c r="MNS40" s="356"/>
      <c r="MNT40" s="356"/>
      <c r="MNU40" s="356"/>
      <c r="MNV40" s="356"/>
      <c r="MNW40" s="356"/>
      <c r="MNX40" s="356"/>
      <c r="MNY40" s="356"/>
      <c r="MNZ40" s="356"/>
      <c r="MOA40" s="356"/>
      <c r="MOB40" s="356"/>
      <c r="MOC40" s="356"/>
      <c r="MOD40" s="356"/>
      <c r="MOE40" s="356"/>
      <c r="MOF40" s="356"/>
      <c r="MOG40" s="356"/>
      <c r="MOH40" s="356"/>
      <c r="MOI40" s="356"/>
      <c r="MOJ40" s="356"/>
      <c r="MOK40" s="356"/>
      <c r="MOL40" s="356"/>
      <c r="MOM40" s="356"/>
      <c r="MON40" s="356"/>
      <c r="MOO40" s="356"/>
      <c r="MOP40" s="356"/>
      <c r="MOQ40" s="356"/>
      <c r="MOR40" s="356"/>
      <c r="MOS40" s="356"/>
      <c r="MOT40" s="356"/>
      <c r="MOU40" s="356"/>
      <c r="MOV40" s="356"/>
      <c r="MOW40" s="356"/>
      <c r="MOX40" s="356"/>
      <c r="MOY40" s="356"/>
      <c r="MOZ40" s="356"/>
      <c r="MPA40" s="356"/>
      <c r="MPB40" s="356"/>
      <c r="MPC40" s="356"/>
      <c r="MPD40" s="356"/>
      <c r="MPE40" s="356"/>
      <c r="MPF40" s="356"/>
      <c r="MPG40" s="356"/>
      <c r="MPH40" s="356"/>
      <c r="MPI40" s="356"/>
      <c r="MPJ40" s="356"/>
      <c r="MPK40" s="356"/>
      <c r="MPL40" s="356"/>
      <c r="MPM40" s="356"/>
      <c r="MPN40" s="356"/>
      <c r="MPO40" s="356"/>
      <c r="MPP40" s="356"/>
      <c r="MPQ40" s="356"/>
      <c r="MPR40" s="356"/>
      <c r="MPS40" s="356"/>
      <c r="MPT40" s="356"/>
      <c r="MPU40" s="356"/>
      <c r="MPV40" s="356"/>
      <c r="MPW40" s="356"/>
      <c r="MPX40" s="356"/>
      <c r="MPY40" s="356"/>
      <c r="MPZ40" s="356"/>
      <c r="MQA40" s="356"/>
      <c r="MQB40" s="356"/>
      <c r="MQC40" s="356"/>
      <c r="MQD40" s="356"/>
      <c r="MQE40" s="356"/>
      <c r="MQF40" s="356"/>
      <c r="MQG40" s="356"/>
      <c r="MQH40" s="356"/>
      <c r="MQI40" s="356"/>
      <c r="MQJ40" s="356"/>
      <c r="MQK40" s="356"/>
      <c r="MQL40" s="356"/>
      <c r="MQM40" s="356"/>
      <c r="MQN40" s="356"/>
      <c r="MQO40" s="356"/>
      <c r="MQP40" s="356"/>
      <c r="MQQ40" s="356"/>
      <c r="MQR40" s="356"/>
      <c r="MQS40" s="356"/>
      <c r="MQT40" s="356"/>
      <c r="MQU40" s="356"/>
      <c r="MQV40" s="356"/>
      <c r="MQW40" s="356"/>
      <c r="MQX40" s="356"/>
      <c r="MQY40" s="356"/>
      <c r="MQZ40" s="356"/>
      <c r="MRA40" s="356"/>
      <c r="MRB40" s="356"/>
      <c r="MRC40" s="356"/>
      <c r="MRD40" s="356"/>
      <c r="MRE40" s="356"/>
      <c r="MRF40" s="356"/>
      <c r="MRG40" s="356"/>
      <c r="MRH40" s="356"/>
      <c r="MRI40" s="356"/>
      <c r="MRJ40" s="356"/>
      <c r="MRK40" s="356"/>
      <c r="MRL40" s="356"/>
      <c r="MRM40" s="356"/>
      <c r="MRN40" s="356"/>
      <c r="MRO40" s="356"/>
      <c r="MRP40" s="356"/>
      <c r="MRQ40" s="356"/>
      <c r="MRR40" s="356"/>
      <c r="MRS40" s="356"/>
      <c r="MRT40" s="356"/>
      <c r="MRU40" s="356"/>
      <c r="MRV40" s="356"/>
      <c r="MRW40" s="356"/>
      <c r="MRX40" s="356"/>
      <c r="MRY40" s="356"/>
      <c r="MRZ40" s="356"/>
      <c r="MSA40" s="356"/>
      <c r="MSB40" s="356"/>
      <c r="MSC40" s="356"/>
      <c r="MSD40" s="356"/>
      <c r="MSE40" s="356"/>
      <c r="MSF40" s="356"/>
      <c r="MSG40" s="356"/>
      <c r="MSH40" s="356"/>
      <c r="MSI40" s="356"/>
      <c r="MSJ40" s="356"/>
      <c r="MSK40" s="356"/>
      <c r="MSL40" s="356"/>
      <c r="MSM40" s="356"/>
      <c r="MSN40" s="356"/>
      <c r="MSO40" s="356"/>
      <c r="MSP40" s="356"/>
      <c r="MSQ40" s="356"/>
      <c r="MSR40" s="356"/>
      <c r="MSS40" s="356"/>
      <c r="MST40" s="356"/>
      <c r="MSU40" s="356"/>
      <c r="MSV40" s="356"/>
      <c r="MSW40" s="356"/>
      <c r="MSX40" s="356"/>
      <c r="MSY40" s="356"/>
      <c r="MSZ40" s="356"/>
      <c r="MTA40" s="356"/>
      <c r="MTB40" s="356"/>
      <c r="MTC40" s="356"/>
      <c r="MTD40" s="356"/>
      <c r="MTE40" s="356"/>
      <c r="MTF40" s="356"/>
      <c r="MTG40" s="356"/>
      <c r="MTH40" s="356"/>
      <c r="MTI40" s="356"/>
      <c r="MTJ40" s="356"/>
      <c r="MTK40" s="356"/>
      <c r="MTL40" s="356"/>
      <c r="MTM40" s="356"/>
      <c r="MTN40" s="356"/>
      <c r="MTO40" s="356"/>
      <c r="MTP40" s="356"/>
      <c r="MTQ40" s="356"/>
      <c r="MTR40" s="356"/>
      <c r="MTS40" s="356"/>
      <c r="MTT40" s="356"/>
      <c r="MTU40" s="356"/>
      <c r="MTV40" s="356"/>
      <c r="MTW40" s="356"/>
      <c r="MTX40" s="356"/>
      <c r="MTY40" s="356"/>
      <c r="MTZ40" s="356"/>
      <c r="MUA40" s="356"/>
      <c r="MUB40" s="356"/>
      <c r="MUC40" s="356"/>
      <c r="MUD40" s="356"/>
      <c r="MUE40" s="356"/>
      <c r="MUF40" s="356"/>
      <c r="MUG40" s="356"/>
      <c r="MUH40" s="356"/>
      <c r="MUI40" s="356"/>
      <c r="MUJ40" s="356"/>
      <c r="MUK40" s="356"/>
      <c r="MUL40" s="356"/>
      <c r="MUM40" s="356"/>
      <c r="MUN40" s="356"/>
      <c r="MUO40" s="356"/>
      <c r="MUP40" s="356"/>
      <c r="MUQ40" s="356"/>
      <c r="MUR40" s="356"/>
      <c r="MUS40" s="356"/>
      <c r="MUT40" s="356"/>
      <c r="MUU40" s="356"/>
      <c r="MUV40" s="356"/>
      <c r="MUW40" s="356"/>
      <c r="MUX40" s="356"/>
      <c r="MUY40" s="356"/>
      <c r="MUZ40" s="356"/>
      <c r="MVA40" s="356"/>
      <c r="MVB40" s="356"/>
      <c r="MVC40" s="356"/>
      <c r="MVD40" s="356"/>
      <c r="MVE40" s="356"/>
      <c r="MVF40" s="356"/>
      <c r="MVG40" s="356"/>
      <c r="MVH40" s="356"/>
      <c r="MVI40" s="356"/>
      <c r="MVJ40" s="356"/>
      <c r="MVK40" s="356"/>
      <c r="MVL40" s="356"/>
      <c r="MVM40" s="356"/>
      <c r="MVN40" s="356"/>
      <c r="MVO40" s="356"/>
      <c r="MVP40" s="356"/>
      <c r="MVQ40" s="356"/>
      <c r="MVR40" s="356"/>
      <c r="MVS40" s="356"/>
      <c r="MVT40" s="356"/>
      <c r="MVU40" s="356"/>
      <c r="MVV40" s="356"/>
      <c r="MVW40" s="356"/>
      <c r="MVX40" s="356"/>
      <c r="MVY40" s="356"/>
      <c r="MVZ40" s="356"/>
      <c r="MWA40" s="356"/>
      <c r="MWB40" s="356"/>
      <c r="MWC40" s="356"/>
      <c r="MWD40" s="356"/>
      <c r="MWE40" s="356"/>
      <c r="MWF40" s="356"/>
      <c r="MWG40" s="356"/>
      <c r="MWH40" s="356"/>
      <c r="MWI40" s="356"/>
      <c r="MWJ40" s="356"/>
      <c r="MWK40" s="356"/>
      <c r="MWL40" s="356"/>
      <c r="MWM40" s="356"/>
      <c r="MWN40" s="356"/>
      <c r="MWO40" s="356"/>
      <c r="MWP40" s="356"/>
      <c r="MWQ40" s="356"/>
      <c r="MWR40" s="356"/>
      <c r="MWS40" s="356"/>
      <c r="MWT40" s="356"/>
      <c r="MWU40" s="356"/>
      <c r="MWV40" s="356"/>
      <c r="MWW40" s="356"/>
      <c r="MWX40" s="356"/>
      <c r="MWY40" s="356"/>
      <c r="MWZ40" s="356"/>
      <c r="MXA40" s="356"/>
      <c r="MXB40" s="356"/>
      <c r="MXC40" s="356"/>
      <c r="MXD40" s="356"/>
      <c r="MXE40" s="356"/>
      <c r="MXF40" s="356"/>
      <c r="MXG40" s="356"/>
      <c r="MXH40" s="356"/>
      <c r="MXI40" s="356"/>
      <c r="MXJ40" s="356"/>
      <c r="MXK40" s="356"/>
      <c r="MXL40" s="356"/>
      <c r="MXM40" s="356"/>
      <c r="MXN40" s="356"/>
      <c r="MXO40" s="356"/>
      <c r="MXP40" s="356"/>
      <c r="MXQ40" s="356"/>
      <c r="MXR40" s="356"/>
      <c r="MXS40" s="356"/>
      <c r="MXT40" s="356"/>
      <c r="MXU40" s="356"/>
      <c r="MXV40" s="356"/>
      <c r="MXW40" s="356"/>
      <c r="MXX40" s="356"/>
      <c r="MXY40" s="356"/>
      <c r="MXZ40" s="356"/>
      <c r="MYA40" s="356"/>
      <c r="MYB40" s="356"/>
      <c r="MYC40" s="356"/>
      <c r="MYD40" s="356"/>
      <c r="MYE40" s="356"/>
      <c r="MYF40" s="356"/>
      <c r="MYG40" s="356"/>
      <c r="MYH40" s="356"/>
      <c r="MYI40" s="356"/>
      <c r="MYJ40" s="356"/>
      <c r="MYK40" s="356"/>
      <c r="MYL40" s="356"/>
      <c r="MYM40" s="356"/>
      <c r="MYN40" s="356"/>
      <c r="MYO40" s="356"/>
      <c r="MYP40" s="356"/>
      <c r="MYQ40" s="356"/>
      <c r="MYR40" s="356"/>
      <c r="MYS40" s="356"/>
      <c r="MYT40" s="356"/>
      <c r="MYU40" s="356"/>
      <c r="MYV40" s="356"/>
      <c r="MYW40" s="356"/>
      <c r="MYX40" s="356"/>
      <c r="MYY40" s="356"/>
      <c r="MYZ40" s="356"/>
      <c r="MZA40" s="356"/>
      <c r="MZB40" s="356"/>
      <c r="MZC40" s="356"/>
      <c r="MZD40" s="356"/>
      <c r="MZE40" s="356"/>
      <c r="MZF40" s="356"/>
      <c r="MZG40" s="356"/>
      <c r="MZH40" s="356"/>
      <c r="MZI40" s="356"/>
      <c r="MZJ40" s="356"/>
      <c r="MZK40" s="356"/>
      <c r="MZL40" s="356"/>
      <c r="MZM40" s="356"/>
      <c r="MZN40" s="356"/>
      <c r="MZO40" s="356"/>
      <c r="MZP40" s="356"/>
      <c r="MZQ40" s="356"/>
      <c r="MZR40" s="356"/>
      <c r="MZS40" s="356"/>
      <c r="MZT40" s="356"/>
      <c r="MZU40" s="356"/>
      <c r="MZV40" s="356"/>
      <c r="MZW40" s="356"/>
      <c r="MZX40" s="356"/>
      <c r="MZY40" s="356"/>
      <c r="MZZ40" s="356"/>
      <c r="NAA40" s="356"/>
      <c r="NAB40" s="356"/>
      <c r="NAC40" s="356"/>
      <c r="NAD40" s="356"/>
      <c r="NAE40" s="356"/>
      <c r="NAF40" s="356"/>
      <c r="NAG40" s="356"/>
      <c r="NAH40" s="356"/>
      <c r="NAI40" s="356"/>
      <c r="NAJ40" s="356"/>
      <c r="NAK40" s="356"/>
      <c r="NAL40" s="356"/>
      <c r="NAM40" s="356"/>
      <c r="NAN40" s="356"/>
      <c r="NAO40" s="356"/>
      <c r="NAP40" s="356"/>
      <c r="NAQ40" s="356"/>
      <c r="NAR40" s="356"/>
      <c r="NAS40" s="356"/>
      <c r="NAT40" s="356"/>
      <c r="NAU40" s="356"/>
      <c r="NAV40" s="356"/>
      <c r="NAW40" s="356"/>
      <c r="NAX40" s="356"/>
      <c r="NAY40" s="356"/>
      <c r="NAZ40" s="356"/>
      <c r="NBA40" s="356"/>
      <c r="NBB40" s="356"/>
      <c r="NBC40" s="356"/>
      <c r="NBD40" s="356"/>
      <c r="NBE40" s="356"/>
      <c r="NBF40" s="356"/>
      <c r="NBG40" s="356"/>
      <c r="NBH40" s="356"/>
      <c r="NBI40" s="356"/>
      <c r="NBJ40" s="356"/>
      <c r="NBK40" s="356"/>
      <c r="NBL40" s="356"/>
      <c r="NBM40" s="356"/>
      <c r="NBN40" s="356"/>
      <c r="NBO40" s="356"/>
      <c r="NBP40" s="356"/>
      <c r="NBQ40" s="356"/>
      <c r="NBR40" s="356"/>
      <c r="NBS40" s="356"/>
      <c r="NBT40" s="356"/>
      <c r="NBU40" s="356"/>
      <c r="NBV40" s="356"/>
      <c r="NBW40" s="356"/>
      <c r="NBX40" s="356"/>
      <c r="NBY40" s="356"/>
      <c r="NBZ40" s="356"/>
      <c r="NCA40" s="356"/>
      <c r="NCB40" s="356"/>
      <c r="NCC40" s="356"/>
      <c r="NCD40" s="356"/>
      <c r="NCE40" s="356"/>
      <c r="NCF40" s="356"/>
      <c r="NCG40" s="356"/>
      <c r="NCH40" s="356"/>
      <c r="NCI40" s="356"/>
      <c r="NCJ40" s="356"/>
      <c r="NCK40" s="356"/>
      <c r="NCL40" s="356"/>
      <c r="NCM40" s="356"/>
      <c r="NCN40" s="356"/>
      <c r="NCO40" s="356"/>
      <c r="NCP40" s="356"/>
      <c r="NCQ40" s="356"/>
      <c r="NCR40" s="356"/>
      <c r="NCS40" s="356"/>
      <c r="NCT40" s="356"/>
      <c r="NCU40" s="356"/>
      <c r="NCV40" s="356"/>
      <c r="NCW40" s="356"/>
      <c r="NCX40" s="356"/>
      <c r="NCY40" s="356"/>
      <c r="NCZ40" s="356"/>
      <c r="NDA40" s="356"/>
      <c r="NDB40" s="356"/>
      <c r="NDC40" s="356"/>
      <c r="NDD40" s="356"/>
      <c r="NDE40" s="356"/>
      <c r="NDF40" s="356"/>
      <c r="NDG40" s="356"/>
      <c r="NDH40" s="356"/>
      <c r="NDI40" s="356"/>
      <c r="NDJ40" s="356"/>
      <c r="NDK40" s="356"/>
      <c r="NDL40" s="356"/>
      <c r="NDM40" s="356"/>
      <c r="NDN40" s="356"/>
      <c r="NDO40" s="356"/>
      <c r="NDP40" s="356"/>
      <c r="NDQ40" s="356"/>
      <c r="NDR40" s="356"/>
      <c r="NDS40" s="356"/>
      <c r="NDT40" s="356"/>
      <c r="NDU40" s="356"/>
      <c r="NDV40" s="356"/>
      <c r="NDW40" s="356"/>
      <c r="NDX40" s="356"/>
      <c r="NDY40" s="356"/>
      <c r="NDZ40" s="356"/>
      <c r="NEA40" s="356"/>
      <c r="NEB40" s="356"/>
      <c r="NEC40" s="356"/>
      <c r="NED40" s="356"/>
      <c r="NEE40" s="356"/>
      <c r="NEF40" s="356"/>
      <c r="NEG40" s="356"/>
      <c r="NEH40" s="356"/>
      <c r="NEI40" s="356"/>
      <c r="NEJ40" s="356"/>
      <c r="NEK40" s="356"/>
      <c r="NEL40" s="356"/>
      <c r="NEM40" s="356"/>
      <c r="NEN40" s="356"/>
      <c r="NEO40" s="356"/>
      <c r="NEP40" s="356"/>
      <c r="NEQ40" s="356"/>
      <c r="NER40" s="356"/>
      <c r="NES40" s="356"/>
      <c r="NET40" s="356"/>
      <c r="NEU40" s="356"/>
      <c r="NEV40" s="356"/>
      <c r="NEW40" s="356"/>
      <c r="NEX40" s="356"/>
      <c r="NEY40" s="356"/>
      <c r="NEZ40" s="356"/>
      <c r="NFA40" s="356"/>
      <c r="NFB40" s="356"/>
      <c r="NFC40" s="356"/>
      <c r="NFD40" s="356"/>
      <c r="NFE40" s="356"/>
      <c r="NFF40" s="356"/>
      <c r="NFG40" s="356"/>
      <c r="NFH40" s="356"/>
      <c r="NFI40" s="356"/>
      <c r="NFJ40" s="356"/>
      <c r="NFK40" s="356"/>
      <c r="NFL40" s="356"/>
      <c r="NFM40" s="356"/>
      <c r="NFN40" s="356"/>
      <c r="NFO40" s="356"/>
      <c r="NFP40" s="356"/>
      <c r="NFQ40" s="356"/>
      <c r="NFR40" s="356"/>
      <c r="NFS40" s="356"/>
      <c r="NFT40" s="356"/>
      <c r="NFU40" s="356"/>
      <c r="NFV40" s="356"/>
      <c r="NFW40" s="356"/>
      <c r="NFX40" s="356"/>
      <c r="NFY40" s="356"/>
      <c r="NFZ40" s="356"/>
      <c r="NGA40" s="356"/>
      <c r="NGB40" s="356"/>
      <c r="NGC40" s="356"/>
      <c r="NGD40" s="356"/>
      <c r="NGE40" s="356"/>
      <c r="NGF40" s="356"/>
      <c r="NGG40" s="356"/>
      <c r="NGH40" s="356"/>
      <c r="NGI40" s="356"/>
      <c r="NGJ40" s="356"/>
      <c r="NGK40" s="356"/>
      <c r="NGL40" s="356"/>
      <c r="NGM40" s="356"/>
      <c r="NGN40" s="356"/>
      <c r="NGO40" s="356"/>
      <c r="NGP40" s="356"/>
      <c r="NGQ40" s="356"/>
      <c r="NGR40" s="356"/>
      <c r="NGS40" s="356"/>
      <c r="NGT40" s="356"/>
      <c r="NGU40" s="356"/>
      <c r="NGV40" s="356"/>
      <c r="NGW40" s="356"/>
      <c r="NGX40" s="356"/>
      <c r="NGY40" s="356"/>
      <c r="NGZ40" s="356"/>
      <c r="NHA40" s="356"/>
      <c r="NHB40" s="356"/>
      <c r="NHC40" s="356"/>
      <c r="NHD40" s="356"/>
      <c r="NHE40" s="356"/>
      <c r="NHF40" s="356"/>
      <c r="NHG40" s="356"/>
      <c r="NHH40" s="356"/>
      <c r="NHI40" s="356"/>
      <c r="NHJ40" s="356"/>
      <c r="NHK40" s="356"/>
      <c r="NHL40" s="356"/>
      <c r="NHM40" s="356"/>
      <c r="NHN40" s="356"/>
      <c r="NHO40" s="356"/>
      <c r="NHP40" s="356"/>
      <c r="NHQ40" s="356"/>
      <c r="NHR40" s="356"/>
      <c r="NHS40" s="356"/>
      <c r="NHT40" s="356"/>
      <c r="NHU40" s="356"/>
      <c r="NHV40" s="356"/>
      <c r="NHW40" s="356"/>
      <c r="NHX40" s="356"/>
      <c r="NHY40" s="356"/>
      <c r="NHZ40" s="356"/>
      <c r="NIA40" s="356"/>
      <c r="NIB40" s="356"/>
      <c r="NIC40" s="356"/>
      <c r="NID40" s="356"/>
      <c r="NIE40" s="356"/>
      <c r="NIF40" s="356"/>
      <c r="NIG40" s="356"/>
      <c r="NIH40" s="356"/>
      <c r="NII40" s="356"/>
      <c r="NIJ40" s="356"/>
      <c r="NIK40" s="356"/>
      <c r="NIL40" s="356"/>
      <c r="NIM40" s="356"/>
      <c r="NIN40" s="356"/>
      <c r="NIO40" s="356"/>
      <c r="NIP40" s="356"/>
      <c r="NIQ40" s="356"/>
      <c r="NIR40" s="356"/>
      <c r="NIS40" s="356"/>
      <c r="NIT40" s="356"/>
      <c r="NIU40" s="356"/>
      <c r="NIV40" s="356"/>
      <c r="NIW40" s="356"/>
      <c r="NIX40" s="356"/>
      <c r="NIY40" s="356"/>
      <c r="NIZ40" s="356"/>
      <c r="NJA40" s="356"/>
      <c r="NJB40" s="356"/>
      <c r="NJC40" s="356"/>
      <c r="NJD40" s="356"/>
      <c r="NJE40" s="356"/>
      <c r="NJF40" s="356"/>
      <c r="NJG40" s="356"/>
      <c r="NJH40" s="356"/>
      <c r="NJI40" s="356"/>
      <c r="NJJ40" s="356"/>
      <c r="NJK40" s="356"/>
      <c r="NJL40" s="356"/>
      <c r="NJM40" s="356"/>
      <c r="NJN40" s="356"/>
      <c r="NJO40" s="356"/>
      <c r="NJP40" s="356"/>
      <c r="NJQ40" s="356"/>
      <c r="NJR40" s="356"/>
      <c r="NJS40" s="356"/>
      <c r="NJT40" s="356"/>
      <c r="NJU40" s="356"/>
      <c r="NJV40" s="356"/>
      <c r="NJW40" s="356"/>
      <c r="NJX40" s="356"/>
      <c r="NJY40" s="356"/>
      <c r="NJZ40" s="356"/>
      <c r="NKA40" s="356"/>
      <c r="NKB40" s="356"/>
      <c r="NKC40" s="356"/>
      <c r="NKD40" s="356"/>
      <c r="NKE40" s="356"/>
      <c r="NKF40" s="356"/>
      <c r="NKG40" s="356"/>
      <c r="NKH40" s="356"/>
      <c r="NKI40" s="356"/>
      <c r="NKJ40" s="356"/>
      <c r="NKK40" s="356"/>
      <c r="NKL40" s="356"/>
      <c r="NKM40" s="356"/>
      <c r="NKN40" s="356"/>
      <c r="NKO40" s="356"/>
      <c r="NKP40" s="356"/>
      <c r="NKQ40" s="356"/>
      <c r="NKR40" s="356"/>
      <c r="NKS40" s="356"/>
      <c r="NKT40" s="356"/>
      <c r="NKU40" s="356"/>
      <c r="NKV40" s="356"/>
      <c r="NKW40" s="356"/>
      <c r="NKX40" s="356"/>
      <c r="NKY40" s="356"/>
      <c r="NKZ40" s="356"/>
      <c r="NLA40" s="356"/>
      <c r="NLB40" s="356"/>
      <c r="NLC40" s="356"/>
      <c r="NLD40" s="356"/>
      <c r="NLE40" s="356"/>
      <c r="NLF40" s="356"/>
      <c r="NLG40" s="356"/>
      <c r="NLH40" s="356"/>
      <c r="NLI40" s="356"/>
      <c r="NLJ40" s="356"/>
      <c r="NLK40" s="356"/>
      <c r="NLL40" s="356"/>
      <c r="NLM40" s="356"/>
      <c r="NLN40" s="356"/>
      <c r="NLO40" s="356"/>
      <c r="NLP40" s="356"/>
      <c r="NLQ40" s="356"/>
      <c r="NLR40" s="356"/>
      <c r="NLS40" s="356"/>
      <c r="NLT40" s="356"/>
      <c r="NLU40" s="356"/>
      <c r="NLV40" s="356"/>
      <c r="NLW40" s="356"/>
      <c r="NLX40" s="356"/>
      <c r="NLY40" s="356"/>
      <c r="NLZ40" s="356"/>
      <c r="NMA40" s="356"/>
      <c r="NMB40" s="356"/>
      <c r="NMC40" s="356"/>
      <c r="NMD40" s="356"/>
      <c r="NME40" s="356"/>
      <c r="NMF40" s="356"/>
      <c r="NMG40" s="356"/>
      <c r="NMH40" s="356"/>
      <c r="NMI40" s="356"/>
      <c r="NMJ40" s="356"/>
      <c r="NMK40" s="356"/>
      <c r="NML40" s="356"/>
      <c r="NMM40" s="356"/>
      <c r="NMN40" s="356"/>
      <c r="NMO40" s="356"/>
      <c r="NMP40" s="356"/>
      <c r="NMQ40" s="356"/>
      <c r="NMR40" s="356"/>
      <c r="NMS40" s="356"/>
      <c r="NMT40" s="356"/>
      <c r="NMU40" s="356"/>
      <c r="NMV40" s="356"/>
      <c r="NMW40" s="356"/>
      <c r="NMX40" s="356"/>
      <c r="NMY40" s="356"/>
      <c r="NMZ40" s="356"/>
      <c r="NNA40" s="356"/>
      <c r="NNB40" s="356"/>
      <c r="NNC40" s="356"/>
      <c r="NND40" s="356"/>
      <c r="NNE40" s="356"/>
      <c r="NNF40" s="356"/>
      <c r="NNG40" s="356"/>
      <c r="NNH40" s="356"/>
      <c r="NNI40" s="356"/>
      <c r="NNJ40" s="356"/>
      <c r="NNK40" s="356"/>
      <c r="NNL40" s="356"/>
      <c r="NNM40" s="356"/>
      <c r="NNN40" s="356"/>
      <c r="NNO40" s="356"/>
      <c r="NNP40" s="356"/>
      <c r="NNQ40" s="356"/>
      <c r="NNR40" s="356"/>
      <c r="NNS40" s="356"/>
      <c r="NNT40" s="356"/>
      <c r="NNU40" s="356"/>
      <c r="NNV40" s="356"/>
      <c r="NNW40" s="356"/>
      <c r="NNX40" s="356"/>
      <c r="NNY40" s="356"/>
      <c r="NNZ40" s="356"/>
      <c r="NOA40" s="356"/>
      <c r="NOB40" s="356"/>
      <c r="NOC40" s="356"/>
      <c r="NOD40" s="356"/>
      <c r="NOE40" s="356"/>
      <c r="NOF40" s="356"/>
      <c r="NOG40" s="356"/>
      <c r="NOH40" s="356"/>
      <c r="NOI40" s="356"/>
      <c r="NOJ40" s="356"/>
      <c r="NOK40" s="356"/>
      <c r="NOL40" s="356"/>
      <c r="NOM40" s="356"/>
      <c r="NON40" s="356"/>
      <c r="NOO40" s="356"/>
      <c r="NOP40" s="356"/>
      <c r="NOQ40" s="356"/>
      <c r="NOR40" s="356"/>
      <c r="NOS40" s="356"/>
      <c r="NOT40" s="356"/>
      <c r="NOU40" s="356"/>
      <c r="NOV40" s="356"/>
      <c r="NOW40" s="356"/>
      <c r="NOX40" s="356"/>
      <c r="NOY40" s="356"/>
      <c r="NOZ40" s="356"/>
      <c r="NPA40" s="356"/>
      <c r="NPB40" s="356"/>
      <c r="NPC40" s="356"/>
      <c r="NPD40" s="356"/>
      <c r="NPE40" s="356"/>
      <c r="NPF40" s="356"/>
      <c r="NPG40" s="356"/>
      <c r="NPH40" s="356"/>
      <c r="NPI40" s="356"/>
      <c r="NPJ40" s="356"/>
      <c r="NPK40" s="356"/>
      <c r="NPL40" s="356"/>
      <c r="NPM40" s="356"/>
      <c r="NPN40" s="356"/>
      <c r="NPO40" s="356"/>
      <c r="NPP40" s="356"/>
      <c r="NPQ40" s="356"/>
      <c r="NPR40" s="356"/>
      <c r="NPS40" s="356"/>
      <c r="NPT40" s="356"/>
      <c r="NPU40" s="356"/>
      <c r="NPV40" s="356"/>
      <c r="NPW40" s="356"/>
      <c r="NPX40" s="356"/>
      <c r="NPY40" s="356"/>
      <c r="NPZ40" s="356"/>
      <c r="NQA40" s="356"/>
      <c r="NQB40" s="356"/>
      <c r="NQC40" s="356"/>
      <c r="NQD40" s="356"/>
      <c r="NQE40" s="356"/>
      <c r="NQF40" s="356"/>
      <c r="NQG40" s="356"/>
      <c r="NQH40" s="356"/>
      <c r="NQI40" s="356"/>
      <c r="NQJ40" s="356"/>
      <c r="NQK40" s="356"/>
      <c r="NQL40" s="356"/>
      <c r="NQM40" s="356"/>
      <c r="NQN40" s="356"/>
      <c r="NQO40" s="356"/>
      <c r="NQP40" s="356"/>
      <c r="NQQ40" s="356"/>
      <c r="NQR40" s="356"/>
      <c r="NQS40" s="356"/>
      <c r="NQT40" s="356"/>
      <c r="NQU40" s="356"/>
      <c r="NQV40" s="356"/>
      <c r="NQW40" s="356"/>
      <c r="NQX40" s="356"/>
      <c r="NQY40" s="356"/>
      <c r="NQZ40" s="356"/>
      <c r="NRA40" s="356"/>
      <c r="NRB40" s="356"/>
      <c r="NRC40" s="356"/>
      <c r="NRD40" s="356"/>
      <c r="NRE40" s="356"/>
      <c r="NRF40" s="356"/>
      <c r="NRG40" s="356"/>
      <c r="NRH40" s="356"/>
      <c r="NRI40" s="356"/>
      <c r="NRJ40" s="356"/>
      <c r="NRK40" s="356"/>
      <c r="NRL40" s="356"/>
      <c r="NRM40" s="356"/>
      <c r="NRN40" s="356"/>
      <c r="NRO40" s="356"/>
      <c r="NRP40" s="356"/>
      <c r="NRQ40" s="356"/>
      <c r="NRR40" s="356"/>
      <c r="NRS40" s="356"/>
      <c r="NRT40" s="356"/>
      <c r="NRU40" s="356"/>
      <c r="NRV40" s="356"/>
      <c r="NRW40" s="356"/>
      <c r="NRX40" s="356"/>
      <c r="NRY40" s="356"/>
      <c r="NRZ40" s="356"/>
      <c r="NSA40" s="356"/>
      <c r="NSB40" s="356"/>
      <c r="NSC40" s="356"/>
      <c r="NSD40" s="356"/>
      <c r="NSE40" s="356"/>
      <c r="NSF40" s="356"/>
      <c r="NSG40" s="356"/>
      <c r="NSH40" s="356"/>
      <c r="NSI40" s="356"/>
      <c r="NSJ40" s="356"/>
      <c r="NSK40" s="356"/>
      <c r="NSL40" s="356"/>
      <c r="NSM40" s="356"/>
      <c r="NSN40" s="356"/>
      <c r="NSO40" s="356"/>
      <c r="NSP40" s="356"/>
      <c r="NSQ40" s="356"/>
      <c r="NSR40" s="356"/>
      <c r="NSS40" s="356"/>
      <c r="NST40" s="356"/>
      <c r="NSU40" s="356"/>
      <c r="NSV40" s="356"/>
      <c r="NSW40" s="356"/>
      <c r="NSX40" s="356"/>
      <c r="NSY40" s="356"/>
      <c r="NSZ40" s="356"/>
      <c r="NTA40" s="356"/>
      <c r="NTB40" s="356"/>
      <c r="NTC40" s="356"/>
      <c r="NTD40" s="356"/>
      <c r="NTE40" s="356"/>
      <c r="NTF40" s="356"/>
      <c r="NTG40" s="356"/>
      <c r="NTH40" s="356"/>
      <c r="NTI40" s="356"/>
      <c r="NTJ40" s="356"/>
      <c r="NTK40" s="356"/>
      <c r="NTL40" s="356"/>
      <c r="NTM40" s="356"/>
      <c r="NTN40" s="356"/>
      <c r="NTO40" s="356"/>
      <c r="NTP40" s="356"/>
      <c r="NTQ40" s="356"/>
      <c r="NTR40" s="356"/>
      <c r="NTS40" s="356"/>
      <c r="NTT40" s="356"/>
      <c r="NTU40" s="356"/>
      <c r="NTV40" s="356"/>
      <c r="NTW40" s="356"/>
      <c r="NTX40" s="356"/>
      <c r="NTY40" s="356"/>
      <c r="NTZ40" s="356"/>
      <c r="NUA40" s="356"/>
      <c r="NUB40" s="356"/>
      <c r="NUC40" s="356"/>
      <c r="NUD40" s="356"/>
      <c r="NUE40" s="356"/>
      <c r="NUF40" s="356"/>
      <c r="NUG40" s="356"/>
      <c r="NUH40" s="356"/>
      <c r="NUI40" s="356"/>
      <c r="NUJ40" s="356"/>
      <c r="NUK40" s="356"/>
      <c r="NUL40" s="356"/>
      <c r="NUM40" s="356"/>
      <c r="NUN40" s="356"/>
      <c r="NUO40" s="356"/>
      <c r="NUP40" s="356"/>
      <c r="NUQ40" s="356"/>
      <c r="NUR40" s="356"/>
      <c r="NUS40" s="356"/>
      <c r="NUT40" s="356"/>
      <c r="NUU40" s="356"/>
      <c r="NUV40" s="356"/>
      <c r="NUW40" s="356"/>
      <c r="NUX40" s="356"/>
      <c r="NUY40" s="356"/>
      <c r="NUZ40" s="356"/>
      <c r="NVA40" s="356"/>
      <c r="NVB40" s="356"/>
      <c r="NVC40" s="356"/>
      <c r="NVD40" s="356"/>
      <c r="NVE40" s="356"/>
      <c r="NVF40" s="356"/>
      <c r="NVG40" s="356"/>
      <c r="NVH40" s="356"/>
      <c r="NVI40" s="356"/>
      <c r="NVJ40" s="356"/>
      <c r="NVK40" s="356"/>
      <c r="NVL40" s="356"/>
      <c r="NVM40" s="356"/>
      <c r="NVN40" s="356"/>
      <c r="NVO40" s="356"/>
      <c r="NVP40" s="356"/>
      <c r="NVQ40" s="356"/>
      <c r="NVR40" s="356"/>
      <c r="NVS40" s="356"/>
      <c r="NVT40" s="356"/>
      <c r="NVU40" s="356"/>
      <c r="NVV40" s="356"/>
      <c r="NVW40" s="356"/>
      <c r="NVX40" s="356"/>
      <c r="NVY40" s="356"/>
      <c r="NVZ40" s="356"/>
      <c r="NWA40" s="356"/>
      <c r="NWB40" s="356"/>
      <c r="NWC40" s="356"/>
      <c r="NWD40" s="356"/>
      <c r="NWE40" s="356"/>
      <c r="NWF40" s="356"/>
      <c r="NWG40" s="356"/>
      <c r="NWH40" s="356"/>
      <c r="NWI40" s="356"/>
      <c r="NWJ40" s="356"/>
      <c r="NWK40" s="356"/>
      <c r="NWL40" s="356"/>
      <c r="NWM40" s="356"/>
      <c r="NWN40" s="356"/>
      <c r="NWO40" s="356"/>
      <c r="NWP40" s="356"/>
      <c r="NWQ40" s="356"/>
      <c r="NWR40" s="356"/>
      <c r="NWS40" s="356"/>
      <c r="NWT40" s="356"/>
      <c r="NWU40" s="356"/>
      <c r="NWV40" s="356"/>
      <c r="NWW40" s="356"/>
      <c r="NWX40" s="356"/>
      <c r="NWY40" s="356"/>
      <c r="NWZ40" s="356"/>
      <c r="NXA40" s="356"/>
      <c r="NXB40" s="356"/>
      <c r="NXC40" s="356"/>
      <c r="NXD40" s="356"/>
      <c r="NXE40" s="356"/>
      <c r="NXF40" s="356"/>
      <c r="NXG40" s="356"/>
      <c r="NXH40" s="356"/>
      <c r="NXI40" s="356"/>
      <c r="NXJ40" s="356"/>
      <c r="NXK40" s="356"/>
      <c r="NXL40" s="356"/>
      <c r="NXM40" s="356"/>
      <c r="NXN40" s="356"/>
      <c r="NXO40" s="356"/>
      <c r="NXP40" s="356"/>
      <c r="NXQ40" s="356"/>
      <c r="NXR40" s="356"/>
      <c r="NXS40" s="356"/>
      <c r="NXT40" s="356"/>
      <c r="NXU40" s="356"/>
      <c r="NXV40" s="356"/>
      <c r="NXW40" s="356"/>
      <c r="NXX40" s="356"/>
      <c r="NXY40" s="356"/>
      <c r="NXZ40" s="356"/>
      <c r="NYA40" s="356"/>
      <c r="NYB40" s="356"/>
      <c r="NYC40" s="356"/>
      <c r="NYD40" s="356"/>
      <c r="NYE40" s="356"/>
      <c r="NYF40" s="356"/>
      <c r="NYG40" s="356"/>
      <c r="NYH40" s="356"/>
      <c r="NYI40" s="356"/>
      <c r="NYJ40" s="356"/>
      <c r="NYK40" s="356"/>
      <c r="NYL40" s="356"/>
      <c r="NYM40" s="356"/>
      <c r="NYN40" s="356"/>
      <c r="NYO40" s="356"/>
      <c r="NYP40" s="356"/>
      <c r="NYQ40" s="356"/>
      <c r="NYR40" s="356"/>
      <c r="NYS40" s="356"/>
      <c r="NYT40" s="356"/>
      <c r="NYU40" s="356"/>
      <c r="NYV40" s="356"/>
      <c r="NYW40" s="356"/>
      <c r="NYX40" s="356"/>
      <c r="NYY40" s="356"/>
      <c r="NYZ40" s="356"/>
      <c r="NZA40" s="356"/>
      <c r="NZB40" s="356"/>
      <c r="NZC40" s="356"/>
      <c r="NZD40" s="356"/>
      <c r="NZE40" s="356"/>
      <c r="NZF40" s="356"/>
      <c r="NZG40" s="356"/>
      <c r="NZH40" s="356"/>
      <c r="NZI40" s="356"/>
      <c r="NZJ40" s="356"/>
      <c r="NZK40" s="356"/>
      <c r="NZL40" s="356"/>
      <c r="NZM40" s="356"/>
      <c r="NZN40" s="356"/>
      <c r="NZO40" s="356"/>
      <c r="NZP40" s="356"/>
      <c r="NZQ40" s="356"/>
      <c r="NZR40" s="356"/>
      <c r="NZS40" s="356"/>
      <c r="NZT40" s="356"/>
      <c r="NZU40" s="356"/>
      <c r="NZV40" s="356"/>
      <c r="NZW40" s="356"/>
      <c r="NZX40" s="356"/>
      <c r="NZY40" s="356"/>
      <c r="NZZ40" s="356"/>
      <c r="OAA40" s="356"/>
      <c r="OAB40" s="356"/>
      <c r="OAC40" s="356"/>
      <c r="OAD40" s="356"/>
      <c r="OAE40" s="356"/>
      <c r="OAF40" s="356"/>
      <c r="OAG40" s="356"/>
      <c r="OAH40" s="356"/>
      <c r="OAI40" s="356"/>
      <c r="OAJ40" s="356"/>
      <c r="OAK40" s="356"/>
      <c r="OAL40" s="356"/>
      <c r="OAM40" s="356"/>
      <c r="OAN40" s="356"/>
      <c r="OAO40" s="356"/>
      <c r="OAP40" s="356"/>
      <c r="OAQ40" s="356"/>
      <c r="OAR40" s="356"/>
      <c r="OAS40" s="356"/>
      <c r="OAT40" s="356"/>
      <c r="OAU40" s="356"/>
      <c r="OAV40" s="356"/>
      <c r="OAW40" s="356"/>
      <c r="OAX40" s="356"/>
      <c r="OAY40" s="356"/>
      <c r="OAZ40" s="356"/>
      <c r="OBA40" s="356"/>
      <c r="OBB40" s="356"/>
      <c r="OBC40" s="356"/>
      <c r="OBD40" s="356"/>
      <c r="OBE40" s="356"/>
      <c r="OBF40" s="356"/>
      <c r="OBG40" s="356"/>
      <c r="OBH40" s="356"/>
      <c r="OBI40" s="356"/>
      <c r="OBJ40" s="356"/>
      <c r="OBK40" s="356"/>
      <c r="OBL40" s="356"/>
      <c r="OBM40" s="356"/>
      <c r="OBN40" s="356"/>
      <c r="OBO40" s="356"/>
      <c r="OBP40" s="356"/>
      <c r="OBQ40" s="356"/>
      <c r="OBR40" s="356"/>
      <c r="OBS40" s="356"/>
      <c r="OBT40" s="356"/>
      <c r="OBU40" s="356"/>
      <c r="OBV40" s="356"/>
      <c r="OBW40" s="356"/>
      <c r="OBX40" s="356"/>
      <c r="OBY40" s="356"/>
      <c r="OBZ40" s="356"/>
      <c r="OCA40" s="356"/>
      <c r="OCB40" s="356"/>
      <c r="OCC40" s="356"/>
      <c r="OCD40" s="356"/>
      <c r="OCE40" s="356"/>
      <c r="OCF40" s="356"/>
      <c r="OCG40" s="356"/>
      <c r="OCH40" s="356"/>
      <c r="OCI40" s="356"/>
      <c r="OCJ40" s="356"/>
      <c r="OCK40" s="356"/>
      <c r="OCL40" s="356"/>
      <c r="OCM40" s="356"/>
      <c r="OCN40" s="356"/>
      <c r="OCO40" s="356"/>
      <c r="OCP40" s="356"/>
      <c r="OCQ40" s="356"/>
      <c r="OCR40" s="356"/>
      <c r="OCS40" s="356"/>
      <c r="OCT40" s="356"/>
      <c r="OCU40" s="356"/>
      <c r="OCV40" s="356"/>
      <c r="OCW40" s="356"/>
      <c r="OCX40" s="356"/>
      <c r="OCY40" s="356"/>
      <c r="OCZ40" s="356"/>
      <c r="ODA40" s="356"/>
      <c r="ODB40" s="356"/>
      <c r="ODC40" s="356"/>
      <c r="ODD40" s="356"/>
      <c r="ODE40" s="356"/>
      <c r="ODF40" s="356"/>
      <c r="ODG40" s="356"/>
      <c r="ODH40" s="356"/>
      <c r="ODI40" s="356"/>
      <c r="ODJ40" s="356"/>
      <c r="ODK40" s="356"/>
      <c r="ODL40" s="356"/>
      <c r="ODM40" s="356"/>
      <c r="ODN40" s="356"/>
      <c r="ODO40" s="356"/>
      <c r="ODP40" s="356"/>
      <c r="ODQ40" s="356"/>
      <c r="ODR40" s="356"/>
      <c r="ODS40" s="356"/>
      <c r="ODT40" s="356"/>
      <c r="ODU40" s="356"/>
      <c r="ODV40" s="356"/>
      <c r="ODW40" s="356"/>
      <c r="ODX40" s="356"/>
      <c r="ODY40" s="356"/>
      <c r="ODZ40" s="356"/>
      <c r="OEA40" s="356"/>
      <c r="OEB40" s="356"/>
      <c r="OEC40" s="356"/>
      <c r="OED40" s="356"/>
      <c r="OEE40" s="356"/>
      <c r="OEF40" s="356"/>
      <c r="OEG40" s="356"/>
      <c r="OEH40" s="356"/>
      <c r="OEI40" s="356"/>
      <c r="OEJ40" s="356"/>
      <c r="OEK40" s="356"/>
      <c r="OEL40" s="356"/>
      <c r="OEM40" s="356"/>
      <c r="OEN40" s="356"/>
      <c r="OEO40" s="356"/>
      <c r="OEP40" s="356"/>
      <c r="OEQ40" s="356"/>
      <c r="OER40" s="356"/>
      <c r="OES40" s="356"/>
      <c r="OET40" s="356"/>
      <c r="OEU40" s="356"/>
      <c r="OEV40" s="356"/>
      <c r="OEW40" s="356"/>
      <c r="OEX40" s="356"/>
      <c r="OEY40" s="356"/>
      <c r="OEZ40" s="356"/>
      <c r="OFA40" s="356"/>
      <c r="OFB40" s="356"/>
      <c r="OFC40" s="356"/>
      <c r="OFD40" s="356"/>
      <c r="OFE40" s="356"/>
      <c r="OFF40" s="356"/>
      <c r="OFG40" s="356"/>
      <c r="OFH40" s="356"/>
      <c r="OFI40" s="356"/>
      <c r="OFJ40" s="356"/>
      <c r="OFK40" s="356"/>
      <c r="OFL40" s="356"/>
      <c r="OFM40" s="356"/>
      <c r="OFN40" s="356"/>
      <c r="OFO40" s="356"/>
      <c r="OFP40" s="356"/>
      <c r="OFQ40" s="356"/>
      <c r="OFR40" s="356"/>
      <c r="OFS40" s="356"/>
      <c r="OFT40" s="356"/>
      <c r="OFU40" s="356"/>
      <c r="OFV40" s="356"/>
      <c r="OFW40" s="356"/>
      <c r="OFX40" s="356"/>
      <c r="OFY40" s="356"/>
      <c r="OFZ40" s="356"/>
      <c r="OGA40" s="356"/>
      <c r="OGB40" s="356"/>
      <c r="OGC40" s="356"/>
      <c r="OGD40" s="356"/>
      <c r="OGE40" s="356"/>
      <c r="OGF40" s="356"/>
      <c r="OGG40" s="356"/>
      <c r="OGH40" s="356"/>
      <c r="OGI40" s="356"/>
      <c r="OGJ40" s="356"/>
      <c r="OGK40" s="356"/>
      <c r="OGL40" s="356"/>
      <c r="OGM40" s="356"/>
      <c r="OGN40" s="356"/>
      <c r="OGO40" s="356"/>
      <c r="OGP40" s="356"/>
      <c r="OGQ40" s="356"/>
      <c r="OGR40" s="356"/>
      <c r="OGS40" s="356"/>
      <c r="OGT40" s="356"/>
      <c r="OGU40" s="356"/>
      <c r="OGV40" s="356"/>
      <c r="OGW40" s="356"/>
      <c r="OGX40" s="356"/>
      <c r="OGY40" s="356"/>
      <c r="OGZ40" s="356"/>
      <c r="OHA40" s="356"/>
      <c r="OHB40" s="356"/>
      <c r="OHC40" s="356"/>
      <c r="OHD40" s="356"/>
      <c r="OHE40" s="356"/>
      <c r="OHF40" s="356"/>
      <c r="OHG40" s="356"/>
      <c r="OHH40" s="356"/>
      <c r="OHI40" s="356"/>
      <c r="OHJ40" s="356"/>
      <c r="OHK40" s="356"/>
      <c r="OHL40" s="356"/>
      <c r="OHM40" s="356"/>
      <c r="OHN40" s="356"/>
      <c r="OHO40" s="356"/>
      <c r="OHP40" s="356"/>
      <c r="OHQ40" s="356"/>
      <c r="OHR40" s="356"/>
      <c r="OHS40" s="356"/>
      <c r="OHT40" s="356"/>
      <c r="OHU40" s="356"/>
      <c r="OHV40" s="356"/>
      <c r="OHW40" s="356"/>
      <c r="OHX40" s="356"/>
      <c r="OHY40" s="356"/>
      <c r="OHZ40" s="356"/>
      <c r="OIA40" s="356"/>
      <c r="OIB40" s="356"/>
      <c r="OIC40" s="356"/>
      <c r="OID40" s="356"/>
      <c r="OIE40" s="356"/>
      <c r="OIF40" s="356"/>
      <c r="OIG40" s="356"/>
      <c r="OIH40" s="356"/>
      <c r="OII40" s="356"/>
      <c r="OIJ40" s="356"/>
      <c r="OIK40" s="356"/>
      <c r="OIL40" s="356"/>
      <c r="OIM40" s="356"/>
      <c r="OIN40" s="356"/>
      <c r="OIO40" s="356"/>
      <c r="OIP40" s="356"/>
      <c r="OIQ40" s="356"/>
      <c r="OIR40" s="356"/>
      <c r="OIS40" s="356"/>
      <c r="OIT40" s="356"/>
      <c r="OIU40" s="356"/>
      <c r="OIV40" s="356"/>
      <c r="OIW40" s="356"/>
      <c r="OIX40" s="356"/>
      <c r="OIY40" s="356"/>
      <c r="OIZ40" s="356"/>
      <c r="OJA40" s="356"/>
      <c r="OJB40" s="356"/>
      <c r="OJC40" s="356"/>
      <c r="OJD40" s="356"/>
      <c r="OJE40" s="356"/>
      <c r="OJF40" s="356"/>
      <c r="OJG40" s="356"/>
      <c r="OJH40" s="356"/>
      <c r="OJI40" s="356"/>
      <c r="OJJ40" s="356"/>
      <c r="OJK40" s="356"/>
      <c r="OJL40" s="356"/>
      <c r="OJM40" s="356"/>
      <c r="OJN40" s="356"/>
      <c r="OJO40" s="356"/>
      <c r="OJP40" s="356"/>
      <c r="OJQ40" s="356"/>
      <c r="OJR40" s="356"/>
      <c r="OJS40" s="356"/>
      <c r="OJT40" s="356"/>
      <c r="OJU40" s="356"/>
      <c r="OJV40" s="356"/>
      <c r="OJW40" s="356"/>
      <c r="OJX40" s="356"/>
      <c r="OJY40" s="356"/>
      <c r="OJZ40" s="356"/>
      <c r="OKA40" s="356"/>
      <c r="OKB40" s="356"/>
      <c r="OKC40" s="356"/>
      <c r="OKD40" s="356"/>
      <c r="OKE40" s="356"/>
      <c r="OKF40" s="356"/>
      <c r="OKG40" s="356"/>
      <c r="OKH40" s="356"/>
      <c r="OKI40" s="356"/>
      <c r="OKJ40" s="356"/>
      <c r="OKK40" s="356"/>
      <c r="OKL40" s="356"/>
      <c r="OKM40" s="356"/>
      <c r="OKN40" s="356"/>
      <c r="OKO40" s="356"/>
      <c r="OKP40" s="356"/>
      <c r="OKQ40" s="356"/>
      <c r="OKR40" s="356"/>
      <c r="OKS40" s="356"/>
      <c r="OKT40" s="356"/>
      <c r="OKU40" s="356"/>
      <c r="OKV40" s="356"/>
      <c r="OKW40" s="356"/>
      <c r="OKX40" s="356"/>
      <c r="OKY40" s="356"/>
      <c r="OKZ40" s="356"/>
      <c r="OLA40" s="356"/>
      <c r="OLB40" s="356"/>
      <c r="OLC40" s="356"/>
      <c r="OLD40" s="356"/>
      <c r="OLE40" s="356"/>
      <c r="OLF40" s="356"/>
      <c r="OLG40" s="356"/>
      <c r="OLH40" s="356"/>
      <c r="OLI40" s="356"/>
      <c r="OLJ40" s="356"/>
      <c r="OLK40" s="356"/>
      <c r="OLL40" s="356"/>
      <c r="OLM40" s="356"/>
      <c r="OLN40" s="356"/>
      <c r="OLO40" s="356"/>
      <c r="OLP40" s="356"/>
      <c r="OLQ40" s="356"/>
      <c r="OLR40" s="356"/>
      <c r="OLS40" s="356"/>
      <c r="OLT40" s="356"/>
      <c r="OLU40" s="356"/>
      <c r="OLV40" s="356"/>
      <c r="OLW40" s="356"/>
      <c r="OLX40" s="356"/>
      <c r="OLY40" s="356"/>
      <c r="OLZ40" s="356"/>
      <c r="OMA40" s="356"/>
      <c r="OMB40" s="356"/>
      <c r="OMC40" s="356"/>
      <c r="OMD40" s="356"/>
      <c r="OME40" s="356"/>
      <c r="OMF40" s="356"/>
      <c r="OMG40" s="356"/>
      <c r="OMH40" s="356"/>
      <c r="OMI40" s="356"/>
      <c r="OMJ40" s="356"/>
      <c r="OMK40" s="356"/>
      <c r="OML40" s="356"/>
      <c r="OMM40" s="356"/>
      <c r="OMN40" s="356"/>
      <c r="OMO40" s="356"/>
      <c r="OMP40" s="356"/>
      <c r="OMQ40" s="356"/>
      <c r="OMR40" s="356"/>
      <c r="OMS40" s="356"/>
      <c r="OMT40" s="356"/>
      <c r="OMU40" s="356"/>
      <c r="OMV40" s="356"/>
      <c r="OMW40" s="356"/>
      <c r="OMX40" s="356"/>
      <c r="OMY40" s="356"/>
      <c r="OMZ40" s="356"/>
      <c r="ONA40" s="356"/>
      <c r="ONB40" s="356"/>
      <c r="ONC40" s="356"/>
      <c r="OND40" s="356"/>
      <c r="ONE40" s="356"/>
      <c r="ONF40" s="356"/>
      <c r="ONG40" s="356"/>
      <c r="ONH40" s="356"/>
      <c r="ONI40" s="356"/>
      <c r="ONJ40" s="356"/>
      <c r="ONK40" s="356"/>
      <c r="ONL40" s="356"/>
      <c r="ONM40" s="356"/>
      <c r="ONN40" s="356"/>
      <c r="ONO40" s="356"/>
      <c r="ONP40" s="356"/>
      <c r="ONQ40" s="356"/>
      <c r="ONR40" s="356"/>
      <c r="ONS40" s="356"/>
      <c r="ONT40" s="356"/>
      <c r="ONU40" s="356"/>
      <c r="ONV40" s="356"/>
      <c r="ONW40" s="356"/>
      <c r="ONX40" s="356"/>
      <c r="ONY40" s="356"/>
      <c r="ONZ40" s="356"/>
      <c r="OOA40" s="356"/>
      <c r="OOB40" s="356"/>
      <c r="OOC40" s="356"/>
      <c r="OOD40" s="356"/>
      <c r="OOE40" s="356"/>
      <c r="OOF40" s="356"/>
      <c r="OOG40" s="356"/>
      <c r="OOH40" s="356"/>
      <c r="OOI40" s="356"/>
      <c r="OOJ40" s="356"/>
      <c r="OOK40" s="356"/>
      <c r="OOL40" s="356"/>
      <c r="OOM40" s="356"/>
      <c r="OON40" s="356"/>
      <c r="OOO40" s="356"/>
      <c r="OOP40" s="356"/>
      <c r="OOQ40" s="356"/>
      <c r="OOR40" s="356"/>
      <c r="OOS40" s="356"/>
      <c r="OOT40" s="356"/>
      <c r="OOU40" s="356"/>
      <c r="OOV40" s="356"/>
      <c r="OOW40" s="356"/>
      <c r="OOX40" s="356"/>
      <c r="OOY40" s="356"/>
      <c r="OOZ40" s="356"/>
      <c r="OPA40" s="356"/>
      <c r="OPB40" s="356"/>
      <c r="OPC40" s="356"/>
      <c r="OPD40" s="356"/>
      <c r="OPE40" s="356"/>
      <c r="OPF40" s="356"/>
      <c r="OPG40" s="356"/>
      <c r="OPH40" s="356"/>
      <c r="OPI40" s="356"/>
      <c r="OPJ40" s="356"/>
      <c r="OPK40" s="356"/>
      <c r="OPL40" s="356"/>
      <c r="OPM40" s="356"/>
      <c r="OPN40" s="356"/>
      <c r="OPO40" s="356"/>
      <c r="OPP40" s="356"/>
      <c r="OPQ40" s="356"/>
      <c r="OPR40" s="356"/>
      <c r="OPS40" s="356"/>
      <c r="OPT40" s="356"/>
      <c r="OPU40" s="356"/>
      <c r="OPV40" s="356"/>
      <c r="OPW40" s="356"/>
      <c r="OPX40" s="356"/>
      <c r="OPY40" s="356"/>
      <c r="OPZ40" s="356"/>
      <c r="OQA40" s="356"/>
      <c r="OQB40" s="356"/>
      <c r="OQC40" s="356"/>
      <c r="OQD40" s="356"/>
      <c r="OQE40" s="356"/>
      <c r="OQF40" s="356"/>
      <c r="OQG40" s="356"/>
      <c r="OQH40" s="356"/>
      <c r="OQI40" s="356"/>
      <c r="OQJ40" s="356"/>
      <c r="OQK40" s="356"/>
      <c r="OQL40" s="356"/>
      <c r="OQM40" s="356"/>
      <c r="OQN40" s="356"/>
      <c r="OQO40" s="356"/>
      <c r="OQP40" s="356"/>
      <c r="OQQ40" s="356"/>
      <c r="OQR40" s="356"/>
      <c r="OQS40" s="356"/>
      <c r="OQT40" s="356"/>
      <c r="OQU40" s="356"/>
      <c r="OQV40" s="356"/>
      <c r="OQW40" s="356"/>
      <c r="OQX40" s="356"/>
      <c r="OQY40" s="356"/>
      <c r="OQZ40" s="356"/>
      <c r="ORA40" s="356"/>
      <c r="ORB40" s="356"/>
      <c r="ORC40" s="356"/>
      <c r="ORD40" s="356"/>
      <c r="ORE40" s="356"/>
      <c r="ORF40" s="356"/>
      <c r="ORG40" s="356"/>
      <c r="ORH40" s="356"/>
      <c r="ORI40" s="356"/>
      <c r="ORJ40" s="356"/>
      <c r="ORK40" s="356"/>
      <c r="ORL40" s="356"/>
      <c r="ORM40" s="356"/>
      <c r="ORN40" s="356"/>
      <c r="ORO40" s="356"/>
      <c r="ORP40" s="356"/>
      <c r="ORQ40" s="356"/>
      <c r="ORR40" s="356"/>
      <c r="ORS40" s="356"/>
      <c r="ORT40" s="356"/>
      <c r="ORU40" s="356"/>
      <c r="ORV40" s="356"/>
      <c r="ORW40" s="356"/>
      <c r="ORX40" s="356"/>
      <c r="ORY40" s="356"/>
      <c r="ORZ40" s="356"/>
      <c r="OSA40" s="356"/>
      <c r="OSB40" s="356"/>
      <c r="OSC40" s="356"/>
      <c r="OSD40" s="356"/>
      <c r="OSE40" s="356"/>
      <c r="OSF40" s="356"/>
      <c r="OSG40" s="356"/>
      <c r="OSH40" s="356"/>
      <c r="OSI40" s="356"/>
      <c r="OSJ40" s="356"/>
      <c r="OSK40" s="356"/>
      <c r="OSL40" s="356"/>
      <c r="OSM40" s="356"/>
      <c r="OSN40" s="356"/>
      <c r="OSO40" s="356"/>
      <c r="OSP40" s="356"/>
      <c r="OSQ40" s="356"/>
      <c r="OSR40" s="356"/>
      <c r="OSS40" s="356"/>
      <c r="OST40" s="356"/>
      <c r="OSU40" s="356"/>
      <c r="OSV40" s="356"/>
      <c r="OSW40" s="356"/>
      <c r="OSX40" s="356"/>
      <c r="OSY40" s="356"/>
      <c r="OSZ40" s="356"/>
      <c r="OTA40" s="356"/>
      <c r="OTB40" s="356"/>
      <c r="OTC40" s="356"/>
      <c r="OTD40" s="356"/>
      <c r="OTE40" s="356"/>
      <c r="OTF40" s="356"/>
      <c r="OTG40" s="356"/>
      <c r="OTH40" s="356"/>
      <c r="OTI40" s="356"/>
      <c r="OTJ40" s="356"/>
      <c r="OTK40" s="356"/>
      <c r="OTL40" s="356"/>
      <c r="OTM40" s="356"/>
      <c r="OTN40" s="356"/>
      <c r="OTO40" s="356"/>
      <c r="OTP40" s="356"/>
      <c r="OTQ40" s="356"/>
      <c r="OTR40" s="356"/>
      <c r="OTS40" s="356"/>
      <c r="OTT40" s="356"/>
      <c r="OTU40" s="356"/>
      <c r="OTV40" s="356"/>
      <c r="OTW40" s="356"/>
      <c r="OTX40" s="356"/>
      <c r="OTY40" s="356"/>
      <c r="OTZ40" s="356"/>
      <c r="OUA40" s="356"/>
      <c r="OUB40" s="356"/>
      <c r="OUC40" s="356"/>
      <c r="OUD40" s="356"/>
      <c r="OUE40" s="356"/>
      <c r="OUF40" s="356"/>
      <c r="OUG40" s="356"/>
      <c r="OUH40" s="356"/>
      <c r="OUI40" s="356"/>
      <c r="OUJ40" s="356"/>
      <c r="OUK40" s="356"/>
      <c r="OUL40" s="356"/>
      <c r="OUM40" s="356"/>
      <c r="OUN40" s="356"/>
      <c r="OUO40" s="356"/>
      <c r="OUP40" s="356"/>
      <c r="OUQ40" s="356"/>
      <c r="OUR40" s="356"/>
      <c r="OUS40" s="356"/>
      <c r="OUT40" s="356"/>
      <c r="OUU40" s="356"/>
      <c r="OUV40" s="356"/>
      <c r="OUW40" s="356"/>
      <c r="OUX40" s="356"/>
      <c r="OUY40" s="356"/>
      <c r="OUZ40" s="356"/>
      <c r="OVA40" s="356"/>
      <c r="OVB40" s="356"/>
      <c r="OVC40" s="356"/>
      <c r="OVD40" s="356"/>
      <c r="OVE40" s="356"/>
      <c r="OVF40" s="356"/>
      <c r="OVG40" s="356"/>
      <c r="OVH40" s="356"/>
      <c r="OVI40" s="356"/>
      <c r="OVJ40" s="356"/>
      <c r="OVK40" s="356"/>
      <c r="OVL40" s="356"/>
      <c r="OVM40" s="356"/>
      <c r="OVN40" s="356"/>
      <c r="OVO40" s="356"/>
      <c r="OVP40" s="356"/>
      <c r="OVQ40" s="356"/>
      <c r="OVR40" s="356"/>
      <c r="OVS40" s="356"/>
      <c r="OVT40" s="356"/>
      <c r="OVU40" s="356"/>
      <c r="OVV40" s="356"/>
      <c r="OVW40" s="356"/>
      <c r="OVX40" s="356"/>
      <c r="OVY40" s="356"/>
      <c r="OVZ40" s="356"/>
      <c r="OWA40" s="356"/>
      <c r="OWB40" s="356"/>
      <c r="OWC40" s="356"/>
      <c r="OWD40" s="356"/>
      <c r="OWE40" s="356"/>
      <c r="OWF40" s="356"/>
      <c r="OWG40" s="356"/>
      <c r="OWH40" s="356"/>
      <c r="OWI40" s="356"/>
      <c r="OWJ40" s="356"/>
      <c r="OWK40" s="356"/>
      <c r="OWL40" s="356"/>
      <c r="OWM40" s="356"/>
      <c r="OWN40" s="356"/>
      <c r="OWO40" s="356"/>
      <c r="OWP40" s="356"/>
      <c r="OWQ40" s="356"/>
      <c r="OWR40" s="356"/>
      <c r="OWS40" s="356"/>
      <c r="OWT40" s="356"/>
      <c r="OWU40" s="356"/>
      <c r="OWV40" s="356"/>
      <c r="OWW40" s="356"/>
      <c r="OWX40" s="356"/>
      <c r="OWY40" s="356"/>
      <c r="OWZ40" s="356"/>
      <c r="OXA40" s="356"/>
      <c r="OXB40" s="356"/>
      <c r="OXC40" s="356"/>
      <c r="OXD40" s="356"/>
      <c r="OXE40" s="356"/>
      <c r="OXF40" s="356"/>
      <c r="OXG40" s="356"/>
      <c r="OXH40" s="356"/>
      <c r="OXI40" s="356"/>
      <c r="OXJ40" s="356"/>
      <c r="OXK40" s="356"/>
      <c r="OXL40" s="356"/>
      <c r="OXM40" s="356"/>
      <c r="OXN40" s="356"/>
      <c r="OXO40" s="356"/>
      <c r="OXP40" s="356"/>
      <c r="OXQ40" s="356"/>
      <c r="OXR40" s="356"/>
      <c r="OXS40" s="356"/>
      <c r="OXT40" s="356"/>
      <c r="OXU40" s="356"/>
      <c r="OXV40" s="356"/>
      <c r="OXW40" s="356"/>
      <c r="OXX40" s="356"/>
      <c r="OXY40" s="356"/>
      <c r="OXZ40" s="356"/>
      <c r="OYA40" s="356"/>
      <c r="OYB40" s="356"/>
      <c r="OYC40" s="356"/>
      <c r="OYD40" s="356"/>
      <c r="OYE40" s="356"/>
      <c r="OYF40" s="356"/>
      <c r="OYG40" s="356"/>
      <c r="OYH40" s="356"/>
      <c r="OYI40" s="356"/>
      <c r="OYJ40" s="356"/>
      <c r="OYK40" s="356"/>
      <c r="OYL40" s="356"/>
      <c r="OYM40" s="356"/>
      <c r="OYN40" s="356"/>
      <c r="OYO40" s="356"/>
      <c r="OYP40" s="356"/>
      <c r="OYQ40" s="356"/>
      <c r="OYR40" s="356"/>
      <c r="OYS40" s="356"/>
      <c r="OYT40" s="356"/>
      <c r="OYU40" s="356"/>
      <c r="OYV40" s="356"/>
      <c r="OYW40" s="356"/>
      <c r="OYX40" s="356"/>
      <c r="OYY40" s="356"/>
      <c r="OYZ40" s="356"/>
      <c r="OZA40" s="356"/>
      <c r="OZB40" s="356"/>
      <c r="OZC40" s="356"/>
      <c r="OZD40" s="356"/>
      <c r="OZE40" s="356"/>
      <c r="OZF40" s="356"/>
      <c r="OZG40" s="356"/>
      <c r="OZH40" s="356"/>
      <c r="OZI40" s="356"/>
      <c r="OZJ40" s="356"/>
      <c r="OZK40" s="356"/>
      <c r="OZL40" s="356"/>
      <c r="OZM40" s="356"/>
      <c r="OZN40" s="356"/>
      <c r="OZO40" s="356"/>
      <c r="OZP40" s="356"/>
      <c r="OZQ40" s="356"/>
      <c r="OZR40" s="356"/>
      <c r="OZS40" s="356"/>
      <c r="OZT40" s="356"/>
      <c r="OZU40" s="356"/>
      <c r="OZV40" s="356"/>
      <c r="OZW40" s="356"/>
      <c r="OZX40" s="356"/>
      <c r="OZY40" s="356"/>
      <c r="OZZ40" s="356"/>
      <c r="PAA40" s="356"/>
      <c r="PAB40" s="356"/>
      <c r="PAC40" s="356"/>
      <c r="PAD40" s="356"/>
      <c r="PAE40" s="356"/>
      <c r="PAF40" s="356"/>
      <c r="PAG40" s="356"/>
      <c r="PAH40" s="356"/>
      <c r="PAI40" s="356"/>
      <c r="PAJ40" s="356"/>
      <c r="PAK40" s="356"/>
      <c r="PAL40" s="356"/>
      <c r="PAM40" s="356"/>
      <c r="PAN40" s="356"/>
      <c r="PAO40" s="356"/>
      <c r="PAP40" s="356"/>
      <c r="PAQ40" s="356"/>
      <c r="PAR40" s="356"/>
      <c r="PAS40" s="356"/>
      <c r="PAT40" s="356"/>
      <c r="PAU40" s="356"/>
      <c r="PAV40" s="356"/>
      <c r="PAW40" s="356"/>
      <c r="PAX40" s="356"/>
      <c r="PAY40" s="356"/>
      <c r="PAZ40" s="356"/>
      <c r="PBA40" s="356"/>
      <c r="PBB40" s="356"/>
      <c r="PBC40" s="356"/>
      <c r="PBD40" s="356"/>
      <c r="PBE40" s="356"/>
      <c r="PBF40" s="356"/>
      <c r="PBG40" s="356"/>
      <c r="PBH40" s="356"/>
      <c r="PBI40" s="356"/>
      <c r="PBJ40" s="356"/>
      <c r="PBK40" s="356"/>
      <c r="PBL40" s="356"/>
      <c r="PBM40" s="356"/>
      <c r="PBN40" s="356"/>
      <c r="PBO40" s="356"/>
      <c r="PBP40" s="356"/>
      <c r="PBQ40" s="356"/>
      <c r="PBR40" s="356"/>
      <c r="PBS40" s="356"/>
      <c r="PBT40" s="356"/>
      <c r="PBU40" s="356"/>
      <c r="PBV40" s="356"/>
      <c r="PBW40" s="356"/>
      <c r="PBX40" s="356"/>
      <c r="PBY40" s="356"/>
      <c r="PBZ40" s="356"/>
      <c r="PCA40" s="356"/>
      <c r="PCB40" s="356"/>
      <c r="PCC40" s="356"/>
      <c r="PCD40" s="356"/>
      <c r="PCE40" s="356"/>
      <c r="PCF40" s="356"/>
      <c r="PCG40" s="356"/>
      <c r="PCH40" s="356"/>
      <c r="PCI40" s="356"/>
      <c r="PCJ40" s="356"/>
      <c r="PCK40" s="356"/>
      <c r="PCL40" s="356"/>
      <c r="PCM40" s="356"/>
      <c r="PCN40" s="356"/>
      <c r="PCO40" s="356"/>
      <c r="PCP40" s="356"/>
      <c r="PCQ40" s="356"/>
      <c r="PCR40" s="356"/>
      <c r="PCS40" s="356"/>
      <c r="PCT40" s="356"/>
      <c r="PCU40" s="356"/>
      <c r="PCV40" s="356"/>
      <c r="PCW40" s="356"/>
      <c r="PCX40" s="356"/>
      <c r="PCY40" s="356"/>
      <c r="PCZ40" s="356"/>
      <c r="PDA40" s="356"/>
      <c r="PDB40" s="356"/>
      <c r="PDC40" s="356"/>
      <c r="PDD40" s="356"/>
      <c r="PDE40" s="356"/>
      <c r="PDF40" s="356"/>
      <c r="PDG40" s="356"/>
      <c r="PDH40" s="356"/>
      <c r="PDI40" s="356"/>
      <c r="PDJ40" s="356"/>
      <c r="PDK40" s="356"/>
      <c r="PDL40" s="356"/>
      <c r="PDM40" s="356"/>
      <c r="PDN40" s="356"/>
      <c r="PDO40" s="356"/>
      <c r="PDP40" s="356"/>
      <c r="PDQ40" s="356"/>
      <c r="PDR40" s="356"/>
      <c r="PDS40" s="356"/>
      <c r="PDT40" s="356"/>
      <c r="PDU40" s="356"/>
      <c r="PDV40" s="356"/>
      <c r="PDW40" s="356"/>
      <c r="PDX40" s="356"/>
      <c r="PDY40" s="356"/>
      <c r="PDZ40" s="356"/>
      <c r="PEA40" s="356"/>
      <c r="PEB40" s="356"/>
      <c r="PEC40" s="356"/>
      <c r="PED40" s="356"/>
      <c r="PEE40" s="356"/>
      <c r="PEF40" s="356"/>
      <c r="PEG40" s="356"/>
      <c r="PEH40" s="356"/>
      <c r="PEI40" s="356"/>
      <c r="PEJ40" s="356"/>
      <c r="PEK40" s="356"/>
      <c r="PEL40" s="356"/>
      <c r="PEM40" s="356"/>
      <c r="PEN40" s="356"/>
      <c r="PEO40" s="356"/>
      <c r="PEP40" s="356"/>
      <c r="PEQ40" s="356"/>
      <c r="PER40" s="356"/>
      <c r="PES40" s="356"/>
      <c r="PET40" s="356"/>
      <c r="PEU40" s="356"/>
      <c r="PEV40" s="356"/>
      <c r="PEW40" s="356"/>
      <c r="PEX40" s="356"/>
      <c r="PEY40" s="356"/>
      <c r="PEZ40" s="356"/>
      <c r="PFA40" s="356"/>
      <c r="PFB40" s="356"/>
      <c r="PFC40" s="356"/>
      <c r="PFD40" s="356"/>
      <c r="PFE40" s="356"/>
      <c r="PFF40" s="356"/>
      <c r="PFG40" s="356"/>
      <c r="PFH40" s="356"/>
      <c r="PFI40" s="356"/>
      <c r="PFJ40" s="356"/>
      <c r="PFK40" s="356"/>
      <c r="PFL40" s="356"/>
      <c r="PFM40" s="356"/>
      <c r="PFN40" s="356"/>
      <c r="PFO40" s="356"/>
      <c r="PFP40" s="356"/>
      <c r="PFQ40" s="356"/>
      <c r="PFR40" s="356"/>
      <c r="PFS40" s="356"/>
      <c r="PFT40" s="356"/>
      <c r="PFU40" s="356"/>
      <c r="PFV40" s="356"/>
      <c r="PFW40" s="356"/>
      <c r="PFX40" s="356"/>
      <c r="PFY40" s="356"/>
      <c r="PFZ40" s="356"/>
      <c r="PGA40" s="356"/>
      <c r="PGB40" s="356"/>
      <c r="PGC40" s="356"/>
      <c r="PGD40" s="356"/>
      <c r="PGE40" s="356"/>
      <c r="PGF40" s="356"/>
      <c r="PGG40" s="356"/>
      <c r="PGH40" s="356"/>
      <c r="PGI40" s="356"/>
      <c r="PGJ40" s="356"/>
      <c r="PGK40" s="356"/>
      <c r="PGL40" s="356"/>
      <c r="PGM40" s="356"/>
      <c r="PGN40" s="356"/>
      <c r="PGO40" s="356"/>
      <c r="PGP40" s="356"/>
      <c r="PGQ40" s="356"/>
      <c r="PGR40" s="356"/>
      <c r="PGS40" s="356"/>
      <c r="PGT40" s="356"/>
      <c r="PGU40" s="356"/>
      <c r="PGV40" s="356"/>
      <c r="PGW40" s="356"/>
      <c r="PGX40" s="356"/>
      <c r="PGY40" s="356"/>
      <c r="PGZ40" s="356"/>
      <c r="PHA40" s="356"/>
      <c r="PHB40" s="356"/>
      <c r="PHC40" s="356"/>
      <c r="PHD40" s="356"/>
      <c r="PHE40" s="356"/>
      <c r="PHF40" s="356"/>
      <c r="PHG40" s="356"/>
      <c r="PHH40" s="356"/>
      <c r="PHI40" s="356"/>
      <c r="PHJ40" s="356"/>
      <c r="PHK40" s="356"/>
      <c r="PHL40" s="356"/>
      <c r="PHM40" s="356"/>
      <c r="PHN40" s="356"/>
      <c r="PHO40" s="356"/>
      <c r="PHP40" s="356"/>
      <c r="PHQ40" s="356"/>
      <c r="PHR40" s="356"/>
      <c r="PHS40" s="356"/>
      <c r="PHT40" s="356"/>
      <c r="PHU40" s="356"/>
      <c r="PHV40" s="356"/>
      <c r="PHW40" s="356"/>
      <c r="PHX40" s="356"/>
      <c r="PHY40" s="356"/>
      <c r="PHZ40" s="356"/>
      <c r="PIA40" s="356"/>
      <c r="PIB40" s="356"/>
      <c r="PIC40" s="356"/>
      <c r="PID40" s="356"/>
      <c r="PIE40" s="356"/>
      <c r="PIF40" s="356"/>
      <c r="PIG40" s="356"/>
      <c r="PIH40" s="356"/>
      <c r="PII40" s="356"/>
      <c r="PIJ40" s="356"/>
      <c r="PIK40" s="356"/>
      <c r="PIL40" s="356"/>
      <c r="PIM40" s="356"/>
      <c r="PIN40" s="356"/>
      <c r="PIO40" s="356"/>
      <c r="PIP40" s="356"/>
      <c r="PIQ40" s="356"/>
      <c r="PIR40" s="356"/>
      <c r="PIS40" s="356"/>
      <c r="PIT40" s="356"/>
      <c r="PIU40" s="356"/>
      <c r="PIV40" s="356"/>
      <c r="PIW40" s="356"/>
      <c r="PIX40" s="356"/>
      <c r="PIY40" s="356"/>
      <c r="PIZ40" s="356"/>
      <c r="PJA40" s="356"/>
      <c r="PJB40" s="356"/>
      <c r="PJC40" s="356"/>
      <c r="PJD40" s="356"/>
      <c r="PJE40" s="356"/>
      <c r="PJF40" s="356"/>
      <c r="PJG40" s="356"/>
      <c r="PJH40" s="356"/>
      <c r="PJI40" s="356"/>
      <c r="PJJ40" s="356"/>
      <c r="PJK40" s="356"/>
      <c r="PJL40" s="356"/>
      <c r="PJM40" s="356"/>
      <c r="PJN40" s="356"/>
      <c r="PJO40" s="356"/>
      <c r="PJP40" s="356"/>
      <c r="PJQ40" s="356"/>
      <c r="PJR40" s="356"/>
      <c r="PJS40" s="356"/>
      <c r="PJT40" s="356"/>
      <c r="PJU40" s="356"/>
      <c r="PJV40" s="356"/>
      <c r="PJW40" s="356"/>
      <c r="PJX40" s="356"/>
      <c r="PJY40" s="356"/>
      <c r="PJZ40" s="356"/>
      <c r="PKA40" s="356"/>
      <c r="PKB40" s="356"/>
      <c r="PKC40" s="356"/>
      <c r="PKD40" s="356"/>
      <c r="PKE40" s="356"/>
      <c r="PKF40" s="356"/>
      <c r="PKG40" s="356"/>
      <c r="PKH40" s="356"/>
      <c r="PKI40" s="356"/>
      <c r="PKJ40" s="356"/>
      <c r="PKK40" s="356"/>
      <c r="PKL40" s="356"/>
      <c r="PKM40" s="356"/>
      <c r="PKN40" s="356"/>
      <c r="PKO40" s="356"/>
      <c r="PKP40" s="356"/>
      <c r="PKQ40" s="356"/>
      <c r="PKR40" s="356"/>
      <c r="PKS40" s="356"/>
      <c r="PKT40" s="356"/>
      <c r="PKU40" s="356"/>
      <c r="PKV40" s="356"/>
      <c r="PKW40" s="356"/>
      <c r="PKX40" s="356"/>
      <c r="PKY40" s="356"/>
      <c r="PKZ40" s="356"/>
      <c r="PLA40" s="356"/>
      <c r="PLB40" s="356"/>
      <c r="PLC40" s="356"/>
      <c r="PLD40" s="356"/>
      <c r="PLE40" s="356"/>
      <c r="PLF40" s="356"/>
      <c r="PLG40" s="356"/>
      <c r="PLH40" s="356"/>
      <c r="PLI40" s="356"/>
      <c r="PLJ40" s="356"/>
      <c r="PLK40" s="356"/>
      <c r="PLL40" s="356"/>
      <c r="PLM40" s="356"/>
      <c r="PLN40" s="356"/>
      <c r="PLO40" s="356"/>
      <c r="PLP40" s="356"/>
      <c r="PLQ40" s="356"/>
      <c r="PLR40" s="356"/>
      <c r="PLS40" s="356"/>
      <c r="PLT40" s="356"/>
      <c r="PLU40" s="356"/>
      <c r="PLV40" s="356"/>
      <c r="PLW40" s="356"/>
      <c r="PLX40" s="356"/>
      <c r="PLY40" s="356"/>
      <c r="PLZ40" s="356"/>
      <c r="PMA40" s="356"/>
      <c r="PMB40" s="356"/>
      <c r="PMC40" s="356"/>
      <c r="PMD40" s="356"/>
      <c r="PME40" s="356"/>
      <c r="PMF40" s="356"/>
      <c r="PMG40" s="356"/>
      <c r="PMH40" s="356"/>
      <c r="PMI40" s="356"/>
      <c r="PMJ40" s="356"/>
      <c r="PMK40" s="356"/>
      <c r="PML40" s="356"/>
      <c r="PMM40" s="356"/>
      <c r="PMN40" s="356"/>
      <c r="PMO40" s="356"/>
      <c r="PMP40" s="356"/>
      <c r="PMQ40" s="356"/>
      <c r="PMR40" s="356"/>
      <c r="PMS40" s="356"/>
      <c r="PMT40" s="356"/>
      <c r="PMU40" s="356"/>
      <c r="PMV40" s="356"/>
      <c r="PMW40" s="356"/>
      <c r="PMX40" s="356"/>
      <c r="PMY40" s="356"/>
      <c r="PMZ40" s="356"/>
      <c r="PNA40" s="356"/>
      <c r="PNB40" s="356"/>
      <c r="PNC40" s="356"/>
      <c r="PND40" s="356"/>
      <c r="PNE40" s="356"/>
      <c r="PNF40" s="356"/>
      <c r="PNG40" s="356"/>
      <c r="PNH40" s="356"/>
      <c r="PNI40" s="356"/>
      <c r="PNJ40" s="356"/>
      <c r="PNK40" s="356"/>
      <c r="PNL40" s="356"/>
      <c r="PNM40" s="356"/>
      <c r="PNN40" s="356"/>
      <c r="PNO40" s="356"/>
      <c r="PNP40" s="356"/>
      <c r="PNQ40" s="356"/>
      <c r="PNR40" s="356"/>
      <c r="PNS40" s="356"/>
      <c r="PNT40" s="356"/>
      <c r="PNU40" s="356"/>
      <c r="PNV40" s="356"/>
      <c r="PNW40" s="356"/>
      <c r="PNX40" s="356"/>
      <c r="PNY40" s="356"/>
      <c r="PNZ40" s="356"/>
      <c r="POA40" s="356"/>
      <c r="POB40" s="356"/>
      <c r="POC40" s="356"/>
      <c r="POD40" s="356"/>
      <c r="POE40" s="356"/>
      <c r="POF40" s="356"/>
      <c r="POG40" s="356"/>
      <c r="POH40" s="356"/>
      <c r="POI40" s="356"/>
      <c r="POJ40" s="356"/>
      <c r="POK40" s="356"/>
      <c r="POL40" s="356"/>
      <c r="POM40" s="356"/>
      <c r="PON40" s="356"/>
      <c r="POO40" s="356"/>
      <c r="POP40" s="356"/>
      <c r="POQ40" s="356"/>
      <c r="POR40" s="356"/>
      <c r="POS40" s="356"/>
      <c r="POT40" s="356"/>
      <c r="POU40" s="356"/>
      <c r="POV40" s="356"/>
      <c r="POW40" s="356"/>
      <c r="POX40" s="356"/>
      <c r="POY40" s="356"/>
      <c r="POZ40" s="356"/>
      <c r="PPA40" s="356"/>
      <c r="PPB40" s="356"/>
      <c r="PPC40" s="356"/>
      <c r="PPD40" s="356"/>
      <c r="PPE40" s="356"/>
      <c r="PPF40" s="356"/>
      <c r="PPG40" s="356"/>
      <c r="PPH40" s="356"/>
      <c r="PPI40" s="356"/>
      <c r="PPJ40" s="356"/>
      <c r="PPK40" s="356"/>
      <c r="PPL40" s="356"/>
      <c r="PPM40" s="356"/>
      <c r="PPN40" s="356"/>
      <c r="PPO40" s="356"/>
      <c r="PPP40" s="356"/>
      <c r="PPQ40" s="356"/>
      <c r="PPR40" s="356"/>
      <c r="PPS40" s="356"/>
      <c r="PPT40" s="356"/>
      <c r="PPU40" s="356"/>
      <c r="PPV40" s="356"/>
      <c r="PPW40" s="356"/>
      <c r="PPX40" s="356"/>
      <c r="PPY40" s="356"/>
      <c r="PPZ40" s="356"/>
      <c r="PQA40" s="356"/>
      <c r="PQB40" s="356"/>
      <c r="PQC40" s="356"/>
      <c r="PQD40" s="356"/>
      <c r="PQE40" s="356"/>
      <c r="PQF40" s="356"/>
      <c r="PQG40" s="356"/>
      <c r="PQH40" s="356"/>
      <c r="PQI40" s="356"/>
      <c r="PQJ40" s="356"/>
      <c r="PQK40" s="356"/>
      <c r="PQL40" s="356"/>
      <c r="PQM40" s="356"/>
      <c r="PQN40" s="356"/>
      <c r="PQO40" s="356"/>
      <c r="PQP40" s="356"/>
      <c r="PQQ40" s="356"/>
      <c r="PQR40" s="356"/>
      <c r="PQS40" s="356"/>
      <c r="PQT40" s="356"/>
      <c r="PQU40" s="356"/>
      <c r="PQV40" s="356"/>
      <c r="PQW40" s="356"/>
      <c r="PQX40" s="356"/>
      <c r="PQY40" s="356"/>
      <c r="PQZ40" s="356"/>
      <c r="PRA40" s="356"/>
      <c r="PRB40" s="356"/>
      <c r="PRC40" s="356"/>
      <c r="PRD40" s="356"/>
      <c r="PRE40" s="356"/>
      <c r="PRF40" s="356"/>
      <c r="PRG40" s="356"/>
      <c r="PRH40" s="356"/>
      <c r="PRI40" s="356"/>
      <c r="PRJ40" s="356"/>
      <c r="PRK40" s="356"/>
      <c r="PRL40" s="356"/>
      <c r="PRM40" s="356"/>
      <c r="PRN40" s="356"/>
      <c r="PRO40" s="356"/>
      <c r="PRP40" s="356"/>
      <c r="PRQ40" s="356"/>
      <c r="PRR40" s="356"/>
      <c r="PRS40" s="356"/>
      <c r="PRT40" s="356"/>
      <c r="PRU40" s="356"/>
      <c r="PRV40" s="356"/>
      <c r="PRW40" s="356"/>
      <c r="PRX40" s="356"/>
      <c r="PRY40" s="356"/>
      <c r="PRZ40" s="356"/>
      <c r="PSA40" s="356"/>
      <c r="PSB40" s="356"/>
      <c r="PSC40" s="356"/>
      <c r="PSD40" s="356"/>
      <c r="PSE40" s="356"/>
      <c r="PSF40" s="356"/>
      <c r="PSG40" s="356"/>
      <c r="PSH40" s="356"/>
      <c r="PSI40" s="356"/>
      <c r="PSJ40" s="356"/>
      <c r="PSK40" s="356"/>
      <c r="PSL40" s="356"/>
      <c r="PSM40" s="356"/>
      <c r="PSN40" s="356"/>
      <c r="PSO40" s="356"/>
      <c r="PSP40" s="356"/>
      <c r="PSQ40" s="356"/>
      <c r="PSR40" s="356"/>
      <c r="PSS40" s="356"/>
      <c r="PST40" s="356"/>
      <c r="PSU40" s="356"/>
      <c r="PSV40" s="356"/>
      <c r="PSW40" s="356"/>
      <c r="PSX40" s="356"/>
      <c r="PSY40" s="356"/>
      <c r="PSZ40" s="356"/>
      <c r="PTA40" s="356"/>
      <c r="PTB40" s="356"/>
      <c r="PTC40" s="356"/>
      <c r="PTD40" s="356"/>
      <c r="PTE40" s="356"/>
      <c r="PTF40" s="356"/>
      <c r="PTG40" s="356"/>
      <c r="PTH40" s="356"/>
      <c r="PTI40" s="356"/>
      <c r="PTJ40" s="356"/>
      <c r="PTK40" s="356"/>
      <c r="PTL40" s="356"/>
      <c r="PTM40" s="356"/>
      <c r="PTN40" s="356"/>
      <c r="PTO40" s="356"/>
      <c r="PTP40" s="356"/>
      <c r="PTQ40" s="356"/>
      <c r="PTR40" s="356"/>
      <c r="PTS40" s="356"/>
      <c r="PTT40" s="356"/>
      <c r="PTU40" s="356"/>
      <c r="PTV40" s="356"/>
      <c r="PTW40" s="356"/>
      <c r="PTX40" s="356"/>
      <c r="PTY40" s="356"/>
      <c r="PTZ40" s="356"/>
      <c r="PUA40" s="356"/>
      <c r="PUB40" s="356"/>
      <c r="PUC40" s="356"/>
      <c r="PUD40" s="356"/>
      <c r="PUE40" s="356"/>
      <c r="PUF40" s="356"/>
      <c r="PUG40" s="356"/>
      <c r="PUH40" s="356"/>
      <c r="PUI40" s="356"/>
      <c r="PUJ40" s="356"/>
      <c r="PUK40" s="356"/>
      <c r="PUL40" s="356"/>
      <c r="PUM40" s="356"/>
      <c r="PUN40" s="356"/>
      <c r="PUO40" s="356"/>
      <c r="PUP40" s="356"/>
      <c r="PUQ40" s="356"/>
      <c r="PUR40" s="356"/>
      <c r="PUS40" s="356"/>
      <c r="PUT40" s="356"/>
      <c r="PUU40" s="356"/>
      <c r="PUV40" s="356"/>
      <c r="PUW40" s="356"/>
      <c r="PUX40" s="356"/>
      <c r="PUY40" s="356"/>
      <c r="PUZ40" s="356"/>
      <c r="PVA40" s="356"/>
      <c r="PVB40" s="356"/>
      <c r="PVC40" s="356"/>
      <c r="PVD40" s="356"/>
      <c r="PVE40" s="356"/>
      <c r="PVF40" s="356"/>
      <c r="PVG40" s="356"/>
      <c r="PVH40" s="356"/>
      <c r="PVI40" s="356"/>
      <c r="PVJ40" s="356"/>
      <c r="PVK40" s="356"/>
      <c r="PVL40" s="356"/>
      <c r="PVM40" s="356"/>
      <c r="PVN40" s="356"/>
      <c r="PVO40" s="356"/>
      <c r="PVP40" s="356"/>
      <c r="PVQ40" s="356"/>
      <c r="PVR40" s="356"/>
      <c r="PVS40" s="356"/>
      <c r="PVT40" s="356"/>
      <c r="PVU40" s="356"/>
      <c r="PVV40" s="356"/>
      <c r="PVW40" s="356"/>
      <c r="PVX40" s="356"/>
      <c r="PVY40" s="356"/>
      <c r="PVZ40" s="356"/>
      <c r="PWA40" s="356"/>
      <c r="PWB40" s="356"/>
      <c r="PWC40" s="356"/>
      <c r="PWD40" s="356"/>
      <c r="PWE40" s="356"/>
      <c r="PWF40" s="356"/>
      <c r="PWG40" s="356"/>
      <c r="PWH40" s="356"/>
      <c r="PWI40" s="356"/>
      <c r="PWJ40" s="356"/>
      <c r="PWK40" s="356"/>
      <c r="PWL40" s="356"/>
      <c r="PWM40" s="356"/>
      <c r="PWN40" s="356"/>
      <c r="PWO40" s="356"/>
      <c r="PWP40" s="356"/>
      <c r="PWQ40" s="356"/>
      <c r="PWR40" s="356"/>
      <c r="PWS40" s="356"/>
      <c r="PWT40" s="356"/>
      <c r="PWU40" s="356"/>
      <c r="PWV40" s="356"/>
      <c r="PWW40" s="356"/>
      <c r="PWX40" s="356"/>
      <c r="PWY40" s="356"/>
      <c r="PWZ40" s="356"/>
      <c r="PXA40" s="356"/>
      <c r="PXB40" s="356"/>
      <c r="PXC40" s="356"/>
      <c r="PXD40" s="356"/>
      <c r="PXE40" s="356"/>
      <c r="PXF40" s="356"/>
      <c r="PXG40" s="356"/>
      <c r="PXH40" s="356"/>
      <c r="PXI40" s="356"/>
      <c r="PXJ40" s="356"/>
      <c r="PXK40" s="356"/>
      <c r="PXL40" s="356"/>
      <c r="PXM40" s="356"/>
      <c r="PXN40" s="356"/>
      <c r="PXO40" s="356"/>
      <c r="PXP40" s="356"/>
      <c r="PXQ40" s="356"/>
      <c r="PXR40" s="356"/>
      <c r="PXS40" s="356"/>
      <c r="PXT40" s="356"/>
      <c r="PXU40" s="356"/>
      <c r="PXV40" s="356"/>
      <c r="PXW40" s="356"/>
      <c r="PXX40" s="356"/>
      <c r="PXY40" s="356"/>
      <c r="PXZ40" s="356"/>
      <c r="PYA40" s="356"/>
      <c r="PYB40" s="356"/>
      <c r="PYC40" s="356"/>
      <c r="PYD40" s="356"/>
      <c r="PYE40" s="356"/>
      <c r="PYF40" s="356"/>
      <c r="PYG40" s="356"/>
      <c r="PYH40" s="356"/>
      <c r="PYI40" s="356"/>
      <c r="PYJ40" s="356"/>
      <c r="PYK40" s="356"/>
      <c r="PYL40" s="356"/>
      <c r="PYM40" s="356"/>
      <c r="PYN40" s="356"/>
      <c r="PYO40" s="356"/>
      <c r="PYP40" s="356"/>
      <c r="PYQ40" s="356"/>
      <c r="PYR40" s="356"/>
      <c r="PYS40" s="356"/>
      <c r="PYT40" s="356"/>
      <c r="PYU40" s="356"/>
      <c r="PYV40" s="356"/>
      <c r="PYW40" s="356"/>
      <c r="PYX40" s="356"/>
      <c r="PYY40" s="356"/>
      <c r="PYZ40" s="356"/>
      <c r="PZA40" s="356"/>
      <c r="PZB40" s="356"/>
      <c r="PZC40" s="356"/>
      <c r="PZD40" s="356"/>
      <c r="PZE40" s="356"/>
      <c r="PZF40" s="356"/>
      <c r="PZG40" s="356"/>
      <c r="PZH40" s="356"/>
      <c r="PZI40" s="356"/>
      <c r="PZJ40" s="356"/>
      <c r="PZK40" s="356"/>
      <c r="PZL40" s="356"/>
      <c r="PZM40" s="356"/>
      <c r="PZN40" s="356"/>
      <c r="PZO40" s="356"/>
      <c r="PZP40" s="356"/>
      <c r="PZQ40" s="356"/>
      <c r="PZR40" s="356"/>
      <c r="PZS40" s="356"/>
      <c r="PZT40" s="356"/>
      <c r="PZU40" s="356"/>
      <c r="PZV40" s="356"/>
      <c r="PZW40" s="356"/>
      <c r="PZX40" s="356"/>
      <c r="PZY40" s="356"/>
      <c r="PZZ40" s="356"/>
      <c r="QAA40" s="356"/>
      <c r="QAB40" s="356"/>
      <c r="QAC40" s="356"/>
      <c r="QAD40" s="356"/>
      <c r="QAE40" s="356"/>
      <c r="QAF40" s="356"/>
      <c r="QAG40" s="356"/>
      <c r="QAH40" s="356"/>
      <c r="QAI40" s="356"/>
      <c r="QAJ40" s="356"/>
      <c r="QAK40" s="356"/>
      <c r="QAL40" s="356"/>
      <c r="QAM40" s="356"/>
      <c r="QAN40" s="356"/>
      <c r="QAO40" s="356"/>
      <c r="QAP40" s="356"/>
      <c r="QAQ40" s="356"/>
      <c r="QAR40" s="356"/>
      <c r="QAS40" s="356"/>
      <c r="QAT40" s="356"/>
      <c r="QAU40" s="356"/>
      <c r="QAV40" s="356"/>
      <c r="QAW40" s="356"/>
      <c r="QAX40" s="356"/>
      <c r="QAY40" s="356"/>
      <c r="QAZ40" s="356"/>
      <c r="QBA40" s="356"/>
      <c r="QBB40" s="356"/>
      <c r="QBC40" s="356"/>
      <c r="QBD40" s="356"/>
      <c r="QBE40" s="356"/>
      <c r="QBF40" s="356"/>
      <c r="QBG40" s="356"/>
      <c r="QBH40" s="356"/>
      <c r="QBI40" s="356"/>
      <c r="QBJ40" s="356"/>
      <c r="QBK40" s="356"/>
      <c r="QBL40" s="356"/>
      <c r="QBM40" s="356"/>
      <c r="QBN40" s="356"/>
      <c r="QBO40" s="356"/>
      <c r="QBP40" s="356"/>
      <c r="QBQ40" s="356"/>
      <c r="QBR40" s="356"/>
      <c r="QBS40" s="356"/>
      <c r="QBT40" s="356"/>
      <c r="QBU40" s="356"/>
      <c r="QBV40" s="356"/>
      <c r="QBW40" s="356"/>
      <c r="QBX40" s="356"/>
      <c r="QBY40" s="356"/>
      <c r="QBZ40" s="356"/>
      <c r="QCA40" s="356"/>
      <c r="QCB40" s="356"/>
      <c r="QCC40" s="356"/>
      <c r="QCD40" s="356"/>
      <c r="QCE40" s="356"/>
      <c r="QCF40" s="356"/>
      <c r="QCG40" s="356"/>
      <c r="QCH40" s="356"/>
      <c r="QCI40" s="356"/>
      <c r="QCJ40" s="356"/>
      <c r="QCK40" s="356"/>
      <c r="QCL40" s="356"/>
      <c r="QCM40" s="356"/>
      <c r="QCN40" s="356"/>
      <c r="QCO40" s="356"/>
      <c r="QCP40" s="356"/>
      <c r="QCQ40" s="356"/>
      <c r="QCR40" s="356"/>
      <c r="QCS40" s="356"/>
      <c r="QCT40" s="356"/>
      <c r="QCU40" s="356"/>
      <c r="QCV40" s="356"/>
      <c r="QCW40" s="356"/>
      <c r="QCX40" s="356"/>
      <c r="QCY40" s="356"/>
      <c r="QCZ40" s="356"/>
      <c r="QDA40" s="356"/>
      <c r="QDB40" s="356"/>
      <c r="QDC40" s="356"/>
      <c r="QDD40" s="356"/>
      <c r="QDE40" s="356"/>
      <c r="QDF40" s="356"/>
      <c r="QDG40" s="356"/>
      <c r="QDH40" s="356"/>
      <c r="QDI40" s="356"/>
      <c r="QDJ40" s="356"/>
      <c r="QDK40" s="356"/>
      <c r="QDL40" s="356"/>
      <c r="QDM40" s="356"/>
      <c r="QDN40" s="356"/>
      <c r="QDO40" s="356"/>
      <c r="QDP40" s="356"/>
      <c r="QDQ40" s="356"/>
      <c r="QDR40" s="356"/>
      <c r="QDS40" s="356"/>
      <c r="QDT40" s="356"/>
      <c r="QDU40" s="356"/>
      <c r="QDV40" s="356"/>
      <c r="QDW40" s="356"/>
      <c r="QDX40" s="356"/>
      <c r="QDY40" s="356"/>
      <c r="QDZ40" s="356"/>
      <c r="QEA40" s="356"/>
      <c r="QEB40" s="356"/>
      <c r="QEC40" s="356"/>
      <c r="QED40" s="356"/>
      <c r="QEE40" s="356"/>
      <c r="QEF40" s="356"/>
      <c r="QEG40" s="356"/>
      <c r="QEH40" s="356"/>
      <c r="QEI40" s="356"/>
      <c r="QEJ40" s="356"/>
      <c r="QEK40" s="356"/>
      <c r="QEL40" s="356"/>
      <c r="QEM40" s="356"/>
      <c r="QEN40" s="356"/>
      <c r="QEO40" s="356"/>
      <c r="QEP40" s="356"/>
      <c r="QEQ40" s="356"/>
      <c r="QER40" s="356"/>
      <c r="QES40" s="356"/>
      <c r="QET40" s="356"/>
      <c r="QEU40" s="356"/>
      <c r="QEV40" s="356"/>
      <c r="QEW40" s="356"/>
      <c r="QEX40" s="356"/>
      <c r="QEY40" s="356"/>
      <c r="QEZ40" s="356"/>
      <c r="QFA40" s="356"/>
      <c r="QFB40" s="356"/>
      <c r="QFC40" s="356"/>
      <c r="QFD40" s="356"/>
      <c r="QFE40" s="356"/>
      <c r="QFF40" s="356"/>
      <c r="QFG40" s="356"/>
      <c r="QFH40" s="356"/>
      <c r="QFI40" s="356"/>
      <c r="QFJ40" s="356"/>
      <c r="QFK40" s="356"/>
      <c r="QFL40" s="356"/>
      <c r="QFM40" s="356"/>
      <c r="QFN40" s="356"/>
      <c r="QFO40" s="356"/>
      <c r="QFP40" s="356"/>
      <c r="QFQ40" s="356"/>
      <c r="QFR40" s="356"/>
      <c r="QFS40" s="356"/>
      <c r="QFT40" s="356"/>
      <c r="QFU40" s="356"/>
      <c r="QFV40" s="356"/>
      <c r="QFW40" s="356"/>
      <c r="QFX40" s="356"/>
      <c r="QFY40" s="356"/>
      <c r="QFZ40" s="356"/>
      <c r="QGA40" s="356"/>
      <c r="QGB40" s="356"/>
      <c r="QGC40" s="356"/>
      <c r="QGD40" s="356"/>
      <c r="QGE40" s="356"/>
      <c r="QGF40" s="356"/>
      <c r="QGG40" s="356"/>
      <c r="QGH40" s="356"/>
      <c r="QGI40" s="356"/>
      <c r="QGJ40" s="356"/>
      <c r="QGK40" s="356"/>
      <c r="QGL40" s="356"/>
      <c r="QGM40" s="356"/>
      <c r="QGN40" s="356"/>
      <c r="QGO40" s="356"/>
      <c r="QGP40" s="356"/>
      <c r="QGQ40" s="356"/>
      <c r="QGR40" s="356"/>
      <c r="QGS40" s="356"/>
      <c r="QGT40" s="356"/>
      <c r="QGU40" s="356"/>
      <c r="QGV40" s="356"/>
      <c r="QGW40" s="356"/>
      <c r="QGX40" s="356"/>
      <c r="QGY40" s="356"/>
      <c r="QGZ40" s="356"/>
      <c r="QHA40" s="356"/>
      <c r="QHB40" s="356"/>
      <c r="QHC40" s="356"/>
      <c r="QHD40" s="356"/>
      <c r="QHE40" s="356"/>
      <c r="QHF40" s="356"/>
      <c r="QHG40" s="356"/>
      <c r="QHH40" s="356"/>
      <c r="QHI40" s="356"/>
      <c r="QHJ40" s="356"/>
      <c r="QHK40" s="356"/>
      <c r="QHL40" s="356"/>
      <c r="QHM40" s="356"/>
      <c r="QHN40" s="356"/>
      <c r="QHO40" s="356"/>
      <c r="QHP40" s="356"/>
      <c r="QHQ40" s="356"/>
      <c r="QHR40" s="356"/>
      <c r="QHS40" s="356"/>
      <c r="QHT40" s="356"/>
      <c r="QHU40" s="356"/>
      <c r="QHV40" s="356"/>
      <c r="QHW40" s="356"/>
      <c r="QHX40" s="356"/>
      <c r="QHY40" s="356"/>
      <c r="QHZ40" s="356"/>
      <c r="QIA40" s="356"/>
      <c r="QIB40" s="356"/>
      <c r="QIC40" s="356"/>
      <c r="QID40" s="356"/>
      <c r="QIE40" s="356"/>
      <c r="QIF40" s="356"/>
      <c r="QIG40" s="356"/>
      <c r="QIH40" s="356"/>
      <c r="QII40" s="356"/>
      <c r="QIJ40" s="356"/>
      <c r="QIK40" s="356"/>
      <c r="QIL40" s="356"/>
      <c r="QIM40" s="356"/>
      <c r="QIN40" s="356"/>
      <c r="QIO40" s="356"/>
      <c r="QIP40" s="356"/>
      <c r="QIQ40" s="356"/>
      <c r="QIR40" s="356"/>
      <c r="QIS40" s="356"/>
      <c r="QIT40" s="356"/>
      <c r="QIU40" s="356"/>
      <c r="QIV40" s="356"/>
      <c r="QIW40" s="356"/>
      <c r="QIX40" s="356"/>
      <c r="QIY40" s="356"/>
      <c r="QIZ40" s="356"/>
      <c r="QJA40" s="356"/>
      <c r="QJB40" s="356"/>
      <c r="QJC40" s="356"/>
      <c r="QJD40" s="356"/>
      <c r="QJE40" s="356"/>
      <c r="QJF40" s="356"/>
      <c r="QJG40" s="356"/>
      <c r="QJH40" s="356"/>
      <c r="QJI40" s="356"/>
      <c r="QJJ40" s="356"/>
      <c r="QJK40" s="356"/>
      <c r="QJL40" s="356"/>
      <c r="QJM40" s="356"/>
      <c r="QJN40" s="356"/>
      <c r="QJO40" s="356"/>
      <c r="QJP40" s="356"/>
      <c r="QJQ40" s="356"/>
      <c r="QJR40" s="356"/>
      <c r="QJS40" s="356"/>
      <c r="QJT40" s="356"/>
      <c r="QJU40" s="356"/>
      <c r="QJV40" s="356"/>
      <c r="QJW40" s="356"/>
      <c r="QJX40" s="356"/>
      <c r="QJY40" s="356"/>
      <c r="QJZ40" s="356"/>
      <c r="QKA40" s="356"/>
      <c r="QKB40" s="356"/>
      <c r="QKC40" s="356"/>
      <c r="QKD40" s="356"/>
      <c r="QKE40" s="356"/>
      <c r="QKF40" s="356"/>
      <c r="QKG40" s="356"/>
      <c r="QKH40" s="356"/>
      <c r="QKI40" s="356"/>
      <c r="QKJ40" s="356"/>
      <c r="QKK40" s="356"/>
      <c r="QKL40" s="356"/>
      <c r="QKM40" s="356"/>
      <c r="QKN40" s="356"/>
      <c r="QKO40" s="356"/>
      <c r="QKP40" s="356"/>
      <c r="QKQ40" s="356"/>
      <c r="QKR40" s="356"/>
      <c r="QKS40" s="356"/>
      <c r="QKT40" s="356"/>
      <c r="QKU40" s="356"/>
      <c r="QKV40" s="356"/>
      <c r="QKW40" s="356"/>
      <c r="QKX40" s="356"/>
      <c r="QKY40" s="356"/>
      <c r="QKZ40" s="356"/>
      <c r="QLA40" s="356"/>
      <c r="QLB40" s="356"/>
      <c r="QLC40" s="356"/>
      <c r="QLD40" s="356"/>
      <c r="QLE40" s="356"/>
      <c r="QLF40" s="356"/>
      <c r="QLG40" s="356"/>
      <c r="QLH40" s="356"/>
      <c r="QLI40" s="356"/>
      <c r="QLJ40" s="356"/>
      <c r="QLK40" s="356"/>
      <c r="QLL40" s="356"/>
      <c r="QLM40" s="356"/>
      <c r="QLN40" s="356"/>
      <c r="QLO40" s="356"/>
      <c r="QLP40" s="356"/>
      <c r="QLQ40" s="356"/>
      <c r="QLR40" s="356"/>
      <c r="QLS40" s="356"/>
      <c r="QLT40" s="356"/>
      <c r="QLU40" s="356"/>
      <c r="QLV40" s="356"/>
      <c r="QLW40" s="356"/>
      <c r="QLX40" s="356"/>
      <c r="QLY40" s="356"/>
      <c r="QLZ40" s="356"/>
      <c r="QMA40" s="356"/>
      <c r="QMB40" s="356"/>
      <c r="QMC40" s="356"/>
      <c r="QMD40" s="356"/>
      <c r="QME40" s="356"/>
      <c r="QMF40" s="356"/>
      <c r="QMG40" s="356"/>
      <c r="QMH40" s="356"/>
      <c r="QMI40" s="356"/>
      <c r="QMJ40" s="356"/>
      <c r="QMK40" s="356"/>
      <c r="QML40" s="356"/>
      <c r="QMM40" s="356"/>
      <c r="QMN40" s="356"/>
      <c r="QMO40" s="356"/>
      <c r="QMP40" s="356"/>
      <c r="QMQ40" s="356"/>
      <c r="QMR40" s="356"/>
      <c r="QMS40" s="356"/>
      <c r="QMT40" s="356"/>
      <c r="QMU40" s="356"/>
      <c r="QMV40" s="356"/>
      <c r="QMW40" s="356"/>
      <c r="QMX40" s="356"/>
      <c r="QMY40" s="356"/>
      <c r="QMZ40" s="356"/>
      <c r="QNA40" s="356"/>
      <c r="QNB40" s="356"/>
      <c r="QNC40" s="356"/>
      <c r="QND40" s="356"/>
      <c r="QNE40" s="356"/>
      <c r="QNF40" s="356"/>
      <c r="QNG40" s="356"/>
      <c r="QNH40" s="356"/>
      <c r="QNI40" s="356"/>
      <c r="QNJ40" s="356"/>
      <c r="QNK40" s="356"/>
      <c r="QNL40" s="356"/>
      <c r="QNM40" s="356"/>
      <c r="QNN40" s="356"/>
      <c r="QNO40" s="356"/>
      <c r="QNP40" s="356"/>
      <c r="QNQ40" s="356"/>
      <c r="QNR40" s="356"/>
      <c r="QNS40" s="356"/>
      <c r="QNT40" s="356"/>
      <c r="QNU40" s="356"/>
      <c r="QNV40" s="356"/>
      <c r="QNW40" s="356"/>
      <c r="QNX40" s="356"/>
      <c r="QNY40" s="356"/>
      <c r="QNZ40" s="356"/>
      <c r="QOA40" s="356"/>
      <c r="QOB40" s="356"/>
      <c r="QOC40" s="356"/>
      <c r="QOD40" s="356"/>
      <c r="QOE40" s="356"/>
      <c r="QOF40" s="356"/>
      <c r="QOG40" s="356"/>
      <c r="QOH40" s="356"/>
      <c r="QOI40" s="356"/>
      <c r="QOJ40" s="356"/>
      <c r="QOK40" s="356"/>
      <c r="QOL40" s="356"/>
      <c r="QOM40" s="356"/>
      <c r="QON40" s="356"/>
      <c r="QOO40" s="356"/>
      <c r="QOP40" s="356"/>
      <c r="QOQ40" s="356"/>
      <c r="QOR40" s="356"/>
      <c r="QOS40" s="356"/>
      <c r="QOT40" s="356"/>
      <c r="QOU40" s="356"/>
      <c r="QOV40" s="356"/>
      <c r="QOW40" s="356"/>
      <c r="QOX40" s="356"/>
      <c r="QOY40" s="356"/>
      <c r="QOZ40" s="356"/>
      <c r="QPA40" s="356"/>
      <c r="QPB40" s="356"/>
      <c r="QPC40" s="356"/>
      <c r="QPD40" s="356"/>
      <c r="QPE40" s="356"/>
      <c r="QPF40" s="356"/>
      <c r="QPG40" s="356"/>
      <c r="QPH40" s="356"/>
      <c r="QPI40" s="356"/>
      <c r="QPJ40" s="356"/>
      <c r="QPK40" s="356"/>
      <c r="QPL40" s="356"/>
      <c r="QPM40" s="356"/>
      <c r="QPN40" s="356"/>
      <c r="QPO40" s="356"/>
      <c r="QPP40" s="356"/>
      <c r="QPQ40" s="356"/>
      <c r="QPR40" s="356"/>
      <c r="QPS40" s="356"/>
      <c r="QPT40" s="356"/>
      <c r="QPU40" s="356"/>
      <c r="QPV40" s="356"/>
      <c r="QPW40" s="356"/>
      <c r="QPX40" s="356"/>
      <c r="QPY40" s="356"/>
      <c r="QPZ40" s="356"/>
      <c r="QQA40" s="356"/>
      <c r="QQB40" s="356"/>
      <c r="QQC40" s="356"/>
      <c r="QQD40" s="356"/>
      <c r="QQE40" s="356"/>
      <c r="QQF40" s="356"/>
      <c r="QQG40" s="356"/>
      <c r="QQH40" s="356"/>
      <c r="QQI40" s="356"/>
      <c r="QQJ40" s="356"/>
      <c r="QQK40" s="356"/>
      <c r="QQL40" s="356"/>
      <c r="QQM40" s="356"/>
      <c r="QQN40" s="356"/>
      <c r="QQO40" s="356"/>
      <c r="QQP40" s="356"/>
      <c r="QQQ40" s="356"/>
      <c r="QQR40" s="356"/>
      <c r="QQS40" s="356"/>
      <c r="QQT40" s="356"/>
      <c r="QQU40" s="356"/>
      <c r="QQV40" s="356"/>
      <c r="QQW40" s="356"/>
      <c r="QQX40" s="356"/>
      <c r="QQY40" s="356"/>
      <c r="QQZ40" s="356"/>
      <c r="QRA40" s="356"/>
      <c r="QRB40" s="356"/>
      <c r="QRC40" s="356"/>
      <c r="QRD40" s="356"/>
      <c r="QRE40" s="356"/>
      <c r="QRF40" s="356"/>
      <c r="QRG40" s="356"/>
      <c r="QRH40" s="356"/>
      <c r="QRI40" s="356"/>
      <c r="QRJ40" s="356"/>
      <c r="QRK40" s="356"/>
      <c r="QRL40" s="356"/>
      <c r="QRM40" s="356"/>
      <c r="QRN40" s="356"/>
      <c r="QRO40" s="356"/>
      <c r="QRP40" s="356"/>
      <c r="QRQ40" s="356"/>
      <c r="QRR40" s="356"/>
      <c r="QRS40" s="356"/>
      <c r="QRT40" s="356"/>
      <c r="QRU40" s="356"/>
      <c r="QRV40" s="356"/>
      <c r="QRW40" s="356"/>
      <c r="QRX40" s="356"/>
      <c r="QRY40" s="356"/>
      <c r="QRZ40" s="356"/>
      <c r="QSA40" s="356"/>
      <c r="QSB40" s="356"/>
      <c r="QSC40" s="356"/>
      <c r="QSD40" s="356"/>
      <c r="QSE40" s="356"/>
      <c r="QSF40" s="356"/>
      <c r="QSG40" s="356"/>
      <c r="QSH40" s="356"/>
      <c r="QSI40" s="356"/>
      <c r="QSJ40" s="356"/>
      <c r="QSK40" s="356"/>
      <c r="QSL40" s="356"/>
      <c r="QSM40" s="356"/>
      <c r="QSN40" s="356"/>
      <c r="QSO40" s="356"/>
      <c r="QSP40" s="356"/>
      <c r="QSQ40" s="356"/>
      <c r="QSR40" s="356"/>
      <c r="QSS40" s="356"/>
      <c r="QST40" s="356"/>
      <c r="QSU40" s="356"/>
      <c r="QSV40" s="356"/>
      <c r="QSW40" s="356"/>
      <c r="QSX40" s="356"/>
      <c r="QSY40" s="356"/>
      <c r="QSZ40" s="356"/>
      <c r="QTA40" s="356"/>
      <c r="QTB40" s="356"/>
      <c r="QTC40" s="356"/>
      <c r="QTD40" s="356"/>
      <c r="QTE40" s="356"/>
      <c r="QTF40" s="356"/>
      <c r="QTG40" s="356"/>
      <c r="QTH40" s="356"/>
      <c r="QTI40" s="356"/>
      <c r="QTJ40" s="356"/>
      <c r="QTK40" s="356"/>
      <c r="QTL40" s="356"/>
      <c r="QTM40" s="356"/>
      <c r="QTN40" s="356"/>
      <c r="QTO40" s="356"/>
      <c r="QTP40" s="356"/>
      <c r="QTQ40" s="356"/>
      <c r="QTR40" s="356"/>
      <c r="QTS40" s="356"/>
      <c r="QTT40" s="356"/>
      <c r="QTU40" s="356"/>
      <c r="QTV40" s="356"/>
      <c r="QTW40" s="356"/>
      <c r="QTX40" s="356"/>
      <c r="QTY40" s="356"/>
      <c r="QTZ40" s="356"/>
      <c r="QUA40" s="356"/>
      <c r="QUB40" s="356"/>
      <c r="QUC40" s="356"/>
      <c r="QUD40" s="356"/>
      <c r="QUE40" s="356"/>
      <c r="QUF40" s="356"/>
      <c r="QUG40" s="356"/>
      <c r="QUH40" s="356"/>
      <c r="QUI40" s="356"/>
      <c r="QUJ40" s="356"/>
      <c r="QUK40" s="356"/>
      <c r="QUL40" s="356"/>
      <c r="QUM40" s="356"/>
      <c r="QUN40" s="356"/>
      <c r="QUO40" s="356"/>
      <c r="QUP40" s="356"/>
      <c r="QUQ40" s="356"/>
      <c r="QUR40" s="356"/>
      <c r="QUS40" s="356"/>
      <c r="QUT40" s="356"/>
      <c r="QUU40" s="356"/>
      <c r="QUV40" s="356"/>
      <c r="QUW40" s="356"/>
      <c r="QUX40" s="356"/>
      <c r="QUY40" s="356"/>
      <c r="QUZ40" s="356"/>
      <c r="QVA40" s="356"/>
      <c r="QVB40" s="356"/>
      <c r="QVC40" s="356"/>
      <c r="QVD40" s="356"/>
      <c r="QVE40" s="356"/>
      <c r="QVF40" s="356"/>
      <c r="QVG40" s="356"/>
      <c r="QVH40" s="356"/>
      <c r="QVI40" s="356"/>
      <c r="QVJ40" s="356"/>
      <c r="QVK40" s="356"/>
      <c r="QVL40" s="356"/>
      <c r="QVM40" s="356"/>
      <c r="QVN40" s="356"/>
      <c r="QVO40" s="356"/>
      <c r="QVP40" s="356"/>
      <c r="QVQ40" s="356"/>
      <c r="QVR40" s="356"/>
      <c r="QVS40" s="356"/>
      <c r="QVT40" s="356"/>
      <c r="QVU40" s="356"/>
      <c r="QVV40" s="356"/>
      <c r="QVW40" s="356"/>
      <c r="QVX40" s="356"/>
      <c r="QVY40" s="356"/>
      <c r="QVZ40" s="356"/>
      <c r="QWA40" s="356"/>
      <c r="QWB40" s="356"/>
      <c r="QWC40" s="356"/>
      <c r="QWD40" s="356"/>
      <c r="QWE40" s="356"/>
      <c r="QWF40" s="356"/>
      <c r="QWG40" s="356"/>
      <c r="QWH40" s="356"/>
      <c r="QWI40" s="356"/>
      <c r="QWJ40" s="356"/>
      <c r="QWK40" s="356"/>
      <c r="QWL40" s="356"/>
      <c r="QWM40" s="356"/>
      <c r="QWN40" s="356"/>
      <c r="QWO40" s="356"/>
      <c r="QWP40" s="356"/>
      <c r="QWQ40" s="356"/>
      <c r="QWR40" s="356"/>
      <c r="QWS40" s="356"/>
      <c r="QWT40" s="356"/>
      <c r="QWU40" s="356"/>
      <c r="QWV40" s="356"/>
      <c r="QWW40" s="356"/>
      <c r="QWX40" s="356"/>
      <c r="QWY40" s="356"/>
      <c r="QWZ40" s="356"/>
      <c r="QXA40" s="356"/>
      <c r="QXB40" s="356"/>
      <c r="QXC40" s="356"/>
      <c r="QXD40" s="356"/>
      <c r="QXE40" s="356"/>
      <c r="QXF40" s="356"/>
      <c r="QXG40" s="356"/>
      <c r="QXH40" s="356"/>
      <c r="QXI40" s="356"/>
      <c r="QXJ40" s="356"/>
      <c r="QXK40" s="356"/>
      <c r="QXL40" s="356"/>
      <c r="QXM40" s="356"/>
      <c r="QXN40" s="356"/>
      <c r="QXO40" s="356"/>
      <c r="QXP40" s="356"/>
      <c r="QXQ40" s="356"/>
      <c r="QXR40" s="356"/>
      <c r="QXS40" s="356"/>
      <c r="QXT40" s="356"/>
      <c r="QXU40" s="356"/>
      <c r="QXV40" s="356"/>
      <c r="QXW40" s="356"/>
      <c r="QXX40" s="356"/>
      <c r="QXY40" s="356"/>
      <c r="QXZ40" s="356"/>
      <c r="QYA40" s="356"/>
      <c r="QYB40" s="356"/>
      <c r="QYC40" s="356"/>
      <c r="QYD40" s="356"/>
      <c r="QYE40" s="356"/>
      <c r="QYF40" s="356"/>
      <c r="QYG40" s="356"/>
      <c r="QYH40" s="356"/>
      <c r="QYI40" s="356"/>
      <c r="QYJ40" s="356"/>
      <c r="QYK40" s="356"/>
      <c r="QYL40" s="356"/>
      <c r="QYM40" s="356"/>
      <c r="QYN40" s="356"/>
      <c r="QYO40" s="356"/>
      <c r="QYP40" s="356"/>
      <c r="QYQ40" s="356"/>
      <c r="QYR40" s="356"/>
      <c r="QYS40" s="356"/>
      <c r="QYT40" s="356"/>
      <c r="QYU40" s="356"/>
      <c r="QYV40" s="356"/>
      <c r="QYW40" s="356"/>
      <c r="QYX40" s="356"/>
      <c r="QYY40" s="356"/>
      <c r="QYZ40" s="356"/>
      <c r="QZA40" s="356"/>
      <c r="QZB40" s="356"/>
      <c r="QZC40" s="356"/>
      <c r="QZD40" s="356"/>
      <c r="QZE40" s="356"/>
      <c r="QZF40" s="356"/>
      <c r="QZG40" s="356"/>
      <c r="QZH40" s="356"/>
      <c r="QZI40" s="356"/>
      <c r="QZJ40" s="356"/>
      <c r="QZK40" s="356"/>
      <c r="QZL40" s="356"/>
      <c r="QZM40" s="356"/>
      <c r="QZN40" s="356"/>
      <c r="QZO40" s="356"/>
      <c r="QZP40" s="356"/>
      <c r="QZQ40" s="356"/>
      <c r="QZR40" s="356"/>
      <c r="QZS40" s="356"/>
      <c r="QZT40" s="356"/>
      <c r="QZU40" s="356"/>
      <c r="QZV40" s="356"/>
      <c r="QZW40" s="356"/>
      <c r="QZX40" s="356"/>
      <c r="QZY40" s="356"/>
      <c r="QZZ40" s="356"/>
      <c r="RAA40" s="356"/>
      <c r="RAB40" s="356"/>
      <c r="RAC40" s="356"/>
      <c r="RAD40" s="356"/>
      <c r="RAE40" s="356"/>
      <c r="RAF40" s="356"/>
      <c r="RAG40" s="356"/>
      <c r="RAH40" s="356"/>
      <c r="RAI40" s="356"/>
      <c r="RAJ40" s="356"/>
      <c r="RAK40" s="356"/>
      <c r="RAL40" s="356"/>
      <c r="RAM40" s="356"/>
      <c r="RAN40" s="356"/>
      <c r="RAO40" s="356"/>
      <c r="RAP40" s="356"/>
      <c r="RAQ40" s="356"/>
      <c r="RAR40" s="356"/>
      <c r="RAS40" s="356"/>
      <c r="RAT40" s="356"/>
      <c r="RAU40" s="356"/>
      <c r="RAV40" s="356"/>
      <c r="RAW40" s="356"/>
      <c r="RAX40" s="356"/>
      <c r="RAY40" s="356"/>
      <c r="RAZ40" s="356"/>
      <c r="RBA40" s="356"/>
      <c r="RBB40" s="356"/>
      <c r="RBC40" s="356"/>
      <c r="RBD40" s="356"/>
      <c r="RBE40" s="356"/>
      <c r="RBF40" s="356"/>
      <c r="RBG40" s="356"/>
      <c r="RBH40" s="356"/>
      <c r="RBI40" s="356"/>
      <c r="RBJ40" s="356"/>
      <c r="RBK40" s="356"/>
      <c r="RBL40" s="356"/>
      <c r="RBM40" s="356"/>
      <c r="RBN40" s="356"/>
      <c r="RBO40" s="356"/>
      <c r="RBP40" s="356"/>
      <c r="RBQ40" s="356"/>
      <c r="RBR40" s="356"/>
      <c r="RBS40" s="356"/>
      <c r="RBT40" s="356"/>
      <c r="RBU40" s="356"/>
      <c r="RBV40" s="356"/>
      <c r="RBW40" s="356"/>
      <c r="RBX40" s="356"/>
      <c r="RBY40" s="356"/>
      <c r="RBZ40" s="356"/>
      <c r="RCA40" s="356"/>
      <c r="RCB40" s="356"/>
      <c r="RCC40" s="356"/>
      <c r="RCD40" s="356"/>
      <c r="RCE40" s="356"/>
      <c r="RCF40" s="356"/>
      <c r="RCG40" s="356"/>
      <c r="RCH40" s="356"/>
      <c r="RCI40" s="356"/>
      <c r="RCJ40" s="356"/>
      <c r="RCK40" s="356"/>
      <c r="RCL40" s="356"/>
      <c r="RCM40" s="356"/>
      <c r="RCN40" s="356"/>
      <c r="RCO40" s="356"/>
      <c r="RCP40" s="356"/>
      <c r="RCQ40" s="356"/>
      <c r="RCR40" s="356"/>
      <c r="RCS40" s="356"/>
      <c r="RCT40" s="356"/>
      <c r="RCU40" s="356"/>
      <c r="RCV40" s="356"/>
      <c r="RCW40" s="356"/>
      <c r="RCX40" s="356"/>
      <c r="RCY40" s="356"/>
      <c r="RCZ40" s="356"/>
      <c r="RDA40" s="356"/>
      <c r="RDB40" s="356"/>
      <c r="RDC40" s="356"/>
      <c r="RDD40" s="356"/>
      <c r="RDE40" s="356"/>
      <c r="RDF40" s="356"/>
      <c r="RDG40" s="356"/>
      <c r="RDH40" s="356"/>
      <c r="RDI40" s="356"/>
      <c r="RDJ40" s="356"/>
      <c r="RDK40" s="356"/>
      <c r="RDL40" s="356"/>
      <c r="RDM40" s="356"/>
      <c r="RDN40" s="356"/>
      <c r="RDO40" s="356"/>
      <c r="RDP40" s="356"/>
      <c r="RDQ40" s="356"/>
      <c r="RDR40" s="356"/>
      <c r="RDS40" s="356"/>
      <c r="RDT40" s="356"/>
      <c r="RDU40" s="356"/>
      <c r="RDV40" s="356"/>
      <c r="RDW40" s="356"/>
      <c r="RDX40" s="356"/>
      <c r="RDY40" s="356"/>
      <c r="RDZ40" s="356"/>
      <c r="REA40" s="356"/>
      <c r="REB40" s="356"/>
      <c r="REC40" s="356"/>
      <c r="RED40" s="356"/>
      <c r="REE40" s="356"/>
      <c r="REF40" s="356"/>
      <c r="REG40" s="356"/>
      <c r="REH40" s="356"/>
      <c r="REI40" s="356"/>
      <c r="REJ40" s="356"/>
      <c r="REK40" s="356"/>
      <c r="REL40" s="356"/>
      <c r="REM40" s="356"/>
      <c r="REN40" s="356"/>
      <c r="REO40" s="356"/>
      <c r="REP40" s="356"/>
      <c r="REQ40" s="356"/>
      <c r="RER40" s="356"/>
      <c r="RES40" s="356"/>
      <c r="RET40" s="356"/>
      <c r="REU40" s="356"/>
      <c r="REV40" s="356"/>
      <c r="REW40" s="356"/>
      <c r="REX40" s="356"/>
      <c r="REY40" s="356"/>
      <c r="REZ40" s="356"/>
      <c r="RFA40" s="356"/>
      <c r="RFB40" s="356"/>
      <c r="RFC40" s="356"/>
      <c r="RFD40" s="356"/>
      <c r="RFE40" s="356"/>
      <c r="RFF40" s="356"/>
      <c r="RFG40" s="356"/>
      <c r="RFH40" s="356"/>
      <c r="RFI40" s="356"/>
      <c r="RFJ40" s="356"/>
      <c r="RFK40" s="356"/>
      <c r="RFL40" s="356"/>
      <c r="RFM40" s="356"/>
      <c r="RFN40" s="356"/>
      <c r="RFO40" s="356"/>
      <c r="RFP40" s="356"/>
      <c r="RFQ40" s="356"/>
      <c r="RFR40" s="356"/>
      <c r="RFS40" s="356"/>
      <c r="RFT40" s="356"/>
      <c r="RFU40" s="356"/>
      <c r="RFV40" s="356"/>
      <c r="RFW40" s="356"/>
      <c r="RFX40" s="356"/>
      <c r="RFY40" s="356"/>
      <c r="RFZ40" s="356"/>
      <c r="RGA40" s="356"/>
      <c r="RGB40" s="356"/>
      <c r="RGC40" s="356"/>
      <c r="RGD40" s="356"/>
      <c r="RGE40" s="356"/>
      <c r="RGF40" s="356"/>
      <c r="RGG40" s="356"/>
      <c r="RGH40" s="356"/>
      <c r="RGI40" s="356"/>
      <c r="RGJ40" s="356"/>
      <c r="RGK40" s="356"/>
      <c r="RGL40" s="356"/>
      <c r="RGM40" s="356"/>
      <c r="RGN40" s="356"/>
      <c r="RGO40" s="356"/>
      <c r="RGP40" s="356"/>
      <c r="RGQ40" s="356"/>
      <c r="RGR40" s="356"/>
      <c r="RGS40" s="356"/>
      <c r="RGT40" s="356"/>
      <c r="RGU40" s="356"/>
      <c r="RGV40" s="356"/>
      <c r="RGW40" s="356"/>
      <c r="RGX40" s="356"/>
      <c r="RGY40" s="356"/>
      <c r="RGZ40" s="356"/>
      <c r="RHA40" s="356"/>
      <c r="RHB40" s="356"/>
      <c r="RHC40" s="356"/>
      <c r="RHD40" s="356"/>
      <c r="RHE40" s="356"/>
      <c r="RHF40" s="356"/>
      <c r="RHG40" s="356"/>
      <c r="RHH40" s="356"/>
      <c r="RHI40" s="356"/>
      <c r="RHJ40" s="356"/>
      <c r="RHK40" s="356"/>
      <c r="RHL40" s="356"/>
      <c r="RHM40" s="356"/>
      <c r="RHN40" s="356"/>
      <c r="RHO40" s="356"/>
      <c r="RHP40" s="356"/>
      <c r="RHQ40" s="356"/>
      <c r="RHR40" s="356"/>
      <c r="RHS40" s="356"/>
      <c r="RHT40" s="356"/>
      <c r="RHU40" s="356"/>
      <c r="RHV40" s="356"/>
      <c r="RHW40" s="356"/>
      <c r="RHX40" s="356"/>
      <c r="RHY40" s="356"/>
      <c r="RHZ40" s="356"/>
      <c r="RIA40" s="356"/>
      <c r="RIB40" s="356"/>
      <c r="RIC40" s="356"/>
      <c r="RID40" s="356"/>
      <c r="RIE40" s="356"/>
      <c r="RIF40" s="356"/>
      <c r="RIG40" s="356"/>
      <c r="RIH40" s="356"/>
      <c r="RII40" s="356"/>
      <c r="RIJ40" s="356"/>
      <c r="RIK40" s="356"/>
      <c r="RIL40" s="356"/>
      <c r="RIM40" s="356"/>
      <c r="RIN40" s="356"/>
      <c r="RIO40" s="356"/>
      <c r="RIP40" s="356"/>
      <c r="RIQ40" s="356"/>
      <c r="RIR40" s="356"/>
      <c r="RIS40" s="356"/>
      <c r="RIT40" s="356"/>
      <c r="RIU40" s="356"/>
      <c r="RIV40" s="356"/>
      <c r="RIW40" s="356"/>
      <c r="RIX40" s="356"/>
      <c r="RIY40" s="356"/>
      <c r="RIZ40" s="356"/>
      <c r="RJA40" s="356"/>
      <c r="RJB40" s="356"/>
      <c r="RJC40" s="356"/>
      <c r="RJD40" s="356"/>
      <c r="RJE40" s="356"/>
      <c r="RJF40" s="356"/>
      <c r="RJG40" s="356"/>
      <c r="RJH40" s="356"/>
      <c r="RJI40" s="356"/>
      <c r="RJJ40" s="356"/>
      <c r="RJK40" s="356"/>
      <c r="RJL40" s="356"/>
      <c r="RJM40" s="356"/>
      <c r="RJN40" s="356"/>
      <c r="RJO40" s="356"/>
      <c r="RJP40" s="356"/>
      <c r="RJQ40" s="356"/>
      <c r="RJR40" s="356"/>
      <c r="RJS40" s="356"/>
      <c r="RJT40" s="356"/>
      <c r="RJU40" s="356"/>
      <c r="RJV40" s="356"/>
      <c r="RJW40" s="356"/>
      <c r="RJX40" s="356"/>
      <c r="RJY40" s="356"/>
      <c r="RJZ40" s="356"/>
      <c r="RKA40" s="356"/>
      <c r="RKB40" s="356"/>
      <c r="RKC40" s="356"/>
      <c r="RKD40" s="356"/>
      <c r="RKE40" s="356"/>
      <c r="RKF40" s="356"/>
      <c r="RKG40" s="356"/>
      <c r="RKH40" s="356"/>
      <c r="RKI40" s="356"/>
      <c r="RKJ40" s="356"/>
      <c r="RKK40" s="356"/>
      <c r="RKL40" s="356"/>
      <c r="RKM40" s="356"/>
      <c r="RKN40" s="356"/>
      <c r="RKO40" s="356"/>
      <c r="RKP40" s="356"/>
      <c r="RKQ40" s="356"/>
      <c r="RKR40" s="356"/>
      <c r="RKS40" s="356"/>
      <c r="RKT40" s="356"/>
      <c r="RKU40" s="356"/>
      <c r="RKV40" s="356"/>
      <c r="RKW40" s="356"/>
      <c r="RKX40" s="356"/>
      <c r="RKY40" s="356"/>
      <c r="RKZ40" s="356"/>
      <c r="RLA40" s="356"/>
      <c r="RLB40" s="356"/>
      <c r="RLC40" s="356"/>
      <c r="RLD40" s="356"/>
      <c r="RLE40" s="356"/>
      <c r="RLF40" s="356"/>
      <c r="RLG40" s="356"/>
      <c r="RLH40" s="356"/>
      <c r="RLI40" s="356"/>
      <c r="RLJ40" s="356"/>
      <c r="RLK40" s="356"/>
      <c r="RLL40" s="356"/>
      <c r="RLM40" s="356"/>
      <c r="RLN40" s="356"/>
      <c r="RLO40" s="356"/>
      <c r="RLP40" s="356"/>
      <c r="RLQ40" s="356"/>
      <c r="RLR40" s="356"/>
      <c r="RLS40" s="356"/>
      <c r="RLT40" s="356"/>
      <c r="RLU40" s="356"/>
      <c r="RLV40" s="356"/>
      <c r="RLW40" s="356"/>
      <c r="RLX40" s="356"/>
      <c r="RLY40" s="356"/>
      <c r="RLZ40" s="356"/>
      <c r="RMA40" s="356"/>
      <c r="RMB40" s="356"/>
      <c r="RMC40" s="356"/>
      <c r="RMD40" s="356"/>
      <c r="RME40" s="356"/>
      <c r="RMF40" s="356"/>
      <c r="RMG40" s="356"/>
      <c r="RMH40" s="356"/>
      <c r="RMI40" s="356"/>
      <c r="RMJ40" s="356"/>
      <c r="RMK40" s="356"/>
      <c r="RML40" s="356"/>
      <c r="RMM40" s="356"/>
      <c r="RMN40" s="356"/>
      <c r="RMO40" s="356"/>
      <c r="RMP40" s="356"/>
      <c r="RMQ40" s="356"/>
      <c r="RMR40" s="356"/>
      <c r="RMS40" s="356"/>
      <c r="RMT40" s="356"/>
      <c r="RMU40" s="356"/>
      <c r="RMV40" s="356"/>
      <c r="RMW40" s="356"/>
      <c r="RMX40" s="356"/>
      <c r="RMY40" s="356"/>
      <c r="RMZ40" s="356"/>
      <c r="RNA40" s="356"/>
      <c r="RNB40" s="356"/>
      <c r="RNC40" s="356"/>
      <c r="RND40" s="356"/>
      <c r="RNE40" s="356"/>
      <c r="RNF40" s="356"/>
      <c r="RNG40" s="356"/>
      <c r="RNH40" s="356"/>
      <c r="RNI40" s="356"/>
      <c r="RNJ40" s="356"/>
      <c r="RNK40" s="356"/>
      <c r="RNL40" s="356"/>
      <c r="RNM40" s="356"/>
      <c r="RNN40" s="356"/>
      <c r="RNO40" s="356"/>
      <c r="RNP40" s="356"/>
      <c r="RNQ40" s="356"/>
      <c r="RNR40" s="356"/>
      <c r="RNS40" s="356"/>
      <c r="RNT40" s="356"/>
      <c r="RNU40" s="356"/>
      <c r="RNV40" s="356"/>
      <c r="RNW40" s="356"/>
      <c r="RNX40" s="356"/>
      <c r="RNY40" s="356"/>
      <c r="RNZ40" s="356"/>
      <c r="ROA40" s="356"/>
      <c r="ROB40" s="356"/>
      <c r="ROC40" s="356"/>
      <c r="ROD40" s="356"/>
      <c r="ROE40" s="356"/>
      <c r="ROF40" s="356"/>
      <c r="ROG40" s="356"/>
      <c r="ROH40" s="356"/>
      <c r="ROI40" s="356"/>
      <c r="ROJ40" s="356"/>
      <c r="ROK40" s="356"/>
      <c r="ROL40" s="356"/>
      <c r="ROM40" s="356"/>
      <c r="RON40" s="356"/>
      <c r="ROO40" s="356"/>
      <c r="ROP40" s="356"/>
      <c r="ROQ40" s="356"/>
      <c r="ROR40" s="356"/>
      <c r="ROS40" s="356"/>
      <c r="ROT40" s="356"/>
      <c r="ROU40" s="356"/>
      <c r="ROV40" s="356"/>
      <c r="ROW40" s="356"/>
      <c r="ROX40" s="356"/>
      <c r="ROY40" s="356"/>
      <c r="ROZ40" s="356"/>
      <c r="RPA40" s="356"/>
      <c r="RPB40" s="356"/>
      <c r="RPC40" s="356"/>
      <c r="RPD40" s="356"/>
      <c r="RPE40" s="356"/>
      <c r="RPF40" s="356"/>
      <c r="RPG40" s="356"/>
      <c r="RPH40" s="356"/>
      <c r="RPI40" s="356"/>
      <c r="RPJ40" s="356"/>
      <c r="RPK40" s="356"/>
      <c r="RPL40" s="356"/>
      <c r="RPM40" s="356"/>
      <c r="RPN40" s="356"/>
      <c r="RPO40" s="356"/>
      <c r="RPP40" s="356"/>
      <c r="RPQ40" s="356"/>
      <c r="RPR40" s="356"/>
      <c r="RPS40" s="356"/>
      <c r="RPT40" s="356"/>
      <c r="RPU40" s="356"/>
      <c r="RPV40" s="356"/>
      <c r="RPW40" s="356"/>
      <c r="RPX40" s="356"/>
      <c r="RPY40" s="356"/>
      <c r="RPZ40" s="356"/>
      <c r="RQA40" s="356"/>
      <c r="RQB40" s="356"/>
      <c r="RQC40" s="356"/>
      <c r="RQD40" s="356"/>
      <c r="RQE40" s="356"/>
      <c r="RQF40" s="356"/>
      <c r="RQG40" s="356"/>
      <c r="RQH40" s="356"/>
      <c r="RQI40" s="356"/>
      <c r="RQJ40" s="356"/>
      <c r="RQK40" s="356"/>
      <c r="RQL40" s="356"/>
      <c r="RQM40" s="356"/>
      <c r="RQN40" s="356"/>
      <c r="RQO40" s="356"/>
      <c r="RQP40" s="356"/>
      <c r="RQQ40" s="356"/>
      <c r="RQR40" s="356"/>
      <c r="RQS40" s="356"/>
      <c r="RQT40" s="356"/>
      <c r="RQU40" s="356"/>
      <c r="RQV40" s="356"/>
      <c r="RQW40" s="356"/>
      <c r="RQX40" s="356"/>
      <c r="RQY40" s="356"/>
      <c r="RQZ40" s="356"/>
      <c r="RRA40" s="356"/>
      <c r="RRB40" s="356"/>
      <c r="RRC40" s="356"/>
      <c r="RRD40" s="356"/>
      <c r="RRE40" s="356"/>
      <c r="RRF40" s="356"/>
      <c r="RRG40" s="356"/>
      <c r="RRH40" s="356"/>
      <c r="RRI40" s="356"/>
      <c r="RRJ40" s="356"/>
      <c r="RRK40" s="356"/>
      <c r="RRL40" s="356"/>
      <c r="RRM40" s="356"/>
      <c r="RRN40" s="356"/>
      <c r="RRO40" s="356"/>
      <c r="RRP40" s="356"/>
      <c r="RRQ40" s="356"/>
      <c r="RRR40" s="356"/>
      <c r="RRS40" s="356"/>
      <c r="RRT40" s="356"/>
      <c r="RRU40" s="356"/>
      <c r="RRV40" s="356"/>
      <c r="RRW40" s="356"/>
      <c r="RRX40" s="356"/>
      <c r="RRY40" s="356"/>
      <c r="RRZ40" s="356"/>
      <c r="RSA40" s="356"/>
      <c r="RSB40" s="356"/>
      <c r="RSC40" s="356"/>
      <c r="RSD40" s="356"/>
      <c r="RSE40" s="356"/>
      <c r="RSF40" s="356"/>
      <c r="RSG40" s="356"/>
      <c r="RSH40" s="356"/>
      <c r="RSI40" s="356"/>
      <c r="RSJ40" s="356"/>
      <c r="RSK40" s="356"/>
      <c r="RSL40" s="356"/>
      <c r="RSM40" s="356"/>
      <c r="RSN40" s="356"/>
      <c r="RSO40" s="356"/>
      <c r="RSP40" s="356"/>
      <c r="RSQ40" s="356"/>
      <c r="RSR40" s="356"/>
      <c r="RSS40" s="356"/>
      <c r="RST40" s="356"/>
      <c r="RSU40" s="356"/>
      <c r="RSV40" s="356"/>
      <c r="RSW40" s="356"/>
      <c r="RSX40" s="356"/>
      <c r="RSY40" s="356"/>
      <c r="RSZ40" s="356"/>
      <c r="RTA40" s="356"/>
      <c r="RTB40" s="356"/>
      <c r="RTC40" s="356"/>
      <c r="RTD40" s="356"/>
      <c r="RTE40" s="356"/>
      <c r="RTF40" s="356"/>
      <c r="RTG40" s="356"/>
      <c r="RTH40" s="356"/>
      <c r="RTI40" s="356"/>
      <c r="RTJ40" s="356"/>
      <c r="RTK40" s="356"/>
      <c r="RTL40" s="356"/>
      <c r="RTM40" s="356"/>
      <c r="RTN40" s="356"/>
      <c r="RTO40" s="356"/>
      <c r="RTP40" s="356"/>
      <c r="RTQ40" s="356"/>
      <c r="RTR40" s="356"/>
      <c r="RTS40" s="356"/>
      <c r="RTT40" s="356"/>
      <c r="RTU40" s="356"/>
      <c r="RTV40" s="356"/>
      <c r="RTW40" s="356"/>
      <c r="RTX40" s="356"/>
      <c r="RTY40" s="356"/>
      <c r="RTZ40" s="356"/>
      <c r="RUA40" s="356"/>
      <c r="RUB40" s="356"/>
      <c r="RUC40" s="356"/>
      <c r="RUD40" s="356"/>
      <c r="RUE40" s="356"/>
      <c r="RUF40" s="356"/>
      <c r="RUG40" s="356"/>
      <c r="RUH40" s="356"/>
      <c r="RUI40" s="356"/>
      <c r="RUJ40" s="356"/>
      <c r="RUK40" s="356"/>
      <c r="RUL40" s="356"/>
      <c r="RUM40" s="356"/>
      <c r="RUN40" s="356"/>
      <c r="RUO40" s="356"/>
      <c r="RUP40" s="356"/>
      <c r="RUQ40" s="356"/>
      <c r="RUR40" s="356"/>
      <c r="RUS40" s="356"/>
      <c r="RUT40" s="356"/>
      <c r="RUU40" s="356"/>
      <c r="RUV40" s="356"/>
      <c r="RUW40" s="356"/>
      <c r="RUX40" s="356"/>
      <c r="RUY40" s="356"/>
      <c r="RUZ40" s="356"/>
      <c r="RVA40" s="356"/>
      <c r="RVB40" s="356"/>
      <c r="RVC40" s="356"/>
      <c r="RVD40" s="356"/>
      <c r="RVE40" s="356"/>
      <c r="RVF40" s="356"/>
      <c r="RVG40" s="356"/>
      <c r="RVH40" s="356"/>
      <c r="RVI40" s="356"/>
      <c r="RVJ40" s="356"/>
      <c r="RVK40" s="356"/>
      <c r="RVL40" s="356"/>
      <c r="RVM40" s="356"/>
      <c r="RVN40" s="356"/>
      <c r="RVO40" s="356"/>
      <c r="RVP40" s="356"/>
      <c r="RVQ40" s="356"/>
      <c r="RVR40" s="356"/>
      <c r="RVS40" s="356"/>
      <c r="RVT40" s="356"/>
      <c r="RVU40" s="356"/>
      <c r="RVV40" s="356"/>
      <c r="RVW40" s="356"/>
      <c r="RVX40" s="356"/>
      <c r="RVY40" s="356"/>
      <c r="RVZ40" s="356"/>
      <c r="RWA40" s="356"/>
      <c r="RWB40" s="356"/>
      <c r="RWC40" s="356"/>
      <c r="RWD40" s="356"/>
      <c r="RWE40" s="356"/>
      <c r="RWF40" s="356"/>
      <c r="RWG40" s="356"/>
      <c r="RWH40" s="356"/>
      <c r="RWI40" s="356"/>
      <c r="RWJ40" s="356"/>
      <c r="RWK40" s="356"/>
      <c r="RWL40" s="356"/>
      <c r="RWM40" s="356"/>
      <c r="RWN40" s="356"/>
      <c r="RWO40" s="356"/>
      <c r="RWP40" s="356"/>
      <c r="RWQ40" s="356"/>
      <c r="RWR40" s="356"/>
      <c r="RWS40" s="356"/>
      <c r="RWT40" s="356"/>
      <c r="RWU40" s="356"/>
      <c r="RWV40" s="356"/>
      <c r="RWW40" s="356"/>
      <c r="RWX40" s="356"/>
      <c r="RWY40" s="356"/>
      <c r="RWZ40" s="356"/>
      <c r="RXA40" s="356"/>
      <c r="RXB40" s="356"/>
      <c r="RXC40" s="356"/>
      <c r="RXD40" s="356"/>
      <c r="RXE40" s="356"/>
      <c r="RXF40" s="356"/>
      <c r="RXG40" s="356"/>
      <c r="RXH40" s="356"/>
      <c r="RXI40" s="356"/>
      <c r="RXJ40" s="356"/>
      <c r="RXK40" s="356"/>
      <c r="RXL40" s="356"/>
      <c r="RXM40" s="356"/>
      <c r="RXN40" s="356"/>
      <c r="RXO40" s="356"/>
      <c r="RXP40" s="356"/>
      <c r="RXQ40" s="356"/>
      <c r="RXR40" s="356"/>
      <c r="RXS40" s="356"/>
      <c r="RXT40" s="356"/>
      <c r="RXU40" s="356"/>
      <c r="RXV40" s="356"/>
      <c r="RXW40" s="356"/>
      <c r="RXX40" s="356"/>
      <c r="RXY40" s="356"/>
      <c r="RXZ40" s="356"/>
      <c r="RYA40" s="356"/>
      <c r="RYB40" s="356"/>
      <c r="RYC40" s="356"/>
      <c r="RYD40" s="356"/>
      <c r="RYE40" s="356"/>
      <c r="RYF40" s="356"/>
      <c r="RYG40" s="356"/>
      <c r="RYH40" s="356"/>
      <c r="RYI40" s="356"/>
      <c r="RYJ40" s="356"/>
      <c r="RYK40" s="356"/>
      <c r="RYL40" s="356"/>
      <c r="RYM40" s="356"/>
      <c r="RYN40" s="356"/>
      <c r="RYO40" s="356"/>
      <c r="RYP40" s="356"/>
      <c r="RYQ40" s="356"/>
      <c r="RYR40" s="356"/>
      <c r="RYS40" s="356"/>
      <c r="RYT40" s="356"/>
      <c r="RYU40" s="356"/>
      <c r="RYV40" s="356"/>
      <c r="RYW40" s="356"/>
      <c r="RYX40" s="356"/>
      <c r="RYY40" s="356"/>
      <c r="RYZ40" s="356"/>
      <c r="RZA40" s="356"/>
      <c r="RZB40" s="356"/>
      <c r="RZC40" s="356"/>
      <c r="RZD40" s="356"/>
      <c r="RZE40" s="356"/>
      <c r="RZF40" s="356"/>
      <c r="RZG40" s="356"/>
      <c r="RZH40" s="356"/>
      <c r="RZI40" s="356"/>
      <c r="RZJ40" s="356"/>
      <c r="RZK40" s="356"/>
      <c r="RZL40" s="356"/>
      <c r="RZM40" s="356"/>
      <c r="RZN40" s="356"/>
      <c r="RZO40" s="356"/>
      <c r="RZP40" s="356"/>
      <c r="RZQ40" s="356"/>
      <c r="RZR40" s="356"/>
      <c r="RZS40" s="356"/>
      <c r="RZT40" s="356"/>
      <c r="RZU40" s="356"/>
      <c r="RZV40" s="356"/>
      <c r="RZW40" s="356"/>
      <c r="RZX40" s="356"/>
      <c r="RZY40" s="356"/>
      <c r="RZZ40" s="356"/>
      <c r="SAA40" s="356"/>
      <c r="SAB40" s="356"/>
      <c r="SAC40" s="356"/>
      <c r="SAD40" s="356"/>
      <c r="SAE40" s="356"/>
      <c r="SAF40" s="356"/>
      <c r="SAG40" s="356"/>
      <c r="SAH40" s="356"/>
      <c r="SAI40" s="356"/>
      <c r="SAJ40" s="356"/>
      <c r="SAK40" s="356"/>
      <c r="SAL40" s="356"/>
      <c r="SAM40" s="356"/>
      <c r="SAN40" s="356"/>
      <c r="SAO40" s="356"/>
      <c r="SAP40" s="356"/>
      <c r="SAQ40" s="356"/>
      <c r="SAR40" s="356"/>
      <c r="SAS40" s="356"/>
      <c r="SAT40" s="356"/>
      <c r="SAU40" s="356"/>
      <c r="SAV40" s="356"/>
      <c r="SAW40" s="356"/>
      <c r="SAX40" s="356"/>
      <c r="SAY40" s="356"/>
      <c r="SAZ40" s="356"/>
      <c r="SBA40" s="356"/>
      <c r="SBB40" s="356"/>
      <c r="SBC40" s="356"/>
      <c r="SBD40" s="356"/>
      <c r="SBE40" s="356"/>
      <c r="SBF40" s="356"/>
      <c r="SBG40" s="356"/>
      <c r="SBH40" s="356"/>
      <c r="SBI40" s="356"/>
      <c r="SBJ40" s="356"/>
      <c r="SBK40" s="356"/>
      <c r="SBL40" s="356"/>
      <c r="SBM40" s="356"/>
      <c r="SBN40" s="356"/>
      <c r="SBO40" s="356"/>
      <c r="SBP40" s="356"/>
      <c r="SBQ40" s="356"/>
      <c r="SBR40" s="356"/>
      <c r="SBS40" s="356"/>
      <c r="SBT40" s="356"/>
      <c r="SBU40" s="356"/>
      <c r="SBV40" s="356"/>
      <c r="SBW40" s="356"/>
      <c r="SBX40" s="356"/>
      <c r="SBY40" s="356"/>
      <c r="SBZ40" s="356"/>
      <c r="SCA40" s="356"/>
      <c r="SCB40" s="356"/>
      <c r="SCC40" s="356"/>
      <c r="SCD40" s="356"/>
      <c r="SCE40" s="356"/>
      <c r="SCF40" s="356"/>
      <c r="SCG40" s="356"/>
      <c r="SCH40" s="356"/>
      <c r="SCI40" s="356"/>
      <c r="SCJ40" s="356"/>
      <c r="SCK40" s="356"/>
      <c r="SCL40" s="356"/>
      <c r="SCM40" s="356"/>
      <c r="SCN40" s="356"/>
      <c r="SCO40" s="356"/>
      <c r="SCP40" s="356"/>
      <c r="SCQ40" s="356"/>
      <c r="SCR40" s="356"/>
      <c r="SCS40" s="356"/>
      <c r="SCT40" s="356"/>
      <c r="SCU40" s="356"/>
      <c r="SCV40" s="356"/>
      <c r="SCW40" s="356"/>
      <c r="SCX40" s="356"/>
      <c r="SCY40" s="356"/>
      <c r="SCZ40" s="356"/>
      <c r="SDA40" s="356"/>
      <c r="SDB40" s="356"/>
      <c r="SDC40" s="356"/>
      <c r="SDD40" s="356"/>
      <c r="SDE40" s="356"/>
      <c r="SDF40" s="356"/>
      <c r="SDG40" s="356"/>
      <c r="SDH40" s="356"/>
      <c r="SDI40" s="356"/>
      <c r="SDJ40" s="356"/>
      <c r="SDK40" s="356"/>
      <c r="SDL40" s="356"/>
      <c r="SDM40" s="356"/>
      <c r="SDN40" s="356"/>
      <c r="SDO40" s="356"/>
      <c r="SDP40" s="356"/>
      <c r="SDQ40" s="356"/>
      <c r="SDR40" s="356"/>
      <c r="SDS40" s="356"/>
      <c r="SDT40" s="356"/>
      <c r="SDU40" s="356"/>
      <c r="SDV40" s="356"/>
      <c r="SDW40" s="356"/>
      <c r="SDX40" s="356"/>
      <c r="SDY40" s="356"/>
      <c r="SDZ40" s="356"/>
      <c r="SEA40" s="356"/>
      <c r="SEB40" s="356"/>
      <c r="SEC40" s="356"/>
      <c r="SED40" s="356"/>
      <c r="SEE40" s="356"/>
      <c r="SEF40" s="356"/>
      <c r="SEG40" s="356"/>
      <c r="SEH40" s="356"/>
      <c r="SEI40" s="356"/>
      <c r="SEJ40" s="356"/>
      <c r="SEK40" s="356"/>
      <c r="SEL40" s="356"/>
      <c r="SEM40" s="356"/>
      <c r="SEN40" s="356"/>
      <c r="SEO40" s="356"/>
      <c r="SEP40" s="356"/>
      <c r="SEQ40" s="356"/>
      <c r="SER40" s="356"/>
      <c r="SES40" s="356"/>
      <c r="SET40" s="356"/>
      <c r="SEU40" s="356"/>
      <c r="SEV40" s="356"/>
      <c r="SEW40" s="356"/>
      <c r="SEX40" s="356"/>
      <c r="SEY40" s="356"/>
      <c r="SEZ40" s="356"/>
      <c r="SFA40" s="356"/>
      <c r="SFB40" s="356"/>
      <c r="SFC40" s="356"/>
      <c r="SFD40" s="356"/>
      <c r="SFE40" s="356"/>
      <c r="SFF40" s="356"/>
      <c r="SFG40" s="356"/>
      <c r="SFH40" s="356"/>
      <c r="SFI40" s="356"/>
      <c r="SFJ40" s="356"/>
      <c r="SFK40" s="356"/>
      <c r="SFL40" s="356"/>
      <c r="SFM40" s="356"/>
      <c r="SFN40" s="356"/>
      <c r="SFO40" s="356"/>
      <c r="SFP40" s="356"/>
      <c r="SFQ40" s="356"/>
      <c r="SFR40" s="356"/>
      <c r="SFS40" s="356"/>
      <c r="SFT40" s="356"/>
      <c r="SFU40" s="356"/>
      <c r="SFV40" s="356"/>
      <c r="SFW40" s="356"/>
      <c r="SFX40" s="356"/>
      <c r="SFY40" s="356"/>
      <c r="SFZ40" s="356"/>
      <c r="SGA40" s="356"/>
      <c r="SGB40" s="356"/>
      <c r="SGC40" s="356"/>
      <c r="SGD40" s="356"/>
      <c r="SGE40" s="356"/>
      <c r="SGF40" s="356"/>
      <c r="SGG40" s="356"/>
      <c r="SGH40" s="356"/>
      <c r="SGI40" s="356"/>
      <c r="SGJ40" s="356"/>
      <c r="SGK40" s="356"/>
      <c r="SGL40" s="356"/>
      <c r="SGM40" s="356"/>
      <c r="SGN40" s="356"/>
      <c r="SGO40" s="356"/>
      <c r="SGP40" s="356"/>
      <c r="SGQ40" s="356"/>
      <c r="SGR40" s="356"/>
      <c r="SGS40" s="356"/>
      <c r="SGT40" s="356"/>
      <c r="SGU40" s="356"/>
      <c r="SGV40" s="356"/>
      <c r="SGW40" s="356"/>
      <c r="SGX40" s="356"/>
      <c r="SGY40" s="356"/>
      <c r="SGZ40" s="356"/>
      <c r="SHA40" s="356"/>
      <c r="SHB40" s="356"/>
      <c r="SHC40" s="356"/>
      <c r="SHD40" s="356"/>
      <c r="SHE40" s="356"/>
      <c r="SHF40" s="356"/>
      <c r="SHG40" s="356"/>
      <c r="SHH40" s="356"/>
      <c r="SHI40" s="356"/>
      <c r="SHJ40" s="356"/>
      <c r="SHK40" s="356"/>
      <c r="SHL40" s="356"/>
      <c r="SHM40" s="356"/>
      <c r="SHN40" s="356"/>
      <c r="SHO40" s="356"/>
      <c r="SHP40" s="356"/>
      <c r="SHQ40" s="356"/>
      <c r="SHR40" s="356"/>
      <c r="SHS40" s="356"/>
      <c r="SHT40" s="356"/>
      <c r="SHU40" s="356"/>
      <c r="SHV40" s="356"/>
      <c r="SHW40" s="356"/>
      <c r="SHX40" s="356"/>
      <c r="SHY40" s="356"/>
      <c r="SHZ40" s="356"/>
      <c r="SIA40" s="356"/>
      <c r="SIB40" s="356"/>
      <c r="SIC40" s="356"/>
      <c r="SID40" s="356"/>
      <c r="SIE40" s="356"/>
      <c r="SIF40" s="356"/>
      <c r="SIG40" s="356"/>
      <c r="SIH40" s="356"/>
      <c r="SII40" s="356"/>
      <c r="SIJ40" s="356"/>
      <c r="SIK40" s="356"/>
      <c r="SIL40" s="356"/>
      <c r="SIM40" s="356"/>
      <c r="SIN40" s="356"/>
      <c r="SIO40" s="356"/>
      <c r="SIP40" s="356"/>
      <c r="SIQ40" s="356"/>
      <c r="SIR40" s="356"/>
      <c r="SIS40" s="356"/>
      <c r="SIT40" s="356"/>
      <c r="SIU40" s="356"/>
      <c r="SIV40" s="356"/>
      <c r="SIW40" s="356"/>
      <c r="SIX40" s="356"/>
      <c r="SIY40" s="356"/>
      <c r="SIZ40" s="356"/>
      <c r="SJA40" s="356"/>
      <c r="SJB40" s="356"/>
      <c r="SJC40" s="356"/>
      <c r="SJD40" s="356"/>
      <c r="SJE40" s="356"/>
      <c r="SJF40" s="356"/>
      <c r="SJG40" s="356"/>
      <c r="SJH40" s="356"/>
      <c r="SJI40" s="356"/>
      <c r="SJJ40" s="356"/>
      <c r="SJK40" s="356"/>
      <c r="SJL40" s="356"/>
      <c r="SJM40" s="356"/>
      <c r="SJN40" s="356"/>
      <c r="SJO40" s="356"/>
      <c r="SJP40" s="356"/>
      <c r="SJQ40" s="356"/>
      <c r="SJR40" s="356"/>
      <c r="SJS40" s="356"/>
      <c r="SJT40" s="356"/>
      <c r="SJU40" s="356"/>
      <c r="SJV40" s="356"/>
      <c r="SJW40" s="356"/>
      <c r="SJX40" s="356"/>
      <c r="SJY40" s="356"/>
      <c r="SJZ40" s="356"/>
      <c r="SKA40" s="356"/>
      <c r="SKB40" s="356"/>
      <c r="SKC40" s="356"/>
      <c r="SKD40" s="356"/>
      <c r="SKE40" s="356"/>
      <c r="SKF40" s="356"/>
      <c r="SKG40" s="356"/>
      <c r="SKH40" s="356"/>
      <c r="SKI40" s="356"/>
      <c r="SKJ40" s="356"/>
      <c r="SKK40" s="356"/>
      <c r="SKL40" s="356"/>
      <c r="SKM40" s="356"/>
      <c r="SKN40" s="356"/>
      <c r="SKO40" s="356"/>
      <c r="SKP40" s="356"/>
      <c r="SKQ40" s="356"/>
      <c r="SKR40" s="356"/>
      <c r="SKS40" s="356"/>
      <c r="SKT40" s="356"/>
      <c r="SKU40" s="356"/>
      <c r="SKV40" s="356"/>
      <c r="SKW40" s="356"/>
      <c r="SKX40" s="356"/>
      <c r="SKY40" s="356"/>
      <c r="SKZ40" s="356"/>
      <c r="SLA40" s="356"/>
      <c r="SLB40" s="356"/>
      <c r="SLC40" s="356"/>
      <c r="SLD40" s="356"/>
      <c r="SLE40" s="356"/>
      <c r="SLF40" s="356"/>
      <c r="SLG40" s="356"/>
      <c r="SLH40" s="356"/>
      <c r="SLI40" s="356"/>
      <c r="SLJ40" s="356"/>
      <c r="SLK40" s="356"/>
      <c r="SLL40" s="356"/>
      <c r="SLM40" s="356"/>
      <c r="SLN40" s="356"/>
      <c r="SLO40" s="356"/>
      <c r="SLP40" s="356"/>
      <c r="SLQ40" s="356"/>
      <c r="SLR40" s="356"/>
      <c r="SLS40" s="356"/>
      <c r="SLT40" s="356"/>
      <c r="SLU40" s="356"/>
      <c r="SLV40" s="356"/>
      <c r="SLW40" s="356"/>
      <c r="SLX40" s="356"/>
      <c r="SLY40" s="356"/>
      <c r="SLZ40" s="356"/>
      <c r="SMA40" s="356"/>
      <c r="SMB40" s="356"/>
      <c r="SMC40" s="356"/>
      <c r="SMD40" s="356"/>
      <c r="SME40" s="356"/>
      <c r="SMF40" s="356"/>
      <c r="SMG40" s="356"/>
      <c r="SMH40" s="356"/>
      <c r="SMI40" s="356"/>
      <c r="SMJ40" s="356"/>
      <c r="SMK40" s="356"/>
      <c r="SML40" s="356"/>
      <c r="SMM40" s="356"/>
      <c r="SMN40" s="356"/>
      <c r="SMO40" s="356"/>
      <c r="SMP40" s="356"/>
      <c r="SMQ40" s="356"/>
      <c r="SMR40" s="356"/>
      <c r="SMS40" s="356"/>
      <c r="SMT40" s="356"/>
      <c r="SMU40" s="356"/>
      <c r="SMV40" s="356"/>
      <c r="SMW40" s="356"/>
      <c r="SMX40" s="356"/>
      <c r="SMY40" s="356"/>
      <c r="SMZ40" s="356"/>
      <c r="SNA40" s="356"/>
      <c r="SNB40" s="356"/>
      <c r="SNC40" s="356"/>
      <c r="SND40" s="356"/>
      <c r="SNE40" s="356"/>
      <c r="SNF40" s="356"/>
      <c r="SNG40" s="356"/>
      <c r="SNH40" s="356"/>
      <c r="SNI40" s="356"/>
      <c r="SNJ40" s="356"/>
      <c r="SNK40" s="356"/>
      <c r="SNL40" s="356"/>
      <c r="SNM40" s="356"/>
      <c r="SNN40" s="356"/>
      <c r="SNO40" s="356"/>
      <c r="SNP40" s="356"/>
      <c r="SNQ40" s="356"/>
      <c r="SNR40" s="356"/>
      <c r="SNS40" s="356"/>
      <c r="SNT40" s="356"/>
      <c r="SNU40" s="356"/>
      <c r="SNV40" s="356"/>
      <c r="SNW40" s="356"/>
      <c r="SNX40" s="356"/>
      <c r="SNY40" s="356"/>
      <c r="SNZ40" s="356"/>
      <c r="SOA40" s="356"/>
      <c r="SOB40" s="356"/>
      <c r="SOC40" s="356"/>
      <c r="SOD40" s="356"/>
      <c r="SOE40" s="356"/>
      <c r="SOF40" s="356"/>
      <c r="SOG40" s="356"/>
      <c r="SOH40" s="356"/>
      <c r="SOI40" s="356"/>
      <c r="SOJ40" s="356"/>
      <c r="SOK40" s="356"/>
      <c r="SOL40" s="356"/>
      <c r="SOM40" s="356"/>
      <c r="SON40" s="356"/>
      <c r="SOO40" s="356"/>
      <c r="SOP40" s="356"/>
      <c r="SOQ40" s="356"/>
      <c r="SOR40" s="356"/>
      <c r="SOS40" s="356"/>
      <c r="SOT40" s="356"/>
      <c r="SOU40" s="356"/>
      <c r="SOV40" s="356"/>
      <c r="SOW40" s="356"/>
      <c r="SOX40" s="356"/>
      <c r="SOY40" s="356"/>
      <c r="SOZ40" s="356"/>
      <c r="SPA40" s="356"/>
      <c r="SPB40" s="356"/>
      <c r="SPC40" s="356"/>
      <c r="SPD40" s="356"/>
      <c r="SPE40" s="356"/>
      <c r="SPF40" s="356"/>
      <c r="SPG40" s="356"/>
      <c r="SPH40" s="356"/>
      <c r="SPI40" s="356"/>
      <c r="SPJ40" s="356"/>
      <c r="SPK40" s="356"/>
      <c r="SPL40" s="356"/>
      <c r="SPM40" s="356"/>
      <c r="SPN40" s="356"/>
      <c r="SPO40" s="356"/>
      <c r="SPP40" s="356"/>
      <c r="SPQ40" s="356"/>
      <c r="SPR40" s="356"/>
      <c r="SPS40" s="356"/>
      <c r="SPT40" s="356"/>
      <c r="SPU40" s="356"/>
      <c r="SPV40" s="356"/>
      <c r="SPW40" s="356"/>
      <c r="SPX40" s="356"/>
      <c r="SPY40" s="356"/>
      <c r="SPZ40" s="356"/>
      <c r="SQA40" s="356"/>
      <c r="SQB40" s="356"/>
      <c r="SQC40" s="356"/>
      <c r="SQD40" s="356"/>
      <c r="SQE40" s="356"/>
      <c r="SQF40" s="356"/>
      <c r="SQG40" s="356"/>
      <c r="SQH40" s="356"/>
      <c r="SQI40" s="356"/>
      <c r="SQJ40" s="356"/>
      <c r="SQK40" s="356"/>
      <c r="SQL40" s="356"/>
      <c r="SQM40" s="356"/>
      <c r="SQN40" s="356"/>
      <c r="SQO40" s="356"/>
      <c r="SQP40" s="356"/>
      <c r="SQQ40" s="356"/>
      <c r="SQR40" s="356"/>
      <c r="SQS40" s="356"/>
      <c r="SQT40" s="356"/>
      <c r="SQU40" s="356"/>
      <c r="SQV40" s="356"/>
      <c r="SQW40" s="356"/>
      <c r="SQX40" s="356"/>
      <c r="SQY40" s="356"/>
      <c r="SQZ40" s="356"/>
      <c r="SRA40" s="356"/>
      <c r="SRB40" s="356"/>
      <c r="SRC40" s="356"/>
      <c r="SRD40" s="356"/>
      <c r="SRE40" s="356"/>
      <c r="SRF40" s="356"/>
      <c r="SRG40" s="356"/>
      <c r="SRH40" s="356"/>
      <c r="SRI40" s="356"/>
      <c r="SRJ40" s="356"/>
      <c r="SRK40" s="356"/>
      <c r="SRL40" s="356"/>
      <c r="SRM40" s="356"/>
      <c r="SRN40" s="356"/>
      <c r="SRO40" s="356"/>
      <c r="SRP40" s="356"/>
      <c r="SRQ40" s="356"/>
      <c r="SRR40" s="356"/>
      <c r="SRS40" s="356"/>
      <c r="SRT40" s="356"/>
      <c r="SRU40" s="356"/>
      <c r="SRV40" s="356"/>
      <c r="SRW40" s="356"/>
      <c r="SRX40" s="356"/>
      <c r="SRY40" s="356"/>
      <c r="SRZ40" s="356"/>
      <c r="SSA40" s="356"/>
      <c r="SSB40" s="356"/>
      <c r="SSC40" s="356"/>
      <c r="SSD40" s="356"/>
      <c r="SSE40" s="356"/>
      <c r="SSF40" s="356"/>
      <c r="SSG40" s="356"/>
      <c r="SSH40" s="356"/>
      <c r="SSI40" s="356"/>
      <c r="SSJ40" s="356"/>
      <c r="SSK40" s="356"/>
      <c r="SSL40" s="356"/>
      <c r="SSM40" s="356"/>
      <c r="SSN40" s="356"/>
      <c r="SSO40" s="356"/>
      <c r="SSP40" s="356"/>
      <c r="SSQ40" s="356"/>
      <c r="SSR40" s="356"/>
      <c r="SSS40" s="356"/>
      <c r="SST40" s="356"/>
      <c r="SSU40" s="356"/>
      <c r="SSV40" s="356"/>
      <c r="SSW40" s="356"/>
      <c r="SSX40" s="356"/>
      <c r="SSY40" s="356"/>
      <c r="SSZ40" s="356"/>
      <c r="STA40" s="356"/>
      <c r="STB40" s="356"/>
      <c r="STC40" s="356"/>
      <c r="STD40" s="356"/>
      <c r="STE40" s="356"/>
      <c r="STF40" s="356"/>
      <c r="STG40" s="356"/>
      <c r="STH40" s="356"/>
      <c r="STI40" s="356"/>
      <c r="STJ40" s="356"/>
      <c r="STK40" s="356"/>
      <c r="STL40" s="356"/>
      <c r="STM40" s="356"/>
      <c r="STN40" s="356"/>
      <c r="STO40" s="356"/>
      <c r="STP40" s="356"/>
      <c r="STQ40" s="356"/>
      <c r="STR40" s="356"/>
      <c r="STS40" s="356"/>
      <c r="STT40" s="356"/>
      <c r="STU40" s="356"/>
      <c r="STV40" s="356"/>
      <c r="STW40" s="356"/>
      <c r="STX40" s="356"/>
      <c r="STY40" s="356"/>
      <c r="STZ40" s="356"/>
      <c r="SUA40" s="356"/>
      <c r="SUB40" s="356"/>
      <c r="SUC40" s="356"/>
      <c r="SUD40" s="356"/>
      <c r="SUE40" s="356"/>
      <c r="SUF40" s="356"/>
      <c r="SUG40" s="356"/>
      <c r="SUH40" s="356"/>
      <c r="SUI40" s="356"/>
      <c r="SUJ40" s="356"/>
      <c r="SUK40" s="356"/>
      <c r="SUL40" s="356"/>
      <c r="SUM40" s="356"/>
      <c r="SUN40" s="356"/>
      <c r="SUO40" s="356"/>
      <c r="SUP40" s="356"/>
      <c r="SUQ40" s="356"/>
      <c r="SUR40" s="356"/>
      <c r="SUS40" s="356"/>
      <c r="SUT40" s="356"/>
      <c r="SUU40" s="356"/>
      <c r="SUV40" s="356"/>
      <c r="SUW40" s="356"/>
      <c r="SUX40" s="356"/>
      <c r="SUY40" s="356"/>
      <c r="SUZ40" s="356"/>
      <c r="SVA40" s="356"/>
      <c r="SVB40" s="356"/>
      <c r="SVC40" s="356"/>
      <c r="SVD40" s="356"/>
      <c r="SVE40" s="356"/>
      <c r="SVF40" s="356"/>
      <c r="SVG40" s="356"/>
      <c r="SVH40" s="356"/>
      <c r="SVI40" s="356"/>
      <c r="SVJ40" s="356"/>
      <c r="SVK40" s="356"/>
      <c r="SVL40" s="356"/>
      <c r="SVM40" s="356"/>
      <c r="SVN40" s="356"/>
      <c r="SVO40" s="356"/>
      <c r="SVP40" s="356"/>
      <c r="SVQ40" s="356"/>
      <c r="SVR40" s="356"/>
      <c r="SVS40" s="356"/>
      <c r="SVT40" s="356"/>
      <c r="SVU40" s="356"/>
      <c r="SVV40" s="356"/>
      <c r="SVW40" s="356"/>
      <c r="SVX40" s="356"/>
      <c r="SVY40" s="356"/>
      <c r="SVZ40" s="356"/>
      <c r="SWA40" s="356"/>
      <c r="SWB40" s="356"/>
      <c r="SWC40" s="356"/>
      <c r="SWD40" s="356"/>
      <c r="SWE40" s="356"/>
      <c r="SWF40" s="356"/>
      <c r="SWG40" s="356"/>
      <c r="SWH40" s="356"/>
      <c r="SWI40" s="356"/>
      <c r="SWJ40" s="356"/>
      <c r="SWK40" s="356"/>
      <c r="SWL40" s="356"/>
      <c r="SWM40" s="356"/>
      <c r="SWN40" s="356"/>
      <c r="SWO40" s="356"/>
      <c r="SWP40" s="356"/>
      <c r="SWQ40" s="356"/>
      <c r="SWR40" s="356"/>
      <c r="SWS40" s="356"/>
      <c r="SWT40" s="356"/>
      <c r="SWU40" s="356"/>
      <c r="SWV40" s="356"/>
      <c r="SWW40" s="356"/>
      <c r="SWX40" s="356"/>
      <c r="SWY40" s="356"/>
      <c r="SWZ40" s="356"/>
      <c r="SXA40" s="356"/>
      <c r="SXB40" s="356"/>
      <c r="SXC40" s="356"/>
      <c r="SXD40" s="356"/>
      <c r="SXE40" s="356"/>
      <c r="SXF40" s="356"/>
      <c r="SXG40" s="356"/>
      <c r="SXH40" s="356"/>
      <c r="SXI40" s="356"/>
      <c r="SXJ40" s="356"/>
      <c r="SXK40" s="356"/>
      <c r="SXL40" s="356"/>
      <c r="SXM40" s="356"/>
      <c r="SXN40" s="356"/>
      <c r="SXO40" s="356"/>
      <c r="SXP40" s="356"/>
      <c r="SXQ40" s="356"/>
      <c r="SXR40" s="356"/>
      <c r="SXS40" s="356"/>
      <c r="SXT40" s="356"/>
      <c r="SXU40" s="356"/>
      <c r="SXV40" s="356"/>
      <c r="SXW40" s="356"/>
      <c r="SXX40" s="356"/>
      <c r="SXY40" s="356"/>
      <c r="SXZ40" s="356"/>
      <c r="SYA40" s="356"/>
      <c r="SYB40" s="356"/>
      <c r="SYC40" s="356"/>
      <c r="SYD40" s="356"/>
      <c r="SYE40" s="356"/>
      <c r="SYF40" s="356"/>
      <c r="SYG40" s="356"/>
      <c r="SYH40" s="356"/>
      <c r="SYI40" s="356"/>
      <c r="SYJ40" s="356"/>
      <c r="SYK40" s="356"/>
      <c r="SYL40" s="356"/>
      <c r="SYM40" s="356"/>
      <c r="SYN40" s="356"/>
      <c r="SYO40" s="356"/>
      <c r="SYP40" s="356"/>
      <c r="SYQ40" s="356"/>
      <c r="SYR40" s="356"/>
      <c r="SYS40" s="356"/>
      <c r="SYT40" s="356"/>
      <c r="SYU40" s="356"/>
      <c r="SYV40" s="356"/>
      <c r="SYW40" s="356"/>
      <c r="SYX40" s="356"/>
      <c r="SYY40" s="356"/>
      <c r="SYZ40" s="356"/>
      <c r="SZA40" s="356"/>
      <c r="SZB40" s="356"/>
      <c r="SZC40" s="356"/>
      <c r="SZD40" s="356"/>
      <c r="SZE40" s="356"/>
      <c r="SZF40" s="356"/>
      <c r="SZG40" s="356"/>
      <c r="SZH40" s="356"/>
      <c r="SZI40" s="356"/>
      <c r="SZJ40" s="356"/>
      <c r="SZK40" s="356"/>
      <c r="SZL40" s="356"/>
      <c r="SZM40" s="356"/>
      <c r="SZN40" s="356"/>
      <c r="SZO40" s="356"/>
      <c r="SZP40" s="356"/>
      <c r="SZQ40" s="356"/>
      <c r="SZR40" s="356"/>
      <c r="SZS40" s="356"/>
      <c r="SZT40" s="356"/>
      <c r="SZU40" s="356"/>
      <c r="SZV40" s="356"/>
      <c r="SZW40" s="356"/>
      <c r="SZX40" s="356"/>
      <c r="SZY40" s="356"/>
      <c r="SZZ40" s="356"/>
      <c r="TAA40" s="356"/>
      <c r="TAB40" s="356"/>
      <c r="TAC40" s="356"/>
      <c r="TAD40" s="356"/>
      <c r="TAE40" s="356"/>
      <c r="TAF40" s="356"/>
      <c r="TAG40" s="356"/>
      <c r="TAH40" s="356"/>
      <c r="TAI40" s="356"/>
      <c r="TAJ40" s="356"/>
      <c r="TAK40" s="356"/>
      <c r="TAL40" s="356"/>
      <c r="TAM40" s="356"/>
      <c r="TAN40" s="356"/>
      <c r="TAO40" s="356"/>
      <c r="TAP40" s="356"/>
      <c r="TAQ40" s="356"/>
      <c r="TAR40" s="356"/>
      <c r="TAS40" s="356"/>
      <c r="TAT40" s="356"/>
      <c r="TAU40" s="356"/>
      <c r="TAV40" s="356"/>
      <c r="TAW40" s="356"/>
      <c r="TAX40" s="356"/>
      <c r="TAY40" s="356"/>
      <c r="TAZ40" s="356"/>
      <c r="TBA40" s="356"/>
      <c r="TBB40" s="356"/>
      <c r="TBC40" s="356"/>
      <c r="TBD40" s="356"/>
      <c r="TBE40" s="356"/>
      <c r="TBF40" s="356"/>
      <c r="TBG40" s="356"/>
      <c r="TBH40" s="356"/>
      <c r="TBI40" s="356"/>
      <c r="TBJ40" s="356"/>
      <c r="TBK40" s="356"/>
      <c r="TBL40" s="356"/>
      <c r="TBM40" s="356"/>
      <c r="TBN40" s="356"/>
      <c r="TBO40" s="356"/>
      <c r="TBP40" s="356"/>
      <c r="TBQ40" s="356"/>
      <c r="TBR40" s="356"/>
      <c r="TBS40" s="356"/>
      <c r="TBT40" s="356"/>
      <c r="TBU40" s="356"/>
      <c r="TBV40" s="356"/>
      <c r="TBW40" s="356"/>
      <c r="TBX40" s="356"/>
      <c r="TBY40" s="356"/>
      <c r="TBZ40" s="356"/>
      <c r="TCA40" s="356"/>
      <c r="TCB40" s="356"/>
      <c r="TCC40" s="356"/>
      <c r="TCD40" s="356"/>
      <c r="TCE40" s="356"/>
      <c r="TCF40" s="356"/>
      <c r="TCG40" s="356"/>
      <c r="TCH40" s="356"/>
      <c r="TCI40" s="356"/>
      <c r="TCJ40" s="356"/>
      <c r="TCK40" s="356"/>
      <c r="TCL40" s="356"/>
      <c r="TCM40" s="356"/>
      <c r="TCN40" s="356"/>
      <c r="TCO40" s="356"/>
      <c r="TCP40" s="356"/>
      <c r="TCQ40" s="356"/>
      <c r="TCR40" s="356"/>
      <c r="TCS40" s="356"/>
      <c r="TCT40" s="356"/>
      <c r="TCU40" s="356"/>
      <c r="TCV40" s="356"/>
      <c r="TCW40" s="356"/>
      <c r="TCX40" s="356"/>
      <c r="TCY40" s="356"/>
      <c r="TCZ40" s="356"/>
      <c r="TDA40" s="356"/>
      <c r="TDB40" s="356"/>
      <c r="TDC40" s="356"/>
      <c r="TDD40" s="356"/>
      <c r="TDE40" s="356"/>
      <c r="TDF40" s="356"/>
      <c r="TDG40" s="356"/>
      <c r="TDH40" s="356"/>
      <c r="TDI40" s="356"/>
      <c r="TDJ40" s="356"/>
      <c r="TDK40" s="356"/>
      <c r="TDL40" s="356"/>
      <c r="TDM40" s="356"/>
      <c r="TDN40" s="356"/>
      <c r="TDO40" s="356"/>
      <c r="TDP40" s="356"/>
      <c r="TDQ40" s="356"/>
      <c r="TDR40" s="356"/>
      <c r="TDS40" s="356"/>
      <c r="TDT40" s="356"/>
      <c r="TDU40" s="356"/>
      <c r="TDV40" s="356"/>
      <c r="TDW40" s="356"/>
      <c r="TDX40" s="356"/>
      <c r="TDY40" s="356"/>
      <c r="TDZ40" s="356"/>
      <c r="TEA40" s="356"/>
      <c r="TEB40" s="356"/>
      <c r="TEC40" s="356"/>
      <c r="TED40" s="356"/>
      <c r="TEE40" s="356"/>
      <c r="TEF40" s="356"/>
      <c r="TEG40" s="356"/>
      <c r="TEH40" s="356"/>
      <c r="TEI40" s="356"/>
      <c r="TEJ40" s="356"/>
      <c r="TEK40" s="356"/>
      <c r="TEL40" s="356"/>
      <c r="TEM40" s="356"/>
      <c r="TEN40" s="356"/>
      <c r="TEO40" s="356"/>
      <c r="TEP40" s="356"/>
      <c r="TEQ40" s="356"/>
      <c r="TER40" s="356"/>
      <c r="TES40" s="356"/>
      <c r="TET40" s="356"/>
      <c r="TEU40" s="356"/>
      <c r="TEV40" s="356"/>
      <c r="TEW40" s="356"/>
      <c r="TEX40" s="356"/>
      <c r="TEY40" s="356"/>
      <c r="TEZ40" s="356"/>
      <c r="TFA40" s="356"/>
      <c r="TFB40" s="356"/>
      <c r="TFC40" s="356"/>
      <c r="TFD40" s="356"/>
      <c r="TFE40" s="356"/>
      <c r="TFF40" s="356"/>
      <c r="TFG40" s="356"/>
      <c r="TFH40" s="356"/>
      <c r="TFI40" s="356"/>
      <c r="TFJ40" s="356"/>
      <c r="TFK40" s="356"/>
      <c r="TFL40" s="356"/>
      <c r="TFM40" s="356"/>
      <c r="TFN40" s="356"/>
      <c r="TFO40" s="356"/>
      <c r="TFP40" s="356"/>
      <c r="TFQ40" s="356"/>
      <c r="TFR40" s="356"/>
      <c r="TFS40" s="356"/>
      <c r="TFT40" s="356"/>
      <c r="TFU40" s="356"/>
      <c r="TFV40" s="356"/>
      <c r="TFW40" s="356"/>
      <c r="TFX40" s="356"/>
      <c r="TFY40" s="356"/>
      <c r="TFZ40" s="356"/>
      <c r="TGA40" s="356"/>
      <c r="TGB40" s="356"/>
      <c r="TGC40" s="356"/>
      <c r="TGD40" s="356"/>
      <c r="TGE40" s="356"/>
      <c r="TGF40" s="356"/>
      <c r="TGG40" s="356"/>
      <c r="TGH40" s="356"/>
      <c r="TGI40" s="356"/>
      <c r="TGJ40" s="356"/>
      <c r="TGK40" s="356"/>
      <c r="TGL40" s="356"/>
      <c r="TGM40" s="356"/>
      <c r="TGN40" s="356"/>
      <c r="TGO40" s="356"/>
      <c r="TGP40" s="356"/>
      <c r="TGQ40" s="356"/>
      <c r="TGR40" s="356"/>
      <c r="TGS40" s="356"/>
      <c r="TGT40" s="356"/>
      <c r="TGU40" s="356"/>
      <c r="TGV40" s="356"/>
      <c r="TGW40" s="356"/>
      <c r="TGX40" s="356"/>
      <c r="TGY40" s="356"/>
      <c r="TGZ40" s="356"/>
      <c r="THA40" s="356"/>
      <c r="THB40" s="356"/>
      <c r="THC40" s="356"/>
      <c r="THD40" s="356"/>
      <c r="THE40" s="356"/>
      <c r="THF40" s="356"/>
      <c r="THG40" s="356"/>
      <c r="THH40" s="356"/>
      <c r="THI40" s="356"/>
      <c r="THJ40" s="356"/>
      <c r="THK40" s="356"/>
      <c r="THL40" s="356"/>
      <c r="THM40" s="356"/>
      <c r="THN40" s="356"/>
      <c r="THO40" s="356"/>
      <c r="THP40" s="356"/>
      <c r="THQ40" s="356"/>
      <c r="THR40" s="356"/>
      <c r="THS40" s="356"/>
      <c r="THT40" s="356"/>
      <c r="THU40" s="356"/>
      <c r="THV40" s="356"/>
      <c r="THW40" s="356"/>
      <c r="THX40" s="356"/>
      <c r="THY40" s="356"/>
      <c r="THZ40" s="356"/>
      <c r="TIA40" s="356"/>
      <c r="TIB40" s="356"/>
      <c r="TIC40" s="356"/>
      <c r="TID40" s="356"/>
      <c r="TIE40" s="356"/>
      <c r="TIF40" s="356"/>
      <c r="TIG40" s="356"/>
      <c r="TIH40" s="356"/>
      <c r="TII40" s="356"/>
      <c r="TIJ40" s="356"/>
      <c r="TIK40" s="356"/>
      <c r="TIL40" s="356"/>
      <c r="TIM40" s="356"/>
      <c r="TIN40" s="356"/>
      <c r="TIO40" s="356"/>
      <c r="TIP40" s="356"/>
      <c r="TIQ40" s="356"/>
      <c r="TIR40" s="356"/>
      <c r="TIS40" s="356"/>
      <c r="TIT40" s="356"/>
      <c r="TIU40" s="356"/>
      <c r="TIV40" s="356"/>
      <c r="TIW40" s="356"/>
      <c r="TIX40" s="356"/>
      <c r="TIY40" s="356"/>
      <c r="TIZ40" s="356"/>
      <c r="TJA40" s="356"/>
      <c r="TJB40" s="356"/>
      <c r="TJC40" s="356"/>
      <c r="TJD40" s="356"/>
      <c r="TJE40" s="356"/>
      <c r="TJF40" s="356"/>
      <c r="TJG40" s="356"/>
      <c r="TJH40" s="356"/>
      <c r="TJI40" s="356"/>
      <c r="TJJ40" s="356"/>
      <c r="TJK40" s="356"/>
      <c r="TJL40" s="356"/>
      <c r="TJM40" s="356"/>
      <c r="TJN40" s="356"/>
      <c r="TJO40" s="356"/>
      <c r="TJP40" s="356"/>
      <c r="TJQ40" s="356"/>
      <c r="TJR40" s="356"/>
      <c r="TJS40" s="356"/>
      <c r="TJT40" s="356"/>
      <c r="TJU40" s="356"/>
      <c r="TJV40" s="356"/>
      <c r="TJW40" s="356"/>
      <c r="TJX40" s="356"/>
      <c r="TJY40" s="356"/>
      <c r="TJZ40" s="356"/>
      <c r="TKA40" s="356"/>
      <c r="TKB40" s="356"/>
      <c r="TKC40" s="356"/>
      <c r="TKD40" s="356"/>
      <c r="TKE40" s="356"/>
      <c r="TKF40" s="356"/>
      <c r="TKG40" s="356"/>
      <c r="TKH40" s="356"/>
      <c r="TKI40" s="356"/>
      <c r="TKJ40" s="356"/>
      <c r="TKK40" s="356"/>
      <c r="TKL40" s="356"/>
      <c r="TKM40" s="356"/>
      <c r="TKN40" s="356"/>
      <c r="TKO40" s="356"/>
      <c r="TKP40" s="356"/>
      <c r="TKQ40" s="356"/>
      <c r="TKR40" s="356"/>
      <c r="TKS40" s="356"/>
      <c r="TKT40" s="356"/>
      <c r="TKU40" s="356"/>
      <c r="TKV40" s="356"/>
      <c r="TKW40" s="356"/>
      <c r="TKX40" s="356"/>
      <c r="TKY40" s="356"/>
      <c r="TKZ40" s="356"/>
      <c r="TLA40" s="356"/>
      <c r="TLB40" s="356"/>
      <c r="TLC40" s="356"/>
      <c r="TLD40" s="356"/>
      <c r="TLE40" s="356"/>
      <c r="TLF40" s="356"/>
      <c r="TLG40" s="356"/>
      <c r="TLH40" s="356"/>
      <c r="TLI40" s="356"/>
      <c r="TLJ40" s="356"/>
      <c r="TLK40" s="356"/>
      <c r="TLL40" s="356"/>
      <c r="TLM40" s="356"/>
      <c r="TLN40" s="356"/>
      <c r="TLO40" s="356"/>
      <c r="TLP40" s="356"/>
      <c r="TLQ40" s="356"/>
      <c r="TLR40" s="356"/>
      <c r="TLS40" s="356"/>
      <c r="TLT40" s="356"/>
      <c r="TLU40" s="356"/>
      <c r="TLV40" s="356"/>
      <c r="TLW40" s="356"/>
      <c r="TLX40" s="356"/>
      <c r="TLY40" s="356"/>
      <c r="TLZ40" s="356"/>
      <c r="TMA40" s="356"/>
      <c r="TMB40" s="356"/>
      <c r="TMC40" s="356"/>
      <c r="TMD40" s="356"/>
      <c r="TME40" s="356"/>
      <c r="TMF40" s="356"/>
      <c r="TMG40" s="356"/>
      <c r="TMH40" s="356"/>
      <c r="TMI40" s="356"/>
      <c r="TMJ40" s="356"/>
      <c r="TMK40" s="356"/>
      <c r="TML40" s="356"/>
      <c r="TMM40" s="356"/>
      <c r="TMN40" s="356"/>
      <c r="TMO40" s="356"/>
      <c r="TMP40" s="356"/>
      <c r="TMQ40" s="356"/>
      <c r="TMR40" s="356"/>
      <c r="TMS40" s="356"/>
      <c r="TMT40" s="356"/>
      <c r="TMU40" s="356"/>
      <c r="TMV40" s="356"/>
      <c r="TMW40" s="356"/>
      <c r="TMX40" s="356"/>
      <c r="TMY40" s="356"/>
      <c r="TMZ40" s="356"/>
      <c r="TNA40" s="356"/>
      <c r="TNB40" s="356"/>
      <c r="TNC40" s="356"/>
      <c r="TND40" s="356"/>
      <c r="TNE40" s="356"/>
      <c r="TNF40" s="356"/>
      <c r="TNG40" s="356"/>
      <c r="TNH40" s="356"/>
      <c r="TNI40" s="356"/>
      <c r="TNJ40" s="356"/>
      <c r="TNK40" s="356"/>
      <c r="TNL40" s="356"/>
      <c r="TNM40" s="356"/>
      <c r="TNN40" s="356"/>
      <c r="TNO40" s="356"/>
      <c r="TNP40" s="356"/>
      <c r="TNQ40" s="356"/>
      <c r="TNR40" s="356"/>
      <c r="TNS40" s="356"/>
      <c r="TNT40" s="356"/>
      <c r="TNU40" s="356"/>
      <c r="TNV40" s="356"/>
      <c r="TNW40" s="356"/>
      <c r="TNX40" s="356"/>
      <c r="TNY40" s="356"/>
      <c r="TNZ40" s="356"/>
      <c r="TOA40" s="356"/>
      <c r="TOB40" s="356"/>
      <c r="TOC40" s="356"/>
      <c r="TOD40" s="356"/>
      <c r="TOE40" s="356"/>
      <c r="TOF40" s="356"/>
      <c r="TOG40" s="356"/>
      <c r="TOH40" s="356"/>
      <c r="TOI40" s="356"/>
      <c r="TOJ40" s="356"/>
      <c r="TOK40" s="356"/>
      <c r="TOL40" s="356"/>
      <c r="TOM40" s="356"/>
      <c r="TON40" s="356"/>
      <c r="TOO40" s="356"/>
      <c r="TOP40" s="356"/>
      <c r="TOQ40" s="356"/>
      <c r="TOR40" s="356"/>
      <c r="TOS40" s="356"/>
      <c r="TOT40" s="356"/>
      <c r="TOU40" s="356"/>
      <c r="TOV40" s="356"/>
      <c r="TOW40" s="356"/>
      <c r="TOX40" s="356"/>
      <c r="TOY40" s="356"/>
      <c r="TOZ40" s="356"/>
      <c r="TPA40" s="356"/>
      <c r="TPB40" s="356"/>
      <c r="TPC40" s="356"/>
      <c r="TPD40" s="356"/>
      <c r="TPE40" s="356"/>
      <c r="TPF40" s="356"/>
      <c r="TPG40" s="356"/>
      <c r="TPH40" s="356"/>
      <c r="TPI40" s="356"/>
      <c r="TPJ40" s="356"/>
      <c r="TPK40" s="356"/>
      <c r="TPL40" s="356"/>
      <c r="TPM40" s="356"/>
      <c r="TPN40" s="356"/>
      <c r="TPO40" s="356"/>
      <c r="TPP40" s="356"/>
      <c r="TPQ40" s="356"/>
      <c r="TPR40" s="356"/>
      <c r="TPS40" s="356"/>
      <c r="TPT40" s="356"/>
      <c r="TPU40" s="356"/>
      <c r="TPV40" s="356"/>
      <c r="TPW40" s="356"/>
      <c r="TPX40" s="356"/>
      <c r="TPY40" s="356"/>
      <c r="TPZ40" s="356"/>
      <c r="TQA40" s="356"/>
      <c r="TQB40" s="356"/>
      <c r="TQC40" s="356"/>
      <c r="TQD40" s="356"/>
      <c r="TQE40" s="356"/>
      <c r="TQF40" s="356"/>
      <c r="TQG40" s="356"/>
      <c r="TQH40" s="356"/>
      <c r="TQI40" s="356"/>
      <c r="TQJ40" s="356"/>
      <c r="TQK40" s="356"/>
      <c r="TQL40" s="356"/>
      <c r="TQM40" s="356"/>
      <c r="TQN40" s="356"/>
      <c r="TQO40" s="356"/>
      <c r="TQP40" s="356"/>
      <c r="TQQ40" s="356"/>
      <c r="TQR40" s="356"/>
      <c r="TQS40" s="356"/>
      <c r="TQT40" s="356"/>
      <c r="TQU40" s="356"/>
      <c r="TQV40" s="356"/>
      <c r="TQW40" s="356"/>
      <c r="TQX40" s="356"/>
      <c r="TQY40" s="356"/>
      <c r="TQZ40" s="356"/>
      <c r="TRA40" s="356"/>
      <c r="TRB40" s="356"/>
      <c r="TRC40" s="356"/>
      <c r="TRD40" s="356"/>
      <c r="TRE40" s="356"/>
      <c r="TRF40" s="356"/>
      <c r="TRG40" s="356"/>
      <c r="TRH40" s="356"/>
      <c r="TRI40" s="356"/>
      <c r="TRJ40" s="356"/>
      <c r="TRK40" s="356"/>
      <c r="TRL40" s="356"/>
      <c r="TRM40" s="356"/>
      <c r="TRN40" s="356"/>
      <c r="TRO40" s="356"/>
      <c r="TRP40" s="356"/>
      <c r="TRQ40" s="356"/>
      <c r="TRR40" s="356"/>
      <c r="TRS40" s="356"/>
      <c r="TRT40" s="356"/>
      <c r="TRU40" s="356"/>
      <c r="TRV40" s="356"/>
      <c r="TRW40" s="356"/>
      <c r="TRX40" s="356"/>
      <c r="TRY40" s="356"/>
      <c r="TRZ40" s="356"/>
      <c r="TSA40" s="356"/>
      <c r="TSB40" s="356"/>
      <c r="TSC40" s="356"/>
      <c r="TSD40" s="356"/>
      <c r="TSE40" s="356"/>
      <c r="TSF40" s="356"/>
      <c r="TSG40" s="356"/>
      <c r="TSH40" s="356"/>
      <c r="TSI40" s="356"/>
      <c r="TSJ40" s="356"/>
      <c r="TSK40" s="356"/>
      <c r="TSL40" s="356"/>
      <c r="TSM40" s="356"/>
      <c r="TSN40" s="356"/>
      <c r="TSO40" s="356"/>
      <c r="TSP40" s="356"/>
      <c r="TSQ40" s="356"/>
      <c r="TSR40" s="356"/>
      <c r="TSS40" s="356"/>
      <c r="TST40" s="356"/>
      <c r="TSU40" s="356"/>
      <c r="TSV40" s="356"/>
      <c r="TSW40" s="356"/>
      <c r="TSX40" s="356"/>
      <c r="TSY40" s="356"/>
      <c r="TSZ40" s="356"/>
      <c r="TTA40" s="356"/>
      <c r="TTB40" s="356"/>
      <c r="TTC40" s="356"/>
      <c r="TTD40" s="356"/>
      <c r="TTE40" s="356"/>
      <c r="TTF40" s="356"/>
      <c r="TTG40" s="356"/>
      <c r="TTH40" s="356"/>
      <c r="TTI40" s="356"/>
      <c r="TTJ40" s="356"/>
      <c r="TTK40" s="356"/>
      <c r="TTL40" s="356"/>
      <c r="TTM40" s="356"/>
      <c r="TTN40" s="356"/>
      <c r="TTO40" s="356"/>
      <c r="TTP40" s="356"/>
      <c r="TTQ40" s="356"/>
      <c r="TTR40" s="356"/>
      <c r="TTS40" s="356"/>
      <c r="TTT40" s="356"/>
      <c r="TTU40" s="356"/>
      <c r="TTV40" s="356"/>
      <c r="TTW40" s="356"/>
      <c r="TTX40" s="356"/>
      <c r="TTY40" s="356"/>
      <c r="TTZ40" s="356"/>
      <c r="TUA40" s="356"/>
      <c r="TUB40" s="356"/>
      <c r="TUC40" s="356"/>
      <c r="TUD40" s="356"/>
      <c r="TUE40" s="356"/>
      <c r="TUF40" s="356"/>
      <c r="TUG40" s="356"/>
      <c r="TUH40" s="356"/>
      <c r="TUI40" s="356"/>
      <c r="TUJ40" s="356"/>
      <c r="TUK40" s="356"/>
      <c r="TUL40" s="356"/>
      <c r="TUM40" s="356"/>
      <c r="TUN40" s="356"/>
      <c r="TUO40" s="356"/>
      <c r="TUP40" s="356"/>
      <c r="TUQ40" s="356"/>
      <c r="TUR40" s="356"/>
      <c r="TUS40" s="356"/>
      <c r="TUT40" s="356"/>
      <c r="TUU40" s="356"/>
      <c r="TUV40" s="356"/>
      <c r="TUW40" s="356"/>
      <c r="TUX40" s="356"/>
      <c r="TUY40" s="356"/>
      <c r="TUZ40" s="356"/>
      <c r="TVA40" s="356"/>
      <c r="TVB40" s="356"/>
      <c r="TVC40" s="356"/>
      <c r="TVD40" s="356"/>
      <c r="TVE40" s="356"/>
      <c r="TVF40" s="356"/>
      <c r="TVG40" s="356"/>
      <c r="TVH40" s="356"/>
      <c r="TVI40" s="356"/>
      <c r="TVJ40" s="356"/>
      <c r="TVK40" s="356"/>
      <c r="TVL40" s="356"/>
      <c r="TVM40" s="356"/>
      <c r="TVN40" s="356"/>
      <c r="TVO40" s="356"/>
      <c r="TVP40" s="356"/>
      <c r="TVQ40" s="356"/>
      <c r="TVR40" s="356"/>
      <c r="TVS40" s="356"/>
      <c r="TVT40" s="356"/>
      <c r="TVU40" s="356"/>
      <c r="TVV40" s="356"/>
      <c r="TVW40" s="356"/>
      <c r="TVX40" s="356"/>
      <c r="TVY40" s="356"/>
      <c r="TVZ40" s="356"/>
      <c r="TWA40" s="356"/>
      <c r="TWB40" s="356"/>
      <c r="TWC40" s="356"/>
      <c r="TWD40" s="356"/>
      <c r="TWE40" s="356"/>
      <c r="TWF40" s="356"/>
      <c r="TWG40" s="356"/>
      <c r="TWH40" s="356"/>
      <c r="TWI40" s="356"/>
      <c r="TWJ40" s="356"/>
      <c r="TWK40" s="356"/>
      <c r="TWL40" s="356"/>
      <c r="TWM40" s="356"/>
      <c r="TWN40" s="356"/>
      <c r="TWO40" s="356"/>
      <c r="TWP40" s="356"/>
      <c r="TWQ40" s="356"/>
      <c r="TWR40" s="356"/>
      <c r="TWS40" s="356"/>
      <c r="TWT40" s="356"/>
      <c r="TWU40" s="356"/>
      <c r="TWV40" s="356"/>
      <c r="TWW40" s="356"/>
      <c r="TWX40" s="356"/>
      <c r="TWY40" s="356"/>
      <c r="TWZ40" s="356"/>
      <c r="TXA40" s="356"/>
      <c r="TXB40" s="356"/>
      <c r="TXC40" s="356"/>
      <c r="TXD40" s="356"/>
      <c r="TXE40" s="356"/>
      <c r="TXF40" s="356"/>
      <c r="TXG40" s="356"/>
      <c r="TXH40" s="356"/>
      <c r="TXI40" s="356"/>
      <c r="TXJ40" s="356"/>
      <c r="TXK40" s="356"/>
      <c r="TXL40" s="356"/>
      <c r="TXM40" s="356"/>
      <c r="TXN40" s="356"/>
      <c r="TXO40" s="356"/>
      <c r="TXP40" s="356"/>
      <c r="TXQ40" s="356"/>
      <c r="TXR40" s="356"/>
      <c r="TXS40" s="356"/>
      <c r="TXT40" s="356"/>
      <c r="TXU40" s="356"/>
      <c r="TXV40" s="356"/>
      <c r="TXW40" s="356"/>
      <c r="TXX40" s="356"/>
      <c r="TXY40" s="356"/>
      <c r="TXZ40" s="356"/>
      <c r="TYA40" s="356"/>
      <c r="TYB40" s="356"/>
      <c r="TYC40" s="356"/>
      <c r="TYD40" s="356"/>
      <c r="TYE40" s="356"/>
      <c r="TYF40" s="356"/>
      <c r="TYG40" s="356"/>
      <c r="TYH40" s="356"/>
      <c r="TYI40" s="356"/>
      <c r="TYJ40" s="356"/>
      <c r="TYK40" s="356"/>
      <c r="TYL40" s="356"/>
      <c r="TYM40" s="356"/>
      <c r="TYN40" s="356"/>
      <c r="TYO40" s="356"/>
      <c r="TYP40" s="356"/>
      <c r="TYQ40" s="356"/>
      <c r="TYR40" s="356"/>
      <c r="TYS40" s="356"/>
      <c r="TYT40" s="356"/>
      <c r="TYU40" s="356"/>
      <c r="TYV40" s="356"/>
      <c r="TYW40" s="356"/>
      <c r="TYX40" s="356"/>
      <c r="TYY40" s="356"/>
      <c r="TYZ40" s="356"/>
      <c r="TZA40" s="356"/>
      <c r="TZB40" s="356"/>
      <c r="TZC40" s="356"/>
      <c r="TZD40" s="356"/>
      <c r="TZE40" s="356"/>
      <c r="TZF40" s="356"/>
      <c r="TZG40" s="356"/>
      <c r="TZH40" s="356"/>
      <c r="TZI40" s="356"/>
      <c r="TZJ40" s="356"/>
      <c r="TZK40" s="356"/>
      <c r="TZL40" s="356"/>
      <c r="TZM40" s="356"/>
      <c r="TZN40" s="356"/>
      <c r="TZO40" s="356"/>
      <c r="TZP40" s="356"/>
      <c r="TZQ40" s="356"/>
      <c r="TZR40" s="356"/>
      <c r="TZS40" s="356"/>
      <c r="TZT40" s="356"/>
      <c r="TZU40" s="356"/>
      <c r="TZV40" s="356"/>
      <c r="TZW40" s="356"/>
      <c r="TZX40" s="356"/>
      <c r="TZY40" s="356"/>
      <c r="TZZ40" s="356"/>
      <c r="UAA40" s="356"/>
      <c r="UAB40" s="356"/>
      <c r="UAC40" s="356"/>
      <c r="UAD40" s="356"/>
      <c r="UAE40" s="356"/>
      <c r="UAF40" s="356"/>
      <c r="UAG40" s="356"/>
      <c r="UAH40" s="356"/>
      <c r="UAI40" s="356"/>
      <c r="UAJ40" s="356"/>
      <c r="UAK40" s="356"/>
      <c r="UAL40" s="356"/>
      <c r="UAM40" s="356"/>
      <c r="UAN40" s="356"/>
      <c r="UAO40" s="356"/>
      <c r="UAP40" s="356"/>
      <c r="UAQ40" s="356"/>
      <c r="UAR40" s="356"/>
      <c r="UAS40" s="356"/>
      <c r="UAT40" s="356"/>
      <c r="UAU40" s="356"/>
      <c r="UAV40" s="356"/>
      <c r="UAW40" s="356"/>
      <c r="UAX40" s="356"/>
      <c r="UAY40" s="356"/>
      <c r="UAZ40" s="356"/>
      <c r="UBA40" s="356"/>
      <c r="UBB40" s="356"/>
      <c r="UBC40" s="356"/>
      <c r="UBD40" s="356"/>
      <c r="UBE40" s="356"/>
      <c r="UBF40" s="356"/>
      <c r="UBG40" s="356"/>
      <c r="UBH40" s="356"/>
      <c r="UBI40" s="356"/>
      <c r="UBJ40" s="356"/>
      <c r="UBK40" s="356"/>
      <c r="UBL40" s="356"/>
      <c r="UBM40" s="356"/>
      <c r="UBN40" s="356"/>
      <c r="UBO40" s="356"/>
      <c r="UBP40" s="356"/>
      <c r="UBQ40" s="356"/>
      <c r="UBR40" s="356"/>
      <c r="UBS40" s="356"/>
      <c r="UBT40" s="356"/>
      <c r="UBU40" s="356"/>
      <c r="UBV40" s="356"/>
      <c r="UBW40" s="356"/>
      <c r="UBX40" s="356"/>
      <c r="UBY40" s="356"/>
      <c r="UBZ40" s="356"/>
      <c r="UCA40" s="356"/>
      <c r="UCB40" s="356"/>
      <c r="UCC40" s="356"/>
      <c r="UCD40" s="356"/>
      <c r="UCE40" s="356"/>
      <c r="UCF40" s="356"/>
      <c r="UCG40" s="356"/>
      <c r="UCH40" s="356"/>
      <c r="UCI40" s="356"/>
      <c r="UCJ40" s="356"/>
      <c r="UCK40" s="356"/>
      <c r="UCL40" s="356"/>
      <c r="UCM40" s="356"/>
      <c r="UCN40" s="356"/>
      <c r="UCO40" s="356"/>
      <c r="UCP40" s="356"/>
      <c r="UCQ40" s="356"/>
      <c r="UCR40" s="356"/>
      <c r="UCS40" s="356"/>
      <c r="UCT40" s="356"/>
      <c r="UCU40" s="356"/>
      <c r="UCV40" s="356"/>
      <c r="UCW40" s="356"/>
      <c r="UCX40" s="356"/>
      <c r="UCY40" s="356"/>
      <c r="UCZ40" s="356"/>
      <c r="UDA40" s="356"/>
      <c r="UDB40" s="356"/>
      <c r="UDC40" s="356"/>
      <c r="UDD40" s="356"/>
      <c r="UDE40" s="356"/>
      <c r="UDF40" s="356"/>
      <c r="UDG40" s="356"/>
      <c r="UDH40" s="356"/>
      <c r="UDI40" s="356"/>
      <c r="UDJ40" s="356"/>
      <c r="UDK40" s="356"/>
      <c r="UDL40" s="356"/>
      <c r="UDM40" s="356"/>
      <c r="UDN40" s="356"/>
      <c r="UDO40" s="356"/>
      <c r="UDP40" s="356"/>
      <c r="UDQ40" s="356"/>
      <c r="UDR40" s="356"/>
      <c r="UDS40" s="356"/>
      <c r="UDT40" s="356"/>
      <c r="UDU40" s="356"/>
      <c r="UDV40" s="356"/>
      <c r="UDW40" s="356"/>
      <c r="UDX40" s="356"/>
      <c r="UDY40" s="356"/>
      <c r="UDZ40" s="356"/>
      <c r="UEA40" s="356"/>
      <c r="UEB40" s="356"/>
      <c r="UEC40" s="356"/>
      <c r="UED40" s="356"/>
      <c r="UEE40" s="356"/>
      <c r="UEF40" s="356"/>
      <c r="UEG40" s="356"/>
      <c r="UEH40" s="356"/>
      <c r="UEI40" s="356"/>
      <c r="UEJ40" s="356"/>
      <c r="UEK40" s="356"/>
      <c r="UEL40" s="356"/>
      <c r="UEM40" s="356"/>
      <c r="UEN40" s="356"/>
      <c r="UEO40" s="356"/>
      <c r="UEP40" s="356"/>
      <c r="UEQ40" s="356"/>
      <c r="UER40" s="356"/>
      <c r="UES40" s="356"/>
      <c r="UET40" s="356"/>
      <c r="UEU40" s="356"/>
      <c r="UEV40" s="356"/>
      <c r="UEW40" s="356"/>
      <c r="UEX40" s="356"/>
      <c r="UEY40" s="356"/>
      <c r="UEZ40" s="356"/>
      <c r="UFA40" s="356"/>
      <c r="UFB40" s="356"/>
      <c r="UFC40" s="356"/>
      <c r="UFD40" s="356"/>
      <c r="UFE40" s="356"/>
      <c r="UFF40" s="356"/>
      <c r="UFG40" s="356"/>
      <c r="UFH40" s="356"/>
      <c r="UFI40" s="356"/>
      <c r="UFJ40" s="356"/>
      <c r="UFK40" s="356"/>
      <c r="UFL40" s="356"/>
      <c r="UFM40" s="356"/>
      <c r="UFN40" s="356"/>
      <c r="UFO40" s="356"/>
      <c r="UFP40" s="356"/>
      <c r="UFQ40" s="356"/>
      <c r="UFR40" s="356"/>
      <c r="UFS40" s="356"/>
      <c r="UFT40" s="356"/>
      <c r="UFU40" s="356"/>
      <c r="UFV40" s="356"/>
      <c r="UFW40" s="356"/>
      <c r="UFX40" s="356"/>
      <c r="UFY40" s="356"/>
      <c r="UFZ40" s="356"/>
      <c r="UGA40" s="356"/>
      <c r="UGB40" s="356"/>
      <c r="UGC40" s="356"/>
      <c r="UGD40" s="356"/>
      <c r="UGE40" s="356"/>
      <c r="UGF40" s="356"/>
      <c r="UGG40" s="356"/>
      <c r="UGH40" s="356"/>
      <c r="UGI40" s="356"/>
      <c r="UGJ40" s="356"/>
      <c r="UGK40" s="356"/>
      <c r="UGL40" s="356"/>
      <c r="UGM40" s="356"/>
      <c r="UGN40" s="356"/>
      <c r="UGO40" s="356"/>
      <c r="UGP40" s="356"/>
      <c r="UGQ40" s="356"/>
      <c r="UGR40" s="356"/>
      <c r="UGS40" s="356"/>
      <c r="UGT40" s="356"/>
      <c r="UGU40" s="356"/>
      <c r="UGV40" s="356"/>
      <c r="UGW40" s="356"/>
      <c r="UGX40" s="356"/>
      <c r="UGY40" s="356"/>
      <c r="UGZ40" s="356"/>
      <c r="UHA40" s="356"/>
      <c r="UHB40" s="356"/>
      <c r="UHC40" s="356"/>
      <c r="UHD40" s="356"/>
      <c r="UHE40" s="356"/>
      <c r="UHF40" s="356"/>
      <c r="UHG40" s="356"/>
      <c r="UHH40" s="356"/>
      <c r="UHI40" s="356"/>
      <c r="UHJ40" s="356"/>
      <c r="UHK40" s="356"/>
      <c r="UHL40" s="356"/>
      <c r="UHM40" s="356"/>
      <c r="UHN40" s="356"/>
      <c r="UHO40" s="356"/>
      <c r="UHP40" s="356"/>
      <c r="UHQ40" s="356"/>
      <c r="UHR40" s="356"/>
      <c r="UHS40" s="356"/>
      <c r="UHT40" s="356"/>
      <c r="UHU40" s="356"/>
      <c r="UHV40" s="356"/>
      <c r="UHW40" s="356"/>
      <c r="UHX40" s="356"/>
      <c r="UHY40" s="356"/>
      <c r="UHZ40" s="356"/>
      <c r="UIA40" s="356"/>
      <c r="UIB40" s="356"/>
      <c r="UIC40" s="356"/>
      <c r="UID40" s="356"/>
      <c r="UIE40" s="356"/>
      <c r="UIF40" s="356"/>
      <c r="UIG40" s="356"/>
      <c r="UIH40" s="356"/>
      <c r="UII40" s="356"/>
      <c r="UIJ40" s="356"/>
      <c r="UIK40" s="356"/>
      <c r="UIL40" s="356"/>
      <c r="UIM40" s="356"/>
      <c r="UIN40" s="356"/>
      <c r="UIO40" s="356"/>
      <c r="UIP40" s="356"/>
      <c r="UIQ40" s="356"/>
      <c r="UIR40" s="356"/>
      <c r="UIS40" s="356"/>
      <c r="UIT40" s="356"/>
      <c r="UIU40" s="356"/>
      <c r="UIV40" s="356"/>
      <c r="UIW40" s="356"/>
      <c r="UIX40" s="356"/>
      <c r="UIY40" s="356"/>
      <c r="UIZ40" s="356"/>
      <c r="UJA40" s="356"/>
      <c r="UJB40" s="356"/>
      <c r="UJC40" s="356"/>
      <c r="UJD40" s="356"/>
      <c r="UJE40" s="356"/>
      <c r="UJF40" s="356"/>
      <c r="UJG40" s="356"/>
      <c r="UJH40" s="356"/>
      <c r="UJI40" s="356"/>
      <c r="UJJ40" s="356"/>
      <c r="UJK40" s="356"/>
      <c r="UJL40" s="356"/>
      <c r="UJM40" s="356"/>
      <c r="UJN40" s="356"/>
      <c r="UJO40" s="356"/>
      <c r="UJP40" s="356"/>
      <c r="UJQ40" s="356"/>
      <c r="UJR40" s="356"/>
      <c r="UJS40" s="356"/>
      <c r="UJT40" s="356"/>
      <c r="UJU40" s="356"/>
      <c r="UJV40" s="356"/>
      <c r="UJW40" s="356"/>
      <c r="UJX40" s="356"/>
      <c r="UJY40" s="356"/>
      <c r="UJZ40" s="356"/>
      <c r="UKA40" s="356"/>
      <c r="UKB40" s="356"/>
      <c r="UKC40" s="356"/>
      <c r="UKD40" s="356"/>
      <c r="UKE40" s="356"/>
      <c r="UKF40" s="356"/>
      <c r="UKG40" s="356"/>
      <c r="UKH40" s="356"/>
      <c r="UKI40" s="356"/>
      <c r="UKJ40" s="356"/>
      <c r="UKK40" s="356"/>
      <c r="UKL40" s="356"/>
      <c r="UKM40" s="356"/>
      <c r="UKN40" s="356"/>
      <c r="UKO40" s="356"/>
      <c r="UKP40" s="356"/>
      <c r="UKQ40" s="356"/>
      <c r="UKR40" s="356"/>
      <c r="UKS40" s="356"/>
      <c r="UKT40" s="356"/>
      <c r="UKU40" s="356"/>
      <c r="UKV40" s="356"/>
      <c r="UKW40" s="356"/>
      <c r="UKX40" s="356"/>
      <c r="UKY40" s="356"/>
      <c r="UKZ40" s="356"/>
      <c r="ULA40" s="356"/>
      <c r="ULB40" s="356"/>
      <c r="ULC40" s="356"/>
      <c r="ULD40" s="356"/>
      <c r="ULE40" s="356"/>
      <c r="ULF40" s="356"/>
      <c r="ULG40" s="356"/>
      <c r="ULH40" s="356"/>
      <c r="ULI40" s="356"/>
      <c r="ULJ40" s="356"/>
      <c r="ULK40" s="356"/>
      <c r="ULL40" s="356"/>
      <c r="ULM40" s="356"/>
      <c r="ULN40" s="356"/>
      <c r="ULO40" s="356"/>
      <c r="ULP40" s="356"/>
      <c r="ULQ40" s="356"/>
      <c r="ULR40" s="356"/>
      <c r="ULS40" s="356"/>
      <c r="ULT40" s="356"/>
      <c r="ULU40" s="356"/>
      <c r="ULV40" s="356"/>
      <c r="ULW40" s="356"/>
      <c r="ULX40" s="356"/>
      <c r="ULY40" s="356"/>
      <c r="ULZ40" s="356"/>
      <c r="UMA40" s="356"/>
      <c r="UMB40" s="356"/>
      <c r="UMC40" s="356"/>
      <c r="UMD40" s="356"/>
      <c r="UME40" s="356"/>
      <c r="UMF40" s="356"/>
      <c r="UMG40" s="356"/>
      <c r="UMH40" s="356"/>
      <c r="UMI40" s="356"/>
      <c r="UMJ40" s="356"/>
      <c r="UMK40" s="356"/>
      <c r="UML40" s="356"/>
      <c r="UMM40" s="356"/>
      <c r="UMN40" s="356"/>
      <c r="UMO40" s="356"/>
      <c r="UMP40" s="356"/>
      <c r="UMQ40" s="356"/>
      <c r="UMR40" s="356"/>
      <c r="UMS40" s="356"/>
      <c r="UMT40" s="356"/>
      <c r="UMU40" s="356"/>
      <c r="UMV40" s="356"/>
      <c r="UMW40" s="356"/>
      <c r="UMX40" s="356"/>
      <c r="UMY40" s="356"/>
      <c r="UMZ40" s="356"/>
      <c r="UNA40" s="356"/>
      <c r="UNB40" s="356"/>
      <c r="UNC40" s="356"/>
      <c r="UND40" s="356"/>
      <c r="UNE40" s="356"/>
      <c r="UNF40" s="356"/>
      <c r="UNG40" s="356"/>
      <c r="UNH40" s="356"/>
      <c r="UNI40" s="356"/>
      <c r="UNJ40" s="356"/>
      <c r="UNK40" s="356"/>
      <c r="UNL40" s="356"/>
      <c r="UNM40" s="356"/>
      <c r="UNN40" s="356"/>
      <c r="UNO40" s="356"/>
      <c r="UNP40" s="356"/>
      <c r="UNQ40" s="356"/>
      <c r="UNR40" s="356"/>
      <c r="UNS40" s="356"/>
      <c r="UNT40" s="356"/>
      <c r="UNU40" s="356"/>
      <c r="UNV40" s="356"/>
      <c r="UNW40" s="356"/>
      <c r="UNX40" s="356"/>
      <c r="UNY40" s="356"/>
      <c r="UNZ40" s="356"/>
      <c r="UOA40" s="356"/>
      <c r="UOB40" s="356"/>
      <c r="UOC40" s="356"/>
      <c r="UOD40" s="356"/>
      <c r="UOE40" s="356"/>
      <c r="UOF40" s="356"/>
      <c r="UOG40" s="356"/>
      <c r="UOH40" s="356"/>
      <c r="UOI40" s="356"/>
      <c r="UOJ40" s="356"/>
      <c r="UOK40" s="356"/>
      <c r="UOL40" s="356"/>
      <c r="UOM40" s="356"/>
      <c r="UON40" s="356"/>
      <c r="UOO40" s="356"/>
      <c r="UOP40" s="356"/>
      <c r="UOQ40" s="356"/>
      <c r="UOR40" s="356"/>
      <c r="UOS40" s="356"/>
      <c r="UOT40" s="356"/>
      <c r="UOU40" s="356"/>
      <c r="UOV40" s="356"/>
      <c r="UOW40" s="356"/>
      <c r="UOX40" s="356"/>
      <c r="UOY40" s="356"/>
      <c r="UOZ40" s="356"/>
      <c r="UPA40" s="356"/>
      <c r="UPB40" s="356"/>
      <c r="UPC40" s="356"/>
      <c r="UPD40" s="356"/>
      <c r="UPE40" s="356"/>
      <c r="UPF40" s="356"/>
      <c r="UPG40" s="356"/>
      <c r="UPH40" s="356"/>
      <c r="UPI40" s="356"/>
      <c r="UPJ40" s="356"/>
      <c r="UPK40" s="356"/>
      <c r="UPL40" s="356"/>
      <c r="UPM40" s="356"/>
      <c r="UPN40" s="356"/>
      <c r="UPO40" s="356"/>
      <c r="UPP40" s="356"/>
      <c r="UPQ40" s="356"/>
      <c r="UPR40" s="356"/>
      <c r="UPS40" s="356"/>
      <c r="UPT40" s="356"/>
      <c r="UPU40" s="356"/>
      <c r="UPV40" s="356"/>
      <c r="UPW40" s="356"/>
      <c r="UPX40" s="356"/>
      <c r="UPY40" s="356"/>
      <c r="UPZ40" s="356"/>
      <c r="UQA40" s="356"/>
      <c r="UQB40" s="356"/>
      <c r="UQC40" s="356"/>
      <c r="UQD40" s="356"/>
      <c r="UQE40" s="356"/>
      <c r="UQF40" s="356"/>
      <c r="UQG40" s="356"/>
      <c r="UQH40" s="356"/>
      <c r="UQI40" s="356"/>
      <c r="UQJ40" s="356"/>
      <c r="UQK40" s="356"/>
      <c r="UQL40" s="356"/>
      <c r="UQM40" s="356"/>
      <c r="UQN40" s="356"/>
      <c r="UQO40" s="356"/>
      <c r="UQP40" s="356"/>
      <c r="UQQ40" s="356"/>
      <c r="UQR40" s="356"/>
      <c r="UQS40" s="356"/>
      <c r="UQT40" s="356"/>
      <c r="UQU40" s="356"/>
      <c r="UQV40" s="356"/>
      <c r="UQW40" s="356"/>
      <c r="UQX40" s="356"/>
      <c r="UQY40" s="356"/>
      <c r="UQZ40" s="356"/>
      <c r="URA40" s="356"/>
      <c r="URB40" s="356"/>
      <c r="URC40" s="356"/>
      <c r="URD40" s="356"/>
      <c r="URE40" s="356"/>
      <c r="URF40" s="356"/>
      <c r="URG40" s="356"/>
      <c r="URH40" s="356"/>
      <c r="URI40" s="356"/>
      <c r="URJ40" s="356"/>
      <c r="URK40" s="356"/>
      <c r="URL40" s="356"/>
      <c r="URM40" s="356"/>
      <c r="URN40" s="356"/>
      <c r="URO40" s="356"/>
      <c r="URP40" s="356"/>
      <c r="URQ40" s="356"/>
      <c r="URR40" s="356"/>
      <c r="URS40" s="356"/>
      <c r="URT40" s="356"/>
      <c r="URU40" s="356"/>
      <c r="URV40" s="356"/>
      <c r="URW40" s="356"/>
      <c r="URX40" s="356"/>
      <c r="URY40" s="356"/>
      <c r="URZ40" s="356"/>
      <c r="USA40" s="356"/>
      <c r="USB40" s="356"/>
      <c r="USC40" s="356"/>
      <c r="USD40" s="356"/>
      <c r="USE40" s="356"/>
      <c r="USF40" s="356"/>
      <c r="USG40" s="356"/>
      <c r="USH40" s="356"/>
      <c r="USI40" s="356"/>
      <c r="USJ40" s="356"/>
      <c r="USK40" s="356"/>
      <c r="USL40" s="356"/>
      <c r="USM40" s="356"/>
      <c r="USN40" s="356"/>
      <c r="USO40" s="356"/>
      <c r="USP40" s="356"/>
      <c r="USQ40" s="356"/>
      <c r="USR40" s="356"/>
      <c r="USS40" s="356"/>
      <c r="UST40" s="356"/>
      <c r="USU40" s="356"/>
      <c r="USV40" s="356"/>
      <c r="USW40" s="356"/>
      <c r="USX40" s="356"/>
      <c r="USY40" s="356"/>
      <c r="USZ40" s="356"/>
      <c r="UTA40" s="356"/>
      <c r="UTB40" s="356"/>
      <c r="UTC40" s="356"/>
      <c r="UTD40" s="356"/>
      <c r="UTE40" s="356"/>
      <c r="UTF40" s="356"/>
      <c r="UTG40" s="356"/>
      <c r="UTH40" s="356"/>
      <c r="UTI40" s="356"/>
      <c r="UTJ40" s="356"/>
      <c r="UTK40" s="356"/>
      <c r="UTL40" s="356"/>
      <c r="UTM40" s="356"/>
      <c r="UTN40" s="356"/>
      <c r="UTO40" s="356"/>
      <c r="UTP40" s="356"/>
      <c r="UTQ40" s="356"/>
      <c r="UTR40" s="356"/>
      <c r="UTS40" s="356"/>
      <c r="UTT40" s="356"/>
      <c r="UTU40" s="356"/>
      <c r="UTV40" s="356"/>
      <c r="UTW40" s="356"/>
      <c r="UTX40" s="356"/>
      <c r="UTY40" s="356"/>
      <c r="UTZ40" s="356"/>
      <c r="UUA40" s="356"/>
      <c r="UUB40" s="356"/>
      <c r="UUC40" s="356"/>
      <c r="UUD40" s="356"/>
      <c r="UUE40" s="356"/>
      <c r="UUF40" s="356"/>
      <c r="UUG40" s="356"/>
      <c r="UUH40" s="356"/>
      <c r="UUI40" s="356"/>
      <c r="UUJ40" s="356"/>
      <c r="UUK40" s="356"/>
      <c r="UUL40" s="356"/>
      <c r="UUM40" s="356"/>
      <c r="UUN40" s="356"/>
      <c r="UUO40" s="356"/>
      <c r="UUP40" s="356"/>
      <c r="UUQ40" s="356"/>
      <c r="UUR40" s="356"/>
      <c r="UUS40" s="356"/>
      <c r="UUT40" s="356"/>
      <c r="UUU40" s="356"/>
      <c r="UUV40" s="356"/>
      <c r="UUW40" s="356"/>
      <c r="UUX40" s="356"/>
      <c r="UUY40" s="356"/>
      <c r="UUZ40" s="356"/>
      <c r="UVA40" s="356"/>
      <c r="UVB40" s="356"/>
      <c r="UVC40" s="356"/>
      <c r="UVD40" s="356"/>
      <c r="UVE40" s="356"/>
      <c r="UVF40" s="356"/>
      <c r="UVG40" s="356"/>
      <c r="UVH40" s="356"/>
      <c r="UVI40" s="356"/>
      <c r="UVJ40" s="356"/>
      <c r="UVK40" s="356"/>
      <c r="UVL40" s="356"/>
      <c r="UVM40" s="356"/>
      <c r="UVN40" s="356"/>
      <c r="UVO40" s="356"/>
      <c r="UVP40" s="356"/>
      <c r="UVQ40" s="356"/>
      <c r="UVR40" s="356"/>
      <c r="UVS40" s="356"/>
      <c r="UVT40" s="356"/>
      <c r="UVU40" s="356"/>
      <c r="UVV40" s="356"/>
      <c r="UVW40" s="356"/>
      <c r="UVX40" s="356"/>
      <c r="UVY40" s="356"/>
      <c r="UVZ40" s="356"/>
      <c r="UWA40" s="356"/>
      <c r="UWB40" s="356"/>
      <c r="UWC40" s="356"/>
      <c r="UWD40" s="356"/>
      <c r="UWE40" s="356"/>
      <c r="UWF40" s="356"/>
      <c r="UWG40" s="356"/>
      <c r="UWH40" s="356"/>
      <c r="UWI40" s="356"/>
      <c r="UWJ40" s="356"/>
      <c r="UWK40" s="356"/>
      <c r="UWL40" s="356"/>
      <c r="UWM40" s="356"/>
      <c r="UWN40" s="356"/>
      <c r="UWO40" s="356"/>
      <c r="UWP40" s="356"/>
      <c r="UWQ40" s="356"/>
      <c r="UWR40" s="356"/>
      <c r="UWS40" s="356"/>
      <c r="UWT40" s="356"/>
      <c r="UWU40" s="356"/>
      <c r="UWV40" s="356"/>
      <c r="UWW40" s="356"/>
      <c r="UWX40" s="356"/>
      <c r="UWY40" s="356"/>
      <c r="UWZ40" s="356"/>
      <c r="UXA40" s="356"/>
      <c r="UXB40" s="356"/>
      <c r="UXC40" s="356"/>
      <c r="UXD40" s="356"/>
      <c r="UXE40" s="356"/>
      <c r="UXF40" s="356"/>
      <c r="UXG40" s="356"/>
      <c r="UXH40" s="356"/>
      <c r="UXI40" s="356"/>
      <c r="UXJ40" s="356"/>
      <c r="UXK40" s="356"/>
      <c r="UXL40" s="356"/>
      <c r="UXM40" s="356"/>
      <c r="UXN40" s="356"/>
      <c r="UXO40" s="356"/>
      <c r="UXP40" s="356"/>
      <c r="UXQ40" s="356"/>
      <c r="UXR40" s="356"/>
      <c r="UXS40" s="356"/>
      <c r="UXT40" s="356"/>
      <c r="UXU40" s="356"/>
      <c r="UXV40" s="356"/>
      <c r="UXW40" s="356"/>
      <c r="UXX40" s="356"/>
      <c r="UXY40" s="356"/>
      <c r="UXZ40" s="356"/>
      <c r="UYA40" s="356"/>
      <c r="UYB40" s="356"/>
      <c r="UYC40" s="356"/>
      <c r="UYD40" s="356"/>
      <c r="UYE40" s="356"/>
      <c r="UYF40" s="356"/>
      <c r="UYG40" s="356"/>
      <c r="UYH40" s="356"/>
      <c r="UYI40" s="356"/>
      <c r="UYJ40" s="356"/>
      <c r="UYK40" s="356"/>
      <c r="UYL40" s="356"/>
      <c r="UYM40" s="356"/>
      <c r="UYN40" s="356"/>
      <c r="UYO40" s="356"/>
      <c r="UYP40" s="356"/>
      <c r="UYQ40" s="356"/>
      <c r="UYR40" s="356"/>
      <c r="UYS40" s="356"/>
      <c r="UYT40" s="356"/>
      <c r="UYU40" s="356"/>
      <c r="UYV40" s="356"/>
      <c r="UYW40" s="356"/>
      <c r="UYX40" s="356"/>
      <c r="UYY40" s="356"/>
      <c r="UYZ40" s="356"/>
      <c r="UZA40" s="356"/>
      <c r="UZB40" s="356"/>
      <c r="UZC40" s="356"/>
      <c r="UZD40" s="356"/>
      <c r="UZE40" s="356"/>
      <c r="UZF40" s="356"/>
      <c r="UZG40" s="356"/>
      <c r="UZH40" s="356"/>
      <c r="UZI40" s="356"/>
      <c r="UZJ40" s="356"/>
      <c r="UZK40" s="356"/>
      <c r="UZL40" s="356"/>
      <c r="UZM40" s="356"/>
      <c r="UZN40" s="356"/>
      <c r="UZO40" s="356"/>
      <c r="UZP40" s="356"/>
      <c r="UZQ40" s="356"/>
      <c r="UZR40" s="356"/>
      <c r="UZS40" s="356"/>
      <c r="UZT40" s="356"/>
      <c r="UZU40" s="356"/>
      <c r="UZV40" s="356"/>
      <c r="UZW40" s="356"/>
      <c r="UZX40" s="356"/>
      <c r="UZY40" s="356"/>
      <c r="UZZ40" s="356"/>
      <c r="VAA40" s="356"/>
      <c r="VAB40" s="356"/>
      <c r="VAC40" s="356"/>
      <c r="VAD40" s="356"/>
      <c r="VAE40" s="356"/>
      <c r="VAF40" s="356"/>
      <c r="VAG40" s="356"/>
      <c r="VAH40" s="356"/>
      <c r="VAI40" s="356"/>
      <c r="VAJ40" s="356"/>
      <c r="VAK40" s="356"/>
      <c r="VAL40" s="356"/>
      <c r="VAM40" s="356"/>
      <c r="VAN40" s="356"/>
      <c r="VAO40" s="356"/>
      <c r="VAP40" s="356"/>
      <c r="VAQ40" s="356"/>
      <c r="VAR40" s="356"/>
      <c r="VAS40" s="356"/>
      <c r="VAT40" s="356"/>
      <c r="VAU40" s="356"/>
      <c r="VAV40" s="356"/>
      <c r="VAW40" s="356"/>
      <c r="VAX40" s="356"/>
      <c r="VAY40" s="356"/>
      <c r="VAZ40" s="356"/>
      <c r="VBA40" s="356"/>
      <c r="VBB40" s="356"/>
      <c r="VBC40" s="356"/>
      <c r="VBD40" s="356"/>
      <c r="VBE40" s="356"/>
      <c r="VBF40" s="356"/>
      <c r="VBG40" s="356"/>
      <c r="VBH40" s="356"/>
      <c r="VBI40" s="356"/>
      <c r="VBJ40" s="356"/>
      <c r="VBK40" s="356"/>
      <c r="VBL40" s="356"/>
      <c r="VBM40" s="356"/>
      <c r="VBN40" s="356"/>
      <c r="VBO40" s="356"/>
      <c r="VBP40" s="356"/>
      <c r="VBQ40" s="356"/>
      <c r="VBR40" s="356"/>
      <c r="VBS40" s="356"/>
      <c r="VBT40" s="356"/>
      <c r="VBU40" s="356"/>
      <c r="VBV40" s="356"/>
      <c r="VBW40" s="356"/>
      <c r="VBX40" s="356"/>
      <c r="VBY40" s="356"/>
      <c r="VBZ40" s="356"/>
      <c r="VCA40" s="356"/>
      <c r="VCB40" s="356"/>
      <c r="VCC40" s="356"/>
      <c r="VCD40" s="356"/>
      <c r="VCE40" s="356"/>
      <c r="VCF40" s="356"/>
      <c r="VCG40" s="356"/>
      <c r="VCH40" s="356"/>
      <c r="VCI40" s="356"/>
      <c r="VCJ40" s="356"/>
      <c r="VCK40" s="356"/>
      <c r="VCL40" s="356"/>
      <c r="VCM40" s="356"/>
      <c r="VCN40" s="356"/>
      <c r="VCO40" s="356"/>
      <c r="VCP40" s="356"/>
      <c r="VCQ40" s="356"/>
      <c r="VCR40" s="356"/>
      <c r="VCS40" s="356"/>
      <c r="VCT40" s="356"/>
      <c r="VCU40" s="356"/>
      <c r="VCV40" s="356"/>
      <c r="VCW40" s="356"/>
      <c r="VCX40" s="356"/>
      <c r="VCY40" s="356"/>
      <c r="VCZ40" s="356"/>
      <c r="VDA40" s="356"/>
      <c r="VDB40" s="356"/>
      <c r="VDC40" s="356"/>
      <c r="VDD40" s="356"/>
      <c r="VDE40" s="356"/>
      <c r="VDF40" s="356"/>
      <c r="VDG40" s="356"/>
      <c r="VDH40" s="356"/>
      <c r="VDI40" s="356"/>
      <c r="VDJ40" s="356"/>
      <c r="VDK40" s="356"/>
      <c r="VDL40" s="356"/>
      <c r="VDM40" s="356"/>
      <c r="VDN40" s="356"/>
      <c r="VDO40" s="356"/>
      <c r="VDP40" s="356"/>
      <c r="VDQ40" s="356"/>
      <c r="VDR40" s="356"/>
      <c r="VDS40" s="356"/>
      <c r="VDT40" s="356"/>
      <c r="VDU40" s="356"/>
      <c r="VDV40" s="356"/>
      <c r="VDW40" s="356"/>
      <c r="VDX40" s="356"/>
      <c r="VDY40" s="356"/>
      <c r="VDZ40" s="356"/>
      <c r="VEA40" s="356"/>
      <c r="VEB40" s="356"/>
      <c r="VEC40" s="356"/>
      <c r="VED40" s="356"/>
      <c r="VEE40" s="356"/>
      <c r="VEF40" s="356"/>
      <c r="VEG40" s="356"/>
      <c r="VEH40" s="356"/>
      <c r="VEI40" s="356"/>
      <c r="VEJ40" s="356"/>
      <c r="VEK40" s="356"/>
      <c r="VEL40" s="356"/>
      <c r="VEM40" s="356"/>
      <c r="VEN40" s="356"/>
      <c r="VEO40" s="356"/>
      <c r="VEP40" s="356"/>
      <c r="VEQ40" s="356"/>
      <c r="VER40" s="356"/>
      <c r="VES40" s="356"/>
      <c r="VET40" s="356"/>
      <c r="VEU40" s="356"/>
      <c r="VEV40" s="356"/>
      <c r="VEW40" s="356"/>
      <c r="VEX40" s="356"/>
      <c r="VEY40" s="356"/>
      <c r="VEZ40" s="356"/>
      <c r="VFA40" s="356"/>
      <c r="VFB40" s="356"/>
      <c r="VFC40" s="356"/>
      <c r="VFD40" s="356"/>
      <c r="VFE40" s="356"/>
      <c r="VFF40" s="356"/>
      <c r="VFG40" s="356"/>
      <c r="VFH40" s="356"/>
      <c r="VFI40" s="356"/>
      <c r="VFJ40" s="356"/>
      <c r="VFK40" s="356"/>
      <c r="VFL40" s="356"/>
      <c r="VFM40" s="356"/>
      <c r="VFN40" s="356"/>
      <c r="VFO40" s="356"/>
      <c r="VFP40" s="356"/>
      <c r="VFQ40" s="356"/>
      <c r="VFR40" s="356"/>
      <c r="VFS40" s="356"/>
      <c r="VFT40" s="356"/>
      <c r="VFU40" s="356"/>
      <c r="VFV40" s="356"/>
      <c r="VFW40" s="356"/>
      <c r="VFX40" s="356"/>
      <c r="VFY40" s="356"/>
      <c r="VFZ40" s="356"/>
      <c r="VGA40" s="356"/>
      <c r="VGB40" s="356"/>
      <c r="VGC40" s="356"/>
      <c r="VGD40" s="356"/>
      <c r="VGE40" s="356"/>
      <c r="VGF40" s="356"/>
      <c r="VGG40" s="356"/>
      <c r="VGH40" s="356"/>
      <c r="VGI40" s="356"/>
      <c r="VGJ40" s="356"/>
      <c r="VGK40" s="356"/>
      <c r="VGL40" s="356"/>
      <c r="VGM40" s="356"/>
      <c r="VGN40" s="356"/>
      <c r="VGO40" s="356"/>
      <c r="VGP40" s="356"/>
      <c r="VGQ40" s="356"/>
      <c r="VGR40" s="356"/>
      <c r="VGS40" s="356"/>
      <c r="VGT40" s="356"/>
      <c r="VGU40" s="356"/>
      <c r="VGV40" s="356"/>
      <c r="VGW40" s="356"/>
      <c r="VGX40" s="356"/>
      <c r="VGY40" s="356"/>
      <c r="VGZ40" s="356"/>
      <c r="VHA40" s="356"/>
      <c r="VHB40" s="356"/>
      <c r="VHC40" s="356"/>
      <c r="VHD40" s="356"/>
      <c r="VHE40" s="356"/>
      <c r="VHF40" s="356"/>
      <c r="VHG40" s="356"/>
      <c r="VHH40" s="356"/>
      <c r="VHI40" s="356"/>
      <c r="VHJ40" s="356"/>
      <c r="VHK40" s="356"/>
      <c r="VHL40" s="356"/>
      <c r="VHM40" s="356"/>
      <c r="VHN40" s="356"/>
      <c r="VHO40" s="356"/>
      <c r="VHP40" s="356"/>
      <c r="VHQ40" s="356"/>
      <c r="VHR40" s="356"/>
      <c r="VHS40" s="356"/>
      <c r="VHT40" s="356"/>
      <c r="VHU40" s="356"/>
      <c r="VHV40" s="356"/>
      <c r="VHW40" s="356"/>
      <c r="VHX40" s="356"/>
      <c r="VHY40" s="356"/>
      <c r="VHZ40" s="356"/>
      <c r="VIA40" s="356"/>
      <c r="VIB40" s="356"/>
      <c r="VIC40" s="356"/>
      <c r="VID40" s="356"/>
      <c r="VIE40" s="356"/>
      <c r="VIF40" s="356"/>
      <c r="VIG40" s="356"/>
      <c r="VIH40" s="356"/>
      <c r="VII40" s="356"/>
      <c r="VIJ40" s="356"/>
      <c r="VIK40" s="356"/>
      <c r="VIL40" s="356"/>
      <c r="VIM40" s="356"/>
      <c r="VIN40" s="356"/>
      <c r="VIO40" s="356"/>
      <c r="VIP40" s="356"/>
      <c r="VIQ40" s="356"/>
      <c r="VIR40" s="356"/>
      <c r="VIS40" s="356"/>
      <c r="VIT40" s="356"/>
      <c r="VIU40" s="356"/>
      <c r="VIV40" s="356"/>
      <c r="VIW40" s="356"/>
      <c r="VIX40" s="356"/>
      <c r="VIY40" s="356"/>
      <c r="VIZ40" s="356"/>
      <c r="VJA40" s="356"/>
      <c r="VJB40" s="356"/>
      <c r="VJC40" s="356"/>
      <c r="VJD40" s="356"/>
      <c r="VJE40" s="356"/>
      <c r="VJF40" s="356"/>
      <c r="VJG40" s="356"/>
      <c r="VJH40" s="356"/>
      <c r="VJI40" s="356"/>
      <c r="VJJ40" s="356"/>
      <c r="VJK40" s="356"/>
      <c r="VJL40" s="356"/>
      <c r="VJM40" s="356"/>
      <c r="VJN40" s="356"/>
      <c r="VJO40" s="356"/>
      <c r="VJP40" s="356"/>
      <c r="VJQ40" s="356"/>
      <c r="VJR40" s="356"/>
      <c r="VJS40" s="356"/>
      <c r="VJT40" s="356"/>
      <c r="VJU40" s="356"/>
      <c r="VJV40" s="356"/>
      <c r="VJW40" s="356"/>
      <c r="VJX40" s="356"/>
      <c r="VJY40" s="356"/>
      <c r="VJZ40" s="356"/>
      <c r="VKA40" s="356"/>
      <c r="VKB40" s="356"/>
      <c r="VKC40" s="356"/>
      <c r="VKD40" s="356"/>
      <c r="VKE40" s="356"/>
      <c r="VKF40" s="356"/>
      <c r="VKG40" s="356"/>
      <c r="VKH40" s="356"/>
      <c r="VKI40" s="356"/>
      <c r="VKJ40" s="356"/>
      <c r="VKK40" s="356"/>
      <c r="VKL40" s="356"/>
      <c r="VKM40" s="356"/>
      <c r="VKN40" s="356"/>
      <c r="VKO40" s="356"/>
      <c r="VKP40" s="356"/>
      <c r="VKQ40" s="356"/>
      <c r="VKR40" s="356"/>
      <c r="VKS40" s="356"/>
      <c r="VKT40" s="356"/>
      <c r="VKU40" s="356"/>
      <c r="VKV40" s="356"/>
      <c r="VKW40" s="356"/>
      <c r="VKX40" s="356"/>
      <c r="VKY40" s="356"/>
      <c r="VKZ40" s="356"/>
      <c r="VLA40" s="356"/>
      <c r="VLB40" s="356"/>
      <c r="VLC40" s="356"/>
      <c r="VLD40" s="356"/>
      <c r="VLE40" s="356"/>
      <c r="VLF40" s="356"/>
      <c r="VLG40" s="356"/>
      <c r="VLH40" s="356"/>
      <c r="VLI40" s="356"/>
      <c r="VLJ40" s="356"/>
      <c r="VLK40" s="356"/>
      <c r="VLL40" s="356"/>
      <c r="VLM40" s="356"/>
      <c r="VLN40" s="356"/>
      <c r="VLO40" s="356"/>
      <c r="VLP40" s="356"/>
      <c r="VLQ40" s="356"/>
      <c r="VLR40" s="356"/>
      <c r="VLS40" s="356"/>
      <c r="VLT40" s="356"/>
      <c r="VLU40" s="356"/>
      <c r="VLV40" s="356"/>
      <c r="VLW40" s="356"/>
      <c r="VLX40" s="356"/>
      <c r="VLY40" s="356"/>
      <c r="VLZ40" s="356"/>
      <c r="VMA40" s="356"/>
      <c r="VMB40" s="356"/>
      <c r="VMC40" s="356"/>
      <c r="VMD40" s="356"/>
      <c r="VME40" s="356"/>
      <c r="VMF40" s="356"/>
      <c r="VMG40" s="356"/>
      <c r="VMH40" s="356"/>
      <c r="VMI40" s="356"/>
      <c r="VMJ40" s="356"/>
      <c r="VMK40" s="356"/>
      <c r="VML40" s="356"/>
      <c r="VMM40" s="356"/>
      <c r="VMN40" s="356"/>
      <c r="VMO40" s="356"/>
      <c r="VMP40" s="356"/>
      <c r="VMQ40" s="356"/>
      <c r="VMR40" s="356"/>
      <c r="VMS40" s="356"/>
      <c r="VMT40" s="356"/>
      <c r="VMU40" s="356"/>
      <c r="VMV40" s="356"/>
      <c r="VMW40" s="356"/>
      <c r="VMX40" s="356"/>
      <c r="VMY40" s="356"/>
      <c r="VMZ40" s="356"/>
      <c r="VNA40" s="356"/>
      <c r="VNB40" s="356"/>
      <c r="VNC40" s="356"/>
      <c r="VND40" s="356"/>
      <c r="VNE40" s="356"/>
      <c r="VNF40" s="356"/>
      <c r="VNG40" s="356"/>
      <c r="VNH40" s="356"/>
      <c r="VNI40" s="356"/>
      <c r="VNJ40" s="356"/>
      <c r="VNK40" s="356"/>
      <c r="VNL40" s="356"/>
      <c r="VNM40" s="356"/>
      <c r="VNN40" s="356"/>
      <c r="VNO40" s="356"/>
      <c r="VNP40" s="356"/>
      <c r="VNQ40" s="356"/>
      <c r="VNR40" s="356"/>
      <c r="VNS40" s="356"/>
      <c r="VNT40" s="356"/>
      <c r="VNU40" s="356"/>
      <c r="VNV40" s="356"/>
      <c r="VNW40" s="356"/>
      <c r="VNX40" s="356"/>
      <c r="VNY40" s="356"/>
      <c r="VNZ40" s="356"/>
      <c r="VOA40" s="356"/>
      <c r="VOB40" s="356"/>
      <c r="VOC40" s="356"/>
      <c r="VOD40" s="356"/>
      <c r="VOE40" s="356"/>
      <c r="VOF40" s="356"/>
      <c r="VOG40" s="356"/>
      <c r="VOH40" s="356"/>
      <c r="VOI40" s="356"/>
      <c r="VOJ40" s="356"/>
      <c r="VOK40" s="356"/>
      <c r="VOL40" s="356"/>
      <c r="VOM40" s="356"/>
      <c r="VON40" s="356"/>
      <c r="VOO40" s="356"/>
      <c r="VOP40" s="356"/>
      <c r="VOQ40" s="356"/>
      <c r="VOR40" s="356"/>
      <c r="VOS40" s="356"/>
      <c r="VOT40" s="356"/>
      <c r="VOU40" s="356"/>
      <c r="VOV40" s="356"/>
      <c r="VOW40" s="356"/>
      <c r="VOX40" s="356"/>
      <c r="VOY40" s="356"/>
      <c r="VOZ40" s="356"/>
      <c r="VPA40" s="356"/>
      <c r="VPB40" s="356"/>
      <c r="VPC40" s="356"/>
      <c r="VPD40" s="356"/>
      <c r="VPE40" s="356"/>
      <c r="VPF40" s="356"/>
      <c r="VPG40" s="356"/>
      <c r="VPH40" s="356"/>
      <c r="VPI40" s="356"/>
      <c r="VPJ40" s="356"/>
      <c r="VPK40" s="356"/>
      <c r="VPL40" s="356"/>
      <c r="VPM40" s="356"/>
      <c r="VPN40" s="356"/>
      <c r="VPO40" s="356"/>
      <c r="VPP40" s="356"/>
      <c r="VPQ40" s="356"/>
      <c r="VPR40" s="356"/>
      <c r="VPS40" s="356"/>
      <c r="VPT40" s="356"/>
      <c r="VPU40" s="356"/>
      <c r="VPV40" s="356"/>
      <c r="VPW40" s="356"/>
      <c r="VPX40" s="356"/>
      <c r="VPY40" s="356"/>
      <c r="VPZ40" s="356"/>
      <c r="VQA40" s="356"/>
      <c r="VQB40" s="356"/>
      <c r="VQC40" s="356"/>
      <c r="VQD40" s="356"/>
      <c r="VQE40" s="356"/>
      <c r="VQF40" s="356"/>
      <c r="VQG40" s="356"/>
      <c r="VQH40" s="356"/>
      <c r="VQI40" s="356"/>
      <c r="VQJ40" s="356"/>
      <c r="VQK40" s="356"/>
      <c r="VQL40" s="356"/>
      <c r="VQM40" s="356"/>
      <c r="VQN40" s="356"/>
      <c r="VQO40" s="356"/>
      <c r="VQP40" s="356"/>
      <c r="VQQ40" s="356"/>
      <c r="VQR40" s="356"/>
      <c r="VQS40" s="356"/>
      <c r="VQT40" s="356"/>
      <c r="VQU40" s="356"/>
      <c r="VQV40" s="356"/>
      <c r="VQW40" s="356"/>
      <c r="VQX40" s="356"/>
      <c r="VQY40" s="356"/>
      <c r="VQZ40" s="356"/>
      <c r="VRA40" s="356"/>
      <c r="VRB40" s="356"/>
      <c r="VRC40" s="356"/>
      <c r="VRD40" s="356"/>
      <c r="VRE40" s="356"/>
      <c r="VRF40" s="356"/>
      <c r="VRG40" s="356"/>
      <c r="VRH40" s="356"/>
      <c r="VRI40" s="356"/>
      <c r="VRJ40" s="356"/>
      <c r="VRK40" s="356"/>
      <c r="VRL40" s="356"/>
      <c r="VRM40" s="356"/>
      <c r="VRN40" s="356"/>
      <c r="VRO40" s="356"/>
      <c r="VRP40" s="356"/>
      <c r="VRQ40" s="356"/>
      <c r="VRR40" s="356"/>
      <c r="VRS40" s="356"/>
      <c r="VRT40" s="356"/>
      <c r="VRU40" s="356"/>
      <c r="VRV40" s="356"/>
      <c r="VRW40" s="356"/>
      <c r="VRX40" s="356"/>
      <c r="VRY40" s="356"/>
      <c r="VRZ40" s="356"/>
      <c r="VSA40" s="356"/>
      <c r="VSB40" s="356"/>
      <c r="VSC40" s="356"/>
      <c r="VSD40" s="356"/>
      <c r="VSE40" s="356"/>
      <c r="VSF40" s="356"/>
      <c r="VSG40" s="356"/>
      <c r="VSH40" s="356"/>
      <c r="VSI40" s="356"/>
      <c r="VSJ40" s="356"/>
      <c r="VSK40" s="356"/>
      <c r="VSL40" s="356"/>
      <c r="VSM40" s="356"/>
      <c r="VSN40" s="356"/>
      <c r="VSO40" s="356"/>
      <c r="VSP40" s="356"/>
      <c r="VSQ40" s="356"/>
      <c r="VSR40" s="356"/>
      <c r="VSS40" s="356"/>
      <c r="VST40" s="356"/>
      <c r="VSU40" s="356"/>
      <c r="VSV40" s="356"/>
      <c r="VSW40" s="356"/>
      <c r="VSX40" s="356"/>
      <c r="VSY40" s="356"/>
      <c r="VSZ40" s="356"/>
      <c r="VTA40" s="356"/>
      <c r="VTB40" s="356"/>
      <c r="VTC40" s="356"/>
      <c r="VTD40" s="356"/>
      <c r="VTE40" s="356"/>
      <c r="VTF40" s="356"/>
      <c r="VTG40" s="356"/>
      <c r="VTH40" s="356"/>
      <c r="VTI40" s="356"/>
      <c r="VTJ40" s="356"/>
      <c r="VTK40" s="356"/>
      <c r="VTL40" s="356"/>
      <c r="VTM40" s="356"/>
      <c r="VTN40" s="356"/>
      <c r="VTO40" s="356"/>
      <c r="VTP40" s="356"/>
      <c r="VTQ40" s="356"/>
      <c r="VTR40" s="356"/>
      <c r="VTS40" s="356"/>
      <c r="VTT40" s="356"/>
      <c r="VTU40" s="356"/>
      <c r="VTV40" s="356"/>
      <c r="VTW40" s="356"/>
      <c r="VTX40" s="356"/>
      <c r="VTY40" s="356"/>
      <c r="VTZ40" s="356"/>
      <c r="VUA40" s="356"/>
      <c r="VUB40" s="356"/>
      <c r="VUC40" s="356"/>
      <c r="VUD40" s="356"/>
      <c r="VUE40" s="356"/>
      <c r="VUF40" s="356"/>
      <c r="VUG40" s="356"/>
      <c r="VUH40" s="356"/>
      <c r="VUI40" s="356"/>
      <c r="VUJ40" s="356"/>
      <c r="VUK40" s="356"/>
      <c r="VUL40" s="356"/>
      <c r="VUM40" s="356"/>
      <c r="VUN40" s="356"/>
      <c r="VUO40" s="356"/>
      <c r="VUP40" s="356"/>
      <c r="VUQ40" s="356"/>
      <c r="VUR40" s="356"/>
      <c r="VUS40" s="356"/>
      <c r="VUT40" s="356"/>
      <c r="VUU40" s="356"/>
      <c r="VUV40" s="356"/>
      <c r="VUW40" s="356"/>
      <c r="VUX40" s="356"/>
      <c r="VUY40" s="356"/>
      <c r="VUZ40" s="356"/>
      <c r="VVA40" s="356"/>
      <c r="VVB40" s="356"/>
      <c r="VVC40" s="356"/>
      <c r="VVD40" s="356"/>
      <c r="VVE40" s="356"/>
      <c r="VVF40" s="356"/>
      <c r="VVG40" s="356"/>
      <c r="VVH40" s="356"/>
      <c r="VVI40" s="356"/>
      <c r="VVJ40" s="356"/>
      <c r="VVK40" s="356"/>
      <c r="VVL40" s="356"/>
      <c r="VVM40" s="356"/>
      <c r="VVN40" s="356"/>
      <c r="VVO40" s="356"/>
      <c r="VVP40" s="356"/>
      <c r="VVQ40" s="356"/>
      <c r="VVR40" s="356"/>
      <c r="VVS40" s="356"/>
      <c r="VVT40" s="356"/>
      <c r="VVU40" s="356"/>
      <c r="VVV40" s="356"/>
      <c r="VVW40" s="356"/>
      <c r="VVX40" s="356"/>
      <c r="VVY40" s="356"/>
      <c r="VVZ40" s="356"/>
      <c r="VWA40" s="356"/>
      <c r="VWB40" s="356"/>
      <c r="VWC40" s="356"/>
      <c r="VWD40" s="356"/>
      <c r="VWE40" s="356"/>
      <c r="VWF40" s="356"/>
      <c r="VWG40" s="356"/>
      <c r="VWH40" s="356"/>
      <c r="VWI40" s="356"/>
      <c r="VWJ40" s="356"/>
      <c r="VWK40" s="356"/>
      <c r="VWL40" s="356"/>
      <c r="VWM40" s="356"/>
      <c r="VWN40" s="356"/>
      <c r="VWO40" s="356"/>
      <c r="VWP40" s="356"/>
      <c r="VWQ40" s="356"/>
      <c r="VWR40" s="356"/>
      <c r="VWS40" s="356"/>
      <c r="VWT40" s="356"/>
      <c r="VWU40" s="356"/>
      <c r="VWV40" s="356"/>
      <c r="VWW40" s="356"/>
      <c r="VWX40" s="356"/>
      <c r="VWY40" s="356"/>
      <c r="VWZ40" s="356"/>
      <c r="VXA40" s="356"/>
      <c r="VXB40" s="356"/>
      <c r="VXC40" s="356"/>
      <c r="VXD40" s="356"/>
      <c r="VXE40" s="356"/>
      <c r="VXF40" s="356"/>
      <c r="VXG40" s="356"/>
      <c r="VXH40" s="356"/>
      <c r="VXI40" s="356"/>
      <c r="VXJ40" s="356"/>
      <c r="VXK40" s="356"/>
      <c r="VXL40" s="356"/>
      <c r="VXM40" s="356"/>
      <c r="VXN40" s="356"/>
      <c r="VXO40" s="356"/>
      <c r="VXP40" s="356"/>
      <c r="VXQ40" s="356"/>
      <c r="VXR40" s="356"/>
      <c r="VXS40" s="356"/>
      <c r="VXT40" s="356"/>
      <c r="VXU40" s="356"/>
      <c r="VXV40" s="356"/>
      <c r="VXW40" s="356"/>
      <c r="VXX40" s="356"/>
      <c r="VXY40" s="356"/>
      <c r="VXZ40" s="356"/>
      <c r="VYA40" s="356"/>
      <c r="VYB40" s="356"/>
      <c r="VYC40" s="356"/>
      <c r="VYD40" s="356"/>
      <c r="VYE40" s="356"/>
      <c r="VYF40" s="356"/>
      <c r="VYG40" s="356"/>
      <c r="VYH40" s="356"/>
      <c r="VYI40" s="356"/>
      <c r="VYJ40" s="356"/>
      <c r="VYK40" s="356"/>
      <c r="VYL40" s="356"/>
      <c r="VYM40" s="356"/>
      <c r="VYN40" s="356"/>
      <c r="VYO40" s="356"/>
      <c r="VYP40" s="356"/>
      <c r="VYQ40" s="356"/>
      <c r="VYR40" s="356"/>
      <c r="VYS40" s="356"/>
      <c r="VYT40" s="356"/>
      <c r="VYU40" s="356"/>
      <c r="VYV40" s="356"/>
      <c r="VYW40" s="356"/>
      <c r="VYX40" s="356"/>
      <c r="VYY40" s="356"/>
      <c r="VYZ40" s="356"/>
      <c r="VZA40" s="356"/>
      <c r="VZB40" s="356"/>
      <c r="VZC40" s="356"/>
      <c r="VZD40" s="356"/>
      <c r="VZE40" s="356"/>
      <c r="VZF40" s="356"/>
      <c r="VZG40" s="356"/>
      <c r="VZH40" s="356"/>
      <c r="VZI40" s="356"/>
      <c r="VZJ40" s="356"/>
      <c r="VZK40" s="356"/>
      <c r="VZL40" s="356"/>
      <c r="VZM40" s="356"/>
      <c r="VZN40" s="356"/>
      <c r="VZO40" s="356"/>
      <c r="VZP40" s="356"/>
      <c r="VZQ40" s="356"/>
      <c r="VZR40" s="356"/>
      <c r="VZS40" s="356"/>
      <c r="VZT40" s="356"/>
      <c r="VZU40" s="356"/>
      <c r="VZV40" s="356"/>
      <c r="VZW40" s="356"/>
      <c r="VZX40" s="356"/>
      <c r="VZY40" s="356"/>
      <c r="VZZ40" s="356"/>
      <c r="WAA40" s="356"/>
      <c r="WAB40" s="356"/>
      <c r="WAC40" s="356"/>
      <c r="WAD40" s="356"/>
      <c r="WAE40" s="356"/>
      <c r="WAF40" s="356"/>
      <c r="WAG40" s="356"/>
      <c r="WAH40" s="356"/>
      <c r="WAI40" s="356"/>
      <c r="WAJ40" s="356"/>
      <c r="WAK40" s="356"/>
      <c r="WAL40" s="356"/>
      <c r="WAM40" s="356"/>
      <c r="WAN40" s="356"/>
      <c r="WAO40" s="356"/>
      <c r="WAP40" s="356"/>
      <c r="WAQ40" s="356"/>
      <c r="WAR40" s="356"/>
      <c r="WAS40" s="356"/>
      <c r="WAT40" s="356"/>
      <c r="WAU40" s="356"/>
      <c r="WAV40" s="356"/>
      <c r="WAW40" s="356"/>
      <c r="WAX40" s="356"/>
      <c r="WAY40" s="356"/>
      <c r="WAZ40" s="356"/>
      <c r="WBA40" s="356"/>
      <c r="WBB40" s="356"/>
      <c r="WBC40" s="356"/>
      <c r="WBD40" s="356"/>
      <c r="WBE40" s="356"/>
      <c r="WBF40" s="356"/>
      <c r="WBG40" s="356"/>
      <c r="WBH40" s="356"/>
      <c r="WBI40" s="356"/>
      <c r="WBJ40" s="356"/>
      <c r="WBK40" s="356"/>
      <c r="WBL40" s="356"/>
      <c r="WBM40" s="356"/>
      <c r="WBN40" s="356"/>
      <c r="WBO40" s="356"/>
      <c r="WBP40" s="356"/>
      <c r="WBQ40" s="356"/>
      <c r="WBR40" s="356"/>
      <c r="WBS40" s="356"/>
      <c r="WBT40" s="356"/>
      <c r="WBU40" s="356"/>
      <c r="WBV40" s="356"/>
      <c r="WBW40" s="356"/>
      <c r="WBX40" s="356"/>
      <c r="WBY40" s="356"/>
      <c r="WBZ40" s="356"/>
      <c r="WCA40" s="356"/>
      <c r="WCB40" s="356"/>
      <c r="WCC40" s="356"/>
      <c r="WCD40" s="356"/>
      <c r="WCE40" s="356"/>
      <c r="WCF40" s="356"/>
      <c r="WCG40" s="356"/>
      <c r="WCH40" s="356"/>
      <c r="WCI40" s="356"/>
      <c r="WCJ40" s="356"/>
      <c r="WCK40" s="356"/>
      <c r="WCL40" s="356"/>
      <c r="WCM40" s="356"/>
      <c r="WCN40" s="356"/>
      <c r="WCO40" s="356"/>
      <c r="WCP40" s="356"/>
      <c r="WCQ40" s="356"/>
      <c r="WCR40" s="356"/>
      <c r="WCS40" s="356"/>
      <c r="WCT40" s="356"/>
      <c r="WCU40" s="356"/>
      <c r="WCV40" s="356"/>
      <c r="WCW40" s="356"/>
      <c r="WCX40" s="356"/>
      <c r="WCY40" s="356"/>
      <c r="WCZ40" s="356"/>
      <c r="WDA40" s="356"/>
      <c r="WDB40" s="356"/>
      <c r="WDC40" s="356"/>
      <c r="WDD40" s="356"/>
      <c r="WDE40" s="356"/>
      <c r="WDF40" s="356"/>
      <c r="WDG40" s="356"/>
      <c r="WDH40" s="356"/>
      <c r="WDI40" s="356"/>
      <c r="WDJ40" s="356"/>
      <c r="WDK40" s="356"/>
      <c r="WDL40" s="356"/>
      <c r="WDM40" s="356"/>
      <c r="WDN40" s="356"/>
      <c r="WDO40" s="356"/>
      <c r="WDP40" s="356"/>
      <c r="WDQ40" s="356"/>
      <c r="WDR40" s="356"/>
      <c r="WDS40" s="356"/>
      <c r="WDT40" s="356"/>
      <c r="WDU40" s="356"/>
      <c r="WDV40" s="356"/>
      <c r="WDW40" s="356"/>
      <c r="WDX40" s="356"/>
      <c r="WDY40" s="356"/>
      <c r="WDZ40" s="356"/>
      <c r="WEA40" s="356"/>
      <c r="WEB40" s="356"/>
      <c r="WEC40" s="356"/>
      <c r="WED40" s="356"/>
      <c r="WEE40" s="356"/>
      <c r="WEF40" s="356"/>
      <c r="WEG40" s="356"/>
      <c r="WEH40" s="356"/>
      <c r="WEI40" s="356"/>
      <c r="WEJ40" s="356"/>
      <c r="WEK40" s="356"/>
      <c r="WEL40" s="356"/>
      <c r="WEM40" s="356"/>
      <c r="WEN40" s="356"/>
      <c r="WEO40" s="356"/>
      <c r="WEP40" s="356"/>
      <c r="WEQ40" s="356"/>
      <c r="WER40" s="356"/>
      <c r="WES40" s="356"/>
      <c r="WET40" s="356"/>
      <c r="WEU40" s="356"/>
      <c r="WEV40" s="356"/>
      <c r="WEW40" s="356"/>
      <c r="WEX40" s="356"/>
      <c r="WEY40" s="356"/>
      <c r="WEZ40" s="356"/>
      <c r="WFA40" s="356"/>
      <c r="WFB40" s="356"/>
      <c r="WFC40" s="356"/>
      <c r="WFD40" s="356"/>
      <c r="WFE40" s="356"/>
      <c r="WFF40" s="356"/>
      <c r="WFG40" s="356"/>
      <c r="WFH40" s="356"/>
      <c r="WFI40" s="356"/>
      <c r="WFJ40" s="356"/>
      <c r="WFK40" s="356"/>
      <c r="WFL40" s="356"/>
      <c r="WFM40" s="356"/>
      <c r="WFN40" s="356"/>
      <c r="WFO40" s="356"/>
      <c r="WFP40" s="356"/>
      <c r="WFQ40" s="356"/>
      <c r="WFR40" s="356"/>
      <c r="WFS40" s="356"/>
      <c r="WFT40" s="356"/>
      <c r="WFU40" s="356"/>
      <c r="WFV40" s="356"/>
      <c r="WFW40" s="356"/>
      <c r="WFX40" s="356"/>
      <c r="WFY40" s="356"/>
      <c r="WFZ40" s="356"/>
      <c r="WGA40" s="356"/>
      <c r="WGB40" s="356"/>
      <c r="WGC40" s="356"/>
      <c r="WGD40" s="356"/>
      <c r="WGE40" s="356"/>
      <c r="WGF40" s="356"/>
      <c r="WGG40" s="356"/>
      <c r="WGH40" s="356"/>
      <c r="WGI40" s="356"/>
      <c r="WGJ40" s="356"/>
      <c r="WGK40" s="356"/>
      <c r="WGL40" s="356"/>
      <c r="WGM40" s="356"/>
      <c r="WGN40" s="356"/>
      <c r="WGO40" s="356"/>
      <c r="WGP40" s="356"/>
      <c r="WGQ40" s="356"/>
      <c r="WGR40" s="356"/>
      <c r="WGS40" s="356"/>
      <c r="WGT40" s="356"/>
      <c r="WGU40" s="356"/>
      <c r="WGV40" s="356"/>
      <c r="WGW40" s="356"/>
      <c r="WGX40" s="356"/>
      <c r="WGY40" s="356"/>
      <c r="WGZ40" s="356"/>
      <c r="WHA40" s="356"/>
      <c r="WHB40" s="356"/>
      <c r="WHC40" s="356"/>
      <c r="WHD40" s="356"/>
      <c r="WHE40" s="356"/>
      <c r="WHF40" s="356"/>
      <c r="WHG40" s="356"/>
      <c r="WHH40" s="356"/>
      <c r="WHI40" s="356"/>
      <c r="WHJ40" s="356"/>
      <c r="WHK40" s="356"/>
      <c r="WHL40" s="356"/>
      <c r="WHM40" s="356"/>
      <c r="WHN40" s="356"/>
      <c r="WHO40" s="356"/>
      <c r="WHP40" s="356"/>
      <c r="WHQ40" s="356"/>
      <c r="WHR40" s="356"/>
      <c r="WHS40" s="356"/>
      <c r="WHT40" s="356"/>
      <c r="WHU40" s="356"/>
      <c r="WHV40" s="356"/>
      <c r="WHW40" s="356"/>
      <c r="WHX40" s="356"/>
      <c r="WHY40" s="356"/>
      <c r="WHZ40" s="356"/>
      <c r="WIA40" s="356"/>
      <c r="WIB40" s="356"/>
      <c r="WIC40" s="356"/>
      <c r="WID40" s="356"/>
      <c r="WIE40" s="356"/>
      <c r="WIF40" s="356"/>
      <c r="WIG40" s="356"/>
      <c r="WIH40" s="356"/>
      <c r="WII40" s="356"/>
      <c r="WIJ40" s="356"/>
      <c r="WIK40" s="356"/>
      <c r="WIL40" s="356"/>
      <c r="WIM40" s="356"/>
      <c r="WIN40" s="356"/>
      <c r="WIO40" s="356"/>
      <c r="WIP40" s="356"/>
      <c r="WIQ40" s="356"/>
      <c r="WIR40" s="356"/>
      <c r="WIS40" s="356"/>
      <c r="WIT40" s="356"/>
      <c r="WIU40" s="356"/>
      <c r="WIV40" s="356"/>
      <c r="WIW40" s="356"/>
      <c r="WIX40" s="356"/>
      <c r="WIY40" s="356"/>
      <c r="WIZ40" s="356"/>
      <c r="WJA40" s="356"/>
      <c r="WJB40" s="356"/>
      <c r="WJC40" s="356"/>
      <c r="WJD40" s="356"/>
      <c r="WJE40" s="356"/>
      <c r="WJF40" s="356"/>
      <c r="WJG40" s="356"/>
      <c r="WJH40" s="356"/>
      <c r="WJI40" s="356"/>
      <c r="WJJ40" s="356"/>
      <c r="WJK40" s="356"/>
      <c r="WJL40" s="356"/>
      <c r="WJM40" s="356"/>
      <c r="WJN40" s="356"/>
      <c r="WJO40" s="356"/>
      <c r="WJP40" s="356"/>
      <c r="WJQ40" s="356"/>
      <c r="WJR40" s="356"/>
      <c r="WJS40" s="356"/>
      <c r="WJT40" s="356"/>
      <c r="WJU40" s="356"/>
      <c r="WJV40" s="356"/>
      <c r="WJW40" s="356"/>
      <c r="WJX40" s="356"/>
      <c r="WJY40" s="356"/>
      <c r="WJZ40" s="356"/>
      <c r="WKA40" s="356"/>
      <c r="WKB40" s="356"/>
      <c r="WKC40" s="356"/>
      <c r="WKD40" s="356"/>
      <c r="WKE40" s="356"/>
      <c r="WKF40" s="356"/>
      <c r="WKG40" s="356"/>
      <c r="WKH40" s="356"/>
      <c r="WKI40" s="356"/>
      <c r="WKJ40" s="356"/>
      <c r="WKK40" s="356"/>
      <c r="WKL40" s="356"/>
      <c r="WKM40" s="356"/>
      <c r="WKN40" s="356"/>
      <c r="WKO40" s="356"/>
      <c r="WKP40" s="356"/>
      <c r="WKQ40" s="356"/>
      <c r="WKR40" s="356"/>
      <c r="WKS40" s="356"/>
      <c r="WKT40" s="356"/>
      <c r="WKU40" s="356"/>
      <c r="WKV40" s="356"/>
      <c r="WKW40" s="356"/>
      <c r="WKX40" s="356"/>
      <c r="WKY40" s="356"/>
      <c r="WKZ40" s="356"/>
      <c r="WLA40" s="356"/>
      <c r="WLB40" s="356"/>
      <c r="WLC40" s="356"/>
      <c r="WLD40" s="356"/>
      <c r="WLE40" s="356"/>
      <c r="WLF40" s="356"/>
      <c r="WLG40" s="356"/>
      <c r="WLH40" s="356"/>
      <c r="WLI40" s="356"/>
      <c r="WLJ40" s="356"/>
      <c r="WLK40" s="356"/>
      <c r="WLL40" s="356"/>
      <c r="WLM40" s="356"/>
      <c r="WLN40" s="356"/>
      <c r="WLO40" s="356"/>
      <c r="WLP40" s="356"/>
      <c r="WLQ40" s="356"/>
      <c r="WLR40" s="356"/>
      <c r="WLS40" s="356"/>
      <c r="WLT40" s="356"/>
      <c r="WLU40" s="356"/>
      <c r="WLV40" s="356"/>
      <c r="WLW40" s="356"/>
      <c r="WLX40" s="356"/>
      <c r="WLY40" s="356"/>
      <c r="WLZ40" s="356"/>
      <c r="WMA40" s="356"/>
      <c r="WMB40" s="356"/>
      <c r="WMC40" s="356"/>
      <c r="WMD40" s="356"/>
      <c r="WME40" s="356"/>
      <c r="WMF40" s="356"/>
      <c r="WMG40" s="356"/>
      <c r="WMH40" s="356"/>
      <c r="WMI40" s="356"/>
      <c r="WMJ40" s="356"/>
      <c r="WMK40" s="356"/>
      <c r="WML40" s="356"/>
      <c r="WMM40" s="356"/>
      <c r="WMN40" s="356"/>
      <c r="WMO40" s="356"/>
      <c r="WMP40" s="356"/>
      <c r="WMQ40" s="356"/>
      <c r="WMR40" s="356"/>
      <c r="WMS40" s="356"/>
      <c r="WMT40" s="356"/>
      <c r="WMU40" s="356"/>
      <c r="WMV40" s="356"/>
      <c r="WMW40" s="356"/>
      <c r="WMX40" s="356"/>
      <c r="WMY40" s="356"/>
      <c r="WMZ40" s="356"/>
      <c r="WNA40" s="356"/>
      <c r="WNB40" s="356"/>
      <c r="WNC40" s="356"/>
      <c r="WND40" s="356"/>
      <c r="WNE40" s="356"/>
      <c r="WNF40" s="356"/>
      <c r="WNG40" s="356"/>
      <c r="WNH40" s="356"/>
      <c r="WNI40" s="356"/>
      <c r="WNJ40" s="356"/>
      <c r="WNK40" s="356"/>
      <c r="WNL40" s="356"/>
      <c r="WNM40" s="356"/>
      <c r="WNN40" s="356"/>
      <c r="WNO40" s="356"/>
      <c r="WNP40" s="356"/>
      <c r="WNQ40" s="356"/>
      <c r="WNR40" s="356"/>
      <c r="WNS40" s="356"/>
      <c r="WNT40" s="356"/>
      <c r="WNU40" s="356"/>
      <c r="WNV40" s="356"/>
      <c r="WNW40" s="356"/>
      <c r="WNX40" s="356"/>
      <c r="WNY40" s="356"/>
      <c r="WNZ40" s="356"/>
      <c r="WOA40" s="356"/>
      <c r="WOB40" s="356"/>
      <c r="WOC40" s="356"/>
      <c r="WOD40" s="356"/>
      <c r="WOE40" s="356"/>
      <c r="WOF40" s="356"/>
      <c r="WOG40" s="356"/>
      <c r="WOH40" s="356"/>
      <c r="WOI40" s="356"/>
      <c r="WOJ40" s="356"/>
      <c r="WOK40" s="356"/>
      <c r="WOL40" s="356"/>
      <c r="WOM40" s="356"/>
      <c r="WON40" s="356"/>
      <c r="WOO40" s="356"/>
      <c r="WOP40" s="356"/>
      <c r="WOQ40" s="356"/>
      <c r="WOR40" s="356"/>
      <c r="WOS40" s="356"/>
      <c r="WOT40" s="356"/>
      <c r="WOU40" s="356"/>
      <c r="WOV40" s="356"/>
      <c r="WOW40" s="356"/>
      <c r="WOX40" s="356"/>
      <c r="WOY40" s="356"/>
      <c r="WOZ40" s="356"/>
      <c r="WPA40" s="356"/>
      <c r="WPB40" s="356"/>
      <c r="WPC40" s="356"/>
      <c r="WPD40" s="356"/>
      <c r="WPE40" s="356"/>
      <c r="WPF40" s="356"/>
      <c r="WPG40" s="356"/>
      <c r="WPH40" s="356"/>
      <c r="WPI40" s="356"/>
      <c r="WPJ40" s="356"/>
      <c r="WPK40" s="356"/>
      <c r="WPL40" s="356"/>
      <c r="WPM40" s="356"/>
      <c r="WPN40" s="356"/>
      <c r="WPO40" s="356"/>
      <c r="WPP40" s="356"/>
      <c r="WPQ40" s="356"/>
      <c r="WPR40" s="356"/>
      <c r="WPS40" s="356"/>
      <c r="WPT40" s="356"/>
      <c r="WPU40" s="356"/>
      <c r="WPV40" s="356"/>
      <c r="WPW40" s="356"/>
      <c r="WPX40" s="356"/>
      <c r="WPY40" s="356"/>
      <c r="WPZ40" s="356"/>
      <c r="WQA40" s="356"/>
      <c r="WQB40" s="356"/>
      <c r="WQC40" s="356"/>
      <c r="WQD40" s="356"/>
      <c r="WQE40" s="356"/>
      <c r="WQF40" s="356"/>
      <c r="WQG40" s="356"/>
      <c r="WQH40" s="356"/>
      <c r="WQI40" s="356"/>
      <c r="WQJ40" s="356"/>
      <c r="WQK40" s="356"/>
      <c r="WQL40" s="356"/>
      <c r="WQM40" s="356"/>
      <c r="WQN40" s="356"/>
      <c r="WQO40" s="356"/>
      <c r="WQP40" s="356"/>
      <c r="WQQ40" s="356"/>
      <c r="WQR40" s="356"/>
      <c r="WQS40" s="356"/>
      <c r="WQT40" s="356"/>
      <c r="WQU40" s="356"/>
      <c r="WQV40" s="356"/>
      <c r="WQW40" s="356"/>
      <c r="WQX40" s="356"/>
      <c r="WQY40" s="356"/>
      <c r="WQZ40" s="356"/>
      <c r="WRA40" s="356"/>
      <c r="WRB40" s="356"/>
      <c r="WRC40" s="356"/>
      <c r="WRD40" s="356"/>
      <c r="WRE40" s="356"/>
      <c r="WRF40" s="356"/>
      <c r="WRG40" s="356"/>
      <c r="WRH40" s="356"/>
      <c r="WRI40" s="356"/>
      <c r="WRJ40" s="356"/>
      <c r="WRK40" s="356"/>
      <c r="WRL40" s="356"/>
      <c r="WRM40" s="356"/>
      <c r="WRN40" s="356"/>
      <c r="WRO40" s="356"/>
      <c r="WRP40" s="356"/>
      <c r="WRQ40" s="356"/>
      <c r="WRR40" s="356"/>
      <c r="WRS40" s="356"/>
      <c r="WRT40" s="356"/>
      <c r="WRU40" s="356"/>
      <c r="WRV40" s="356"/>
      <c r="WRW40" s="356"/>
      <c r="WRX40" s="356"/>
      <c r="WRY40" s="356"/>
      <c r="WRZ40" s="356"/>
      <c r="WSA40" s="356"/>
      <c r="WSB40" s="356"/>
      <c r="WSC40" s="356"/>
      <c r="WSD40" s="356"/>
      <c r="WSE40" s="356"/>
      <c r="WSF40" s="356"/>
      <c r="WSG40" s="356"/>
      <c r="WSH40" s="356"/>
      <c r="WSI40" s="356"/>
      <c r="WSJ40" s="356"/>
      <c r="WSK40" s="356"/>
      <c r="WSL40" s="356"/>
      <c r="WSM40" s="356"/>
      <c r="WSN40" s="356"/>
      <c r="WSO40" s="356"/>
      <c r="WSP40" s="356"/>
      <c r="WSQ40" s="356"/>
      <c r="WSR40" s="356"/>
      <c r="WSS40" s="356"/>
      <c r="WST40" s="356"/>
      <c r="WSU40" s="356"/>
      <c r="WSV40" s="356"/>
      <c r="WSW40" s="356"/>
      <c r="WSX40" s="356"/>
      <c r="WSY40" s="356"/>
      <c r="WSZ40" s="356"/>
      <c r="WTA40" s="356"/>
      <c r="WTB40" s="356"/>
      <c r="WTC40" s="356"/>
      <c r="WTD40" s="356"/>
      <c r="WTE40" s="356"/>
      <c r="WTF40" s="356"/>
      <c r="WTG40" s="356"/>
      <c r="WTH40" s="356"/>
      <c r="WTI40" s="356"/>
      <c r="WTJ40" s="356"/>
      <c r="WTK40" s="356"/>
      <c r="WTL40" s="356"/>
      <c r="WTM40" s="356"/>
      <c r="WTN40" s="356"/>
      <c r="WTO40" s="356"/>
      <c r="WTP40" s="356"/>
      <c r="WTQ40" s="356"/>
      <c r="WTR40" s="356"/>
      <c r="WTS40" s="356"/>
      <c r="WTT40" s="356"/>
      <c r="WTU40" s="356"/>
      <c r="WTV40" s="356"/>
      <c r="WTW40" s="356"/>
      <c r="WTX40" s="356"/>
      <c r="WTY40" s="356"/>
      <c r="WTZ40" s="356"/>
      <c r="WUA40" s="356"/>
      <c r="WUB40" s="356"/>
      <c r="WUC40" s="356"/>
      <c r="WUD40" s="356"/>
      <c r="WUE40" s="356"/>
      <c r="WUF40" s="356"/>
      <c r="WUG40" s="356"/>
      <c r="WUH40" s="356"/>
      <c r="WUI40" s="356"/>
      <c r="WUJ40" s="356"/>
      <c r="WUK40" s="356"/>
      <c r="WUL40" s="356"/>
      <c r="WUM40" s="356"/>
      <c r="WUN40" s="356"/>
      <c r="WUO40" s="356"/>
      <c r="WUP40" s="356"/>
      <c r="WUQ40" s="356"/>
      <c r="WUR40" s="356"/>
      <c r="WUS40" s="356"/>
      <c r="WUT40" s="356"/>
      <c r="WUU40" s="356"/>
      <c r="WUV40" s="356"/>
      <c r="WUW40" s="356"/>
      <c r="WUX40" s="356"/>
      <c r="WUY40" s="356"/>
      <c r="WUZ40" s="356"/>
      <c r="WVA40" s="356"/>
      <c r="WVB40" s="356"/>
      <c r="WVC40" s="356"/>
      <c r="WVD40" s="356"/>
      <c r="WVE40" s="356"/>
      <c r="WVF40" s="356"/>
      <c r="WVG40" s="356"/>
      <c r="WVH40" s="356"/>
      <c r="WVI40" s="356"/>
      <c r="WVJ40" s="356"/>
      <c r="WVK40" s="356"/>
      <c r="WVL40" s="356"/>
      <c r="WVM40" s="356"/>
      <c r="WVN40" s="356"/>
      <c r="WVO40" s="356"/>
      <c r="WVP40" s="356"/>
      <c r="WVQ40" s="356"/>
      <c r="WVR40" s="356"/>
      <c r="WVS40" s="356"/>
      <c r="WVT40" s="356"/>
      <c r="WVU40" s="356"/>
      <c r="WVV40" s="356"/>
      <c r="WVW40" s="356"/>
      <c r="WVX40" s="356"/>
      <c r="WVY40" s="356"/>
      <c r="WVZ40" s="356"/>
      <c r="WWA40" s="356"/>
      <c r="WWB40" s="356"/>
      <c r="WWC40" s="356"/>
      <c r="WWD40" s="356"/>
      <c r="WWE40" s="356"/>
      <c r="WWF40" s="356"/>
      <c r="WWG40" s="356"/>
      <c r="WWH40" s="356"/>
      <c r="WWI40" s="356"/>
      <c r="WWJ40" s="356"/>
      <c r="WWK40" s="356"/>
      <c r="WWL40" s="356"/>
      <c r="WWM40" s="356"/>
      <c r="WWN40" s="356"/>
      <c r="WWO40" s="356"/>
      <c r="WWP40" s="356"/>
      <c r="WWQ40" s="356"/>
      <c r="WWR40" s="356"/>
      <c r="WWS40" s="356"/>
      <c r="WWT40" s="356"/>
      <c r="WWU40" s="356"/>
      <c r="WWV40" s="356"/>
      <c r="WWW40" s="356"/>
      <c r="WWX40" s="356"/>
      <c r="WWY40" s="356"/>
      <c r="WWZ40" s="356"/>
      <c r="WXA40" s="356"/>
      <c r="WXB40" s="356"/>
      <c r="WXC40" s="356"/>
      <c r="WXD40" s="356"/>
      <c r="WXE40" s="356"/>
      <c r="WXF40" s="356"/>
      <c r="WXG40" s="356"/>
      <c r="WXH40" s="356"/>
      <c r="WXI40" s="356"/>
      <c r="WXJ40" s="356"/>
      <c r="WXK40" s="356"/>
      <c r="WXL40" s="356"/>
      <c r="WXM40" s="356"/>
      <c r="WXN40" s="356"/>
      <c r="WXO40" s="356"/>
      <c r="WXP40" s="356"/>
      <c r="WXQ40" s="356"/>
      <c r="WXR40" s="356"/>
      <c r="WXS40" s="356"/>
      <c r="WXT40" s="356"/>
      <c r="WXU40" s="356"/>
      <c r="WXV40" s="356"/>
      <c r="WXW40" s="356"/>
      <c r="WXX40" s="356"/>
      <c r="WXY40" s="356"/>
      <c r="WXZ40" s="356"/>
      <c r="WYA40" s="356"/>
      <c r="WYB40" s="356"/>
      <c r="WYC40" s="356"/>
      <c r="WYD40" s="356"/>
      <c r="WYE40" s="356"/>
      <c r="WYF40" s="356"/>
      <c r="WYG40" s="356"/>
      <c r="WYH40" s="356"/>
      <c r="WYI40" s="356"/>
      <c r="WYJ40" s="356"/>
      <c r="WYK40" s="356"/>
      <c r="WYL40" s="356"/>
      <c r="WYM40" s="356"/>
      <c r="WYN40" s="356"/>
      <c r="WYO40" s="356"/>
      <c r="WYP40" s="356"/>
      <c r="WYQ40" s="356"/>
      <c r="WYR40" s="356"/>
      <c r="WYS40" s="356"/>
      <c r="WYT40" s="356"/>
      <c r="WYU40" s="356"/>
      <c r="WYV40" s="356"/>
      <c r="WYW40" s="356"/>
      <c r="WYX40" s="356"/>
      <c r="WYY40" s="356"/>
      <c r="WYZ40" s="356"/>
      <c r="WZA40" s="356"/>
      <c r="WZB40" s="356"/>
      <c r="WZC40" s="356"/>
      <c r="WZD40" s="356"/>
      <c r="WZE40" s="356"/>
      <c r="WZF40" s="356"/>
      <c r="WZG40" s="356"/>
      <c r="WZH40" s="356"/>
      <c r="WZI40" s="356"/>
      <c r="WZJ40" s="356"/>
      <c r="WZK40" s="356"/>
      <c r="WZL40" s="356"/>
      <c r="WZM40" s="356"/>
      <c r="WZN40" s="356"/>
      <c r="WZO40" s="356"/>
      <c r="WZP40" s="356"/>
      <c r="WZQ40" s="356"/>
      <c r="WZR40" s="356"/>
      <c r="WZS40" s="356"/>
      <c r="WZT40" s="356"/>
      <c r="WZU40" s="356"/>
      <c r="WZV40" s="356"/>
      <c r="WZW40" s="356"/>
      <c r="WZX40" s="356"/>
      <c r="WZY40" s="356"/>
      <c r="WZZ40" s="356"/>
      <c r="XAA40" s="356"/>
      <c r="XAB40" s="356"/>
      <c r="XAC40" s="356"/>
      <c r="XAD40" s="356"/>
      <c r="XAE40" s="356"/>
      <c r="XAF40" s="356"/>
      <c r="XAG40" s="356"/>
      <c r="XAH40" s="356"/>
      <c r="XAI40" s="356"/>
      <c r="XAJ40" s="356"/>
      <c r="XAK40" s="356"/>
      <c r="XAL40" s="356"/>
      <c r="XAM40" s="356"/>
      <c r="XAN40" s="356"/>
      <c r="XAO40" s="356"/>
      <c r="XAP40" s="356"/>
      <c r="XAQ40" s="356"/>
      <c r="XAR40" s="356"/>
      <c r="XAS40" s="356"/>
      <c r="XAT40" s="356"/>
      <c r="XAU40" s="356"/>
      <c r="XAV40" s="356"/>
      <c r="XAW40" s="356"/>
      <c r="XAX40" s="356"/>
      <c r="XAY40" s="356"/>
      <c r="XAZ40" s="356"/>
      <c r="XBA40" s="356"/>
      <c r="XBB40" s="356"/>
      <c r="XBC40" s="356"/>
      <c r="XBD40" s="356"/>
      <c r="XBE40" s="356"/>
      <c r="XBF40" s="356"/>
      <c r="XBG40" s="356"/>
      <c r="XBH40" s="356"/>
      <c r="XBI40" s="356"/>
      <c r="XBJ40" s="356"/>
      <c r="XBK40" s="356"/>
      <c r="XBL40" s="356"/>
      <c r="XBM40" s="356"/>
      <c r="XBN40" s="356"/>
      <c r="XBO40" s="356"/>
      <c r="XBP40" s="356"/>
      <c r="XBQ40" s="356"/>
      <c r="XBR40" s="356"/>
      <c r="XBS40" s="356"/>
      <c r="XBT40" s="356"/>
      <c r="XBU40" s="356"/>
      <c r="XBV40" s="356"/>
      <c r="XBW40" s="356"/>
      <c r="XBX40" s="356"/>
      <c r="XBY40" s="356"/>
      <c r="XBZ40" s="356"/>
      <c r="XCA40" s="356"/>
      <c r="XCB40" s="356"/>
      <c r="XCC40" s="356"/>
      <c r="XCD40" s="356"/>
      <c r="XCE40" s="356"/>
      <c r="XCF40" s="356"/>
      <c r="XCG40" s="356"/>
      <c r="XCH40" s="356"/>
      <c r="XCI40" s="356"/>
      <c r="XCJ40" s="356"/>
      <c r="XCK40" s="356"/>
      <c r="XCL40" s="356"/>
      <c r="XCM40" s="356"/>
      <c r="XCN40" s="356"/>
      <c r="XCO40" s="356"/>
      <c r="XCP40" s="356"/>
      <c r="XCQ40" s="356"/>
      <c r="XCR40" s="356"/>
      <c r="XCS40" s="356"/>
      <c r="XCT40" s="356"/>
      <c r="XCU40" s="356"/>
      <c r="XCV40" s="356"/>
      <c r="XCW40" s="356"/>
      <c r="XCX40" s="356"/>
      <c r="XCY40" s="356"/>
      <c r="XCZ40" s="356"/>
      <c r="XDA40" s="356"/>
      <c r="XDB40" s="356"/>
      <c r="XDC40" s="356"/>
      <c r="XDD40" s="356"/>
      <c r="XDE40" s="356"/>
      <c r="XDF40" s="356"/>
      <c r="XDG40" s="356"/>
      <c r="XDH40" s="356"/>
      <c r="XDI40" s="356"/>
      <c r="XDJ40" s="356"/>
      <c r="XDK40" s="356"/>
      <c r="XDL40" s="356"/>
      <c r="XDM40" s="356"/>
      <c r="XDN40" s="356"/>
      <c r="XDO40" s="356"/>
      <c r="XDP40" s="356"/>
      <c r="XDQ40" s="356"/>
      <c r="XDR40" s="356"/>
      <c r="XDS40" s="356"/>
      <c r="XDT40" s="356"/>
      <c r="XDU40" s="356"/>
      <c r="XDV40" s="356"/>
      <c r="XDW40" s="356"/>
      <c r="XDX40" s="356"/>
      <c r="XDY40" s="356"/>
      <c r="XDZ40" s="356"/>
      <c r="XEA40" s="356"/>
      <c r="XEB40" s="356"/>
      <c r="XEC40" s="356"/>
      <c r="XED40" s="356"/>
      <c r="XEE40" s="356"/>
      <c r="XEF40" s="356"/>
      <c r="XEG40" s="356"/>
      <c r="XEH40" s="356"/>
      <c r="XEI40" s="356"/>
      <c r="XEJ40" s="356"/>
      <c r="XEK40" s="356"/>
      <c r="XEL40" s="356"/>
      <c r="XEM40" s="356"/>
      <c r="XEN40" s="356"/>
      <c r="XEO40" s="356"/>
      <c r="XEP40" s="356"/>
      <c r="XEQ40" s="356"/>
      <c r="XER40" s="356"/>
      <c r="XES40" s="356"/>
      <c r="XET40" s="356"/>
      <c r="XEU40" s="356"/>
      <c r="XEV40" s="356"/>
      <c r="XEW40" s="356"/>
      <c r="XEX40" s="356"/>
      <c r="XEY40" s="356"/>
    </row>
    <row r="41" spans="1:16379" ht="72.599999999999994">
      <c r="A41" s="579">
        <f t="shared" si="1"/>
        <v>39</v>
      </c>
      <c r="C41" t="s">
        <v>94</v>
      </c>
      <c r="D41" t="s">
        <v>94</v>
      </c>
      <c r="E41" s="137" t="s">
        <v>2578</v>
      </c>
      <c r="F41" s="356" t="s">
        <v>2579</v>
      </c>
      <c r="G41" s="722" t="s">
        <v>2580</v>
      </c>
      <c r="H41" t="s">
        <v>2590</v>
      </c>
      <c r="K41"/>
      <c r="L41"/>
      <c r="O41"/>
      <c r="P41">
        <v>3</v>
      </c>
      <c r="Q41">
        <v>5</v>
      </c>
      <c r="R41">
        <v>5</v>
      </c>
      <c r="T41"/>
      <c r="X41" t="s">
        <v>583</v>
      </c>
      <c r="Y41">
        <v>9</v>
      </c>
      <c r="AD41" s="821" t="s">
        <v>2919</v>
      </c>
    </row>
    <row r="42" spans="1:16379" ht="72.599999999999994">
      <c r="A42" s="579">
        <f t="shared" si="1"/>
        <v>40</v>
      </c>
      <c r="B42" s="1058"/>
      <c r="C42" s="829" t="s">
        <v>42</v>
      </c>
      <c r="D42" s="829" t="s">
        <v>3281</v>
      </c>
      <c r="E42" s="829" t="s">
        <v>2563</v>
      </c>
      <c r="F42" s="829" t="s">
        <v>2564</v>
      </c>
      <c r="G42" s="1485" t="s">
        <v>2565</v>
      </c>
      <c r="H42" s="829" t="s">
        <v>2566</v>
      </c>
      <c r="I42" s="829" t="s">
        <v>2567</v>
      </c>
      <c r="J42" s="829">
        <v>7</v>
      </c>
      <c r="K42" s="829" t="s">
        <v>3020</v>
      </c>
      <c r="L42" s="829" t="s">
        <v>2525</v>
      </c>
      <c r="M42" s="1436" t="b">
        <v>0</v>
      </c>
      <c r="N42" s="829"/>
      <c r="O42" s="1058" t="s">
        <v>2844</v>
      </c>
      <c r="P42" s="829">
        <v>12</v>
      </c>
      <c r="Q42" s="1058">
        <v>6</v>
      </c>
      <c r="R42" s="829">
        <v>6</v>
      </c>
      <c r="S42" s="829"/>
      <c r="T42" s="829"/>
      <c r="U42" s="829"/>
      <c r="V42" s="829"/>
      <c r="W42" s="829"/>
      <c r="X42" s="1058" t="s">
        <v>583</v>
      </c>
      <c r="Y42" s="1058"/>
      <c r="Z42" s="1058"/>
      <c r="AA42" s="1058"/>
      <c r="AB42" s="1058"/>
      <c r="AC42" s="1058"/>
      <c r="AD42" s="829"/>
      <c r="AE42" s="829"/>
      <c r="AF42" s="829"/>
      <c r="AG42" s="829"/>
      <c r="AH42" s="829"/>
      <c r="AI42" s="829"/>
      <c r="AJ42" s="829"/>
      <c r="AK42" s="829"/>
      <c r="AL42" s="1346"/>
      <c r="AM42" s="829"/>
      <c r="AN42" s="829"/>
      <c r="AO42" s="829"/>
      <c r="AP42" s="1346"/>
      <c r="AQ42" s="1346"/>
      <c r="AR42" s="1346"/>
      <c r="AS42" s="1346"/>
      <c r="AT42" s="1346"/>
      <c r="AU42" s="1346"/>
      <c r="AV42" s="1346"/>
      <c r="AW42" s="1346"/>
      <c r="AX42" s="1346"/>
      <c r="AY42" s="1346"/>
      <c r="AZ42" s="1346"/>
      <c r="BA42" s="1346"/>
      <c r="BB42" s="1346"/>
      <c r="BC42" s="1346"/>
      <c r="BD42" s="1346"/>
      <c r="BE42" s="1346"/>
      <c r="BF42" s="1346"/>
      <c r="BG42" s="1346"/>
      <c r="BH42" s="1346"/>
      <c r="BI42" s="1346"/>
      <c r="BJ42" s="1346"/>
      <c r="BK42" s="1346"/>
      <c r="BL42" s="1346"/>
      <c r="BM42" s="1346"/>
      <c r="BN42" s="1346"/>
      <c r="BO42" s="1346"/>
      <c r="BP42" s="1346"/>
      <c r="BQ42" s="1346"/>
      <c r="BR42" s="1346"/>
      <c r="BS42" s="1346"/>
      <c r="BT42" s="1346"/>
      <c r="BU42" s="1346"/>
      <c r="BV42" s="1346"/>
      <c r="BW42" s="1346"/>
      <c r="BX42" s="1346"/>
      <c r="BY42" s="1346"/>
      <c r="BZ42" s="1346"/>
      <c r="CA42" s="1346"/>
      <c r="CB42" s="1346"/>
      <c r="CC42" s="1346"/>
      <c r="CD42" s="1346"/>
      <c r="CE42" s="1346"/>
      <c r="CF42" s="1346"/>
      <c r="CG42" s="1346"/>
      <c r="CH42" s="1346"/>
      <c r="CI42" s="1346"/>
      <c r="CJ42" s="1346"/>
      <c r="CK42" s="1346"/>
      <c r="CL42" s="1346"/>
      <c r="CM42" s="1346"/>
      <c r="CN42" s="1346"/>
      <c r="CO42" s="1346"/>
      <c r="CP42" s="1346"/>
      <c r="CQ42" s="1346"/>
      <c r="CR42" s="1346"/>
      <c r="CS42" s="1346"/>
      <c r="CT42" s="1346"/>
      <c r="CU42" s="1346"/>
      <c r="CV42" s="1346"/>
      <c r="CW42" s="1346"/>
      <c r="CX42" s="1346"/>
      <c r="CY42" s="1346"/>
      <c r="CZ42" s="1346"/>
      <c r="DA42" s="1346"/>
      <c r="DB42" s="1346"/>
      <c r="DC42" s="1346"/>
      <c r="DD42" s="1346"/>
      <c r="DE42" s="1346"/>
      <c r="DF42" s="1346"/>
      <c r="DG42" s="1346"/>
      <c r="DH42" s="1346"/>
      <c r="DI42" s="1346"/>
      <c r="DJ42" s="1346"/>
      <c r="DK42" s="1346"/>
      <c r="DL42" s="1346"/>
      <c r="DM42" s="1346"/>
      <c r="DN42" s="1346"/>
      <c r="DO42" s="1346"/>
      <c r="DP42" s="1346"/>
      <c r="DQ42" s="1346"/>
      <c r="DR42" s="1346"/>
      <c r="DS42" s="1346"/>
      <c r="DT42" s="1346"/>
      <c r="DU42" s="1346"/>
      <c r="DV42" s="1346"/>
      <c r="DW42" s="1346"/>
      <c r="DX42" s="1346"/>
      <c r="DY42" s="1346"/>
      <c r="DZ42" s="1346"/>
      <c r="EA42" s="1346"/>
      <c r="EB42" s="1346"/>
      <c r="EC42" s="1346"/>
      <c r="ED42" s="1346"/>
      <c r="EE42" s="1346"/>
      <c r="EF42" s="1346"/>
      <c r="EG42" s="1346"/>
      <c r="EH42" s="1346"/>
      <c r="EI42" s="1346"/>
      <c r="EJ42" s="1346"/>
      <c r="EK42" s="1346"/>
      <c r="EL42" s="1346"/>
      <c r="EM42" s="1346"/>
      <c r="EN42" s="1346"/>
      <c r="EO42" s="1346"/>
      <c r="EP42" s="1346"/>
      <c r="EQ42" s="1346"/>
      <c r="ER42" s="1346"/>
      <c r="ES42" s="1346"/>
      <c r="ET42" s="1346"/>
      <c r="EU42" s="1346"/>
      <c r="EV42" s="1346"/>
      <c r="EW42" s="1346"/>
      <c r="EX42" s="1346"/>
      <c r="EY42" s="1346"/>
      <c r="EZ42" s="1346"/>
      <c r="FA42" s="1346"/>
      <c r="FB42" s="1346"/>
      <c r="FC42" s="1346"/>
      <c r="FD42" s="1346"/>
      <c r="FE42" s="1346"/>
      <c r="FF42" s="1346"/>
      <c r="FG42" s="1346"/>
      <c r="FH42" s="1346"/>
      <c r="FI42" s="1346"/>
      <c r="FJ42" s="1346"/>
      <c r="FK42" s="1346"/>
      <c r="FL42" s="1346"/>
      <c r="FM42" s="1346"/>
      <c r="FN42" s="1346"/>
      <c r="FO42" s="1346"/>
      <c r="FP42" s="1346"/>
      <c r="FQ42" s="1346"/>
      <c r="FR42" s="1346"/>
      <c r="FS42" s="1346"/>
      <c r="FT42" s="1346"/>
      <c r="FU42" s="1346"/>
      <c r="FV42" s="1346"/>
      <c r="FW42" s="1346"/>
      <c r="FX42" s="1346"/>
      <c r="FY42" s="1346"/>
      <c r="FZ42" s="1346"/>
      <c r="GA42" s="1346"/>
      <c r="GB42" s="1346"/>
      <c r="GC42" s="1346"/>
      <c r="GD42" s="1346"/>
      <c r="GE42" s="1346"/>
      <c r="GF42" s="1346"/>
      <c r="GG42" s="1346"/>
      <c r="GH42" s="1346"/>
      <c r="GI42" s="1346"/>
      <c r="GJ42" s="1346"/>
      <c r="GK42" s="1346"/>
      <c r="GL42" s="1346"/>
      <c r="GM42" s="1346"/>
      <c r="GN42" s="1346"/>
      <c r="GO42" s="1346"/>
      <c r="GP42" s="1346"/>
      <c r="GQ42" s="1346"/>
      <c r="GR42" s="1346"/>
    </row>
    <row r="43" spans="1:16379" ht="130.5">
      <c r="A43" s="579">
        <f t="shared" ref="A43:A74" si="2">A42+1</f>
        <v>41</v>
      </c>
      <c r="C43" s="822" t="s">
        <v>180</v>
      </c>
      <c r="D43" s="356" t="s">
        <v>3014</v>
      </c>
      <c r="E43" s="356" t="s">
        <v>2568</v>
      </c>
      <c r="F43" s="786" t="s">
        <v>3636</v>
      </c>
      <c r="G43" s="356" t="s">
        <v>2570</v>
      </c>
      <c r="H43" s="356" t="s">
        <v>2570</v>
      </c>
      <c r="I43" s="356" t="s">
        <v>2570</v>
      </c>
      <c r="J43" s="821">
        <v>8</v>
      </c>
      <c r="K43" s="821" t="s">
        <v>3016</v>
      </c>
      <c r="L43" s="821" t="s">
        <v>2511</v>
      </c>
      <c r="M43" s="1254" t="b">
        <v>0</v>
      </c>
      <c r="N43" s="1062">
        <v>46134</v>
      </c>
      <c r="O43" s="821" t="s">
        <v>2844</v>
      </c>
      <c r="P43" s="821">
        <v>10</v>
      </c>
      <c r="Q43" s="821">
        <v>5</v>
      </c>
      <c r="R43" s="821"/>
      <c r="T43"/>
      <c r="X43" s="1077" t="s">
        <v>583</v>
      </c>
      <c r="AD43" s="1077" t="s">
        <v>3017</v>
      </c>
    </row>
    <row r="44" spans="1:16379" ht="72.599999999999994">
      <c r="A44" s="579">
        <f t="shared" si="2"/>
        <v>42</v>
      </c>
      <c r="B44" s="1026"/>
      <c r="C44" s="356" t="s">
        <v>101</v>
      </c>
      <c r="D44" s="1025" t="s">
        <v>3080</v>
      </c>
      <c r="E44" s="1025" t="s">
        <v>3637</v>
      </c>
      <c r="F44" s="1025" t="s">
        <v>3638</v>
      </c>
      <c r="G44" s="1025" t="s">
        <v>3639</v>
      </c>
      <c r="H44" s="1025" t="s">
        <v>3640</v>
      </c>
      <c r="I44" s="1115" t="s">
        <v>3641</v>
      </c>
      <c r="J44" s="1026"/>
      <c r="K44" s="1025" t="s">
        <v>3020</v>
      </c>
      <c r="L44" s="1025" t="s">
        <v>2958</v>
      </c>
      <c r="M44" s="821"/>
      <c r="N44" s="1069"/>
      <c r="O44" s="1026" t="s">
        <v>958</v>
      </c>
      <c r="P44" s="1026">
        <v>20</v>
      </c>
      <c r="Q44" s="1079">
        <v>6</v>
      </c>
      <c r="R44" s="1396">
        <v>6</v>
      </c>
      <c r="S44" s="1025"/>
      <c r="T44" s="1025"/>
      <c r="U44" s="821"/>
      <c r="V44" s="821"/>
      <c r="W44" s="1281">
        <v>46252</v>
      </c>
      <c r="X44" s="821" t="s">
        <v>2944</v>
      </c>
      <c r="Y44" s="821" t="s">
        <v>50</v>
      </c>
      <c r="Z44" s="821"/>
      <c r="AA44" s="356"/>
      <c r="AB44" s="821">
        <v>22</v>
      </c>
      <c r="AC44" s="821"/>
      <c r="AD44" s="821"/>
      <c r="AE44" s="821"/>
      <c r="AF44" s="356"/>
      <c r="AG44" s="137" t="s">
        <v>3219</v>
      </c>
      <c r="AH44" s="356"/>
      <c r="AI44" s="356" t="s">
        <v>2959</v>
      </c>
      <c r="AJ44" s="356">
        <v>11</v>
      </c>
      <c r="AK44" s="356"/>
      <c r="AM44" s="356"/>
      <c r="AN44" s="356"/>
      <c r="AO44" s="356"/>
    </row>
    <row r="45" spans="1:16379" ht="174">
      <c r="A45" s="579">
        <f t="shared" si="2"/>
        <v>43</v>
      </c>
      <c r="C45" t="s">
        <v>263</v>
      </c>
      <c r="D45" s="1275" t="s">
        <v>263</v>
      </c>
      <c r="E45" s="722" t="s">
        <v>3642</v>
      </c>
      <c r="F45" s="1447" t="s">
        <v>3643</v>
      </c>
      <c r="G45" s="1447" t="s">
        <v>3644</v>
      </c>
      <c r="H45" s="1447" t="s">
        <v>3645</v>
      </c>
      <c r="J45">
        <v>8</v>
      </c>
      <c r="L45" s="1031" t="s">
        <v>2525</v>
      </c>
      <c r="M45" s="1275"/>
      <c r="O45" s="1031" t="s">
        <v>1634</v>
      </c>
      <c r="P45" s="722">
        <v>15</v>
      </c>
      <c r="Q45" s="1031">
        <v>6</v>
      </c>
      <c r="R45">
        <v>6</v>
      </c>
      <c r="T45" s="1433" t="s">
        <v>3646</v>
      </c>
      <c r="U45">
        <v>2</v>
      </c>
      <c r="X45" t="s">
        <v>2944</v>
      </c>
      <c r="Y45">
        <v>8</v>
      </c>
      <c r="Z45">
        <v>0</v>
      </c>
      <c r="AB45">
        <v>33</v>
      </c>
      <c r="AC45">
        <v>3</v>
      </c>
      <c r="AF45" s="404" t="s">
        <v>3627</v>
      </c>
      <c r="AK45" s="1281">
        <v>46247</v>
      </c>
    </row>
    <row r="46" spans="1:16379" ht="174">
      <c r="A46" s="579">
        <f t="shared" si="2"/>
        <v>44</v>
      </c>
      <c r="C46" s="822" t="s">
        <v>94</v>
      </c>
      <c r="D46" s="822" t="s">
        <v>94</v>
      </c>
      <c r="E46" s="356" t="s">
        <v>3647</v>
      </c>
      <c r="F46" s="356" t="s">
        <v>3648</v>
      </c>
      <c r="G46" s="356" t="s">
        <v>3649</v>
      </c>
      <c r="H46" s="356"/>
      <c r="I46" s="356" t="s">
        <v>3650</v>
      </c>
      <c r="J46" s="821">
        <v>8</v>
      </c>
      <c r="K46" s="356"/>
      <c r="L46" s="356"/>
      <c r="M46" s="1254" t="b">
        <v>0</v>
      </c>
      <c r="N46" s="821"/>
      <c r="O46" s="1062"/>
      <c r="P46" s="356">
        <v>15</v>
      </c>
      <c r="Q46" s="821">
        <v>6</v>
      </c>
      <c r="R46" s="821">
        <v>6</v>
      </c>
      <c r="S46" s="911" t="s">
        <v>3651</v>
      </c>
      <c r="T46" s="356"/>
      <c r="U46" s="1024"/>
      <c r="V46" s="1031"/>
      <c r="W46" s="821"/>
      <c r="X46" s="821" t="s">
        <v>2944</v>
      </c>
      <c r="Y46" s="1077">
        <v>8</v>
      </c>
      <c r="Z46" s="821" t="s">
        <v>6</v>
      </c>
      <c r="AA46" s="821"/>
      <c r="AB46" s="356">
        <v>6.125</v>
      </c>
      <c r="AC46" s="356">
        <v>1</v>
      </c>
      <c r="AD46" s="821"/>
      <c r="AE46" s="356"/>
      <c r="AF46" s="356"/>
      <c r="AG46" s="356"/>
      <c r="AH46" s="405"/>
      <c r="AI46" s="356"/>
      <c r="AJ46" s="356"/>
      <c r="AK46" s="356"/>
      <c r="AL46" s="356"/>
      <c r="AM46" s="356"/>
      <c r="AN46" s="356"/>
      <c r="AO46" s="356"/>
    </row>
    <row r="47" spans="1:16379" ht="130.5">
      <c r="A47" s="579">
        <f t="shared" si="2"/>
        <v>45</v>
      </c>
      <c r="B47" s="1346"/>
      <c r="C47" s="1346" t="s">
        <v>235</v>
      </c>
      <c r="D47" s="1486" t="s">
        <v>1013</v>
      </c>
      <c r="E47" s="1486" t="s">
        <v>3027</v>
      </c>
      <c r="F47" s="1486" t="s">
        <v>3028</v>
      </c>
      <c r="G47" s="1486" t="s">
        <v>3029</v>
      </c>
      <c r="H47" s="1486" t="s">
        <v>3030</v>
      </c>
      <c r="I47" s="1487" t="s">
        <v>3031</v>
      </c>
      <c r="J47" s="1346">
        <v>8</v>
      </c>
      <c r="K47" s="1058" t="s">
        <v>2743</v>
      </c>
      <c r="L47" s="1374" t="s">
        <v>2525</v>
      </c>
      <c r="M47" s="1436" t="b">
        <v>1</v>
      </c>
      <c r="N47" s="1488">
        <v>46245</v>
      </c>
      <c r="O47" s="1374" t="s">
        <v>2866</v>
      </c>
      <c r="P47" s="1346">
        <v>40</v>
      </c>
      <c r="Q47" s="1374">
        <v>7</v>
      </c>
      <c r="R47" s="1346">
        <v>7</v>
      </c>
      <c r="S47" s="1346"/>
      <c r="T47" s="1489"/>
      <c r="U47" s="1346">
        <v>1</v>
      </c>
      <c r="V47" s="1346"/>
      <c r="W47" s="1346"/>
      <c r="X47" s="1346" t="s">
        <v>583</v>
      </c>
      <c r="Y47" s="1346"/>
      <c r="Z47" s="1346"/>
      <c r="AA47" s="1346"/>
      <c r="AB47" s="1346"/>
      <c r="AC47" s="1346"/>
      <c r="AD47" s="1346"/>
      <c r="AE47" s="1346"/>
      <c r="AF47" s="1136" t="s">
        <v>2867</v>
      </c>
      <c r="AG47" s="1346"/>
      <c r="AH47" s="1346"/>
      <c r="AI47" s="1346"/>
      <c r="AJ47" s="1486"/>
      <c r="AK47" s="1346"/>
      <c r="AL47" s="1346"/>
      <c r="AM47" s="1346"/>
      <c r="AN47" s="1346"/>
      <c r="AO47" s="1346"/>
      <c r="AP47" s="1346"/>
      <c r="AQ47" s="1346"/>
      <c r="AR47" s="1346"/>
      <c r="AS47" s="1346"/>
      <c r="AT47" s="1346"/>
      <c r="AU47" s="1346"/>
      <c r="AV47" s="1346"/>
      <c r="AW47" s="1346"/>
      <c r="AX47" s="1346"/>
      <c r="AY47" s="1346"/>
      <c r="AZ47" s="1346"/>
      <c r="BA47" s="1346"/>
      <c r="BB47" s="1346"/>
      <c r="BC47" s="1346"/>
      <c r="BD47" s="1346"/>
      <c r="BE47" s="1346"/>
      <c r="BF47" s="1346"/>
      <c r="BG47" s="1346"/>
      <c r="BH47" s="1346"/>
      <c r="BI47" s="1346"/>
      <c r="BJ47" s="1346"/>
      <c r="BK47" s="1346"/>
      <c r="BL47" s="1346"/>
      <c r="BM47" s="1346"/>
      <c r="BN47" s="1346"/>
      <c r="BO47" s="1346"/>
      <c r="BP47" s="1346"/>
      <c r="BQ47" s="1346"/>
      <c r="BR47" s="1346"/>
      <c r="BS47" s="1346"/>
      <c r="BT47" s="1346"/>
      <c r="BU47" s="1346"/>
      <c r="BV47" s="1346"/>
      <c r="BW47" s="1346"/>
      <c r="BX47" s="1346"/>
      <c r="BY47" s="1346"/>
      <c r="BZ47" s="1346"/>
      <c r="CA47" s="1346"/>
      <c r="CB47" s="1346"/>
      <c r="CC47" s="1346"/>
      <c r="CD47" s="1346"/>
      <c r="CE47" s="1346"/>
      <c r="CF47" s="1346"/>
      <c r="CG47" s="1346"/>
      <c r="CH47" s="1346"/>
      <c r="CI47" s="1346"/>
      <c r="CJ47" s="1346"/>
      <c r="CK47" s="1346"/>
      <c r="CL47" s="1346"/>
      <c r="CM47" s="1346"/>
      <c r="CN47" s="1346"/>
      <c r="CO47" s="1346"/>
      <c r="CP47" s="1346"/>
      <c r="CQ47" s="1346"/>
      <c r="CR47" s="1346"/>
      <c r="CS47" s="1346"/>
      <c r="CT47" s="1346"/>
      <c r="CU47" s="1346"/>
      <c r="CV47" s="1346"/>
      <c r="CW47" s="1346"/>
      <c r="CX47" s="1346"/>
      <c r="CY47" s="1346"/>
      <c r="CZ47" s="1346"/>
      <c r="DA47" s="1346"/>
      <c r="DB47" s="1346"/>
      <c r="DC47" s="1346"/>
      <c r="DD47" s="1346"/>
      <c r="DE47" s="1346"/>
      <c r="DF47" s="1346"/>
      <c r="DG47" s="1346"/>
      <c r="DH47" s="1346"/>
      <c r="DI47" s="1346"/>
      <c r="DJ47" s="1346"/>
      <c r="DK47" s="1346"/>
      <c r="DL47" s="1346"/>
      <c r="DM47" s="1346"/>
      <c r="DN47" s="1346"/>
      <c r="DO47" s="1346"/>
      <c r="DP47" s="1346"/>
      <c r="DQ47" s="1346"/>
      <c r="DR47" s="1346"/>
      <c r="DS47" s="1346"/>
      <c r="DT47" s="1346"/>
      <c r="DU47" s="1346"/>
      <c r="DV47" s="1346"/>
      <c r="DW47" s="1346"/>
      <c r="DX47" s="1346"/>
      <c r="DY47" s="1346"/>
      <c r="DZ47" s="1346"/>
      <c r="EA47" s="1346"/>
      <c r="EB47" s="1346"/>
      <c r="EC47" s="1346"/>
      <c r="ED47" s="1346"/>
      <c r="EE47" s="1346"/>
      <c r="EF47" s="1346"/>
      <c r="EG47" s="1346"/>
      <c r="EH47" s="1346"/>
      <c r="EI47" s="1346"/>
      <c r="EJ47" s="1346"/>
      <c r="EK47" s="1346"/>
      <c r="EL47" s="1346"/>
      <c r="EM47" s="1346"/>
      <c r="EN47" s="1346"/>
      <c r="EO47" s="1346"/>
      <c r="EP47" s="1346"/>
      <c r="EQ47" s="1346"/>
      <c r="ER47" s="1346"/>
      <c r="ES47" s="1346"/>
      <c r="ET47" s="1346"/>
      <c r="EU47" s="1346"/>
      <c r="EV47" s="1346"/>
      <c r="EW47" s="1346"/>
      <c r="EX47" s="1346"/>
      <c r="EY47" s="1346"/>
      <c r="EZ47" s="1346"/>
      <c r="FA47" s="1346"/>
      <c r="FB47" s="1346"/>
      <c r="FC47" s="1346"/>
      <c r="FD47" s="1346"/>
      <c r="FE47" s="1346"/>
      <c r="FF47" s="1346"/>
      <c r="FG47" s="1346"/>
      <c r="FH47" s="1346"/>
      <c r="FI47" s="1346"/>
      <c r="FJ47" s="1346"/>
      <c r="FK47" s="1346"/>
      <c r="FL47" s="1346"/>
      <c r="FM47" s="1346"/>
      <c r="FN47" s="1346"/>
      <c r="FO47" s="1346"/>
      <c r="FP47" s="1346"/>
      <c r="FQ47" s="1346"/>
      <c r="FR47" s="1346"/>
      <c r="FS47" s="1346"/>
      <c r="FT47" s="1346"/>
      <c r="FU47" s="1346"/>
      <c r="FV47" s="1346"/>
      <c r="FW47" s="1346"/>
      <c r="FX47" s="1346"/>
      <c r="FY47" s="1346"/>
      <c r="FZ47" s="1346"/>
      <c r="GA47" s="1346"/>
      <c r="GB47" s="1346"/>
      <c r="GC47" s="1346"/>
      <c r="GD47" s="1346"/>
      <c r="GE47" s="1346"/>
      <c r="GF47" s="1346"/>
      <c r="GG47" s="1346"/>
      <c r="GH47" s="1346"/>
      <c r="GI47" s="1346"/>
      <c r="GJ47" s="1346"/>
      <c r="GK47" s="1346"/>
      <c r="GL47" s="1346"/>
      <c r="GM47" s="1346"/>
      <c r="GN47" s="1346"/>
      <c r="GO47" s="1346"/>
      <c r="GP47" s="1346"/>
      <c r="GQ47" s="1346"/>
      <c r="GR47" s="1346"/>
    </row>
    <row r="48" spans="1:16379" ht="94.5" customHeight="1">
      <c r="A48" s="579">
        <f t="shared" si="2"/>
        <v>46</v>
      </c>
      <c r="B48" s="821" t="s">
        <v>3486</v>
      </c>
      <c r="C48" s="356" t="s">
        <v>101</v>
      </c>
      <c r="D48" s="1025" t="s">
        <v>3487</v>
      </c>
      <c r="E48" s="356" t="s">
        <v>3488</v>
      </c>
      <c r="F48" s="1452" t="s">
        <v>3489</v>
      </c>
      <c r="G48" s="356" t="s">
        <v>3490</v>
      </c>
      <c r="H48" s="356" t="s">
        <v>3490</v>
      </c>
      <c r="I48" s="356" t="s">
        <v>3491</v>
      </c>
      <c r="J48" s="821">
        <v>3</v>
      </c>
      <c r="K48" s="356" t="s">
        <v>3492</v>
      </c>
      <c r="L48" s="1279" t="s">
        <v>2958</v>
      </c>
      <c r="M48" s="1273" t="b">
        <v>0</v>
      </c>
      <c r="N48" s="1062"/>
      <c r="O48" s="1031" t="s">
        <v>3184</v>
      </c>
      <c r="P48" s="821">
        <v>15</v>
      </c>
      <c r="Q48" s="1465">
        <v>7</v>
      </c>
      <c r="R48" s="1178">
        <v>7</v>
      </c>
      <c r="S48" s="356"/>
      <c r="T48" s="821"/>
      <c r="U48" s="821"/>
      <c r="V48" s="821"/>
      <c r="W48" s="1281">
        <v>46252</v>
      </c>
      <c r="X48" s="821" t="s">
        <v>583</v>
      </c>
      <c r="Y48" s="821"/>
      <c r="Z48" s="821"/>
      <c r="AA48" s="356"/>
      <c r="AB48" s="821">
        <v>46.5</v>
      </c>
      <c r="AC48" s="821"/>
      <c r="AD48" s="356" t="s">
        <v>3652</v>
      </c>
      <c r="AE48" s="821"/>
      <c r="AF48" s="356"/>
      <c r="AG48" s="404" t="s">
        <v>3251</v>
      </c>
      <c r="AH48" s="356"/>
      <c r="AI48" s="356" t="s">
        <v>2959</v>
      </c>
      <c r="AJ48" s="356">
        <v>3</v>
      </c>
      <c r="AK48" s="356"/>
      <c r="AM48" s="356"/>
      <c r="AN48" s="356"/>
      <c r="AO48" s="356"/>
    </row>
    <row r="49" spans="1:41" ht="116.1">
      <c r="A49" s="579">
        <f t="shared" si="2"/>
        <v>47</v>
      </c>
      <c r="C49" t="s">
        <v>263</v>
      </c>
      <c r="D49" s="722" t="s">
        <v>2860</v>
      </c>
      <c r="E49" s="722" t="s">
        <v>3022</v>
      </c>
      <c r="F49" s="722" t="s">
        <v>3023</v>
      </c>
      <c r="G49" s="722" t="s">
        <v>3024</v>
      </c>
      <c r="H49" s="722" t="s">
        <v>3025</v>
      </c>
      <c r="I49" s="1289" t="s">
        <v>3026</v>
      </c>
      <c r="J49">
        <v>8</v>
      </c>
      <c r="K49" s="821" t="s">
        <v>2743</v>
      </c>
      <c r="L49" s="1031" t="s">
        <v>2525</v>
      </c>
      <c r="M49" s="1254" t="b">
        <v>0</v>
      </c>
      <c r="N49" s="1233">
        <v>46245</v>
      </c>
      <c r="O49" s="1031" t="s">
        <v>2866</v>
      </c>
      <c r="P49">
        <v>40</v>
      </c>
      <c r="Q49" s="1031">
        <v>7</v>
      </c>
      <c r="R49">
        <v>7</v>
      </c>
      <c r="U49">
        <v>1</v>
      </c>
      <c r="X49" t="s">
        <v>583</v>
      </c>
      <c r="AD49" t="s">
        <v>3618</v>
      </c>
      <c r="AF49" s="404" t="s">
        <v>2867</v>
      </c>
      <c r="AJ49" s="722"/>
    </row>
    <row r="50" spans="1:41" ht="72.599999999999994">
      <c r="A50" s="579">
        <f t="shared" si="2"/>
        <v>48</v>
      </c>
      <c r="C50" s="356" t="s">
        <v>180</v>
      </c>
      <c r="D50" s="356" t="s">
        <v>3019</v>
      </c>
      <c r="E50" s="356" t="s">
        <v>2563</v>
      </c>
      <c r="F50" s="80" t="s">
        <v>2564</v>
      </c>
      <c r="G50" s="800" t="s">
        <v>2565</v>
      </c>
      <c r="H50" s="356" t="s">
        <v>2566</v>
      </c>
      <c r="I50" s="356" t="s">
        <v>2567</v>
      </c>
      <c r="J50" s="821">
        <v>8</v>
      </c>
      <c r="K50" s="821" t="s">
        <v>3020</v>
      </c>
      <c r="L50" s="821" t="s">
        <v>2511</v>
      </c>
      <c r="M50" s="1254" t="b">
        <v>0</v>
      </c>
      <c r="N50" s="356"/>
      <c r="O50" s="821" t="s">
        <v>2844</v>
      </c>
      <c r="P50" s="821">
        <v>12</v>
      </c>
      <c r="Q50" s="821">
        <v>6</v>
      </c>
      <c r="R50" s="356"/>
      <c r="T50"/>
      <c r="X50" s="1077" t="s">
        <v>1710</v>
      </c>
      <c r="AD50" t="s">
        <v>3021</v>
      </c>
    </row>
    <row r="51" spans="1:41" ht="409.5">
      <c r="A51" s="579">
        <f t="shared" si="2"/>
        <v>49</v>
      </c>
      <c r="B51" s="821"/>
      <c r="C51" s="822" t="s">
        <v>94</v>
      </c>
      <c r="D51" s="822" t="s">
        <v>94</v>
      </c>
      <c r="E51" s="356" t="s">
        <v>2151</v>
      </c>
      <c r="F51" s="356" t="s">
        <v>2988</v>
      </c>
      <c r="G51" s="356" t="s">
        <v>2989</v>
      </c>
      <c r="H51" s="356"/>
      <c r="I51" s="1387" t="s">
        <v>2990</v>
      </c>
      <c r="J51" s="821">
        <v>6</v>
      </c>
      <c r="K51" s="356" t="s">
        <v>2977</v>
      </c>
      <c r="L51" s="356" t="s">
        <v>2821</v>
      </c>
      <c r="M51" s="1254" t="b">
        <v>0</v>
      </c>
      <c r="N51" s="1062"/>
      <c r="O51" s="356" t="s">
        <v>2977</v>
      </c>
      <c r="P51" s="821">
        <v>25</v>
      </c>
      <c r="Q51" s="821">
        <v>7</v>
      </c>
      <c r="R51" s="821">
        <v>7</v>
      </c>
      <c r="S51" s="356"/>
      <c r="T51" s="1024"/>
      <c r="U51" s="821" t="s">
        <v>583</v>
      </c>
      <c r="V51" s="821"/>
      <c r="W51" s="821"/>
      <c r="X51" s="821" t="s">
        <v>583</v>
      </c>
      <c r="Y51" s="821">
        <v>9</v>
      </c>
      <c r="Z51" s="821"/>
      <c r="AA51" s="821"/>
      <c r="AB51" s="821"/>
      <c r="AC51" s="405" t="s">
        <v>2991</v>
      </c>
      <c r="AD51" s="356" t="s">
        <v>2992</v>
      </c>
      <c r="AE51" s="356"/>
      <c r="AF51" s="356" t="s">
        <v>35</v>
      </c>
      <c r="AG51" s="356"/>
      <c r="AH51" s="356"/>
      <c r="AI51" s="356" t="s">
        <v>2959</v>
      </c>
      <c r="AJ51" s="356"/>
      <c r="AK51" s="356"/>
      <c r="AM51" s="356"/>
      <c r="AN51" s="356"/>
      <c r="AO51" s="356"/>
    </row>
    <row r="52" spans="1:41" ht="72.599999999999994">
      <c r="A52" s="579">
        <f t="shared" si="2"/>
        <v>50</v>
      </c>
      <c r="B52" s="821"/>
      <c r="C52" s="821" t="s">
        <v>263</v>
      </c>
      <c r="D52" s="356" t="s">
        <v>3050</v>
      </c>
      <c r="E52" s="356" t="s">
        <v>3051</v>
      </c>
      <c r="F52" s="1277" t="s">
        <v>3052</v>
      </c>
      <c r="G52" s="356" t="s">
        <v>3053</v>
      </c>
      <c r="H52" s="356" t="s">
        <v>3054</v>
      </c>
      <c r="I52" s="356" t="s">
        <v>3055</v>
      </c>
      <c r="J52" s="821">
        <v>7</v>
      </c>
      <c r="K52" s="356" t="s">
        <v>3056</v>
      </c>
      <c r="L52" s="356" t="s">
        <v>2525</v>
      </c>
      <c r="M52" s="1254" t="b">
        <v>0</v>
      </c>
      <c r="N52" s="1062"/>
      <c r="O52" s="821" t="s">
        <v>1634</v>
      </c>
      <c r="P52" s="821">
        <v>25</v>
      </c>
      <c r="Q52" s="821">
        <v>9</v>
      </c>
      <c r="R52" s="356"/>
      <c r="S52" s="356"/>
      <c r="T52" s="822"/>
      <c r="U52" s="821">
        <v>1</v>
      </c>
      <c r="V52" s="821"/>
      <c r="W52" s="821"/>
      <c r="X52" s="821" t="s">
        <v>583</v>
      </c>
      <c r="Y52" s="821"/>
      <c r="Z52" s="821"/>
      <c r="AA52" s="356"/>
      <c r="AB52" s="821"/>
      <c r="AC52" s="821"/>
      <c r="AD52" s="356" t="s">
        <v>2908</v>
      </c>
      <c r="AE52" s="821"/>
      <c r="AF52" s="356"/>
      <c r="AG52" s="356"/>
      <c r="AH52" s="356" t="s">
        <v>3059</v>
      </c>
      <c r="AI52" s="356" t="s">
        <v>35</v>
      </c>
      <c r="AJ52" s="356"/>
      <c r="AK52" s="356"/>
      <c r="AM52" s="356"/>
      <c r="AN52" s="356"/>
      <c r="AO52" s="356"/>
    </row>
    <row r="53" spans="1:41" ht="159.6">
      <c r="A53" s="579">
        <f t="shared" si="2"/>
        <v>51</v>
      </c>
      <c r="C53" s="1025" t="s">
        <v>101</v>
      </c>
      <c r="D53" s="1025" t="s">
        <v>3653</v>
      </c>
      <c r="E53" s="1025" t="s">
        <v>3654</v>
      </c>
      <c r="F53" s="1025" t="s">
        <v>3655</v>
      </c>
      <c r="G53" s="1025" t="s">
        <v>3656</v>
      </c>
      <c r="H53" s="1025" t="s">
        <v>3657</v>
      </c>
      <c r="I53" s="1025"/>
      <c r="J53" s="821"/>
      <c r="K53" s="356" t="s">
        <v>3183</v>
      </c>
      <c r="L53" s="1025"/>
      <c r="M53" s="356"/>
      <c r="N53" s="1025"/>
      <c r="O53" s="1031" t="s">
        <v>3184</v>
      </c>
      <c r="P53" s="1025">
        <v>10</v>
      </c>
      <c r="Q53" s="1503">
        <v>8</v>
      </c>
      <c r="R53" s="1025">
        <v>8</v>
      </c>
      <c r="S53" s="1025"/>
      <c r="T53" s="356"/>
      <c r="U53" s="356"/>
      <c r="V53" s="356"/>
      <c r="W53" s="1281">
        <v>46252</v>
      </c>
      <c r="X53" s="356" t="s">
        <v>2944</v>
      </c>
      <c r="Y53" s="356" t="s">
        <v>50</v>
      </c>
      <c r="Z53" s="356"/>
      <c r="AA53" s="356"/>
      <c r="AB53" s="356">
        <v>10</v>
      </c>
      <c r="AC53" s="911"/>
      <c r="AD53" s="911" t="s">
        <v>3658</v>
      </c>
      <c r="AG53" s="1275"/>
    </row>
    <row r="54" spans="1:41" ht="57.95">
      <c r="A54" s="579">
        <f t="shared" si="2"/>
        <v>52</v>
      </c>
      <c r="B54" s="1275"/>
      <c r="C54" s="822" t="s">
        <v>85</v>
      </c>
      <c r="D54" s="1025" t="s">
        <v>1088</v>
      </c>
      <c r="E54" s="1025" t="s">
        <v>3659</v>
      </c>
      <c r="F54" s="1025" t="s">
        <v>3660</v>
      </c>
      <c r="G54" s="1025" t="s">
        <v>3661</v>
      </c>
      <c r="H54" s="1025" t="s">
        <v>3662</v>
      </c>
      <c r="I54" s="1025" t="s">
        <v>3663</v>
      </c>
      <c r="J54" s="356">
        <v>7</v>
      </c>
      <c r="K54" s="356" t="s">
        <v>3537</v>
      </c>
      <c r="L54" s="1373" t="s">
        <v>2511</v>
      </c>
      <c r="M54" s="356"/>
      <c r="N54" s="1025"/>
      <c r="O54" s="356"/>
      <c r="P54" s="1025">
        <v>60.24</v>
      </c>
      <c r="Q54" s="1025">
        <v>0</v>
      </c>
      <c r="R54" s="1025"/>
      <c r="S54" s="1025"/>
      <c r="T54" s="356"/>
      <c r="U54" s="356"/>
      <c r="V54" s="356"/>
      <c r="W54" s="804">
        <v>46239</v>
      </c>
      <c r="X54" s="1077" t="s">
        <v>2944</v>
      </c>
      <c r="Y54" s="821">
        <v>7</v>
      </c>
      <c r="Z54" s="356"/>
      <c r="AA54" s="356"/>
      <c r="AB54" s="356" t="s">
        <v>2955</v>
      </c>
      <c r="AC54" s="356"/>
      <c r="AD54" s="356"/>
      <c r="AE54" s="356"/>
    </row>
    <row r="55" spans="1:41" ht="130.5" customHeight="1">
      <c r="A55" s="579">
        <f t="shared" si="2"/>
        <v>53</v>
      </c>
      <c r="B55" s="1026"/>
      <c r="C55" s="1026" t="s">
        <v>263</v>
      </c>
      <c r="D55" s="356" t="s">
        <v>263</v>
      </c>
      <c r="E55" s="1025" t="s">
        <v>2956</v>
      </c>
      <c r="F55" s="1120" t="s">
        <v>3066</v>
      </c>
      <c r="G55" s="1025" t="s">
        <v>3067</v>
      </c>
      <c r="H55" s="1025" t="s">
        <v>3068</v>
      </c>
      <c r="I55" s="1033" t="s">
        <v>3069</v>
      </c>
      <c r="J55" s="1026">
        <v>8</v>
      </c>
      <c r="K55" s="1025" t="s">
        <v>1634</v>
      </c>
      <c r="L55" s="1025" t="s">
        <v>2511</v>
      </c>
      <c r="M55" s="1254" t="b">
        <v>0</v>
      </c>
      <c r="N55" s="1062"/>
      <c r="O55" s="821" t="s">
        <v>1634</v>
      </c>
      <c r="P55" s="1026">
        <v>60</v>
      </c>
      <c r="Q55" s="1026">
        <v>10</v>
      </c>
      <c r="R55" s="1026"/>
      <c r="S55" s="1025"/>
      <c r="T55" s="1128" t="s">
        <v>3070</v>
      </c>
      <c r="U55" s="821">
        <v>4</v>
      </c>
      <c r="V55" s="821"/>
      <c r="W55" s="821"/>
      <c r="X55" s="821" t="s">
        <v>583</v>
      </c>
      <c r="Y55" s="821"/>
      <c r="Z55" s="356"/>
      <c r="AA55" s="821"/>
      <c r="AB55" s="821"/>
      <c r="AC55" s="821"/>
      <c r="AD55" s="356" t="s">
        <v>2908</v>
      </c>
      <c r="AE55" s="356"/>
      <c r="AF55" s="356"/>
      <c r="AG55" s="405" t="s">
        <v>3071</v>
      </c>
      <c r="AH55" s="356" t="s">
        <v>3072</v>
      </c>
      <c r="AI55" s="356" t="s">
        <v>35</v>
      </c>
      <c r="AJ55" s="356"/>
      <c r="AK55" s="356"/>
      <c r="AM55" s="356"/>
      <c r="AN55" s="356"/>
      <c r="AO55" s="356"/>
    </row>
    <row r="56" spans="1:41" ht="261">
      <c r="A56" s="579">
        <f t="shared" si="2"/>
        <v>54</v>
      </c>
      <c r="B56" s="1026"/>
      <c r="C56" s="356" t="s">
        <v>42</v>
      </c>
      <c r="D56" s="356" t="s">
        <v>3282</v>
      </c>
      <c r="E56" s="356" t="s">
        <v>3283</v>
      </c>
      <c r="F56" s="1025" t="s">
        <v>3284</v>
      </c>
      <c r="G56" s="1025" t="s">
        <v>3285</v>
      </c>
      <c r="H56" s="356" t="s">
        <v>3286</v>
      </c>
      <c r="I56" s="1025" t="s">
        <v>3287</v>
      </c>
      <c r="J56" s="1025">
        <v>7</v>
      </c>
      <c r="K56" s="1025" t="s">
        <v>3160</v>
      </c>
      <c r="L56" s="1025" t="s">
        <v>2525</v>
      </c>
      <c r="M56" s="1254" t="b">
        <v>0</v>
      </c>
      <c r="N56" s="1167">
        <v>46210</v>
      </c>
      <c r="O56" s="1026" t="s">
        <v>3288</v>
      </c>
      <c r="P56" s="1025" t="s">
        <v>3289</v>
      </c>
      <c r="Q56" s="1026">
        <v>8</v>
      </c>
      <c r="R56" s="1025">
        <v>8</v>
      </c>
      <c r="S56" s="356"/>
      <c r="T56" s="1025"/>
      <c r="U56" s="356"/>
      <c r="V56" s="356"/>
      <c r="W56" s="356"/>
      <c r="X56" s="821" t="s">
        <v>583</v>
      </c>
      <c r="Y56" s="821"/>
      <c r="Z56" s="821"/>
      <c r="AA56" s="821"/>
      <c r="AB56" s="821"/>
      <c r="AC56" s="821"/>
      <c r="AD56" s="821" t="s">
        <v>3013</v>
      </c>
      <c r="AE56" s="356"/>
      <c r="AF56" s="356"/>
      <c r="AG56" s="356"/>
      <c r="AH56" s="356"/>
      <c r="AI56" s="356"/>
      <c r="AJ56" s="356"/>
      <c r="AK56" s="356"/>
      <c r="AM56" s="356"/>
      <c r="AN56" s="356"/>
      <c r="AO56" s="356"/>
    </row>
    <row r="57" spans="1:41" ht="176.1" customHeight="1">
      <c r="A57" s="579">
        <f t="shared" si="2"/>
        <v>55</v>
      </c>
      <c r="C57" s="822" t="s">
        <v>85</v>
      </c>
      <c r="D57" s="356" t="s">
        <v>3372</v>
      </c>
      <c r="E57" s="356" t="s">
        <v>3664</v>
      </c>
      <c r="F57" s="356" t="s">
        <v>3665</v>
      </c>
      <c r="G57" s="356" t="s">
        <v>3666</v>
      </c>
      <c r="H57" s="356" t="s">
        <v>3667</v>
      </c>
      <c r="I57" s="356" t="s">
        <v>3668</v>
      </c>
      <c r="J57" s="356">
        <v>7</v>
      </c>
      <c r="K57" s="356" t="s">
        <v>3377</v>
      </c>
      <c r="L57" s="1295" t="s">
        <v>2511</v>
      </c>
      <c r="M57" s="356"/>
      <c r="N57" s="356"/>
      <c r="O57" s="356"/>
      <c r="P57" s="356">
        <v>76.17</v>
      </c>
      <c r="Q57" s="356">
        <v>0</v>
      </c>
      <c r="R57" s="356"/>
      <c r="S57" s="356"/>
      <c r="T57" s="1025"/>
      <c r="U57" s="356"/>
      <c r="V57" s="356"/>
      <c r="W57" s="804">
        <v>46239</v>
      </c>
      <c r="X57" s="1077" t="s">
        <v>2944</v>
      </c>
      <c r="Y57" s="821">
        <v>7</v>
      </c>
      <c r="Z57" s="821"/>
      <c r="AA57" s="356"/>
      <c r="AB57" s="821" t="s">
        <v>2955</v>
      </c>
      <c r="AC57" s="356"/>
      <c r="AD57" s="821"/>
      <c r="AE57" s="356"/>
    </row>
    <row r="58" spans="1:41" ht="72.599999999999994">
      <c r="A58" s="579">
        <f t="shared" si="2"/>
        <v>56</v>
      </c>
      <c r="C58" s="822" t="s">
        <v>85</v>
      </c>
      <c r="D58" t="s">
        <v>3033</v>
      </c>
      <c r="E58" t="s">
        <v>3034</v>
      </c>
      <c r="F58" t="s">
        <v>3035</v>
      </c>
      <c r="G58" s="722" t="s">
        <v>3036</v>
      </c>
      <c r="H58" s="722" t="s">
        <v>3037</v>
      </c>
      <c r="J58">
        <v>6</v>
      </c>
      <c r="K58" t="s">
        <v>89</v>
      </c>
      <c r="L58" s="1077" t="s">
        <v>2958</v>
      </c>
      <c r="N58" s="1335">
        <v>46176</v>
      </c>
      <c r="O58" s="821" t="s">
        <v>89</v>
      </c>
      <c r="P58" s="1031">
        <v>17.100000000000001</v>
      </c>
      <c r="Q58" s="1031">
        <v>8</v>
      </c>
      <c r="R58" s="272"/>
      <c r="T58"/>
      <c r="U58" s="272"/>
      <c r="X58" s="821" t="s">
        <v>583</v>
      </c>
      <c r="Y58" s="821"/>
      <c r="AC58" s="137" t="s">
        <v>3038</v>
      </c>
      <c r="AD58" t="s">
        <v>3039</v>
      </c>
      <c r="AF58" s="356"/>
      <c r="AG58" s="356"/>
      <c r="AH58" s="356" t="s">
        <v>3040</v>
      </c>
      <c r="AI58" s="356" t="s">
        <v>2959</v>
      </c>
      <c r="AJ58" s="356"/>
      <c r="AK58" s="356"/>
      <c r="AM58" s="356"/>
      <c r="AN58" s="356"/>
      <c r="AO58" s="356"/>
    </row>
    <row r="59" spans="1:41" ht="72.599999999999994">
      <c r="A59" s="579">
        <f t="shared" si="2"/>
        <v>57</v>
      </c>
      <c r="B59" s="821"/>
      <c r="C59" s="821" t="s">
        <v>263</v>
      </c>
      <c r="D59" s="356" t="s">
        <v>263</v>
      </c>
      <c r="E59" s="1025" t="s">
        <v>3161</v>
      </c>
      <c r="F59" s="786" t="s">
        <v>3162</v>
      </c>
      <c r="G59" s="356" t="s">
        <v>3163</v>
      </c>
      <c r="H59" s="356" t="s">
        <v>3164</v>
      </c>
      <c r="I59" s="356" t="s">
        <v>3165</v>
      </c>
      <c r="J59" s="821">
        <v>8</v>
      </c>
      <c r="K59" s="356" t="s">
        <v>1634</v>
      </c>
      <c r="L59" s="356" t="s">
        <v>2511</v>
      </c>
      <c r="M59" s="1273" t="b">
        <v>1</v>
      </c>
      <c r="N59" s="1062"/>
      <c r="O59" s="1026" t="s">
        <v>1634</v>
      </c>
      <c r="P59" s="1026">
        <v>30</v>
      </c>
      <c r="Q59" s="1026">
        <v>11</v>
      </c>
      <c r="R59" s="1026"/>
      <c r="S59" s="1025"/>
      <c r="T59" s="1128" t="s">
        <v>3166</v>
      </c>
      <c r="U59" s="821">
        <v>2</v>
      </c>
      <c r="V59" s="821"/>
      <c r="W59" s="821"/>
      <c r="X59" s="821" t="s">
        <v>583</v>
      </c>
      <c r="Y59" s="821"/>
      <c r="Z59" s="356"/>
      <c r="AA59" s="821"/>
      <c r="AB59" s="821"/>
      <c r="AC59" s="821"/>
      <c r="AD59" s="356" t="s">
        <v>2908</v>
      </c>
      <c r="AE59" s="356"/>
      <c r="AF59" s="356"/>
      <c r="AG59" s="356"/>
      <c r="AH59" s="356" t="s">
        <v>3072</v>
      </c>
      <c r="AI59" s="356" t="s">
        <v>35</v>
      </c>
      <c r="AJ59" s="356"/>
      <c r="AK59" s="356"/>
      <c r="AM59" s="356"/>
      <c r="AN59" s="356"/>
      <c r="AO59" s="356"/>
    </row>
    <row r="60" spans="1:41" ht="29.1">
      <c r="A60" s="579">
        <f t="shared" si="2"/>
        <v>58</v>
      </c>
      <c r="C60" t="s">
        <v>42</v>
      </c>
      <c r="D60" t="s">
        <v>42</v>
      </c>
      <c r="E60" s="722" t="s">
        <v>3004</v>
      </c>
      <c r="F60" s="356" t="s">
        <v>2632</v>
      </c>
      <c r="G60" s="722" t="s">
        <v>2633</v>
      </c>
      <c r="K60" s="1031" t="s">
        <v>3006</v>
      </c>
      <c r="M60" s="1275"/>
      <c r="O60" s="1031" t="s">
        <v>2791</v>
      </c>
      <c r="P60">
        <v>15</v>
      </c>
      <c r="Q60" s="1031">
        <v>14</v>
      </c>
      <c r="T60" s="540" t="s">
        <v>2631</v>
      </c>
      <c r="X60" t="s">
        <v>583</v>
      </c>
      <c r="AD60" t="s">
        <v>1716</v>
      </c>
    </row>
    <row r="61" spans="1:41" ht="180.95" customHeight="1">
      <c r="A61" s="579">
        <f t="shared" si="2"/>
        <v>59</v>
      </c>
      <c r="C61" t="s">
        <v>263</v>
      </c>
      <c r="D61" t="s">
        <v>263</v>
      </c>
      <c r="E61" s="722" t="s">
        <v>3185</v>
      </c>
      <c r="G61" s="722" t="s">
        <v>3186</v>
      </c>
      <c r="J61">
        <v>8</v>
      </c>
      <c r="K61" s="1031" t="s">
        <v>293</v>
      </c>
      <c r="L61" s="1031" t="s">
        <v>2525</v>
      </c>
      <c r="M61" s="1273" t="b">
        <v>1</v>
      </c>
      <c r="O61" s="1031" t="s">
        <v>1634</v>
      </c>
      <c r="P61">
        <v>50</v>
      </c>
      <c r="Q61" s="1031">
        <v>8</v>
      </c>
      <c r="R61">
        <v>8</v>
      </c>
      <c r="T61" s="1466" t="s">
        <v>3187</v>
      </c>
      <c r="U61">
        <v>2</v>
      </c>
      <c r="X61" s="821" t="s">
        <v>583</v>
      </c>
      <c r="AD61" s="356" t="s">
        <v>2908</v>
      </c>
      <c r="AJ61" s="1230" t="s">
        <v>3669</v>
      </c>
      <c r="AK61" s="1281">
        <v>46247</v>
      </c>
    </row>
    <row r="62" spans="1:41" ht="87">
      <c r="A62" s="579">
        <f t="shared" si="2"/>
        <v>60</v>
      </c>
      <c r="C62" s="822" t="s">
        <v>85</v>
      </c>
      <c r="D62" t="s">
        <v>3033</v>
      </c>
      <c r="E62" t="s">
        <v>3060</v>
      </c>
      <c r="F62" s="1114" t="s">
        <v>3061</v>
      </c>
      <c r="G62" s="822" t="s">
        <v>3062</v>
      </c>
      <c r="H62" s="722" t="s">
        <v>3063</v>
      </c>
      <c r="J62" s="1031">
        <v>6</v>
      </c>
      <c r="K62" t="s">
        <v>3064</v>
      </c>
      <c r="L62" s="356" t="s">
        <v>2958</v>
      </c>
      <c r="M62" s="1275"/>
      <c r="N62" s="1335">
        <v>46176</v>
      </c>
      <c r="O62" s="821" t="s">
        <v>89</v>
      </c>
      <c r="P62" s="1031">
        <v>34.200000000000003</v>
      </c>
      <c r="Q62" s="1031">
        <v>9</v>
      </c>
      <c r="R62" s="272"/>
      <c r="T62"/>
      <c r="U62" s="272"/>
      <c r="X62" s="821" t="s">
        <v>583</v>
      </c>
      <c r="Y62" s="821"/>
      <c r="AA62" s="821"/>
      <c r="AC62" s="137" t="s">
        <v>3065</v>
      </c>
      <c r="AD62" t="s">
        <v>3039</v>
      </c>
      <c r="AF62" s="356"/>
      <c r="AG62" s="356"/>
      <c r="AH62" s="356" t="s">
        <v>3040</v>
      </c>
      <c r="AI62" s="356" t="s">
        <v>2959</v>
      </c>
      <c r="AJ62" s="356"/>
      <c r="AK62" s="356"/>
      <c r="AM62" s="356"/>
      <c r="AN62" s="356"/>
      <c r="AO62" s="356"/>
    </row>
    <row r="63" spans="1:41" ht="144.94999999999999">
      <c r="A63" s="579">
        <f t="shared" si="2"/>
        <v>61</v>
      </c>
      <c r="B63" s="821"/>
      <c r="C63" s="822" t="s">
        <v>263</v>
      </c>
      <c r="D63" s="356" t="s">
        <v>263</v>
      </c>
      <c r="E63" s="356" t="s">
        <v>3365</v>
      </c>
      <c r="F63" s="356" t="s">
        <v>3366</v>
      </c>
      <c r="G63" s="356" t="s">
        <v>3367</v>
      </c>
      <c r="H63" s="356" t="s">
        <v>3368</v>
      </c>
      <c r="I63" s="356" t="s">
        <v>3369</v>
      </c>
      <c r="J63" s="821"/>
      <c r="K63" s="356" t="s">
        <v>3370</v>
      </c>
      <c r="L63" s="356" t="s">
        <v>2525</v>
      </c>
      <c r="M63" s="1273" t="b">
        <v>0</v>
      </c>
      <c r="N63" s="821"/>
      <c r="O63" s="821" t="s">
        <v>1634</v>
      </c>
      <c r="P63" s="821">
        <v>400</v>
      </c>
      <c r="Q63" s="821">
        <v>12</v>
      </c>
      <c r="R63" s="356"/>
      <c r="S63" s="356"/>
      <c r="T63" s="822"/>
      <c r="U63" s="356"/>
      <c r="V63" s="356"/>
      <c r="W63" s="356"/>
      <c r="X63" s="821" t="s">
        <v>583</v>
      </c>
      <c r="Y63" s="821"/>
      <c r="Z63" s="356"/>
      <c r="AA63" s="356"/>
      <c r="AB63" s="356"/>
      <c r="AC63" s="911"/>
      <c r="AD63" s="356" t="s">
        <v>2908</v>
      </c>
      <c r="AE63" s="911"/>
      <c r="AF63" s="356"/>
      <c r="AG63" s="356"/>
      <c r="AH63" s="356"/>
      <c r="AI63" s="356"/>
      <c r="AJ63" s="356"/>
      <c r="AK63" s="356"/>
      <c r="AM63" s="356"/>
      <c r="AN63" s="356"/>
      <c r="AO63" s="356"/>
    </row>
    <row r="64" spans="1:41" ht="43.5">
      <c r="A64" s="579">
        <f t="shared" si="2"/>
        <v>62</v>
      </c>
      <c r="C64" s="356" t="s">
        <v>42</v>
      </c>
      <c r="D64" s="722" t="s">
        <v>3670</v>
      </c>
      <c r="E64" s="722" t="s">
        <v>3671</v>
      </c>
      <c r="F64" s="722" t="s">
        <v>3672</v>
      </c>
      <c r="G64" s="722" t="s">
        <v>3673</v>
      </c>
      <c r="I64" s="722" t="s">
        <v>3674</v>
      </c>
      <c r="K64" s="1031" t="s">
        <v>2791</v>
      </c>
      <c r="M64" s="1275" t="s">
        <v>6</v>
      </c>
      <c r="O64" s="1031" t="s">
        <v>2791</v>
      </c>
      <c r="P64" s="722">
        <v>10</v>
      </c>
      <c r="Q64" s="1031">
        <v>9</v>
      </c>
      <c r="R64">
        <v>9</v>
      </c>
      <c r="X64" t="s">
        <v>2944</v>
      </c>
      <c r="Y64" t="s">
        <v>50</v>
      </c>
      <c r="Z64" t="s">
        <v>6</v>
      </c>
      <c r="AB64">
        <v>11</v>
      </c>
      <c r="AC64">
        <v>3</v>
      </c>
    </row>
    <row r="65" spans="1:41" s="139" customFormat="1" ht="29.1">
      <c r="A65" s="579">
        <f t="shared" si="2"/>
        <v>63</v>
      </c>
      <c r="B65" s="876"/>
      <c r="C65" s="909" t="s">
        <v>42</v>
      </c>
      <c r="D65" s="909" t="s">
        <v>42</v>
      </c>
      <c r="E65" s="909" t="s">
        <v>3675</v>
      </c>
      <c r="F65" s="909" t="s">
        <v>2632</v>
      </c>
      <c r="G65" s="1491" t="s">
        <v>2633</v>
      </c>
      <c r="H65" s="909"/>
      <c r="I65" s="909"/>
      <c r="J65" s="876"/>
      <c r="K65" s="909" t="s">
        <v>3006</v>
      </c>
      <c r="L65" s="909"/>
      <c r="M65" s="1492" t="b">
        <v>0</v>
      </c>
      <c r="N65" s="1394"/>
      <c r="O65" s="1493" t="s">
        <v>2791</v>
      </c>
      <c r="P65" s="876">
        <v>18</v>
      </c>
      <c r="Q65" s="1494"/>
      <c r="R65" s="876"/>
      <c r="S65" s="909"/>
      <c r="T65" s="876"/>
      <c r="U65" s="876"/>
      <c r="V65" s="876"/>
      <c r="W65" s="876"/>
      <c r="X65" s="876" t="s">
        <v>583</v>
      </c>
      <c r="Y65" s="876"/>
      <c r="Z65" s="876"/>
      <c r="AA65" s="909"/>
      <c r="AB65" s="876"/>
      <c r="AC65" s="876"/>
      <c r="AD65" s="876"/>
      <c r="AE65" s="876"/>
      <c r="AF65" s="909"/>
      <c r="AG65" s="1495"/>
      <c r="AH65" s="909"/>
      <c r="AI65" s="909"/>
      <c r="AJ65" s="909"/>
      <c r="AK65" s="909"/>
      <c r="AM65" s="909"/>
      <c r="AN65" s="909"/>
      <c r="AO65" s="909"/>
    </row>
    <row r="66" spans="1:41" ht="188.45">
      <c r="A66" s="579">
        <f t="shared" si="2"/>
        <v>64</v>
      </c>
      <c r="C66" s="822" t="s">
        <v>85</v>
      </c>
      <c r="D66" s="356" t="s">
        <v>3073</v>
      </c>
      <c r="E66" s="356" t="s">
        <v>3074</v>
      </c>
      <c r="F66" s="722" t="s">
        <v>3075</v>
      </c>
      <c r="G66" s="722" t="s">
        <v>3076</v>
      </c>
      <c r="H66" s="356" t="s">
        <v>3077</v>
      </c>
      <c r="I66" s="1403"/>
      <c r="K66" t="s">
        <v>3078</v>
      </c>
      <c r="L66" s="1077" t="s">
        <v>2958</v>
      </c>
      <c r="M66" s="1273" t="b">
        <v>1</v>
      </c>
      <c r="N66" s="272"/>
      <c r="O66" s="1031" t="s">
        <v>420</v>
      </c>
      <c r="P66" s="1031">
        <v>28.5</v>
      </c>
      <c r="Q66" s="1031">
        <v>10</v>
      </c>
      <c r="R66" s="272"/>
      <c r="T66"/>
      <c r="U66" s="272"/>
      <c r="X66" s="821" t="s">
        <v>583</v>
      </c>
      <c r="Y66" s="821"/>
      <c r="AC66" s="1077" t="s">
        <v>3079</v>
      </c>
      <c r="AD66" t="s">
        <v>3039</v>
      </c>
      <c r="AF66" s="356"/>
      <c r="AG66" s="356"/>
      <c r="AH66" s="356" t="s">
        <v>3040</v>
      </c>
      <c r="AI66" s="356" t="s">
        <v>2959</v>
      </c>
      <c r="AJ66" s="356"/>
      <c r="AK66" s="356"/>
      <c r="AM66" s="356"/>
      <c r="AN66" s="356"/>
      <c r="AO66" s="356"/>
    </row>
    <row r="67" spans="1:41" s="139" customFormat="1" ht="72.599999999999994">
      <c r="A67" s="579">
        <f t="shared" si="2"/>
        <v>65</v>
      </c>
      <c r="B67" s="876"/>
      <c r="C67" s="139" t="s">
        <v>42</v>
      </c>
      <c r="D67" s="1491" t="s">
        <v>42</v>
      </c>
      <c r="E67" s="909" t="s">
        <v>3032</v>
      </c>
      <c r="F67" s="909" t="s">
        <v>2579</v>
      </c>
      <c r="G67" s="1491" t="s">
        <v>2580</v>
      </c>
      <c r="H67" s="909"/>
      <c r="I67" s="909"/>
      <c r="J67" s="876"/>
      <c r="K67" s="909" t="s">
        <v>3006</v>
      </c>
      <c r="L67" s="909"/>
      <c r="M67" s="1492" t="b">
        <v>0</v>
      </c>
      <c r="N67" s="1394"/>
      <c r="O67" s="1493" t="s">
        <v>2791</v>
      </c>
      <c r="P67" s="876">
        <v>33</v>
      </c>
      <c r="Q67" s="1494"/>
      <c r="R67" s="876"/>
      <c r="S67" s="909"/>
      <c r="T67" s="876"/>
      <c r="U67" s="876"/>
      <c r="V67" s="876"/>
      <c r="W67" s="876"/>
      <c r="X67" s="876" t="s">
        <v>583</v>
      </c>
      <c r="Y67" s="876"/>
      <c r="Z67" s="876"/>
      <c r="AA67" s="909"/>
      <c r="AB67" s="876"/>
      <c r="AC67" s="876"/>
      <c r="AD67" s="876"/>
      <c r="AE67" s="876"/>
      <c r="AF67" s="909"/>
      <c r="AG67" s="1495"/>
      <c r="AH67" s="909"/>
      <c r="AI67" s="909"/>
      <c r="AJ67" s="909"/>
      <c r="AK67" s="909"/>
      <c r="AM67" s="909"/>
      <c r="AN67" s="909"/>
      <c r="AO67" s="909"/>
    </row>
    <row r="68" spans="1:41" ht="188.45">
      <c r="A68" s="579">
        <f t="shared" si="2"/>
        <v>66</v>
      </c>
      <c r="C68" s="822" t="s">
        <v>85</v>
      </c>
      <c r="D68" s="356" t="s">
        <v>3073</v>
      </c>
      <c r="E68" s="356" t="s">
        <v>3087</v>
      </c>
      <c r="F68" s="822" t="s">
        <v>3088</v>
      </c>
      <c r="G68" s="800" t="s">
        <v>3089</v>
      </c>
      <c r="H68" s="1021" t="s">
        <v>3090</v>
      </c>
      <c r="I68" s="356" t="s">
        <v>3091</v>
      </c>
      <c r="J68" s="821">
        <v>5</v>
      </c>
      <c r="K68" s="356" t="s">
        <v>3092</v>
      </c>
      <c r="L68" s="356" t="s">
        <v>2958</v>
      </c>
      <c r="M68" s="1273" t="b">
        <v>0</v>
      </c>
      <c r="N68" s="1062"/>
      <c r="O68" s="821" t="s">
        <v>1580</v>
      </c>
      <c r="P68" s="1031">
        <v>163.39999999999998</v>
      </c>
      <c r="Q68" s="1031">
        <v>11</v>
      </c>
      <c r="R68" s="272"/>
      <c r="S68" s="356"/>
      <c r="T68" s="821"/>
      <c r="U68" s="821"/>
      <c r="V68" s="821"/>
      <c r="W68" s="821"/>
      <c r="X68" s="821" t="s">
        <v>583</v>
      </c>
      <c r="Y68" s="821"/>
      <c r="Z68" s="821"/>
      <c r="AA68" s="821"/>
      <c r="AB68" s="821"/>
      <c r="AC68" s="356"/>
      <c r="AD68" s="356" t="s">
        <v>3039</v>
      </c>
      <c r="AE68" s="356"/>
      <c r="AF68" s="356"/>
      <c r="AG68" s="356"/>
      <c r="AH68" s="356" t="s">
        <v>3040</v>
      </c>
      <c r="AI68" s="356" t="s">
        <v>2959</v>
      </c>
      <c r="AK68" s="356"/>
      <c r="AL68" s="356"/>
      <c r="AM68" s="356"/>
      <c r="AN68" s="356"/>
      <c r="AO68" s="356"/>
    </row>
    <row r="69" spans="1:41" ht="130.5">
      <c r="A69" s="579">
        <f t="shared" si="2"/>
        <v>67</v>
      </c>
      <c r="C69" s="822" t="s">
        <v>85</v>
      </c>
      <c r="D69" s="356" t="s">
        <v>1948</v>
      </c>
      <c r="E69" s="1114" t="s">
        <v>3331</v>
      </c>
      <c r="F69" s="1334" t="s">
        <v>3332</v>
      </c>
      <c r="G69" s="1334" t="s">
        <v>3333</v>
      </c>
      <c r="H69" s="1114" t="s">
        <v>3334</v>
      </c>
      <c r="I69" s="821" t="s">
        <v>3335</v>
      </c>
      <c r="J69" s="1031">
        <v>6</v>
      </c>
      <c r="K69" s="1077" t="s">
        <v>3336</v>
      </c>
      <c r="L69" t="s">
        <v>2958</v>
      </c>
      <c r="M69" s="1275"/>
      <c r="N69" s="272"/>
      <c r="O69" s="1031" t="s">
        <v>3337</v>
      </c>
      <c r="P69" s="1455" t="s">
        <v>3338</v>
      </c>
      <c r="R69" s="272"/>
      <c r="T69"/>
      <c r="U69" s="272"/>
      <c r="X69" s="821" t="s">
        <v>583</v>
      </c>
      <c r="Y69" s="821"/>
      <c r="AD69" t="s">
        <v>3339</v>
      </c>
      <c r="AF69" s="356"/>
      <c r="AG69" s="356"/>
      <c r="AH69" s="356" t="s">
        <v>3340</v>
      </c>
      <c r="AI69" s="356"/>
      <c r="AJ69" s="356"/>
      <c r="AK69" s="356"/>
      <c r="AM69" s="356"/>
      <c r="AN69" s="356"/>
      <c r="AO69" s="356"/>
    </row>
    <row r="70" spans="1:41" ht="144.94999999999999">
      <c r="A70" s="579">
        <f t="shared" si="2"/>
        <v>68</v>
      </c>
      <c r="B70" s="821"/>
      <c r="C70" s="822" t="s">
        <v>85</v>
      </c>
      <c r="D70" s="356" t="s">
        <v>3093</v>
      </c>
      <c r="E70" s="356" t="s">
        <v>2192</v>
      </c>
      <c r="F70" s="786" t="s">
        <v>3094</v>
      </c>
      <c r="G70" s="356" t="s">
        <v>3095</v>
      </c>
      <c r="H70" s="356"/>
      <c r="I70" s="821" t="s">
        <v>3096</v>
      </c>
      <c r="J70" s="821">
        <v>5</v>
      </c>
      <c r="K70" s="356" t="s">
        <v>3097</v>
      </c>
      <c r="L70" s="356" t="s">
        <v>2958</v>
      </c>
      <c r="M70" s="1273" t="b">
        <v>0</v>
      </c>
      <c r="N70" s="1062">
        <v>46058</v>
      </c>
      <c r="O70" s="821" t="s">
        <v>89</v>
      </c>
      <c r="P70" s="821">
        <v>32.299999999999997</v>
      </c>
      <c r="Q70" s="1031">
        <v>12</v>
      </c>
      <c r="R70" s="272">
        <v>19</v>
      </c>
      <c r="S70" s="356"/>
      <c r="T70" s="821"/>
      <c r="U70" s="821"/>
      <c r="V70" s="821"/>
      <c r="W70" s="821"/>
      <c r="X70" s="821" t="s">
        <v>583</v>
      </c>
      <c r="Y70" s="821"/>
      <c r="Z70" s="821"/>
      <c r="AA70" s="821"/>
      <c r="AB70" s="821"/>
      <c r="AC70" s="356"/>
      <c r="AD70" s="356" t="s">
        <v>3039</v>
      </c>
      <c r="AE70" s="356"/>
      <c r="AF70" s="356"/>
      <c r="AG70" s="356"/>
      <c r="AH70" s="356" t="s">
        <v>3040</v>
      </c>
      <c r="AI70" s="356" t="s">
        <v>2959</v>
      </c>
      <c r="AJ70" s="356"/>
      <c r="AK70" s="356"/>
      <c r="AM70" s="356"/>
      <c r="AN70" s="356"/>
      <c r="AO70" s="356"/>
    </row>
    <row r="71" spans="1:41" ht="101.45">
      <c r="A71" s="579">
        <f t="shared" si="2"/>
        <v>69</v>
      </c>
      <c r="B71" s="821"/>
      <c r="C71" s="822" t="s">
        <v>85</v>
      </c>
      <c r="D71" s="356" t="s">
        <v>3093</v>
      </c>
      <c r="E71" s="356" t="s">
        <v>2192</v>
      </c>
      <c r="F71" s="786" t="s">
        <v>3098</v>
      </c>
      <c r="G71" s="356" t="s">
        <v>3099</v>
      </c>
      <c r="H71" s="356"/>
      <c r="I71" s="821" t="s">
        <v>2165</v>
      </c>
      <c r="J71" s="821">
        <v>5</v>
      </c>
      <c r="K71" s="356" t="s">
        <v>3097</v>
      </c>
      <c r="L71" s="356" t="s">
        <v>2958</v>
      </c>
      <c r="M71" s="1273" t="b">
        <v>0</v>
      </c>
      <c r="N71" s="1062">
        <v>46058</v>
      </c>
      <c r="O71" s="821" t="s">
        <v>89</v>
      </c>
      <c r="P71" s="821">
        <v>60.8</v>
      </c>
      <c r="Q71" s="1031">
        <v>13</v>
      </c>
      <c r="R71" s="272"/>
      <c r="S71" s="356"/>
      <c r="T71" s="821"/>
      <c r="U71" s="821"/>
      <c r="V71" s="821"/>
      <c r="W71" s="821"/>
      <c r="X71" s="821" t="s">
        <v>583</v>
      </c>
      <c r="Y71" s="821"/>
      <c r="Z71" s="821"/>
      <c r="AA71" s="821"/>
      <c r="AB71" s="821"/>
      <c r="AC71" s="356"/>
      <c r="AD71" s="356" t="s">
        <v>3039</v>
      </c>
      <c r="AE71" s="356"/>
      <c r="AF71" s="356"/>
      <c r="AG71" s="356"/>
      <c r="AH71" s="356" t="s">
        <v>3040</v>
      </c>
      <c r="AI71" s="356" t="s">
        <v>2959</v>
      </c>
      <c r="AJ71" s="356"/>
      <c r="AK71" s="356"/>
      <c r="AM71" s="356"/>
      <c r="AN71" s="356"/>
      <c r="AO71" s="356"/>
    </row>
    <row r="72" spans="1:41" ht="87">
      <c r="A72" s="579">
        <f t="shared" si="2"/>
        <v>70</v>
      </c>
      <c r="B72" s="821"/>
      <c r="C72" s="822" t="s">
        <v>85</v>
      </c>
      <c r="D72" s="356" t="s">
        <v>3093</v>
      </c>
      <c r="E72" s="356" t="s">
        <v>2192</v>
      </c>
      <c r="F72" s="786" t="s">
        <v>3100</v>
      </c>
      <c r="G72" s="356" t="s">
        <v>3101</v>
      </c>
      <c r="H72" s="356"/>
      <c r="I72" s="821" t="s">
        <v>2254</v>
      </c>
      <c r="J72" s="821">
        <v>5</v>
      </c>
      <c r="K72" s="356" t="s">
        <v>3102</v>
      </c>
      <c r="L72" s="356" t="s">
        <v>2958</v>
      </c>
      <c r="M72" s="1273" t="b">
        <v>0</v>
      </c>
      <c r="N72" s="1062">
        <v>46058</v>
      </c>
      <c r="O72" s="821" t="s">
        <v>89</v>
      </c>
      <c r="P72" s="821">
        <v>9.5</v>
      </c>
      <c r="Q72" s="1031">
        <v>14</v>
      </c>
      <c r="R72" s="272">
        <v>20</v>
      </c>
      <c r="S72" s="356"/>
      <c r="T72" s="821"/>
      <c r="U72" s="821"/>
      <c r="V72" s="821"/>
      <c r="W72" s="821"/>
      <c r="X72" s="821" t="s">
        <v>583</v>
      </c>
      <c r="Y72" s="821"/>
      <c r="Z72" s="821"/>
      <c r="AA72" s="821"/>
      <c r="AB72" s="821"/>
      <c r="AC72" s="356"/>
      <c r="AD72" s="356" t="s">
        <v>3039</v>
      </c>
      <c r="AE72" s="356"/>
      <c r="AF72" s="356"/>
      <c r="AG72" s="356"/>
      <c r="AH72" s="356" t="s">
        <v>3040</v>
      </c>
      <c r="AI72" s="356" t="s">
        <v>2959</v>
      </c>
      <c r="AJ72" s="356"/>
      <c r="AK72" s="356"/>
      <c r="AM72" s="356"/>
      <c r="AN72" s="356"/>
      <c r="AO72" s="356"/>
    </row>
    <row r="73" spans="1:41" ht="72.599999999999994">
      <c r="A73" s="579">
        <f t="shared" si="2"/>
        <v>71</v>
      </c>
      <c r="B73" s="821" t="s">
        <v>3676</v>
      </c>
      <c r="C73" s="822" t="s">
        <v>85</v>
      </c>
      <c r="D73" s="356" t="s">
        <v>3093</v>
      </c>
      <c r="E73" s="356" t="s">
        <v>2188</v>
      </c>
      <c r="F73" s="356" t="s">
        <v>3105</v>
      </c>
      <c r="G73" s="356" t="s">
        <v>3106</v>
      </c>
      <c r="H73" s="821"/>
      <c r="I73" s="356"/>
      <c r="J73" s="821">
        <v>5</v>
      </c>
      <c r="K73" s="356" t="s">
        <v>3107</v>
      </c>
      <c r="L73" s="356" t="s">
        <v>2958</v>
      </c>
      <c r="M73" s="1273" t="b">
        <v>0</v>
      </c>
      <c r="N73" s="824"/>
      <c r="O73" s="821" t="s">
        <v>89</v>
      </c>
      <c r="P73" s="821">
        <v>9.5</v>
      </c>
      <c r="Q73" s="1031">
        <v>16</v>
      </c>
      <c r="R73" s="272">
        <v>21</v>
      </c>
      <c r="S73" s="356"/>
      <c r="T73" s="821"/>
      <c r="U73" s="821"/>
      <c r="V73" s="821"/>
      <c r="W73" s="821"/>
      <c r="X73" s="821" t="s">
        <v>583</v>
      </c>
      <c r="Y73" s="821"/>
      <c r="Z73" s="821"/>
      <c r="AA73" s="821"/>
      <c r="AB73" s="821"/>
      <c r="AC73" s="356"/>
      <c r="AD73" s="356" t="s">
        <v>3039</v>
      </c>
      <c r="AE73" s="356"/>
      <c r="AF73" s="356"/>
      <c r="AG73" s="356"/>
      <c r="AH73" s="356" t="s">
        <v>3040</v>
      </c>
      <c r="AI73" s="356" t="s">
        <v>2959</v>
      </c>
      <c r="AJ73" s="356"/>
      <c r="AK73" s="356"/>
      <c r="AM73" s="356"/>
      <c r="AN73" s="356"/>
      <c r="AO73" s="356"/>
    </row>
    <row r="74" spans="1:41" ht="144.94999999999999">
      <c r="A74" s="579">
        <f t="shared" si="2"/>
        <v>72</v>
      </c>
      <c r="B74" s="821"/>
      <c r="C74" s="822" t="s">
        <v>85</v>
      </c>
      <c r="D74" s="356" t="s">
        <v>3093</v>
      </c>
      <c r="E74" s="356" t="s">
        <v>2192</v>
      </c>
      <c r="F74" s="786" t="s">
        <v>3103</v>
      </c>
      <c r="G74" s="356" t="s">
        <v>3104</v>
      </c>
      <c r="H74" s="356"/>
      <c r="I74" s="821" t="s">
        <v>2165</v>
      </c>
      <c r="J74" s="821">
        <v>5</v>
      </c>
      <c r="K74" s="356" t="s">
        <v>3102</v>
      </c>
      <c r="L74" s="356" t="s">
        <v>2958</v>
      </c>
      <c r="M74" s="1273" t="b">
        <v>0</v>
      </c>
      <c r="N74" s="1062">
        <v>46058</v>
      </c>
      <c r="O74" s="821" t="s">
        <v>89</v>
      </c>
      <c r="P74" s="821">
        <v>38</v>
      </c>
      <c r="Q74" s="1031">
        <v>15</v>
      </c>
      <c r="R74" s="272">
        <v>22</v>
      </c>
      <c r="S74" s="356"/>
      <c r="T74" s="821"/>
      <c r="U74" s="821"/>
      <c r="V74" s="821"/>
      <c r="W74" s="821"/>
      <c r="X74" s="821" t="s">
        <v>583</v>
      </c>
      <c r="Y74" s="821"/>
      <c r="Z74" s="821"/>
      <c r="AA74" s="1137"/>
      <c r="AB74" s="821"/>
      <c r="AC74" s="356"/>
      <c r="AD74" s="356" t="s">
        <v>3039</v>
      </c>
      <c r="AE74" s="356"/>
      <c r="AF74" s="356"/>
      <c r="AG74" s="356"/>
      <c r="AH74" s="356" t="s">
        <v>3040</v>
      </c>
      <c r="AI74" s="356" t="s">
        <v>2959</v>
      </c>
      <c r="AJ74" s="356"/>
      <c r="AK74" s="356"/>
      <c r="AM74" s="356"/>
      <c r="AN74" s="356"/>
      <c r="AO74" s="356"/>
    </row>
    <row r="75" spans="1:41" ht="72.599999999999994">
      <c r="A75" s="579">
        <f t="shared" ref="A75:A106" si="3">A74+1</f>
        <v>73</v>
      </c>
      <c r="B75" s="821"/>
      <c r="C75" s="822" t="s">
        <v>85</v>
      </c>
      <c r="D75" s="356" t="s">
        <v>3108</v>
      </c>
      <c r="E75" s="356" t="s">
        <v>3109</v>
      </c>
      <c r="F75" s="356" t="s">
        <v>3110</v>
      </c>
      <c r="G75" s="356" t="s">
        <v>3111</v>
      </c>
      <c r="H75" s="356" t="s">
        <v>3112</v>
      </c>
      <c r="I75" s="356"/>
      <c r="J75" s="821">
        <v>5</v>
      </c>
      <c r="K75" s="356" t="s">
        <v>3113</v>
      </c>
      <c r="L75" s="356" t="s">
        <v>2958</v>
      </c>
      <c r="M75" s="1273" t="b">
        <v>0</v>
      </c>
      <c r="N75" s="1062"/>
      <c r="O75" s="821" t="s">
        <v>3114</v>
      </c>
      <c r="P75" s="821">
        <v>117.8</v>
      </c>
      <c r="Q75" s="1031">
        <v>17</v>
      </c>
      <c r="R75" s="821">
        <v>24</v>
      </c>
      <c r="S75" s="356"/>
      <c r="T75" s="1091"/>
      <c r="U75" s="821"/>
      <c r="V75" s="821"/>
      <c r="W75" s="821"/>
      <c r="X75" s="821" t="s">
        <v>583</v>
      </c>
      <c r="Y75" s="821"/>
      <c r="Z75" s="821"/>
      <c r="AA75" s="821"/>
      <c r="AB75" s="821"/>
      <c r="AC75" s="821"/>
      <c r="AD75" s="821" t="s">
        <v>3115</v>
      </c>
      <c r="AE75" s="821"/>
      <c r="AF75" s="356"/>
      <c r="AG75" s="821"/>
      <c r="AH75" s="356" t="s">
        <v>3040</v>
      </c>
      <c r="AI75" s="356" t="s">
        <v>2959</v>
      </c>
      <c r="AJ75" s="356"/>
      <c r="AK75" s="356"/>
      <c r="AM75" s="356"/>
      <c r="AN75" s="356"/>
      <c r="AO75" s="356"/>
    </row>
    <row r="76" spans="1:41" ht="72.599999999999994">
      <c r="A76" s="579">
        <f t="shared" si="3"/>
        <v>74</v>
      </c>
      <c r="B76" s="821"/>
      <c r="C76" s="822" t="s">
        <v>85</v>
      </c>
      <c r="D76" s="356" t="s">
        <v>571</v>
      </c>
      <c r="E76" s="356" t="s">
        <v>2188</v>
      </c>
      <c r="F76" s="356" t="s">
        <v>3116</v>
      </c>
      <c r="G76" s="356" t="s">
        <v>3117</v>
      </c>
      <c r="H76" s="356"/>
      <c r="I76" s="356"/>
      <c r="J76" s="821">
        <v>5</v>
      </c>
      <c r="K76" s="356" t="s">
        <v>3118</v>
      </c>
      <c r="L76" s="356" t="s">
        <v>2958</v>
      </c>
      <c r="M76" s="1273" t="b">
        <v>0</v>
      </c>
      <c r="N76" s="1062">
        <v>46072</v>
      </c>
      <c r="O76" s="821" t="s">
        <v>89</v>
      </c>
      <c r="P76" s="821">
        <v>11.399999999999999</v>
      </c>
      <c r="Q76" s="1031">
        <v>18</v>
      </c>
      <c r="R76" s="272">
        <v>23</v>
      </c>
      <c r="S76" s="356"/>
      <c r="T76" s="821"/>
      <c r="U76" s="821"/>
      <c r="V76" s="821"/>
      <c r="W76" s="821"/>
      <c r="X76" s="821" t="s">
        <v>583</v>
      </c>
      <c r="Y76" s="821"/>
      <c r="Z76" s="821"/>
      <c r="AA76" s="821"/>
      <c r="AB76" s="821"/>
      <c r="AC76" s="356"/>
      <c r="AD76" s="356" t="s">
        <v>3039</v>
      </c>
      <c r="AE76" s="356"/>
      <c r="AF76" s="356"/>
      <c r="AG76" s="356"/>
      <c r="AH76" s="356" t="s">
        <v>3040</v>
      </c>
      <c r="AI76" s="356" t="s">
        <v>2959</v>
      </c>
      <c r="AJ76" s="356"/>
      <c r="AK76" s="356"/>
      <c r="AM76" s="356"/>
      <c r="AN76" s="356"/>
      <c r="AO76" s="356"/>
    </row>
    <row r="77" spans="1:41" ht="72.599999999999994">
      <c r="A77" s="579">
        <f t="shared" si="3"/>
        <v>75</v>
      </c>
      <c r="B77" s="356" t="s">
        <v>3677</v>
      </c>
      <c r="C77" s="822" t="s">
        <v>85</v>
      </c>
      <c r="D77" s="356" t="s">
        <v>985</v>
      </c>
      <c r="E77" s="356" t="s">
        <v>2188</v>
      </c>
      <c r="F77" s="356" t="s">
        <v>3119</v>
      </c>
      <c r="G77" s="356" t="s">
        <v>3120</v>
      </c>
      <c r="H77" s="821"/>
      <c r="I77" s="356"/>
      <c r="J77" s="821">
        <v>5</v>
      </c>
      <c r="K77" s="356" t="s">
        <v>3107</v>
      </c>
      <c r="L77" s="356" t="s">
        <v>2958</v>
      </c>
      <c r="M77" s="1273" t="b">
        <v>0</v>
      </c>
      <c r="N77" s="824"/>
      <c r="O77" s="821" t="s">
        <v>89</v>
      </c>
      <c r="P77" s="821">
        <v>22.799999999999997</v>
      </c>
      <c r="Q77" s="1031">
        <v>19</v>
      </c>
      <c r="R77" s="272">
        <v>25</v>
      </c>
      <c r="S77" s="356"/>
      <c r="T77" s="821"/>
      <c r="U77" s="821"/>
      <c r="V77" s="821"/>
      <c r="W77" s="821"/>
      <c r="X77" s="821" t="s">
        <v>583</v>
      </c>
      <c r="Y77" s="821"/>
      <c r="Z77" s="821"/>
      <c r="AA77" s="821"/>
      <c r="AB77" s="821"/>
      <c r="AC77" s="356"/>
      <c r="AD77" s="356" t="s">
        <v>3039</v>
      </c>
      <c r="AE77" s="356"/>
      <c r="AF77" s="356"/>
      <c r="AG77" s="356"/>
      <c r="AH77" s="356" t="s">
        <v>3040</v>
      </c>
      <c r="AI77" s="356" t="s">
        <v>2959</v>
      </c>
      <c r="AJ77" s="356"/>
      <c r="AK77" s="356"/>
      <c r="AM77" s="356"/>
      <c r="AN77" s="356"/>
      <c r="AO77" s="356"/>
    </row>
    <row r="78" spans="1:41" ht="72.599999999999994">
      <c r="A78" s="579">
        <f t="shared" si="3"/>
        <v>76</v>
      </c>
      <c r="B78" s="821"/>
      <c r="C78" s="822" t="s">
        <v>85</v>
      </c>
      <c r="D78" s="356" t="s">
        <v>3108</v>
      </c>
      <c r="E78" s="356" t="s">
        <v>3121</v>
      </c>
      <c r="F78" s="356" t="s">
        <v>3122</v>
      </c>
      <c r="G78" s="356" t="s">
        <v>3123</v>
      </c>
      <c r="H78" s="356"/>
      <c r="I78" s="356" t="s">
        <v>3124</v>
      </c>
      <c r="J78" s="821">
        <v>5</v>
      </c>
      <c r="K78" s="356" t="s">
        <v>3125</v>
      </c>
      <c r="L78" s="356" t="s">
        <v>2958</v>
      </c>
      <c r="M78" s="1254" t="b">
        <v>0</v>
      </c>
      <c r="N78" s="1062"/>
      <c r="O78" s="821" t="s">
        <v>89</v>
      </c>
      <c r="P78" s="821">
        <v>32.299999999999997</v>
      </c>
      <c r="Q78" s="1031">
        <v>20</v>
      </c>
      <c r="R78" s="272">
        <v>27</v>
      </c>
      <c r="S78" s="356"/>
      <c r="T78" s="821"/>
      <c r="U78" s="821"/>
      <c r="V78" s="821"/>
      <c r="W78" s="821"/>
      <c r="X78" s="821" t="s">
        <v>583</v>
      </c>
      <c r="Y78" s="821"/>
      <c r="Z78" s="821"/>
      <c r="AA78" s="821"/>
      <c r="AB78" s="821"/>
      <c r="AC78" s="356"/>
      <c r="AD78" s="356" t="s">
        <v>3039</v>
      </c>
      <c r="AE78" s="356"/>
      <c r="AF78" s="356"/>
      <c r="AG78" s="356"/>
      <c r="AH78" s="356" t="s">
        <v>3040</v>
      </c>
      <c r="AI78" s="356" t="s">
        <v>2959</v>
      </c>
      <c r="AJ78" s="356"/>
      <c r="AK78" s="356"/>
      <c r="AM78" s="356"/>
      <c r="AN78" s="356"/>
      <c r="AO78" s="356"/>
    </row>
    <row r="79" spans="1:41" ht="72.599999999999994">
      <c r="A79" s="579">
        <f t="shared" si="3"/>
        <v>77</v>
      </c>
      <c r="C79" s="822" t="s">
        <v>85</v>
      </c>
      <c r="D79" t="s">
        <v>3033</v>
      </c>
      <c r="E79" t="s">
        <v>3126</v>
      </c>
      <c r="F79" s="1469" t="s">
        <v>3127</v>
      </c>
      <c r="G79" s="722" t="s">
        <v>3128</v>
      </c>
      <c r="H79" s="1289" t="s">
        <v>3129</v>
      </c>
      <c r="J79">
        <v>6</v>
      </c>
      <c r="K79" t="s">
        <v>89</v>
      </c>
      <c r="L79" s="356" t="s">
        <v>2958</v>
      </c>
      <c r="N79" s="1335">
        <v>46175</v>
      </c>
      <c r="O79" s="821" t="s">
        <v>89</v>
      </c>
      <c r="P79" s="1031">
        <v>19</v>
      </c>
      <c r="Q79" s="1031">
        <v>21</v>
      </c>
      <c r="R79" s="272">
        <v>30</v>
      </c>
      <c r="T79"/>
      <c r="U79" s="272"/>
      <c r="X79" s="821" t="s">
        <v>583</v>
      </c>
      <c r="Y79" s="821"/>
      <c r="AC79" s="137" t="s">
        <v>3130</v>
      </c>
      <c r="AD79" t="s">
        <v>3039</v>
      </c>
      <c r="AF79" s="356"/>
      <c r="AG79" s="356"/>
      <c r="AH79" s="356" t="s">
        <v>3040</v>
      </c>
      <c r="AI79" s="356" t="s">
        <v>2959</v>
      </c>
      <c r="AJ79" s="356"/>
      <c r="AK79" s="356"/>
      <c r="AM79" s="356"/>
      <c r="AN79" s="356"/>
      <c r="AO79" s="356"/>
    </row>
    <row r="80" spans="1:41" ht="72.599999999999994">
      <c r="A80" s="579">
        <f t="shared" si="3"/>
        <v>78</v>
      </c>
      <c r="B80" s="821"/>
      <c r="C80" s="822" t="s">
        <v>85</v>
      </c>
      <c r="D80" s="356" t="s">
        <v>3093</v>
      </c>
      <c r="E80" s="356" t="s">
        <v>2188</v>
      </c>
      <c r="F80" s="356" t="s">
        <v>3131</v>
      </c>
      <c r="G80" s="356" t="s">
        <v>3132</v>
      </c>
      <c r="H80" s="822" t="s">
        <v>3133</v>
      </c>
      <c r="I80" s="821"/>
      <c r="J80" s="821">
        <v>5</v>
      </c>
      <c r="K80" s="356"/>
      <c r="L80" s="356" t="s">
        <v>2958</v>
      </c>
      <c r="M80" s="1254" t="b">
        <v>0</v>
      </c>
      <c r="N80" s="1030"/>
      <c r="O80" s="821" t="s">
        <v>89</v>
      </c>
      <c r="P80" s="821">
        <v>26.6</v>
      </c>
      <c r="Q80" s="1031">
        <v>22</v>
      </c>
      <c r="R80" s="272">
        <v>31</v>
      </c>
      <c r="S80" s="821"/>
      <c r="T80" s="821"/>
      <c r="U80" s="821"/>
      <c r="V80" s="821"/>
      <c r="W80" s="821"/>
      <c r="X80" s="821" t="s">
        <v>583</v>
      </c>
      <c r="Y80" s="821"/>
      <c r="Z80" s="821"/>
      <c r="AA80" s="821"/>
      <c r="AB80" s="821"/>
      <c r="AC80" s="356"/>
      <c r="AD80" s="356" t="s">
        <v>3039</v>
      </c>
      <c r="AE80" s="356"/>
      <c r="AF80" s="356"/>
      <c r="AG80" s="356"/>
      <c r="AH80" s="356" t="s">
        <v>3040</v>
      </c>
      <c r="AI80" s="356" t="s">
        <v>2959</v>
      </c>
      <c r="AJ80" s="356"/>
      <c r="AK80" s="356"/>
      <c r="AM80" s="356"/>
      <c r="AN80" s="356"/>
      <c r="AO80" s="356"/>
    </row>
    <row r="81" spans="1:200" ht="144.94999999999999">
      <c r="A81" s="579">
        <f t="shared" si="3"/>
        <v>79</v>
      </c>
      <c r="B81" s="821"/>
      <c r="C81" s="822" t="s">
        <v>85</v>
      </c>
      <c r="D81" s="1331" t="s">
        <v>3093</v>
      </c>
      <c r="E81" s="1367" t="s">
        <v>2188</v>
      </c>
      <c r="F81" s="1368" t="s">
        <v>3134</v>
      </c>
      <c r="G81" s="1371" t="s">
        <v>3135</v>
      </c>
      <c r="H81" s="1021" t="s">
        <v>3136</v>
      </c>
      <c r="I81" s="821"/>
      <c r="J81" s="821">
        <v>5</v>
      </c>
      <c r="K81" s="356"/>
      <c r="L81" s="356" t="s">
        <v>2958</v>
      </c>
      <c r="M81" s="1254" t="b">
        <v>0</v>
      </c>
      <c r="N81" s="1030"/>
      <c r="O81" s="821" t="s">
        <v>1580</v>
      </c>
      <c r="P81" s="821">
        <v>13.3</v>
      </c>
      <c r="Q81" s="1031">
        <v>23</v>
      </c>
      <c r="R81" s="272">
        <v>32</v>
      </c>
      <c r="S81" s="821"/>
      <c r="T81" s="821"/>
      <c r="U81" s="821"/>
      <c r="V81" s="821"/>
      <c r="W81" s="821"/>
      <c r="X81" s="821" t="s">
        <v>583</v>
      </c>
      <c r="Y81" s="821"/>
      <c r="Z81" s="821"/>
      <c r="AA81" s="821"/>
      <c r="AB81" s="821"/>
      <c r="AC81" s="356"/>
      <c r="AD81" s="356" t="s">
        <v>3039</v>
      </c>
      <c r="AE81" s="356"/>
      <c r="AF81" s="356"/>
      <c r="AG81" s="356"/>
      <c r="AH81" s="356" t="s">
        <v>3040</v>
      </c>
      <c r="AI81" s="356" t="s">
        <v>2959</v>
      </c>
      <c r="AJ81" s="356"/>
      <c r="AK81" s="356"/>
      <c r="AM81" s="356"/>
      <c r="AN81" s="356"/>
      <c r="AO81" s="356"/>
    </row>
    <row r="82" spans="1:200" ht="72.599999999999994">
      <c r="A82" s="579">
        <f t="shared" si="3"/>
        <v>80</v>
      </c>
      <c r="B82" s="821"/>
      <c r="C82" s="822" t="s">
        <v>85</v>
      </c>
      <c r="D82" s="1331" t="s">
        <v>985</v>
      </c>
      <c r="E82" s="1367" t="s">
        <v>2188</v>
      </c>
      <c r="F82" s="1368" t="s">
        <v>3137</v>
      </c>
      <c r="G82" s="1371" t="s">
        <v>3138</v>
      </c>
      <c r="H82" s="356" t="s">
        <v>3138</v>
      </c>
      <c r="I82" s="821"/>
      <c r="J82" s="821">
        <v>5</v>
      </c>
      <c r="K82" s="356"/>
      <c r="L82" s="356" t="s">
        <v>2958</v>
      </c>
      <c r="M82" s="1254" t="b">
        <v>0</v>
      </c>
      <c r="N82" s="1030"/>
      <c r="O82" s="821" t="s">
        <v>89</v>
      </c>
      <c r="P82" s="821">
        <v>47.5</v>
      </c>
      <c r="Q82" s="1031">
        <v>24</v>
      </c>
      <c r="R82" s="272">
        <v>33</v>
      </c>
      <c r="S82" s="821"/>
      <c r="T82" s="356"/>
      <c r="U82" s="821"/>
      <c r="V82" s="821"/>
      <c r="W82" s="821"/>
      <c r="X82" s="821" t="s">
        <v>583</v>
      </c>
      <c r="Y82" s="821"/>
      <c r="Z82" s="821"/>
      <c r="AA82" s="821"/>
      <c r="AB82" s="821"/>
      <c r="AC82" s="356"/>
      <c r="AD82" s="356" t="s">
        <v>3039</v>
      </c>
      <c r="AE82" s="356"/>
      <c r="AF82" s="356"/>
      <c r="AG82" s="356"/>
      <c r="AH82" s="356" t="s">
        <v>3040</v>
      </c>
      <c r="AI82" s="356" t="s">
        <v>2959</v>
      </c>
      <c r="AJ82" s="356"/>
      <c r="AK82" s="356"/>
      <c r="AM82" s="356"/>
      <c r="AN82" s="356"/>
      <c r="AO82" s="356"/>
    </row>
    <row r="83" spans="1:200" ht="57.95">
      <c r="A83" s="579">
        <f t="shared" si="3"/>
        <v>81</v>
      </c>
      <c r="B83" s="1026"/>
      <c r="C83" s="822" t="s">
        <v>85</v>
      </c>
      <c r="D83" s="1025" t="s">
        <v>85</v>
      </c>
      <c r="E83" s="1025" t="s">
        <v>3146</v>
      </c>
      <c r="F83" s="1025" t="s">
        <v>3147</v>
      </c>
      <c r="G83" s="1025" t="s">
        <v>3148</v>
      </c>
      <c r="H83" s="1025"/>
      <c r="I83" s="1025"/>
      <c r="J83" s="1026">
        <v>7</v>
      </c>
      <c r="K83" s="1025" t="s">
        <v>3125</v>
      </c>
      <c r="L83" s="1025" t="s">
        <v>2958</v>
      </c>
      <c r="M83" s="821" t="s">
        <v>6</v>
      </c>
      <c r="N83" s="1069"/>
      <c r="O83" s="821" t="s">
        <v>89</v>
      </c>
      <c r="P83" s="1026">
        <v>16.62</v>
      </c>
      <c r="Q83" s="1031">
        <v>26</v>
      </c>
      <c r="R83" s="1025"/>
      <c r="S83" s="1025"/>
      <c r="T83" s="1025"/>
      <c r="U83" s="1026"/>
      <c r="V83" s="1026"/>
      <c r="W83" s="1026"/>
      <c r="X83" s="821" t="s">
        <v>583</v>
      </c>
      <c r="Y83" s="821"/>
      <c r="Z83" s="1026"/>
      <c r="AA83" s="1025"/>
      <c r="AB83" s="1026"/>
      <c r="AC83" s="1026"/>
      <c r="AD83" s="821" t="s">
        <v>3039</v>
      </c>
      <c r="AE83" s="821"/>
      <c r="AF83" s="356"/>
      <c r="AG83" s="821"/>
      <c r="AH83" s="356" t="s">
        <v>3149</v>
      </c>
      <c r="AI83" s="356" t="s">
        <v>35</v>
      </c>
      <c r="AJ83" s="356"/>
      <c r="AK83" s="356"/>
      <c r="AM83" s="356"/>
      <c r="AN83" s="356"/>
      <c r="AO83" s="356"/>
    </row>
    <row r="84" spans="1:200" ht="72.599999999999994">
      <c r="A84" s="579">
        <f t="shared" si="3"/>
        <v>82</v>
      </c>
      <c r="B84" s="1026"/>
      <c r="C84" s="822" t="s">
        <v>85</v>
      </c>
      <c r="D84" s="1033" t="s">
        <v>985</v>
      </c>
      <c r="E84" s="1025" t="s">
        <v>3150</v>
      </c>
      <c r="F84" s="356" t="s">
        <v>3151</v>
      </c>
      <c r="G84" s="1025" t="s">
        <v>3152</v>
      </c>
      <c r="H84" s="1025"/>
      <c r="I84" s="356"/>
      <c r="J84" s="1026">
        <v>7</v>
      </c>
      <c r="K84" s="1025" t="s">
        <v>3153</v>
      </c>
      <c r="L84" s="1025" t="s">
        <v>2958</v>
      </c>
      <c r="M84" s="821" t="s">
        <v>6</v>
      </c>
      <c r="N84" s="1069">
        <v>46212</v>
      </c>
      <c r="O84" s="821" t="s">
        <v>3154</v>
      </c>
      <c r="P84" s="1026">
        <v>45.7</v>
      </c>
      <c r="Q84" s="1031">
        <v>27</v>
      </c>
      <c r="R84" s="356"/>
      <c r="S84" s="1025"/>
      <c r="T84" s="1025"/>
      <c r="U84" s="1026"/>
      <c r="V84" s="1026"/>
      <c r="W84" s="1026"/>
      <c r="X84" s="821" t="s">
        <v>583</v>
      </c>
      <c r="Y84" s="821"/>
      <c r="Z84" s="1026"/>
      <c r="AA84" s="356"/>
      <c r="AB84" s="1026"/>
      <c r="AC84" s="1026"/>
      <c r="AD84" s="821" t="s">
        <v>3039</v>
      </c>
      <c r="AE84" s="821"/>
      <c r="AF84" s="356"/>
      <c r="AG84" s="821"/>
      <c r="AH84" s="356"/>
      <c r="AI84" s="356" t="s">
        <v>35</v>
      </c>
      <c r="AJ84" s="356"/>
      <c r="AK84" s="356"/>
      <c r="AM84" s="356"/>
      <c r="AN84" s="356"/>
      <c r="AO84" s="356"/>
    </row>
    <row r="85" spans="1:200" ht="188.45">
      <c r="A85" s="579">
        <f t="shared" si="3"/>
        <v>83</v>
      </c>
      <c r="B85" s="1275"/>
      <c r="C85" s="822" t="s">
        <v>85</v>
      </c>
      <c r="D85" s="1025" t="s">
        <v>3093</v>
      </c>
      <c r="E85" s="1373" t="s">
        <v>3678</v>
      </c>
      <c r="F85" s="1479" t="s">
        <v>3679</v>
      </c>
      <c r="G85" s="1120" t="s">
        <v>3680</v>
      </c>
      <c r="H85" s="1479" t="s">
        <v>3681</v>
      </c>
      <c r="I85" s="786" t="s">
        <v>3680</v>
      </c>
      <c r="J85" s="1373"/>
      <c r="K85" s="1373"/>
      <c r="L85" s="1025" t="s">
        <v>2511</v>
      </c>
      <c r="M85" s="1300"/>
      <c r="N85" s="1373"/>
      <c r="O85" s="1482"/>
      <c r="P85" s="1373">
        <v>19</v>
      </c>
      <c r="Q85" s="1482">
        <v>0</v>
      </c>
      <c r="R85" s="1482"/>
      <c r="S85" s="1373"/>
      <c r="T85" s="1373"/>
      <c r="U85" s="1482"/>
      <c r="V85" s="1373"/>
      <c r="W85" s="1373"/>
      <c r="X85" s="821" t="s">
        <v>2944</v>
      </c>
      <c r="Y85" s="821">
        <v>7</v>
      </c>
      <c r="Z85" s="1275" t="s">
        <v>1315</v>
      </c>
      <c r="AA85" s="1275">
        <v>8</v>
      </c>
      <c r="AB85" s="1275">
        <v>19</v>
      </c>
      <c r="AC85" s="1275"/>
      <c r="AD85" s="1275"/>
      <c r="AF85" s="356"/>
      <c r="AG85" s="356"/>
      <c r="AH85" s="356" t="s">
        <v>3682</v>
      </c>
      <c r="AI85" s="356" t="s">
        <v>2959</v>
      </c>
      <c r="AJ85" s="356"/>
      <c r="AK85" s="356"/>
      <c r="AM85" s="356"/>
      <c r="AN85" s="356"/>
      <c r="AO85" s="356"/>
    </row>
    <row r="86" spans="1:200" ht="217.5">
      <c r="A86" s="579">
        <f t="shared" si="3"/>
        <v>84</v>
      </c>
      <c r="C86" s="822" t="s">
        <v>85</v>
      </c>
      <c r="D86" s="356" t="s">
        <v>3683</v>
      </c>
      <c r="E86" s="1295" t="s">
        <v>3678</v>
      </c>
      <c r="F86" s="1094" t="s">
        <v>3679</v>
      </c>
      <c r="G86" s="786" t="s">
        <v>3680</v>
      </c>
      <c r="H86" s="1094" t="s">
        <v>3684</v>
      </c>
      <c r="I86" s="786" t="s">
        <v>3680</v>
      </c>
      <c r="J86" s="1295"/>
      <c r="K86" s="1295"/>
      <c r="L86" s="356" t="s">
        <v>2511</v>
      </c>
      <c r="M86" s="1341"/>
      <c r="N86" s="1295"/>
      <c r="O86" s="1336"/>
      <c r="P86" s="1295">
        <v>12.5</v>
      </c>
      <c r="Q86" s="1336">
        <v>0</v>
      </c>
      <c r="R86" s="1336"/>
      <c r="S86" s="1295"/>
      <c r="T86" s="1295"/>
      <c r="U86" s="1336"/>
      <c r="V86" s="1295"/>
      <c r="W86" s="1295"/>
      <c r="X86" s="821" t="s">
        <v>2944</v>
      </c>
      <c r="Y86" s="821">
        <v>7</v>
      </c>
      <c r="Z86" t="s">
        <v>1315</v>
      </c>
      <c r="AA86">
        <v>8</v>
      </c>
      <c r="AB86">
        <v>12.5</v>
      </c>
      <c r="AD86" s="1275"/>
      <c r="AF86" s="356"/>
      <c r="AG86" s="356"/>
      <c r="AH86" s="356" t="s">
        <v>3682</v>
      </c>
      <c r="AI86" s="356" t="s">
        <v>2959</v>
      </c>
      <c r="AJ86" s="356"/>
      <c r="AK86" s="356"/>
      <c r="AM86" s="356"/>
      <c r="AN86" s="356"/>
      <c r="AO86" s="356"/>
    </row>
    <row r="87" spans="1:200" ht="231.95">
      <c r="A87" s="579">
        <f t="shared" si="3"/>
        <v>85</v>
      </c>
      <c r="B87" s="821"/>
      <c r="C87" s="822" t="s">
        <v>85</v>
      </c>
      <c r="D87" s="356" t="s">
        <v>410</v>
      </c>
      <c r="E87" s="356" t="s">
        <v>3155</v>
      </c>
      <c r="F87" s="356" t="s">
        <v>3156</v>
      </c>
      <c r="G87" s="356" t="s">
        <v>3157</v>
      </c>
      <c r="H87" s="356" t="s">
        <v>3158</v>
      </c>
      <c r="I87" s="356" t="s">
        <v>3159</v>
      </c>
      <c r="J87" s="356">
        <v>7</v>
      </c>
      <c r="K87" s="356" t="s">
        <v>3160</v>
      </c>
      <c r="L87" s="356" t="s">
        <v>2958</v>
      </c>
      <c r="M87" s="785"/>
      <c r="N87" s="356"/>
      <c r="O87" s="356"/>
      <c r="P87" s="356">
        <v>18</v>
      </c>
      <c r="Q87" s="1031">
        <v>28</v>
      </c>
      <c r="R87" s="356"/>
      <c r="S87" s="356"/>
      <c r="T87" s="356"/>
      <c r="U87" s="356"/>
      <c r="V87" s="356"/>
      <c r="W87" s="356"/>
      <c r="X87" s="821" t="s">
        <v>583</v>
      </c>
      <c r="Y87" s="821"/>
      <c r="Z87" s="356"/>
      <c r="AA87" s="356"/>
      <c r="AB87" s="356"/>
      <c r="AC87" s="356"/>
      <c r="AD87" s="356" t="s">
        <v>3039</v>
      </c>
      <c r="AE87" s="356"/>
      <c r="AF87" s="356"/>
      <c r="AG87" s="356"/>
      <c r="AH87" s="356" t="s">
        <v>3149</v>
      </c>
      <c r="AI87" s="356" t="s">
        <v>35</v>
      </c>
      <c r="AJ87" s="356"/>
      <c r="AK87" s="356"/>
      <c r="AM87" s="356"/>
      <c r="AN87" s="356"/>
      <c r="AO87" s="356"/>
    </row>
    <row r="88" spans="1:200" ht="102.95" customHeight="1">
      <c r="A88" s="579">
        <f t="shared" si="3"/>
        <v>86</v>
      </c>
      <c r="B88" s="821"/>
      <c r="C88" s="821" t="s">
        <v>263</v>
      </c>
      <c r="D88" s="1025" t="s">
        <v>1013</v>
      </c>
      <c r="E88" s="1025" t="s">
        <v>3382</v>
      </c>
      <c r="F88" s="1025" t="s">
        <v>3383</v>
      </c>
      <c r="G88" s="1025" t="s">
        <v>3384</v>
      </c>
      <c r="H88" s="1025" t="s">
        <v>3382</v>
      </c>
      <c r="I88" s="1025" t="s">
        <v>3385</v>
      </c>
      <c r="J88" s="1026">
        <v>8</v>
      </c>
      <c r="K88" s="1026" t="s">
        <v>2866</v>
      </c>
      <c r="L88" s="1025" t="s">
        <v>2525</v>
      </c>
      <c r="M88" s="1254" t="b">
        <v>0</v>
      </c>
      <c r="N88" s="1062"/>
      <c r="O88" s="821" t="s">
        <v>2866</v>
      </c>
      <c r="P88" s="821">
        <v>15</v>
      </c>
      <c r="Q88" s="821" t="s">
        <v>3685</v>
      </c>
      <c r="R88" s="821"/>
      <c r="S88" s="356"/>
      <c r="T88" s="822"/>
      <c r="U88" s="821">
        <v>1</v>
      </c>
      <c r="V88" s="821"/>
      <c r="W88" s="821"/>
      <c r="X88" s="821" t="s">
        <v>583</v>
      </c>
      <c r="Y88" s="821"/>
      <c r="Z88" s="821"/>
      <c r="AA88" s="821"/>
      <c r="AB88" s="821"/>
      <c r="AC88" s="356"/>
      <c r="AD88" s="356" t="s">
        <v>2908</v>
      </c>
      <c r="AE88" s="356"/>
      <c r="AF88" s="356"/>
      <c r="AG88" s="356"/>
      <c r="AH88" s="356" t="s">
        <v>3072</v>
      </c>
      <c r="AI88" s="356" t="s">
        <v>35</v>
      </c>
      <c r="AJ88" s="356"/>
      <c r="AK88" s="356"/>
      <c r="AM88" s="356"/>
      <c r="AN88" s="356"/>
      <c r="AO88" s="356"/>
    </row>
    <row r="89" spans="1:200" ht="116.1">
      <c r="A89" s="579">
        <f t="shared" si="3"/>
        <v>87</v>
      </c>
      <c r="B89" s="821" t="s">
        <v>3686</v>
      </c>
      <c r="C89" s="822" t="s">
        <v>85</v>
      </c>
      <c r="D89" s="356" t="s">
        <v>985</v>
      </c>
      <c r="E89" s="356" t="s">
        <v>2188</v>
      </c>
      <c r="F89" s="356" t="s">
        <v>3257</v>
      </c>
      <c r="G89" s="800" t="s">
        <v>3258</v>
      </c>
      <c r="H89" s="356"/>
      <c r="I89" s="356"/>
      <c r="J89" s="821">
        <v>5</v>
      </c>
      <c r="K89" s="356" t="s">
        <v>3259</v>
      </c>
      <c r="L89" s="356" t="s">
        <v>2958</v>
      </c>
      <c r="M89" s="1254" t="b">
        <v>0</v>
      </c>
      <c r="N89" s="1062">
        <v>46058</v>
      </c>
      <c r="O89" s="821" t="s">
        <v>89</v>
      </c>
      <c r="P89" s="821">
        <v>13.3</v>
      </c>
      <c r="Q89" s="1031">
        <v>32</v>
      </c>
      <c r="R89" s="1404"/>
      <c r="S89" s="356"/>
      <c r="T89" s="821"/>
      <c r="U89" s="821"/>
      <c r="V89" s="821"/>
      <c r="W89" s="821"/>
      <c r="X89" s="821" t="s">
        <v>583</v>
      </c>
      <c r="Y89" s="821"/>
      <c r="Z89" s="821"/>
      <c r="AA89" s="821"/>
      <c r="AB89" s="821"/>
      <c r="AC89" s="356"/>
      <c r="AD89" s="356" t="s">
        <v>3039</v>
      </c>
      <c r="AE89" s="356"/>
      <c r="AF89" s="356"/>
      <c r="AG89" s="356"/>
      <c r="AH89" s="356" t="s">
        <v>3040</v>
      </c>
      <c r="AI89" s="356" t="s">
        <v>2959</v>
      </c>
      <c r="AJ89" s="356"/>
      <c r="AK89" s="356"/>
      <c r="AM89" s="356"/>
      <c r="AN89" s="356"/>
      <c r="AO89" s="356"/>
    </row>
    <row r="90" spans="1:200" ht="333.6">
      <c r="A90" s="579">
        <f t="shared" si="3"/>
        <v>88</v>
      </c>
      <c r="B90" s="579"/>
      <c r="C90" s="822" t="s">
        <v>85</v>
      </c>
      <c r="D90" s="579" t="s">
        <v>2827</v>
      </c>
      <c r="E90" s="80" t="s">
        <v>2828</v>
      </c>
      <c r="F90" s="80" t="s">
        <v>2829</v>
      </c>
      <c r="G90" s="1405" t="s">
        <v>2830</v>
      </c>
      <c r="H90" s="80" t="s">
        <v>2831</v>
      </c>
      <c r="I90" s="579" t="s">
        <v>2832</v>
      </c>
      <c r="J90" s="579">
        <v>8</v>
      </c>
      <c r="L90" s="1031" t="s">
        <v>2525</v>
      </c>
      <c r="M90" s="579"/>
      <c r="N90" s="1456">
        <v>46240</v>
      </c>
      <c r="O90" s="821" t="s">
        <v>2833</v>
      </c>
      <c r="P90" s="80">
        <v>146.81</v>
      </c>
      <c r="Q90" s="1031">
        <v>4</v>
      </c>
      <c r="R90" s="579"/>
      <c r="S90" s="579"/>
      <c r="T90" s="579"/>
      <c r="U90" s="579"/>
      <c r="V90" s="579"/>
      <c r="W90" s="579"/>
      <c r="X90" s="579" t="s">
        <v>583</v>
      </c>
      <c r="Y90" s="579"/>
      <c r="Z90" s="579"/>
      <c r="AA90" s="579"/>
      <c r="AB90" s="579"/>
      <c r="AC90" s="579"/>
      <c r="AD90" s="579"/>
      <c r="AE90" s="579"/>
      <c r="AF90" s="579"/>
      <c r="AG90" s="579"/>
      <c r="AH90" s="579"/>
      <c r="AI90" s="579"/>
      <c r="AJ90" s="579"/>
      <c r="AK90" s="579"/>
      <c r="AL90" s="579"/>
      <c r="AM90" s="579"/>
      <c r="AN90" s="579"/>
      <c r="AO90" s="579"/>
      <c r="AP90" s="579"/>
      <c r="AQ90" s="579"/>
      <c r="AR90" s="579"/>
      <c r="AS90" s="579"/>
      <c r="AT90" s="579"/>
      <c r="AU90" s="579"/>
      <c r="AV90" s="579"/>
      <c r="AW90" s="579"/>
      <c r="AX90" s="579"/>
      <c r="AY90" s="579"/>
      <c r="AZ90" s="579"/>
      <c r="BA90" s="579"/>
      <c r="BB90" s="579"/>
      <c r="BC90" s="579"/>
      <c r="BD90" s="579"/>
      <c r="BE90" s="579"/>
      <c r="BF90" s="579"/>
      <c r="BG90" s="579"/>
      <c r="BH90" s="579"/>
      <c r="BI90" s="579"/>
      <c r="BJ90" s="579"/>
      <c r="BK90" s="579"/>
      <c r="BL90" s="579"/>
      <c r="BM90" s="579"/>
      <c r="BN90" s="579"/>
      <c r="BO90" s="579"/>
      <c r="BP90" s="579"/>
      <c r="BQ90" s="579"/>
      <c r="BR90" s="579"/>
      <c r="BS90" s="579"/>
      <c r="BT90" s="579"/>
      <c r="BU90" s="579"/>
      <c r="BV90" s="579"/>
      <c r="BW90" s="579"/>
      <c r="BX90" s="579"/>
      <c r="BY90" s="579"/>
      <c r="BZ90" s="579"/>
      <c r="CA90" s="579"/>
      <c r="CB90" s="579"/>
      <c r="CC90" s="579"/>
      <c r="CD90" s="579"/>
      <c r="CE90" s="579"/>
      <c r="CF90" s="579"/>
      <c r="CG90" s="579"/>
      <c r="CH90" s="579"/>
      <c r="CI90" s="579"/>
      <c r="CJ90" s="579"/>
      <c r="CK90" s="579"/>
      <c r="CL90" s="579"/>
      <c r="CM90" s="579"/>
      <c r="CN90" s="579"/>
      <c r="CO90" s="579"/>
      <c r="CP90" s="579"/>
      <c r="CQ90" s="579"/>
      <c r="CR90" s="579"/>
      <c r="CS90" s="579"/>
      <c r="CT90" s="579"/>
      <c r="CU90" s="579"/>
      <c r="CV90" s="579"/>
      <c r="CW90" s="579"/>
      <c r="CX90" s="579"/>
      <c r="CY90" s="579"/>
      <c r="CZ90" s="579"/>
      <c r="DA90" s="579"/>
      <c r="DB90" s="579"/>
      <c r="DC90" s="579"/>
      <c r="DD90" s="579"/>
      <c r="DE90" s="579"/>
      <c r="DF90" s="579"/>
      <c r="DG90" s="579"/>
      <c r="DH90" s="579"/>
      <c r="DI90" s="579"/>
      <c r="DJ90" s="579"/>
      <c r="DK90" s="579"/>
      <c r="DL90" s="579"/>
      <c r="DM90" s="579"/>
      <c r="DN90" s="579"/>
      <c r="DO90" s="579"/>
      <c r="DP90" s="579"/>
      <c r="DQ90" s="579"/>
      <c r="DR90" s="579"/>
      <c r="DS90" s="579"/>
      <c r="DT90" s="579"/>
      <c r="DU90" s="579"/>
      <c r="DV90" s="579"/>
      <c r="DW90" s="579"/>
      <c r="DX90" s="579"/>
      <c r="DY90" s="579"/>
      <c r="DZ90" s="579"/>
      <c r="EA90" s="579"/>
      <c r="EB90" s="579"/>
      <c r="EC90" s="579"/>
      <c r="ED90" s="579"/>
      <c r="EE90" s="579"/>
      <c r="EF90" s="579"/>
      <c r="EG90" s="579"/>
      <c r="EH90" s="579"/>
      <c r="EI90" s="579"/>
      <c r="EJ90" s="579"/>
      <c r="EK90" s="579"/>
      <c r="EL90" s="579"/>
      <c r="EM90" s="579"/>
      <c r="EN90" s="579"/>
      <c r="EO90" s="579"/>
      <c r="EP90" s="579"/>
      <c r="EQ90" s="579"/>
      <c r="ER90" s="579"/>
      <c r="ES90" s="579"/>
      <c r="ET90" s="579"/>
      <c r="EU90" s="579"/>
      <c r="EV90" s="579"/>
      <c r="EW90" s="579"/>
      <c r="EX90" s="579"/>
      <c r="EY90" s="579"/>
      <c r="EZ90" s="579"/>
      <c r="FA90" s="579"/>
      <c r="FB90" s="579"/>
      <c r="FC90" s="579"/>
      <c r="FD90" s="579"/>
      <c r="FE90" s="579"/>
      <c r="FF90" s="579"/>
      <c r="FG90" s="579"/>
      <c r="FH90" s="579"/>
      <c r="FI90" s="579"/>
      <c r="FJ90" s="579"/>
      <c r="FK90" s="579"/>
      <c r="FL90" s="579"/>
      <c r="FM90" s="579"/>
      <c r="FN90" s="579"/>
      <c r="FO90" s="579"/>
      <c r="FP90" s="579"/>
      <c r="FQ90" s="579"/>
      <c r="FR90" s="579"/>
      <c r="FS90" s="579"/>
      <c r="FT90" s="579"/>
      <c r="FU90" s="579"/>
      <c r="FV90" s="579"/>
      <c r="FW90" s="579"/>
      <c r="FX90" s="579"/>
      <c r="FY90" s="579"/>
      <c r="FZ90" s="579"/>
      <c r="GA90" s="579"/>
      <c r="GB90" s="579"/>
      <c r="GC90" s="579"/>
      <c r="GD90" s="579"/>
      <c r="GE90" s="579"/>
      <c r="GF90" s="579"/>
      <c r="GG90" s="579"/>
      <c r="GH90" s="579"/>
      <c r="GI90" s="579"/>
      <c r="GJ90" s="579"/>
      <c r="GK90" s="579"/>
      <c r="GL90" s="579"/>
      <c r="GM90" s="579"/>
      <c r="GN90" s="579"/>
      <c r="GO90" s="579"/>
      <c r="GP90" s="579"/>
      <c r="GQ90" s="579"/>
      <c r="GR90" s="579"/>
    </row>
    <row r="91" spans="1:200" ht="270" customHeight="1">
      <c r="A91" s="579">
        <f t="shared" si="3"/>
        <v>89</v>
      </c>
      <c r="C91" s="356" t="s">
        <v>101</v>
      </c>
      <c r="D91" s="356" t="s">
        <v>101</v>
      </c>
      <c r="E91" s="356" t="s">
        <v>3178</v>
      </c>
      <c r="F91" s="356" t="s">
        <v>3179</v>
      </c>
      <c r="G91" s="356" t="s">
        <v>3180</v>
      </c>
      <c r="H91" s="356" t="s">
        <v>3181</v>
      </c>
      <c r="I91" s="356"/>
      <c r="J91" s="356"/>
      <c r="K91" s="356" t="s">
        <v>3183</v>
      </c>
      <c r="L91" s="356"/>
      <c r="M91" s="356"/>
      <c r="N91" s="356"/>
      <c r="O91" s="1031" t="s">
        <v>3184</v>
      </c>
      <c r="P91" s="356">
        <v>10</v>
      </c>
      <c r="Q91" s="1454">
        <v>9</v>
      </c>
      <c r="R91" s="356">
        <v>9</v>
      </c>
      <c r="S91" s="356"/>
      <c r="T91" s="356"/>
      <c r="U91" s="356"/>
      <c r="V91" s="356"/>
      <c r="W91" s="1281">
        <v>46252</v>
      </c>
      <c r="X91" s="356" t="s">
        <v>583</v>
      </c>
      <c r="Y91" s="356"/>
      <c r="Z91" s="356"/>
      <c r="AA91" s="356"/>
      <c r="AB91" s="356">
        <v>5.5</v>
      </c>
      <c r="AC91" s="356"/>
      <c r="AD91" s="356" t="s">
        <v>3687</v>
      </c>
    </row>
    <row r="92" spans="1:200" ht="130.5">
      <c r="A92" s="579">
        <f t="shared" si="3"/>
        <v>90</v>
      </c>
      <c r="B92" s="821"/>
      <c r="C92" s="821" t="s">
        <v>263</v>
      </c>
      <c r="D92" s="356" t="s">
        <v>1013</v>
      </c>
      <c r="E92" s="356" t="s">
        <v>3386</v>
      </c>
      <c r="F92" s="356" t="s">
        <v>3387</v>
      </c>
      <c r="G92" s="356" t="s">
        <v>3388</v>
      </c>
      <c r="H92" s="356" t="s">
        <v>3386</v>
      </c>
      <c r="I92" s="356" t="s">
        <v>3389</v>
      </c>
      <c r="J92" s="821">
        <v>8</v>
      </c>
      <c r="K92" s="821" t="s">
        <v>2866</v>
      </c>
      <c r="L92" s="356" t="s">
        <v>2525</v>
      </c>
      <c r="M92" s="1273" t="b">
        <v>0</v>
      </c>
      <c r="N92" s="1062"/>
      <c r="O92" s="821" t="s">
        <v>2866</v>
      </c>
      <c r="P92" s="821">
        <v>10</v>
      </c>
      <c r="Q92" s="821" t="s">
        <v>3685</v>
      </c>
      <c r="R92" s="821"/>
      <c r="S92" s="356"/>
      <c r="T92" s="1434"/>
      <c r="U92" s="821">
        <v>1</v>
      </c>
      <c r="V92" s="821"/>
      <c r="W92" s="821"/>
      <c r="X92" s="821" t="s">
        <v>583</v>
      </c>
      <c r="Y92" s="821"/>
      <c r="Z92" s="821"/>
      <c r="AA92" s="821"/>
      <c r="AB92" s="821"/>
      <c r="AC92" s="356"/>
      <c r="AD92" s="356" t="s">
        <v>2908</v>
      </c>
      <c r="AE92" s="356"/>
      <c r="AF92" s="356"/>
      <c r="AG92" s="137" t="s">
        <v>3390</v>
      </c>
      <c r="AH92" s="356" t="s">
        <v>3072</v>
      </c>
      <c r="AI92" s="356" t="s">
        <v>35</v>
      </c>
      <c r="AJ92" s="356"/>
      <c r="AK92" s="356"/>
      <c r="AM92" s="356"/>
      <c r="AN92" s="356"/>
      <c r="AO92" s="356"/>
    </row>
    <row r="93" spans="1:200" ht="57.95">
      <c r="A93" s="579">
        <f t="shared" si="3"/>
        <v>91</v>
      </c>
      <c r="C93" s="822" t="s">
        <v>42</v>
      </c>
      <c r="D93" s="356" t="s">
        <v>3416</v>
      </c>
      <c r="E93" s="356" t="s">
        <v>3417</v>
      </c>
      <c r="F93" s="356" t="s">
        <v>3418</v>
      </c>
      <c r="G93" s="356" t="s">
        <v>3419</v>
      </c>
      <c r="H93" s="356"/>
      <c r="I93" s="356"/>
      <c r="J93" s="821">
        <v>7</v>
      </c>
      <c r="K93" s="356" t="s">
        <v>2791</v>
      </c>
      <c r="L93" s="356" t="s">
        <v>3421</v>
      </c>
      <c r="M93" s="1026" t="s">
        <v>6</v>
      </c>
      <c r="N93" s="1062">
        <v>46209</v>
      </c>
      <c r="O93" s="821" t="s">
        <v>2791</v>
      </c>
      <c r="P93" s="821">
        <v>10</v>
      </c>
      <c r="Q93" s="1058">
        <v>10</v>
      </c>
      <c r="R93" s="821">
        <v>10</v>
      </c>
      <c r="S93" s="356"/>
      <c r="T93" s="356"/>
      <c r="U93" s="821"/>
      <c r="V93" s="821"/>
      <c r="W93" s="821"/>
      <c r="X93" s="821" t="s">
        <v>583</v>
      </c>
      <c r="Y93" s="821"/>
      <c r="Z93" s="821"/>
      <c r="AA93" s="821"/>
      <c r="AB93" s="821"/>
      <c r="AC93" s="821"/>
      <c r="AD93" s="356" t="s">
        <v>3422</v>
      </c>
      <c r="AE93" s="356"/>
      <c r="AF93" s="356"/>
      <c r="AG93" s="821"/>
      <c r="AH93" s="356"/>
      <c r="AI93" s="356" t="s">
        <v>35</v>
      </c>
      <c r="AK93" s="356"/>
      <c r="AL93" s="356"/>
      <c r="AM93" s="356"/>
      <c r="AN93" s="356"/>
      <c r="AO93" s="356"/>
    </row>
    <row r="94" spans="1:200" ht="72.599999999999994">
      <c r="A94" s="579">
        <f t="shared" si="3"/>
        <v>92</v>
      </c>
      <c r="C94" s="356" t="s">
        <v>101</v>
      </c>
      <c r="D94" s="356" t="s">
        <v>101</v>
      </c>
      <c r="E94" s="356" t="s">
        <v>3192</v>
      </c>
      <c r="F94" s="356" t="s">
        <v>3193</v>
      </c>
      <c r="G94" s="356" t="s">
        <v>3194</v>
      </c>
      <c r="H94" s="356" t="s">
        <v>3195</v>
      </c>
      <c r="I94" s="356"/>
      <c r="J94" s="821"/>
      <c r="K94" s="356" t="s">
        <v>3183</v>
      </c>
      <c r="L94" s="356"/>
      <c r="M94" s="1025"/>
      <c r="N94" s="356"/>
      <c r="O94" s="1031" t="s">
        <v>3184</v>
      </c>
      <c r="P94" s="356">
        <v>10</v>
      </c>
      <c r="Q94" s="1454">
        <v>10</v>
      </c>
      <c r="R94" s="356">
        <v>10</v>
      </c>
      <c r="S94" s="356"/>
      <c r="T94" s="356"/>
      <c r="U94" s="356"/>
      <c r="V94" s="356"/>
      <c r="W94" s="1281">
        <v>46252</v>
      </c>
      <c r="X94" s="356" t="s">
        <v>583</v>
      </c>
      <c r="Y94" s="356"/>
      <c r="Z94" s="356"/>
      <c r="AA94" s="356"/>
      <c r="AB94" s="356">
        <v>4.5</v>
      </c>
      <c r="AC94" s="911"/>
      <c r="AD94" s="356" t="s">
        <v>3687</v>
      </c>
    </row>
    <row r="95" spans="1:200" ht="246.6">
      <c r="A95" s="579">
        <f t="shared" si="3"/>
        <v>93</v>
      </c>
      <c r="B95" s="1119" t="s">
        <v>3493</v>
      </c>
      <c r="C95" s="356" t="s">
        <v>101</v>
      </c>
      <c r="D95" s="356" t="s">
        <v>101</v>
      </c>
      <c r="E95" s="356" t="s">
        <v>3494</v>
      </c>
      <c r="F95" s="1380" t="s">
        <v>3495</v>
      </c>
      <c r="G95" s="356" t="s">
        <v>3496</v>
      </c>
      <c r="H95" s="356" t="s">
        <v>3497</v>
      </c>
      <c r="I95" s="356" t="s">
        <v>3498</v>
      </c>
      <c r="J95" s="821"/>
      <c r="K95" s="356" t="s">
        <v>3499</v>
      </c>
      <c r="L95" s="1279" t="s">
        <v>2958</v>
      </c>
      <c r="M95" s="1254" t="b">
        <v>0</v>
      </c>
      <c r="N95" s="1062"/>
      <c r="O95" s="821" t="s">
        <v>1213</v>
      </c>
      <c r="P95" s="821" t="s">
        <v>3688</v>
      </c>
      <c r="Q95" s="1421"/>
      <c r="R95" s="821"/>
      <c r="S95" s="356"/>
      <c r="T95" s="821"/>
      <c r="U95" s="821"/>
      <c r="V95" s="821"/>
      <c r="W95" s="821" t="s">
        <v>3500</v>
      </c>
      <c r="X95" s="821" t="s">
        <v>583</v>
      </c>
      <c r="Y95" s="821"/>
      <c r="Z95" s="821"/>
      <c r="AA95" s="356"/>
      <c r="AB95" s="821"/>
      <c r="AC95" s="821"/>
      <c r="AD95" s="821" t="s">
        <v>3502</v>
      </c>
      <c r="AE95" s="821"/>
      <c r="AF95" s="356"/>
      <c r="AG95" s="404" t="s">
        <v>3251</v>
      </c>
      <c r="AH95" s="356"/>
      <c r="AI95" s="356" t="s">
        <v>2959</v>
      </c>
      <c r="AJ95" s="356">
        <v>4</v>
      </c>
      <c r="AK95" s="356"/>
      <c r="AM95" s="356"/>
      <c r="AN95" s="356"/>
      <c r="AO95" s="356"/>
    </row>
    <row r="96" spans="1:200" ht="99.95" customHeight="1">
      <c r="A96" s="579">
        <f t="shared" si="3"/>
        <v>94</v>
      </c>
      <c r="C96" t="s">
        <v>101</v>
      </c>
      <c r="D96" t="s">
        <v>3197</v>
      </c>
      <c r="E96" s="722" t="s">
        <v>3198</v>
      </c>
      <c r="F96" s="722" t="s">
        <v>3199</v>
      </c>
      <c r="G96" s="722" t="s">
        <v>3200</v>
      </c>
      <c r="H96" s="1289" t="s">
        <v>3201</v>
      </c>
      <c r="M96" s="1275"/>
      <c r="O96" s="1031" t="s">
        <v>958</v>
      </c>
      <c r="P96" s="821" t="s">
        <v>3689</v>
      </c>
      <c r="Q96"/>
      <c r="T96"/>
      <c r="X96" s="821" t="s">
        <v>583</v>
      </c>
    </row>
    <row r="97" spans="1:200" ht="159.6">
      <c r="A97" s="579">
        <f t="shared" si="3"/>
        <v>95</v>
      </c>
      <c r="C97" s="822" t="s">
        <v>85</v>
      </c>
      <c r="D97" s="356" t="s">
        <v>2827</v>
      </c>
      <c r="E97" s="822" t="s">
        <v>3139</v>
      </c>
      <c r="F97" s="356" t="s">
        <v>3140</v>
      </c>
      <c r="G97" s="356" t="s">
        <v>3141</v>
      </c>
      <c r="H97" s="356" t="s">
        <v>3142</v>
      </c>
      <c r="I97" s="356" t="s">
        <v>3143</v>
      </c>
      <c r="J97" s="821">
        <v>8</v>
      </c>
      <c r="K97" s="1031" t="s">
        <v>3144</v>
      </c>
      <c r="L97" s="1031" t="s">
        <v>2525</v>
      </c>
      <c r="M97" s="1275"/>
      <c r="N97" s="1418">
        <v>46246</v>
      </c>
      <c r="O97" s="821" t="s">
        <v>2833</v>
      </c>
      <c r="P97" s="722">
        <v>11.772499999999999</v>
      </c>
      <c r="Q97" s="1031">
        <v>25</v>
      </c>
      <c r="T97"/>
      <c r="X97" t="s">
        <v>583</v>
      </c>
      <c r="AD97" t="s">
        <v>3145</v>
      </c>
    </row>
    <row r="98" spans="1:200" ht="304.5">
      <c r="A98" s="579">
        <f t="shared" si="3"/>
        <v>96</v>
      </c>
      <c r="C98" s="822" t="s">
        <v>85</v>
      </c>
      <c r="D98" s="356" t="s">
        <v>2827</v>
      </c>
      <c r="E98" s="356" t="s">
        <v>3690</v>
      </c>
      <c r="F98" s="356" t="s">
        <v>3691</v>
      </c>
      <c r="G98" s="356" t="s">
        <v>3692</v>
      </c>
      <c r="H98" s="356" t="s">
        <v>3693</v>
      </c>
      <c r="I98" s="356" t="s">
        <v>3694</v>
      </c>
      <c r="J98" s="821">
        <v>8</v>
      </c>
      <c r="K98" s="1031" t="s">
        <v>1580</v>
      </c>
      <c r="L98" s="1031" t="s">
        <v>2525</v>
      </c>
      <c r="M98" s="1275"/>
      <c r="N98" s="1418">
        <v>46246</v>
      </c>
      <c r="O98" s="821" t="s">
        <v>2833</v>
      </c>
      <c r="P98" s="722">
        <v>20.774999999999999</v>
      </c>
      <c r="Q98" s="1031">
        <v>5</v>
      </c>
      <c r="T98"/>
      <c r="W98" s="1281">
        <v>46267</v>
      </c>
      <c r="X98" t="s">
        <v>2944</v>
      </c>
      <c r="Y98">
        <v>8</v>
      </c>
      <c r="Z98" t="s">
        <v>1315</v>
      </c>
      <c r="AA98" t="s">
        <v>2955</v>
      </c>
      <c r="AB98">
        <v>201</v>
      </c>
    </row>
    <row r="99" spans="1:200" s="1346" customFormat="1" ht="72.599999999999994">
      <c r="A99" s="579">
        <f t="shared" si="3"/>
        <v>97</v>
      </c>
      <c r="B99" s="1058" t="s">
        <v>3695</v>
      </c>
      <c r="C99" s="1133" t="s">
        <v>42</v>
      </c>
      <c r="D99" s="829" t="s">
        <v>3696</v>
      </c>
      <c r="E99" s="829" t="s">
        <v>3637</v>
      </c>
      <c r="F99" s="829" t="s">
        <v>3638</v>
      </c>
      <c r="G99" s="829" t="s">
        <v>3639</v>
      </c>
      <c r="H99" s="829" t="s">
        <v>3640</v>
      </c>
      <c r="I99" s="1485" t="s">
        <v>3641</v>
      </c>
      <c r="J99" s="1058">
        <v>4</v>
      </c>
      <c r="K99" s="829" t="s">
        <v>3020</v>
      </c>
      <c r="L99" s="829" t="s">
        <v>2821</v>
      </c>
      <c r="M99" s="1436" t="b">
        <v>0</v>
      </c>
      <c r="N99" s="1435"/>
      <c r="O99" s="1058" t="s">
        <v>958</v>
      </c>
      <c r="P99" s="1058">
        <v>20</v>
      </c>
      <c r="Q99" s="1058"/>
      <c r="R99" s="1058"/>
      <c r="S99" s="829"/>
      <c r="T99" s="1058"/>
      <c r="U99" s="1058"/>
      <c r="V99" s="1058"/>
      <c r="W99" s="1058"/>
      <c r="X99" t="s">
        <v>3697</v>
      </c>
      <c r="Y99" t="s">
        <v>50</v>
      </c>
      <c r="Z99" s="1058" t="s">
        <v>6</v>
      </c>
      <c r="AA99" s="1058"/>
      <c r="AB99" s="1058">
        <v>22</v>
      </c>
      <c r="AC99" s="1058">
        <v>3</v>
      </c>
      <c r="AD99" s="829"/>
      <c r="AE99" s="829"/>
      <c r="AF99" s="829"/>
      <c r="AG99" s="829"/>
      <c r="AH99" s="829"/>
      <c r="AI99" s="829" t="s">
        <v>2959</v>
      </c>
      <c r="AK99" s="829"/>
      <c r="AL99" s="829"/>
      <c r="AM99" s="829"/>
      <c r="AN99" s="829"/>
      <c r="AO99" s="829"/>
    </row>
    <row r="100" spans="1:200" ht="130.5">
      <c r="A100" s="579">
        <f t="shared" si="3"/>
        <v>98</v>
      </c>
      <c r="C100" t="s">
        <v>101</v>
      </c>
      <c r="D100" s="722" t="s">
        <v>101</v>
      </c>
      <c r="E100" s="722" t="s">
        <v>2801</v>
      </c>
      <c r="F100" s="722" t="s">
        <v>2802</v>
      </c>
      <c r="G100" s="1447" t="s">
        <v>2803</v>
      </c>
      <c r="H100" s="722" t="s">
        <v>2804</v>
      </c>
      <c r="I100" s="722" t="s">
        <v>2805</v>
      </c>
      <c r="K100" s="821" t="s">
        <v>2806</v>
      </c>
      <c r="L100" s="1031" t="s">
        <v>2807</v>
      </c>
      <c r="O100" s="1031" t="s">
        <v>958</v>
      </c>
      <c r="P100">
        <v>100</v>
      </c>
      <c r="Q100">
        <v>11</v>
      </c>
      <c r="R100">
        <v>11</v>
      </c>
      <c r="T100"/>
      <c r="W100" s="1281">
        <v>46252</v>
      </c>
      <c r="X100" s="356" t="s">
        <v>583</v>
      </c>
      <c r="AD100" s="722" t="s">
        <v>3698</v>
      </c>
    </row>
    <row r="101" spans="1:200" ht="144.94999999999999">
      <c r="A101" s="579">
        <f t="shared" si="3"/>
        <v>99</v>
      </c>
      <c r="B101" s="821"/>
      <c r="C101" s="356" t="s">
        <v>101</v>
      </c>
      <c r="D101" s="356" t="s">
        <v>3244</v>
      </c>
      <c r="E101" s="356" t="s">
        <v>3245</v>
      </c>
      <c r="F101" s="1308" t="s">
        <v>3246</v>
      </c>
      <c r="G101" s="356" t="s">
        <v>3247</v>
      </c>
      <c r="H101" s="356" t="s">
        <v>3248</v>
      </c>
      <c r="I101" s="1387" t="s">
        <v>3249</v>
      </c>
      <c r="J101" s="821">
        <v>5</v>
      </c>
      <c r="K101" s="356" t="s">
        <v>3250</v>
      </c>
      <c r="L101" s="356" t="s">
        <v>2525</v>
      </c>
      <c r="M101" s="1254" t="b">
        <v>0</v>
      </c>
      <c r="N101" s="1062"/>
      <c r="O101" s="821" t="s">
        <v>3264</v>
      </c>
      <c r="P101" s="821">
        <v>10</v>
      </c>
      <c r="Q101" s="1465">
        <v>12</v>
      </c>
      <c r="R101" s="1178">
        <v>12</v>
      </c>
      <c r="S101" s="356"/>
      <c r="T101" s="821"/>
      <c r="U101" s="821" t="s">
        <v>583</v>
      </c>
      <c r="V101" s="821"/>
      <c r="W101" s="821"/>
      <c r="X101" s="821" t="s">
        <v>583</v>
      </c>
      <c r="Y101" s="821"/>
      <c r="Z101" s="821"/>
      <c r="AA101" s="356"/>
      <c r="AB101" s="821"/>
      <c r="AC101" s="821"/>
      <c r="AD101" s="356"/>
      <c r="AE101" s="356"/>
      <c r="AF101" s="356"/>
      <c r="AG101" s="1138" t="s">
        <v>3251</v>
      </c>
      <c r="AH101" s="356"/>
      <c r="AI101" s="356" t="s">
        <v>2959</v>
      </c>
      <c r="AJ101" s="356">
        <v>7</v>
      </c>
      <c r="AK101" s="356"/>
      <c r="AM101" s="356"/>
      <c r="AN101" s="356"/>
      <c r="AO101" s="356"/>
    </row>
    <row r="102" spans="1:200" ht="87">
      <c r="A102" s="579">
        <f t="shared" si="3"/>
        <v>100</v>
      </c>
      <c r="C102" s="356" t="s">
        <v>101</v>
      </c>
      <c r="D102" s="356" t="s">
        <v>101</v>
      </c>
      <c r="E102" s="356" t="s">
        <v>3699</v>
      </c>
      <c r="F102" s="356" t="s">
        <v>3700</v>
      </c>
      <c r="G102" s="356" t="s">
        <v>3701</v>
      </c>
      <c r="H102" s="356" t="s">
        <v>3702</v>
      </c>
      <c r="I102" s="356"/>
      <c r="J102" s="821"/>
      <c r="K102" s="356" t="s">
        <v>3183</v>
      </c>
      <c r="L102" s="356"/>
      <c r="M102" s="356"/>
      <c r="N102" s="356"/>
      <c r="O102" s="356" t="s">
        <v>3184</v>
      </c>
      <c r="P102" s="1111" t="s">
        <v>3703</v>
      </c>
      <c r="Q102" s="1458"/>
      <c r="R102" s="356"/>
      <c r="S102" s="356"/>
      <c r="T102" s="356"/>
      <c r="U102" s="356"/>
      <c r="V102" s="356"/>
      <c r="W102" s="356"/>
      <c r="X102" s="821" t="s">
        <v>583</v>
      </c>
      <c r="Y102" s="356"/>
      <c r="Z102" s="356"/>
      <c r="AA102" s="356"/>
      <c r="AB102" s="356"/>
      <c r="AC102" s="911"/>
      <c r="AD102" s="821" t="s">
        <v>3704</v>
      </c>
    </row>
    <row r="103" spans="1:200" s="1346" customFormat="1" ht="130.5">
      <c r="A103" s="579">
        <f t="shared" si="3"/>
        <v>101</v>
      </c>
      <c r="B103"/>
      <c r="C103" s="356" t="s">
        <v>101</v>
      </c>
      <c r="D103" s="356" t="s">
        <v>3252</v>
      </c>
      <c r="E103" s="356" t="s">
        <v>3253</v>
      </c>
      <c r="F103" s="356" t="s">
        <v>3254</v>
      </c>
      <c r="G103" s="1303" t="s">
        <v>3255</v>
      </c>
      <c r="H103" s="356" t="s">
        <v>3254</v>
      </c>
      <c r="I103" s="356" t="s">
        <v>3255</v>
      </c>
      <c r="J103" s="356">
        <v>8</v>
      </c>
      <c r="K103" s="356" t="s">
        <v>3256</v>
      </c>
      <c r="L103" s="356" t="s">
        <v>2525</v>
      </c>
      <c r="M103" s="356"/>
      <c r="N103" s="356"/>
      <c r="O103" s="356" t="s">
        <v>1213</v>
      </c>
      <c r="P103" s="356">
        <v>100</v>
      </c>
      <c r="Q103" s="1458">
        <v>20</v>
      </c>
      <c r="R103" s="356"/>
      <c r="S103" s="356"/>
      <c r="T103" s="356"/>
      <c r="U103" s="356"/>
      <c r="V103" s="356"/>
      <c r="W103" s="356"/>
      <c r="X103" s="821" t="s">
        <v>583</v>
      </c>
      <c r="Y103" s="356"/>
      <c r="Z103" s="356"/>
      <c r="AA103" s="356"/>
      <c r="AB103" s="356"/>
      <c r="AC103" s="356"/>
      <c r="AD103" s="597"/>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row>
    <row r="104" spans="1:200" ht="174">
      <c r="A104" s="579">
        <f t="shared" si="3"/>
        <v>102</v>
      </c>
      <c r="B104" s="821"/>
      <c r="C104" s="356" t="s">
        <v>101</v>
      </c>
      <c r="D104" s="356" t="s">
        <v>101</v>
      </c>
      <c r="E104" s="356" t="s">
        <v>2274</v>
      </c>
      <c r="F104" s="1380" t="s">
        <v>149</v>
      </c>
      <c r="G104" s="356" t="s">
        <v>149</v>
      </c>
      <c r="H104" s="356" t="s">
        <v>3263</v>
      </c>
      <c r="I104" s="356" t="s">
        <v>3263</v>
      </c>
      <c r="J104" s="821">
        <v>5</v>
      </c>
      <c r="K104" s="356" t="s">
        <v>2957</v>
      </c>
      <c r="L104" s="356" t="s">
        <v>2525</v>
      </c>
      <c r="M104" s="1254" t="b">
        <v>0</v>
      </c>
      <c r="N104" s="1062"/>
      <c r="O104" s="821" t="s">
        <v>3264</v>
      </c>
      <c r="P104" s="821">
        <v>100</v>
      </c>
      <c r="Q104" s="821">
        <v>16</v>
      </c>
      <c r="R104" s="1178"/>
      <c r="S104" s="356"/>
      <c r="T104" s="821"/>
      <c r="U104" s="821"/>
      <c r="V104" s="821"/>
      <c r="W104" s="821"/>
      <c r="X104" s="821" t="s">
        <v>583</v>
      </c>
      <c r="Y104" s="821"/>
      <c r="Z104" s="821"/>
      <c r="AA104" s="356"/>
      <c r="AB104" s="821"/>
      <c r="AC104" s="821"/>
      <c r="AD104" s="821" t="s">
        <v>3705</v>
      </c>
      <c r="AE104" s="821"/>
      <c r="AF104" s="356"/>
      <c r="AG104" s="404" t="s">
        <v>3251</v>
      </c>
      <c r="AH104" s="356"/>
      <c r="AI104" s="356" t="s">
        <v>35</v>
      </c>
      <c r="AJ104" s="356">
        <v>9</v>
      </c>
      <c r="AK104" s="356"/>
      <c r="AM104" s="356"/>
      <c r="AN104" s="356"/>
      <c r="AO104" s="356"/>
    </row>
    <row r="105" spans="1:200" ht="101.45" customHeight="1">
      <c r="A105" s="579">
        <f t="shared" si="3"/>
        <v>103</v>
      </c>
      <c r="B105" s="821"/>
      <c r="C105" s="356" t="s">
        <v>101</v>
      </c>
      <c r="D105" s="356" t="s">
        <v>101</v>
      </c>
      <c r="E105" s="356" t="s">
        <v>2960</v>
      </c>
      <c r="F105" s="356" t="s">
        <v>1009</v>
      </c>
      <c r="G105" s="356" t="s">
        <v>1010</v>
      </c>
      <c r="H105" s="356" t="s">
        <v>1009</v>
      </c>
      <c r="I105" s="356" t="s">
        <v>2282</v>
      </c>
      <c r="J105" s="821">
        <v>5</v>
      </c>
      <c r="K105" s="356" t="s">
        <v>2957</v>
      </c>
      <c r="L105" s="356" t="s">
        <v>2525</v>
      </c>
      <c r="M105" s="356" t="s">
        <v>2961</v>
      </c>
      <c r="N105" s="356"/>
      <c r="O105" s="356" t="s">
        <v>1213</v>
      </c>
      <c r="P105" s="356">
        <v>9</v>
      </c>
      <c r="Q105" s="1472"/>
      <c r="R105" s="776"/>
      <c r="S105" s="356"/>
      <c r="T105" s="356"/>
      <c r="U105" s="356"/>
      <c r="V105" s="356"/>
      <c r="W105" s="356"/>
      <c r="X105" s="821" t="s">
        <v>583</v>
      </c>
      <c r="Y105" s="821"/>
      <c r="Z105" s="356"/>
      <c r="AA105" s="356"/>
      <c r="AB105" s="356"/>
      <c r="AC105" s="821"/>
      <c r="AD105" s="821" t="s">
        <v>3705</v>
      </c>
      <c r="AE105" s="821"/>
      <c r="AF105" s="356"/>
      <c r="AG105" s="356"/>
      <c r="AH105" s="356"/>
      <c r="AI105" s="356" t="s">
        <v>2959</v>
      </c>
      <c r="AJ105" s="356"/>
      <c r="AK105" s="356"/>
      <c r="AM105" s="356"/>
      <c r="AN105" s="356"/>
      <c r="AO105" s="356"/>
    </row>
    <row r="106" spans="1:200" ht="84.6" customHeight="1">
      <c r="A106" s="579">
        <f t="shared" si="3"/>
        <v>104</v>
      </c>
      <c r="B106" s="821" t="s">
        <v>3706</v>
      </c>
      <c r="C106" s="356" t="s">
        <v>101</v>
      </c>
      <c r="D106" s="356" t="s">
        <v>3216</v>
      </c>
      <c r="E106" s="356" t="s">
        <v>2306</v>
      </c>
      <c r="F106" s="1308" t="s">
        <v>2309</v>
      </c>
      <c r="G106" s="800" t="s">
        <v>2310</v>
      </c>
      <c r="H106" s="356" t="s">
        <v>3217</v>
      </c>
      <c r="I106" s="822" t="s">
        <v>2311</v>
      </c>
      <c r="J106" s="821"/>
      <c r="K106" s="356" t="s">
        <v>3218</v>
      </c>
      <c r="L106" s="1279" t="s">
        <v>2958</v>
      </c>
      <c r="M106" s="1254" t="b">
        <v>0</v>
      </c>
      <c r="N106" s="821"/>
      <c r="O106" s="821" t="s">
        <v>1213</v>
      </c>
      <c r="P106" s="821">
        <v>10</v>
      </c>
      <c r="Q106" s="1178"/>
      <c r="R106" s="1178"/>
      <c r="S106" s="821"/>
      <c r="T106" s="821"/>
      <c r="U106" s="821" t="s">
        <v>583</v>
      </c>
      <c r="V106" s="821"/>
      <c r="W106" s="821"/>
      <c r="X106" s="821" t="s">
        <v>583</v>
      </c>
      <c r="Y106" s="821"/>
      <c r="Z106" s="821"/>
      <c r="AA106" s="356"/>
      <c r="AB106" s="821"/>
      <c r="AC106" s="821"/>
      <c r="AD106" s="356" t="s">
        <v>3707</v>
      </c>
      <c r="AE106" s="356"/>
      <c r="AF106" s="356"/>
      <c r="AG106" s="137" t="s">
        <v>3219</v>
      </c>
      <c r="AH106" s="356"/>
      <c r="AI106" s="356" t="s">
        <v>2959</v>
      </c>
      <c r="AJ106" s="356">
        <v>10</v>
      </c>
      <c r="AK106" s="356"/>
      <c r="AM106" s="356"/>
      <c r="AN106" s="356"/>
      <c r="AO106" s="356"/>
    </row>
    <row r="107" spans="1:200" ht="116.1">
      <c r="A107" s="579">
        <f t="shared" ref="A107:A138" si="4">A106+1</f>
        <v>105</v>
      </c>
      <c r="B107" s="821" t="s">
        <v>3708</v>
      </c>
      <c r="C107" s="356" t="s">
        <v>101</v>
      </c>
      <c r="D107" s="356" t="s">
        <v>101</v>
      </c>
      <c r="E107" s="356" t="s">
        <v>2306</v>
      </c>
      <c r="F107" s="1380" t="s">
        <v>3220</v>
      </c>
      <c r="G107" s="356" t="s">
        <v>2308</v>
      </c>
      <c r="H107" s="821" t="s">
        <v>2308</v>
      </c>
      <c r="I107" s="822" t="s">
        <v>3293</v>
      </c>
      <c r="J107" s="821">
        <v>2</v>
      </c>
      <c r="K107" s="356" t="s">
        <v>3222</v>
      </c>
      <c r="L107" s="356" t="s">
        <v>2821</v>
      </c>
      <c r="M107" s="821"/>
      <c r="N107" s="824">
        <v>45988</v>
      </c>
      <c r="O107" s="821" t="s">
        <v>286</v>
      </c>
      <c r="P107" s="821">
        <v>30</v>
      </c>
      <c r="Q107" s="1178"/>
      <c r="R107" s="1178"/>
      <c r="S107" s="356"/>
      <c r="T107" s="821"/>
      <c r="U107" s="821" t="s">
        <v>583</v>
      </c>
      <c r="V107" s="821"/>
      <c r="W107" s="821"/>
      <c r="X107" s="821" t="s">
        <v>583</v>
      </c>
      <c r="Y107" s="821"/>
      <c r="Z107" s="821"/>
      <c r="AA107" s="356"/>
      <c r="AB107" s="821"/>
      <c r="AC107" s="821"/>
      <c r="AD107" s="356" t="s">
        <v>3709</v>
      </c>
      <c r="AE107" s="356"/>
      <c r="AF107" s="356"/>
      <c r="AG107" s="137" t="s">
        <v>3219</v>
      </c>
      <c r="AH107" s="356"/>
      <c r="AI107" s="356" t="s">
        <v>2959</v>
      </c>
      <c r="AJ107" s="356">
        <v>14</v>
      </c>
      <c r="AK107" s="356"/>
      <c r="AM107" s="356"/>
      <c r="AN107" s="356"/>
      <c r="AO107" s="356"/>
    </row>
    <row r="108" spans="1:200" ht="116.1">
      <c r="A108" s="579">
        <f t="shared" si="4"/>
        <v>106</v>
      </c>
      <c r="B108" s="821" t="s">
        <v>3710</v>
      </c>
      <c r="C108" s="356" t="s">
        <v>101</v>
      </c>
      <c r="D108" s="356" t="s">
        <v>101</v>
      </c>
      <c r="E108" s="356" t="s">
        <v>3265</v>
      </c>
      <c r="F108" s="1308" t="s">
        <v>3266</v>
      </c>
      <c r="G108" s="356" t="s">
        <v>3267</v>
      </c>
      <c r="H108" s="356" t="s">
        <v>3268</v>
      </c>
      <c r="I108" s="356" t="s">
        <v>3269</v>
      </c>
      <c r="J108" s="821"/>
      <c r="K108" s="356"/>
      <c r="L108" s="1279" t="s">
        <v>2958</v>
      </c>
      <c r="M108" s="1254" t="b">
        <v>0</v>
      </c>
      <c r="N108" s="1062"/>
      <c r="O108" s="821" t="s">
        <v>3264</v>
      </c>
      <c r="P108" s="821">
        <v>5</v>
      </c>
      <c r="Q108" s="1178"/>
      <c r="R108" s="1178"/>
      <c r="S108" s="356"/>
      <c r="T108" s="821"/>
      <c r="U108" s="821" t="s">
        <v>583</v>
      </c>
      <c r="V108" s="821"/>
      <c r="W108" s="821"/>
      <c r="X108" s="821" t="s">
        <v>583</v>
      </c>
      <c r="Y108" s="821"/>
      <c r="Z108" s="821"/>
      <c r="AA108" s="356"/>
      <c r="AB108" s="821"/>
      <c r="AC108" s="821"/>
      <c r="AD108" s="356" t="s">
        <v>3705</v>
      </c>
      <c r="AE108" s="356"/>
      <c r="AF108" s="356"/>
      <c r="AG108" s="404" t="s">
        <v>3251</v>
      </c>
      <c r="AH108" s="356"/>
      <c r="AI108" s="356" t="s">
        <v>2959</v>
      </c>
      <c r="AJ108" s="356"/>
      <c r="AK108" s="356"/>
      <c r="AM108" s="356"/>
      <c r="AN108" s="356"/>
      <c r="AO108" s="356"/>
    </row>
    <row r="109" spans="1:200" ht="73.5" customHeight="1">
      <c r="A109" s="579">
        <f t="shared" si="4"/>
        <v>107</v>
      </c>
      <c r="B109" s="821" t="s">
        <v>3711</v>
      </c>
      <c r="C109" s="356" t="s">
        <v>101</v>
      </c>
      <c r="D109" s="356" t="s">
        <v>3080</v>
      </c>
      <c r="E109" s="356" t="s">
        <v>2192</v>
      </c>
      <c r="F109" s="1308" t="s">
        <v>2224</v>
      </c>
      <c r="G109" s="800" t="s">
        <v>3270</v>
      </c>
      <c r="H109" s="822" t="s">
        <v>3271</v>
      </c>
      <c r="I109" s="821" t="s">
        <v>2226</v>
      </c>
      <c r="J109" s="821"/>
      <c r="K109" s="356" t="s">
        <v>486</v>
      </c>
      <c r="L109" s="356" t="s">
        <v>2958</v>
      </c>
      <c r="M109" s="1254" t="b">
        <v>0</v>
      </c>
      <c r="N109" s="1062"/>
      <c r="O109" s="821" t="s">
        <v>958</v>
      </c>
      <c r="P109" s="821">
        <v>57</v>
      </c>
      <c r="Q109" s="1178"/>
      <c r="R109" s="1178"/>
      <c r="S109" s="1178"/>
      <c r="T109" s="821"/>
      <c r="U109" s="821" t="s">
        <v>583</v>
      </c>
      <c r="V109" s="821"/>
      <c r="W109" s="821"/>
      <c r="X109" s="821" t="s">
        <v>583</v>
      </c>
      <c r="Y109" s="821"/>
      <c r="Z109" s="821"/>
      <c r="AA109" s="356"/>
      <c r="AB109" s="821"/>
      <c r="AC109" s="821"/>
      <c r="AD109" s="356" t="s">
        <v>3707</v>
      </c>
      <c r="AE109" s="356"/>
      <c r="AF109" s="356"/>
      <c r="AG109" s="404" t="s">
        <v>3251</v>
      </c>
      <c r="AH109" s="356"/>
      <c r="AI109" s="356" t="s">
        <v>2959</v>
      </c>
      <c r="AJ109" s="356"/>
      <c r="AK109" s="356"/>
      <c r="AM109" s="356"/>
      <c r="AN109" s="356"/>
      <c r="AO109" s="356"/>
    </row>
    <row r="110" spans="1:200" ht="72.599999999999994">
      <c r="A110" s="579">
        <f t="shared" si="4"/>
        <v>108</v>
      </c>
      <c r="B110" s="356" t="s">
        <v>3712</v>
      </c>
      <c r="C110" s="822" t="s">
        <v>85</v>
      </c>
      <c r="D110" s="356" t="s">
        <v>985</v>
      </c>
      <c r="E110" s="356" t="s">
        <v>3341</v>
      </c>
      <c r="F110" s="356" t="s">
        <v>3342</v>
      </c>
      <c r="G110" s="722" t="s">
        <v>3343</v>
      </c>
      <c r="H110" s="356"/>
      <c r="I110" s="356"/>
      <c r="J110" s="821">
        <v>5</v>
      </c>
      <c r="K110" s="356" t="s">
        <v>1634</v>
      </c>
      <c r="L110" s="356" t="s">
        <v>2958</v>
      </c>
      <c r="M110" s="1254" t="b">
        <v>0</v>
      </c>
      <c r="N110" s="1062">
        <v>46058</v>
      </c>
      <c r="O110" s="1336" t="s">
        <v>1580</v>
      </c>
      <c r="P110" s="1455" t="s">
        <v>3338</v>
      </c>
      <c r="R110" s="272">
        <v>28</v>
      </c>
      <c r="S110" s="356"/>
      <c r="T110" s="821"/>
      <c r="U110" s="821"/>
      <c r="V110" s="821"/>
      <c r="W110" s="821"/>
      <c r="X110" s="821" t="s">
        <v>583</v>
      </c>
      <c r="Y110" s="821"/>
      <c r="Z110" s="821"/>
      <c r="AA110" s="821"/>
      <c r="AB110" s="821"/>
      <c r="AC110" s="356"/>
      <c r="AD110" s="356" t="s">
        <v>3339</v>
      </c>
      <c r="AE110" s="356"/>
      <c r="AF110" s="356"/>
      <c r="AG110" s="356"/>
      <c r="AH110" s="356" t="s">
        <v>3340</v>
      </c>
      <c r="AI110" s="356" t="s">
        <v>2959</v>
      </c>
      <c r="AJ110" s="356"/>
      <c r="AK110" s="356"/>
      <c r="AM110" s="356"/>
      <c r="AN110" s="356"/>
      <c r="AO110" s="356"/>
    </row>
    <row r="111" spans="1:200" ht="72.599999999999994">
      <c r="A111" s="579">
        <f t="shared" si="4"/>
        <v>109</v>
      </c>
      <c r="B111" s="821" t="s">
        <v>3713</v>
      </c>
      <c r="C111" s="822" t="s">
        <v>85</v>
      </c>
      <c r="D111" s="356" t="s">
        <v>1948</v>
      </c>
      <c r="E111" s="356" t="s">
        <v>2186</v>
      </c>
      <c r="F111" s="356" t="s">
        <v>553</v>
      </c>
      <c r="G111" s="356" t="s">
        <v>554</v>
      </c>
      <c r="H111" s="822"/>
      <c r="I111" s="356"/>
      <c r="J111" s="821">
        <v>5</v>
      </c>
      <c r="K111" s="356" t="s">
        <v>3336</v>
      </c>
      <c r="L111" s="356" t="s">
        <v>2958</v>
      </c>
      <c r="M111" s="1254" t="b">
        <v>0</v>
      </c>
      <c r="N111" s="824"/>
      <c r="O111" s="821" t="s">
        <v>3337</v>
      </c>
      <c r="P111" s="1455" t="s">
        <v>3338</v>
      </c>
      <c r="R111" s="272">
        <v>29</v>
      </c>
      <c r="S111" s="356"/>
      <c r="T111" s="821"/>
      <c r="U111" s="821"/>
      <c r="V111" s="821"/>
      <c r="W111" s="821"/>
      <c r="X111" s="821" t="s">
        <v>583</v>
      </c>
      <c r="Y111" s="821"/>
      <c r="Z111" s="821"/>
      <c r="AA111" s="821"/>
      <c r="AB111" s="821"/>
      <c r="AC111" s="356"/>
      <c r="AD111" s="356" t="s">
        <v>3339</v>
      </c>
      <c r="AE111" s="356"/>
      <c r="AF111" s="356"/>
      <c r="AG111" s="356"/>
      <c r="AH111" s="356" t="s">
        <v>3340</v>
      </c>
      <c r="AI111" s="356" t="s">
        <v>2959</v>
      </c>
      <c r="AJ111" s="356"/>
      <c r="AK111" s="356"/>
      <c r="AM111" s="356"/>
      <c r="AN111" s="356"/>
      <c r="AO111" s="356"/>
    </row>
    <row r="112" spans="1:200" ht="130.5">
      <c r="A112" s="579">
        <f t="shared" si="4"/>
        <v>110</v>
      </c>
      <c r="B112" s="821" t="s">
        <v>3714</v>
      </c>
      <c r="C112" s="356" t="s">
        <v>101</v>
      </c>
      <c r="D112" s="356" t="s">
        <v>101</v>
      </c>
      <c r="E112" s="356" t="s">
        <v>3265</v>
      </c>
      <c r="F112" s="1308" t="s">
        <v>3275</v>
      </c>
      <c r="G112" s="356" t="s">
        <v>3276</v>
      </c>
      <c r="H112" s="356" t="s">
        <v>3277</v>
      </c>
      <c r="I112" s="356" t="s">
        <v>3278</v>
      </c>
      <c r="J112" s="821"/>
      <c r="K112" s="356"/>
      <c r="L112" s="1279" t="s">
        <v>2958</v>
      </c>
      <c r="M112" s="1254" t="b">
        <v>0</v>
      </c>
      <c r="N112" s="1062"/>
      <c r="O112" s="821" t="s">
        <v>3264</v>
      </c>
      <c r="P112" s="821">
        <v>70</v>
      </c>
      <c r="Q112" s="1178"/>
      <c r="R112" s="1178"/>
      <c r="S112" s="356"/>
      <c r="T112" s="821"/>
      <c r="U112" s="821" t="s">
        <v>583</v>
      </c>
      <c r="V112" s="821"/>
      <c r="W112" s="821"/>
      <c r="X112" s="821" t="s">
        <v>583</v>
      </c>
      <c r="Y112" s="821"/>
      <c r="Z112" s="821"/>
      <c r="AA112" s="356"/>
      <c r="AB112" s="821"/>
      <c r="AC112" s="821"/>
      <c r="AD112" s="356" t="s">
        <v>3705</v>
      </c>
      <c r="AE112" s="356"/>
      <c r="AF112" s="356"/>
      <c r="AG112" s="404" t="s">
        <v>3251</v>
      </c>
      <c r="AH112" s="356"/>
      <c r="AI112" s="356" t="s">
        <v>2959</v>
      </c>
      <c r="AJ112" s="356"/>
      <c r="AK112" s="356"/>
      <c r="AM112" s="356"/>
      <c r="AN112" s="356"/>
      <c r="AO112" s="356"/>
    </row>
    <row r="113" spans="1:200" ht="116.1">
      <c r="A113" s="579">
        <f t="shared" si="4"/>
        <v>111</v>
      </c>
      <c r="B113" s="821" t="s">
        <v>3715</v>
      </c>
      <c r="C113" s="356" t="s">
        <v>101</v>
      </c>
      <c r="D113" s="356" t="s">
        <v>101</v>
      </c>
      <c r="E113" s="356" t="s">
        <v>3279</v>
      </c>
      <c r="F113" s="1308" t="s">
        <v>130</v>
      </c>
      <c r="G113" s="356" t="s">
        <v>3280</v>
      </c>
      <c r="H113" s="822" t="s">
        <v>132</v>
      </c>
      <c r="I113" s="356"/>
      <c r="J113" s="821"/>
      <c r="K113" s="356"/>
      <c r="L113" s="1279" t="s">
        <v>2958</v>
      </c>
      <c r="M113" s="1254" t="b">
        <v>0</v>
      </c>
      <c r="N113" s="1062"/>
      <c r="O113" s="821" t="s">
        <v>3264</v>
      </c>
      <c r="P113" s="821">
        <v>15</v>
      </c>
      <c r="Q113" s="1178"/>
      <c r="R113" s="1178"/>
      <c r="S113" s="356"/>
      <c r="T113" s="821"/>
      <c r="U113" s="821" t="s">
        <v>583</v>
      </c>
      <c r="V113" s="821"/>
      <c r="W113" s="821"/>
      <c r="X113" s="821" t="s">
        <v>583</v>
      </c>
      <c r="Y113" s="821"/>
      <c r="Z113" s="821"/>
      <c r="AA113" s="356"/>
      <c r="AB113" s="821"/>
      <c r="AC113" s="821"/>
      <c r="AD113" s="356" t="s">
        <v>3705</v>
      </c>
      <c r="AE113" s="356"/>
      <c r="AF113" s="356"/>
      <c r="AG113" s="404" t="s">
        <v>3251</v>
      </c>
      <c r="AH113" s="356"/>
      <c r="AI113" s="356" t="s">
        <v>2959</v>
      </c>
      <c r="AJ113" s="356"/>
      <c r="AK113" s="356"/>
      <c r="AM113" s="356"/>
      <c r="AN113" s="356"/>
      <c r="AO113" s="356"/>
    </row>
    <row r="114" spans="1:200" ht="87">
      <c r="A114" s="579">
        <f t="shared" si="4"/>
        <v>112</v>
      </c>
      <c r="B114" s="821"/>
      <c r="C114" s="356" t="s">
        <v>101</v>
      </c>
      <c r="D114" s="356" t="s">
        <v>101</v>
      </c>
      <c r="E114" s="356" t="s">
        <v>2279</v>
      </c>
      <c r="F114" s="1308" t="s">
        <v>3290</v>
      </c>
      <c r="G114" s="356" t="s">
        <v>3291</v>
      </c>
      <c r="H114" s="356" t="s">
        <v>3292</v>
      </c>
      <c r="I114" s="356" t="s">
        <v>3293</v>
      </c>
      <c r="J114" s="821"/>
      <c r="K114" s="356" t="s">
        <v>3294</v>
      </c>
      <c r="L114" s="356" t="s">
        <v>2525</v>
      </c>
      <c r="M114" s="1254" t="b">
        <v>0</v>
      </c>
      <c r="N114" s="1062"/>
      <c r="O114" s="821" t="s">
        <v>1213</v>
      </c>
      <c r="P114" s="821">
        <v>20</v>
      </c>
      <c r="Q114" s="1178"/>
      <c r="R114" s="1178"/>
      <c r="S114" s="356"/>
      <c r="T114" s="821"/>
      <c r="U114" s="821" t="s">
        <v>583</v>
      </c>
      <c r="V114" s="821"/>
      <c r="W114" s="821"/>
      <c r="X114" s="821" t="s">
        <v>583</v>
      </c>
      <c r="Y114" s="821"/>
      <c r="Z114" s="821"/>
      <c r="AA114" s="356"/>
      <c r="AB114" s="821"/>
      <c r="AC114" s="821"/>
      <c r="AD114" s="356"/>
      <c r="AE114" s="356"/>
      <c r="AF114" s="356"/>
      <c r="AG114" s="356"/>
      <c r="AH114" s="356"/>
      <c r="AI114" s="356" t="s">
        <v>2959</v>
      </c>
      <c r="AJ114" s="356"/>
      <c r="AK114" s="356"/>
      <c r="AM114" s="356"/>
      <c r="AN114" s="356"/>
      <c r="AO114" s="356"/>
    </row>
    <row r="115" spans="1:200" ht="87">
      <c r="A115" s="579">
        <f t="shared" si="4"/>
        <v>113</v>
      </c>
      <c r="B115" s="821"/>
      <c r="C115" s="822" t="s">
        <v>85</v>
      </c>
      <c r="D115" s="1025" t="s">
        <v>3073</v>
      </c>
      <c r="E115" s="1025" t="s">
        <v>3358</v>
      </c>
      <c r="F115" s="1025" t="s">
        <v>3359</v>
      </c>
      <c r="G115" s="1025" t="s">
        <v>3360</v>
      </c>
      <c r="H115" s="1025" t="s">
        <v>3361</v>
      </c>
      <c r="I115" s="1115" t="s">
        <v>3362</v>
      </c>
      <c r="J115" s="1026">
        <v>5</v>
      </c>
      <c r="K115" s="1025" t="s">
        <v>3363</v>
      </c>
      <c r="L115" s="1025" t="s">
        <v>2958</v>
      </c>
      <c r="M115" s="1254" t="b">
        <v>0</v>
      </c>
      <c r="N115" s="1069"/>
      <c r="O115" s="1026" t="s">
        <v>420</v>
      </c>
      <c r="P115" s="1483" t="s">
        <v>3338</v>
      </c>
      <c r="R115" s="1026" t="s">
        <v>3364</v>
      </c>
      <c r="S115" s="1025"/>
      <c r="T115" s="1026"/>
      <c r="U115" s="821"/>
      <c r="V115" s="821"/>
      <c r="W115" s="821"/>
      <c r="X115" s="821" t="s">
        <v>583</v>
      </c>
      <c r="Y115" s="821"/>
      <c r="Z115" s="821"/>
      <c r="AA115" s="821"/>
      <c r="AB115" s="821"/>
      <c r="AC115" s="356"/>
      <c r="AD115" s="356" t="s">
        <v>3339</v>
      </c>
      <c r="AE115" s="356"/>
      <c r="AF115" s="356"/>
      <c r="AG115" s="356"/>
      <c r="AH115" s="356" t="s">
        <v>3340</v>
      </c>
      <c r="AI115" s="356" t="s">
        <v>2959</v>
      </c>
      <c r="AJ115" s="356"/>
      <c r="AK115" s="356"/>
      <c r="AM115" s="356"/>
      <c r="AN115" s="356"/>
      <c r="AO115" s="356"/>
    </row>
    <row r="116" spans="1:200" ht="93.6" customHeight="1">
      <c r="A116" s="579">
        <f t="shared" si="4"/>
        <v>114</v>
      </c>
      <c r="C116" t="s">
        <v>101</v>
      </c>
      <c r="D116" s="722" t="s">
        <v>3295</v>
      </c>
      <c r="E116" s="722" t="s">
        <v>3296</v>
      </c>
      <c r="F116" s="722" t="s">
        <v>3297</v>
      </c>
      <c r="G116" s="722" t="s">
        <v>3298</v>
      </c>
      <c r="H116" s="722" t="s">
        <v>3299</v>
      </c>
      <c r="I116" s="722" t="s">
        <v>3300</v>
      </c>
      <c r="J116" s="1275"/>
      <c r="L116" s="1052"/>
      <c r="O116" s="1031" t="s">
        <v>958</v>
      </c>
      <c r="P116">
        <v>10</v>
      </c>
      <c r="Q116">
        <v>13</v>
      </c>
      <c r="R116">
        <v>13</v>
      </c>
      <c r="T116"/>
      <c r="X116" s="821" t="s">
        <v>583</v>
      </c>
    </row>
    <row r="117" spans="1:200" ht="87">
      <c r="A117" s="579">
        <f t="shared" si="4"/>
        <v>115</v>
      </c>
      <c r="B117" s="821"/>
      <c r="C117" s="356" t="s">
        <v>101</v>
      </c>
      <c r="D117" s="356" t="s">
        <v>3080</v>
      </c>
      <c r="E117" s="356" t="s">
        <v>3301</v>
      </c>
      <c r="F117" s="1308" t="s">
        <v>3302</v>
      </c>
      <c r="G117" s="356" t="s">
        <v>3303</v>
      </c>
      <c r="H117" s="800" t="s">
        <v>3304</v>
      </c>
      <c r="I117" s="356" t="s">
        <v>3305</v>
      </c>
      <c r="J117" s="821"/>
      <c r="K117" s="356"/>
      <c r="L117" s="356" t="s">
        <v>2958</v>
      </c>
      <c r="M117" s="1254" t="b">
        <v>0</v>
      </c>
      <c r="N117" s="1062"/>
      <c r="O117" s="821" t="s">
        <v>958</v>
      </c>
      <c r="P117" s="821">
        <v>10</v>
      </c>
      <c r="Q117" s="1178"/>
      <c r="R117" s="1178"/>
      <c r="S117" s="356"/>
      <c r="T117" s="821"/>
      <c r="U117" s="821" t="s">
        <v>583</v>
      </c>
      <c r="V117" s="821"/>
      <c r="W117" s="821"/>
      <c r="X117" s="821" t="s">
        <v>583</v>
      </c>
      <c r="Y117" s="821"/>
      <c r="Z117" s="821"/>
      <c r="AA117" s="356"/>
      <c r="AB117" s="821"/>
      <c r="AC117" s="356"/>
      <c r="AD117" s="356"/>
      <c r="AE117" s="356"/>
      <c r="AF117" s="356"/>
      <c r="AG117" s="356"/>
      <c r="AH117" s="356"/>
      <c r="AI117" s="356" t="s">
        <v>2959</v>
      </c>
      <c r="AJ117" s="356"/>
      <c r="AK117" s="356"/>
      <c r="AM117" s="356"/>
      <c r="AN117" s="356"/>
      <c r="AO117" s="356"/>
    </row>
    <row r="118" spans="1:200" ht="57.95">
      <c r="A118" s="579">
        <f t="shared" si="4"/>
        <v>116</v>
      </c>
      <c r="B118" s="821"/>
      <c r="C118" s="356" t="s">
        <v>101</v>
      </c>
      <c r="D118" s="356" t="s">
        <v>3080</v>
      </c>
      <c r="E118" s="356" t="s">
        <v>2230</v>
      </c>
      <c r="F118" s="356" t="s">
        <v>3081</v>
      </c>
      <c r="G118" s="356" t="s">
        <v>3082</v>
      </c>
      <c r="H118" s="356" t="s">
        <v>3083</v>
      </c>
      <c r="I118" s="356" t="s">
        <v>3084</v>
      </c>
      <c r="J118" s="821"/>
      <c r="K118" s="356" t="s">
        <v>3085</v>
      </c>
      <c r="L118" s="356" t="s">
        <v>2525</v>
      </c>
      <c r="M118" s="821" t="s">
        <v>1315</v>
      </c>
      <c r="N118" s="1062"/>
      <c r="O118" s="821" t="s">
        <v>958</v>
      </c>
      <c r="P118" s="821">
        <v>20</v>
      </c>
      <c r="Q118" s="1178"/>
      <c r="R118" s="776"/>
      <c r="S118" s="356"/>
      <c r="T118" s="356"/>
      <c r="U118" s="821" t="s">
        <v>583</v>
      </c>
      <c r="V118" s="821"/>
      <c r="W118" s="821"/>
      <c r="X118" s="821" t="s">
        <v>583</v>
      </c>
      <c r="Y118" s="821"/>
      <c r="Z118" s="821"/>
      <c r="AA118" s="356"/>
      <c r="AB118" s="821"/>
      <c r="AC118" s="821"/>
      <c r="AD118" s="821"/>
      <c r="AE118" s="821"/>
      <c r="AF118" s="356"/>
      <c r="AG118" s="137" t="s">
        <v>3086</v>
      </c>
      <c r="AH118" s="356"/>
      <c r="AI118" s="356" t="s">
        <v>35</v>
      </c>
      <c r="AJ118" s="356"/>
      <c r="AK118" s="356"/>
      <c r="AM118" s="356"/>
      <c r="AN118" s="356"/>
      <c r="AO118" s="356"/>
    </row>
    <row r="119" spans="1:200" ht="217.5">
      <c r="A119" s="579">
        <f t="shared" si="4"/>
        <v>117</v>
      </c>
      <c r="B119" s="821"/>
      <c r="C119" s="356" t="s">
        <v>101</v>
      </c>
      <c r="D119" s="356" t="s">
        <v>3080</v>
      </c>
      <c r="E119" s="356" t="s">
        <v>3306</v>
      </c>
      <c r="F119" s="356" t="s">
        <v>3307</v>
      </c>
      <c r="G119" s="356" t="s">
        <v>3308</v>
      </c>
      <c r="H119" s="356" t="s">
        <v>3309</v>
      </c>
      <c r="I119" s="356" t="s">
        <v>3310</v>
      </c>
      <c r="J119" s="821"/>
      <c r="K119" s="356" t="s">
        <v>3311</v>
      </c>
      <c r="L119" s="356" t="s">
        <v>2525</v>
      </c>
      <c r="M119" s="821" t="s">
        <v>1315</v>
      </c>
      <c r="N119" s="1062"/>
      <c r="O119" s="821" t="s">
        <v>958</v>
      </c>
      <c r="P119" s="821">
        <v>25</v>
      </c>
      <c r="Q119" s="1178"/>
      <c r="R119" s="776"/>
      <c r="S119" s="356"/>
      <c r="T119" s="356"/>
      <c r="U119" s="821" t="s">
        <v>583</v>
      </c>
      <c r="V119" s="821"/>
      <c r="W119" s="821"/>
      <c r="X119" s="821" t="s">
        <v>583</v>
      </c>
      <c r="Y119" s="821"/>
      <c r="Z119" s="821"/>
      <c r="AA119" s="356"/>
      <c r="AB119" s="821"/>
      <c r="AC119" s="821"/>
      <c r="AD119" s="821"/>
      <c r="AE119" s="821"/>
      <c r="AF119" s="356"/>
      <c r="AG119" s="821"/>
      <c r="AH119" s="356" t="s">
        <v>3312</v>
      </c>
      <c r="AI119" s="356"/>
      <c r="AJ119" s="356"/>
      <c r="AK119" s="356"/>
      <c r="AM119" s="356"/>
      <c r="AN119" s="356"/>
      <c r="AO119" s="356"/>
    </row>
    <row r="120" spans="1:200" ht="92.1" customHeight="1">
      <c r="A120" s="579">
        <f t="shared" si="4"/>
        <v>118</v>
      </c>
      <c r="B120" s="821"/>
      <c r="C120" s="356" t="s">
        <v>101</v>
      </c>
      <c r="D120" s="356" t="s">
        <v>3313</v>
      </c>
      <c r="E120" s="356" t="s">
        <v>3314</v>
      </c>
      <c r="F120" s="356"/>
      <c r="G120" s="356" t="s">
        <v>3315</v>
      </c>
      <c r="H120" s="356" t="s">
        <v>3316</v>
      </c>
      <c r="I120" s="356" t="s">
        <v>3317</v>
      </c>
      <c r="J120" s="821">
        <v>7</v>
      </c>
      <c r="K120" s="356"/>
      <c r="L120" s="356" t="s">
        <v>2525</v>
      </c>
      <c r="M120" s="821"/>
      <c r="N120" s="1062"/>
      <c r="O120" s="821" t="s">
        <v>958</v>
      </c>
      <c r="P120" s="821">
        <v>20</v>
      </c>
      <c r="Q120" s="1178"/>
      <c r="R120" s="776"/>
      <c r="S120" s="356"/>
      <c r="T120" s="356"/>
      <c r="U120" s="821"/>
      <c r="V120" s="821"/>
      <c r="W120" s="821"/>
      <c r="X120" s="821" t="s">
        <v>583</v>
      </c>
      <c r="Y120" s="821"/>
      <c r="Z120" s="821"/>
      <c r="AA120" s="356"/>
      <c r="AB120" s="821"/>
      <c r="AC120" s="821"/>
      <c r="AD120" s="821"/>
      <c r="AE120" s="821"/>
      <c r="AF120" s="356"/>
      <c r="AG120" s="821"/>
      <c r="AH120" s="356"/>
      <c r="AI120" s="356"/>
      <c r="AJ120" s="356"/>
      <c r="AK120" s="356"/>
      <c r="AM120" s="356"/>
      <c r="AN120" s="356"/>
      <c r="AO120" s="356"/>
    </row>
    <row r="121" spans="1:200" s="1077" customFormat="1" ht="57.95">
      <c r="A121" s="579">
        <f t="shared" si="4"/>
        <v>119</v>
      </c>
      <c r="B121" s="821" t="s">
        <v>3716</v>
      </c>
      <c r="C121" s="356" t="s">
        <v>101</v>
      </c>
      <c r="D121" s="356" t="s">
        <v>101</v>
      </c>
      <c r="E121" s="356" t="s">
        <v>2956</v>
      </c>
      <c r="F121" s="1308" t="s">
        <v>193</v>
      </c>
      <c r="G121" s="356" t="s">
        <v>194</v>
      </c>
      <c r="H121" s="356" t="s">
        <v>193</v>
      </c>
      <c r="I121" s="822" t="s">
        <v>2276</v>
      </c>
      <c r="J121" s="821">
        <v>2</v>
      </c>
      <c r="K121" s="356" t="s">
        <v>2957</v>
      </c>
      <c r="L121" s="356" t="s">
        <v>2958</v>
      </c>
      <c r="M121" s="1254" t="b">
        <v>0</v>
      </c>
      <c r="N121" s="821"/>
      <c r="O121" s="821" t="s">
        <v>1213</v>
      </c>
      <c r="P121" s="821">
        <v>50</v>
      </c>
      <c r="Q121" s="1178"/>
      <c r="R121" s="1178"/>
      <c r="S121" s="356"/>
      <c r="T121" s="821"/>
      <c r="U121" s="821"/>
      <c r="V121" s="821"/>
      <c r="W121" s="821"/>
      <c r="X121" s="821" t="s">
        <v>583</v>
      </c>
      <c r="Y121" s="821"/>
      <c r="Z121" s="821"/>
      <c r="AA121" s="356"/>
      <c r="AB121" s="821"/>
      <c r="AC121" s="821"/>
      <c r="AD121" s="356" t="s">
        <v>3705</v>
      </c>
      <c r="AE121" s="821"/>
      <c r="AF121" s="356"/>
      <c r="AG121" s="821"/>
      <c r="AH121" s="356"/>
      <c r="AI121" s="356" t="s">
        <v>2959</v>
      </c>
      <c r="AJ121" s="356"/>
      <c r="AK121" s="356"/>
      <c r="AL121"/>
      <c r="AM121" s="356"/>
      <c r="AN121" s="356"/>
      <c r="AO121" s="356"/>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row>
    <row r="122" spans="1:200" ht="116.1">
      <c r="A122" s="579">
        <f t="shared" si="4"/>
        <v>120</v>
      </c>
      <c r="B122" s="821"/>
      <c r="C122" s="356" t="s">
        <v>101</v>
      </c>
      <c r="D122" s="356" t="s">
        <v>101</v>
      </c>
      <c r="E122" s="356" t="s">
        <v>2288</v>
      </c>
      <c r="F122" s="356" t="s">
        <v>3318</v>
      </c>
      <c r="G122" s="356" t="s">
        <v>3319</v>
      </c>
      <c r="H122" s="356" t="s">
        <v>3320</v>
      </c>
      <c r="I122" s="356" t="s">
        <v>3321</v>
      </c>
      <c r="J122" s="821">
        <v>7</v>
      </c>
      <c r="K122" s="356" t="s">
        <v>3322</v>
      </c>
      <c r="L122" s="356" t="s">
        <v>3323</v>
      </c>
      <c r="M122" s="821" t="s">
        <v>6</v>
      </c>
      <c r="N122" s="1062" t="s">
        <v>3324</v>
      </c>
      <c r="O122" s="821" t="s">
        <v>3538</v>
      </c>
      <c r="P122" s="1058">
        <v>30</v>
      </c>
      <c r="Q122" s="1178"/>
      <c r="R122" s="776"/>
      <c r="S122" s="804"/>
      <c r="T122" s="137" t="s">
        <v>3325</v>
      </c>
      <c r="U122" s="821"/>
      <c r="V122" s="821"/>
      <c r="W122" s="821"/>
      <c r="X122" s="821" t="s">
        <v>583</v>
      </c>
      <c r="Y122" s="821"/>
      <c r="Z122" s="821"/>
      <c r="AA122" s="356"/>
      <c r="AB122" s="821"/>
      <c r="AC122" s="821"/>
      <c r="AD122" s="356" t="s">
        <v>3705</v>
      </c>
      <c r="AE122" s="821"/>
      <c r="AF122" s="356"/>
      <c r="AG122" s="821"/>
      <c r="AH122" s="356"/>
      <c r="AI122" s="356" t="s">
        <v>35</v>
      </c>
      <c r="AJ122" s="356"/>
      <c r="AK122" s="356"/>
      <c r="AM122" s="356"/>
      <c r="AN122" s="356"/>
      <c r="AO122" s="356"/>
    </row>
    <row r="123" spans="1:200" ht="174">
      <c r="A123" s="579">
        <f t="shared" si="4"/>
        <v>121</v>
      </c>
      <c r="C123" t="s">
        <v>263</v>
      </c>
      <c r="D123" t="s">
        <v>263</v>
      </c>
      <c r="E123" s="722" t="s">
        <v>3642</v>
      </c>
      <c r="F123" s="722" t="s">
        <v>3643</v>
      </c>
      <c r="G123" s="722" t="s">
        <v>3644</v>
      </c>
      <c r="H123" s="722" t="s">
        <v>3645</v>
      </c>
      <c r="J123">
        <v>8</v>
      </c>
      <c r="L123" s="1031" t="s">
        <v>2525</v>
      </c>
      <c r="O123" s="1031" t="s">
        <v>1634</v>
      </c>
      <c r="P123" s="722" t="s">
        <v>3717</v>
      </c>
      <c r="T123" s="1433" t="s">
        <v>3718</v>
      </c>
      <c r="U123">
        <v>2</v>
      </c>
      <c r="X123" t="s">
        <v>2944</v>
      </c>
      <c r="Y123">
        <v>8</v>
      </c>
      <c r="Z123" t="s">
        <v>6</v>
      </c>
      <c r="AB123">
        <v>33</v>
      </c>
      <c r="AC123">
        <v>3</v>
      </c>
      <c r="AF123" s="404" t="s">
        <v>3627</v>
      </c>
      <c r="AK123" s="1281">
        <v>46247</v>
      </c>
    </row>
    <row r="124" spans="1:200" ht="87">
      <c r="A124" s="579">
        <f t="shared" si="4"/>
        <v>122</v>
      </c>
      <c r="B124" s="821"/>
      <c r="C124" s="356" t="s">
        <v>101</v>
      </c>
      <c r="D124" s="356" t="s">
        <v>101</v>
      </c>
      <c r="E124" s="356" t="s">
        <v>2279</v>
      </c>
      <c r="F124" s="356" t="s">
        <v>3344</v>
      </c>
      <c r="G124" s="1025" t="s">
        <v>3345</v>
      </c>
      <c r="H124" s="356" t="s">
        <v>3346</v>
      </c>
      <c r="I124" s="1025" t="s">
        <v>3293</v>
      </c>
      <c r="J124" s="821"/>
      <c r="K124" s="356" t="s">
        <v>3322</v>
      </c>
      <c r="L124" s="356" t="s">
        <v>2821</v>
      </c>
      <c r="M124" s="821"/>
      <c r="N124" s="1062"/>
      <c r="O124" s="821" t="s">
        <v>1213</v>
      </c>
      <c r="P124" s="1058">
        <v>12</v>
      </c>
      <c r="Q124" s="1178"/>
      <c r="R124" s="776"/>
      <c r="S124" s="356"/>
      <c r="T124" s="356"/>
      <c r="U124" s="821"/>
      <c r="V124" s="821"/>
      <c r="W124" s="821"/>
      <c r="X124" s="821" t="s">
        <v>583</v>
      </c>
      <c r="Y124" s="821"/>
      <c r="Z124" s="821"/>
      <c r="AA124" s="356"/>
      <c r="AB124" s="821"/>
      <c r="AC124" s="821"/>
      <c r="AD124" s="821" t="s">
        <v>3705</v>
      </c>
      <c r="AE124" s="821"/>
      <c r="AF124" s="356"/>
      <c r="AG124" s="356"/>
      <c r="AH124" s="356"/>
      <c r="AI124" s="356" t="s">
        <v>35</v>
      </c>
      <c r="AJ124" s="356"/>
      <c r="AK124" s="356"/>
      <c r="AM124" s="356"/>
      <c r="AN124" s="356"/>
      <c r="AO124" s="356"/>
    </row>
    <row r="125" spans="1:200" ht="116.1">
      <c r="A125" s="579">
        <f t="shared" si="4"/>
        <v>123</v>
      </c>
      <c r="B125" s="821"/>
      <c r="C125" s="1025" t="s">
        <v>101</v>
      </c>
      <c r="D125" s="1025" t="s">
        <v>101</v>
      </c>
      <c r="E125" s="1025" t="s">
        <v>3348</v>
      </c>
      <c r="F125" s="1025" t="s">
        <v>3349</v>
      </c>
      <c r="G125" s="1470" t="s">
        <v>3350</v>
      </c>
      <c r="H125" s="1470" t="s">
        <v>3351</v>
      </c>
      <c r="I125" s="1025" t="s">
        <v>3293</v>
      </c>
      <c r="J125" s="821"/>
      <c r="K125" s="1025"/>
      <c r="L125" s="356" t="s">
        <v>2821</v>
      </c>
      <c r="M125" s="821"/>
      <c r="N125" s="1062"/>
      <c r="O125" s="821" t="s">
        <v>1213</v>
      </c>
      <c r="P125" s="1058">
        <v>10</v>
      </c>
      <c r="Q125" s="1178"/>
      <c r="R125" s="776"/>
      <c r="S125" s="356"/>
      <c r="T125" s="356"/>
      <c r="U125" s="821"/>
      <c r="V125" s="821"/>
      <c r="W125" s="821"/>
      <c r="X125" s="821" t="s">
        <v>583</v>
      </c>
      <c r="Y125" s="821"/>
      <c r="Z125" s="821"/>
      <c r="AA125" s="356"/>
      <c r="AB125" s="821"/>
      <c r="AC125" s="821"/>
      <c r="AD125" s="821" t="s">
        <v>3705</v>
      </c>
      <c r="AE125" s="821"/>
      <c r="AF125" s="356"/>
      <c r="AG125" s="356"/>
      <c r="AH125" s="356"/>
      <c r="AI125" s="356" t="s">
        <v>35</v>
      </c>
      <c r="AJ125" s="356"/>
      <c r="AK125" s="356"/>
      <c r="AM125" s="356"/>
      <c r="AN125" s="356"/>
      <c r="AO125" s="356"/>
    </row>
    <row r="126" spans="1:200" ht="174">
      <c r="A126" s="579">
        <f t="shared" si="4"/>
        <v>124</v>
      </c>
      <c r="B126" s="821"/>
      <c r="C126" s="822" t="s">
        <v>180</v>
      </c>
      <c r="D126" s="356" t="s">
        <v>263</v>
      </c>
      <c r="E126" s="356" t="s">
        <v>3719</v>
      </c>
      <c r="F126" s="1415" t="s">
        <v>3720</v>
      </c>
      <c r="G126" s="1449" t="s">
        <v>3721</v>
      </c>
      <c r="H126" s="356"/>
      <c r="I126" s="356" t="s">
        <v>3722</v>
      </c>
      <c r="J126" s="821"/>
      <c r="K126" s="356"/>
      <c r="L126" s="356"/>
      <c r="M126" s="821"/>
      <c r="N126" s="1062"/>
      <c r="O126" s="821"/>
      <c r="P126" s="821" t="s">
        <v>3689</v>
      </c>
      <c r="Q126" s="821"/>
      <c r="R126" s="356"/>
      <c r="S126" s="356"/>
      <c r="T126" s="356"/>
      <c r="U126" s="821"/>
      <c r="V126" s="821"/>
      <c r="W126" s="821"/>
      <c r="X126" s="1077" t="s">
        <v>2944</v>
      </c>
      <c r="Y126" s="821">
        <v>8</v>
      </c>
      <c r="Z126" s="821" t="s">
        <v>6</v>
      </c>
      <c r="AA126" s="356"/>
      <c r="AB126" s="356">
        <v>5.5</v>
      </c>
      <c r="AC126" s="356">
        <v>3</v>
      </c>
      <c r="AD126" s="821"/>
      <c r="AE126" s="821"/>
      <c r="AF126" s="356"/>
      <c r="AG126" s="356"/>
      <c r="AH126" s="356"/>
      <c r="AI126" s="356"/>
      <c r="AJ126" s="356"/>
      <c r="AK126" s="356"/>
      <c r="AM126" s="356"/>
      <c r="AN126" s="356"/>
      <c r="AO126" s="356"/>
    </row>
    <row r="127" spans="1:200" ht="144.94999999999999">
      <c r="A127" s="579">
        <f t="shared" si="4"/>
        <v>125</v>
      </c>
      <c r="C127" s="822" t="s">
        <v>85</v>
      </c>
      <c r="D127" s="356" t="s">
        <v>3093</v>
      </c>
      <c r="E127" s="722" t="s">
        <v>3167</v>
      </c>
      <c r="F127" s="722" t="s">
        <v>3168</v>
      </c>
      <c r="G127" s="722" t="s">
        <v>3169</v>
      </c>
      <c r="H127" s="722" t="s">
        <v>3170</v>
      </c>
      <c r="I127" s="1289" t="s">
        <v>3171</v>
      </c>
      <c r="J127">
        <v>8</v>
      </c>
      <c r="K127" s="1031" t="s">
        <v>3172</v>
      </c>
      <c r="L127" s="1031" t="s">
        <v>2525</v>
      </c>
      <c r="N127" s="1281">
        <v>46246</v>
      </c>
      <c r="O127" s="1031" t="s">
        <v>1544</v>
      </c>
      <c r="P127" s="722">
        <v>39.472499999999997</v>
      </c>
      <c r="Q127" s="1031">
        <v>29</v>
      </c>
      <c r="T127"/>
      <c r="X127" t="s">
        <v>583</v>
      </c>
      <c r="AD127" t="s">
        <v>3145</v>
      </c>
    </row>
    <row r="128" spans="1:200" ht="290.10000000000002">
      <c r="A128" s="579">
        <f t="shared" si="4"/>
        <v>126</v>
      </c>
      <c r="C128" s="822" t="s">
        <v>85</v>
      </c>
      <c r="D128" s="1025" t="s">
        <v>3093</v>
      </c>
      <c r="E128" s="1177" t="s">
        <v>3167</v>
      </c>
      <c r="F128" s="1177" t="s">
        <v>3173</v>
      </c>
      <c r="G128" s="1177" t="s">
        <v>3174</v>
      </c>
      <c r="H128" s="1177" t="s">
        <v>3175</v>
      </c>
      <c r="I128" s="1469" t="s">
        <v>3176</v>
      </c>
      <c r="J128" s="1275">
        <v>8</v>
      </c>
      <c r="K128" s="1031" t="s">
        <v>3177</v>
      </c>
      <c r="L128" s="1052" t="s">
        <v>2525</v>
      </c>
      <c r="N128" s="1281">
        <v>46246</v>
      </c>
      <c r="O128" s="1031" t="s">
        <v>1544</v>
      </c>
      <c r="P128" s="722">
        <v>9.6950000000000003</v>
      </c>
      <c r="Q128" s="1031">
        <v>30</v>
      </c>
      <c r="T128"/>
      <c r="X128" t="s">
        <v>583</v>
      </c>
      <c r="AD128" t="s">
        <v>3145</v>
      </c>
    </row>
    <row r="129" spans="1:41" ht="29.1">
      <c r="A129" s="579">
        <f t="shared" si="4"/>
        <v>127</v>
      </c>
      <c r="C129" s="822" t="s">
        <v>85</v>
      </c>
      <c r="D129" s="1025" t="s">
        <v>3093</v>
      </c>
      <c r="E129" s="1177" t="s">
        <v>3202</v>
      </c>
      <c r="F129" s="1177" t="s">
        <v>3203</v>
      </c>
      <c r="G129" s="1177" t="s">
        <v>3204</v>
      </c>
      <c r="H129" s="1177" t="s">
        <v>3205</v>
      </c>
      <c r="I129" s="1275"/>
      <c r="J129" s="1275">
        <v>8</v>
      </c>
      <c r="K129" s="356" t="s">
        <v>3125</v>
      </c>
      <c r="L129" s="1052" t="s">
        <v>2525</v>
      </c>
      <c r="N129" s="1281">
        <v>46246</v>
      </c>
      <c r="O129" s="1031" t="s">
        <v>1544</v>
      </c>
      <c r="P129" s="722">
        <v>13.85</v>
      </c>
      <c r="Q129" s="1031">
        <v>31</v>
      </c>
      <c r="T129"/>
      <c r="X129" t="s">
        <v>583</v>
      </c>
      <c r="AD129" t="s">
        <v>3145</v>
      </c>
    </row>
    <row r="130" spans="1:41" ht="116.1">
      <c r="A130" s="579">
        <f t="shared" si="4"/>
        <v>128</v>
      </c>
      <c r="C130" s="1275" t="s">
        <v>101</v>
      </c>
      <c r="D130" s="1177" t="s">
        <v>101</v>
      </c>
      <c r="E130" s="1177" t="s">
        <v>2192</v>
      </c>
      <c r="F130" s="1177" t="s">
        <v>3353</v>
      </c>
      <c r="G130" s="1177" t="s">
        <v>3354</v>
      </c>
      <c r="H130" s="1177" t="s">
        <v>3355</v>
      </c>
      <c r="I130" s="1177" t="s">
        <v>3356</v>
      </c>
      <c r="J130" s="1052">
        <v>8</v>
      </c>
      <c r="K130" s="1031" t="s">
        <v>1213</v>
      </c>
      <c r="L130" s="1052" t="s">
        <v>2525</v>
      </c>
      <c r="M130" s="1254" t="b">
        <v>0</v>
      </c>
      <c r="N130" s="1233">
        <v>46247</v>
      </c>
      <c r="O130" s="1031" t="s">
        <v>1213</v>
      </c>
      <c r="P130">
        <v>5</v>
      </c>
      <c r="T130"/>
      <c r="X130" t="s">
        <v>583</v>
      </c>
      <c r="AF130" s="404" t="s">
        <v>3357</v>
      </c>
    </row>
    <row r="131" spans="1:41" ht="174">
      <c r="A131" s="579">
        <f t="shared" si="4"/>
        <v>129</v>
      </c>
      <c r="C131" s="1275" t="s">
        <v>2935</v>
      </c>
      <c r="D131" s="1177" t="s">
        <v>2936</v>
      </c>
      <c r="E131" s="1177" t="s">
        <v>2937</v>
      </c>
      <c r="F131" s="1025" t="s">
        <v>2938</v>
      </c>
      <c r="G131" s="1025" t="s">
        <v>2939</v>
      </c>
      <c r="H131" s="1025" t="s">
        <v>2940</v>
      </c>
      <c r="I131" s="1025" t="s">
        <v>2941</v>
      </c>
      <c r="J131" s="1275">
        <v>8</v>
      </c>
      <c r="K131" s="1026" t="s">
        <v>2942</v>
      </c>
      <c r="L131" s="1052" t="s">
        <v>2525</v>
      </c>
      <c r="M131" s="1254" t="b">
        <v>1</v>
      </c>
      <c r="N131" s="1497">
        <v>46247</v>
      </c>
      <c r="O131" s="1052" t="s">
        <v>607</v>
      </c>
      <c r="P131" s="1052">
        <v>80</v>
      </c>
      <c r="Q131" s="1052"/>
      <c r="S131" s="1490">
        <v>46258</v>
      </c>
      <c r="T131" s="1179" t="s">
        <v>2943</v>
      </c>
      <c r="W131" s="1496">
        <v>46266</v>
      </c>
      <c r="X131" s="1077" t="s">
        <v>2944</v>
      </c>
      <c r="Y131" s="1031">
        <v>8</v>
      </c>
      <c r="Z131" s="1031" t="s">
        <v>1315</v>
      </c>
      <c r="AB131" s="722" t="s">
        <v>2945</v>
      </c>
      <c r="AC131" s="1031">
        <v>10</v>
      </c>
      <c r="AF131" s="404" t="s">
        <v>2946</v>
      </c>
    </row>
    <row r="132" spans="1:41" ht="391.5">
      <c r="A132" s="579">
        <f t="shared" si="4"/>
        <v>130</v>
      </c>
      <c r="C132" s="1275" t="s">
        <v>101</v>
      </c>
      <c r="D132" s="1177" t="s">
        <v>101</v>
      </c>
      <c r="E132" s="1177" t="s">
        <v>3223</v>
      </c>
      <c r="F132" s="1177" t="s">
        <v>3224</v>
      </c>
      <c r="G132" s="1177" t="s">
        <v>3225</v>
      </c>
      <c r="H132" s="1177" t="s">
        <v>3226</v>
      </c>
      <c r="I132" s="1177" t="s">
        <v>3227</v>
      </c>
      <c r="J132" s="1275">
        <v>8</v>
      </c>
      <c r="K132" s="1026" t="s">
        <v>3228</v>
      </c>
      <c r="L132" s="1052" t="s">
        <v>2525</v>
      </c>
      <c r="M132" s="1254" t="b">
        <v>0</v>
      </c>
      <c r="N132" s="1233">
        <v>46247</v>
      </c>
      <c r="O132" s="821" t="s">
        <v>3229</v>
      </c>
      <c r="P132" s="1230" t="s">
        <v>3230</v>
      </c>
      <c r="Q132" s="1052">
        <v>17</v>
      </c>
      <c r="R132" s="1275"/>
      <c r="T132"/>
      <c r="X132" t="s">
        <v>583</v>
      </c>
      <c r="AF132" s="404" t="s">
        <v>3231</v>
      </c>
    </row>
    <row r="133" spans="1:41" ht="130.5">
      <c r="A133" s="579">
        <f t="shared" si="4"/>
        <v>131</v>
      </c>
      <c r="C133" s="822" t="s">
        <v>85</v>
      </c>
      <c r="D133" s="1166" t="s">
        <v>3073</v>
      </c>
      <c r="E133" s="1166" t="s">
        <v>3260</v>
      </c>
      <c r="F133" s="1323" t="s">
        <v>3261</v>
      </c>
      <c r="G133" s="1166" t="s">
        <v>3262</v>
      </c>
      <c r="H133" s="1323"/>
      <c r="I133" s="1322"/>
      <c r="J133" s="1480">
        <v>8</v>
      </c>
      <c r="K133" s="1480"/>
      <c r="L133" s="1052" t="s">
        <v>2525</v>
      </c>
      <c r="N133" s="1471">
        <v>46252</v>
      </c>
      <c r="O133" s="821" t="s">
        <v>420</v>
      </c>
      <c r="P133" s="722">
        <v>44.32</v>
      </c>
      <c r="Q133" s="1031">
        <v>33</v>
      </c>
      <c r="T133"/>
      <c r="X133" t="s">
        <v>583</v>
      </c>
      <c r="AD133" t="s">
        <v>3145</v>
      </c>
    </row>
    <row r="134" spans="1:41" ht="72.599999999999994">
      <c r="A134" s="579">
        <f t="shared" si="4"/>
        <v>132</v>
      </c>
      <c r="C134" t="s">
        <v>101</v>
      </c>
      <c r="D134" s="722" t="s">
        <v>3295</v>
      </c>
      <c r="E134" s="722" t="s">
        <v>3396</v>
      </c>
      <c r="F134" s="722" t="s">
        <v>3397</v>
      </c>
      <c r="G134" s="722" t="s">
        <v>3398</v>
      </c>
      <c r="H134" s="722" t="s">
        <v>3399</v>
      </c>
      <c r="I134" s="722" t="s">
        <v>3400</v>
      </c>
      <c r="L134" s="1052"/>
      <c r="O134" s="821" t="s">
        <v>3229</v>
      </c>
      <c r="P134">
        <v>10</v>
      </c>
      <c r="Q134">
        <v>14</v>
      </c>
      <c r="R134">
        <v>14</v>
      </c>
      <c r="T134"/>
      <c r="X134" s="821" t="s">
        <v>583</v>
      </c>
    </row>
    <row r="135" spans="1:41" ht="29.1">
      <c r="A135" s="579">
        <f t="shared" si="4"/>
        <v>133</v>
      </c>
      <c r="C135" s="822" t="s">
        <v>85</v>
      </c>
      <c r="D135" s="356" t="s">
        <v>1889</v>
      </c>
      <c r="E135" s="356" t="s">
        <v>3723</v>
      </c>
      <c r="F135" s="356" t="s">
        <v>3724</v>
      </c>
      <c r="G135" s="356" t="s">
        <v>3725</v>
      </c>
      <c r="J135">
        <v>8</v>
      </c>
      <c r="L135" s="1052" t="s">
        <v>2525</v>
      </c>
      <c r="M135" s="1275"/>
      <c r="N135" s="1471">
        <v>46252</v>
      </c>
      <c r="O135" s="1031" t="s">
        <v>420</v>
      </c>
      <c r="P135" s="722">
        <v>59.555</v>
      </c>
      <c r="Q135" s="1031">
        <v>1</v>
      </c>
      <c r="W135" s="1281">
        <v>46280</v>
      </c>
      <c r="X135" t="s">
        <v>2944</v>
      </c>
      <c r="Y135">
        <v>8</v>
      </c>
      <c r="Z135" s="1275" t="s">
        <v>2955</v>
      </c>
      <c r="AA135" s="1275"/>
      <c r="AB135" s="1275" t="s">
        <v>3726</v>
      </c>
    </row>
    <row r="136" spans="1:41" ht="101.45">
      <c r="A136" s="579">
        <f t="shared" si="4"/>
        <v>134</v>
      </c>
      <c r="C136" s="822" t="s">
        <v>85</v>
      </c>
      <c r="D136" s="1025" t="s">
        <v>85</v>
      </c>
      <c r="E136" s="1177" t="s">
        <v>3272</v>
      </c>
      <c r="F136" s="1177" t="s">
        <v>3273</v>
      </c>
      <c r="G136" s="1177" t="s">
        <v>3274</v>
      </c>
      <c r="H136" s="1177"/>
      <c r="I136" s="1275"/>
      <c r="J136">
        <v>8</v>
      </c>
      <c r="K136" s="1052"/>
      <c r="L136" s="1052" t="s">
        <v>2525</v>
      </c>
      <c r="N136" s="1281">
        <v>46252</v>
      </c>
      <c r="O136" s="1031" t="s">
        <v>420</v>
      </c>
      <c r="P136" s="722">
        <v>31.855</v>
      </c>
      <c r="Q136" s="1031">
        <v>34</v>
      </c>
      <c r="X136" t="s">
        <v>583</v>
      </c>
      <c r="AD136" t="s">
        <v>3145</v>
      </c>
    </row>
    <row r="137" spans="1:41" ht="116.1">
      <c r="A137" s="579">
        <f t="shared" si="4"/>
        <v>135</v>
      </c>
      <c r="B137" s="821"/>
      <c r="C137" s="822" t="s">
        <v>263</v>
      </c>
      <c r="D137" s="356" t="s">
        <v>263</v>
      </c>
      <c r="E137" s="356" t="s">
        <v>2156</v>
      </c>
      <c r="F137" s="786" t="s">
        <v>3391</v>
      </c>
      <c r="G137" s="356" t="s">
        <v>3392</v>
      </c>
      <c r="H137" s="356" t="s">
        <v>3393</v>
      </c>
      <c r="I137" s="356" t="s">
        <v>3394</v>
      </c>
      <c r="J137" s="821">
        <v>8</v>
      </c>
      <c r="K137" s="356" t="s">
        <v>1634</v>
      </c>
      <c r="L137" s="356" t="s">
        <v>2511</v>
      </c>
      <c r="M137" s="1254" t="b">
        <v>0</v>
      </c>
      <c r="N137" s="1062" t="s">
        <v>3395</v>
      </c>
      <c r="O137" s="821" t="s">
        <v>2844</v>
      </c>
      <c r="P137" s="821">
        <v>30</v>
      </c>
      <c r="Q137" s="821"/>
      <c r="R137" s="821"/>
      <c r="S137" s="356"/>
      <c r="T137" s="356"/>
      <c r="U137" s="821">
        <v>1</v>
      </c>
      <c r="V137" s="821"/>
      <c r="W137" s="821"/>
      <c r="X137" s="821" t="s">
        <v>583</v>
      </c>
      <c r="Y137" s="821"/>
      <c r="Z137" s="821"/>
      <c r="AA137" s="356"/>
      <c r="AB137" s="821"/>
      <c r="AC137" s="356"/>
      <c r="AD137" s="356" t="s">
        <v>2908</v>
      </c>
      <c r="AE137" s="356"/>
      <c r="AF137" s="356"/>
      <c r="AG137" s="356"/>
      <c r="AH137" s="356"/>
      <c r="AI137" s="356"/>
      <c r="AJ137" s="356"/>
      <c r="AK137" s="356"/>
      <c r="AM137" s="356"/>
      <c r="AN137" s="356"/>
      <c r="AO137" s="356"/>
    </row>
    <row r="138" spans="1:41" ht="116.1">
      <c r="A138" s="579">
        <f t="shared" si="4"/>
        <v>136</v>
      </c>
      <c r="C138" s="822" t="s">
        <v>85</v>
      </c>
      <c r="D138" s="356" t="s">
        <v>410</v>
      </c>
      <c r="E138" s="356" t="s">
        <v>3727</v>
      </c>
      <c r="F138" s="356" t="s">
        <v>3728</v>
      </c>
      <c r="G138" s="800" t="s">
        <v>3729</v>
      </c>
      <c r="H138" s="356" t="s">
        <v>3730</v>
      </c>
      <c r="I138" s="356"/>
      <c r="J138" s="356">
        <v>8</v>
      </c>
      <c r="K138" s="356" t="s">
        <v>3377</v>
      </c>
      <c r="L138" s="356" t="s">
        <v>2821</v>
      </c>
      <c r="M138" s="356"/>
      <c r="N138" s="356"/>
      <c r="O138" s="356"/>
      <c r="P138" s="1457" t="s">
        <v>3731</v>
      </c>
      <c r="Q138" s="1031">
        <v>6</v>
      </c>
      <c r="R138" s="356"/>
      <c r="S138" s="356"/>
      <c r="T138" s="356"/>
      <c r="U138" s="356"/>
      <c r="V138" s="356"/>
      <c r="W138" s="356" t="s">
        <v>2955</v>
      </c>
      <c r="X138" s="356" t="s">
        <v>2944</v>
      </c>
      <c r="Y138" s="356"/>
      <c r="Z138" s="356"/>
      <c r="AA138" s="356"/>
      <c r="AB138" t="s">
        <v>2955</v>
      </c>
      <c r="AC138" s="137" t="s">
        <v>3732</v>
      </c>
      <c r="AD138" s="356"/>
    </row>
    <row r="139" spans="1:41" ht="144.94999999999999">
      <c r="A139" s="579">
        <f t="shared" ref="A139:A147" si="5">A138+1</f>
        <v>137</v>
      </c>
      <c r="C139" s="822" t="s">
        <v>85</v>
      </c>
      <c r="D139" s="822" t="s">
        <v>3326</v>
      </c>
      <c r="E139" s="821" t="s">
        <v>3327</v>
      </c>
      <c r="F139" s="722" t="s">
        <v>3328</v>
      </c>
      <c r="G139" s="722" t="s">
        <v>3329</v>
      </c>
      <c r="J139" s="356">
        <v>8</v>
      </c>
      <c r="K139" s="821" t="s">
        <v>3330</v>
      </c>
      <c r="N139" s="1281">
        <v>46252</v>
      </c>
      <c r="O139" s="1031" t="s">
        <v>486</v>
      </c>
      <c r="P139" s="722">
        <v>38.78</v>
      </c>
      <c r="Q139" s="1031">
        <v>35</v>
      </c>
      <c r="X139" t="s">
        <v>583</v>
      </c>
      <c r="AD139" t="s">
        <v>3145</v>
      </c>
    </row>
    <row r="140" spans="1:41" ht="188.45">
      <c r="A140" s="579">
        <f t="shared" si="5"/>
        <v>138</v>
      </c>
      <c r="C140" s="822" t="s">
        <v>85</v>
      </c>
      <c r="D140" s="821" t="s">
        <v>2949</v>
      </c>
      <c r="E140" s="821" t="s">
        <v>2950</v>
      </c>
      <c r="F140" s="722" t="s">
        <v>2951</v>
      </c>
      <c r="G140" s="722" t="s">
        <v>2952</v>
      </c>
      <c r="H140" s="722" t="s">
        <v>2953</v>
      </c>
      <c r="J140">
        <v>8</v>
      </c>
      <c r="L140" s="1031" t="s">
        <v>2525</v>
      </c>
      <c r="M140" t="s">
        <v>6</v>
      </c>
      <c r="N140" s="1281">
        <v>46253</v>
      </c>
      <c r="O140" s="1031" t="s">
        <v>2954</v>
      </c>
      <c r="P140" s="722">
        <v>20.774999999999999</v>
      </c>
      <c r="Q140" s="1031">
        <v>7</v>
      </c>
      <c r="W140" t="s">
        <v>2955</v>
      </c>
      <c r="X140" t="s">
        <v>583</v>
      </c>
      <c r="AB140" t="s">
        <v>2955</v>
      </c>
      <c r="AJ140" s="1346" t="s">
        <v>3733</v>
      </c>
    </row>
    <row r="141" spans="1:41">
      <c r="A141" s="579">
        <f t="shared" si="5"/>
        <v>139</v>
      </c>
      <c r="C141" s="822" t="s">
        <v>85</v>
      </c>
      <c r="D141" s="1477" t="s">
        <v>985</v>
      </c>
      <c r="E141" s="1477" t="s">
        <v>3734</v>
      </c>
      <c r="F141" s="1477" t="s">
        <v>3735</v>
      </c>
      <c r="G141" s="1477" t="s">
        <v>3736</v>
      </c>
      <c r="I141" t="s">
        <v>3737</v>
      </c>
      <c r="K141" s="1031" t="s">
        <v>555</v>
      </c>
      <c r="M141" t="s">
        <v>6</v>
      </c>
      <c r="O141" s="1031" t="s">
        <v>555</v>
      </c>
      <c r="Q141" s="1031">
        <v>2</v>
      </c>
      <c r="X141" t="s">
        <v>2944</v>
      </c>
      <c r="AB141" t="s">
        <v>2955</v>
      </c>
    </row>
    <row r="142" spans="1:41" ht="29.1">
      <c r="A142" s="579">
        <f t="shared" si="5"/>
        <v>140</v>
      </c>
      <c r="C142" s="822" t="s">
        <v>85</v>
      </c>
      <c r="D142" s="1477" t="s">
        <v>3738</v>
      </c>
      <c r="E142" s="1477" t="s">
        <v>3739</v>
      </c>
      <c r="F142" s="1477" t="s">
        <v>3740</v>
      </c>
      <c r="G142" s="1477" t="s">
        <v>3741</v>
      </c>
      <c r="H142" s="1477"/>
      <c r="I142" s="1460" t="s">
        <v>3742</v>
      </c>
      <c r="J142" s="1460"/>
      <c r="K142" s="1481" t="s">
        <v>555</v>
      </c>
      <c r="O142" s="1031" t="s">
        <v>555</v>
      </c>
      <c r="Q142" s="1031">
        <v>3</v>
      </c>
      <c r="W142" t="s">
        <v>2955</v>
      </c>
      <c r="X142" t="s">
        <v>2944</v>
      </c>
      <c r="AB142" t="s">
        <v>2955</v>
      </c>
    </row>
    <row r="143" spans="1:41" ht="188.45">
      <c r="A143" s="579">
        <f t="shared" si="5"/>
        <v>141</v>
      </c>
      <c r="C143" t="s">
        <v>263</v>
      </c>
      <c r="D143" s="722" t="s">
        <v>180</v>
      </c>
      <c r="E143" s="722" t="s">
        <v>3508</v>
      </c>
      <c r="F143" s="786" t="s">
        <v>3509</v>
      </c>
      <c r="G143" s="356" t="s">
        <v>3510</v>
      </c>
      <c r="H143" s="356" t="s">
        <v>3511</v>
      </c>
      <c r="I143" s="356" t="s">
        <v>2557</v>
      </c>
      <c r="J143" s="821">
        <v>8</v>
      </c>
      <c r="K143" s="1031" t="s">
        <v>2844</v>
      </c>
      <c r="L143" s="356" t="s">
        <v>2525</v>
      </c>
      <c r="M143" s="1254" t="b">
        <v>0</v>
      </c>
      <c r="N143" s="1062">
        <v>46244</v>
      </c>
      <c r="O143" s="1031" t="s">
        <v>1634</v>
      </c>
      <c r="P143">
        <v>45</v>
      </c>
      <c r="T143" s="1433" t="s">
        <v>3512</v>
      </c>
      <c r="U143">
        <v>2</v>
      </c>
      <c r="X143" t="s">
        <v>583</v>
      </c>
      <c r="AD143" t="s">
        <v>2908</v>
      </c>
      <c r="AJ143" s="722" t="s">
        <v>3743</v>
      </c>
    </row>
    <row r="144" spans="1:41" ht="246.6">
      <c r="A144" s="579">
        <f t="shared" si="5"/>
        <v>142</v>
      </c>
      <c r="C144" s="1127" t="s">
        <v>2901</v>
      </c>
      <c r="D144" s="1127" t="s">
        <v>42</v>
      </c>
      <c r="E144" s="1461" t="s">
        <v>2902</v>
      </c>
      <c r="F144" s="1461" t="s">
        <v>2903</v>
      </c>
      <c r="G144" s="1461" t="s">
        <v>2904</v>
      </c>
      <c r="H144" s="356" t="s">
        <v>2905</v>
      </c>
      <c r="I144" s="356" t="s">
        <v>2906</v>
      </c>
      <c r="J144" s="1031">
        <v>7</v>
      </c>
      <c r="K144" s="356" t="s">
        <v>350</v>
      </c>
      <c r="L144" s="356" t="s">
        <v>2525</v>
      </c>
      <c r="M144" s="1233"/>
      <c r="O144"/>
      <c r="P144" s="1460" t="s">
        <v>2907</v>
      </c>
      <c r="Q144"/>
      <c r="T144"/>
      <c r="X144" t="s">
        <v>583</v>
      </c>
      <c r="AD144" t="s">
        <v>2908</v>
      </c>
    </row>
    <row r="145" spans="1:198" ht="144.94999999999999">
      <c r="A145" s="579">
        <f t="shared" si="5"/>
        <v>143</v>
      </c>
      <c r="C145" s="1467" t="s">
        <v>2901</v>
      </c>
      <c r="D145" s="1468" t="s">
        <v>42</v>
      </c>
      <c r="E145" s="1464" t="s">
        <v>2909</v>
      </c>
      <c r="F145" s="1464" t="s">
        <v>2903</v>
      </c>
      <c r="G145" s="1464" t="s">
        <v>2904</v>
      </c>
      <c r="H145" s="356" t="s">
        <v>2910</v>
      </c>
      <c r="I145" s="356" t="s">
        <v>2911</v>
      </c>
      <c r="J145" s="1031">
        <v>7</v>
      </c>
      <c r="K145" s="356" t="s">
        <v>350</v>
      </c>
      <c r="L145" s="356" t="s">
        <v>2525</v>
      </c>
      <c r="M145" s="1233"/>
      <c r="O145"/>
      <c r="P145" s="1460" t="s">
        <v>2907</v>
      </c>
      <c r="Q145"/>
      <c r="T145"/>
      <c r="X145" t="s">
        <v>583</v>
      </c>
      <c r="AD145" t="s">
        <v>2908</v>
      </c>
    </row>
    <row r="146" spans="1:198" ht="43.5">
      <c r="A146" s="579">
        <f t="shared" si="5"/>
        <v>144</v>
      </c>
      <c r="C146" s="822" t="s">
        <v>85</v>
      </c>
      <c r="D146" s="722" t="s">
        <v>3744</v>
      </c>
      <c r="E146" s="722" t="s">
        <v>3745</v>
      </c>
      <c r="F146" s="722" t="s">
        <v>3746</v>
      </c>
      <c r="G146" s="722" t="s">
        <v>3747</v>
      </c>
      <c r="J146">
        <v>8</v>
      </c>
      <c r="L146" s="1031" t="s">
        <v>555</v>
      </c>
      <c r="N146" s="1281">
        <v>46252</v>
      </c>
      <c r="O146" s="1031" t="s">
        <v>555</v>
      </c>
      <c r="Q146" s="1463"/>
      <c r="X146" t="s">
        <v>2944</v>
      </c>
    </row>
    <row r="147" spans="1:198" ht="101.45">
      <c r="A147" s="579">
        <f t="shared" si="5"/>
        <v>145</v>
      </c>
      <c r="B147" s="821"/>
      <c r="C147" s="356" t="s">
        <v>101</v>
      </c>
      <c r="D147" s="356" t="s">
        <v>3425</v>
      </c>
      <c r="E147" s="356" t="s">
        <v>2306</v>
      </c>
      <c r="F147" s="1308" t="s">
        <v>3426</v>
      </c>
      <c r="G147" s="356" t="s">
        <v>3427</v>
      </c>
      <c r="H147" s="786" t="s">
        <v>3428</v>
      </c>
      <c r="I147" s="1387" t="s">
        <v>3429</v>
      </c>
      <c r="J147" s="821"/>
      <c r="K147" s="356"/>
      <c r="L147" s="356" t="s">
        <v>2525</v>
      </c>
      <c r="M147" s="1254" t="b">
        <v>0</v>
      </c>
      <c r="N147" s="1062"/>
      <c r="O147" s="821" t="s">
        <v>1213</v>
      </c>
      <c r="P147" s="821">
        <v>15</v>
      </c>
      <c r="Q147" s="821">
        <v>15</v>
      </c>
      <c r="R147" s="821">
        <v>15</v>
      </c>
      <c r="S147" s="356"/>
      <c r="T147" s="821"/>
      <c r="U147" s="821" t="s">
        <v>583</v>
      </c>
      <c r="V147" s="821"/>
      <c r="W147" s="821"/>
      <c r="X147" s="821" t="s">
        <v>583</v>
      </c>
      <c r="Y147" s="821"/>
      <c r="Z147" s="821"/>
      <c r="AA147" s="356"/>
      <c r="AB147" s="821"/>
      <c r="AC147" s="821"/>
      <c r="AD147" s="356" t="s">
        <v>3748</v>
      </c>
      <c r="AE147" s="356"/>
      <c r="AF147" s="356"/>
      <c r="AG147" s="137" t="s">
        <v>3219</v>
      </c>
      <c r="AH147" s="356"/>
      <c r="AI147" s="356" t="s">
        <v>2959</v>
      </c>
      <c r="AJ147" s="356">
        <v>15</v>
      </c>
      <c r="AK147" s="356"/>
      <c r="AM147" s="356"/>
      <c r="AN147" s="356"/>
      <c r="AO147" s="356"/>
    </row>
    <row r="148" spans="1:198" ht="43.5">
      <c r="A148" s="579">
        <f t="shared" ref="A148:A151" si="6">A147+1</f>
        <v>146</v>
      </c>
      <c r="C148" t="s">
        <v>263</v>
      </c>
      <c r="D148" s="722" t="s">
        <v>263</v>
      </c>
      <c r="E148" s="722" t="s">
        <v>3749</v>
      </c>
      <c r="F148" s="1230" t="s">
        <v>3750</v>
      </c>
      <c r="G148" s="722" t="s">
        <v>3751</v>
      </c>
      <c r="H148" s="722" t="s">
        <v>3752</v>
      </c>
      <c r="K148" s="1031" t="s">
        <v>1634</v>
      </c>
      <c r="L148" s="1031" t="s">
        <v>2821</v>
      </c>
      <c r="O148" s="1031" t="s">
        <v>1634</v>
      </c>
      <c r="Q148" s="1031">
        <v>8</v>
      </c>
      <c r="X148" t="s">
        <v>2944</v>
      </c>
      <c r="Y148">
        <v>8</v>
      </c>
      <c r="Z148" t="s">
        <v>6</v>
      </c>
      <c r="AB148">
        <v>13</v>
      </c>
      <c r="AC148">
        <v>2</v>
      </c>
    </row>
    <row r="149" spans="1:198" ht="43.5">
      <c r="A149" s="579">
        <f t="shared" si="6"/>
        <v>147</v>
      </c>
      <c r="C149" t="s">
        <v>263</v>
      </c>
      <c r="D149" s="722" t="s">
        <v>263</v>
      </c>
      <c r="E149" s="722" t="s">
        <v>3749</v>
      </c>
      <c r="F149" s="1230" t="s">
        <v>3753</v>
      </c>
      <c r="G149" s="1161" t="s">
        <v>3754</v>
      </c>
      <c r="H149" s="722" t="s">
        <v>3755</v>
      </c>
      <c r="K149" s="1031" t="s">
        <v>1634</v>
      </c>
      <c r="L149" s="1031" t="s">
        <v>2821</v>
      </c>
      <c r="O149" s="1031" t="s">
        <v>1634</v>
      </c>
      <c r="Q149" s="1031">
        <v>8</v>
      </c>
      <c r="X149" t="s">
        <v>2944</v>
      </c>
      <c r="Y149">
        <v>8</v>
      </c>
      <c r="Z149" t="s">
        <v>6</v>
      </c>
      <c r="AB149">
        <v>12</v>
      </c>
      <c r="AC149">
        <v>2</v>
      </c>
    </row>
    <row r="150" spans="1:198" ht="409.5">
      <c r="A150" s="579">
        <f t="shared" si="6"/>
        <v>148</v>
      </c>
      <c r="C150" s="821" t="s">
        <v>263</v>
      </c>
      <c r="D150" s="356" t="s">
        <v>3756</v>
      </c>
      <c r="E150" s="356" t="s">
        <v>3757</v>
      </c>
      <c r="F150" s="356" t="s">
        <v>3758</v>
      </c>
      <c r="G150" s="722" t="s">
        <v>3759</v>
      </c>
      <c r="H150" s="1077" t="s">
        <v>3760</v>
      </c>
      <c r="I150" s="356" t="s">
        <v>3761</v>
      </c>
      <c r="J150" s="821">
        <v>7</v>
      </c>
      <c r="K150" s="356" t="s">
        <v>2743</v>
      </c>
      <c r="L150" s="356" t="s">
        <v>2511</v>
      </c>
      <c r="M150" s="1273" t="b">
        <v>0</v>
      </c>
      <c r="N150" s="821"/>
      <c r="O150" s="1354">
        <v>46179</v>
      </c>
      <c r="P150" s="821" t="s">
        <v>2866</v>
      </c>
      <c r="Q150" s="821">
        <v>40</v>
      </c>
      <c r="R150" s="1364">
        <v>1</v>
      </c>
      <c r="S150" s="821">
        <v>3</v>
      </c>
      <c r="T150"/>
      <c r="U150" s="1031"/>
      <c r="V150" s="821"/>
      <c r="X150" s="1077" t="s">
        <v>2944</v>
      </c>
      <c r="Y150" s="1077">
        <v>7</v>
      </c>
      <c r="Z150" s="1031" t="s">
        <v>1315</v>
      </c>
      <c r="AA150" s="1031">
        <v>8</v>
      </c>
      <c r="AB150" s="356">
        <v>6</v>
      </c>
      <c r="AC150" s="1077">
        <v>1</v>
      </c>
      <c r="AD150" s="805"/>
      <c r="AF150" t="s">
        <v>1315</v>
      </c>
      <c r="AG150" s="356"/>
      <c r="AH150" s="137" t="s">
        <v>3390</v>
      </c>
      <c r="AI150" s="356" t="s">
        <v>3762</v>
      </c>
      <c r="AJ150" s="804" t="s">
        <v>35</v>
      </c>
      <c r="AK150" s="356"/>
      <c r="AL150" s="356"/>
      <c r="AM150" s="356"/>
      <c r="AN150" s="356"/>
      <c r="AO150" s="356"/>
      <c r="AP150" s="356"/>
      <c r="AQ150" s="356"/>
      <c r="AR150" s="356"/>
      <c r="AS150" s="356"/>
      <c r="AT150" s="356"/>
      <c r="AU150" s="356"/>
      <c r="AV150" s="356"/>
      <c r="AW150" s="356"/>
      <c r="AX150" s="356"/>
      <c r="AY150" s="356"/>
      <c r="AZ150" s="356"/>
      <c r="BA150" s="356"/>
      <c r="BB150" s="356"/>
      <c r="BC150" s="356"/>
      <c r="BD150" s="356"/>
      <c r="BE150" s="356"/>
      <c r="BF150" s="356"/>
      <c r="BG150" s="356"/>
      <c r="BH150" s="356"/>
      <c r="BI150" s="356"/>
      <c r="BJ150" s="356"/>
      <c r="BK150" s="356"/>
      <c r="BL150" s="356"/>
      <c r="BM150" s="356"/>
      <c r="BN150" s="356"/>
      <c r="BO150" s="356"/>
      <c r="BP150" s="356"/>
      <c r="BQ150" s="356"/>
      <c r="BR150" s="356"/>
      <c r="BS150" s="356"/>
      <c r="BT150" s="356"/>
      <c r="BU150" s="356"/>
      <c r="BV150" s="356"/>
      <c r="BW150" s="356"/>
      <c r="BX150" s="356"/>
      <c r="BY150" s="356"/>
      <c r="BZ150" s="356"/>
      <c r="CA150" s="356"/>
      <c r="CB150" s="356"/>
      <c r="CC150" s="356"/>
      <c r="CD150" s="356"/>
      <c r="CE150" s="356"/>
      <c r="CF150" s="356"/>
      <c r="CG150" s="356"/>
      <c r="CH150" s="356"/>
      <c r="CI150" s="356"/>
      <c r="CJ150" s="356"/>
      <c r="CK150" s="356"/>
      <c r="CL150" s="356"/>
      <c r="CM150" s="356"/>
      <c r="CN150" s="356"/>
      <c r="CO150" s="356"/>
      <c r="CP150" s="356"/>
      <c r="CQ150" s="356"/>
      <c r="CR150" s="356"/>
      <c r="CS150" s="356"/>
      <c r="CT150" s="356"/>
      <c r="CU150" s="356"/>
      <c r="CV150" s="356"/>
      <c r="CW150" s="356"/>
      <c r="CX150" s="356"/>
      <c r="CY150" s="356"/>
      <c r="CZ150" s="356"/>
      <c r="DA150" s="356"/>
      <c r="DB150" s="356"/>
      <c r="DC150" s="356"/>
      <c r="DD150" s="356"/>
      <c r="DE150" s="356"/>
      <c r="DF150" s="356"/>
      <c r="DG150" s="356"/>
      <c r="DH150" s="356"/>
      <c r="DI150" s="356"/>
      <c r="DJ150" s="356"/>
      <c r="DK150" s="356"/>
      <c r="DL150" s="356"/>
      <c r="DM150" s="356"/>
      <c r="DN150" s="356"/>
      <c r="DO150" s="356"/>
      <c r="DP150" s="356"/>
      <c r="DQ150" s="356"/>
      <c r="DR150" s="356"/>
      <c r="DS150" s="356"/>
      <c r="DT150" s="356"/>
      <c r="DU150" s="356"/>
      <c r="DV150" s="356"/>
      <c r="DW150" s="356"/>
      <c r="DX150" s="356"/>
      <c r="DY150" s="356"/>
      <c r="DZ150" s="356"/>
      <c r="EA150" s="356"/>
      <c r="EB150" s="356"/>
      <c r="EC150" s="356"/>
      <c r="ED150" s="356"/>
      <c r="EE150" s="356"/>
      <c r="EF150" s="356"/>
      <c r="EG150" s="356"/>
      <c r="EH150" s="356"/>
      <c r="EI150" s="356"/>
      <c r="EJ150" s="356"/>
      <c r="EK150" s="356"/>
      <c r="EL150" s="356"/>
      <c r="EM150" s="356"/>
      <c r="EN150" s="356"/>
      <c r="EO150" s="356"/>
      <c r="EP150" s="356"/>
      <c r="EQ150" s="356"/>
      <c r="ER150" s="356"/>
      <c r="ES150" s="356"/>
      <c r="ET150" s="356"/>
      <c r="EU150" s="356"/>
      <c r="EV150" s="356"/>
      <c r="EW150" s="356"/>
      <c r="EX150" s="356"/>
      <c r="EY150" s="356"/>
      <c r="EZ150" s="356"/>
      <c r="FA150" s="356"/>
      <c r="FB150" s="356"/>
      <c r="FC150" s="356"/>
      <c r="FD150" s="356"/>
      <c r="FE150" s="356"/>
      <c r="FF150" s="356"/>
      <c r="FG150" s="356"/>
      <c r="FH150" s="356"/>
      <c r="FI150" s="356"/>
      <c r="FJ150" s="356"/>
      <c r="FK150" s="356"/>
      <c r="FL150" s="356"/>
      <c r="FM150" s="356"/>
      <c r="FN150" s="356"/>
      <c r="FO150" s="356"/>
      <c r="FP150" s="356"/>
      <c r="FQ150" s="356"/>
      <c r="FR150" s="356"/>
      <c r="FS150" s="356"/>
      <c r="FT150" s="356"/>
      <c r="FU150" s="356"/>
      <c r="FV150" s="356"/>
      <c r="FW150" s="356"/>
      <c r="FX150" s="356"/>
      <c r="FY150" s="356"/>
      <c r="FZ150" s="356"/>
      <c r="GA150" s="356"/>
      <c r="GB150" s="356"/>
      <c r="GC150" s="356"/>
      <c r="GD150" s="356"/>
      <c r="GE150" s="356"/>
      <c r="GF150" s="356"/>
      <c r="GG150" s="356"/>
      <c r="GH150" s="356"/>
      <c r="GI150" s="356"/>
      <c r="GJ150" s="356"/>
      <c r="GK150" s="356"/>
      <c r="GL150" s="356"/>
      <c r="GM150" s="356"/>
      <c r="GN150" s="356"/>
      <c r="GO150" s="356"/>
      <c r="GP150" s="356"/>
    </row>
    <row r="151" spans="1:198" ht="246.6">
      <c r="A151" s="579">
        <f t="shared" si="6"/>
        <v>149</v>
      </c>
      <c r="C151" s="821" t="s">
        <v>263</v>
      </c>
      <c r="D151" s="1025" t="s">
        <v>1013</v>
      </c>
      <c r="E151" s="1025" t="s">
        <v>3763</v>
      </c>
      <c r="F151" s="1177" t="s">
        <v>3764</v>
      </c>
      <c r="G151" s="1025" t="s">
        <v>3765</v>
      </c>
      <c r="H151" s="1025" t="s">
        <v>3766</v>
      </c>
      <c r="I151" s="1166" t="s">
        <v>3767</v>
      </c>
      <c r="J151" s="1026">
        <v>7</v>
      </c>
      <c r="K151" s="1025" t="s">
        <v>2866</v>
      </c>
      <c r="L151" s="1025" t="s">
        <v>2511</v>
      </c>
      <c r="M151" s="1254" t="b">
        <v>0</v>
      </c>
      <c r="N151" s="821"/>
      <c r="O151" s="1377">
        <v>46176</v>
      </c>
      <c r="P151" s="1026" t="s">
        <v>2866</v>
      </c>
      <c r="Q151" s="1026">
        <v>20</v>
      </c>
      <c r="R151" s="1026">
        <v>2</v>
      </c>
      <c r="S151" s="1026">
        <v>4</v>
      </c>
      <c r="T151" s="1275"/>
      <c r="U151" s="1052"/>
      <c r="V151" s="821"/>
      <c r="X151" s="1031" t="s">
        <v>2944</v>
      </c>
      <c r="Y151" s="1077" t="s">
        <v>2944</v>
      </c>
      <c r="Z151" s="821">
        <v>7</v>
      </c>
      <c r="AA151" s="1031" t="s">
        <v>1315</v>
      </c>
      <c r="AB151" s="356">
        <v>8</v>
      </c>
      <c r="AC151" s="1031">
        <v>20</v>
      </c>
      <c r="AD151" s="805">
        <v>2</v>
      </c>
      <c r="AF151" t="s">
        <v>1315</v>
      </c>
      <c r="AG151" s="356"/>
      <c r="AH151" s="137" t="s">
        <v>3768</v>
      </c>
      <c r="AI151" s="356" t="s">
        <v>3072</v>
      </c>
      <c r="AJ151" s="356" t="s">
        <v>35</v>
      </c>
      <c r="AK151" s="356"/>
    </row>
    <row r="152" spans="1:198" ht="29.1">
      <c r="A152" s="579">
        <f t="shared" ref="A152" si="7">A151+1</f>
        <v>150</v>
      </c>
      <c r="C152" s="822" t="s">
        <v>235</v>
      </c>
      <c r="D152" s="356" t="s">
        <v>42</v>
      </c>
      <c r="E152" s="356" t="s">
        <v>3769</v>
      </c>
      <c r="F152" s="356" t="s">
        <v>3770</v>
      </c>
      <c r="K152" s="1031" t="s">
        <v>2791</v>
      </c>
      <c r="L152" s="1031" t="s">
        <v>2525</v>
      </c>
      <c r="M152" s="1254" t="b">
        <v>0</v>
      </c>
      <c r="O152" s="1031" t="s">
        <v>3539</v>
      </c>
      <c r="R152" t="s">
        <v>3771</v>
      </c>
      <c r="W152" t="s">
        <v>3771</v>
      </c>
      <c r="X152" t="s">
        <v>2944</v>
      </c>
      <c r="Y152" t="s">
        <v>50</v>
      </c>
      <c r="Z152" t="s">
        <v>6</v>
      </c>
      <c r="AB152">
        <v>15</v>
      </c>
      <c r="AC152">
        <v>2</v>
      </c>
    </row>
    <row r="153" spans="1:198" ht="130.5">
      <c r="A153" s="579">
        <f t="shared" ref="A153" si="8">A152+1</f>
        <v>151</v>
      </c>
      <c r="C153" s="356" t="s">
        <v>180</v>
      </c>
      <c r="D153" s="356" t="s">
        <v>180</v>
      </c>
      <c r="E153" s="356" t="s">
        <v>3772</v>
      </c>
      <c r="F153" s="236" t="s">
        <v>3575</v>
      </c>
      <c r="G153" s="356"/>
      <c r="H153" s="822"/>
      <c r="I153" s="356"/>
      <c r="J153" s="821"/>
      <c r="K153" s="356"/>
      <c r="L153" s="356"/>
      <c r="M153" s="1254" t="b">
        <v>0</v>
      </c>
      <c r="N153" s="821"/>
      <c r="O153" s="1062"/>
      <c r="P153" s="821"/>
      <c r="Q153" s="821">
        <v>0</v>
      </c>
      <c r="R153" s="821" t="s">
        <v>3773</v>
      </c>
      <c r="S153" s="821"/>
      <c r="T153" s="356"/>
      <c r="U153" s="786"/>
      <c r="V153" s="821"/>
      <c r="W153" s="821"/>
      <c r="X153" s="1077" t="s">
        <v>2944</v>
      </c>
      <c r="Y153" s="821">
        <v>8</v>
      </c>
      <c r="Z153" s="821" t="s">
        <v>6</v>
      </c>
      <c r="AA153" s="356"/>
      <c r="AB153" s="821">
        <v>5</v>
      </c>
      <c r="AC153" s="821">
        <v>3</v>
      </c>
      <c r="AE153" s="356"/>
      <c r="AF153" s="356"/>
      <c r="AG153" s="356"/>
      <c r="AH153" s="821"/>
      <c r="AI153" s="356"/>
      <c r="AJ153" s="356" t="s">
        <v>35</v>
      </c>
    </row>
    <row r="154" spans="1:198" ht="87">
      <c r="C154" s="822" t="s">
        <v>2428</v>
      </c>
      <c r="D154" s="822" t="s">
        <v>2428</v>
      </c>
      <c r="E154" s="356" t="s">
        <v>3401</v>
      </c>
      <c r="F154" s="356" t="s">
        <v>3402</v>
      </c>
      <c r="G154" s="356" t="s">
        <v>3403</v>
      </c>
      <c r="H154" s="356" t="s">
        <v>3404</v>
      </c>
      <c r="K154" s="1031" t="s">
        <v>607</v>
      </c>
      <c r="L154" s="1031" t="s">
        <v>2821</v>
      </c>
      <c r="M154" s="1254" t="b">
        <v>0</v>
      </c>
      <c r="O154" s="1031" t="s">
        <v>607</v>
      </c>
      <c r="S154" s="1490">
        <v>46268</v>
      </c>
      <c r="T154" s="1484" t="s">
        <v>3774</v>
      </c>
      <c r="W154" s="1496">
        <v>46272</v>
      </c>
      <c r="X154" s="1077" t="s">
        <v>3405</v>
      </c>
      <c r="Y154" s="1031">
        <v>9</v>
      </c>
      <c r="Z154" s="1031" t="s">
        <v>1315</v>
      </c>
      <c r="AC154" s="1031">
        <v>5</v>
      </c>
      <c r="AJ154" t="s">
        <v>3775</v>
      </c>
    </row>
    <row r="155" spans="1:198" ht="87">
      <c r="C155" s="822" t="s">
        <v>3406</v>
      </c>
      <c r="D155" s="822" t="s">
        <v>3406</v>
      </c>
      <c r="E155" s="356" t="s">
        <v>3407</v>
      </c>
      <c r="F155" s="356" t="s">
        <v>3408</v>
      </c>
      <c r="G155" s="356" t="s">
        <v>3409</v>
      </c>
      <c r="H155" s="356" t="s">
        <v>3410</v>
      </c>
      <c r="K155" s="1031" t="s">
        <v>607</v>
      </c>
      <c r="L155" s="1031" t="s">
        <v>2821</v>
      </c>
      <c r="M155" s="1254" t="b">
        <v>0</v>
      </c>
      <c r="O155" s="1031" t="s">
        <v>607</v>
      </c>
      <c r="S155" s="1490">
        <v>46265</v>
      </c>
      <c r="T155" s="1484" t="s">
        <v>3776</v>
      </c>
      <c r="W155" s="1496">
        <v>46269</v>
      </c>
      <c r="X155" s="1077" t="s">
        <v>3405</v>
      </c>
      <c r="Y155" s="1031">
        <v>8</v>
      </c>
      <c r="Z155" s="1031" t="s">
        <v>6</v>
      </c>
      <c r="AC155" s="1031">
        <v>5</v>
      </c>
      <c r="AJ155" t="s">
        <v>3775</v>
      </c>
    </row>
  </sheetData>
  <autoFilter ref="A1:AL155" xr:uid="{F012D4A1-ABAD-4678-966F-712DC6E9B2E7}"/>
  <conditionalFormatting sqref="A1:A2">
    <cfRule type="duplicateValues" dxfId="904" priority="149"/>
  </conditionalFormatting>
  <conditionalFormatting sqref="B55">
    <cfRule type="duplicateValues" dxfId="903" priority="109"/>
  </conditionalFormatting>
  <conditionalFormatting sqref="B59">
    <cfRule type="duplicateValues" dxfId="902" priority="98"/>
  </conditionalFormatting>
  <conditionalFormatting sqref="B84">
    <cfRule type="duplicateValues" dxfId="901" priority="93"/>
  </conditionalFormatting>
  <conditionalFormatting sqref="B85">
    <cfRule type="duplicateValues" dxfId="900" priority="89"/>
  </conditionalFormatting>
  <conditionalFormatting sqref="F1:F2">
    <cfRule type="duplicateValues" dxfId="899" priority="148"/>
    <cfRule type="duplicateValues" dxfId="898" priority="147"/>
    <cfRule type="duplicateValues" dxfId="897" priority="145"/>
  </conditionalFormatting>
  <conditionalFormatting sqref="F5">
    <cfRule type="duplicateValues" dxfId="896" priority="144"/>
  </conditionalFormatting>
  <conditionalFormatting sqref="F9">
    <cfRule type="duplicateValues" dxfId="895" priority="139"/>
  </conditionalFormatting>
  <conditionalFormatting sqref="F10">
    <cfRule type="duplicateValues" dxfId="894" priority="140"/>
    <cfRule type="duplicateValues" dxfId="893" priority="141"/>
    <cfRule type="duplicateValues" dxfId="892" priority="142"/>
  </conditionalFormatting>
  <conditionalFormatting sqref="F23">
    <cfRule type="duplicateValues" dxfId="891" priority="137"/>
  </conditionalFormatting>
  <conditionalFormatting sqref="F27">
    <cfRule type="duplicateValues" dxfId="890" priority="132"/>
    <cfRule type="duplicateValues" dxfId="889" priority="131"/>
    <cfRule type="duplicateValues" dxfId="888" priority="134"/>
    <cfRule type="duplicateValues" dxfId="887" priority="133"/>
  </conditionalFormatting>
  <conditionalFormatting sqref="F28">
    <cfRule type="duplicateValues" dxfId="886" priority="129"/>
    <cfRule type="duplicateValues" dxfId="885" priority="128"/>
  </conditionalFormatting>
  <conditionalFormatting sqref="F33">
    <cfRule type="duplicateValues" dxfId="884" priority="122"/>
    <cfRule type="duplicateValues" dxfId="883" priority="123"/>
    <cfRule type="duplicateValues" dxfId="882" priority="124"/>
  </conditionalFormatting>
  <conditionalFormatting sqref="F36:F37">
    <cfRule type="duplicateValues" dxfId="881" priority="35"/>
    <cfRule type="duplicateValues" dxfId="880" priority="38"/>
    <cfRule type="duplicateValues" dxfId="879" priority="37"/>
    <cfRule type="duplicateValues" dxfId="878" priority="36"/>
  </conditionalFormatting>
  <conditionalFormatting sqref="F40">
    <cfRule type="duplicateValues" dxfId="877" priority="16"/>
    <cfRule type="duplicateValues" dxfId="876" priority="13"/>
    <cfRule type="duplicateValues" dxfId="875" priority="14"/>
    <cfRule type="duplicateValues" dxfId="874" priority="15"/>
  </conditionalFormatting>
  <conditionalFormatting sqref="F45">
    <cfRule type="duplicateValues" dxfId="873" priority="116"/>
    <cfRule type="duplicateValues" dxfId="872" priority="117"/>
  </conditionalFormatting>
  <conditionalFormatting sqref="F53">
    <cfRule type="duplicateValues" dxfId="871" priority="114"/>
    <cfRule type="duplicateValues" dxfId="870" priority="113"/>
  </conditionalFormatting>
  <conditionalFormatting sqref="F56:F58 F54">
    <cfRule type="duplicateValues" dxfId="869" priority="2245"/>
    <cfRule type="duplicateValues" dxfId="868" priority="2246"/>
  </conditionalFormatting>
  <conditionalFormatting sqref="F59">
    <cfRule type="duplicateValues" dxfId="867" priority="102"/>
    <cfRule type="duplicateValues" dxfId="866" priority="105"/>
    <cfRule type="duplicateValues" dxfId="865" priority="101"/>
    <cfRule type="duplicateValues" dxfId="864" priority="103"/>
    <cfRule type="duplicateValues" dxfId="863" priority="104"/>
  </conditionalFormatting>
  <conditionalFormatting sqref="F60:F76">
    <cfRule type="duplicateValues" dxfId="862" priority="2231"/>
    <cfRule type="duplicateValues" dxfId="861" priority="2232"/>
  </conditionalFormatting>
  <conditionalFormatting sqref="F83">
    <cfRule type="duplicateValues" dxfId="860" priority="95"/>
    <cfRule type="duplicateValues" dxfId="859" priority="96"/>
  </conditionalFormatting>
  <conditionalFormatting sqref="F85">
    <cfRule type="duplicateValues" dxfId="858" priority="91"/>
    <cfRule type="duplicateValues" dxfId="857" priority="90"/>
  </conditionalFormatting>
  <conditionalFormatting sqref="F90">
    <cfRule type="duplicateValues" dxfId="856" priority="82"/>
    <cfRule type="duplicateValues" dxfId="855" priority="81"/>
  </conditionalFormatting>
  <conditionalFormatting sqref="F90:F91">
    <cfRule type="duplicateValues" dxfId="854" priority="2228"/>
    <cfRule type="duplicateValues" dxfId="853" priority="2229"/>
  </conditionalFormatting>
  <conditionalFormatting sqref="F91">
    <cfRule type="duplicateValues" dxfId="852" priority="78"/>
    <cfRule type="duplicateValues" dxfId="851" priority="77"/>
  </conditionalFormatting>
  <conditionalFormatting sqref="F92">
    <cfRule type="duplicateValues" dxfId="850" priority="87"/>
    <cfRule type="duplicateValues" dxfId="849" priority="86"/>
  </conditionalFormatting>
  <conditionalFormatting sqref="F93">
    <cfRule type="duplicateValues" dxfId="848" priority="68"/>
    <cfRule type="duplicateValues" dxfId="847" priority="69"/>
  </conditionalFormatting>
  <conditionalFormatting sqref="F94">
    <cfRule type="duplicateValues" dxfId="846" priority="65"/>
    <cfRule type="duplicateValues" dxfId="845" priority="66"/>
  </conditionalFormatting>
  <conditionalFormatting sqref="F95">
    <cfRule type="duplicateValues" dxfId="844" priority="71"/>
    <cfRule type="duplicateValues" dxfId="843" priority="72"/>
  </conditionalFormatting>
  <conditionalFormatting sqref="F96">
    <cfRule type="duplicateValues" dxfId="842" priority="61"/>
    <cfRule type="duplicateValues" dxfId="841" priority="60"/>
  </conditionalFormatting>
  <conditionalFormatting sqref="F96:F99 F31:F35 F38:F39 F41:F43 F45:F91">
    <cfRule type="duplicateValues" dxfId="840" priority="127"/>
  </conditionalFormatting>
  <conditionalFormatting sqref="F97">
    <cfRule type="duplicateValues" dxfId="839" priority="57"/>
    <cfRule type="duplicateValues" dxfId="838" priority="58"/>
  </conditionalFormatting>
  <conditionalFormatting sqref="F99">
    <cfRule type="duplicateValues" dxfId="837" priority="55"/>
    <cfRule type="duplicateValues" dxfId="836" priority="56"/>
  </conditionalFormatting>
  <conditionalFormatting sqref="F115">
    <cfRule type="duplicateValues" dxfId="835" priority="45"/>
    <cfRule type="duplicateValues" dxfId="834" priority="47"/>
    <cfRule type="duplicateValues" dxfId="833" priority="46"/>
  </conditionalFormatting>
  <conditionalFormatting sqref="F131">
    <cfRule type="duplicateValues" dxfId="832" priority="32"/>
    <cfRule type="duplicateValues" dxfId="831" priority="31"/>
  </conditionalFormatting>
  <conditionalFormatting sqref="F135">
    <cfRule type="duplicateValues" dxfId="830" priority="26"/>
    <cfRule type="duplicateValues" dxfId="829" priority="25"/>
  </conditionalFormatting>
  <conditionalFormatting sqref="F136 F131:F134">
    <cfRule type="duplicateValues" dxfId="828" priority="34"/>
  </conditionalFormatting>
  <conditionalFormatting sqref="F147">
    <cfRule type="duplicateValues" dxfId="827" priority="19"/>
  </conditionalFormatting>
  <conditionalFormatting sqref="F150">
    <cfRule type="duplicateValues" dxfId="826" priority="10"/>
    <cfRule type="duplicateValues" dxfId="825" priority="9"/>
    <cfRule type="duplicateValues" dxfId="824" priority="11"/>
  </conditionalFormatting>
  <conditionalFormatting sqref="F151">
    <cfRule type="duplicateValues" dxfId="823" priority="7"/>
    <cfRule type="duplicateValues" dxfId="822" priority="6"/>
    <cfRule type="duplicateValues" dxfId="821" priority="5"/>
  </conditionalFormatting>
  <conditionalFormatting sqref="F153">
    <cfRule type="duplicateValues" dxfId="820" priority="3"/>
    <cfRule type="duplicateValues" dxfId="819" priority="1"/>
    <cfRule type="duplicateValues" dxfId="818" priority="2"/>
  </conditionalFormatting>
  <conditionalFormatting sqref="F11:G11">
    <cfRule type="duplicateValues" dxfId="817" priority="138"/>
  </conditionalFormatting>
  <conditionalFormatting sqref="F44:G44">
    <cfRule type="duplicateValues" dxfId="816" priority="121"/>
  </conditionalFormatting>
  <conditionalFormatting sqref="G1:G2">
    <cfRule type="duplicateValues" dxfId="815" priority="146"/>
  </conditionalFormatting>
  <conditionalFormatting sqref="G10">
    <cfRule type="duplicateValues" dxfId="814" priority="143"/>
  </conditionalFormatting>
  <conditionalFormatting sqref="G27">
    <cfRule type="duplicateValues" dxfId="813" priority="135"/>
    <cfRule type="duplicateValues" dxfId="812" priority="136"/>
  </conditionalFormatting>
  <conditionalFormatting sqref="G28">
    <cfRule type="duplicateValues" dxfId="811" priority="130"/>
  </conditionalFormatting>
  <conditionalFormatting sqref="G33">
    <cfRule type="duplicateValues" dxfId="810" priority="125"/>
    <cfRule type="duplicateValues" dxfId="809" priority="126"/>
  </conditionalFormatting>
  <conditionalFormatting sqref="G36:G37">
    <cfRule type="duplicateValues" dxfId="808" priority="39"/>
    <cfRule type="duplicateValues" dxfId="807" priority="40"/>
  </conditionalFormatting>
  <conditionalFormatting sqref="G40">
    <cfRule type="duplicateValues" dxfId="806" priority="18"/>
    <cfRule type="duplicateValues" dxfId="805" priority="17"/>
  </conditionalFormatting>
  <conditionalFormatting sqref="G45">
    <cfRule type="duplicateValues" dxfId="804" priority="118"/>
  </conditionalFormatting>
  <conditionalFormatting sqref="G53">
    <cfRule type="duplicateValues" dxfId="803" priority="115"/>
  </conditionalFormatting>
  <conditionalFormatting sqref="G56:G58 G54">
    <cfRule type="duplicateValues" dxfId="802" priority="2256"/>
  </conditionalFormatting>
  <conditionalFormatting sqref="G59">
    <cfRule type="duplicateValues" dxfId="801" priority="99"/>
    <cfRule type="duplicateValues" dxfId="800" priority="100"/>
  </conditionalFormatting>
  <conditionalFormatting sqref="G78 G60:G76">
    <cfRule type="duplicateValues" dxfId="799" priority="106"/>
  </conditionalFormatting>
  <conditionalFormatting sqref="G83">
    <cfRule type="duplicateValues" dxfId="798" priority="97"/>
  </conditionalFormatting>
  <conditionalFormatting sqref="G84">
    <cfRule type="duplicateValues" dxfId="797" priority="94"/>
  </conditionalFormatting>
  <conditionalFormatting sqref="G85">
    <cfRule type="duplicateValues" dxfId="796" priority="92"/>
  </conditionalFormatting>
  <conditionalFormatting sqref="G90:G91">
    <cfRule type="duplicateValues" dxfId="795" priority="2230"/>
  </conditionalFormatting>
  <conditionalFormatting sqref="G92">
    <cfRule type="duplicateValues" dxfId="794" priority="88"/>
  </conditionalFormatting>
  <conditionalFormatting sqref="G93">
    <cfRule type="duplicateValues" dxfId="793" priority="70"/>
  </conditionalFormatting>
  <conditionalFormatting sqref="G94">
    <cfRule type="duplicateValues" dxfId="792" priority="67"/>
  </conditionalFormatting>
  <conditionalFormatting sqref="G95">
    <cfRule type="duplicateValues" dxfId="791" priority="63"/>
    <cfRule type="duplicateValues" dxfId="790" priority="64"/>
  </conditionalFormatting>
  <conditionalFormatting sqref="G96">
    <cfRule type="duplicateValues" dxfId="789" priority="62"/>
  </conditionalFormatting>
  <conditionalFormatting sqref="G97">
    <cfRule type="duplicateValues" dxfId="788" priority="59"/>
  </conditionalFormatting>
  <conditionalFormatting sqref="G99">
    <cfRule type="duplicateValues" dxfId="787" priority="54"/>
  </conditionalFormatting>
  <conditionalFormatting sqref="G115">
    <cfRule type="duplicateValues" dxfId="786" priority="48"/>
  </conditionalFormatting>
  <conditionalFormatting sqref="G131">
    <cfRule type="duplicateValues" dxfId="785" priority="33"/>
  </conditionalFormatting>
  <conditionalFormatting sqref="G135">
    <cfRule type="duplicateValues" dxfId="784" priority="27"/>
  </conditionalFormatting>
  <conditionalFormatting sqref="G150">
    <cfRule type="duplicateValues" dxfId="783" priority="12"/>
  </conditionalFormatting>
  <conditionalFormatting sqref="G151">
    <cfRule type="duplicateValues" dxfId="782" priority="8"/>
  </conditionalFormatting>
  <conditionalFormatting sqref="G153">
    <cfRule type="duplicateValues" dxfId="781" priority="4"/>
  </conditionalFormatting>
  <conditionalFormatting sqref="H55">
    <cfRule type="duplicateValues" dxfId="780" priority="52"/>
    <cfRule type="duplicateValues" dxfId="779" priority="51"/>
  </conditionalFormatting>
  <conditionalFormatting sqref="H60">
    <cfRule type="duplicateValues" dxfId="778" priority="50"/>
  </conditionalFormatting>
  <conditionalFormatting sqref="H62">
    <cfRule type="duplicateValues" dxfId="777" priority="49"/>
  </conditionalFormatting>
  <conditionalFormatting sqref="H53:I53">
    <cfRule type="duplicateValues" dxfId="776" priority="53"/>
  </conditionalFormatting>
  <dataValidations count="6">
    <dataValidation allowBlank="1" showInputMessage="1" showErrorMessage="1" sqref="P2" xr:uid="{1C265F9F-F771-4EEA-96A6-26812F94F0F6}"/>
    <dataValidation type="list" allowBlank="1" showInputMessage="1" showErrorMessage="1" sqref="W10 Z33 Z92:Z93 Z95 AA36:AA37 AD40" xr:uid="{3E6B83E8-B7DC-4929-AA5E-18F2CA76E329}">
      <formula1>"Yes, No"</formula1>
    </dataValidation>
    <dataValidation type="list" allowBlank="1" showInputMessage="1" showErrorMessage="1" sqref="V10 Y33:Y34 AB77 V83:V85 V92 AB92:AB94 V96:V97 V115 AB35 Z36:Z37 V131:V132 AC40 W150:W151 V44:V45 V53:V75" xr:uid="{48004F10-93FA-47AD-A86B-79355FC43142}">
      <formula1>"0, 1, 2, 3, 4, 5, 6, 7, 8, 9, 10, 11, 12"</formula1>
    </dataValidation>
    <dataValidation type="list" allowBlank="1" showInputMessage="1" showErrorMessage="1" sqref="S10 S33 S53:S54 S83:S85 S92:S94 S96:S97 S135 S60:S76 R131 S132 T150 S44:S45 T36 S56:S58" xr:uid="{EE847256-531E-4D10-9786-504033497261}">
      <formula1>"High, Medium, Low"</formula1>
    </dataValidation>
    <dataValidation type="list" allowBlank="1" showInputMessage="1" showErrorMessage="1" sqref="L10 L27:L28 L33 M58 L60:L68 L83 L88 L92:L94 L96:L98 L115:L116 L36:L37 L128:L136 L70:L76 L40 L150:L151 L44:L45 L153 L53:L58" xr:uid="{0C5686B3-ED94-4E24-AD8C-4F9D28975C00}">
      <formula1>"New, Enhancement, Bugs, Compliance, Carry Over"</formula1>
    </dataValidation>
    <dataValidation type="list" allowBlank="1" showInputMessage="1" showErrorMessage="1" sqref="J10 J33 J83:J85 J88 J92:J94 J96:J98 J103 J23:J28 J115:J116 J36:J37 J128:J132 J135 J65:J76 J40 J150:J151 J44:J45 J153 J53:J62" xr:uid="{FBDC1FDC-B978-48CD-9334-3493F30975EA}">
      <formula1>"1, 2, 3, 4, 5, 6, 7, 8, 9, 10, 11, 12"</formula1>
    </dataValidation>
  </dataValidations>
  <hyperlinks>
    <hyperlink ref="AG19" r:id="rId1" xr:uid="{66C0A940-E96D-48DD-8D86-997ED4A8D1CB}"/>
    <hyperlink ref="AG27" r:id="rId2" xr:uid="{ED156136-5DC4-4E63-BD84-8BF0C423FB24}"/>
    <hyperlink ref="AG95" r:id="rId3" xr:uid="{6B5993F5-86BA-4967-B294-0B8C0A11677D}"/>
    <hyperlink ref="AG147" r:id="rId4" xr:uid="{7EA8EFF9-26A0-493E-9BF6-E8294BEB10C5}"/>
    <hyperlink ref="AG44" r:id="rId5" xr:uid="{602E428C-DCFD-4E70-A170-8952F850C325}"/>
    <hyperlink ref="AG101" r:id="rId6" xr:uid="{51098EF4-BC48-4A00-8BDD-B19AFD2364F0}"/>
    <hyperlink ref="AC58" r:id="rId7" display="https://pmicloud.sharepoint.com/:p:/r/teams/Comm.Deployment-Deployment-ID/Shared Documents/00. COMM_DEPLOYMENT/06. SPRINT/1. Sprint 2026/BRD 2026/Sprint 6 - BRD - Compile/Sprint 6 2026 - MyHero/BRD Invoice Adjustment.pptx?d=wb45b91fe07d7415fafe698f33c28c314&amp;csf=1&amp;web=1&amp;e=byeozX" xr:uid="{476DD4A5-A8EE-4435-915C-17E5064876BD}"/>
    <hyperlink ref="AC62" r:id="rId8" display="https://pmicloud.sharepoint.com/:p:/r/teams/Comm.Deployment-Deployment-ID/Shared Documents/00. COMM_DEPLOYMENT/06. SPRINT/1. Sprint 2026/BRD 2026/Sprint 6 - BRD - Compile/Sprint 6 2026 - MyHero/BRD Price Management Enhancement.pptx?d=w2a3cf2efe1bc48d481d1212ee17251ff&amp;csf=1&amp;web=1&amp;e=cHdMKO" xr:uid="{E78FF3FC-AB14-4C80-8C79-B8EBC0522111}"/>
    <hyperlink ref="AG104" r:id="rId9" xr:uid="{75843124-3620-4EB1-85AA-DFDDB1E21445}"/>
    <hyperlink ref="AG48" r:id="rId10" xr:uid="{552784AF-2F39-43F0-AFB0-494BD5A42E1E}"/>
    <hyperlink ref="AG106" r:id="rId11" xr:uid="{A68ECD36-2124-4882-BDBA-46438E987398}"/>
    <hyperlink ref="AG107" r:id="rId12" xr:uid="{E7386178-1D2B-4D6F-9104-42D494A94B09}"/>
    <hyperlink ref="AC79" r:id="rId13" display="https://pmicloud.sharepoint.com/:p:/r/teams/Comm.Deployment-Deployment-ID/Shared Documents/00. COMM_DEPLOYMENT/06. SPRINT/1. Sprint 2026/BRD 2026/Sprint 6 - BRD - Compile/Sprint 6 2026 - MyHero/BRD Optimize PG Cash.pptx?d=wc74d2436a716410a9f01cb8a30fb862e&amp;csf=1&amp;web=1&amp;e=3zAc8N" xr:uid="{4F179303-E42B-43A6-B691-F08E2FE96AA5}"/>
    <hyperlink ref="AG108" r:id="rId14" xr:uid="{59F9320D-4D0A-42C5-B85F-B876F15D7DF4}"/>
    <hyperlink ref="AG109" r:id="rId15" xr:uid="{8D02D79C-22B8-4A0C-B2EB-B9607FA3B65E}"/>
    <hyperlink ref="AG112" r:id="rId16" xr:uid="{2DF005E3-3622-43D4-B6CA-7CB95862F078}"/>
    <hyperlink ref="AG113" r:id="rId17" xr:uid="{0A27A7FA-0E88-4D6B-8E1F-84DF210442A2}"/>
    <hyperlink ref="AG92" r:id="rId18" xr:uid="{C6CA10A1-FFF8-4BA4-B049-C4F218D5F134}"/>
    <hyperlink ref="AC34" r:id="rId19" display="https://pmicloud-my.sharepoint.com/:p:/r/personal/jdharmaw_pmintl_net/Documents/CITA%20Chatbot%20Enhancement%20%E2%80%93%20Intent-Based%20Order%20Assistance%20(Phase%201%20%E2%80%93%20Temporary%20Solution).pptx?d=w607ad470f6a84bf4afc28d72f6c86667&amp;csf=1&amp;web=1&amp;e=GaDrTl" xr:uid="{BBFC15E3-DE81-47FD-84DB-DE1407984014}"/>
    <hyperlink ref="AC51" r:id="rId20" xr:uid="{F3917027-5164-4484-96D1-B998E19DECFE}"/>
    <hyperlink ref="AG118" r:id="rId21" xr:uid="{65819219-8459-416F-AA50-12A8A057A530}"/>
    <hyperlink ref="AG38" r:id="rId22" xr:uid="{AA5FBCFB-B4DE-4992-A818-E781F5F8327F}"/>
    <hyperlink ref="T122" r:id="rId23" display="https://wiki.app.pconnect.biz/pages/viewpage.action?pageId=1761746238&amp;spaceKey=CDE&amp;title=AYO%2BKasir%2BIQOS%2BXP%2BTrigger%2BSurvey%2Bfrom%2BPayment%2BStatus%2BUpdate" xr:uid="{4AFD1AB2-B616-4749-8D87-5584D8986351}"/>
    <hyperlink ref="AG55" r:id="rId24" xr:uid="{E16B93E0-1BAF-4ADF-AF54-C384BED699EC}"/>
    <hyperlink ref="AF37" r:id="rId25" xr:uid="{C049CE52-84FD-406B-9D30-7006246EC26D}"/>
    <hyperlink ref="AF45" r:id="rId26" xr:uid="{E25267B2-5E03-4200-93A7-67D2998FCB61}"/>
    <hyperlink ref="AF28" r:id="rId27" xr:uid="{DEE2AD4D-4599-4833-8D17-AA281E482C91}"/>
    <hyperlink ref="AF39" r:id="rId28" xr:uid="{BE3ED5AC-E878-4C2C-9278-3B501DF08CB8}"/>
    <hyperlink ref="AF130" r:id="rId29" xr:uid="{874C7B1B-29FA-4DB7-8D45-5FA053232106}"/>
    <hyperlink ref="AF131" r:id="rId30" display="https://pmicloud-my.sharepoint.com/:p:/r/personal/rtjandra_pmintl_net/Documents/Documents/BRD 2026/BRD_PH_PH Control Tower Phase 1.pptx?d=w33ff3c26965a485cbbcd03977cb622c3&amp;csf=1&amp;web=1&amp;e=ZpBkbg" xr:uid="{B50DAE99-6FD4-4EE6-9FC4-4626FC80407A}"/>
    <hyperlink ref="AF132" r:id="rId31" xr:uid="{E9FB4FD0-6636-497F-BEF6-3B3D663AB668}"/>
    <hyperlink ref="AF32" r:id="rId32" display="https://pmicloud.sharepoint.com/:b:/r/teams/Comm.Deployment-Deployment-ID/Shared Documents/00. COMM_DEPLOYMENT/06. SPRINT/1. Sprint 2026/BRD 2026/Sprint 8 - BRD - Compile/Sprint 8 2026 - B2B - Toko, Principal, CITA, MITA, Mitra, Mitra Order/BRD AYO TOKO to serve recomendation order verse2.pdf?d=w34a1c148ac184d31a8cbe810ed9c365c&amp;csf=1&amp;web=1&amp;e=WnqTa2" xr:uid="{64142831-3C54-48A2-9B91-D9EA7B3C7994}"/>
    <hyperlink ref="AF47" r:id="rId33" display="https://pmicloud.sharepoint.com/:b:/r/teams/Comm.Deployment-Deployment-ID/Shared Documents/00. COMM_DEPLOYMENT/06. SPRINT/1. Sprint 2026/BRD 2026/Sprint 8 - BRD - Compile/Sprint 8 2026 - B2B - Toko, Principal, CITA, MITA, Mitra, Mitra Order/BRD AYO TOKO to serve recomendation order verse2.pdf?d=w34a1c148ac184d31a8cbe810ed9c365c&amp;csf=1&amp;web=1&amp;e=WnqTa2" xr:uid="{0DDBF931-8E2B-46D5-B500-34DA9DFFF1AB}"/>
    <hyperlink ref="AF123" r:id="rId34" display="https://pmicloud-my.sharepoint.com/:p:/r/personal/jalexand4_pmintl_net/Documents/2026/AYO Toko 2026/BRD AYO Toko - Sprint 8.pptx?d=waee7473ef8504b7b9c0ceeeac8cd85be&amp;csf=1&amp;web=1&amp;e=2ixsdy" xr:uid="{E48B95F4-0862-4256-9531-E124ADF1D419}"/>
    <hyperlink ref="AH7" r:id="rId35" xr:uid="{029986F2-F3A2-4092-BD22-4A2DB77E3717}"/>
    <hyperlink ref="AC138" r:id="rId36" xr:uid="{787660F9-0646-481D-8F8F-DCCC530A4384}"/>
    <hyperlink ref="AF49" r:id="rId37" display="https://pmicloud.sharepoint.com/:b:/r/teams/Comm.Deployment-Deployment-ID/Shared Documents/00. COMM_DEPLOYMENT/06. SPRINT/1. Sprint 2026/BRD 2026/Sprint 8 - BRD - Compile/Sprint 8 2026 - B2B - Toko, Principal, CITA, MITA, Mitra, Mitra Order/BRD AYO TOKO to serve recomendation order verse2.pdf?d=w34a1c148ac184d31a8cbe810ed9c365c&amp;csf=1&amp;web=1&amp;e=WnqTa2" xr:uid="{59DF5B39-8404-4171-A107-EC0314FC430F}"/>
    <hyperlink ref="E11" r:id="rId38" display="https://jira.app.pconnect.biz/browse/CDE-73864" xr:uid="{4A01543A-B24F-48B5-BBEE-06ED0028585C}"/>
    <hyperlink ref="E35" r:id="rId39" display="https://jira.app.pconnect.biz/browse/CDE-67620" xr:uid="{B8170540-8379-42F9-8574-9D5682F66225}"/>
    <hyperlink ref="E41" r:id="rId40" display="https://jira.app.pconnect.biz/browse/CDE-67620" xr:uid="{103A71FC-5383-4FF9-9797-9DCB3AB7D14E}"/>
    <hyperlink ref="T60" r:id="rId41" display="https://jira.app.pconnect.biz/browse/CDE-72276" xr:uid="{B481B12A-D3F8-4EF0-B6D7-242AF03BC536}"/>
    <hyperlink ref="S46" r:id="rId42" xr:uid="{5DAFF3E3-06AA-4EE8-8EDE-78287842AA6E}"/>
    <hyperlink ref="AG16" r:id="rId43" xr:uid="{5248E441-2F3E-4D47-AE68-80D09C86A7B0}"/>
    <hyperlink ref="U16" r:id="rId44" xr:uid="{B271A6CB-07B0-48D3-81AA-9C81E9C28887}"/>
    <hyperlink ref="T8" r:id="rId45" xr:uid="{FC3FCC3E-9975-4F24-A874-F3FE11F2A4AD}"/>
    <hyperlink ref="T21" r:id="rId46" xr:uid="{5E53B2E9-E837-470F-A818-6A1451401FC5}"/>
    <hyperlink ref="T35" r:id="rId47" display="https://jira.app.pconnect.biz/browse/CDE-72558" xr:uid="{6C2D6444-A1DD-4F0D-A546-D8C8C637A3F4}"/>
    <hyperlink ref="T131" r:id="rId48" xr:uid="{CD7DD5DA-24E2-4B4D-925F-822888F1DFEB}"/>
    <hyperlink ref="T40" r:id="rId49" xr:uid="{7F3F3748-6EB3-497C-A85B-869268C6EB64}"/>
    <hyperlink ref="AH150" r:id="rId50" display="https://pmicloud.sharepoint.com/:b:/r/teams/Comm.Deployment-Deployment-ID/Shared Documents/00. COMM_DEPLOYMENT/06. SPRINT/1. Sprint 2026/BRD 2026/Sprint 7 - BRD - Compile/Sprint 7 2026 - B2B - Toko, Principal, CITA, MITA, Mitra, Mitra Order/BRD AYO TOKO to Provide CN Reward fix update.pdf?csf=1&amp;web=1&amp;e=XHOT2s" xr:uid="{4973B294-BD03-4C18-9B43-4C5843DF2CD9}"/>
    <hyperlink ref="AH151" r:id="rId51" display="https://pmicloud.sharepoint.com/:p:/r/teams/Comm.Deployment-Deployment-ID/Shared Documents/00. COMM_DEPLOYMENT/06. SPRINT/1. Sprint 2026/BRD 2026/Sprint 6 - BRD - Compile/Sprint 6 2026 - B2B - Toko, Principal, CITA, MITA, Mitra, Mitra Order/BRD Communicate ayo order status to iLogic.pptx?d=wd0e1d256dc384491a5683b29c344b4b9&amp;csf=1&amp;web=1&amp;e=fhaSoL" xr:uid="{850D5110-8DD0-4091-B389-94B8856CD05C}"/>
    <hyperlink ref="T37" r:id="rId52" display="[CDE-79552] [ID][AYO Toko] Paguyuban Enhancement - Jira" xr:uid="{30604245-CFC4-4648-9C70-EDAE77035958}"/>
    <hyperlink ref="T155" r:id="rId53" xr:uid="{98A96DC1-7CE0-4699-8772-801BBCE9671E}"/>
    <hyperlink ref="T154" r:id="rId54" xr:uid="{AB5F4B6A-095C-4196-BD3B-9C9FE4F4D035}"/>
  </hyperlinks>
  <pageMargins left="0.7" right="0.7" top="0.75" bottom="0.75" header="0.3" footer="0.3"/>
  <legacyDrawing r:id="rId5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5B270-1E60-4404-83E2-A3ACFCBB76E9}">
  <sheetPr codeName="Sheet32"/>
  <dimension ref="A1:L49"/>
  <sheetViews>
    <sheetView topLeftCell="D1" workbookViewId="0">
      <pane ySplit="1" topLeftCell="A27" activePane="bottomLeft" state="frozen"/>
      <selection pane="bottomLeft" activeCell="E41" sqref="E41"/>
    </sheetView>
  </sheetViews>
  <sheetFormatPr defaultRowHeight="14.45"/>
  <cols>
    <col min="1" max="1" width="11.42578125" bestFit="1" customWidth="1"/>
    <col min="2" max="2" width="16.5703125" bestFit="1" customWidth="1"/>
    <col min="3" max="3" width="84.42578125" customWidth="1"/>
    <col min="4" max="4" width="58.42578125" style="356" customWidth="1"/>
    <col min="5" max="5" width="58.42578125" style="722" customWidth="1"/>
    <col min="6" max="6" width="29.42578125" customWidth="1"/>
    <col min="7" max="7" width="21.5703125" customWidth="1"/>
    <col min="8" max="8" width="17.42578125" customWidth="1"/>
    <col min="9" max="9" width="16.42578125" customWidth="1"/>
    <col min="10" max="10" width="15.5703125" customWidth="1"/>
    <col min="12" max="12" width="9.140625" bestFit="1" customWidth="1"/>
    <col min="16" max="16" width="19.42578125" bestFit="1" customWidth="1"/>
  </cols>
  <sheetData>
    <row r="1" spans="1:12" ht="29.1">
      <c r="A1" s="777" t="s">
        <v>2549</v>
      </c>
      <c r="B1" s="777" t="s">
        <v>2571</v>
      </c>
      <c r="C1" s="777" t="s">
        <v>2453</v>
      </c>
      <c r="D1" s="1362" t="s">
        <v>837</v>
      </c>
      <c r="E1" s="1362" t="s">
        <v>10</v>
      </c>
      <c r="F1" s="777" t="s">
        <v>11</v>
      </c>
      <c r="G1" s="1362" t="s">
        <v>2550</v>
      </c>
      <c r="H1" t="s">
        <v>2572</v>
      </c>
      <c r="I1" s="777" t="s">
        <v>2573</v>
      </c>
      <c r="J1" s="777" t="s">
        <v>2574</v>
      </c>
      <c r="K1" s="777" t="s">
        <v>2575</v>
      </c>
      <c r="L1" s="777" t="s">
        <v>2576</v>
      </c>
    </row>
    <row r="2" spans="1:12" ht="57.95">
      <c r="A2" s="1025" t="s">
        <v>2577</v>
      </c>
      <c r="B2" s="1025" t="s">
        <v>2577</v>
      </c>
      <c r="C2" s="137" t="s">
        <v>2578</v>
      </c>
      <c r="D2" s="356" t="s">
        <v>2579</v>
      </c>
      <c r="E2" s="722" t="s">
        <v>2580</v>
      </c>
      <c r="F2" t="s">
        <v>2581</v>
      </c>
      <c r="G2">
        <f>'Sprint 7'!$B$3</f>
        <v>0</v>
      </c>
      <c r="H2">
        <v>33</v>
      </c>
      <c r="I2">
        <v>27</v>
      </c>
      <c r="J2">
        <v>6</v>
      </c>
    </row>
    <row r="3" spans="1:12" ht="57.95">
      <c r="A3" t="s">
        <v>2582</v>
      </c>
      <c r="B3" s="123" t="s">
        <v>2583</v>
      </c>
      <c r="C3" s="137" t="s">
        <v>2578</v>
      </c>
      <c r="D3" s="356" t="s">
        <v>2579</v>
      </c>
      <c r="E3" s="722" t="s">
        <v>2580</v>
      </c>
      <c r="F3" t="s">
        <v>2584</v>
      </c>
      <c r="G3">
        <f>'Sprint 7'!$B$4</f>
        <v>0</v>
      </c>
      <c r="H3">
        <v>3</v>
      </c>
      <c r="I3" t="s">
        <v>2585</v>
      </c>
    </row>
    <row r="4" spans="1:12" ht="57.95">
      <c r="A4" t="s">
        <v>2586</v>
      </c>
      <c r="B4" s="1360" t="s">
        <v>2587</v>
      </c>
      <c r="C4" s="137" t="s">
        <v>2578</v>
      </c>
      <c r="D4" s="356" t="s">
        <v>2579</v>
      </c>
      <c r="E4" s="722" t="s">
        <v>2580</v>
      </c>
      <c r="F4" t="s">
        <v>2588</v>
      </c>
      <c r="G4">
        <f>'Sprint 7'!$B$5</f>
        <v>0</v>
      </c>
      <c r="H4">
        <v>3</v>
      </c>
      <c r="I4" t="s">
        <v>2589</v>
      </c>
    </row>
    <row r="5" spans="1:12" s="139" customFormat="1" ht="57.95">
      <c r="A5" s="139" t="s">
        <v>94</v>
      </c>
      <c r="B5" s="139" t="s">
        <v>94</v>
      </c>
      <c r="C5" s="1500" t="s">
        <v>2578</v>
      </c>
      <c r="D5" s="909" t="s">
        <v>2579</v>
      </c>
      <c r="E5" s="1491" t="s">
        <v>2580</v>
      </c>
      <c r="F5" s="139" t="s">
        <v>2590</v>
      </c>
      <c r="G5" s="139">
        <f>'Sprint 7'!$B$6</f>
        <v>0</v>
      </c>
      <c r="H5" s="139">
        <v>3</v>
      </c>
      <c r="I5" s="139">
        <v>3</v>
      </c>
    </row>
    <row r="6" spans="1:12" s="1346" customFormat="1" ht="56.45">
      <c r="A6" s="1346" t="s">
        <v>2629</v>
      </c>
      <c r="B6" s="1346" t="s">
        <v>2629</v>
      </c>
      <c r="C6" s="1498" t="s">
        <v>3777</v>
      </c>
      <c r="D6" s="829" t="s">
        <v>3778</v>
      </c>
      <c r="E6" s="1499" t="s">
        <v>3779</v>
      </c>
      <c r="F6" s="1346" t="s">
        <v>2598</v>
      </c>
      <c r="L6" s="1346" t="s">
        <v>3780</v>
      </c>
    </row>
    <row r="7" spans="1:12" ht="29.1">
      <c r="A7" s="1312" t="s">
        <v>1193</v>
      </c>
      <c r="B7" s="1312" t="s">
        <v>1193</v>
      </c>
      <c r="C7" s="405" t="s">
        <v>2591</v>
      </c>
      <c r="D7" s="356" t="s">
        <v>2592</v>
      </c>
      <c r="E7" s="722" t="s">
        <v>2593</v>
      </c>
      <c r="G7">
        <f>'Sprint 7'!$B$11</f>
        <v>0</v>
      </c>
      <c r="H7">
        <v>3</v>
      </c>
      <c r="I7">
        <v>3</v>
      </c>
      <c r="L7" t="s">
        <v>1711</v>
      </c>
    </row>
    <row r="8" spans="1:12">
      <c r="A8" s="1312" t="s">
        <v>2582</v>
      </c>
      <c r="B8" s="1312" t="s">
        <v>2594</v>
      </c>
      <c r="C8" s="634" t="s">
        <v>2595</v>
      </c>
      <c r="D8" s="356" t="s">
        <v>2596</v>
      </c>
      <c r="E8" s="722" t="s">
        <v>2597</v>
      </c>
      <c r="F8" t="s">
        <v>2598</v>
      </c>
      <c r="G8">
        <f>'Sprint 7'!$B$12</f>
        <v>0</v>
      </c>
      <c r="H8">
        <v>3</v>
      </c>
      <c r="I8">
        <v>3</v>
      </c>
    </row>
    <row r="9" spans="1:12">
      <c r="A9" t="s">
        <v>2582</v>
      </c>
      <c r="B9" t="s">
        <v>2594</v>
      </c>
      <c r="C9" s="634" t="s">
        <v>2599</v>
      </c>
      <c r="D9" s="356" t="s">
        <v>2596</v>
      </c>
      <c r="E9" s="722" t="s">
        <v>2597</v>
      </c>
      <c r="F9" t="s">
        <v>2598</v>
      </c>
      <c r="G9" t="str">
        <f>'Sprint 7'!$B$13</f>
        <v>AP.04.26.008</v>
      </c>
      <c r="H9">
        <v>3</v>
      </c>
      <c r="I9">
        <v>3</v>
      </c>
      <c r="L9" t="s">
        <v>1711</v>
      </c>
    </row>
    <row r="10" spans="1:12">
      <c r="A10" t="s">
        <v>1872</v>
      </c>
      <c r="B10" t="s">
        <v>1872</v>
      </c>
      <c r="C10" s="356" t="s">
        <v>2600</v>
      </c>
      <c r="D10" s="356" t="s">
        <v>2601</v>
      </c>
    </row>
    <row r="11" spans="1:12">
      <c r="A11" t="s">
        <v>1872</v>
      </c>
      <c r="B11" t="s">
        <v>1872</v>
      </c>
      <c r="C11" s="356" t="s">
        <v>2602</v>
      </c>
    </row>
    <row r="12" spans="1:12">
      <c r="A12" t="s">
        <v>1872</v>
      </c>
      <c r="B12" t="s">
        <v>1872</v>
      </c>
      <c r="C12" s="356" t="s">
        <v>2603</v>
      </c>
      <c r="G12">
        <f>'Sprint 7'!$B$14</f>
        <v>0</v>
      </c>
      <c r="H12">
        <v>3</v>
      </c>
      <c r="I12">
        <v>3</v>
      </c>
    </row>
    <row r="13" spans="1:12" s="139" customFormat="1" ht="57.95">
      <c r="A13" s="139" t="s">
        <v>2604</v>
      </c>
      <c r="B13" s="139" t="s">
        <v>2604</v>
      </c>
      <c r="C13" s="1500" t="s">
        <v>2578</v>
      </c>
      <c r="D13" s="909" t="s">
        <v>2579</v>
      </c>
      <c r="E13" s="1491" t="s">
        <v>2580</v>
      </c>
      <c r="F13" s="139" t="s">
        <v>2581</v>
      </c>
      <c r="G13" s="139">
        <f>'Sprint 7'!$B$15</f>
        <v>0</v>
      </c>
    </row>
    <row r="14" spans="1:12" ht="57.95">
      <c r="A14" t="s">
        <v>101</v>
      </c>
      <c r="C14" s="137" t="s">
        <v>2605</v>
      </c>
      <c r="D14" s="356" t="s">
        <v>2606</v>
      </c>
      <c r="E14" s="356" t="s">
        <v>2607</v>
      </c>
      <c r="F14" t="s">
        <v>2608</v>
      </c>
    </row>
    <row r="15" spans="1:12">
      <c r="A15" t="s">
        <v>101</v>
      </c>
      <c r="B15" t="s">
        <v>101</v>
      </c>
      <c r="C15" s="137" t="s">
        <v>2609</v>
      </c>
      <c r="D15" s="356" t="s">
        <v>2610</v>
      </c>
      <c r="E15" s="356" t="s">
        <v>2611</v>
      </c>
      <c r="F15" t="s">
        <v>2612</v>
      </c>
      <c r="H15">
        <v>20</v>
      </c>
      <c r="I15">
        <v>20</v>
      </c>
    </row>
    <row r="16" spans="1:12">
      <c r="A16" t="s">
        <v>101</v>
      </c>
      <c r="B16" t="s">
        <v>101</v>
      </c>
      <c r="C16" s="1459" t="s">
        <v>2613</v>
      </c>
      <c r="D16" s="356" t="s">
        <v>2614</v>
      </c>
      <c r="E16" s="356"/>
    </row>
    <row r="17" spans="1:12" ht="29.1">
      <c r="A17" t="s">
        <v>101</v>
      </c>
      <c r="B17" t="s">
        <v>101</v>
      </c>
      <c r="C17" s="1459" t="s">
        <v>2615</v>
      </c>
      <c r="D17" s="356" t="s">
        <v>2616</v>
      </c>
      <c r="E17" s="356" t="s">
        <v>2617</v>
      </c>
    </row>
    <row r="18" spans="1:12" ht="29.1">
      <c r="A18" t="s">
        <v>101</v>
      </c>
      <c r="B18" t="s">
        <v>101</v>
      </c>
      <c r="C18" s="137" t="s">
        <v>2618</v>
      </c>
      <c r="D18" s="356" t="s">
        <v>2619</v>
      </c>
      <c r="E18" s="356" t="s">
        <v>2620</v>
      </c>
      <c r="F18" t="s">
        <v>2598</v>
      </c>
      <c r="I18">
        <v>40</v>
      </c>
    </row>
    <row r="19" spans="1:12">
      <c r="A19" t="s">
        <v>180</v>
      </c>
      <c r="B19" t="s">
        <v>180</v>
      </c>
      <c r="C19" s="137" t="s">
        <v>2621</v>
      </c>
      <c r="D19" s="356" t="s">
        <v>3778</v>
      </c>
      <c r="E19" s="356"/>
      <c r="F19" t="s">
        <v>3781</v>
      </c>
      <c r="L19" t="s">
        <v>2624</v>
      </c>
    </row>
    <row r="20" spans="1:12">
      <c r="A20" t="s">
        <v>42</v>
      </c>
      <c r="B20" t="s">
        <v>42</v>
      </c>
      <c r="C20" s="137" t="s">
        <v>2625</v>
      </c>
      <c r="D20" s="356" t="s">
        <v>2626</v>
      </c>
      <c r="E20" s="356" t="s">
        <v>2627</v>
      </c>
      <c r="F20" t="s">
        <v>2628</v>
      </c>
      <c r="H20">
        <v>30</v>
      </c>
      <c r="I20">
        <v>28</v>
      </c>
      <c r="J20">
        <v>2</v>
      </c>
    </row>
    <row r="21" spans="1:12" ht="36">
      <c r="A21" t="s">
        <v>2629</v>
      </c>
      <c r="B21" t="s">
        <v>2629</v>
      </c>
      <c r="C21" s="137" t="s">
        <v>3782</v>
      </c>
      <c r="D21" s="356" t="s">
        <v>2632</v>
      </c>
      <c r="E21" s="1420" t="s">
        <v>2636</v>
      </c>
      <c r="F21" t="s">
        <v>2598</v>
      </c>
      <c r="I21">
        <v>10</v>
      </c>
      <c r="J21">
        <v>2</v>
      </c>
      <c r="K21">
        <v>8</v>
      </c>
    </row>
    <row r="22" spans="1:12">
      <c r="A22" t="s">
        <v>42</v>
      </c>
      <c r="B22" t="s">
        <v>42</v>
      </c>
      <c r="C22" s="137" t="s">
        <v>2631</v>
      </c>
      <c r="D22" s="356" t="s">
        <v>2632</v>
      </c>
      <c r="E22" s="722" t="s">
        <v>2633</v>
      </c>
      <c r="F22" t="s">
        <v>2634</v>
      </c>
      <c r="H22">
        <v>18</v>
      </c>
      <c r="I22">
        <v>15</v>
      </c>
      <c r="J22">
        <v>3</v>
      </c>
    </row>
    <row r="23" spans="1:12" ht="36">
      <c r="A23" t="s">
        <v>2604</v>
      </c>
      <c r="B23" t="s">
        <v>2604</v>
      </c>
      <c r="C23" s="137" t="s">
        <v>2635</v>
      </c>
      <c r="D23" s="356" t="s">
        <v>2632</v>
      </c>
      <c r="E23" s="1420" t="s">
        <v>2636</v>
      </c>
      <c r="F23" t="s">
        <v>2598</v>
      </c>
      <c r="I23">
        <v>8</v>
      </c>
      <c r="J23">
        <v>6</v>
      </c>
    </row>
    <row r="24" spans="1:12">
      <c r="A24" t="s">
        <v>2582</v>
      </c>
      <c r="B24" t="s">
        <v>2637</v>
      </c>
      <c r="C24" s="137" t="s">
        <v>2638</v>
      </c>
      <c r="D24" s="356" t="s">
        <v>2639</v>
      </c>
      <c r="E24" s="722" t="s">
        <v>2640</v>
      </c>
      <c r="F24" t="s">
        <v>2598</v>
      </c>
      <c r="H24">
        <v>13</v>
      </c>
      <c r="I24">
        <v>16</v>
      </c>
      <c r="J24">
        <v>3</v>
      </c>
    </row>
    <row r="25" spans="1:12">
      <c r="A25" t="s">
        <v>2582</v>
      </c>
      <c r="B25" t="s">
        <v>2641</v>
      </c>
      <c r="C25" s="137" t="s">
        <v>2642</v>
      </c>
      <c r="D25" s="356" t="s">
        <v>2639</v>
      </c>
      <c r="E25" s="722" t="s">
        <v>2640</v>
      </c>
      <c r="F25" t="s">
        <v>2598</v>
      </c>
      <c r="H25">
        <v>13</v>
      </c>
      <c r="I25">
        <v>16</v>
      </c>
      <c r="J25">
        <v>3</v>
      </c>
    </row>
    <row r="26" spans="1:12" ht="36">
      <c r="A26" t="s">
        <v>2582</v>
      </c>
      <c r="B26" t="s">
        <v>2637</v>
      </c>
      <c r="C26" s="137" t="s">
        <v>2643</v>
      </c>
      <c r="D26" s="356" t="s">
        <v>2632</v>
      </c>
      <c r="E26" s="1420" t="s">
        <v>2644</v>
      </c>
      <c r="F26" t="s">
        <v>2598</v>
      </c>
      <c r="I26">
        <v>26</v>
      </c>
      <c r="J26">
        <v>3</v>
      </c>
    </row>
    <row r="27" spans="1:12">
      <c r="A27" t="s">
        <v>3783</v>
      </c>
      <c r="B27" t="s">
        <v>3783</v>
      </c>
      <c r="C27" s="137" t="s">
        <v>3784</v>
      </c>
      <c r="D27" s="356" t="s">
        <v>2639</v>
      </c>
      <c r="E27" s="722" t="s">
        <v>2640</v>
      </c>
      <c r="F27" t="s">
        <v>2598</v>
      </c>
      <c r="H27">
        <v>18</v>
      </c>
      <c r="I27">
        <v>15</v>
      </c>
      <c r="J27">
        <v>3</v>
      </c>
    </row>
    <row r="28" spans="1:12">
      <c r="A28" t="s">
        <v>2481</v>
      </c>
      <c r="B28" t="s">
        <v>2645</v>
      </c>
      <c r="C28" s="137" t="s">
        <v>2646</v>
      </c>
      <c r="D28" s="356" t="s">
        <v>2647</v>
      </c>
      <c r="E28" s="722" t="s">
        <v>2648</v>
      </c>
      <c r="F28" t="s">
        <v>2649</v>
      </c>
      <c r="H28">
        <v>61</v>
      </c>
      <c r="I28">
        <v>56</v>
      </c>
      <c r="J28">
        <v>5</v>
      </c>
    </row>
    <row r="29" spans="1:12">
      <c r="A29" t="s">
        <v>2650</v>
      </c>
      <c r="B29" t="s">
        <v>2651</v>
      </c>
      <c r="C29" s="137" t="s">
        <v>2652</v>
      </c>
      <c r="D29" s="356" t="s">
        <v>2639</v>
      </c>
      <c r="E29" s="722" t="s">
        <v>2640</v>
      </c>
      <c r="F29" t="s">
        <v>2598</v>
      </c>
      <c r="H29">
        <v>13</v>
      </c>
      <c r="I29">
        <v>5</v>
      </c>
      <c r="J29">
        <v>3</v>
      </c>
    </row>
    <row r="30" spans="1:12">
      <c r="A30" t="s">
        <v>2586</v>
      </c>
      <c r="B30" t="s">
        <v>2587</v>
      </c>
      <c r="C30" s="137" t="s">
        <v>2653</v>
      </c>
      <c r="D30" s="356" t="s">
        <v>2639</v>
      </c>
      <c r="E30" s="722" t="s">
        <v>2640</v>
      </c>
      <c r="F30" t="s">
        <v>2598</v>
      </c>
      <c r="H30">
        <v>13</v>
      </c>
      <c r="K30" t="s">
        <v>2654</v>
      </c>
    </row>
    <row r="31" spans="1:12" ht="57.95">
      <c r="A31" t="s">
        <v>263</v>
      </c>
      <c r="B31" t="s">
        <v>263</v>
      </c>
      <c r="C31" s="137" t="s">
        <v>3785</v>
      </c>
      <c r="D31" s="356" t="s">
        <v>2579</v>
      </c>
      <c r="E31" s="722" t="s">
        <v>2580</v>
      </c>
      <c r="F31" t="s">
        <v>2598</v>
      </c>
      <c r="H31">
        <v>15</v>
      </c>
      <c r="I31">
        <v>3</v>
      </c>
      <c r="J31">
        <v>1</v>
      </c>
      <c r="K31" s="722" t="s">
        <v>3786</v>
      </c>
    </row>
    <row r="32" spans="1:12" s="139" customFormat="1">
      <c r="A32" s="139" t="s">
        <v>263</v>
      </c>
      <c r="B32" s="139" t="s">
        <v>263</v>
      </c>
      <c r="C32" s="1500" t="s">
        <v>2727</v>
      </c>
      <c r="D32" s="1501" t="s">
        <v>3787</v>
      </c>
      <c r="E32" s="1491" t="s">
        <v>3788</v>
      </c>
      <c r="F32" s="139" t="s">
        <v>2598</v>
      </c>
      <c r="H32" s="139">
        <v>20</v>
      </c>
      <c r="J32" s="139">
        <v>2</v>
      </c>
      <c r="K32" s="139" t="s">
        <v>583</v>
      </c>
      <c r="L32" s="139" t="s">
        <v>3789</v>
      </c>
    </row>
    <row r="33" spans="1:12" s="139" customFormat="1" ht="29.1">
      <c r="A33" s="139" t="s">
        <v>263</v>
      </c>
      <c r="B33" s="139" t="s">
        <v>263</v>
      </c>
      <c r="C33" s="1500" t="s">
        <v>3790</v>
      </c>
      <c r="D33" s="909" t="s">
        <v>3791</v>
      </c>
      <c r="E33" s="1491" t="s">
        <v>3792</v>
      </c>
      <c r="F33" s="139" t="s">
        <v>2598</v>
      </c>
      <c r="H33" s="139">
        <v>12</v>
      </c>
      <c r="J33" s="139">
        <v>1</v>
      </c>
      <c r="K33" s="139" t="s">
        <v>583</v>
      </c>
      <c r="L33" s="139" t="s">
        <v>3789</v>
      </c>
    </row>
    <row r="34" spans="1:12" ht="29.1">
      <c r="A34" t="s">
        <v>263</v>
      </c>
      <c r="B34" t="s">
        <v>263</v>
      </c>
      <c r="C34" s="137" t="s">
        <v>3793</v>
      </c>
      <c r="D34" s="356" t="s">
        <v>3794</v>
      </c>
      <c r="E34" s="722" t="s">
        <v>3795</v>
      </c>
      <c r="F34" t="s">
        <v>2598</v>
      </c>
      <c r="H34">
        <v>12</v>
      </c>
      <c r="I34">
        <v>12</v>
      </c>
      <c r="J34">
        <v>1</v>
      </c>
    </row>
    <row r="35" spans="1:12" ht="29.1">
      <c r="A35" t="s">
        <v>263</v>
      </c>
      <c r="B35" t="s">
        <v>263</v>
      </c>
      <c r="C35" s="137" t="s">
        <v>3796</v>
      </c>
      <c r="D35" s="356" t="s">
        <v>3797</v>
      </c>
      <c r="E35" s="722" t="s">
        <v>3798</v>
      </c>
      <c r="F35" t="s">
        <v>2598</v>
      </c>
      <c r="H35">
        <v>6</v>
      </c>
      <c r="I35">
        <v>27</v>
      </c>
      <c r="J35">
        <v>3</v>
      </c>
    </row>
    <row r="36" spans="1:12" ht="18">
      <c r="A36" t="s">
        <v>2629</v>
      </c>
      <c r="B36" t="s">
        <v>2629</v>
      </c>
      <c r="C36" s="137" t="s">
        <v>3799</v>
      </c>
      <c r="D36" s="356" t="s">
        <v>3800</v>
      </c>
      <c r="E36" s="1420" t="s">
        <v>3801</v>
      </c>
      <c r="F36" t="s">
        <v>2598</v>
      </c>
      <c r="I36">
        <v>15</v>
      </c>
      <c r="J36">
        <v>3</v>
      </c>
      <c r="K36">
        <v>8</v>
      </c>
    </row>
    <row r="37" spans="1:12">
      <c r="A37" t="s">
        <v>2655</v>
      </c>
      <c r="B37" t="s">
        <v>2655</v>
      </c>
      <c r="C37" s="137" t="s">
        <v>2656</v>
      </c>
      <c r="D37" s="356" t="s">
        <v>2657</v>
      </c>
      <c r="E37" s="722" t="s">
        <v>2658</v>
      </c>
      <c r="F37" t="s">
        <v>2598</v>
      </c>
      <c r="H37">
        <v>10</v>
      </c>
      <c r="I37" t="s">
        <v>2659</v>
      </c>
      <c r="J37">
        <v>1</v>
      </c>
      <c r="K37" t="s">
        <v>2575</v>
      </c>
    </row>
    <row r="38" spans="1:12" ht="130.5">
      <c r="A38" t="s">
        <v>263</v>
      </c>
      <c r="B38" t="s">
        <v>263</v>
      </c>
      <c r="C38" s="1361" t="s">
        <v>3802</v>
      </c>
      <c r="D38" s="356" t="s">
        <v>3803</v>
      </c>
      <c r="E38" s="722" t="s">
        <v>3804</v>
      </c>
      <c r="F38" t="s">
        <v>2598</v>
      </c>
      <c r="I38">
        <v>5</v>
      </c>
      <c r="J38">
        <v>1</v>
      </c>
    </row>
    <row r="39" spans="1:12" ht="130.5">
      <c r="A39" t="s">
        <v>263</v>
      </c>
      <c r="B39" t="s">
        <v>263</v>
      </c>
      <c r="C39" s="1361" t="s">
        <v>3805</v>
      </c>
      <c r="D39" s="356" t="s">
        <v>3806</v>
      </c>
      <c r="E39" s="722" t="s">
        <v>3807</v>
      </c>
      <c r="F39" t="s">
        <v>2598</v>
      </c>
      <c r="I39">
        <v>10</v>
      </c>
      <c r="J39">
        <v>1</v>
      </c>
    </row>
    <row r="40" spans="1:12">
      <c r="A40" s="1504" t="s">
        <v>180</v>
      </c>
      <c r="B40" s="1463" t="s">
        <v>180</v>
      </c>
      <c r="C40" s="137" t="s">
        <v>2660</v>
      </c>
      <c r="D40" s="356" t="s">
        <v>2661</v>
      </c>
      <c r="E40" s="722" t="s">
        <v>2662</v>
      </c>
      <c r="F40" t="s">
        <v>3808</v>
      </c>
    </row>
    <row r="41" spans="1:12">
      <c r="A41" t="s">
        <v>2655</v>
      </c>
      <c r="B41" t="s">
        <v>2655</v>
      </c>
      <c r="C41" s="137" t="s">
        <v>2663</v>
      </c>
      <c r="D41" s="356" t="s">
        <v>2664</v>
      </c>
      <c r="E41" s="356" t="s">
        <v>2665</v>
      </c>
      <c r="F41" t="s">
        <v>2598</v>
      </c>
      <c r="J41">
        <v>1</v>
      </c>
    </row>
    <row r="42" spans="1:12">
      <c r="A42" t="s">
        <v>2655</v>
      </c>
      <c r="B42" t="s">
        <v>2655</v>
      </c>
      <c r="C42" t="s">
        <v>2666</v>
      </c>
      <c r="D42" s="356" t="s">
        <v>2664</v>
      </c>
      <c r="E42" s="356" t="s">
        <v>2665</v>
      </c>
      <c r="F42" t="s">
        <v>2598</v>
      </c>
      <c r="J42">
        <v>1</v>
      </c>
    </row>
    <row r="43" spans="1:12">
      <c r="A43" t="s">
        <v>2655</v>
      </c>
      <c r="B43" t="s">
        <v>2655</v>
      </c>
      <c r="C43" s="137" t="s">
        <v>2667</v>
      </c>
      <c r="D43" s="356" t="s">
        <v>2664</v>
      </c>
      <c r="E43" s="356" t="s">
        <v>2665</v>
      </c>
      <c r="F43" t="s">
        <v>2598</v>
      </c>
      <c r="J43">
        <v>1</v>
      </c>
    </row>
    <row r="44" spans="1:12">
      <c r="A44" t="s">
        <v>2655</v>
      </c>
      <c r="B44" t="s">
        <v>2655</v>
      </c>
      <c r="C44" s="137" t="s">
        <v>2668</v>
      </c>
      <c r="D44" s="356" t="s">
        <v>2664</v>
      </c>
      <c r="E44" s="356" t="s">
        <v>2665</v>
      </c>
      <c r="F44" t="s">
        <v>2598</v>
      </c>
      <c r="J44">
        <v>1</v>
      </c>
    </row>
    <row r="45" spans="1:12">
      <c r="A45" t="s">
        <v>2655</v>
      </c>
      <c r="B45" t="s">
        <v>2655</v>
      </c>
      <c r="C45" s="137" t="s">
        <v>2669</v>
      </c>
      <c r="D45" s="356" t="s">
        <v>2670</v>
      </c>
      <c r="E45" s="722" t="s">
        <v>2671</v>
      </c>
      <c r="F45" t="s">
        <v>2598</v>
      </c>
      <c r="J45">
        <v>1</v>
      </c>
    </row>
    <row r="46" spans="1:12">
      <c r="A46" t="s">
        <v>2655</v>
      </c>
      <c r="B46" t="s">
        <v>2655</v>
      </c>
      <c r="C46" s="137" t="s">
        <v>2672</v>
      </c>
      <c r="D46" s="356" t="s">
        <v>2670</v>
      </c>
      <c r="E46" s="722" t="s">
        <v>2671</v>
      </c>
      <c r="F46" t="s">
        <v>2598</v>
      </c>
      <c r="J46">
        <v>1</v>
      </c>
    </row>
    <row r="47" spans="1:12">
      <c r="A47" t="s">
        <v>2655</v>
      </c>
      <c r="B47" t="s">
        <v>2655</v>
      </c>
      <c r="C47" s="137" t="s">
        <v>2673</v>
      </c>
      <c r="D47" s="356" t="s">
        <v>2670</v>
      </c>
      <c r="E47" s="722" t="s">
        <v>2671</v>
      </c>
      <c r="F47" t="s">
        <v>2598</v>
      </c>
      <c r="J47">
        <v>1</v>
      </c>
    </row>
    <row r="48" spans="1:12">
      <c r="A48" t="s">
        <v>2655</v>
      </c>
      <c r="B48" t="s">
        <v>2655</v>
      </c>
      <c r="C48" s="137" t="s">
        <v>2674</v>
      </c>
      <c r="D48" s="356" t="s">
        <v>2664</v>
      </c>
      <c r="E48" s="356" t="s">
        <v>2665</v>
      </c>
      <c r="F48" t="s">
        <v>2598</v>
      </c>
      <c r="J48">
        <v>1</v>
      </c>
    </row>
    <row r="49" spans="1:10" ht="29.1">
      <c r="A49" s="1504" t="s">
        <v>263</v>
      </c>
      <c r="B49" s="1463" t="s">
        <v>263</v>
      </c>
      <c r="C49" s="1510" t="s">
        <v>3809</v>
      </c>
      <c r="D49" s="356" t="s">
        <v>3810</v>
      </c>
      <c r="E49" s="722" t="s">
        <v>3811</v>
      </c>
      <c r="F49" t="s">
        <v>2598</v>
      </c>
      <c r="I49">
        <v>7</v>
      </c>
      <c r="J49">
        <v>1</v>
      </c>
    </row>
  </sheetData>
  <autoFilter ref="B40" xr:uid="{D7A5B270-1E60-4404-83E2-A3ACFCBB76E9}"/>
  <hyperlinks>
    <hyperlink ref="C2" r:id="rId1" xr:uid="{9795CC08-F038-4F0F-B09F-3DDB9AE88A8D}"/>
    <hyperlink ref="C3" r:id="rId2" xr:uid="{CC9F8401-E93E-4C3C-A7DC-5FEB27E0B0C5}"/>
    <hyperlink ref="C4" r:id="rId3" xr:uid="{367BDF78-79C9-4B31-B11E-B5F712F4BD9F}"/>
    <hyperlink ref="C5" r:id="rId4" xr:uid="{885203E6-C53E-4E36-B1EF-497DC5277A58}"/>
    <hyperlink ref="C7" r:id="rId5" display="Retailer Review - ITPF-318" xr:uid="{77D2BCB3-CD53-43C7-9742-A81DC129C5C7}"/>
    <hyperlink ref="C13" r:id="rId6" display="https://jira.app.pconnect.biz/browse/CDE-67620" xr:uid="{4FCF0CA7-47FA-4410-A350-23679C421524}"/>
    <hyperlink ref="C15" r:id="rId7" display="https://jira.app.pconnect.biz/browse/CDE-28835" xr:uid="{40EB05DE-C294-4297-8CDE-8338437338D9}"/>
    <hyperlink ref="C14" r:id="rId8" display="https://jira.app.pconnect.biz/browse/CDE-75459" xr:uid="{05065F67-36AE-4CEA-BDAB-AF900109BF8E}"/>
    <hyperlink ref="C19" r:id="rId9" xr:uid="{9B2394E4-7649-46B2-AF28-A865F90E1660}"/>
    <hyperlink ref="C18" r:id="rId10" display="https://jira.app.pconnect.biz/browse/CDE-73864" xr:uid="{79D00EEB-DD91-4D0A-926D-F1FF85D0622F}"/>
    <hyperlink ref="C20" r:id="rId11" xr:uid="{24D36CBF-262A-47B5-9507-C73F09926565}"/>
    <hyperlink ref="C6" r:id="rId12" xr:uid="{5516F8F4-F9B0-4FCD-90C9-FDBE8EC31636}"/>
    <hyperlink ref="C21" r:id="rId13" xr:uid="{8F793ACE-3329-46C8-85BB-09DDFCF58231}"/>
    <hyperlink ref="C22" r:id="rId14" xr:uid="{C2DCEC33-5E18-428E-AA5B-3069E205E58C}"/>
    <hyperlink ref="C23" r:id="rId15" xr:uid="{63EA8EAF-55E8-44F2-B348-646E24545076}"/>
    <hyperlink ref="C24" r:id="rId16" xr:uid="{2EE597B2-FA9D-48C4-A75C-6392117C0DFA}"/>
    <hyperlink ref="C25" r:id="rId17" xr:uid="{671ED690-8351-4CAE-AB6E-BC09D8DB19DD}"/>
    <hyperlink ref="C26" r:id="rId18" xr:uid="{18D1F707-C838-4360-9419-EDAD280C2600}"/>
    <hyperlink ref="C27" r:id="rId19" xr:uid="{72E7DF7C-E991-43F0-88F4-EB79832CFF30}"/>
    <hyperlink ref="C29" r:id="rId20" xr:uid="{0D52268B-772C-4A13-A78D-D3F37A9B099B}"/>
    <hyperlink ref="C30" r:id="rId21" xr:uid="{5709FEEA-FA5E-446C-81B0-0F50C65CD89C}"/>
    <hyperlink ref="C32" r:id="rId22" xr:uid="{4EAF09C8-4FAD-47FE-81E6-E56F58938894}"/>
    <hyperlink ref="C33" r:id="rId23" xr:uid="{0AC56337-D383-45F7-BAA5-EAD63FB2C5AC}"/>
    <hyperlink ref="C34" r:id="rId24" xr:uid="{FF51371D-AEAE-4E10-A86D-65FE1226392A}"/>
    <hyperlink ref="C35" r:id="rId25" xr:uid="{974BC19A-2F28-412A-9CED-8BB28ACE5AAE}"/>
    <hyperlink ref="C31" r:id="rId26" xr:uid="{D1C41B42-A36E-41C4-B0B8-6032CCE0ACB9}"/>
    <hyperlink ref="C36" r:id="rId27" xr:uid="{E2D64A1E-706C-4D67-BC21-38F575DF801E}"/>
    <hyperlink ref="C37" r:id="rId28" xr:uid="{52CDB98B-08AF-4AF3-B7FC-C5917E4A2C21}"/>
    <hyperlink ref="C38" r:id="rId29" xr:uid="{7E059627-94F2-41F8-859E-12947F791112}"/>
    <hyperlink ref="C39" r:id="rId30" xr:uid="{837040AE-D6E7-4F82-8C9C-DB7FC6978CFA}"/>
    <hyperlink ref="C40" r:id="rId31" xr:uid="{1C026CD6-2D88-4125-BA28-5B553C2A44ED}"/>
    <hyperlink ref="C41" r:id="rId32" xr:uid="{10F83B32-79F8-45BE-836C-2ECEFD10765C}"/>
    <hyperlink ref="C44" r:id="rId33" xr:uid="{A3A8EA72-80B8-4ABE-928B-08AEF600BFA4}"/>
    <hyperlink ref="C43" r:id="rId34" xr:uid="{B02D8587-9F8C-4CB4-8365-6F822285B1F7}"/>
    <hyperlink ref="C45" r:id="rId35" xr:uid="{33600A8D-FEDF-4DCA-8E8A-8A468D751626}"/>
    <hyperlink ref="C46" r:id="rId36" xr:uid="{5962AED1-09DE-43DD-9671-2B0985FCC8A5}"/>
    <hyperlink ref="C47" r:id="rId37" xr:uid="{B84FBBD3-E7CD-4FB6-8E1E-F924882ECF6B}"/>
    <hyperlink ref="C48" r:id="rId38" xr:uid="{B2871AF5-3581-481B-B058-46350F425EF2}"/>
    <hyperlink ref="C49" r:id="rId39" xr:uid="{A4FB62B6-74C7-455D-8EE1-5DEBF48E0B56}"/>
  </hyperlinks>
  <pageMargins left="0.7" right="0.7" top="0.75" bottom="0.75" header="0.3" footer="0.3"/>
  <tableParts count="1">
    <tablePart r:id="rId40"/>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67A73-502D-44B1-BAAE-0835C79FC61E}">
  <sheetPr codeName="Sheet33"/>
  <dimension ref="A1:I144"/>
  <sheetViews>
    <sheetView showGridLines="0" topLeftCell="A6" zoomScale="70" zoomScaleNormal="70" workbookViewId="0">
      <selection activeCell="C7" sqref="C7"/>
    </sheetView>
  </sheetViews>
  <sheetFormatPr defaultColWidth="8.5703125" defaultRowHeight="14.45"/>
  <cols>
    <col min="1" max="1" width="22.5703125" style="822" customWidth="1"/>
    <col min="2" max="2" width="35.42578125" style="822" customWidth="1"/>
    <col min="3" max="3" width="62.5703125" style="822" customWidth="1"/>
    <col min="4" max="4" width="60.5703125" style="822" customWidth="1"/>
    <col min="5" max="5" width="35.42578125" style="821" customWidth="1"/>
    <col min="6" max="6" width="8.85546875" style="822" bestFit="1" customWidth="1"/>
    <col min="7" max="7" width="5" style="822" bestFit="1" customWidth="1"/>
    <col min="8" max="8" width="10.42578125" style="822" bestFit="1" customWidth="1"/>
    <col min="9" max="9" width="6" style="822" bestFit="1" customWidth="1"/>
    <col min="10" max="16384" width="8.5703125" style="822"/>
  </cols>
  <sheetData>
    <row r="1" spans="1:9">
      <c r="A1" s="1386" t="s">
        <v>2549</v>
      </c>
      <c r="B1" s="822" t="s">
        <v>180</v>
      </c>
    </row>
    <row r="3" spans="1:9" ht="29.1">
      <c r="A3" s="1386" t="s">
        <v>2146</v>
      </c>
      <c r="E3" s="822"/>
      <c r="G3" s="821"/>
      <c r="H3"/>
      <c r="I3"/>
    </row>
    <row r="4" spans="1:9" ht="29.1">
      <c r="A4" s="1386" t="s">
        <v>2149</v>
      </c>
      <c r="B4" s="1386" t="s">
        <v>2147</v>
      </c>
      <c r="C4" s="1386" t="s">
        <v>837</v>
      </c>
      <c r="D4" s="1386" t="s">
        <v>10</v>
      </c>
      <c r="E4" s="1386" t="s">
        <v>2550</v>
      </c>
      <c r="F4" s="1386" t="s">
        <v>2422</v>
      </c>
      <c r="G4" s="822" t="s">
        <v>2150</v>
      </c>
      <c r="H4"/>
      <c r="I4"/>
    </row>
    <row r="5" spans="1:9" ht="144.94999999999999">
      <c r="A5" s="822">
        <v>1</v>
      </c>
      <c r="B5" s="822" t="s">
        <v>3812</v>
      </c>
      <c r="C5" s="822" t="s">
        <v>3813</v>
      </c>
      <c r="D5" s="822" t="s">
        <v>3814</v>
      </c>
      <c r="E5" s="822" t="s">
        <v>3815</v>
      </c>
      <c r="F5" s="822" t="s">
        <v>2525</v>
      </c>
      <c r="G5" s="821">
        <v>40</v>
      </c>
      <c r="H5"/>
      <c r="I5"/>
    </row>
    <row r="6" spans="1:9" ht="188.45">
      <c r="A6" s="822">
        <v>3</v>
      </c>
      <c r="B6" s="822" t="s">
        <v>3816</v>
      </c>
      <c r="C6" s="822" t="s">
        <v>3817</v>
      </c>
      <c r="D6" s="822" t="s">
        <v>3818</v>
      </c>
      <c r="E6" s="822" t="s">
        <v>3819</v>
      </c>
      <c r="F6" s="822" t="s">
        <v>2525</v>
      </c>
      <c r="G6" s="821">
        <v>15</v>
      </c>
      <c r="H6"/>
      <c r="I6"/>
    </row>
    <row r="7" spans="1:9" ht="87">
      <c r="A7" s="822">
        <v>4</v>
      </c>
      <c r="B7" s="822" t="s">
        <v>2559</v>
      </c>
      <c r="C7" s="822" t="s">
        <v>2560</v>
      </c>
      <c r="D7" s="822" t="s">
        <v>2561</v>
      </c>
      <c r="E7" s="822"/>
      <c r="G7" s="821">
        <v>50</v>
      </c>
      <c r="H7"/>
      <c r="I7"/>
    </row>
    <row r="8" spans="1:9" ht="116.1">
      <c r="A8" s="822">
        <v>5</v>
      </c>
      <c r="B8" s="822" t="s">
        <v>180</v>
      </c>
      <c r="C8" s="822" t="s">
        <v>3820</v>
      </c>
      <c r="D8" s="822" t="s">
        <v>2570</v>
      </c>
      <c r="E8" s="822" t="s">
        <v>2570</v>
      </c>
      <c r="F8" s="822" t="s">
        <v>2525</v>
      </c>
      <c r="G8" s="821">
        <v>10</v>
      </c>
      <c r="H8"/>
      <c r="I8"/>
    </row>
    <row r="9" spans="1:9" ht="72.599999999999994">
      <c r="A9" s="822" t="s">
        <v>3821</v>
      </c>
      <c r="B9" s="822" t="s">
        <v>3822</v>
      </c>
      <c r="C9" s="822" t="s">
        <v>3823</v>
      </c>
      <c r="D9" s="822" t="s">
        <v>2922</v>
      </c>
      <c r="E9" s="822" t="s">
        <v>2187</v>
      </c>
      <c r="F9" s="822" t="s">
        <v>2525</v>
      </c>
      <c r="G9" s="821">
        <v>100</v>
      </c>
      <c r="H9"/>
      <c r="I9"/>
    </row>
    <row r="10" spans="1:9" ht="116.1">
      <c r="A10" s="822" t="s">
        <v>3773</v>
      </c>
      <c r="B10" s="822" t="s">
        <v>3772</v>
      </c>
      <c r="C10" s="822" t="s">
        <v>3824</v>
      </c>
      <c r="D10" s="822" t="s">
        <v>2187</v>
      </c>
      <c r="E10" s="822" t="s">
        <v>2187</v>
      </c>
      <c r="F10" s="822" t="s">
        <v>2187</v>
      </c>
      <c r="G10" s="821">
        <v>0</v>
      </c>
    </row>
    <row r="11" spans="1:9">
      <c r="A11" s="822" t="s">
        <v>2169</v>
      </c>
      <c r="E11" s="822"/>
      <c r="G11" s="821">
        <v>215</v>
      </c>
    </row>
    <row r="12" spans="1:9">
      <c r="A12"/>
      <c r="B12"/>
      <c r="C12"/>
      <c r="D12"/>
      <c r="E12"/>
      <c r="F12"/>
      <c r="G12"/>
    </row>
    <row r="13" spans="1:9">
      <c r="A13"/>
      <c r="B13"/>
      <c r="C13"/>
      <c r="D13"/>
      <c r="E13"/>
      <c r="F13"/>
      <c r="G13"/>
    </row>
    <row r="14" spans="1:9">
      <c r="A14"/>
      <c r="B14"/>
      <c r="C14"/>
      <c r="D14"/>
      <c r="E14"/>
      <c r="F14"/>
      <c r="G14"/>
    </row>
    <row r="15" spans="1:9">
      <c r="A15"/>
      <c r="B15"/>
      <c r="C15"/>
      <c r="D15"/>
      <c r="E15"/>
      <c r="F15"/>
      <c r="G15"/>
    </row>
    <row r="16" spans="1:9">
      <c r="A16"/>
      <c r="B16"/>
      <c r="C16"/>
      <c r="D16"/>
      <c r="E16"/>
      <c r="F16"/>
      <c r="G16"/>
    </row>
    <row r="17" spans="1:7">
      <c r="A17"/>
      <c r="B17"/>
      <c r="C17"/>
      <c r="D17"/>
      <c r="E17"/>
      <c r="F17"/>
      <c r="G17"/>
    </row>
    <row r="18" spans="1:7">
      <c r="A18"/>
      <c r="B18"/>
      <c r="C18"/>
      <c r="D18"/>
      <c r="E18"/>
      <c r="F18"/>
      <c r="G18"/>
    </row>
    <row r="19" spans="1:7">
      <c r="A19"/>
      <c r="B19"/>
      <c r="C19"/>
      <c r="D19"/>
      <c r="E19"/>
      <c r="F19"/>
      <c r="G19"/>
    </row>
    <row r="20" spans="1:7">
      <c r="A20"/>
      <c r="B20"/>
      <c r="C20"/>
      <c r="D20"/>
      <c r="E20"/>
      <c r="F20"/>
      <c r="G20"/>
    </row>
    <row r="21" spans="1:7">
      <c r="A21"/>
      <c r="B21"/>
      <c r="C21"/>
      <c r="D21"/>
      <c r="E21"/>
      <c r="F21"/>
      <c r="G21"/>
    </row>
    <row r="22" spans="1:7">
      <c r="A22"/>
      <c r="B22"/>
      <c r="C22"/>
      <c r="D22"/>
      <c r="E22"/>
      <c r="F22"/>
      <c r="G22"/>
    </row>
    <row r="23" spans="1:7">
      <c r="A23"/>
      <c r="B23"/>
      <c r="C23"/>
      <c r="D23"/>
      <c r="E23"/>
      <c r="F23"/>
      <c r="G23"/>
    </row>
    <row r="24" spans="1:7">
      <c r="A24"/>
      <c r="B24"/>
      <c r="C24"/>
      <c r="D24"/>
      <c r="E24"/>
      <c r="F24"/>
      <c r="G24"/>
    </row>
    <row r="25" spans="1:7">
      <c r="A25"/>
      <c r="B25"/>
      <c r="C25"/>
      <c r="D25"/>
      <c r="E25"/>
      <c r="F25"/>
      <c r="G25"/>
    </row>
    <row r="26" spans="1:7">
      <c r="A26"/>
      <c r="B26"/>
      <c r="C26"/>
      <c r="D26"/>
      <c r="E26"/>
      <c r="F26"/>
      <c r="G26"/>
    </row>
    <row r="27" spans="1:7">
      <c r="A27"/>
      <c r="B27"/>
      <c r="C27"/>
      <c r="D27"/>
      <c r="E27"/>
      <c r="F27"/>
      <c r="G27"/>
    </row>
    <row r="28" spans="1:7">
      <c r="A28"/>
      <c r="B28"/>
      <c r="C28"/>
      <c r="D28"/>
      <c r="E28"/>
      <c r="F28"/>
      <c r="G28"/>
    </row>
    <row r="29" spans="1:7">
      <c r="A29"/>
      <c r="B29"/>
      <c r="C29"/>
      <c r="D29"/>
      <c r="E29"/>
      <c r="F29"/>
      <c r="G29"/>
    </row>
    <row r="30" spans="1:7">
      <c r="A30"/>
      <c r="B30"/>
      <c r="C30"/>
      <c r="D30"/>
      <c r="E30"/>
      <c r="F30"/>
      <c r="G30"/>
    </row>
    <row r="31" spans="1:7">
      <c r="A31"/>
      <c r="B31"/>
      <c r="C31"/>
      <c r="D31"/>
      <c r="E31"/>
      <c r="F31"/>
      <c r="G31"/>
    </row>
    <row r="32" spans="1:7">
      <c r="A32"/>
      <c r="B32"/>
      <c r="C32"/>
      <c r="D32"/>
      <c r="E32"/>
      <c r="F32"/>
      <c r="G32"/>
    </row>
    <row r="33" spans="1:7">
      <c r="A33"/>
      <c r="B33"/>
      <c r="C33"/>
      <c r="D33"/>
      <c r="E33"/>
      <c r="F33"/>
      <c r="G33"/>
    </row>
    <row r="34" spans="1:7">
      <c r="A34"/>
      <c r="B34"/>
      <c r="C34"/>
      <c r="D34"/>
      <c r="E34"/>
      <c r="F34"/>
      <c r="G34"/>
    </row>
    <row r="35" spans="1:7">
      <c r="A35"/>
      <c r="B35"/>
      <c r="C35"/>
      <c r="D35"/>
      <c r="E35"/>
      <c r="F35"/>
      <c r="G35"/>
    </row>
    <row r="36" spans="1:7">
      <c r="A36"/>
      <c r="B36"/>
      <c r="C36"/>
      <c r="D36"/>
      <c r="E36"/>
      <c r="F36"/>
      <c r="G36"/>
    </row>
    <row r="37" spans="1:7">
      <c r="A37"/>
      <c r="B37"/>
      <c r="C37"/>
      <c r="D37"/>
      <c r="E37"/>
      <c r="F37"/>
      <c r="G37"/>
    </row>
    <row r="38" spans="1:7">
      <c r="A38"/>
      <c r="B38"/>
      <c r="C38"/>
      <c r="D38"/>
      <c r="E38"/>
      <c r="F38"/>
      <c r="G38"/>
    </row>
    <row r="39" spans="1:7">
      <c r="A39"/>
      <c r="B39"/>
      <c r="C39"/>
      <c r="D39"/>
      <c r="E39"/>
      <c r="F39"/>
      <c r="G39"/>
    </row>
    <row r="40" spans="1:7">
      <c r="A40"/>
      <c r="B40"/>
      <c r="C40"/>
      <c r="D40"/>
      <c r="E40"/>
      <c r="F40"/>
      <c r="G40"/>
    </row>
    <row r="41" spans="1:7">
      <c r="A41"/>
      <c r="B41"/>
      <c r="C41"/>
      <c r="D41"/>
      <c r="E41"/>
      <c r="F41"/>
      <c r="G41"/>
    </row>
    <row r="42" spans="1:7">
      <c r="A42"/>
      <c r="B42"/>
      <c r="C42"/>
      <c r="D42"/>
      <c r="E42"/>
      <c r="F42"/>
      <c r="G42"/>
    </row>
    <row r="43" spans="1:7">
      <c r="A43"/>
      <c r="B43"/>
      <c r="C43"/>
      <c r="D43"/>
      <c r="E43"/>
      <c r="F43"/>
      <c r="G43"/>
    </row>
    <row r="44" spans="1:7">
      <c r="A44"/>
      <c r="B44"/>
      <c r="C44"/>
      <c r="D44"/>
      <c r="E44"/>
      <c r="F44"/>
      <c r="G44"/>
    </row>
    <row r="45" spans="1:7">
      <c r="A45"/>
      <c r="B45"/>
      <c r="C45"/>
      <c r="D45"/>
      <c r="E45"/>
      <c r="F45"/>
      <c r="G45"/>
    </row>
    <row r="46" spans="1:7">
      <c r="A46"/>
      <c r="B46"/>
      <c r="C46"/>
      <c r="D46"/>
      <c r="E46"/>
      <c r="F46"/>
      <c r="G46"/>
    </row>
    <row r="47" spans="1:7">
      <c r="A47"/>
      <c r="B47"/>
      <c r="C47"/>
      <c r="D47"/>
      <c r="E47"/>
      <c r="F47"/>
      <c r="G47"/>
    </row>
    <row r="48" spans="1:7">
      <c r="A48"/>
      <c r="B48"/>
      <c r="C48"/>
      <c r="D48"/>
      <c r="E48"/>
      <c r="F48"/>
      <c r="G48"/>
    </row>
    <row r="49" spans="1:7">
      <c r="A49"/>
      <c r="B49"/>
      <c r="C49"/>
      <c r="D49"/>
      <c r="E49"/>
      <c r="F49"/>
      <c r="G49"/>
    </row>
    <row r="50" spans="1:7">
      <c r="A50"/>
      <c r="B50"/>
      <c r="C50"/>
      <c r="D50"/>
      <c r="E50"/>
      <c r="F50"/>
      <c r="G50"/>
    </row>
    <row r="51" spans="1:7">
      <c r="A51"/>
      <c r="B51"/>
      <c r="C51"/>
      <c r="D51"/>
      <c r="E51"/>
      <c r="F51"/>
      <c r="G51"/>
    </row>
    <row r="52" spans="1:7">
      <c r="A52"/>
      <c r="B52"/>
      <c r="C52"/>
      <c r="D52"/>
      <c r="E52"/>
      <c r="F52"/>
      <c r="G52"/>
    </row>
    <row r="53" spans="1:7">
      <c r="A53"/>
      <c r="B53"/>
      <c r="C53"/>
      <c r="D53"/>
      <c r="E53"/>
      <c r="F53"/>
      <c r="G53"/>
    </row>
    <row r="54" spans="1:7">
      <c r="A54"/>
      <c r="B54"/>
      <c r="C54"/>
      <c r="D54"/>
      <c r="E54"/>
      <c r="F54"/>
      <c r="G54"/>
    </row>
    <row r="55" spans="1:7">
      <c r="A55"/>
      <c r="B55"/>
      <c r="C55"/>
      <c r="D55"/>
      <c r="E55"/>
      <c r="F55"/>
      <c r="G55"/>
    </row>
    <row r="56" spans="1:7">
      <c r="A56"/>
      <c r="B56"/>
      <c r="C56"/>
      <c r="D56"/>
      <c r="E56"/>
      <c r="F56"/>
      <c r="G56"/>
    </row>
    <row r="57" spans="1:7">
      <c r="A57"/>
      <c r="B57"/>
      <c r="C57"/>
      <c r="D57"/>
      <c r="E57"/>
      <c r="F57"/>
      <c r="G57"/>
    </row>
    <row r="58" spans="1:7">
      <c r="A58"/>
      <c r="B58"/>
      <c r="C58"/>
      <c r="D58"/>
      <c r="E58"/>
      <c r="F58"/>
      <c r="G58"/>
    </row>
    <row r="59" spans="1:7">
      <c r="A59"/>
      <c r="B59"/>
      <c r="C59"/>
      <c r="D59"/>
      <c r="E59"/>
      <c r="F59"/>
      <c r="G59"/>
    </row>
    <row r="60" spans="1:7">
      <c r="A60"/>
      <c r="B60"/>
      <c r="C60"/>
      <c r="D60"/>
      <c r="E60"/>
      <c r="F60"/>
      <c r="G60"/>
    </row>
    <row r="61" spans="1:7">
      <c r="A61"/>
      <c r="B61"/>
      <c r="C61"/>
      <c r="D61"/>
      <c r="E61"/>
      <c r="F61"/>
      <c r="G61"/>
    </row>
    <row r="62" spans="1:7">
      <c r="A62"/>
      <c r="B62"/>
      <c r="C62"/>
      <c r="D62"/>
      <c r="E62"/>
      <c r="F62"/>
      <c r="G62"/>
    </row>
    <row r="63" spans="1:7">
      <c r="A63"/>
      <c r="B63"/>
      <c r="C63"/>
      <c r="D63"/>
      <c r="E63"/>
      <c r="F63"/>
      <c r="G63"/>
    </row>
    <row r="64" spans="1:7">
      <c r="A64"/>
      <c r="B64"/>
      <c r="C64"/>
      <c r="D64"/>
      <c r="E64"/>
      <c r="F64"/>
      <c r="G64"/>
    </row>
    <row r="65" spans="1:7">
      <c r="A65"/>
      <c r="B65"/>
      <c r="C65"/>
      <c r="D65"/>
      <c r="E65"/>
      <c r="F65"/>
      <c r="G65"/>
    </row>
    <row r="66" spans="1:7">
      <c r="A66"/>
      <c r="B66"/>
      <c r="C66"/>
      <c r="D66"/>
      <c r="E66"/>
      <c r="F66"/>
      <c r="G66"/>
    </row>
    <row r="67" spans="1:7">
      <c r="A67"/>
      <c r="B67"/>
      <c r="C67"/>
      <c r="D67"/>
      <c r="E67"/>
      <c r="F67"/>
      <c r="G67"/>
    </row>
    <row r="68" spans="1:7">
      <c r="A68"/>
      <c r="B68"/>
      <c r="C68"/>
      <c r="D68"/>
      <c r="E68"/>
      <c r="F68"/>
      <c r="G68"/>
    </row>
    <row r="69" spans="1:7">
      <c r="A69"/>
      <c r="B69"/>
      <c r="C69"/>
      <c r="D69"/>
      <c r="E69"/>
      <c r="F69"/>
      <c r="G69"/>
    </row>
    <row r="70" spans="1:7">
      <c r="A70"/>
      <c r="B70"/>
      <c r="C70"/>
      <c r="D70"/>
      <c r="E70"/>
      <c r="F70"/>
      <c r="G70"/>
    </row>
    <row r="71" spans="1:7">
      <c r="A71"/>
      <c r="B71"/>
      <c r="C71"/>
      <c r="D71"/>
      <c r="E71"/>
      <c r="F71"/>
      <c r="G71"/>
    </row>
    <row r="72" spans="1:7">
      <c r="A72"/>
      <c r="B72"/>
      <c r="C72"/>
      <c r="D72"/>
      <c r="E72"/>
      <c r="F72"/>
      <c r="G72"/>
    </row>
    <row r="73" spans="1:7">
      <c r="A73"/>
      <c r="B73"/>
      <c r="C73"/>
      <c r="D73"/>
      <c r="E73"/>
      <c r="F73"/>
      <c r="G73"/>
    </row>
    <row r="74" spans="1:7">
      <c r="A74"/>
      <c r="B74"/>
      <c r="C74"/>
      <c r="D74"/>
      <c r="E74"/>
      <c r="F74"/>
      <c r="G74"/>
    </row>
    <row r="75" spans="1:7">
      <c r="A75"/>
      <c r="B75"/>
      <c r="C75"/>
      <c r="D75"/>
      <c r="E75"/>
      <c r="F75"/>
      <c r="G75"/>
    </row>
    <row r="76" spans="1:7">
      <c r="A76"/>
      <c r="B76"/>
      <c r="C76"/>
      <c r="D76"/>
      <c r="E76"/>
      <c r="F76"/>
      <c r="G76"/>
    </row>
    <row r="77" spans="1:7">
      <c r="A77"/>
      <c r="B77"/>
      <c r="C77"/>
      <c r="D77"/>
      <c r="E77"/>
      <c r="F77"/>
      <c r="G77"/>
    </row>
    <row r="78" spans="1:7">
      <c r="A78"/>
      <c r="B78"/>
      <c r="C78"/>
      <c r="D78"/>
      <c r="E78"/>
      <c r="F78"/>
      <c r="G78"/>
    </row>
    <row r="79" spans="1:7">
      <c r="A79"/>
      <c r="B79"/>
      <c r="C79"/>
      <c r="D79"/>
      <c r="E79"/>
      <c r="F79"/>
      <c r="G79"/>
    </row>
    <row r="80" spans="1:7">
      <c r="A80"/>
      <c r="B80"/>
      <c r="C80"/>
      <c r="D80"/>
      <c r="E80"/>
      <c r="F80"/>
      <c r="G80"/>
    </row>
    <row r="81" spans="1:7">
      <c r="A81"/>
      <c r="B81"/>
      <c r="C81"/>
      <c r="D81"/>
      <c r="E81"/>
      <c r="F81"/>
      <c r="G81"/>
    </row>
    <row r="82" spans="1:7">
      <c r="A82"/>
      <c r="B82"/>
      <c r="C82"/>
      <c r="D82"/>
      <c r="E82"/>
      <c r="F82"/>
      <c r="G82"/>
    </row>
    <row r="83" spans="1:7">
      <c r="A83"/>
      <c r="B83"/>
      <c r="C83"/>
      <c r="D83"/>
      <c r="E83"/>
      <c r="F83"/>
      <c r="G83"/>
    </row>
    <row r="84" spans="1:7">
      <c r="A84"/>
      <c r="B84"/>
      <c r="C84"/>
      <c r="D84"/>
      <c r="E84"/>
      <c r="F84"/>
      <c r="G84"/>
    </row>
    <row r="85" spans="1:7">
      <c r="A85"/>
      <c r="B85"/>
      <c r="C85"/>
      <c r="D85"/>
      <c r="E85"/>
      <c r="F85"/>
      <c r="G85"/>
    </row>
    <row r="86" spans="1:7">
      <c r="A86"/>
      <c r="B86"/>
      <c r="C86"/>
      <c r="D86"/>
      <c r="E86"/>
      <c r="F86"/>
      <c r="G86"/>
    </row>
    <row r="87" spans="1:7">
      <c r="A87"/>
      <c r="B87"/>
      <c r="C87"/>
      <c r="D87"/>
      <c r="E87"/>
      <c r="F87"/>
      <c r="G87"/>
    </row>
    <row r="88" spans="1:7">
      <c r="A88"/>
      <c r="B88"/>
      <c r="C88"/>
      <c r="D88"/>
      <c r="E88"/>
      <c r="F88"/>
      <c r="G88"/>
    </row>
    <row r="89" spans="1:7">
      <c r="A89"/>
      <c r="B89"/>
      <c r="C89"/>
      <c r="D89"/>
      <c r="E89"/>
      <c r="F89"/>
      <c r="G89"/>
    </row>
    <row r="90" spans="1:7">
      <c r="A90"/>
      <c r="B90"/>
      <c r="C90"/>
      <c r="D90"/>
      <c r="E90"/>
      <c r="F90"/>
      <c r="G90"/>
    </row>
    <row r="91" spans="1:7">
      <c r="A91"/>
      <c r="B91"/>
      <c r="C91"/>
      <c r="D91"/>
      <c r="E91"/>
      <c r="F91"/>
      <c r="G91"/>
    </row>
    <row r="92" spans="1:7">
      <c r="A92"/>
      <c r="B92"/>
      <c r="C92"/>
      <c r="D92"/>
      <c r="E92"/>
      <c r="F92"/>
      <c r="G92"/>
    </row>
    <row r="93" spans="1:7">
      <c r="A93"/>
      <c r="B93"/>
      <c r="C93"/>
      <c r="D93"/>
      <c r="E93"/>
      <c r="F93"/>
      <c r="G93"/>
    </row>
    <row r="94" spans="1:7">
      <c r="A94"/>
      <c r="B94"/>
      <c r="C94"/>
      <c r="D94"/>
      <c r="E94"/>
      <c r="F94"/>
      <c r="G94"/>
    </row>
    <row r="95" spans="1:7">
      <c r="A95"/>
      <c r="B95"/>
      <c r="C95"/>
      <c r="D95"/>
      <c r="E95"/>
      <c r="F95"/>
      <c r="G95"/>
    </row>
    <row r="96" spans="1:7">
      <c r="A96"/>
      <c r="B96"/>
      <c r="C96"/>
      <c r="D96"/>
      <c r="E96"/>
      <c r="F96"/>
      <c r="G96"/>
    </row>
    <row r="97" spans="1:7">
      <c r="A97"/>
      <c r="B97"/>
      <c r="C97"/>
      <c r="D97"/>
      <c r="E97"/>
      <c r="F97"/>
      <c r="G97"/>
    </row>
    <row r="98" spans="1:7">
      <c r="A98"/>
      <c r="B98"/>
      <c r="C98"/>
      <c r="D98"/>
      <c r="E98"/>
      <c r="F98"/>
      <c r="G98"/>
    </row>
    <row r="99" spans="1:7">
      <c r="A99"/>
      <c r="B99"/>
      <c r="C99"/>
      <c r="D99"/>
      <c r="E99"/>
      <c r="F99"/>
      <c r="G99"/>
    </row>
    <row r="100" spans="1:7">
      <c r="A100"/>
      <c r="B100"/>
      <c r="C100"/>
      <c r="D100"/>
      <c r="E100"/>
      <c r="F100"/>
      <c r="G100"/>
    </row>
    <row r="101" spans="1:7">
      <c r="A101"/>
      <c r="B101"/>
      <c r="C101"/>
      <c r="D101"/>
      <c r="E101"/>
      <c r="F101"/>
      <c r="G101"/>
    </row>
    <row r="102" spans="1:7">
      <c r="A102"/>
      <c r="B102"/>
      <c r="C102"/>
      <c r="D102"/>
      <c r="E102"/>
      <c r="F102"/>
      <c r="G102"/>
    </row>
    <row r="103" spans="1:7">
      <c r="A103"/>
      <c r="B103"/>
      <c r="C103"/>
      <c r="D103"/>
      <c r="E103"/>
      <c r="F103"/>
      <c r="G103"/>
    </row>
    <row r="104" spans="1:7">
      <c r="A104"/>
      <c r="B104"/>
      <c r="C104"/>
      <c r="D104"/>
      <c r="E104"/>
      <c r="F104"/>
      <c r="G104"/>
    </row>
    <row r="105" spans="1:7">
      <c r="A105"/>
      <c r="B105"/>
      <c r="C105"/>
      <c r="D105"/>
      <c r="E105"/>
      <c r="F105"/>
      <c r="G105"/>
    </row>
    <row r="106" spans="1:7">
      <c r="A106"/>
      <c r="B106"/>
      <c r="C106"/>
      <c r="D106"/>
      <c r="E106"/>
      <c r="F106"/>
      <c r="G106"/>
    </row>
    <row r="107" spans="1:7">
      <c r="A107"/>
      <c r="B107"/>
      <c r="C107"/>
      <c r="D107"/>
      <c r="E107"/>
      <c r="F107"/>
      <c r="G107"/>
    </row>
    <row r="108" spans="1:7">
      <c r="A108"/>
      <c r="B108"/>
      <c r="C108"/>
      <c r="D108"/>
      <c r="E108"/>
      <c r="F108"/>
      <c r="G108"/>
    </row>
    <row r="109" spans="1:7">
      <c r="A109"/>
      <c r="B109"/>
      <c r="C109"/>
      <c r="D109"/>
      <c r="E109"/>
      <c r="F109"/>
      <c r="G109"/>
    </row>
    <row r="110" spans="1:7">
      <c r="A110"/>
      <c r="B110"/>
      <c r="C110"/>
      <c r="D110"/>
      <c r="E110"/>
      <c r="F110"/>
      <c r="G110"/>
    </row>
    <row r="111" spans="1:7">
      <c r="A111"/>
      <c r="B111"/>
      <c r="C111"/>
      <c r="D111"/>
      <c r="E111"/>
      <c r="F111"/>
      <c r="G111"/>
    </row>
    <row r="112" spans="1:7">
      <c r="A112"/>
      <c r="B112"/>
      <c r="C112"/>
      <c r="D112"/>
      <c r="E112"/>
      <c r="F112"/>
      <c r="G112"/>
    </row>
    <row r="113" spans="1:7">
      <c r="A113"/>
      <c r="B113"/>
      <c r="C113"/>
      <c r="D113"/>
      <c r="E113"/>
      <c r="F113"/>
      <c r="G113"/>
    </row>
    <row r="114" spans="1:7">
      <c r="A114"/>
      <c r="B114"/>
      <c r="C114"/>
      <c r="D114"/>
      <c r="E114"/>
      <c r="F114"/>
      <c r="G114"/>
    </row>
    <row r="115" spans="1:7">
      <c r="A115"/>
      <c r="B115"/>
      <c r="C115"/>
      <c r="D115"/>
      <c r="E115"/>
      <c r="F115"/>
      <c r="G115"/>
    </row>
    <row r="116" spans="1:7">
      <c r="A116"/>
      <c r="B116"/>
      <c r="C116"/>
      <c r="D116"/>
      <c r="E116"/>
      <c r="F116"/>
      <c r="G116"/>
    </row>
    <row r="117" spans="1:7">
      <c r="A117"/>
      <c r="B117"/>
      <c r="C117"/>
      <c r="D117"/>
      <c r="E117"/>
      <c r="F117"/>
      <c r="G117"/>
    </row>
    <row r="118" spans="1:7">
      <c r="A118"/>
      <c r="B118"/>
      <c r="C118"/>
      <c r="D118"/>
      <c r="E118"/>
      <c r="F118"/>
      <c r="G118"/>
    </row>
    <row r="119" spans="1:7">
      <c r="A119"/>
      <c r="B119"/>
      <c r="C119"/>
      <c r="D119"/>
      <c r="E119"/>
      <c r="F119"/>
      <c r="G119"/>
    </row>
    <row r="120" spans="1:7">
      <c r="A120"/>
      <c r="B120"/>
      <c r="C120"/>
      <c r="D120"/>
      <c r="E120"/>
      <c r="F120"/>
      <c r="G120"/>
    </row>
    <row r="121" spans="1:7">
      <c r="A121"/>
      <c r="B121"/>
      <c r="C121"/>
      <c r="D121"/>
      <c r="E121"/>
      <c r="F121"/>
      <c r="G121"/>
    </row>
    <row r="122" spans="1:7">
      <c r="A122"/>
      <c r="B122"/>
      <c r="C122"/>
      <c r="D122"/>
      <c r="E122"/>
      <c r="F122"/>
      <c r="G122"/>
    </row>
    <row r="123" spans="1:7">
      <c r="A123"/>
      <c r="B123"/>
      <c r="C123"/>
      <c r="D123"/>
      <c r="E123"/>
      <c r="F123"/>
      <c r="G123"/>
    </row>
    <row r="124" spans="1:7">
      <c r="A124"/>
      <c r="B124"/>
      <c r="C124"/>
      <c r="D124"/>
      <c r="E124"/>
      <c r="F124"/>
      <c r="G124"/>
    </row>
    <row r="125" spans="1:7">
      <c r="A125"/>
      <c r="B125"/>
      <c r="C125"/>
      <c r="D125"/>
      <c r="E125"/>
      <c r="F125"/>
      <c r="G125"/>
    </row>
    <row r="126" spans="1:7">
      <c r="A126"/>
      <c r="B126"/>
      <c r="C126"/>
      <c r="D126"/>
      <c r="E126"/>
      <c r="F126"/>
      <c r="G126"/>
    </row>
    <row r="127" spans="1:7">
      <c r="A127"/>
      <c r="B127"/>
      <c r="C127"/>
      <c r="D127"/>
      <c r="E127"/>
      <c r="F127"/>
      <c r="G127"/>
    </row>
    <row r="128" spans="1:7">
      <c r="A128"/>
      <c r="B128"/>
      <c r="C128"/>
      <c r="D128"/>
      <c r="E128"/>
      <c r="F128"/>
      <c r="G128"/>
    </row>
    <row r="129" spans="1:7">
      <c r="A129"/>
      <c r="B129"/>
      <c r="C129"/>
      <c r="D129"/>
      <c r="E129"/>
      <c r="F129"/>
      <c r="G129"/>
    </row>
    <row r="130" spans="1:7">
      <c r="A130"/>
      <c r="B130"/>
      <c r="C130"/>
      <c r="D130"/>
      <c r="E130"/>
      <c r="F130"/>
      <c r="G130"/>
    </row>
    <row r="131" spans="1:7">
      <c r="A131"/>
      <c r="B131"/>
      <c r="C131"/>
      <c r="D131"/>
      <c r="E131"/>
      <c r="F131"/>
      <c r="G131"/>
    </row>
    <row r="132" spans="1:7">
      <c r="A132"/>
      <c r="B132"/>
      <c r="C132"/>
      <c r="D132"/>
      <c r="E132"/>
      <c r="F132"/>
      <c r="G132"/>
    </row>
    <row r="133" spans="1:7">
      <c r="A133"/>
      <c r="B133"/>
      <c r="C133"/>
      <c r="D133"/>
      <c r="E133"/>
      <c r="F133"/>
      <c r="G133"/>
    </row>
    <row r="134" spans="1:7">
      <c r="A134"/>
      <c r="B134"/>
      <c r="C134"/>
      <c r="D134"/>
      <c r="E134"/>
      <c r="F134"/>
      <c r="G134"/>
    </row>
    <row r="135" spans="1:7">
      <c r="A135"/>
      <c r="B135"/>
      <c r="C135"/>
      <c r="D135"/>
      <c r="E135"/>
      <c r="F135"/>
      <c r="G135"/>
    </row>
    <row r="136" spans="1:7">
      <c r="A136"/>
      <c r="B136"/>
      <c r="C136"/>
      <c r="D136"/>
      <c r="E136"/>
      <c r="F136"/>
      <c r="G136"/>
    </row>
    <row r="137" spans="1:7">
      <c r="A137"/>
      <c r="B137"/>
      <c r="C137"/>
      <c r="D137"/>
      <c r="E137"/>
      <c r="F137"/>
      <c r="G137"/>
    </row>
    <row r="138" spans="1:7">
      <c r="A138"/>
      <c r="B138"/>
      <c r="C138"/>
      <c r="D138"/>
      <c r="E138"/>
      <c r="F138"/>
      <c r="G138"/>
    </row>
    <row r="139" spans="1:7">
      <c r="A139"/>
      <c r="B139"/>
      <c r="C139"/>
      <c r="D139"/>
      <c r="E139"/>
      <c r="F139"/>
      <c r="G139"/>
    </row>
    <row r="140" spans="1:7">
      <c r="A140"/>
      <c r="B140"/>
      <c r="C140"/>
      <c r="D140"/>
      <c r="E140"/>
      <c r="F140"/>
      <c r="G140"/>
    </row>
    <row r="141" spans="1:7">
      <c r="A141"/>
      <c r="B141"/>
      <c r="C141"/>
      <c r="D141"/>
      <c r="E141"/>
      <c r="F141"/>
      <c r="G141"/>
    </row>
    <row r="142" spans="1:7">
      <c r="A142"/>
      <c r="B142"/>
      <c r="C142"/>
      <c r="D142"/>
      <c r="E142"/>
      <c r="F142"/>
      <c r="G142"/>
    </row>
    <row r="143" spans="1:7">
      <c r="A143"/>
      <c r="B143"/>
      <c r="C143"/>
      <c r="D143"/>
      <c r="E143"/>
      <c r="F143"/>
      <c r="G143"/>
    </row>
    <row r="144" spans="1:7">
      <c r="A144"/>
      <c r="B144"/>
      <c r="C144"/>
      <c r="D144"/>
      <c r="E144"/>
      <c r="F144"/>
      <c r="G144"/>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AEA07-F874-4813-B27E-053C81676A54}">
  <sheetPr codeName="Sheet34" filterMode="1"/>
  <dimension ref="A1:GS163"/>
  <sheetViews>
    <sheetView topLeftCell="C1" zoomScaleNormal="100" workbookViewId="0">
      <pane xSplit="4" ySplit="2" topLeftCell="G7" activePane="bottomRight" state="frozen"/>
      <selection pane="bottomRight" activeCell="F12" sqref="F12"/>
      <selection pane="bottomLeft" activeCell="C3" sqref="C3"/>
      <selection pane="topRight" activeCell="G1" sqref="G1"/>
    </sheetView>
  </sheetViews>
  <sheetFormatPr defaultColWidth="8.5703125" defaultRowHeight="15" customHeight="1"/>
  <cols>
    <col min="1" max="1" width="8.5703125" style="821" hidden="1" customWidth="1"/>
    <col min="2" max="2" width="15.5703125" style="821" hidden="1" customWidth="1"/>
    <col min="3" max="3" width="14.5703125" style="822" bestFit="1" customWidth="1"/>
    <col min="4" max="4" width="13.5703125" style="356" customWidth="1"/>
    <col min="5" max="5" width="27.42578125" style="356" customWidth="1"/>
    <col min="6" max="6" width="65.5703125" style="356" customWidth="1"/>
    <col min="7" max="7" width="53.5703125" style="356" customWidth="1"/>
    <col min="8" max="8" width="48.42578125" style="356" bestFit="1" customWidth="1"/>
    <col min="9" max="9" width="49.5703125" style="356" customWidth="1"/>
    <col min="10" max="10" width="14" style="821" customWidth="1"/>
    <col min="11" max="11" width="34.5703125" style="356" customWidth="1"/>
    <col min="12" max="12" width="16" style="356" customWidth="1"/>
    <col min="13" max="14" width="25.42578125" style="821" customWidth="1"/>
    <col min="15" max="15" width="15.42578125" style="1062" customWidth="1"/>
    <col min="16" max="16" width="23.42578125" style="821" customWidth="1"/>
    <col min="17" max="17" width="25.42578125" style="821" customWidth="1"/>
    <col min="18" max="18" width="30" style="821" customWidth="1"/>
    <col min="19" max="19" width="27.5703125" style="356" customWidth="1"/>
    <col min="20" max="20" width="13.42578125" style="356" bestFit="1" customWidth="1"/>
    <col min="21" max="21" width="47" style="356" customWidth="1"/>
    <col min="22" max="23" width="14" style="821" bestFit="1" customWidth="1"/>
    <col min="24" max="24" width="21.5703125" style="821" bestFit="1" customWidth="1"/>
    <col min="25" max="25" width="22" style="822" customWidth="1"/>
    <col min="26" max="26" width="17.5703125" style="821" customWidth="1"/>
    <col min="27" max="27" width="12.42578125" style="821" customWidth="1"/>
    <col min="28" max="28" width="14" style="821" customWidth="1"/>
    <col min="29" max="30" width="19.42578125" style="821" customWidth="1"/>
    <col min="31" max="32" width="22.42578125" style="821" customWidth="1"/>
    <col min="33" max="33" width="22.42578125" style="356" customWidth="1"/>
    <col min="34" max="34" width="36.42578125" style="356" customWidth="1"/>
    <col min="35" max="35" width="14.5703125" style="821" hidden="1" customWidth="1"/>
    <col min="36" max="36" width="17" style="356" hidden="1" customWidth="1"/>
    <col min="37" max="37" width="21.5703125" style="356" hidden="1" customWidth="1"/>
    <col min="38" max="38" width="33.5703125" style="356" customWidth="1"/>
    <col min="39" max="39" width="15.5703125" style="356" customWidth="1"/>
    <col min="40" max="200" width="9.42578125" style="356" bestFit="1" customWidth="1"/>
    <col min="201" max="201" width="11.5703125" style="356" customWidth="1"/>
    <col min="202" max="16384" width="8.5703125" style="356"/>
  </cols>
  <sheetData>
    <row r="1" spans="1:201" ht="14.45">
      <c r="A1" s="806"/>
      <c r="B1" s="1063" t="s">
        <v>2750</v>
      </c>
      <c r="C1" s="1019" t="s">
        <v>2549</v>
      </c>
      <c r="D1" s="1124" t="s">
        <v>2406</v>
      </c>
      <c r="E1" s="1124" t="s">
        <v>2751</v>
      </c>
      <c r="F1" s="806" t="s">
        <v>2406</v>
      </c>
      <c r="G1" s="806" t="s">
        <v>2406</v>
      </c>
      <c r="H1" s="806" t="s">
        <v>2406</v>
      </c>
      <c r="I1" s="806" t="s">
        <v>2406</v>
      </c>
      <c r="J1" s="806" t="s">
        <v>2406</v>
      </c>
      <c r="K1" s="1124" t="s">
        <v>2406</v>
      </c>
      <c r="L1" s="1124" t="s">
        <v>2406</v>
      </c>
      <c r="M1" s="806"/>
      <c r="N1" s="806" t="s">
        <v>694</v>
      </c>
      <c r="O1" s="807" t="s">
        <v>2752</v>
      </c>
      <c r="P1" s="808" t="s">
        <v>2752</v>
      </c>
      <c r="Q1" s="808" t="s">
        <v>2753</v>
      </c>
      <c r="R1" s="1326" t="s">
        <v>2754</v>
      </c>
      <c r="S1" s="810" t="s">
        <v>2755</v>
      </c>
      <c r="T1" s="808" t="s">
        <v>2752</v>
      </c>
      <c r="U1" s="808" t="s">
        <v>2752</v>
      </c>
      <c r="V1" s="808" t="s">
        <v>2752</v>
      </c>
      <c r="W1" s="808" t="s">
        <v>2752</v>
      </c>
      <c r="X1" s="811" t="s">
        <v>694</v>
      </c>
      <c r="Y1" s="1413" t="s">
        <v>694</v>
      </c>
      <c r="Z1" s="811" t="s">
        <v>694</v>
      </c>
      <c r="AA1" s="811" t="s">
        <v>694</v>
      </c>
      <c r="AB1" s="811" t="s">
        <v>694</v>
      </c>
      <c r="AC1" s="811" t="s">
        <v>694</v>
      </c>
      <c r="AD1" s="811"/>
      <c r="AE1" s="811" t="s">
        <v>694</v>
      </c>
      <c r="AF1" s="811"/>
      <c r="AG1" s="811" t="s">
        <v>694</v>
      </c>
      <c r="AH1" s="812"/>
      <c r="AI1" s="1063" t="s">
        <v>2750</v>
      </c>
      <c r="AJ1" s="1063" t="s">
        <v>2750</v>
      </c>
      <c r="AK1" s="1063" t="s">
        <v>2750</v>
      </c>
      <c r="AL1" s="812"/>
    </row>
    <row r="2" spans="1:201" ht="57.95">
      <c r="A2" s="813" t="s">
        <v>6</v>
      </c>
      <c r="B2" s="813" t="s">
        <v>2756</v>
      </c>
      <c r="C2" s="1020" t="s">
        <v>2549</v>
      </c>
      <c r="D2" s="1125" t="s">
        <v>2571</v>
      </c>
      <c r="E2" s="1125" t="s">
        <v>2147</v>
      </c>
      <c r="F2" s="813" t="s">
        <v>837</v>
      </c>
      <c r="G2" s="813" t="s">
        <v>10</v>
      </c>
      <c r="H2" s="813" t="s">
        <v>11</v>
      </c>
      <c r="I2" s="813" t="s">
        <v>2550</v>
      </c>
      <c r="J2" s="813" t="s">
        <v>3825</v>
      </c>
      <c r="K2" s="1125" t="s">
        <v>2737</v>
      </c>
      <c r="L2" s="1125" t="s">
        <v>2422</v>
      </c>
      <c r="M2" s="813" t="s">
        <v>2758</v>
      </c>
      <c r="N2" s="814" t="s">
        <v>3826</v>
      </c>
      <c r="O2" s="814" t="s">
        <v>2759</v>
      </c>
      <c r="P2" s="815" t="s">
        <v>2760</v>
      </c>
      <c r="Q2" s="815" t="s">
        <v>2761</v>
      </c>
      <c r="R2" s="1327" t="s">
        <v>2149</v>
      </c>
      <c r="S2" s="817" t="s">
        <v>2762</v>
      </c>
      <c r="T2" s="815" t="s">
        <v>2763</v>
      </c>
      <c r="U2" s="815" t="s">
        <v>2764</v>
      </c>
      <c r="V2" s="815" t="s">
        <v>2765</v>
      </c>
      <c r="W2" s="815" t="s">
        <v>2766</v>
      </c>
      <c r="X2" s="818" t="s">
        <v>2767</v>
      </c>
      <c r="Y2" s="1414" t="s">
        <v>2768</v>
      </c>
      <c r="Z2" s="818" t="s">
        <v>2769</v>
      </c>
      <c r="AA2" s="818" t="s">
        <v>2770</v>
      </c>
      <c r="AB2" s="818" t="s">
        <v>2771</v>
      </c>
      <c r="AC2" s="818" t="s">
        <v>2772</v>
      </c>
      <c r="AD2" s="818" t="s">
        <v>2773</v>
      </c>
      <c r="AE2" s="818" t="s">
        <v>2774</v>
      </c>
      <c r="AF2" s="818" t="s">
        <v>3827</v>
      </c>
      <c r="AG2" s="818" t="s">
        <v>2391</v>
      </c>
      <c r="AH2" s="820" t="s">
        <v>2369</v>
      </c>
      <c r="AI2" s="813" t="s">
        <v>2775</v>
      </c>
      <c r="AJ2" s="813" t="s">
        <v>2776</v>
      </c>
      <c r="AK2" s="813" t="s">
        <v>2777</v>
      </c>
      <c r="AL2" s="820" t="s">
        <v>999</v>
      </c>
      <c r="AM2" s="1258" t="s">
        <v>2778</v>
      </c>
      <c r="AN2" s="356" t="s">
        <v>2779</v>
      </c>
      <c r="GS2" s="356" t="s">
        <v>2780</v>
      </c>
    </row>
    <row r="3" spans="1:201" ht="217.5" hidden="1">
      <c r="A3" s="821">
        <v>1</v>
      </c>
      <c r="C3" s="821" t="s">
        <v>263</v>
      </c>
      <c r="D3" s="356" t="s">
        <v>3756</v>
      </c>
      <c r="E3" s="356" t="s">
        <v>3757</v>
      </c>
      <c r="F3" s="356" t="s">
        <v>3758</v>
      </c>
      <c r="G3" s="722" t="s">
        <v>3759</v>
      </c>
      <c r="H3" s="1077" t="s">
        <v>3760</v>
      </c>
      <c r="I3" s="356" t="s">
        <v>3761</v>
      </c>
      <c r="J3" s="821">
        <v>7</v>
      </c>
      <c r="K3" s="356" t="s">
        <v>2743</v>
      </c>
      <c r="L3" s="356" t="s">
        <v>2525</v>
      </c>
      <c r="M3" s="1273" t="b">
        <v>0</v>
      </c>
      <c r="O3" s="1354">
        <v>46179</v>
      </c>
      <c r="P3" s="821" t="s">
        <v>482</v>
      </c>
      <c r="Q3" s="821">
        <v>40</v>
      </c>
      <c r="R3" s="1364">
        <v>1</v>
      </c>
      <c r="S3" s="821">
        <v>3</v>
      </c>
      <c r="T3"/>
      <c r="U3" s="1031"/>
      <c r="W3"/>
      <c r="X3"/>
      <c r="Y3" s="1077" t="s">
        <v>2944</v>
      </c>
      <c r="Z3" s="1031">
        <v>7</v>
      </c>
      <c r="AA3" s="1031" t="s">
        <v>1315</v>
      </c>
      <c r="AB3" s="356">
        <v>8</v>
      </c>
      <c r="AC3" s="1077">
        <v>36</v>
      </c>
      <c r="AD3" s="805">
        <v>3</v>
      </c>
      <c r="AE3"/>
      <c r="AF3" t="s">
        <v>1315</v>
      </c>
      <c r="AH3" s="137" t="s">
        <v>3390</v>
      </c>
      <c r="AL3" s="356" t="s">
        <v>3762</v>
      </c>
      <c r="AM3" s="804" t="s">
        <v>35</v>
      </c>
    </row>
    <row r="4" spans="1:201" ht="187.35" hidden="1" customHeight="1">
      <c r="A4" s="821">
        <f t="shared" ref="A4:A37" si="0">A3+1</f>
        <v>2</v>
      </c>
      <c r="C4" s="356" t="s">
        <v>180</v>
      </c>
      <c r="D4" s="356" t="s">
        <v>180</v>
      </c>
      <c r="E4" s="356" t="s">
        <v>3822</v>
      </c>
      <c r="F4" s="786" t="s">
        <v>3828</v>
      </c>
      <c r="G4" s="356" t="s">
        <v>2922</v>
      </c>
      <c r="H4" s="822" t="s">
        <v>3829</v>
      </c>
      <c r="J4" s="821">
        <v>7</v>
      </c>
      <c r="K4" s="356" t="s">
        <v>3830</v>
      </c>
      <c r="L4" s="356" t="s">
        <v>2525</v>
      </c>
      <c r="M4" s="1273" t="b">
        <v>0</v>
      </c>
      <c r="O4" s="1062">
        <v>46211</v>
      </c>
      <c r="P4" s="821" t="s">
        <v>2844</v>
      </c>
      <c r="Q4" s="821">
        <v>100</v>
      </c>
      <c r="R4" s="821" t="s">
        <v>3821</v>
      </c>
      <c r="S4" s="821" t="s">
        <v>3821</v>
      </c>
      <c r="U4" s="786" t="s">
        <v>3831</v>
      </c>
      <c r="X4" s="1024"/>
      <c r="Y4" s="1077" t="s">
        <v>2944</v>
      </c>
      <c r="Z4" s="821">
        <v>7</v>
      </c>
      <c r="AA4" s="821" t="s">
        <v>1315</v>
      </c>
      <c r="AB4" s="356">
        <v>8</v>
      </c>
      <c r="AC4" s="1031">
        <v>32.25</v>
      </c>
      <c r="AD4" s="821">
        <v>7</v>
      </c>
      <c r="AE4" s="356"/>
      <c r="AF4" s="356"/>
      <c r="AH4" s="137" t="s">
        <v>3003</v>
      </c>
      <c r="AM4" s="356" t="s">
        <v>35</v>
      </c>
    </row>
    <row r="5" spans="1:201" ht="43.5" hidden="1" customHeight="1">
      <c r="A5" s="821">
        <f t="shared" si="0"/>
        <v>3</v>
      </c>
      <c r="C5" s="822" t="s">
        <v>42</v>
      </c>
      <c r="D5" s="356" t="s">
        <v>42</v>
      </c>
      <c r="E5" s="356" t="s">
        <v>2211</v>
      </c>
      <c r="F5" s="356" t="s">
        <v>3832</v>
      </c>
      <c r="G5" s="356" t="s">
        <v>3833</v>
      </c>
      <c r="I5" s="1387" t="s">
        <v>3834</v>
      </c>
      <c r="J5" s="821">
        <v>7</v>
      </c>
      <c r="K5" s="356" t="s">
        <v>2791</v>
      </c>
      <c r="L5" s="356" t="s">
        <v>2525</v>
      </c>
      <c r="M5" s="1026" t="s">
        <v>6</v>
      </c>
      <c r="O5" s="1062">
        <v>46209</v>
      </c>
      <c r="P5" s="821" t="s">
        <v>2791</v>
      </c>
      <c r="Q5" s="821">
        <v>14</v>
      </c>
      <c r="R5" s="821">
        <v>1</v>
      </c>
      <c r="S5" s="821">
        <v>1</v>
      </c>
      <c r="Y5" s="821" t="s">
        <v>2535</v>
      </c>
      <c r="Z5" s="821">
        <v>6</v>
      </c>
      <c r="AC5" s="821">
        <v>14</v>
      </c>
      <c r="AD5" s="821">
        <v>3</v>
      </c>
      <c r="AE5" s="821" t="s">
        <v>3835</v>
      </c>
      <c r="AH5" s="821"/>
      <c r="AM5" s="356" t="s">
        <v>35</v>
      </c>
    </row>
    <row r="6" spans="1:201" ht="43.5" hidden="1" customHeight="1">
      <c r="A6" s="821">
        <f t="shared" si="0"/>
        <v>4</v>
      </c>
      <c r="C6" s="822" t="s">
        <v>42</v>
      </c>
      <c r="D6" s="356" t="s">
        <v>42</v>
      </c>
      <c r="E6" s="356" t="s">
        <v>2211</v>
      </c>
      <c r="F6" s="356" t="s">
        <v>3836</v>
      </c>
      <c r="G6" s="356" t="s">
        <v>3833</v>
      </c>
      <c r="J6" s="821">
        <v>7</v>
      </c>
      <c r="K6" s="356" t="s">
        <v>2791</v>
      </c>
      <c r="L6" s="356" t="s">
        <v>2525</v>
      </c>
      <c r="M6" s="821" t="s">
        <v>1315</v>
      </c>
      <c r="O6" s="1062">
        <v>46209</v>
      </c>
      <c r="P6" s="821" t="s">
        <v>2791</v>
      </c>
      <c r="Q6" s="821">
        <v>18</v>
      </c>
      <c r="R6" s="821">
        <v>2</v>
      </c>
      <c r="S6" s="821">
        <v>2</v>
      </c>
      <c r="Y6" s="821" t="s">
        <v>1710</v>
      </c>
      <c r="AE6" s="821" t="s">
        <v>3837</v>
      </c>
      <c r="AH6" s="821"/>
      <c r="AM6" s="356" t="s">
        <v>35</v>
      </c>
    </row>
    <row r="7" spans="1:201" ht="155.1" customHeight="1">
      <c r="A7" s="821">
        <f t="shared" si="0"/>
        <v>5</v>
      </c>
      <c r="C7" s="822" t="s">
        <v>2170</v>
      </c>
      <c r="D7" s="356" t="s">
        <v>3838</v>
      </c>
      <c r="E7" s="356" t="s">
        <v>3558</v>
      </c>
      <c r="F7" s="356" t="s">
        <v>3839</v>
      </c>
      <c r="H7" s="356" t="s">
        <v>3840</v>
      </c>
      <c r="J7" s="821">
        <v>7</v>
      </c>
      <c r="K7" s="356" t="s">
        <v>2977</v>
      </c>
      <c r="L7" s="356" t="s">
        <v>2511</v>
      </c>
      <c r="M7" s="1254" t="b">
        <v>0</v>
      </c>
      <c r="P7" s="821" t="s">
        <v>384</v>
      </c>
      <c r="Q7" s="821">
        <v>35</v>
      </c>
      <c r="R7" s="821">
        <v>0</v>
      </c>
      <c r="S7" s="821">
        <v>1</v>
      </c>
      <c r="U7" s="1024">
        <v>46192</v>
      </c>
      <c r="V7" s="821" t="s">
        <v>2944</v>
      </c>
      <c r="W7" s="821">
        <v>7</v>
      </c>
      <c r="X7" s="821" t="s">
        <v>6</v>
      </c>
      <c r="Y7" s="1077" t="s">
        <v>2944</v>
      </c>
      <c r="Z7" s="821">
        <v>7</v>
      </c>
      <c r="AA7" s="821" t="s">
        <v>6</v>
      </c>
      <c r="AC7" s="821">
        <v>25</v>
      </c>
      <c r="AD7" s="821">
        <v>5</v>
      </c>
      <c r="AL7" s="356" t="s">
        <v>3565</v>
      </c>
      <c r="AM7" s="356" t="s">
        <v>35</v>
      </c>
    </row>
    <row r="8" spans="1:201" ht="129.6" hidden="1" customHeight="1">
      <c r="A8" s="821">
        <f t="shared" si="0"/>
        <v>6</v>
      </c>
      <c r="C8" s="356" t="s">
        <v>180</v>
      </c>
      <c r="D8" s="356" t="s">
        <v>180</v>
      </c>
      <c r="E8" s="356" t="s">
        <v>3812</v>
      </c>
      <c r="F8" s="786" t="s">
        <v>3841</v>
      </c>
      <c r="G8" s="356" t="s">
        <v>3814</v>
      </c>
      <c r="H8" s="822" t="s">
        <v>3842</v>
      </c>
      <c r="I8" s="356" t="s">
        <v>3815</v>
      </c>
      <c r="J8" s="821">
        <v>7</v>
      </c>
      <c r="K8" s="356" t="s">
        <v>3097</v>
      </c>
      <c r="L8" s="356" t="s">
        <v>2525</v>
      </c>
      <c r="M8" s="1254" t="b">
        <v>0</v>
      </c>
      <c r="O8" s="1062">
        <v>46176</v>
      </c>
      <c r="P8" s="821" t="s">
        <v>2844</v>
      </c>
      <c r="Q8" s="821">
        <v>40</v>
      </c>
      <c r="R8" s="821">
        <v>1</v>
      </c>
      <c r="S8" s="821">
        <v>1</v>
      </c>
      <c r="U8" s="786" t="s">
        <v>3843</v>
      </c>
      <c r="X8" s="1024"/>
      <c r="Y8" s="1077" t="s">
        <v>2944</v>
      </c>
      <c r="Z8" s="821">
        <v>7</v>
      </c>
      <c r="AA8" s="821" t="s">
        <v>6</v>
      </c>
      <c r="AB8" s="356"/>
      <c r="AC8" s="821">
        <v>20</v>
      </c>
      <c r="AD8" s="821">
        <v>5</v>
      </c>
      <c r="AE8" s="356"/>
      <c r="AF8" s="356"/>
      <c r="AH8" s="1376" t="s">
        <v>3844</v>
      </c>
      <c r="AL8" s="137"/>
      <c r="AM8" s="356" t="s">
        <v>35</v>
      </c>
    </row>
    <row r="9" spans="1:201" ht="15" hidden="1" customHeight="1">
      <c r="A9" s="821">
        <f t="shared" si="0"/>
        <v>7</v>
      </c>
      <c r="C9" s="822" t="s">
        <v>42</v>
      </c>
      <c r="D9" s="356" t="s">
        <v>3416</v>
      </c>
      <c r="E9" s="356" t="s">
        <v>3417</v>
      </c>
      <c r="F9" s="356" t="s">
        <v>3418</v>
      </c>
      <c r="G9" s="356" t="s">
        <v>3419</v>
      </c>
      <c r="J9" s="821">
        <v>7</v>
      </c>
      <c r="K9" s="356" t="s">
        <v>2791</v>
      </c>
      <c r="L9" s="356" t="s">
        <v>3421</v>
      </c>
      <c r="M9" s="821" t="s">
        <v>6</v>
      </c>
      <c r="O9" s="1062">
        <v>46209</v>
      </c>
      <c r="P9" s="821" t="s">
        <v>2791</v>
      </c>
      <c r="Q9" s="821">
        <v>10</v>
      </c>
      <c r="R9" s="821">
        <v>3</v>
      </c>
      <c r="S9" s="821">
        <v>3</v>
      </c>
      <c r="Y9" s="821" t="s">
        <v>583</v>
      </c>
      <c r="AE9" s="356" t="s">
        <v>3422</v>
      </c>
      <c r="AF9" s="356"/>
      <c r="AH9" s="821"/>
      <c r="AM9" s="356" t="s">
        <v>35</v>
      </c>
    </row>
    <row r="10" spans="1:201" ht="15" hidden="1" customHeight="1">
      <c r="A10" s="821">
        <f t="shared" si="0"/>
        <v>8</v>
      </c>
      <c r="B10"/>
      <c r="C10" s="1100" t="s">
        <v>42</v>
      </c>
      <c r="D10" t="s">
        <v>42</v>
      </c>
      <c r="E10" t="s">
        <v>3007</v>
      </c>
      <c r="F10" s="722" t="s">
        <v>3845</v>
      </c>
      <c r="G10"/>
      <c r="H10" s="722" t="s">
        <v>3846</v>
      </c>
      <c r="I10" t="s">
        <v>3847</v>
      </c>
      <c r="J10" t="s">
        <v>3848</v>
      </c>
      <c r="K10"/>
      <c r="L10"/>
      <c r="M10" s="1254" t="b">
        <v>0</v>
      </c>
      <c r="O10"/>
      <c r="P10" s="1031" t="s">
        <v>958</v>
      </c>
      <c r="Q10" s="272">
        <v>10</v>
      </c>
      <c r="R10" s="821">
        <v>4</v>
      </c>
      <c r="S10" s="821">
        <v>4</v>
      </c>
      <c r="T10"/>
      <c r="U10" s="356" t="s">
        <v>3849</v>
      </c>
      <c r="V10" s="821" t="s">
        <v>583</v>
      </c>
      <c r="W10"/>
      <c r="X10"/>
      <c r="Y10" s="821" t="s">
        <v>2944</v>
      </c>
      <c r="Z10" s="1031">
        <v>7</v>
      </c>
      <c r="AA10" s="1031" t="s">
        <v>6</v>
      </c>
      <c r="AB10" s="821" t="s">
        <v>3190</v>
      </c>
      <c r="AC10" s="1031">
        <v>22</v>
      </c>
      <c r="AD10" s="1031">
        <v>3</v>
      </c>
      <c r="AE10" s="356" t="s">
        <v>3850</v>
      </c>
      <c r="AF10" s="356"/>
      <c r="AG10" s="356" t="s">
        <v>35</v>
      </c>
      <c r="AM10" s="356" t="s">
        <v>2959</v>
      </c>
    </row>
    <row r="11" spans="1:201" ht="86.45" hidden="1" customHeight="1">
      <c r="A11" s="821">
        <f t="shared" si="0"/>
        <v>9</v>
      </c>
      <c r="C11" s="356" t="s">
        <v>101</v>
      </c>
      <c r="D11" s="356" t="s">
        <v>101</v>
      </c>
      <c r="E11" s="356" t="s">
        <v>3851</v>
      </c>
      <c r="F11" s="1379" t="s">
        <v>3852</v>
      </c>
      <c r="G11" s="356" t="s">
        <v>3853</v>
      </c>
      <c r="H11" s="356" t="s">
        <v>3854</v>
      </c>
      <c r="I11" s="356" t="s">
        <v>3855</v>
      </c>
      <c r="J11" s="356">
        <v>7</v>
      </c>
      <c r="K11" s="356" t="s">
        <v>3250</v>
      </c>
      <c r="L11" s="356" t="s">
        <v>2821</v>
      </c>
      <c r="M11" s="1025"/>
      <c r="N11" s="356"/>
      <c r="O11" s="356" t="s">
        <v>3856</v>
      </c>
      <c r="P11" s="356" t="s">
        <v>1213</v>
      </c>
      <c r="Q11" s="829">
        <v>30</v>
      </c>
      <c r="R11" s="1378">
        <v>1</v>
      </c>
      <c r="S11" s="821">
        <v>1</v>
      </c>
      <c r="V11" s="356"/>
      <c r="W11" s="356"/>
      <c r="X11" s="821" t="s">
        <v>3857</v>
      </c>
      <c r="Y11" s="1077" t="s">
        <v>2944</v>
      </c>
      <c r="Z11" s="356">
        <v>7</v>
      </c>
      <c r="AA11" s="356" t="s">
        <v>6</v>
      </c>
      <c r="AB11" s="356"/>
      <c r="AC11" s="821">
        <v>37.549999999999997</v>
      </c>
      <c r="AD11" s="356"/>
      <c r="AE11" s="356"/>
      <c r="AF11" s="356"/>
      <c r="AH11" s="404" t="s">
        <v>3251</v>
      </c>
      <c r="AM11" s="356" t="s">
        <v>35</v>
      </c>
    </row>
    <row r="12" spans="1:201" ht="230.45" hidden="1" customHeight="1">
      <c r="A12" s="821">
        <f t="shared" si="0"/>
        <v>10</v>
      </c>
      <c r="C12" s="356" t="s">
        <v>180</v>
      </c>
      <c r="D12" s="356" t="s">
        <v>180</v>
      </c>
      <c r="E12" s="356" t="s">
        <v>3816</v>
      </c>
      <c r="F12" s="786" t="s">
        <v>3858</v>
      </c>
      <c r="G12" s="356" t="s">
        <v>3818</v>
      </c>
      <c r="H12" s="822" t="s">
        <v>3859</v>
      </c>
      <c r="I12" s="356" t="s">
        <v>3819</v>
      </c>
      <c r="J12" s="821">
        <v>7</v>
      </c>
      <c r="K12" s="356" t="s">
        <v>3860</v>
      </c>
      <c r="L12" s="356" t="s">
        <v>2525</v>
      </c>
      <c r="M12" s="1254" t="b">
        <v>0</v>
      </c>
      <c r="O12" s="1062">
        <v>46206</v>
      </c>
      <c r="P12" s="821" t="s">
        <v>2844</v>
      </c>
      <c r="Q12" s="821">
        <v>15</v>
      </c>
      <c r="R12" s="821">
        <v>3</v>
      </c>
      <c r="S12" s="821"/>
      <c r="U12" s="786" t="s">
        <v>3861</v>
      </c>
      <c r="X12" s="1024"/>
      <c r="Y12" s="1077" t="s">
        <v>2944</v>
      </c>
      <c r="Z12" s="821">
        <v>7</v>
      </c>
      <c r="AA12" s="821" t="s">
        <v>6</v>
      </c>
      <c r="AB12" s="356"/>
      <c r="AC12" s="821">
        <v>10.25</v>
      </c>
      <c r="AD12" s="821">
        <v>5</v>
      </c>
      <c r="AE12" s="356"/>
      <c r="AF12" s="356"/>
      <c r="AH12" s="821"/>
      <c r="AM12" s="356" t="s">
        <v>35</v>
      </c>
    </row>
    <row r="13" spans="1:201" ht="28.7" hidden="1" customHeight="1">
      <c r="A13" s="821">
        <f t="shared" si="0"/>
        <v>11</v>
      </c>
      <c r="B13" s="821" t="s">
        <v>3695</v>
      </c>
      <c r="C13" s="822" t="s">
        <v>42</v>
      </c>
      <c r="D13" s="356" t="s">
        <v>3696</v>
      </c>
      <c r="E13" s="356" t="s">
        <v>3637</v>
      </c>
      <c r="F13" s="356" t="s">
        <v>3638</v>
      </c>
      <c r="G13" s="356" t="s">
        <v>3639</v>
      </c>
      <c r="H13" s="356" t="s">
        <v>3640</v>
      </c>
      <c r="I13" s="800" t="s">
        <v>3641</v>
      </c>
      <c r="J13" s="821">
        <v>4</v>
      </c>
      <c r="K13" s="356" t="s">
        <v>3020</v>
      </c>
      <c r="L13" s="356" t="s">
        <v>2821</v>
      </c>
      <c r="M13" s="1254" t="b">
        <v>0</v>
      </c>
      <c r="P13" s="821" t="s">
        <v>958</v>
      </c>
      <c r="Q13" s="821">
        <v>20</v>
      </c>
      <c r="R13" s="821">
        <v>5</v>
      </c>
      <c r="S13" s="821">
        <v>5</v>
      </c>
      <c r="U13" s="821" t="s">
        <v>2488</v>
      </c>
      <c r="V13" s="821" t="s">
        <v>583</v>
      </c>
      <c r="Y13" s="821" t="s">
        <v>583</v>
      </c>
      <c r="AE13" s="356"/>
      <c r="AF13" s="356"/>
      <c r="AM13" s="356" t="s">
        <v>2959</v>
      </c>
    </row>
    <row r="14" spans="1:201" ht="115.35" hidden="1" customHeight="1">
      <c r="A14" s="821">
        <f t="shared" si="0"/>
        <v>12</v>
      </c>
      <c r="C14" s="356" t="s">
        <v>180</v>
      </c>
      <c r="D14" s="356" t="s">
        <v>180</v>
      </c>
      <c r="E14" s="356" t="s">
        <v>2559</v>
      </c>
      <c r="F14" s="786" t="s">
        <v>2840</v>
      </c>
      <c r="G14" s="356" t="s">
        <v>2841</v>
      </c>
      <c r="H14" s="822" t="s">
        <v>2562</v>
      </c>
      <c r="I14" s="356" t="s">
        <v>2842</v>
      </c>
      <c r="J14" s="821">
        <v>7</v>
      </c>
      <c r="K14" s="356" t="s">
        <v>2843</v>
      </c>
      <c r="L14" s="356" t="s">
        <v>2511</v>
      </c>
      <c r="M14" s="1254" t="b">
        <v>0</v>
      </c>
      <c r="O14" s="1062">
        <v>46176</v>
      </c>
      <c r="P14" s="821" t="s">
        <v>2844</v>
      </c>
      <c r="Q14" s="821">
        <v>50</v>
      </c>
      <c r="R14" s="821">
        <v>4</v>
      </c>
      <c r="S14" s="821">
        <v>3</v>
      </c>
      <c r="U14" s="786" t="s">
        <v>2845</v>
      </c>
      <c r="X14" s="1024">
        <v>46195</v>
      </c>
      <c r="Y14" s="1077" t="s">
        <v>2944</v>
      </c>
      <c r="Z14" s="821">
        <v>8</v>
      </c>
      <c r="AA14" s="821" t="s">
        <v>1315</v>
      </c>
      <c r="AB14" s="356">
        <v>8</v>
      </c>
      <c r="AC14" s="821">
        <v>75</v>
      </c>
      <c r="AD14" s="821">
        <v>12</v>
      </c>
      <c r="AE14" s="356"/>
      <c r="AF14" s="356"/>
      <c r="AH14" s="821"/>
      <c r="AL14" s="356" t="s">
        <v>35</v>
      </c>
      <c r="AM14" s="356" t="s">
        <v>35</v>
      </c>
    </row>
    <row r="15" spans="1:201" ht="216" hidden="1" customHeight="1">
      <c r="A15" s="821">
        <f t="shared" si="0"/>
        <v>13</v>
      </c>
      <c r="B15"/>
      <c r="C15" s="1077" t="s">
        <v>85</v>
      </c>
      <c r="D15" s="1077" t="s">
        <v>3073</v>
      </c>
      <c r="E15" s="1077" t="s">
        <v>3862</v>
      </c>
      <c r="F15" s="722" t="s">
        <v>3863</v>
      </c>
      <c r="G15" s="722" t="s">
        <v>3864</v>
      </c>
      <c r="H15" s="822" t="s">
        <v>3865</v>
      </c>
      <c r="I15" s="1389"/>
      <c r="J15" s="356">
        <v>6</v>
      </c>
      <c r="K15" t="s">
        <v>3078</v>
      </c>
      <c r="L15" s="1077" t="s">
        <v>2511</v>
      </c>
      <c r="M15" s="1275"/>
      <c r="N15"/>
      <c r="O15" s="272"/>
      <c r="P15" s="1031" t="s">
        <v>420</v>
      </c>
      <c r="Q15" s="1031">
        <v>7</v>
      </c>
      <c r="R15" s="272">
        <v>0</v>
      </c>
      <c r="S15" s="272">
        <v>0</v>
      </c>
      <c r="T15"/>
      <c r="U15" s="1281" t="s">
        <v>3866</v>
      </c>
      <c r="V15" s="272"/>
      <c r="W15"/>
      <c r="X15" s="1281">
        <v>46196</v>
      </c>
      <c r="Y15" s="1077" t="s">
        <v>2944</v>
      </c>
      <c r="Z15">
        <v>6</v>
      </c>
      <c r="AA15" t="s">
        <v>1315</v>
      </c>
      <c r="AB15">
        <v>7</v>
      </c>
      <c r="AC15">
        <v>7</v>
      </c>
      <c r="AD15" s="1077"/>
      <c r="AE15"/>
      <c r="AF15"/>
      <c r="AG15" s="804">
        <v>46279</v>
      </c>
      <c r="AI15" s="356"/>
      <c r="AL15" s="356" t="s">
        <v>3565</v>
      </c>
      <c r="AM15" s="356" t="s">
        <v>1669</v>
      </c>
    </row>
    <row r="16" spans="1:201" ht="86.45" hidden="1" customHeight="1">
      <c r="A16" s="821">
        <f t="shared" si="0"/>
        <v>14</v>
      </c>
      <c r="C16" s="1033" t="s">
        <v>222</v>
      </c>
      <c r="D16" s="356" t="s">
        <v>222</v>
      </c>
      <c r="E16" s="356" t="s">
        <v>3631</v>
      </c>
      <c r="F16" s="1025" t="s">
        <v>3632</v>
      </c>
      <c r="G16" s="1115" t="s">
        <v>3633</v>
      </c>
      <c r="H16" s="1025"/>
      <c r="I16" s="800" t="s">
        <v>3634</v>
      </c>
      <c r="J16" s="1026">
        <v>7</v>
      </c>
      <c r="K16" s="356" t="s">
        <v>384</v>
      </c>
      <c r="L16" s="1025" t="s">
        <v>2511</v>
      </c>
      <c r="M16" s="1254" t="b">
        <v>0</v>
      </c>
      <c r="P16" s="1026" t="s">
        <v>384</v>
      </c>
      <c r="Q16" s="1026">
        <v>40</v>
      </c>
      <c r="R16" s="821">
        <v>0</v>
      </c>
      <c r="S16" s="821"/>
      <c r="T16" s="1025"/>
      <c r="U16" s="137" t="s">
        <v>3635</v>
      </c>
      <c r="V16" s="821" t="s">
        <v>2944</v>
      </c>
      <c r="W16" s="821">
        <v>7</v>
      </c>
      <c r="X16" s="821" t="s">
        <v>1315</v>
      </c>
      <c r="Y16" s="1077" t="s">
        <v>2944</v>
      </c>
      <c r="Z16" s="821">
        <v>7</v>
      </c>
      <c r="AA16" s="821" t="s">
        <v>1315</v>
      </c>
      <c r="AB16" s="821">
        <v>8</v>
      </c>
      <c r="AC16" s="821">
        <v>10</v>
      </c>
      <c r="AD16" s="821">
        <v>3</v>
      </c>
      <c r="AF16" s="821" t="s">
        <v>1315</v>
      </c>
      <c r="AL16" s="356" t="s">
        <v>3565</v>
      </c>
      <c r="AM16" s="356" t="s">
        <v>35</v>
      </c>
    </row>
    <row r="17" spans="1:39" ht="173.1" hidden="1" customHeight="1">
      <c r="A17" s="821">
        <f t="shared" si="0"/>
        <v>15</v>
      </c>
      <c r="C17" s="822" t="s">
        <v>94</v>
      </c>
      <c r="D17" s="822" t="s">
        <v>94</v>
      </c>
      <c r="E17" s="356" t="s">
        <v>3558</v>
      </c>
      <c r="F17" s="356" t="s">
        <v>3559</v>
      </c>
      <c r="G17" s="356" t="s">
        <v>3560</v>
      </c>
      <c r="I17" s="356" t="s">
        <v>3561</v>
      </c>
      <c r="J17" s="821">
        <v>7</v>
      </c>
      <c r="L17" s="356" t="s">
        <v>2525</v>
      </c>
      <c r="M17" s="1254" t="b">
        <v>0</v>
      </c>
      <c r="P17" s="1025" t="s">
        <v>2977</v>
      </c>
      <c r="Q17" s="821">
        <v>30</v>
      </c>
      <c r="R17" s="821">
        <v>1</v>
      </c>
      <c r="S17" s="821">
        <v>1</v>
      </c>
      <c r="U17" s="1024" t="s">
        <v>3867</v>
      </c>
      <c r="V17" s="1031"/>
      <c r="Y17" s="1077" t="s">
        <v>2944</v>
      </c>
      <c r="Z17" s="821">
        <v>7</v>
      </c>
      <c r="AB17" s="722" t="s">
        <v>3868</v>
      </c>
      <c r="AC17" s="356">
        <v>67.5</v>
      </c>
      <c r="AD17" s="821">
        <v>6</v>
      </c>
      <c r="AE17" s="356"/>
      <c r="AF17" s="356"/>
      <c r="AH17" s="405" t="s">
        <v>3564</v>
      </c>
      <c r="AI17" s="356"/>
      <c r="AL17" s="356" t="s">
        <v>3565</v>
      </c>
      <c r="AM17" s="356" t="s">
        <v>1669</v>
      </c>
    </row>
    <row r="18" spans="1:39" ht="115.35" hidden="1" customHeight="1">
      <c r="A18" s="821">
        <f t="shared" si="0"/>
        <v>16</v>
      </c>
      <c r="C18" s="822" t="s">
        <v>180</v>
      </c>
      <c r="D18" s="356" t="s">
        <v>3014</v>
      </c>
      <c r="E18" s="356" t="s">
        <v>180</v>
      </c>
      <c r="F18" s="786" t="s">
        <v>3636</v>
      </c>
      <c r="G18" s="356" t="s">
        <v>2570</v>
      </c>
      <c r="H18" s="356" t="s">
        <v>2570</v>
      </c>
      <c r="I18" s="356" t="s">
        <v>2570</v>
      </c>
      <c r="J18" s="821">
        <v>5</v>
      </c>
      <c r="K18" s="356" t="s">
        <v>3016</v>
      </c>
      <c r="L18" s="356" t="s">
        <v>2525</v>
      </c>
      <c r="M18" s="1254" t="b">
        <v>0</v>
      </c>
      <c r="O18" s="1062">
        <v>46134</v>
      </c>
      <c r="P18" s="821" t="s">
        <v>2844</v>
      </c>
      <c r="Q18" s="821">
        <v>10</v>
      </c>
      <c r="R18" s="821">
        <v>5</v>
      </c>
      <c r="S18" s="821">
        <v>4</v>
      </c>
      <c r="U18" s="821"/>
      <c r="V18" s="821" t="s">
        <v>2948</v>
      </c>
      <c r="Y18" s="821" t="s">
        <v>583</v>
      </c>
      <c r="AB18" s="356" t="s">
        <v>3422</v>
      </c>
      <c r="AC18" s="356">
        <v>10</v>
      </c>
      <c r="AE18" s="356" t="s">
        <v>3869</v>
      </c>
      <c r="AF18" s="356"/>
      <c r="AG18" s="356" t="s">
        <v>35</v>
      </c>
      <c r="AH18" s="597" t="s">
        <v>3870</v>
      </c>
      <c r="AM18" s="356" t="s">
        <v>2959</v>
      </c>
    </row>
    <row r="19" spans="1:39" ht="57.6" hidden="1" customHeight="1">
      <c r="A19" s="821">
        <f t="shared" si="0"/>
        <v>17</v>
      </c>
      <c r="C19" s="822" t="s">
        <v>42</v>
      </c>
      <c r="D19" s="356" t="s">
        <v>42</v>
      </c>
      <c r="E19" s="356" t="s">
        <v>3007</v>
      </c>
      <c r="F19" s="356" t="s">
        <v>3871</v>
      </c>
      <c r="G19" s="356" t="s">
        <v>3872</v>
      </c>
      <c r="H19" s="356" t="s">
        <v>3873</v>
      </c>
      <c r="I19" s="800" t="s">
        <v>3874</v>
      </c>
      <c r="K19" s="356" t="s">
        <v>2748</v>
      </c>
      <c r="L19" s="356" t="s">
        <v>2525</v>
      </c>
      <c r="P19" s="821" t="s">
        <v>958</v>
      </c>
      <c r="Q19" s="821">
        <v>30</v>
      </c>
      <c r="R19" s="821">
        <v>6</v>
      </c>
      <c r="S19" s="821">
        <v>6</v>
      </c>
      <c r="U19" s="1111" t="s">
        <v>3875</v>
      </c>
      <c r="Y19" s="821" t="s">
        <v>2944</v>
      </c>
      <c r="Z19" s="821">
        <v>7</v>
      </c>
      <c r="AA19" s="821" t="s">
        <v>6</v>
      </c>
      <c r="AC19" s="821">
        <v>13</v>
      </c>
      <c r="AD19" s="821">
        <v>2</v>
      </c>
      <c r="AH19" s="821"/>
      <c r="AM19" s="356" t="s">
        <v>35</v>
      </c>
    </row>
    <row r="20" spans="1:39" ht="43.5" hidden="1" customHeight="1">
      <c r="A20" s="821">
        <f t="shared" si="0"/>
        <v>18</v>
      </c>
      <c r="C20" s="822" t="s">
        <v>42</v>
      </c>
      <c r="D20" s="356" t="s">
        <v>42</v>
      </c>
      <c r="E20" s="356" t="s">
        <v>2211</v>
      </c>
      <c r="F20" s="1022" t="s">
        <v>3876</v>
      </c>
      <c r="G20" s="356" t="s">
        <v>3877</v>
      </c>
      <c r="H20" s="822"/>
      <c r="I20" s="1388" t="s">
        <v>3878</v>
      </c>
      <c r="J20" s="821">
        <v>5</v>
      </c>
      <c r="K20" s="356" t="s">
        <v>2791</v>
      </c>
      <c r="L20" s="356" t="s">
        <v>2211</v>
      </c>
      <c r="M20" s="1254" t="b">
        <v>0</v>
      </c>
      <c r="O20" s="1077"/>
      <c r="P20" s="821" t="s">
        <v>2791</v>
      </c>
      <c r="Q20" s="821">
        <v>500</v>
      </c>
      <c r="R20" s="821">
        <v>0</v>
      </c>
      <c r="S20" s="821"/>
      <c r="U20" s="910" t="s">
        <v>3879</v>
      </c>
      <c r="V20" s="821" t="s">
        <v>1710</v>
      </c>
      <c r="Y20" s="821" t="s">
        <v>1710</v>
      </c>
      <c r="AB20" s="1024" t="s">
        <v>3880</v>
      </c>
      <c r="AD20" s="821" t="s">
        <v>3191</v>
      </c>
      <c r="AE20" s="356" t="s">
        <v>3881</v>
      </c>
      <c r="AF20" s="356"/>
      <c r="AG20" s="356" t="s">
        <v>35</v>
      </c>
    </row>
    <row r="21" spans="1:39" ht="57.6" hidden="1" customHeight="1">
      <c r="A21" s="821">
        <f t="shared" si="0"/>
        <v>19</v>
      </c>
      <c r="B21" s="821" t="s">
        <v>3882</v>
      </c>
      <c r="C21" s="356" t="s">
        <v>101</v>
      </c>
      <c r="D21" s="356" t="s">
        <v>101</v>
      </c>
      <c r="E21" s="356" t="s">
        <v>2277</v>
      </c>
      <c r="F21" s="1380" t="s">
        <v>1271</v>
      </c>
      <c r="G21" s="356" t="s">
        <v>1272</v>
      </c>
      <c r="H21" s="356" t="s">
        <v>3883</v>
      </c>
      <c r="I21" s="822" t="s">
        <v>2278</v>
      </c>
      <c r="L21" s="1279" t="s">
        <v>2958</v>
      </c>
      <c r="M21" s="1273" t="b">
        <v>0</v>
      </c>
      <c r="P21" s="821" t="s">
        <v>3264</v>
      </c>
      <c r="Q21" s="821">
        <v>90</v>
      </c>
      <c r="R21" s="1378">
        <v>2</v>
      </c>
      <c r="S21" s="821">
        <v>2</v>
      </c>
      <c r="U21" s="821"/>
      <c r="V21" s="821" t="s">
        <v>1710</v>
      </c>
      <c r="Y21" s="1077" t="s">
        <v>2944</v>
      </c>
      <c r="Z21" s="821">
        <v>7</v>
      </c>
      <c r="AA21" s="821" t="s">
        <v>1315</v>
      </c>
      <c r="AB21" s="356">
        <v>8</v>
      </c>
      <c r="AC21" s="821">
        <v>94</v>
      </c>
      <c r="AH21" s="404" t="s">
        <v>3251</v>
      </c>
      <c r="AM21" s="356" t="s">
        <v>2959</v>
      </c>
    </row>
    <row r="22" spans="1:39" ht="201.6" hidden="1" customHeight="1">
      <c r="A22" s="821">
        <f t="shared" si="0"/>
        <v>20</v>
      </c>
      <c r="C22" s="822" t="s">
        <v>85</v>
      </c>
      <c r="D22" s="356" t="s">
        <v>85</v>
      </c>
      <c r="E22" s="356" t="s">
        <v>3884</v>
      </c>
      <c r="F22" s="356" t="s">
        <v>3885</v>
      </c>
      <c r="G22" s="356" t="s">
        <v>3886</v>
      </c>
      <c r="H22" s="356" t="s">
        <v>3886</v>
      </c>
      <c r="I22" s="356" t="s">
        <v>3887</v>
      </c>
      <c r="J22" s="821">
        <v>6</v>
      </c>
      <c r="K22" s="356" t="s">
        <v>1580</v>
      </c>
      <c r="L22" s="1295" t="s">
        <v>2511</v>
      </c>
      <c r="M22" s="1254" t="b">
        <v>0</v>
      </c>
      <c r="O22" s="1062">
        <v>46176</v>
      </c>
      <c r="P22" s="821" t="s">
        <v>1580</v>
      </c>
      <c r="Q22" s="821">
        <v>26</v>
      </c>
      <c r="R22" s="272">
        <v>0</v>
      </c>
      <c r="S22" s="272">
        <v>0</v>
      </c>
      <c r="U22" s="356" t="s">
        <v>3888</v>
      </c>
      <c r="X22" s="1091">
        <v>46195</v>
      </c>
      <c r="Y22" s="1077" t="s">
        <v>2944</v>
      </c>
      <c r="Z22" s="821">
        <v>6</v>
      </c>
      <c r="AA22" s="821" t="s">
        <v>1315</v>
      </c>
      <c r="AB22" s="356">
        <v>7</v>
      </c>
      <c r="AC22">
        <v>26</v>
      </c>
      <c r="AE22" s="356"/>
      <c r="AF22" s="356"/>
      <c r="AG22" s="1281">
        <v>46279</v>
      </c>
      <c r="AI22" s="356"/>
      <c r="AL22" s="356" t="s">
        <v>3565</v>
      </c>
      <c r="AM22" s="356" t="s">
        <v>1669</v>
      </c>
    </row>
    <row r="23" spans="1:39" ht="101.1" hidden="1" customHeight="1">
      <c r="A23" s="821">
        <f t="shared" si="0"/>
        <v>21</v>
      </c>
      <c r="C23" s="356" t="s">
        <v>180</v>
      </c>
      <c r="D23" s="356" t="s">
        <v>180</v>
      </c>
      <c r="E23" s="356" t="s">
        <v>3772</v>
      </c>
      <c r="F23" s="236" t="s">
        <v>3575</v>
      </c>
      <c r="H23" s="822"/>
      <c r="M23" s="1254" t="b">
        <v>0</v>
      </c>
      <c r="Q23" s="821">
        <v>0</v>
      </c>
      <c r="R23" s="821" t="s">
        <v>3773</v>
      </c>
      <c r="S23" s="821"/>
      <c r="U23" s="786"/>
      <c r="X23" s="1024"/>
      <c r="Y23" s="1077" t="s">
        <v>2944</v>
      </c>
      <c r="Z23" s="821">
        <v>7</v>
      </c>
      <c r="AA23" s="821" t="s">
        <v>6</v>
      </c>
      <c r="AB23" s="356"/>
      <c r="AC23" s="821">
        <v>4</v>
      </c>
      <c r="AD23" s="821">
        <v>2</v>
      </c>
      <c r="AE23" s="356"/>
      <c r="AF23" s="356"/>
      <c r="AH23" s="821"/>
      <c r="AM23" s="356" t="s">
        <v>35</v>
      </c>
    </row>
    <row r="24" spans="1:39" ht="173.1" hidden="1" customHeight="1">
      <c r="A24" s="821">
        <f t="shared" si="0"/>
        <v>22</v>
      </c>
      <c r="C24" s="356" t="s">
        <v>101</v>
      </c>
      <c r="D24" s="1166" t="s">
        <v>101</v>
      </c>
      <c r="E24" s="1166" t="s">
        <v>2211</v>
      </c>
      <c r="F24" s="1166" t="s">
        <v>3889</v>
      </c>
      <c r="G24" s="1166" t="s">
        <v>3833</v>
      </c>
      <c r="H24" s="1166" t="s">
        <v>3890</v>
      </c>
      <c r="I24" s="1166"/>
      <c r="J24" s="1372">
        <v>7</v>
      </c>
      <c r="K24" s="1166"/>
      <c r="Q24" s="821">
        <v>60</v>
      </c>
      <c r="R24" s="1378">
        <v>2</v>
      </c>
      <c r="S24" s="821">
        <v>2</v>
      </c>
      <c r="X24" s="821" t="s">
        <v>3857</v>
      </c>
      <c r="Y24" s="1077" t="s">
        <v>2944</v>
      </c>
      <c r="Z24" s="821">
        <v>7</v>
      </c>
      <c r="AA24" s="821" t="s">
        <v>1315</v>
      </c>
      <c r="AB24" s="356">
        <v>8</v>
      </c>
      <c r="AC24" s="821">
        <v>68.125</v>
      </c>
      <c r="AH24" s="821"/>
      <c r="AM24" s="356" t="s">
        <v>35</v>
      </c>
    </row>
    <row r="25" spans="1:39" ht="57.6" hidden="1" customHeight="1">
      <c r="A25" s="821">
        <f t="shared" si="0"/>
        <v>23</v>
      </c>
      <c r="C25" s="822" t="s">
        <v>94</v>
      </c>
      <c r="D25" s="356" t="s">
        <v>180</v>
      </c>
      <c r="E25" s="356" t="s">
        <v>2920</v>
      </c>
      <c r="F25" s="80" t="s">
        <v>2921</v>
      </c>
      <c r="G25" s="356" t="s">
        <v>2922</v>
      </c>
      <c r="H25" s="356" t="s">
        <v>2923</v>
      </c>
      <c r="I25" s="356" t="s">
        <v>2924</v>
      </c>
      <c r="J25" s="821" t="s">
        <v>2757</v>
      </c>
      <c r="K25" s="356" t="s">
        <v>2925</v>
      </c>
      <c r="L25" s="356" t="s">
        <v>2525</v>
      </c>
      <c r="M25" s="1254" t="b">
        <v>1</v>
      </c>
      <c r="O25" s="1062">
        <v>46209</v>
      </c>
      <c r="P25" s="821" t="s">
        <v>2926</v>
      </c>
      <c r="Q25" s="821">
        <v>20</v>
      </c>
      <c r="R25" s="821">
        <v>2</v>
      </c>
      <c r="S25" s="821">
        <v>2</v>
      </c>
      <c r="Y25" s="821" t="s">
        <v>583</v>
      </c>
      <c r="Z25" s="821">
        <v>8</v>
      </c>
      <c r="AB25" s="356"/>
      <c r="AE25" s="821" t="s">
        <v>3891</v>
      </c>
      <c r="AH25" s="911" t="s">
        <v>2927</v>
      </c>
    </row>
    <row r="26" spans="1:39" ht="57.6" hidden="1" customHeight="1">
      <c r="C26" s="822" t="s">
        <v>42</v>
      </c>
      <c r="D26" s="356" t="s">
        <v>42</v>
      </c>
      <c r="E26" s="356" t="s">
        <v>3004</v>
      </c>
      <c r="F26" s="356" t="s">
        <v>3892</v>
      </c>
      <c r="G26" s="356" t="s">
        <v>3892</v>
      </c>
      <c r="H26" s="356" t="s">
        <v>3892</v>
      </c>
      <c r="J26" s="821">
        <v>7</v>
      </c>
      <c r="K26" s="356" t="s">
        <v>2791</v>
      </c>
      <c r="L26" s="356" t="s">
        <v>2208</v>
      </c>
      <c r="M26" s="1254" t="b">
        <v>0</v>
      </c>
      <c r="P26" s="821" t="s">
        <v>2791</v>
      </c>
      <c r="S26" s="821"/>
      <c r="Y26" s="821" t="s">
        <v>2944</v>
      </c>
      <c r="AB26" s="356"/>
      <c r="AC26" s="821">
        <v>22</v>
      </c>
      <c r="AD26" s="821">
        <v>6</v>
      </c>
      <c r="AH26" s="911"/>
    </row>
    <row r="27" spans="1:39" ht="57.6" hidden="1" customHeight="1">
      <c r="C27" s="822" t="s">
        <v>42</v>
      </c>
      <c r="D27" s="356" t="s">
        <v>42</v>
      </c>
      <c r="E27" s="356" t="s">
        <v>3893</v>
      </c>
      <c r="F27" s="356" t="s">
        <v>3893</v>
      </c>
      <c r="G27" s="356" t="s">
        <v>3893</v>
      </c>
      <c r="H27" s="356" t="s">
        <v>3893</v>
      </c>
      <c r="J27" s="821">
        <v>7</v>
      </c>
      <c r="K27" s="356" t="s">
        <v>2791</v>
      </c>
      <c r="L27" s="356" t="s">
        <v>2208</v>
      </c>
      <c r="M27" s="1254" t="b">
        <v>0</v>
      </c>
      <c r="P27" s="821" t="s">
        <v>2791</v>
      </c>
      <c r="S27" s="821"/>
      <c r="Y27" s="821" t="s">
        <v>2944</v>
      </c>
      <c r="AB27" s="356"/>
      <c r="AC27" s="821">
        <v>27</v>
      </c>
      <c r="AD27" s="821">
        <v>6</v>
      </c>
      <c r="AH27" s="911"/>
    </row>
    <row r="28" spans="1:39" ht="43.35" customHeight="1">
      <c r="A28" s="821">
        <f>A25+1</f>
        <v>24</v>
      </c>
      <c r="C28" s="822" t="s">
        <v>42</v>
      </c>
      <c r="D28" s="356" t="s">
        <v>53</v>
      </c>
      <c r="E28" s="356" t="s">
        <v>3417</v>
      </c>
      <c r="F28" s="356" t="s">
        <v>3894</v>
      </c>
      <c r="G28" s="356" t="s">
        <v>3895</v>
      </c>
      <c r="I28" s="1387" t="s">
        <v>3896</v>
      </c>
      <c r="J28" s="821">
        <v>7</v>
      </c>
      <c r="K28" s="356" t="s">
        <v>2791</v>
      </c>
      <c r="L28" s="356" t="s">
        <v>3421</v>
      </c>
      <c r="M28" s="821" t="s">
        <v>6</v>
      </c>
      <c r="O28" s="1062">
        <v>46209</v>
      </c>
      <c r="P28" s="821" t="s">
        <v>2791</v>
      </c>
      <c r="Q28" s="821">
        <v>15</v>
      </c>
      <c r="R28" s="821">
        <v>11</v>
      </c>
      <c r="Y28" s="821" t="s">
        <v>2535</v>
      </c>
      <c r="Z28" s="821">
        <v>7</v>
      </c>
      <c r="AC28" s="821">
        <v>15</v>
      </c>
      <c r="AD28" s="821">
        <v>1</v>
      </c>
      <c r="AE28" s="821" t="s">
        <v>3835</v>
      </c>
      <c r="AH28" s="821"/>
      <c r="AM28" s="356" t="s">
        <v>35</v>
      </c>
    </row>
    <row r="29" spans="1:39" ht="43.35" hidden="1" customHeight="1">
      <c r="A29" s="821">
        <f t="shared" si="0"/>
        <v>25</v>
      </c>
      <c r="C29" s="786" t="s">
        <v>222</v>
      </c>
      <c r="D29" s="1295" t="s">
        <v>42</v>
      </c>
      <c r="E29" s="1295" t="s">
        <v>3897</v>
      </c>
      <c r="F29" s="786" t="s">
        <v>3898</v>
      </c>
      <c r="G29" s="786" t="s">
        <v>3899</v>
      </c>
      <c r="H29" s="786" t="s">
        <v>3900</v>
      </c>
      <c r="I29" s="786" t="s">
        <v>3901</v>
      </c>
      <c r="J29" s="821">
        <v>7</v>
      </c>
      <c r="K29" s="786" t="s">
        <v>350</v>
      </c>
      <c r="L29" s="356" t="s">
        <v>2511</v>
      </c>
      <c r="M29" s="1254" t="b">
        <v>0</v>
      </c>
      <c r="O29" s="1294"/>
      <c r="P29" s="821" t="s">
        <v>384</v>
      </c>
      <c r="Q29" s="1336">
        <v>25</v>
      </c>
      <c r="R29" s="1342">
        <v>0</v>
      </c>
      <c r="S29" s="1342"/>
      <c r="T29" s="1294"/>
      <c r="U29" s="137" t="s">
        <v>3902</v>
      </c>
      <c r="V29" s="1031" t="s">
        <v>2944</v>
      </c>
      <c r="W29" s="1294">
        <v>7</v>
      </c>
      <c r="X29" s="1294" t="s">
        <v>6</v>
      </c>
      <c r="Y29" s="1077" t="s">
        <v>2944</v>
      </c>
      <c r="Z29" s="821">
        <v>7</v>
      </c>
      <c r="AA29" s="1031" t="s">
        <v>6</v>
      </c>
      <c r="AC29" s="1031">
        <v>19</v>
      </c>
      <c r="AD29" s="821">
        <v>3</v>
      </c>
      <c r="AL29" s="356" t="s">
        <v>3565</v>
      </c>
      <c r="AM29" s="356" t="s">
        <v>35</v>
      </c>
    </row>
    <row r="30" spans="1:39" ht="72" hidden="1" customHeight="1">
      <c r="A30" s="821">
        <f t="shared" si="0"/>
        <v>26</v>
      </c>
      <c r="B30" s="821" t="s">
        <v>3903</v>
      </c>
      <c r="C30" s="356" t="s">
        <v>101</v>
      </c>
      <c r="D30" s="356" t="s">
        <v>101</v>
      </c>
      <c r="E30" s="356" t="s">
        <v>2208</v>
      </c>
      <c r="F30" s="1380" t="s">
        <v>3904</v>
      </c>
      <c r="G30" s="356" t="s">
        <v>3905</v>
      </c>
      <c r="H30" s="356" t="s">
        <v>3906</v>
      </c>
      <c r="I30" s="356" t="s">
        <v>3907</v>
      </c>
      <c r="J30" s="821">
        <v>4</v>
      </c>
      <c r="K30" s="356" t="s">
        <v>3908</v>
      </c>
      <c r="L30" s="356" t="s">
        <v>2821</v>
      </c>
      <c r="M30" s="1062"/>
      <c r="N30" s="1062"/>
      <c r="O30" s="821" t="s">
        <v>1213</v>
      </c>
      <c r="P30" s="821" t="s">
        <v>1213</v>
      </c>
      <c r="Q30" s="821">
        <v>30</v>
      </c>
      <c r="R30" s="1379">
        <v>3</v>
      </c>
      <c r="S30" s="821">
        <v>3</v>
      </c>
      <c r="U30" s="821"/>
      <c r="V30" s="821" t="s">
        <v>583</v>
      </c>
      <c r="X30" s="821" t="s">
        <v>3857</v>
      </c>
      <c r="Y30" s="1077" t="s">
        <v>2944</v>
      </c>
      <c r="Z30" s="821">
        <v>7</v>
      </c>
      <c r="AA30" s="821" t="s">
        <v>6</v>
      </c>
      <c r="AB30" s="356"/>
      <c r="AC30" s="821">
        <v>4.75</v>
      </c>
      <c r="AE30" s="356"/>
      <c r="AF30" s="356"/>
      <c r="AM30" s="356" t="s">
        <v>2959</v>
      </c>
    </row>
    <row r="31" spans="1:39" ht="43.35" hidden="1" customHeight="1">
      <c r="A31" s="821">
        <f t="shared" si="0"/>
        <v>27</v>
      </c>
      <c r="C31" s="822" t="s">
        <v>94</v>
      </c>
      <c r="D31" s="356" t="s">
        <v>180</v>
      </c>
      <c r="E31" s="356" t="s">
        <v>3000</v>
      </c>
      <c r="F31" s="356" t="s">
        <v>3001</v>
      </c>
      <c r="I31" s="356" t="s">
        <v>2924</v>
      </c>
      <c r="J31" s="821">
        <v>7</v>
      </c>
      <c r="K31" s="356" t="s">
        <v>2925</v>
      </c>
      <c r="L31" s="356" t="s">
        <v>2525</v>
      </c>
      <c r="M31" s="1254" t="b">
        <v>1</v>
      </c>
      <c r="O31" s="1062">
        <v>46209</v>
      </c>
      <c r="P31" s="821" t="s">
        <v>2926</v>
      </c>
      <c r="R31" s="821">
        <v>3</v>
      </c>
      <c r="S31" s="821">
        <v>3</v>
      </c>
      <c r="Y31" s="821" t="s">
        <v>583</v>
      </c>
      <c r="AB31" s="356"/>
      <c r="AC31" s="821">
        <v>8</v>
      </c>
      <c r="AE31" s="821" t="s">
        <v>3909</v>
      </c>
      <c r="AH31" s="137" t="s">
        <v>3003</v>
      </c>
    </row>
    <row r="32" spans="1:39" ht="86.85" hidden="1" customHeight="1">
      <c r="A32" s="821">
        <f t="shared" si="0"/>
        <v>28</v>
      </c>
      <c r="C32" s="822" t="s">
        <v>85</v>
      </c>
      <c r="D32" s="356" t="s">
        <v>3073</v>
      </c>
      <c r="E32" s="356" t="s">
        <v>3087</v>
      </c>
      <c r="F32" s="822" t="s">
        <v>3088</v>
      </c>
      <c r="G32" s="800" t="s">
        <v>3089</v>
      </c>
      <c r="H32" s="1021" t="s">
        <v>3090</v>
      </c>
      <c r="I32" s="356" t="s">
        <v>3091</v>
      </c>
      <c r="J32" s="821">
        <v>5</v>
      </c>
      <c r="K32" s="356" t="s">
        <v>3092</v>
      </c>
      <c r="L32" s="356" t="s">
        <v>2958</v>
      </c>
      <c r="M32" s="1254" t="b">
        <v>0</v>
      </c>
      <c r="P32" s="821" t="s">
        <v>1580</v>
      </c>
      <c r="Q32" s="1031">
        <v>163.39999999999998</v>
      </c>
      <c r="R32" s="272">
        <v>11</v>
      </c>
      <c r="S32" s="272"/>
      <c r="U32" s="821"/>
      <c r="Y32" s="821" t="s">
        <v>583</v>
      </c>
      <c r="AD32" s="356"/>
      <c r="AE32" s="356" t="s">
        <v>3039</v>
      </c>
      <c r="AF32" s="356"/>
      <c r="AL32" s="356" t="s">
        <v>3040</v>
      </c>
      <c r="AM32" s="356" t="s">
        <v>2959</v>
      </c>
    </row>
    <row r="33" spans="1:40" ht="105" hidden="1" customHeight="1">
      <c r="A33" s="821">
        <f t="shared" si="0"/>
        <v>29</v>
      </c>
      <c r="B33" s="821" t="s">
        <v>3910</v>
      </c>
      <c r="C33" s="356" t="s">
        <v>101</v>
      </c>
      <c r="D33" s="356" t="s">
        <v>3911</v>
      </c>
      <c r="E33" s="356" t="s">
        <v>2288</v>
      </c>
      <c r="F33" s="1400" t="s">
        <v>3912</v>
      </c>
      <c r="G33" s="356" t="s">
        <v>3913</v>
      </c>
      <c r="H33" s="822" t="s">
        <v>3914</v>
      </c>
      <c r="I33" s="786" t="s">
        <v>3915</v>
      </c>
      <c r="J33" s="821">
        <v>4</v>
      </c>
      <c r="K33" s="356" t="s">
        <v>3916</v>
      </c>
      <c r="L33" s="356" t="s">
        <v>2525</v>
      </c>
      <c r="M33" s="1254" t="b">
        <v>0</v>
      </c>
      <c r="O33" t="s">
        <v>958</v>
      </c>
      <c r="P33" s="821" t="s">
        <v>1213</v>
      </c>
      <c r="Q33" s="821">
        <v>40</v>
      </c>
      <c r="R33" s="1379">
        <v>4</v>
      </c>
      <c r="S33" s="821">
        <v>4</v>
      </c>
      <c r="T33" s="1178"/>
      <c r="U33" s="821"/>
      <c r="V33" s="821" t="s">
        <v>583</v>
      </c>
      <c r="X33" s="821" t="s">
        <v>3857</v>
      </c>
      <c r="Y33" s="1077" t="s">
        <v>2944</v>
      </c>
      <c r="Z33" s="821">
        <v>7</v>
      </c>
      <c r="AA33" s="821" t="s">
        <v>6</v>
      </c>
      <c r="AB33" s="356"/>
      <c r="AC33" s="821">
        <v>42.5</v>
      </c>
      <c r="AE33" s="356" t="s">
        <v>3707</v>
      </c>
      <c r="AF33" s="356"/>
      <c r="AH33" s="404" t="s">
        <v>3251</v>
      </c>
      <c r="AM33" s="356" t="s">
        <v>2959</v>
      </c>
      <c r="AN33" s="356">
        <v>2</v>
      </c>
    </row>
    <row r="34" spans="1:40" ht="29.1" hidden="1" customHeight="1">
      <c r="A34" s="821">
        <f t="shared" si="0"/>
        <v>30</v>
      </c>
      <c r="B34"/>
      <c r="C34" s="1295" t="s">
        <v>85</v>
      </c>
      <c r="D34" s="1295" t="s">
        <v>410</v>
      </c>
      <c r="E34" s="1295" t="s">
        <v>3917</v>
      </c>
      <c r="F34" s="1094" t="s">
        <v>3918</v>
      </c>
      <c r="G34" s="786" t="s">
        <v>3919</v>
      </c>
      <c r="H34" s="236"/>
      <c r="I34" s="1295" t="s">
        <v>3920</v>
      </c>
      <c r="J34" s="1295">
        <v>6</v>
      </c>
      <c r="K34" s="1295"/>
      <c r="L34" s="1295" t="s">
        <v>2511</v>
      </c>
      <c r="M34" s="1300"/>
      <c r="N34" s="1300"/>
      <c r="O34" s="1300">
        <v>46176</v>
      </c>
      <c r="P34" s="1336" t="s">
        <v>2833</v>
      </c>
      <c r="Q34" s="1080">
        <v>21.75</v>
      </c>
      <c r="R34" s="272">
        <v>0</v>
      </c>
      <c r="S34" s="272">
        <v>0</v>
      </c>
      <c r="T34" s="1295"/>
      <c r="U34" s="356" t="s">
        <v>3921</v>
      </c>
      <c r="X34" s="1358">
        <v>46196</v>
      </c>
      <c r="Y34" s="1077" t="s">
        <v>2944</v>
      </c>
      <c r="AA34" s="1295" t="s">
        <v>1315</v>
      </c>
      <c r="AB34" s="1295">
        <v>7</v>
      </c>
      <c r="AC34" s="1295">
        <v>21.75</v>
      </c>
      <c r="AD34"/>
      <c r="AE34"/>
      <c r="AF34"/>
      <c r="AG34" s="1281">
        <v>46279</v>
      </c>
      <c r="AI34" s="356"/>
      <c r="AL34" s="356" t="s">
        <v>3922</v>
      </c>
      <c r="AM34" s="356" t="s">
        <v>1669</v>
      </c>
    </row>
    <row r="35" spans="1:40" ht="43.35" hidden="1" customHeight="1">
      <c r="A35" s="821">
        <f t="shared" si="0"/>
        <v>31</v>
      </c>
      <c r="C35" s="356" t="s">
        <v>101</v>
      </c>
      <c r="D35" s="822" t="s">
        <v>154</v>
      </c>
      <c r="E35" s="356" t="s">
        <v>3923</v>
      </c>
      <c r="F35" s="1379" t="s">
        <v>3924</v>
      </c>
      <c r="G35" s="356" t="s">
        <v>3925</v>
      </c>
      <c r="H35" s="356" t="s">
        <v>3926</v>
      </c>
      <c r="I35" s="356" t="s">
        <v>3927</v>
      </c>
      <c r="J35" s="821">
        <v>7</v>
      </c>
      <c r="K35" s="356" t="s">
        <v>3264</v>
      </c>
      <c r="L35" s="356" t="s">
        <v>2525</v>
      </c>
      <c r="M35" s="821" t="s">
        <v>1315</v>
      </c>
      <c r="P35" s="821" t="s">
        <v>3264</v>
      </c>
      <c r="Q35" s="1058">
        <v>15</v>
      </c>
      <c r="R35" s="1379">
        <v>5</v>
      </c>
      <c r="S35" s="821">
        <v>5</v>
      </c>
      <c r="X35" s="821" t="s">
        <v>3857</v>
      </c>
      <c r="Y35" s="1077" t="s">
        <v>2944</v>
      </c>
      <c r="Z35" s="821">
        <v>7</v>
      </c>
      <c r="AA35" s="821" t="s">
        <v>6</v>
      </c>
      <c r="AB35" s="356"/>
      <c r="AC35" s="821">
        <v>8</v>
      </c>
      <c r="AH35" s="821"/>
      <c r="AL35" s="356" t="s">
        <v>3928</v>
      </c>
      <c r="AM35" s="356" t="s">
        <v>35</v>
      </c>
    </row>
    <row r="36" spans="1:40" ht="87" hidden="1">
      <c r="A36" s="821">
        <f t="shared" si="0"/>
        <v>32</v>
      </c>
      <c r="B36" s="1119" t="s">
        <v>3493</v>
      </c>
      <c r="C36" s="356" t="s">
        <v>101</v>
      </c>
      <c r="D36" s="356" t="s">
        <v>101</v>
      </c>
      <c r="E36" s="356" t="s">
        <v>3494</v>
      </c>
      <c r="F36" s="1380" t="s">
        <v>3495</v>
      </c>
      <c r="G36" s="356" t="s">
        <v>3496</v>
      </c>
      <c r="H36" s="356" t="s">
        <v>3497</v>
      </c>
      <c r="I36" s="356" t="s">
        <v>3498</v>
      </c>
      <c r="K36" s="356" t="s">
        <v>3499</v>
      </c>
      <c r="L36" s="1279" t="s">
        <v>2958</v>
      </c>
      <c r="M36" s="1254" t="b">
        <v>0</v>
      </c>
      <c r="P36" s="821" t="s">
        <v>1213</v>
      </c>
      <c r="Q36" s="821">
        <v>50</v>
      </c>
      <c r="R36" s="1383">
        <v>6</v>
      </c>
      <c r="S36" s="821">
        <v>6</v>
      </c>
      <c r="U36" s="821"/>
      <c r="X36" s="821" t="s">
        <v>3500</v>
      </c>
      <c r="Y36" s="821" t="s">
        <v>583</v>
      </c>
      <c r="AB36" s="356"/>
      <c r="AE36" s="821" t="s">
        <v>3502</v>
      </c>
      <c r="AH36" s="404" t="s">
        <v>3251</v>
      </c>
      <c r="AM36" s="356" t="s">
        <v>2959</v>
      </c>
      <c r="AN36" s="356">
        <v>4</v>
      </c>
    </row>
    <row r="37" spans="1:40" ht="115.35" hidden="1" customHeight="1">
      <c r="A37" s="821">
        <f t="shared" si="0"/>
        <v>33</v>
      </c>
      <c r="B37"/>
      <c r="C37" s="356" t="s">
        <v>101</v>
      </c>
      <c r="D37" t="s">
        <v>101</v>
      </c>
      <c r="E37" s="356" t="s">
        <v>3929</v>
      </c>
      <c r="F37" s="1382" t="s">
        <v>1306</v>
      </c>
      <c r="G37" t="s">
        <v>1307</v>
      </c>
      <c r="H37"/>
      <c r="I37" t="s">
        <v>3930</v>
      </c>
      <c r="J37"/>
      <c r="K37" s="356" t="s">
        <v>3256</v>
      </c>
      <c r="L37" s="356" t="s">
        <v>2821</v>
      </c>
      <c r="M37"/>
      <c r="N37"/>
      <c r="O37"/>
      <c r="P37" t="s">
        <v>1213</v>
      </c>
      <c r="Q37" s="1374">
        <v>50</v>
      </c>
      <c r="R37" s="1381">
        <v>6</v>
      </c>
      <c r="S37" s="272">
        <v>6</v>
      </c>
      <c r="T37"/>
      <c r="U37"/>
      <c r="V37" s="1031"/>
      <c r="W37"/>
      <c r="X37" s="821" t="s">
        <v>3500</v>
      </c>
      <c r="Y37" s="1077" t="s">
        <v>2944</v>
      </c>
      <c r="Z37" s="821">
        <v>7</v>
      </c>
      <c r="AA37" t="s">
        <v>6</v>
      </c>
      <c r="AB37" s="356"/>
      <c r="AC37" s="1031">
        <v>22.5</v>
      </c>
      <c r="AH37" s="404" t="s">
        <v>3251</v>
      </c>
      <c r="AM37" s="356" t="s">
        <v>35</v>
      </c>
      <c r="AN37" s="356">
        <v>5</v>
      </c>
    </row>
    <row r="38" spans="1:40" ht="86.45" hidden="1" customHeight="1">
      <c r="A38" s="821">
        <f t="shared" ref="A38:A69" si="1">A37+1</f>
        <v>34</v>
      </c>
      <c r="B38"/>
      <c r="C38" s="356" t="s">
        <v>101</v>
      </c>
      <c r="D38" s="356" t="s">
        <v>3931</v>
      </c>
      <c r="E38" t="s">
        <v>3932</v>
      </c>
      <c r="F38" s="1311" t="s">
        <v>3933</v>
      </c>
      <c r="G38" s="722" t="s">
        <v>3934</v>
      </c>
      <c r="H38" s="722" t="s">
        <v>3935</v>
      </c>
      <c r="I38" s="722" t="s">
        <v>3936</v>
      </c>
      <c r="J38"/>
      <c r="K38"/>
      <c r="L38" t="s">
        <v>1710</v>
      </c>
      <c r="M38"/>
      <c r="N38"/>
      <c r="O38"/>
      <c r="P38"/>
      <c r="Q38" s="1346" t="s">
        <v>3937</v>
      </c>
      <c r="R38" t="s">
        <v>3938</v>
      </c>
      <c r="S38" s="272" t="s">
        <v>3938</v>
      </c>
      <c r="T38"/>
      <c r="U38"/>
      <c r="V38" s="272" t="s">
        <v>583</v>
      </c>
      <c r="W38"/>
      <c r="X38"/>
      <c r="Y38" s="821" t="s">
        <v>583</v>
      </c>
      <c r="AA38"/>
      <c r="AB38"/>
      <c r="AC38"/>
      <c r="AD38"/>
      <c r="AE38"/>
      <c r="AF38"/>
      <c r="AL38" t="s">
        <v>3938</v>
      </c>
      <c r="AM38" s="356" t="s">
        <v>35</v>
      </c>
    </row>
    <row r="39" spans="1:40" ht="72" hidden="1" customHeight="1">
      <c r="A39" s="821">
        <f t="shared" si="1"/>
        <v>35</v>
      </c>
      <c r="C39" s="822" t="s">
        <v>42</v>
      </c>
      <c r="D39" s="356" t="s">
        <v>235</v>
      </c>
      <c r="E39" s="356" t="s">
        <v>3007</v>
      </c>
      <c r="F39" s="356" t="s">
        <v>3188</v>
      </c>
      <c r="G39" s="356" t="s">
        <v>3189</v>
      </c>
      <c r="M39" s="1254" t="b">
        <v>0</v>
      </c>
      <c r="P39" s="821" t="s">
        <v>958</v>
      </c>
      <c r="Q39" s="821">
        <v>10</v>
      </c>
      <c r="R39" s="821">
        <v>0</v>
      </c>
      <c r="S39" s="821"/>
      <c r="V39" s="821" t="s">
        <v>583</v>
      </c>
      <c r="Y39" s="821" t="s">
        <v>583</v>
      </c>
      <c r="AB39" s="821" t="s">
        <v>3190</v>
      </c>
      <c r="AD39" s="821" t="s">
        <v>3191</v>
      </c>
      <c r="AE39" s="356" t="s">
        <v>3850</v>
      </c>
      <c r="AF39" s="356"/>
      <c r="AG39" s="356" t="s">
        <v>35</v>
      </c>
      <c r="AM39" s="356" t="s">
        <v>2959</v>
      </c>
    </row>
    <row r="40" spans="1:40" ht="43.35" hidden="1" customHeight="1">
      <c r="A40" s="821">
        <f t="shared" si="1"/>
        <v>36</v>
      </c>
      <c r="C40" s="356" t="s">
        <v>101</v>
      </c>
      <c r="D40" s="356" t="s">
        <v>101</v>
      </c>
      <c r="E40" s="356" t="s">
        <v>2306</v>
      </c>
      <c r="F40" s="1308" t="s">
        <v>3426</v>
      </c>
      <c r="G40" s="356" t="s">
        <v>3427</v>
      </c>
      <c r="H40" s="356" t="s">
        <v>3939</v>
      </c>
      <c r="I40" s="1387" t="s">
        <v>3429</v>
      </c>
      <c r="L40" s="356" t="s">
        <v>2525</v>
      </c>
      <c r="M40" s="1254" t="b">
        <v>0</v>
      </c>
      <c r="P40" s="821" t="s">
        <v>1213</v>
      </c>
      <c r="Q40" s="821">
        <v>15</v>
      </c>
      <c r="R40" s="356"/>
      <c r="S40" s="821"/>
      <c r="U40" s="821"/>
      <c r="V40" s="821" t="s">
        <v>583</v>
      </c>
      <c r="Y40" s="821" t="s">
        <v>583</v>
      </c>
      <c r="AB40" s="356"/>
      <c r="AE40" s="356" t="s">
        <v>3748</v>
      </c>
      <c r="AF40" s="356"/>
      <c r="AH40" s="137" t="s">
        <v>3219</v>
      </c>
      <c r="AM40" s="356" t="s">
        <v>2959</v>
      </c>
      <c r="AN40" s="356">
        <v>15</v>
      </c>
    </row>
    <row r="41" spans="1:40" ht="29.1" hidden="1" customHeight="1">
      <c r="A41" s="821">
        <f t="shared" si="1"/>
        <v>37</v>
      </c>
      <c r="C41" s="356" t="s">
        <v>101</v>
      </c>
      <c r="D41" s="356" t="s">
        <v>3080</v>
      </c>
      <c r="E41" s="356" t="s">
        <v>3637</v>
      </c>
      <c r="F41" s="356" t="s">
        <v>3638</v>
      </c>
      <c r="G41" s="356" t="s">
        <v>3639</v>
      </c>
      <c r="H41" s="356" t="s">
        <v>3640</v>
      </c>
      <c r="I41" s="800" t="s">
        <v>3641</v>
      </c>
      <c r="K41" s="356" t="s">
        <v>3020</v>
      </c>
      <c r="L41" s="356" t="s">
        <v>2958</v>
      </c>
      <c r="P41" s="821" t="s">
        <v>958</v>
      </c>
      <c r="Q41" s="821">
        <v>20</v>
      </c>
      <c r="R41" s="776"/>
      <c r="S41" s="776"/>
      <c r="Y41" s="821" t="s">
        <v>583</v>
      </c>
      <c r="AB41" s="356"/>
      <c r="AE41" s="821" t="s">
        <v>3705</v>
      </c>
      <c r="AH41" s="137" t="s">
        <v>3219</v>
      </c>
      <c r="AM41" s="356" t="s">
        <v>2959</v>
      </c>
      <c r="AN41" s="356">
        <v>11</v>
      </c>
    </row>
    <row r="42" spans="1:40" ht="203.1" hidden="1">
      <c r="A42" s="821">
        <f t="shared" si="1"/>
        <v>38</v>
      </c>
      <c r="C42" s="821" t="s">
        <v>263</v>
      </c>
      <c r="D42" s="1025" t="s">
        <v>1013</v>
      </c>
      <c r="E42" s="1025" t="s">
        <v>3763</v>
      </c>
      <c r="F42" s="1177" t="s">
        <v>3764</v>
      </c>
      <c r="G42" s="1025" t="s">
        <v>3765</v>
      </c>
      <c r="H42" s="1025" t="s">
        <v>3766</v>
      </c>
      <c r="I42" s="1166" t="s">
        <v>3767</v>
      </c>
      <c r="J42" s="1026">
        <v>7</v>
      </c>
      <c r="K42" s="1025" t="s">
        <v>482</v>
      </c>
      <c r="L42" s="1025" t="s">
        <v>2525</v>
      </c>
      <c r="M42" s="1254" t="b">
        <v>0</v>
      </c>
      <c r="O42" s="1377">
        <v>46176</v>
      </c>
      <c r="P42" s="1026" t="s">
        <v>482</v>
      </c>
      <c r="Q42" s="1026">
        <v>20</v>
      </c>
      <c r="R42" s="1026">
        <v>2</v>
      </c>
      <c r="S42" s="1026">
        <v>4</v>
      </c>
      <c r="T42" s="1275"/>
      <c r="U42" s="1052"/>
      <c r="W42"/>
      <c r="X42"/>
      <c r="Y42" s="1077" t="s">
        <v>2944</v>
      </c>
      <c r="Z42" s="821">
        <v>7</v>
      </c>
      <c r="AA42" s="1031" t="s">
        <v>1315</v>
      </c>
      <c r="AB42" s="356">
        <v>8</v>
      </c>
      <c r="AC42" s="1031">
        <v>20</v>
      </c>
      <c r="AD42" s="805">
        <v>2</v>
      </c>
      <c r="AE42"/>
      <c r="AF42" t="s">
        <v>1315</v>
      </c>
      <c r="AH42" s="137" t="s">
        <v>3768</v>
      </c>
      <c r="AL42" s="356" t="s">
        <v>3072</v>
      </c>
      <c r="AM42" s="356" t="s">
        <v>35</v>
      </c>
    </row>
    <row r="43" spans="1:40" ht="173.1" hidden="1" customHeight="1">
      <c r="A43" s="821">
        <f t="shared" si="1"/>
        <v>39</v>
      </c>
      <c r="B43" s="1026"/>
      <c r="C43" s="1033" t="s">
        <v>85</v>
      </c>
      <c r="D43" s="1025" t="s">
        <v>985</v>
      </c>
      <c r="E43" s="1025" t="s">
        <v>3540</v>
      </c>
      <c r="F43" s="1120" t="s">
        <v>3541</v>
      </c>
      <c r="G43" s="1115" t="s">
        <v>3542</v>
      </c>
      <c r="H43" s="1025" t="s">
        <v>3543</v>
      </c>
      <c r="I43" s="1115" t="s">
        <v>3544</v>
      </c>
      <c r="J43" s="1026">
        <v>5</v>
      </c>
      <c r="K43" s="1025" t="s">
        <v>3533</v>
      </c>
      <c r="L43" s="1025" t="s">
        <v>3545</v>
      </c>
      <c r="M43" s="1254" t="b">
        <v>0</v>
      </c>
      <c r="O43" s="1069"/>
      <c r="P43" s="1026" t="s">
        <v>1580</v>
      </c>
      <c r="Q43" s="1026" t="s">
        <v>3940</v>
      </c>
      <c r="R43" s="1329">
        <v>0</v>
      </c>
      <c r="S43" s="1329">
        <v>0</v>
      </c>
      <c r="U43" s="1026"/>
      <c r="Y43" s="356" t="s">
        <v>2944</v>
      </c>
      <c r="Z43" s="821">
        <v>7</v>
      </c>
      <c r="AD43" s="356"/>
      <c r="AE43" s="356"/>
      <c r="AF43" s="356"/>
      <c r="AL43" s="356" t="s">
        <v>3941</v>
      </c>
      <c r="AM43" s="356" t="s">
        <v>35</v>
      </c>
    </row>
    <row r="44" spans="1:40" ht="29.1" hidden="1" customHeight="1">
      <c r="A44" s="821">
        <f t="shared" si="1"/>
        <v>40</v>
      </c>
      <c r="B44" s="1026"/>
      <c r="C44" s="356" t="s">
        <v>101</v>
      </c>
      <c r="D44" s="1025" t="s">
        <v>3244</v>
      </c>
      <c r="E44" s="1025" t="s">
        <v>3245</v>
      </c>
      <c r="F44" s="1309" t="s">
        <v>3246</v>
      </c>
      <c r="G44" s="1025" t="s">
        <v>3247</v>
      </c>
      <c r="H44" s="1025" t="s">
        <v>3248</v>
      </c>
      <c r="I44" s="1401" t="s">
        <v>3249</v>
      </c>
      <c r="J44" s="1026">
        <v>5</v>
      </c>
      <c r="K44" s="1025" t="s">
        <v>3250</v>
      </c>
      <c r="L44" s="1025" t="s">
        <v>2525</v>
      </c>
      <c r="M44" s="1254" t="b">
        <v>0</v>
      </c>
      <c r="O44" s="1069"/>
      <c r="P44" s="1026" t="s">
        <v>3264</v>
      </c>
      <c r="Q44" s="1026">
        <v>10</v>
      </c>
      <c r="R44" s="1395"/>
      <c r="S44" s="1079"/>
      <c r="T44" s="1025"/>
      <c r="U44" s="1026"/>
      <c r="V44" s="821" t="s">
        <v>583</v>
      </c>
      <c r="Y44" s="821" t="s">
        <v>583</v>
      </c>
      <c r="AB44" s="356"/>
      <c r="AE44" s="356"/>
      <c r="AF44" s="356"/>
      <c r="AH44" s="404" t="s">
        <v>3251</v>
      </c>
      <c r="AM44" s="356" t="s">
        <v>2959</v>
      </c>
      <c r="AN44" s="356">
        <v>7</v>
      </c>
    </row>
    <row r="45" spans="1:40" ht="72" hidden="1" customHeight="1">
      <c r="A45" s="821">
        <f t="shared" si="1"/>
        <v>41</v>
      </c>
      <c r="B45" s="1026"/>
      <c r="C45" s="356" t="s">
        <v>101</v>
      </c>
      <c r="D45" s="1285" t="s">
        <v>101</v>
      </c>
      <c r="E45" s="1025" t="s">
        <v>3245</v>
      </c>
      <c r="F45" s="1309" t="s">
        <v>2782</v>
      </c>
      <c r="G45" s="1025" t="s">
        <v>2783</v>
      </c>
      <c r="H45" s="1025" t="s">
        <v>3600</v>
      </c>
      <c r="I45" s="1025" t="s">
        <v>2785</v>
      </c>
      <c r="J45" s="1026">
        <v>5</v>
      </c>
      <c r="K45" s="1025" t="s">
        <v>3250</v>
      </c>
      <c r="L45" s="1025" t="s">
        <v>2525</v>
      </c>
      <c r="M45" s="1254" t="b">
        <v>0</v>
      </c>
      <c r="O45" s="1069"/>
      <c r="P45" s="1026" t="s">
        <v>3264</v>
      </c>
      <c r="Q45" s="1026">
        <v>100</v>
      </c>
      <c r="R45" s="1395"/>
      <c r="S45" s="1079"/>
      <c r="T45" s="1025"/>
      <c r="U45" s="1026"/>
      <c r="AA45" s="821" t="s">
        <v>6</v>
      </c>
      <c r="AB45" s="356"/>
      <c r="AC45" s="821">
        <v>6</v>
      </c>
      <c r="AH45" s="821"/>
      <c r="AN45" s="356">
        <v>6</v>
      </c>
    </row>
    <row r="46" spans="1:40" ht="72" hidden="1" customHeight="1">
      <c r="A46" s="821">
        <f t="shared" si="1"/>
        <v>42</v>
      </c>
      <c r="C46" s="1033" t="s">
        <v>85</v>
      </c>
      <c r="D46" s="1025" t="s">
        <v>3108</v>
      </c>
      <c r="E46" s="1025" t="s">
        <v>3548</v>
      </c>
      <c r="F46" s="1025" t="s">
        <v>3549</v>
      </c>
      <c r="G46" s="1025" t="s">
        <v>3550</v>
      </c>
      <c r="H46" s="1025"/>
      <c r="I46" s="1025" t="s">
        <v>3551</v>
      </c>
      <c r="J46" s="1026">
        <v>5</v>
      </c>
      <c r="K46" s="1025" t="s">
        <v>3534</v>
      </c>
      <c r="L46" s="1373" t="s">
        <v>2511</v>
      </c>
      <c r="M46" s="1254" t="b">
        <v>0</v>
      </c>
      <c r="P46" s="821" t="s">
        <v>1580</v>
      </c>
      <c r="Q46" s="821">
        <v>67</v>
      </c>
      <c r="R46" s="1329">
        <v>0</v>
      </c>
      <c r="S46" s="1329">
        <v>0</v>
      </c>
      <c r="U46" s="356" t="s">
        <v>3552</v>
      </c>
      <c r="X46" s="1091">
        <v>46205</v>
      </c>
      <c r="Y46" s="1077" t="s">
        <v>2944</v>
      </c>
      <c r="Z46" s="821">
        <v>6</v>
      </c>
      <c r="AA46" s="821" t="s">
        <v>1315</v>
      </c>
      <c r="AB46" s="821">
        <v>8</v>
      </c>
      <c r="AC46" s="821">
        <v>67</v>
      </c>
      <c r="AD46" s="356"/>
      <c r="AE46" s="356"/>
      <c r="AF46" s="356"/>
      <c r="AG46" s="804">
        <v>46314</v>
      </c>
      <c r="AI46" s="356"/>
      <c r="AL46" s="356" t="s">
        <v>3922</v>
      </c>
      <c r="AM46" s="356" t="s">
        <v>1669</v>
      </c>
    </row>
    <row r="47" spans="1:40" ht="101.1" hidden="1" customHeight="1">
      <c r="A47" s="821">
        <f t="shared" si="1"/>
        <v>43</v>
      </c>
      <c r="C47" s="356" t="s">
        <v>101</v>
      </c>
      <c r="D47" s="1025" t="s">
        <v>3080</v>
      </c>
      <c r="E47" s="1025" t="s">
        <v>2744</v>
      </c>
      <c r="F47" s="1309" t="s">
        <v>2745</v>
      </c>
      <c r="G47" s="1025" t="s">
        <v>2746</v>
      </c>
      <c r="H47" s="1025" t="s">
        <v>2747</v>
      </c>
      <c r="I47" s="1025"/>
      <c r="J47" s="1026"/>
      <c r="K47" s="1025" t="s">
        <v>2748</v>
      </c>
      <c r="L47" s="1025" t="s">
        <v>2958</v>
      </c>
      <c r="M47" s="1254" t="b">
        <v>0</v>
      </c>
      <c r="P47" s="821" t="s">
        <v>958</v>
      </c>
      <c r="Q47" s="821">
        <v>10</v>
      </c>
      <c r="R47" s="776"/>
      <c r="S47" s="1178"/>
      <c r="U47" s="821"/>
      <c r="V47" s="821" t="s">
        <v>583</v>
      </c>
      <c r="Y47" s="821" t="s">
        <v>583</v>
      </c>
      <c r="AB47" s="356"/>
      <c r="AD47" s="356"/>
      <c r="AE47" s="356" t="s">
        <v>3705</v>
      </c>
      <c r="AF47" s="356"/>
      <c r="AM47" s="356" t="s">
        <v>2959</v>
      </c>
    </row>
    <row r="48" spans="1:40" ht="144" hidden="1" customHeight="1">
      <c r="A48" s="821">
        <f t="shared" si="1"/>
        <v>44</v>
      </c>
      <c r="B48"/>
      <c r="C48" s="1077" t="s">
        <v>85</v>
      </c>
      <c r="D48" s="356" t="s">
        <v>3073</v>
      </c>
      <c r="E48" s="1077" t="s">
        <v>3074</v>
      </c>
      <c r="F48" s="722" t="s">
        <v>3075</v>
      </c>
      <c r="G48" s="722" t="s">
        <v>3076</v>
      </c>
      <c r="H48" s="356" t="s">
        <v>3077</v>
      </c>
      <c r="I48" s="1403"/>
      <c r="J48"/>
      <c r="K48" t="s">
        <v>3078</v>
      </c>
      <c r="L48" s="1077" t="s">
        <v>2958</v>
      </c>
      <c r="M48" s="1273" t="b">
        <v>1</v>
      </c>
      <c r="O48" s="272"/>
      <c r="P48" s="1031" t="s">
        <v>420</v>
      </c>
      <c r="Q48" s="1031">
        <v>28.5</v>
      </c>
      <c r="R48" s="272">
        <v>10</v>
      </c>
      <c r="S48" s="272"/>
      <c r="T48"/>
      <c r="U48"/>
      <c r="V48" s="272"/>
      <c r="W48"/>
      <c r="X48"/>
      <c r="Y48" s="821" t="s">
        <v>583</v>
      </c>
      <c r="AA48"/>
      <c r="AB48"/>
      <c r="AC48"/>
      <c r="AD48" s="1077" t="s">
        <v>3079</v>
      </c>
      <c r="AE48" t="s">
        <v>3039</v>
      </c>
      <c r="AF48"/>
      <c r="AL48" s="356" t="s">
        <v>3040</v>
      </c>
      <c r="AM48" s="356" t="s">
        <v>2959</v>
      </c>
    </row>
    <row r="49" spans="1:40" ht="43.35" hidden="1" customHeight="1">
      <c r="A49" s="821">
        <f t="shared" si="1"/>
        <v>45</v>
      </c>
      <c r="B49"/>
      <c r="C49" t="s">
        <v>85</v>
      </c>
      <c r="D49" t="s">
        <v>3033</v>
      </c>
      <c r="E49" t="s">
        <v>3034</v>
      </c>
      <c r="F49" t="s">
        <v>3035</v>
      </c>
      <c r="G49" s="722" t="s">
        <v>3036</v>
      </c>
      <c r="H49" s="722" t="s">
        <v>3037</v>
      </c>
      <c r="I49"/>
      <c r="J49">
        <v>6</v>
      </c>
      <c r="K49" t="s">
        <v>89</v>
      </c>
      <c r="L49" s="1077" t="s">
        <v>2958</v>
      </c>
      <c r="M49"/>
      <c r="N49"/>
      <c r="O49" s="1335">
        <v>46176</v>
      </c>
      <c r="P49" s="821" t="s">
        <v>89</v>
      </c>
      <c r="Q49" s="1031">
        <v>17.100000000000001</v>
      </c>
      <c r="R49" s="272">
        <v>8</v>
      </c>
      <c r="S49" s="272"/>
      <c r="T49"/>
      <c r="U49"/>
      <c r="V49" s="272"/>
      <c r="W49"/>
      <c r="X49"/>
      <c r="Y49" s="821" t="s">
        <v>583</v>
      </c>
      <c r="AA49"/>
      <c r="AB49"/>
      <c r="AC49"/>
      <c r="AD49" s="137" t="s">
        <v>3038</v>
      </c>
      <c r="AE49" t="s">
        <v>3039</v>
      </c>
      <c r="AF49"/>
      <c r="AL49" s="356" t="s">
        <v>3040</v>
      </c>
      <c r="AM49" s="356" t="s">
        <v>2959</v>
      </c>
    </row>
    <row r="50" spans="1:40" ht="72" hidden="1" customHeight="1">
      <c r="A50" s="821">
        <f t="shared" si="1"/>
        <v>46</v>
      </c>
      <c r="B50"/>
      <c r="C50" s="822" t="s">
        <v>85</v>
      </c>
      <c r="D50" s="356" t="s">
        <v>1948</v>
      </c>
      <c r="E50" s="1114" t="s">
        <v>3331</v>
      </c>
      <c r="F50" s="1334" t="s">
        <v>3332</v>
      </c>
      <c r="G50" s="1334" t="s">
        <v>3333</v>
      </c>
      <c r="H50" s="1114" t="s">
        <v>3334</v>
      </c>
      <c r="I50" s="821" t="s">
        <v>3335</v>
      </c>
      <c r="J50" s="1031">
        <v>6</v>
      </c>
      <c r="K50" s="1077" t="s">
        <v>3336</v>
      </c>
      <c r="L50" t="s">
        <v>2525</v>
      </c>
      <c r="M50"/>
      <c r="N50"/>
      <c r="O50" s="272"/>
      <c r="P50" s="1031" t="s">
        <v>3337</v>
      </c>
      <c r="Q50" s="821" t="s">
        <v>3340</v>
      </c>
      <c r="R50" s="272">
        <v>12</v>
      </c>
      <c r="S50" s="272"/>
      <c r="T50"/>
      <c r="U50"/>
      <c r="V50" s="272"/>
      <c r="W50"/>
      <c r="X50"/>
      <c r="Y50" s="821" t="s">
        <v>583</v>
      </c>
      <c r="AA50"/>
      <c r="AB50"/>
      <c r="AC50"/>
      <c r="AD50"/>
      <c r="AE50" t="s">
        <v>3339</v>
      </c>
      <c r="AF50"/>
      <c r="AL50" s="356" t="s">
        <v>3340</v>
      </c>
    </row>
    <row r="51" spans="1:40" ht="86.85" hidden="1" customHeight="1">
      <c r="A51" s="821">
        <f t="shared" si="1"/>
        <v>47</v>
      </c>
      <c r="B51" s="356" t="s">
        <v>3942</v>
      </c>
      <c r="C51" s="822" t="s">
        <v>85</v>
      </c>
      <c r="D51" s="356" t="s">
        <v>1948</v>
      </c>
      <c r="E51" s="356" t="s">
        <v>3943</v>
      </c>
      <c r="F51" s="822" t="s">
        <v>3944</v>
      </c>
      <c r="G51" s="821" t="s">
        <v>3945</v>
      </c>
      <c r="H51" s="821" t="s">
        <v>3946</v>
      </c>
      <c r="J51" s="821">
        <v>5</v>
      </c>
      <c r="K51" s="356" t="s">
        <v>3947</v>
      </c>
      <c r="L51" s="1295" t="s">
        <v>2511</v>
      </c>
      <c r="M51" s="1254" t="b">
        <v>0</v>
      </c>
      <c r="O51" s="1062">
        <v>45687</v>
      </c>
      <c r="P51" s="821" t="s">
        <v>1580</v>
      </c>
      <c r="Q51" s="821">
        <v>8.25</v>
      </c>
      <c r="R51" s="1329">
        <v>0</v>
      </c>
      <c r="S51" s="1329">
        <v>0</v>
      </c>
      <c r="U51" s="356" t="s">
        <v>3948</v>
      </c>
      <c r="X51" s="1091">
        <v>46195</v>
      </c>
      <c r="Y51" s="1077" t="s">
        <v>2944</v>
      </c>
      <c r="Z51" s="821">
        <v>6</v>
      </c>
      <c r="AA51" s="821" t="s">
        <v>1315</v>
      </c>
      <c r="AB51" s="356">
        <v>7</v>
      </c>
      <c r="AC51" s="821">
        <v>8.25</v>
      </c>
      <c r="AD51" s="356"/>
      <c r="AE51" s="356"/>
      <c r="AF51" s="356"/>
      <c r="AG51" s="1281">
        <v>46279</v>
      </c>
      <c r="AI51" s="356"/>
      <c r="AL51" s="356" t="s">
        <v>3922</v>
      </c>
      <c r="AM51" s="356" t="s">
        <v>1669</v>
      </c>
    </row>
    <row r="52" spans="1:40" ht="115.35" hidden="1" customHeight="1">
      <c r="A52" s="821">
        <f t="shared" si="1"/>
        <v>48</v>
      </c>
      <c r="B52" s="821" t="s">
        <v>3686</v>
      </c>
      <c r="C52" s="822" t="s">
        <v>85</v>
      </c>
      <c r="D52" s="356" t="s">
        <v>985</v>
      </c>
      <c r="E52" s="356" t="s">
        <v>2188</v>
      </c>
      <c r="F52" s="356" t="s">
        <v>3257</v>
      </c>
      <c r="G52" s="800" t="s">
        <v>3258</v>
      </c>
      <c r="J52" s="821">
        <v>5</v>
      </c>
      <c r="K52" s="356" t="s">
        <v>3259</v>
      </c>
      <c r="L52" s="356" t="s">
        <v>2958</v>
      </c>
      <c r="M52" s="1273" t="b">
        <v>0</v>
      </c>
      <c r="O52" s="1062">
        <v>46058</v>
      </c>
      <c r="P52" s="821" t="s">
        <v>89</v>
      </c>
      <c r="Q52" s="821">
        <v>13.3</v>
      </c>
      <c r="R52" s="1404" t="s">
        <v>3949</v>
      </c>
      <c r="S52" s="1404"/>
      <c r="U52" s="821"/>
      <c r="Y52" s="821" t="s">
        <v>583</v>
      </c>
      <c r="AD52" s="356"/>
      <c r="AE52" s="356" t="s">
        <v>3039</v>
      </c>
      <c r="AF52" s="356"/>
      <c r="AL52" s="356" t="s">
        <v>3040</v>
      </c>
      <c r="AM52" s="356" t="s">
        <v>2959</v>
      </c>
    </row>
    <row r="53" spans="1:40" ht="43.35" hidden="1" customHeight="1">
      <c r="A53" s="821">
        <f t="shared" si="1"/>
        <v>49</v>
      </c>
      <c r="C53" s="356" t="s">
        <v>101</v>
      </c>
      <c r="D53" s="356" t="s">
        <v>101</v>
      </c>
      <c r="E53" s="356" t="s">
        <v>2292</v>
      </c>
      <c r="F53" s="1379" t="s">
        <v>1119</v>
      </c>
      <c r="G53" s="356" t="s">
        <v>1120</v>
      </c>
      <c r="H53" s="356" t="s">
        <v>1119</v>
      </c>
      <c r="I53" s="356" t="s">
        <v>2293</v>
      </c>
      <c r="J53" s="821">
        <v>5</v>
      </c>
      <c r="K53" s="356" t="s">
        <v>2957</v>
      </c>
      <c r="L53" s="356" t="s">
        <v>2211</v>
      </c>
      <c r="M53" s="1025" t="s">
        <v>3950</v>
      </c>
      <c r="N53" s="356"/>
      <c r="O53" s="356"/>
      <c r="P53" s="356" t="s">
        <v>3951</v>
      </c>
      <c r="Q53" s="356">
        <v>10</v>
      </c>
      <c r="R53" s="1397"/>
      <c r="S53" s="776"/>
      <c r="V53" s="356"/>
      <c r="W53" s="356"/>
      <c r="X53" s="356"/>
      <c r="Y53" s="821" t="s">
        <v>1710</v>
      </c>
      <c r="AA53" s="356"/>
      <c r="AB53" s="356"/>
      <c r="AC53" s="356"/>
      <c r="AE53" s="821" t="s">
        <v>3952</v>
      </c>
      <c r="AH53" s="404" t="s">
        <v>3953</v>
      </c>
      <c r="AM53" s="356" t="s">
        <v>2959</v>
      </c>
    </row>
    <row r="54" spans="1:40" ht="86.85" hidden="1" customHeight="1">
      <c r="A54" s="821">
        <f t="shared" si="1"/>
        <v>50</v>
      </c>
      <c r="B54"/>
      <c r="C54" t="s">
        <v>85</v>
      </c>
      <c r="D54" t="s">
        <v>3033</v>
      </c>
      <c r="E54" t="s">
        <v>3060</v>
      </c>
      <c r="F54" s="1114" t="s">
        <v>3061</v>
      </c>
      <c r="G54" s="822" t="s">
        <v>3062</v>
      </c>
      <c r="H54" s="722" t="s">
        <v>3063</v>
      </c>
      <c r="I54"/>
      <c r="J54" s="1031">
        <v>6</v>
      </c>
      <c r="K54" t="s">
        <v>3064</v>
      </c>
      <c r="L54" s="356" t="s">
        <v>2958</v>
      </c>
      <c r="M54"/>
      <c r="N54"/>
      <c r="O54" s="1335">
        <v>46176</v>
      </c>
      <c r="P54" s="821" t="s">
        <v>89</v>
      </c>
      <c r="Q54" s="1031">
        <v>34.200000000000003</v>
      </c>
      <c r="R54" s="272">
        <v>9</v>
      </c>
      <c r="S54" s="272"/>
      <c r="T54"/>
      <c r="U54"/>
      <c r="V54" s="272"/>
      <c r="W54"/>
      <c r="X54"/>
      <c r="Y54" s="821" t="s">
        <v>583</v>
      </c>
      <c r="AA54"/>
      <c r="AC54"/>
      <c r="AD54" s="137" t="s">
        <v>3065</v>
      </c>
      <c r="AE54" t="s">
        <v>3039</v>
      </c>
      <c r="AF54"/>
      <c r="AL54" s="356" t="s">
        <v>3040</v>
      </c>
      <c r="AM54" s="356" t="s">
        <v>2959</v>
      </c>
    </row>
    <row r="55" spans="1:40" ht="57.6" hidden="1" customHeight="1">
      <c r="A55" s="821">
        <f t="shared" si="1"/>
        <v>51</v>
      </c>
      <c r="C55" s="356" t="s">
        <v>101</v>
      </c>
      <c r="D55" s="356" t="s">
        <v>101</v>
      </c>
      <c r="E55" s="356" t="s">
        <v>2274</v>
      </c>
      <c r="F55" s="1380" t="s">
        <v>149</v>
      </c>
      <c r="G55" s="356" t="s">
        <v>149</v>
      </c>
      <c r="H55" s="356" t="s">
        <v>3263</v>
      </c>
      <c r="I55" s="356" t="s">
        <v>3263</v>
      </c>
      <c r="J55" s="821">
        <v>5</v>
      </c>
      <c r="K55" s="356" t="s">
        <v>2957</v>
      </c>
      <c r="L55" s="356" t="s">
        <v>2525</v>
      </c>
      <c r="M55" s="1254" t="b">
        <v>0</v>
      </c>
      <c r="P55" s="821" t="s">
        <v>3264</v>
      </c>
      <c r="Q55" s="821">
        <v>100</v>
      </c>
      <c r="R55" s="1402"/>
      <c r="S55" s="1178"/>
      <c r="U55" s="821"/>
      <c r="Y55" s="821" t="s">
        <v>583</v>
      </c>
      <c r="AB55" s="356"/>
      <c r="AE55" s="821" t="s">
        <v>3705</v>
      </c>
      <c r="AH55" s="404" t="s">
        <v>3251</v>
      </c>
      <c r="AM55" s="356" t="s">
        <v>35</v>
      </c>
      <c r="AN55" s="356">
        <v>9</v>
      </c>
    </row>
    <row r="56" spans="1:40" ht="115.35" hidden="1" customHeight="1">
      <c r="A56" s="821">
        <f t="shared" si="1"/>
        <v>52</v>
      </c>
      <c r="C56" s="822" t="s">
        <v>85</v>
      </c>
      <c r="D56" s="356" t="s">
        <v>3093</v>
      </c>
      <c r="E56" s="356" t="s">
        <v>2192</v>
      </c>
      <c r="F56" s="786" t="s">
        <v>3094</v>
      </c>
      <c r="G56" s="356" t="s">
        <v>3095</v>
      </c>
      <c r="I56" s="821" t="s">
        <v>3096</v>
      </c>
      <c r="J56" s="821">
        <v>5</v>
      </c>
      <c r="K56" s="356" t="s">
        <v>3097</v>
      </c>
      <c r="L56" s="356" t="s">
        <v>2958</v>
      </c>
      <c r="M56" s="1254" t="b">
        <v>0</v>
      </c>
      <c r="O56" s="1062">
        <v>46058</v>
      </c>
      <c r="P56" s="821" t="s">
        <v>89</v>
      </c>
      <c r="Q56" s="821">
        <v>32.299999999999997</v>
      </c>
      <c r="R56" s="272">
        <v>13</v>
      </c>
      <c r="S56" s="272">
        <v>19</v>
      </c>
      <c r="U56" s="821"/>
      <c r="Y56" s="821" t="s">
        <v>583</v>
      </c>
      <c r="AD56" s="356"/>
      <c r="AE56" s="356" t="s">
        <v>3039</v>
      </c>
      <c r="AF56" s="356"/>
      <c r="AL56" s="356" t="s">
        <v>3040</v>
      </c>
      <c r="AM56" s="356" t="s">
        <v>2959</v>
      </c>
    </row>
    <row r="57" spans="1:40" ht="43.35" hidden="1" customHeight="1">
      <c r="A57" s="821">
        <f t="shared" si="1"/>
        <v>53</v>
      </c>
      <c r="B57" s="821" t="s">
        <v>3486</v>
      </c>
      <c r="C57" s="356" t="s">
        <v>101</v>
      </c>
      <c r="D57" s="356" t="s">
        <v>3487</v>
      </c>
      <c r="E57" s="356" t="s">
        <v>3488</v>
      </c>
      <c r="F57" s="1380" t="s">
        <v>3489</v>
      </c>
      <c r="G57" s="356" t="s">
        <v>3490</v>
      </c>
      <c r="H57" s="356" t="s">
        <v>3490</v>
      </c>
      <c r="I57" s="356" t="s">
        <v>3491</v>
      </c>
      <c r="J57" s="821">
        <v>3</v>
      </c>
      <c r="K57" s="356" t="s">
        <v>3492</v>
      </c>
      <c r="L57" s="1279" t="s">
        <v>2958</v>
      </c>
      <c r="M57" s="1254" t="b">
        <v>0</v>
      </c>
      <c r="P57" s="821" t="s">
        <v>3264</v>
      </c>
      <c r="Q57" s="821">
        <v>15</v>
      </c>
      <c r="R57" s="1397"/>
      <c r="S57" s="1178"/>
      <c r="U57" s="821"/>
      <c r="Y57" s="821" t="s">
        <v>583</v>
      </c>
      <c r="AB57" s="356"/>
      <c r="AE57" s="356" t="s">
        <v>3705</v>
      </c>
      <c r="AH57" s="404" t="s">
        <v>3251</v>
      </c>
      <c r="AM57" s="356" t="s">
        <v>2959</v>
      </c>
      <c r="AN57" s="356">
        <v>3</v>
      </c>
    </row>
    <row r="58" spans="1:40" ht="86.85" hidden="1" customHeight="1">
      <c r="A58" s="821">
        <f t="shared" si="1"/>
        <v>54</v>
      </c>
      <c r="C58" s="1033" t="s">
        <v>85</v>
      </c>
      <c r="D58" s="1025" t="s">
        <v>3093</v>
      </c>
      <c r="E58" s="1025" t="s">
        <v>2192</v>
      </c>
      <c r="F58" s="1120" t="s">
        <v>3098</v>
      </c>
      <c r="G58" s="1025" t="s">
        <v>3099</v>
      </c>
      <c r="H58" s="1025"/>
      <c r="I58" s="1026" t="s">
        <v>2165</v>
      </c>
      <c r="J58" s="821">
        <v>5</v>
      </c>
      <c r="K58" s="356" t="s">
        <v>3097</v>
      </c>
      <c r="L58" s="1025" t="s">
        <v>2958</v>
      </c>
      <c r="M58" s="1254" t="b">
        <v>0</v>
      </c>
      <c r="O58" s="1069">
        <v>46058</v>
      </c>
      <c r="P58" s="821" t="s">
        <v>89</v>
      </c>
      <c r="Q58" s="1026">
        <v>60.8</v>
      </c>
      <c r="R58" s="1329">
        <v>14</v>
      </c>
      <c r="S58" s="1329"/>
      <c r="T58" s="1025"/>
      <c r="U58" s="821"/>
      <c r="Y58" s="821" t="s">
        <v>583</v>
      </c>
      <c r="AD58" s="356"/>
      <c r="AE58" s="356" t="s">
        <v>3039</v>
      </c>
      <c r="AF58" s="356"/>
      <c r="AH58" s="1025"/>
      <c r="AL58" s="356" t="s">
        <v>3040</v>
      </c>
      <c r="AM58" s="356" t="s">
        <v>2959</v>
      </c>
    </row>
    <row r="59" spans="1:40" ht="29.1" hidden="1" customHeight="1">
      <c r="A59" s="821">
        <f t="shared" si="1"/>
        <v>55</v>
      </c>
      <c r="B59" s="1026"/>
      <c r="C59" s="356" t="s">
        <v>101</v>
      </c>
      <c r="D59" s="1025" t="s">
        <v>101</v>
      </c>
      <c r="E59" s="1025" t="s">
        <v>2960</v>
      </c>
      <c r="F59" s="1025" t="s">
        <v>1009</v>
      </c>
      <c r="G59" s="1025" t="s">
        <v>1010</v>
      </c>
      <c r="H59" s="1025" t="s">
        <v>1009</v>
      </c>
      <c r="I59" s="1025" t="s">
        <v>2282</v>
      </c>
      <c r="J59" s="821">
        <v>5</v>
      </c>
      <c r="K59" s="356" t="s">
        <v>2957</v>
      </c>
      <c r="L59" s="1025" t="s">
        <v>2525</v>
      </c>
      <c r="M59" s="356" t="s">
        <v>2961</v>
      </c>
      <c r="N59" s="356"/>
      <c r="O59" s="1025"/>
      <c r="P59" s="356" t="s">
        <v>1213</v>
      </c>
      <c r="Q59" s="1025">
        <v>9</v>
      </c>
      <c r="R59" s="1395"/>
      <c r="S59" s="1396"/>
      <c r="T59" s="1025"/>
      <c r="V59" s="356"/>
      <c r="W59" s="356"/>
      <c r="X59" s="356"/>
      <c r="Y59" s="821" t="s">
        <v>583</v>
      </c>
      <c r="AA59" s="356"/>
      <c r="AB59" s="356"/>
      <c r="AC59" s="356"/>
      <c r="AE59" s="821" t="s">
        <v>3705</v>
      </c>
      <c r="AM59" s="356" t="s">
        <v>2959</v>
      </c>
    </row>
    <row r="60" spans="1:40" ht="57.6" hidden="1" customHeight="1">
      <c r="A60" s="821">
        <f t="shared" si="1"/>
        <v>56</v>
      </c>
      <c r="B60" s="1026"/>
      <c r="C60" s="1033" t="s">
        <v>85</v>
      </c>
      <c r="D60" s="356" t="s">
        <v>3093</v>
      </c>
      <c r="E60" s="1025" t="s">
        <v>2192</v>
      </c>
      <c r="F60" s="1120" t="s">
        <v>3100</v>
      </c>
      <c r="G60" s="1025" t="s">
        <v>3101</v>
      </c>
      <c r="H60" s="1025"/>
      <c r="I60" s="1026" t="s">
        <v>2254</v>
      </c>
      <c r="J60" s="1026">
        <v>5</v>
      </c>
      <c r="K60" s="1025" t="s">
        <v>3102</v>
      </c>
      <c r="L60" s="1025" t="s">
        <v>2958</v>
      </c>
      <c r="M60" s="1254" t="b">
        <v>0</v>
      </c>
      <c r="O60" s="1062">
        <v>46058</v>
      </c>
      <c r="P60" s="821" t="s">
        <v>89</v>
      </c>
      <c r="Q60" s="1026">
        <v>9.5</v>
      </c>
      <c r="R60" s="1329">
        <v>15</v>
      </c>
      <c r="S60" s="1329">
        <v>20</v>
      </c>
      <c r="T60" s="1025"/>
      <c r="U60" s="1026"/>
      <c r="Y60" s="821" t="s">
        <v>583</v>
      </c>
      <c r="AD60" s="356"/>
      <c r="AE60" s="356" t="s">
        <v>3039</v>
      </c>
      <c r="AF60" s="356"/>
      <c r="AL60" s="356" t="s">
        <v>3040</v>
      </c>
      <c r="AM60" s="356" t="s">
        <v>2959</v>
      </c>
    </row>
    <row r="61" spans="1:40" ht="72" hidden="1" customHeight="1">
      <c r="A61" s="821">
        <f t="shared" si="1"/>
        <v>57</v>
      </c>
      <c r="B61" s="1026" t="s">
        <v>3706</v>
      </c>
      <c r="C61" s="356" t="s">
        <v>101</v>
      </c>
      <c r="D61" s="356" t="s">
        <v>3216</v>
      </c>
      <c r="E61" s="356" t="s">
        <v>2306</v>
      </c>
      <c r="F61" s="1309" t="s">
        <v>2309</v>
      </c>
      <c r="G61" s="1115" t="s">
        <v>2310</v>
      </c>
      <c r="H61" s="356" t="s">
        <v>3217</v>
      </c>
      <c r="I61" s="1033" t="s">
        <v>2311</v>
      </c>
      <c r="J61" s="1026"/>
      <c r="K61" s="1025" t="s">
        <v>3218</v>
      </c>
      <c r="L61" s="1266" t="s">
        <v>2958</v>
      </c>
      <c r="M61" s="1254" t="b">
        <v>0</v>
      </c>
      <c r="O61" s="1026"/>
      <c r="P61" s="1026" t="s">
        <v>1213</v>
      </c>
      <c r="Q61" s="1026">
        <v>10</v>
      </c>
      <c r="R61" s="1396"/>
      <c r="S61" s="1079"/>
      <c r="T61" s="821"/>
      <c r="U61" s="1026"/>
      <c r="V61" s="821" t="s">
        <v>583</v>
      </c>
      <c r="Y61" s="821" t="s">
        <v>583</v>
      </c>
      <c r="AB61" s="356"/>
      <c r="AE61" s="356" t="s">
        <v>3707</v>
      </c>
      <c r="AF61" s="356"/>
      <c r="AH61" s="137" t="s">
        <v>3219</v>
      </c>
      <c r="AM61" s="356" t="s">
        <v>2959</v>
      </c>
      <c r="AN61" s="356">
        <v>10</v>
      </c>
    </row>
    <row r="62" spans="1:40" ht="43.35" hidden="1" customHeight="1">
      <c r="A62" s="821">
        <f t="shared" si="1"/>
        <v>58</v>
      </c>
      <c r="B62" s="821" t="s">
        <v>3676</v>
      </c>
      <c r="C62" s="1033" t="s">
        <v>85</v>
      </c>
      <c r="D62" s="1025" t="s">
        <v>3093</v>
      </c>
      <c r="E62" s="1025" t="s">
        <v>2188</v>
      </c>
      <c r="F62" s="1025" t="s">
        <v>3105</v>
      </c>
      <c r="G62" s="1025" t="s">
        <v>3106</v>
      </c>
      <c r="H62" s="1026"/>
      <c r="I62" s="1025"/>
      <c r="J62" s="1026">
        <v>5</v>
      </c>
      <c r="K62" s="1025" t="s">
        <v>3107</v>
      </c>
      <c r="L62" s="1025" t="s">
        <v>2958</v>
      </c>
      <c r="M62" s="1254" t="b">
        <v>0</v>
      </c>
      <c r="O62" s="824"/>
      <c r="P62" s="821" t="s">
        <v>89</v>
      </c>
      <c r="Q62" s="821">
        <v>9.5</v>
      </c>
      <c r="R62" s="272">
        <v>16</v>
      </c>
      <c r="S62" s="272">
        <v>21</v>
      </c>
      <c r="U62" s="821"/>
      <c r="Y62" s="821" t="s">
        <v>583</v>
      </c>
      <c r="AD62" s="356"/>
      <c r="AE62" s="356" t="s">
        <v>3039</v>
      </c>
      <c r="AF62" s="356"/>
      <c r="AL62" s="356" t="s">
        <v>3040</v>
      </c>
      <c r="AM62" s="356" t="s">
        <v>2959</v>
      </c>
    </row>
    <row r="63" spans="1:40" ht="129.6" hidden="1" customHeight="1">
      <c r="A63" s="821">
        <f t="shared" si="1"/>
        <v>59</v>
      </c>
      <c r="C63" s="822" t="s">
        <v>85</v>
      </c>
      <c r="D63" s="356" t="s">
        <v>3093</v>
      </c>
      <c r="E63" s="356" t="s">
        <v>2192</v>
      </c>
      <c r="F63" s="786" t="s">
        <v>3103</v>
      </c>
      <c r="G63" s="356" t="s">
        <v>3104</v>
      </c>
      <c r="I63" s="821" t="s">
        <v>2165</v>
      </c>
      <c r="J63" s="821">
        <v>5</v>
      </c>
      <c r="K63" s="356" t="s">
        <v>3102</v>
      </c>
      <c r="L63" s="356" t="s">
        <v>2958</v>
      </c>
      <c r="M63" s="1254" t="b">
        <v>0</v>
      </c>
      <c r="O63" s="1062">
        <v>46058</v>
      </c>
      <c r="P63" s="821" t="s">
        <v>89</v>
      </c>
      <c r="Q63" s="821">
        <v>38</v>
      </c>
      <c r="R63" s="272">
        <v>17</v>
      </c>
      <c r="S63" s="272">
        <v>22</v>
      </c>
      <c r="U63" s="821"/>
      <c r="Y63" s="821" t="s">
        <v>583</v>
      </c>
      <c r="AB63" s="1137"/>
      <c r="AD63" s="356"/>
      <c r="AE63" s="356" t="s">
        <v>3039</v>
      </c>
      <c r="AF63" s="356"/>
      <c r="AL63" s="356" t="s">
        <v>3040</v>
      </c>
      <c r="AM63" s="356" t="s">
        <v>2959</v>
      </c>
    </row>
    <row r="64" spans="1:40" ht="115.35" hidden="1" customHeight="1">
      <c r="A64" s="821">
        <f t="shared" si="1"/>
        <v>60</v>
      </c>
      <c r="B64" s="821" t="s">
        <v>3708</v>
      </c>
      <c r="C64" s="356" t="s">
        <v>101</v>
      </c>
      <c r="D64" s="356" t="s">
        <v>101</v>
      </c>
      <c r="E64" s="356" t="s">
        <v>2306</v>
      </c>
      <c r="F64" s="1380" t="s">
        <v>3220</v>
      </c>
      <c r="G64" s="356" t="s">
        <v>2308</v>
      </c>
      <c r="H64" s="821" t="s">
        <v>2308</v>
      </c>
      <c r="I64" s="822" t="s">
        <v>3293</v>
      </c>
      <c r="J64" s="821">
        <v>2</v>
      </c>
      <c r="K64" s="356" t="s">
        <v>3222</v>
      </c>
      <c r="L64" s="356" t="s">
        <v>2821</v>
      </c>
      <c r="O64" s="824">
        <v>45988</v>
      </c>
      <c r="P64" s="821" t="s">
        <v>286</v>
      </c>
      <c r="Q64" s="821">
        <v>30</v>
      </c>
      <c r="R64" s="776"/>
      <c r="S64" s="1178"/>
      <c r="U64" s="1026"/>
      <c r="V64" s="821" t="s">
        <v>583</v>
      </c>
      <c r="Y64" s="821" t="s">
        <v>583</v>
      </c>
      <c r="AB64" s="356"/>
      <c r="AE64" s="356" t="s">
        <v>3709</v>
      </c>
      <c r="AF64" s="356"/>
      <c r="AH64" s="137" t="s">
        <v>3219</v>
      </c>
      <c r="AM64" s="356" t="s">
        <v>2959</v>
      </c>
      <c r="AN64" s="356">
        <v>14</v>
      </c>
    </row>
    <row r="65" spans="1:39" ht="72" hidden="1" customHeight="1">
      <c r="A65" s="821">
        <f t="shared" si="1"/>
        <v>61</v>
      </c>
      <c r="C65" s="822" t="s">
        <v>85</v>
      </c>
      <c r="D65" s="356" t="s">
        <v>3954</v>
      </c>
      <c r="E65" s="356" t="s">
        <v>3955</v>
      </c>
      <c r="F65" s="356" t="s">
        <v>3956</v>
      </c>
      <c r="G65" s="356" t="s">
        <v>3957</v>
      </c>
      <c r="H65" s="356" t="s">
        <v>3958</v>
      </c>
      <c r="I65" s="800" t="s">
        <v>3959</v>
      </c>
      <c r="J65" s="821">
        <v>5</v>
      </c>
      <c r="K65" s="356" t="s">
        <v>3363</v>
      </c>
      <c r="L65" s="356" t="s">
        <v>2511</v>
      </c>
      <c r="M65" s="1254" t="b">
        <v>0</v>
      </c>
      <c r="P65" s="821" t="s">
        <v>420</v>
      </c>
      <c r="Q65" s="821">
        <v>7</v>
      </c>
      <c r="R65" s="1329">
        <v>0</v>
      </c>
      <c r="S65" s="1329">
        <v>0</v>
      </c>
      <c r="X65" s="1091">
        <v>46196</v>
      </c>
      <c r="Y65" s="1077" t="s">
        <v>2944</v>
      </c>
      <c r="Z65" s="821">
        <v>6</v>
      </c>
      <c r="AA65" s="821" t="s">
        <v>1315</v>
      </c>
      <c r="AB65" s="356">
        <v>7</v>
      </c>
      <c r="AC65" s="821">
        <v>7</v>
      </c>
      <c r="AG65" s="804">
        <v>46279</v>
      </c>
      <c r="AI65" s="356"/>
      <c r="AL65" s="356" t="s">
        <v>3922</v>
      </c>
      <c r="AM65" s="356" t="s">
        <v>1669</v>
      </c>
    </row>
    <row r="66" spans="1:39" ht="57.6" hidden="1" customHeight="1">
      <c r="A66" s="821">
        <f t="shared" si="1"/>
        <v>62</v>
      </c>
      <c r="C66" s="822" t="s">
        <v>85</v>
      </c>
      <c r="D66" s="356" t="s">
        <v>3108</v>
      </c>
      <c r="E66" s="356" t="s">
        <v>3109</v>
      </c>
      <c r="F66" s="356" t="s">
        <v>3110</v>
      </c>
      <c r="G66" s="356" t="s">
        <v>3111</v>
      </c>
      <c r="H66" s="356" t="s">
        <v>3112</v>
      </c>
      <c r="J66" s="821">
        <v>5</v>
      </c>
      <c r="K66" s="356" t="s">
        <v>3113</v>
      </c>
      <c r="L66" s="356" t="s">
        <v>2958</v>
      </c>
      <c r="M66" s="1254" t="b">
        <v>0</v>
      </c>
      <c r="P66" s="821" t="s">
        <v>3114</v>
      </c>
      <c r="Q66" s="821">
        <v>117.8</v>
      </c>
      <c r="R66" s="821">
        <v>18</v>
      </c>
      <c r="S66" s="821">
        <v>24</v>
      </c>
      <c r="U66" s="1091"/>
      <c r="Y66" s="821" t="s">
        <v>583</v>
      </c>
      <c r="AE66" s="821" t="s">
        <v>3115</v>
      </c>
      <c r="AH66" s="821"/>
      <c r="AL66" s="356" t="s">
        <v>3040</v>
      </c>
      <c r="AM66" s="356" t="s">
        <v>2959</v>
      </c>
    </row>
    <row r="67" spans="1:39" ht="86.45" hidden="1" customHeight="1">
      <c r="A67" s="821">
        <f t="shared" si="1"/>
        <v>63</v>
      </c>
      <c r="B67" s="821" t="s">
        <v>3710</v>
      </c>
      <c r="C67" s="356" t="s">
        <v>101</v>
      </c>
      <c r="D67" s="356" t="s">
        <v>101</v>
      </c>
      <c r="E67" s="1025" t="s">
        <v>3265</v>
      </c>
      <c r="F67" s="1308" t="s">
        <v>3266</v>
      </c>
      <c r="G67" s="356" t="s">
        <v>3267</v>
      </c>
      <c r="H67" s="356" t="s">
        <v>3268</v>
      </c>
      <c r="I67" s="356" t="s">
        <v>3269</v>
      </c>
      <c r="L67" s="1279" t="s">
        <v>2958</v>
      </c>
      <c r="M67" s="1273" t="b">
        <v>0</v>
      </c>
      <c r="P67" s="1026" t="s">
        <v>3264</v>
      </c>
      <c r="Q67" s="1026">
        <v>5</v>
      </c>
      <c r="R67" s="1396"/>
      <c r="S67" s="1079"/>
      <c r="T67" s="1025"/>
      <c r="U67" s="1026"/>
      <c r="V67" s="821" t="s">
        <v>583</v>
      </c>
      <c r="Y67" s="821" t="s">
        <v>583</v>
      </c>
      <c r="AB67" s="356"/>
      <c r="AE67" s="356" t="s">
        <v>3705</v>
      </c>
      <c r="AF67" s="356"/>
      <c r="AH67" s="404" t="s">
        <v>3251</v>
      </c>
      <c r="AM67" s="356" t="s">
        <v>2959</v>
      </c>
    </row>
    <row r="68" spans="1:39" ht="43.35" hidden="1" customHeight="1">
      <c r="A68" s="821">
        <f t="shared" si="1"/>
        <v>64</v>
      </c>
      <c r="C68" s="822" t="s">
        <v>85</v>
      </c>
      <c r="D68" s="356" t="s">
        <v>571</v>
      </c>
      <c r="E68" s="356" t="s">
        <v>2188</v>
      </c>
      <c r="F68" s="356" t="s">
        <v>3116</v>
      </c>
      <c r="G68" s="356" t="s">
        <v>3117</v>
      </c>
      <c r="J68" s="821">
        <v>5</v>
      </c>
      <c r="K68" s="356" t="s">
        <v>3118</v>
      </c>
      <c r="L68" s="356" t="s">
        <v>2958</v>
      </c>
      <c r="M68" s="1273" t="b">
        <v>0</v>
      </c>
      <c r="O68" s="1062">
        <v>46072</v>
      </c>
      <c r="P68" s="821" t="s">
        <v>89</v>
      </c>
      <c r="Q68" s="821">
        <v>11.399999999999999</v>
      </c>
      <c r="R68" s="272">
        <v>19</v>
      </c>
      <c r="S68" s="272">
        <v>23</v>
      </c>
      <c r="U68" s="821"/>
      <c r="Y68" s="821" t="s">
        <v>583</v>
      </c>
      <c r="AD68" s="356"/>
      <c r="AE68" s="356" t="s">
        <v>3039</v>
      </c>
      <c r="AF68" s="356"/>
      <c r="AL68" s="356" t="s">
        <v>3040</v>
      </c>
      <c r="AM68" s="356" t="s">
        <v>2959</v>
      </c>
    </row>
    <row r="69" spans="1:39" ht="43.35" hidden="1" customHeight="1">
      <c r="A69" s="821">
        <f t="shared" si="1"/>
        <v>65</v>
      </c>
      <c r="B69" s="356" t="s">
        <v>3677</v>
      </c>
      <c r="C69" s="822" t="s">
        <v>85</v>
      </c>
      <c r="D69" s="356" t="s">
        <v>985</v>
      </c>
      <c r="E69" s="356" t="s">
        <v>2188</v>
      </c>
      <c r="F69" s="356" t="s">
        <v>3119</v>
      </c>
      <c r="G69" s="356" t="s">
        <v>3120</v>
      </c>
      <c r="H69" s="821"/>
      <c r="J69" s="821">
        <v>5</v>
      </c>
      <c r="K69" s="356" t="s">
        <v>3107</v>
      </c>
      <c r="L69" s="356" t="s">
        <v>2958</v>
      </c>
      <c r="M69" s="1273" t="b">
        <v>0</v>
      </c>
      <c r="O69" s="824"/>
      <c r="P69" s="821" t="s">
        <v>89</v>
      </c>
      <c r="Q69" s="821">
        <v>22.799999999999997</v>
      </c>
      <c r="R69" s="272">
        <v>20</v>
      </c>
      <c r="S69" s="272">
        <v>25</v>
      </c>
      <c r="U69" s="821"/>
      <c r="Y69" s="821" t="s">
        <v>583</v>
      </c>
      <c r="AD69" s="356"/>
      <c r="AE69" s="356" t="s">
        <v>3039</v>
      </c>
      <c r="AF69" s="356"/>
      <c r="AL69" s="356" t="s">
        <v>3040</v>
      </c>
      <c r="AM69" s="356" t="s">
        <v>2959</v>
      </c>
    </row>
    <row r="70" spans="1:39" ht="29.1" hidden="1" customHeight="1">
      <c r="A70" s="821">
        <f t="shared" ref="A70:A101" si="2">A69+1</f>
        <v>66</v>
      </c>
      <c r="B70" s="821" t="s">
        <v>3711</v>
      </c>
      <c r="C70" s="356" t="s">
        <v>101</v>
      </c>
      <c r="D70" s="356" t="s">
        <v>3080</v>
      </c>
      <c r="E70" s="356" t="s">
        <v>2192</v>
      </c>
      <c r="F70" s="1308" t="s">
        <v>2224</v>
      </c>
      <c r="G70" s="800" t="s">
        <v>3270</v>
      </c>
      <c r="H70" s="822" t="s">
        <v>3271</v>
      </c>
      <c r="I70" s="821" t="s">
        <v>2226</v>
      </c>
      <c r="K70" s="356" t="s">
        <v>486</v>
      </c>
      <c r="L70" s="356" t="s">
        <v>2958</v>
      </c>
      <c r="M70" s="1273" t="b">
        <v>0</v>
      </c>
      <c r="P70" s="821" t="s">
        <v>958</v>
      </c>
      <c r="Q70" s="821">
        <v>57</v>
      </c>
      <c r="R70" s="776"/>
      <c r="S70" s="1178"/>
      <c r="T70" s="1178"/>
      <c r="U70" s="821"/>
      <c r="V70" s="821" t="s">
        <v>583</v>
      </c>
      <c r="Y70" s="821" t="s">
        <v>583</v>
      </c>
      <c r="AB70" s="356"/>
      <c r="AE70" s="356" t="s">
        <v>3707</v>
      </c>
      <c r="AF70" s="356"/>
      <c r="AH70" s="404" t="s">
        <v>3251</v>
      </c>
      <c r="AM70" s="356" t="s">
        <v>2959</v>
      </c>
    </row>
    <row r="71" spans="1:39" ht="43.35" hidden="1" customHeight="1">
      <c r="A71" s="821">
        <f t="shared" si="2"/>
        <v>67</v>
      </c>
      <c r="C71" s="822" t="s">
        <v>85</v>
      </c>
      <c r="D71" s="356" t="s">
        <v>3108</v>
      </c>
      <c r="E71" s="356" t="s">
        <v>3121</v>
      </c>
      <c r="F71" s="356" t="s">
        <v>3122</v>
      </c>
      <c r="G71" s="356" t="s">
        <v>3123</v>
      </c>
      <c r="I71" s="356" t="s">
        <v>3124</v>
      </c>
      <c r="J71" s="821">
        <v>5</v>
      </c>
      <c r="K71" s="356" t="s">
        <v>3125</v>
      </c>
      <c r="L71" s="356" t="s">
        <v>2958</v>
      </c>
      <c r="M71" s="1273" t="b">
        <v>0</v>
      </c>
      <c r="P71" s="821" t="s">
        <v>89</v>
      </c>
      <c r="Q71" s="821">
        <v>32.299999999999997</v>
      </c>
      <c r="R71" s="272">
        <v>21</v>
      </c>
      <c r="S71" s="272">
        <v>27</v>
      </c>
      <c r="U71" s="821"/>
      <c r="Y71" s="821" t="s">
        <v>583</v>
      </c>
      <c r="AD71" s="356"/>
      <c r="AE71" s="356" t="s">
        <v>3039</v>
      </c>
      <c r="AF71" s="356"/>
      <c r="AL71" s="356" t="s">
        <v>3040</v>
      </c>
      <c r="AM71" s="356" t="s">
        <v>2959</v>
      </c>
    </row>
    <row r="72" spans="1:39" ht="29.1" hidden="1" customHeight="1">
      <c r="A72" s="821">
        <f t="shared" si="2"/>
        <v>68</v>
      </c>
      <c r="B72" s="356" t="s">
        <v>3712</v>
      </c>
      <c r="C72" s="822" t="s">
        <v>85</v>
      </c>
      <c r="D72" s="356" t="s">
        <v>985</v>
      </c>
      <c r="E72" s="356" t="s">
        <v>3341</v>
      </c>
      <c r="F72" s="356" t="s">
        <v>3342</v>
      </c>
      <c r="G72" s="722" t="s">
        <v>3343</v>
      </c>
      <c r="J72" s="821">
        <v>5</v>
      </c>
      <c r="K72" s="356" t="s">
        <v>1634</v>
      </c>
      <c r="L72" s="356" t="s">
        <v>2958</v>
      </c>
      <c r="M72" s="1273" t="b">
        <v>0</v>
      </c>
      <c r="O72" s="1062">
        <v>46058</v>
      </c>
      <c r="P72" s="1336" t="s">
        <v>1580</v>
      </c>
      <c r="Q72" s="821" t="s">
        <v>3340</v>
      </c>
      <c r="R72" s="821" t="s">
        <v>3340</v>
      </c>
      <c r="S72" s="272">
        <v>28</v>
      </c>
      <c r="U72" s="821"/>
      <c r="Y72" s="821" t="s">
        <v>583</v>
      </c>
      <c r="AD72" s="356"/>
      <c r="AE72" s="356" t="s">
        <v>3339</v>
      </c>
      <c r="AF72" s="356"/>
      <c r="AL72" s="356" t="s">
        <v>3340</v>
      </c>
      <c r="AM72" s="356" t="s">
        <v>2959</v>
      </c>
    </row>
    <row r="73" spans="1:39" ht="29.1" hidden="1" customHeight="1">
      <c r="A73" s="821">
        <f t="shared" si="2"/>
        <v>69</v>
      </c>
      <c r="B73" s="821" t="s">
        <v>3713</v>
      </c>
      <c r="C73" s="822" t="s">
        <v>85</v>
      </c>
      <c r="D73" s="356" t="s">
        <v>1948</v>
      </c>
      <c r="E73" s="356" t="s">
        <v>2186</v>
      </c>
      <c r="F73" s="356" t="s">
        <v>553</v>
      </c>
      <c r="G73" s="356" t="s">
        <v>554</v>
      </c>
      <c r="H73" s="822"/>
      <c r="J73" s="821">
        <v>5</v>
      </c>
      <c r="K73" s="356" t="s">
        <v>3336</v>
      </c>
      <c r="L73" s="356" t="s">
        <v>2958</v>
      </c>
      <c r="M73" s="1273" t="b">
        <v>0</v>
      </c>
      <c r="O73" s="824"/>
      <c r="P73" s="821" t="s">
        <v>3337</v>
      </c>
      <c r="Q73" s="821" t="s">
        <v>3340</v>
      </c>
      <c r="R73" s="821" t="s">
        <v>3340</v>
      </c>
      <c r="S73" s="272">
        <v>29</v>
      </c>
      <c r="U73" s="821"/>
      <c r="Y73" s="821" t="s">
        <v>583</v>
      </c>
      <c r="AD73" s="356"/>
      <c r="AE73" s="356" t="s">
        <v>3339</v>
      </c>
      <c r="AF73" s="356"/>
      <c r="AL73" s="356" t="s">
        <v>3340</v>
      </c>
      <c r="AM73" s="356" t="s">
        <v>2959</v>
      </c>
    </row>
    <row r="74" spans="1:39" ht="29.1" hidden="1" customHeight="1">
      <c r="A74" s="821">
        <f t="shared" si="2"/>
        <v>70</v>
      </c>
      <c r="B74"/>
      <c r="C74" t="s">
        <v>85</v>
      </c>
      <c r="D74" t="s">
        <v>3033</v>
      </c>
      <c r="E74" t="s">
        <v>3126</v>
      </c>
      <c r="F74" s="1289" t="s">
        <v>3127</v>
      </c>
      <c r="G74" s="722" t="s">
        <v>3128</v>
      </c>
      <c r="H74" s="1289" t="s">
        <v>3129</v>
      </c>
      <c r="I74"/>
      <c r="J74">
        <v>6</v>
      </c>
      <c r="K74" t="s">
        <v>89</v>
      </c>
      <c r="L74" s="356" t="s">
        <v>2958</v>
      </c>
      <c r="M74" s="1275"/>
      <c r="N74"/>
      <c r="O74" s="1335">
        <v>46175</v>
      </c>
      <c r="P74" s="821" t="s">
        <v>89</v>
      </c>
      <c r="Q74" s="1031">
        <v>19</v>
      </c>
      <c r="R74" s="272">
        <v>22</v>
      </c>
      <c r="S74" s="272">
        <v>30</v>
      </c>
      <c r="T74"/>
      <c r="U74"/>
      <c r="V74" s="272"/>
      <c r="W74"/>
      <c r="X74"/>
      <c r="Y74" s="821" t="s">
        <v>583</v>
      </c>
      <c r="AA74"/>
      <c r="AB74"/>
      <c r="AC74"/>
      <c r="AD74" s="137" t="s">
        <v>3130</v>
      </c>
      <c r="AE74" t="s">
        <v>3039</v>
      </c>
      <c r="AF74"/>
      <c r="AL74" s="356" t="s">
        <v>3040</v>
      </c>
      <c r="AM74" s="356" t="s">
        <v>2959</v>
      </c>
    </row>
    <row r="75" spans="1:39" ht="57.6" hidden="1" customHeight="1">
      <c r="A75" s="821">
        <f t="shared" si="2"/>
        <v>71</v>
      </c>
      <c r="B75" s="821" t="s">
        <v>3714</v>
      </c>
      <c r="C75" s="356" t="s">
        <v>101</v>
      </c>
      <c r="D75" s="356" t="s">
        <v>101</v>
      </c>
      <c r="E75" s="356" t="s">
        <v>3265</v>
      </c>
      <c r="F75" s="1308" t="s">
        <v>3275</v>
      </c>
      <c r="G75" s="356" t="s">
        <v>3276</v>
      </c>
      <c r="H75" s="356" t="s">
        <v>3277</v>
      </c>
      <c r="I75" s="356" t="s">
        <v>3278</v>
      </c>
      <c r="L75" s="1279" t="s">
        <v>2958</v>
      </c>
      <c r="M75" s="1273" t="b">
        <v>0</v>
      </c>
      <c r="P75" s="821" t="s">
        <v>3264</v>
      </c>
      <c r="Q75" s="821">
        <v>70</v>
      </c>
      <c r="R75" s="776"/>
      <c r="S75" s="1178"/>
      <c r="U75" s="821"/>
      <c r="V75" s="821" t="s">
        <v>583</v>
      </c>
      <c r="Y75" s="821" t="s">
        <v>583</v>
      </c>
      <c r="AB75" s="356"/>
      <c r="AE75" s="356" t="s">
        <v>3705</v>
      </c>
      <c r="AF75" s="356"/>
      <c r="AH75" s="404" t="s">
        <v>3251</v>
      </c>
      <c r="AM75" s="356" t="s">
        <v>2959</v>
      </c>
    </row>
    <row r="76" spans="1:39" ht="57.6" hidden="1" customHeight="1">
      <c r="A76" s="821">
        <f t="shared" si="2"/>
        <v>72</v>
      </c>
      <c r="C76" s="822" t="s">
        <v>85</v>
      </c>
      <c r="D76" s="356" t="s">
        <v>3093</v>
      </c>
      <c r="E76" s="356" t="s">
        <v>2188</v>
      </c>
      <c r="F76" s="356" t="s">
        <v>3131</v>
      </c>
      <c r="G76" s="356" t="s">
        <v>3132</v>
      </c>
      <c r="H76" s="822" t="s">
        <v>3133</v>
      </c>
      <c r="I76" s="821"/>
      <c r="J76" s="821">
        <v>5</v>
      </c>
      <c r="L76" s="356" t="s">
        <v>2958</v>
      </c>
      <c r="M76" s="1273" t="b">
        <v>0</v>
      </c>
      <c r="O76" s="1030"/>
      <c r="P76" s="821" t="s">
        <v>89</v>
      </c>
      <c r="Q76" s="821">
        <v>26.6</v>
      </c>
      <c r="R76" s="272">
        <v>23</v>
      </c>
      <c r="S76" s="272">
        <v>31</v>
      </c>
      <c r="T76" s="821"/>
      <c r="U76" s="821"/>
      <c r="Y76" s="821" t="s">
        <v>583</v>
      </c>
      <c r="AD76" s="356"/>
      <c r="AE76" s="356" t="s">
        <v>3039</v>
      </c>
      <c r="AF76" s="356"/>
      <c r="AL76" s="356" t="s">
        <v>3040</v>
      </c>
      <c r="AM76" s="356" t="s">
        <v>2959</v>
      </c>
    </row>
    <row r="77" spans="1:39" ht="57.6" hidden="1" customHeight="1">
      <c r="A77" s="821">
        <f t="shared" si="2"/>
        <v>73</v>
      </c>
      <c r="B77" s="821" t="s">
        <v>3715</v>
      </c>
      <c r="C77" s="356" t="s">
        <v>101</v>
      </c>
      <c r="D77" s="356" t="s">
        <v>101</v>
      </c>
      <c r="E77" s="356" t="s">
        <v>3279</v>
      </c>
      <c r="F77" s="1308" t="s">
        <v>130</v>
      </c>
      <c r="G77" s="356" t="s">
        <v>3280</v>
      </c>
      <c r="H77" s="822" t="s">
        <v>132</v>
      </c>
      <c r="L77" s="1279" t="s">
        <v>2958</v>
      </c>
      <c r="M77" s="1273" t="b">
        <v>0</v>
      </c>
      <c r="P77" s="821" t="s">
        <v>3264</v>
      </c>
      <c r="Q77" s="821">
        <v>15</v>
      </c>
      <c r="R77" s="776"/>
      <c r="S77" s="1178"/>
      <c r="U77" s="821"/>
      <c r="V77" s="821" t="s">
        <v>583</v>
      </c>
      <c r="Y77" s="821" t="s">
        <v>583</v>
      </c>
      <c r="AB77" s="356"/>
      <c r="AE77" s="356" t="s">
        <v>3705</v>
      </c>
      <c r="AF77" s="356"/>
      <c r="AH77" s="404" t="s">
        <v>3251</v>
      </c>
      <c r="AM77" s="356" t="s">
        <v>2959</v>
      </c>
    </row>
    <row r="78" spans="1:39" ht="129.6" hidden="1" customHeight="1">
      <c r="A78" s="821">
        <f t="shared" si="2"/>
        <v>74</v>
      </c>
      <c r="C78" s="822" t="s">
        <v>85</v>
      </c>
      <c r="D78" s="356" t="s">
        <v>3093</v>
      </c>
      <c r="E78" s="356" t="s">
        <v>2188</v>
      </c>
      <c r="F78" s="356" t="s">
        <v>3134</v>
      </c>
      <c r="G78" s="356" t="s">
        <v>3135</v>
      </c>
      <c r="H78" s="1021" t="s">
        <v>3136</v>
      </c>
      <c r="I78" s="821"/>
      <c r="J78" s="821">
        <v>5</v>
      </c>
      <c r="L78" s="356" t="s">
        <v>2958</v>
      </c>
      <c r="M78" s="1273" t="b">
        <v>0</v>
      </c>
      <c r="O78" s="1030"/>
      <c r="P78" s="821" t="s">
        <v>1580</v>
      </c>
      <c r="Q78" s="821">
        <v>13.3</v>
      </c>
      <c r="R78" s="272">
        <v>24</v>
      </c>
      <c r="S78" s="272">
        <v>32</v>
      </c>
      <c r="T78" s="821"/>
      <c r="U78" s="821"/>
      <c r="Y78" s="821" t="s">
        <v>583</v>
      </c>
      <c r="AD78" s="356"/>
      <c r="AE78" s="356" t="s">
        <v>3039</v>
      </c>
      <c r="AF78" s="356"/>
      <c r="AL78" s="356" t="s">
        <v>3040</v>
      </c>
      <c r="AM78" s="356" t="s">
        <v>2959</v>
      </c>
    </row>
    <row r="79" spans="1:39" ht="29.1" hidden="1" customHeight="1">
      <c r="A79" s="821">
        <f t="shared" si="2"/>
        <v>75</v>
      </c>
      <c r="C79" s="822" t="s">
        <v>85</v>
      </c>
      <c r="D79" s="356" t="s">
        <v>985</v>
      </c>
      <c r="E79" s="356" t="s">
        <v>2188</v>
      </c>
      <c r="F79" s="356" t="s">
        <v>3137</v>
      </c>
      <c r="G79" s="356" t="s">
        <v>3138</v>
      </c>
      <c r="H79" s="356" t="s">
        <v>3138</v>
      </c>
      <c r="I79" s="821"/>
      <c r="J79" s="821">
        <v>5</v>
      </c>
      <c r="L79" s="356" t="s">
        <v>2958</v>
      </c>
      <c r="M79" s="1273" t="b">
        <v>0</v>
      </c>
      <c r="O79" s="1030"/>
      <c r="P79" s="821" t="s">
        <v>89</v>
      </c>
      <c r="Q79" s="821">
        <v>47.5</v>
      </c>
      <c r="R79" s="272">
        <v>25</v>
      </c>
      <c r="S79" s="272">
        <v>33</v>
      </c>
      <c r="T79" s="821"/>
      <c r="Y79" s="821" t="s">
        <v>583</v>
      </c>
      <c r="AD79" s="356"/>
      <c r="AE79" s="356" t="s">
        <v>3039</v>
      </c>
      <c r="AF79" s="356"/>
      <c r="AL79" s="356" t="s">
        <v>3040</v>
      </c>
      <c r="AM79" s="356" t="s">
        <v>2959</v>
      </c>
    </row>
    <row r="80" spans="1:39" ht="43.35" hidden="1" customHeight="1">
      <c r="A80" s="821">
        <f t="shared" si="2"/>
        <v>76</v>
      </c>
      <c r="B80"/>
      <c r="C80" s="1295" t="s">
        <v>85</v>
      </c>
      <c r="D80" s="1295" t="s">
        <v>410</v>
      </c>
      <c r="E80" s="1295" t="s">
        <v>3678</v>
      </c>
      <c r="F80" s="1094" t="s">
        <v>3679</v>
      </c>
      <c r="G80" s="786" t="s">
        <v>3680</v>
      </c>
      <c r="H80" s="236" t="s">
        <v>3960</v>
      </c>
      <c r="I80" s="786" t="s">
        <v>3680</v>
      </c>
      <c r="J80" s="1295">
        <v>6</v>
      </c>
      <c r="K80" s="1295" t="s">
        <v>3961</v>
      </c>
      <c r="L80" s="356" t="s">
        <v>2958</v>
      </c>
      <c r="M80" s="1341">
        <v>46176</v>
      </c>
      <c r="N80" s="1300"/>
      <c r="O80" s="1336" t="s">
        <v>2833</v>
      </c>
      <c r="P80" s="1336" t="s">
        <v>1580</v>
      </c>
      <c r="Q80" s="1080">
        <v>100.70000000000002</v>
      </c>
      <c r="R80" s="1031">
        <v>26</v>
      </c>
      <c r="S80" s="1031">
        <v>34</v>
      </c>
      <c r="T80"/>
      <c r="U80"/>
      <c r="X80" s="1091">
        <v>46230</v>
      </c>
      <c r="Y80" s="1077" t="s">
        <v>2944</v>
      </c>
      <c r="Z80" s="821">
        <v>7</v>
      </c>
      <c r="AA80" s="821" t="s">
        <v>6</v>
      </c>
      <c r="AB80" s="821">
        <v>7</v>
      </c>
      <c r="AC80" s="821">
        <v>3</v>
      </c>
      <c r="AD80"/>
      <c r="AE80"/>
      <c r="AF80"/>
      <c r="AL80" s="356" t="s">
        <v>3040</v>
      </c>
      <c r="AM80" s="356" t="s">
        <v>2959</v>
      </c>
    </row>
    <row r="81" spans="1:39" ht="72" hidden="1" customHeight="1">
      <c r="A81" s="821">
        <f t="shared" si="2"/>
        <v>77</v>
      </c>
      <c r="C81" s="356" t="s">
        <v>101</v>
      </c>
      <c r="D81" s="356" t="s">
        <v>101</v>
      </c>
      <c r="E81" s="356" t="s">
        <v>2279</v>
      </c>
      <c r="F81" s="1308" t="s">
        <v>3290</v>
      </c>
      <c r="G81" s="356" t="s">
        <v>3291</v>
      </c>
      <c r="H81" s="356" t="s">
        <v>3292</v>
      </c>
      <c r="I81" s="356" t="s">
        <v>3293</v>
      </c>
      <c r="K81" s="356" t="s">
        <v>3294</v>
      </c>
      <c r="L81" s="356" t="s">
        <v>2525</v>
      </c>
      <c r="M81" s="1273" t="b">
        <v>0</v>
      </c>
      <c r="P81" s="821" t="s">
        <v>1213</v>
      </c>
      <c r="Q81" s="821">
        <v>20</v>
      </c>
      <c r="R81" s="776"/>
      <c r="S81" s="1178"/>
      <c r="U81" s="821"/>
      <c r="V81" s="821" t="s">
        <v>583</v>
      </c>
      <c r="Y81" s="821" t="s">
        <v>583</v>
      </c>
      <c r="AB81" s="356"/>
      <c r="AE81" s="356"/>
      <c r="AF81" s="356"/>
      <c r="AM81" s="356" t="s">
        <v>2959</v>
      </c>
    </row>
    <row r="82" spans="1:39" ht="43.35" hidden="1" customHeight="1">
      <c r="A82" s="821">
        <f t="shared" si="2"/>
        <v>78</v>
      </c>
      <c r="C82" s="822" t="s">
        <v>94</v>
      </c>
      <c r="D82" s="356" t="s">
        <v>42</v>
      </c>
      <c r="E82" s="356" t="s">
        <v>3962</v>
      </c>
      <c r="F82" s="356" t="s">
        <v>3963</v>
      </c>
      <c r="G82" s="356" t="s">
        <v>3964</v>
      </c>
      <c r="J82" s="821">
        <v>6</v>
      </c>
      <c r="K82" s="356" t="s">
        <v>3965</v>
      </c>
      <c r="L82" s="356" t="s">
        <v>2958</v>
      </c>
      <c r="M82" s="1273" t="b">
        <v>0</v>
      </c>
      <c r="P82" s="821" t="s">
        <v>958</v>
      </c>
      <c r="R82" s="821" t="s">
        <v>1015</v>
      </c>
      <c r="S82" s="821" t="s">
        <v>1015</v>
      </c>
      <c r="U82" s="821"/>
      <c r="V82" s="821" t="s">
        <v>583</v>
      </c>
      <c r="Y82" s="821" t="s">
        <v>583</v>
      </c>
      <c r="AE82" s="356"/>
      <c r="AF82" s="356"/>
      <c r="AM82" s="356" t="s">
        <v>2959</v>
      </c>
    </row>
    <row r="83" spans="1:39" ht="43.35" hidden="1" customHeight="1">
      <c r="A83" s="821">
        <f t="shared" si="2"/>
        <v>79</v>
      </c>
      <c r="C83" s="822" t="s">
        <v>85</v>
      </c>
      <c r="D83" s="356" t="s">
        <v>3073</v>
      </c>
      <c r="E83" s="356" t="s">
        <v>3358</v>
      </c>
      <c r="F83" s="356" t="s">
        <v>3359</v>
      </c>
      <c r="G83" s="356" t="s">
        <v>3360</v>
      </c>
      <c r="H83" s="356" t="s">
        <v>3361</v>
      </c>
      <c r="I83" s="800" t="s">
        <v>3362</v>
      </c>
      <c r="J83" s="821">
        <v>5</v>
      </c>
      <c r="K83" s="356" t="s">
        <v>3363</v>
      </c>
      <c r="L83" s="356" t="s">
        <v>2958</v>
      </c>
      <c r="M83" s="1273" t="b">
        <v>0</v>
      </c>
      <c r="P83" s="821" t="s">
        <v>420</v>
      </c>
      <c r="Q83" s="821" t="s">
        <v>3340</v>
      </c>
      <c r="R83" s="821" t="s">
        <v>3364</v>
      </c>
      <c r="S83" s="821" t="s">
        <v>3364</v>
      </c>
      <c r="U83" s="821"/>
      <c r="Y83" s="821" t="s">
        <v>583</v>
      </c>
      <c r="AD83" s="356"/>
      <c r="AE83" s="356" t="s">
        <v>3339</v>
      </c>
      <c r="AF83" s="356"/>
      <c r="AL83" s="356" t="s">
        <v>3340</v>
      </c>
      <c r="AM83" s="356" t="s">
        <v>2959</v>
      </c>
    </row>
    <row r="84" spans="1:39" ht="87" hidden="1" customHeight="1">
      <c r="A84" s="821">
        <f t="shared" si="2"/>
        <v>80</v>
      </c>
      <c r="B84"/>
      <c r="C84" s="1294" t="s">
        <v>42</v>
      </c>
      <c r="D84" s="1294" t="s">
        <v>180</v>
      </c>
      <c r="E84" s="1230" t="s">
        <v>3966</v>
      </c>
      <c r="F84" s="1230" t="s">
        <v>3967</v>
      </c>
      <c r="G84" s="236" t="s">
        <v>3968</v>
      </c>
      <c r="H84" s="236" t="s">
        <v>3969</v>
      </c>
      <c r="I84" s="236" t="s">
        <v>3970</v>
      </c>
      <c r="J84" s="1294">
        <v>6</v>
      </c>
      <c r="K84" s="1294" t="s">
        <v>3535</v>
      </c>
      <c r="L84" s="1294" t="s">
        <v>2525</v>
      </c>
      <c r="M84" s="1359"/>
      <c r="N84" s="1294"/>
      <c r="O84" s="1294"/>
      <c r="P84" s="1294"/>
      <c r="Q84" s="1294"/>
      <c r="R84" s="1294" t="s">
        <v>3971</v>
      </c>
      <c r="S84" s="1342">
        <v>11</v>
      </c>
      <c r="T84" s="1294"/>
      <c r="U84" s="1336"/>
      <c r="V84" s="821" t="s">
        <v>583</v>
      </c>
      <c r="W84" s="1294"/>
      <c r="X84" s="1294"/>
      <c r="Y84" s="821" t="s">
        <v>583</v>
      </c>
      <c r="AA84"/>
      <c r="AB84" s="821" t="s">
        <v>3909</v>
      </c>
      <c r="AC84"/>
      <c r="AD84"/>
      <c r="AE84" t="s">
        <v>3972</v>
      </c>
      <c r="AF84"/>
      <c r="AG84" s="356" t="s">
        <v>35</v>
      </c>
      <c r="AM84" s="356" t="s">
        <v>2959</v>
      </c>
    </row>
    <row r="85" spans="1:39" ht="86.45" hidden="1" customHeight="1">
      <c r="A85" s="821">
        <f t="shared" si="2"/>
        <v>81</v>
      </c>
      <c r="C85" s="821" t="s">
        <v>263</v>
      </c>
      <c r="D85" s="356" t="s">
        <v>1013</v>
      </c>
      <c r="E85" s="356" t="s">
        <v>3382</v>
      </c>
      <c r="F85" s="356" t="s">
        <v>3383</v>
      </c>
      <c r="G85" s="356" t="s">
        <v>3384</v>
      </c>
      <c r="H85" s="356" t="s">
        <v>3382</v>
      </c>
      <c r="I85" s="356" t="s">
        <v>3385</v>
      </c>
      <c r="J85" s="821">
        <v>7</v>
      </c>
      <c r="K85" s="356" t="s">
        <v>482</v>
      </c>
      <c r="L85" s="356" t="s">
        <v>2525</v>
      </c>
      <c r="M85" s="1273" t="b">
        <v>0</v>
      </c>
      <c r="P85" s="821" t="s">
        <v>482</v>
      </c>
      <c r="Q85" s="821">
        <v>15</v>
      </c>
      <c r="R85" s="821">
        <v>13</v>
      </c>
      <c r="S85" s="821"/>
      <c r="U85" s="821"/>
      <c r="Y85" s="821" t="s">
        <v>583</v>
      </c>
      <c r="AD85" s="356"/>
      <c r="AE85" s="356" t="s">
        <v>3973</v>
      </c>
      <c r="AF85" s="356"/>
      <c r="AL85" s="356" t="s">
        <v>3072</v>
      </c>
      <c r="AM85" s="356" t="s">
        <v>35</v>
      </c>
    </row>
    <row r="86" spans="1:39" ht="116.1" hidden="1" customHeight="1">
      <c r="A86" s="821">
        <f t="shared" si="2"/>
        <v>82</v>
      </c>
      <c r="C86" s="821" t="s">
        <v>263</v>
      </c>
      <c r="D86" s="356" t="s">
        <v>1013</v>
      </c>
      <c r="E86" s="356" t="s">
        <v>3386</v>
      </c>
      <c r="F86" s="356" t="s">
        <v>3387</v>
      </c>
      <c r="G86" s="356" t="s">
        <v>3388</v>
      </c>
      <c r="H86" s="356" t="s">
        <v>3386</v>
      </c>
      <c r="I86" s="356" t="s">
        <v>3389</v>
      </c>
      <c r="J86" s="821">
        <v>8</v>
      </c>
      <c r="K86" s="356" t="s">
        <v>482</v>
      </c>
      <c r="L86" s="356" t="s">
        <v>2525</v>
      </c>
      <c r="M86" s="1273" t="b">
        <v>0</v>
      </c>
      <c r="P86" s="821" t="s">
        <v>482</v>
      </c>
      <c r="Q86" s="821">
        <v>10</v>
      </c>
      <c r="R86" s="821" t="s">
        <v>3974</v>
      </c>
      <c r="S86" s="821"/>
      <c r="U86" s="1024"/>
      <c r="Y86" s="821" t="s">
        <v>583</v>
      </c>
      <c r="AD86" s="356"/>
      <c r="AE86" s="356" t="s">
        <v>3973</v>
      </c>
      <c r="AF86" s="356"/>
      <c r="AH86" s="137" t="s">
        <v>3390</v>
      </c>
      <c r="AL86" s="356" t="s">
        <v>3072</v>
      </c>
      <c r="AM86" s="356" t="s">
        <v>35</v>
      </c>
    </row>
    <row r="87" spans="1:39" ht="28.7" hidden="1" customHeight="1">
      <c r="A87" s="821">
        <f t="shared" si="2"/>
        <v>83</v>
      </c>
      <c r="C87" s="821" t="s">
        <v>263</v>
      </c>
      <c r="D87" s="356" t="s">
        <v>3050</v>
      </c>
      <c r="E87" s="356" t="s">
        <v>3051</v>
      </c>
      <c r="F87" s="1277" t="s">
        <v>3052</v>
      </c>
      <c r="G87" s="356" t="s">
        <v>3053</v>
      </c>
      <c r="H87" s="356" t="s">
        <v>3054</v>
      </c>
      <c r="I87" s="356" t="s">
        <v>3055</v>
      </c>
      <c r="J87" s="821">
        <v>7</v>
      </c>
      <c r="K87" s="356" t="s">
        <v>3056</v>
      </c>
      <c r="L87" s="356" t="s">
        <v>2525</v>
      </c>
      <c r="M87" s="1273" t="b">
        <v>0</v>
      </c>
      <c r="P87" s="821" t="s">
        <v>1634</v>
      </c>
      <c r="Q87" s="821">
        <v>25</v>
      </c>
      <c r="R87" s="821">
        <v>12</v>
      </c>
      <c r="Y87" s="821" t="s">
        <v>583</v>
      </c>
      <c r="AB87" s="356"/>
      <c r="AE87" s="356" t="s">
        <v>3973</v>
      </c>
      <c r="AL87" s="356" t="s">
        <v>3059</v>
      </c>
      <c r="AM87" s="356" t="s">
        <v>35</v>
      </c>
    </row>
    <row r="88" spans="1:39" ht="158.44999999999999" hidden="1" customHeight="1">
      <c r="A88" s="821">
        <f t="shared" si="2"/>
        <v>84</v>
      </c>
      <c r="C88" s="821" t="s">
        <v>263</v>
      </c>
      <c r="D88" s="356" t="s">
        <v>180</v>
      </c>
      <c r="E88" s="356" t="s">
        <v>3975</v>
      </c>
      <c r="F88" s="1277" t="s">
        <v>3812</v>
      </c>
      <c r="H88" s="356" t="s">
        <v>3976</v>
      </c>
      <c r="I88" s="1114" t="s">
        <v>3977</v>
      </c>
      <c r="J88" s="821">
        <v>7</v>
      </c>
      <c r="K88" s="356" t="s">
        <v>293</v>
      </c>
      <c r="L88" s="356" t="s">
        <v>2525</v>
      </c>
      <c r="M88" s="1273" t="b">
        <v>0</v>
      </c>
      <c r="P88" s="821" t="s">
        <v>1634</v>
      </c>
      <c r="Q88" s="1080">
        <v>70</v>
      </c>
      <c r="R88" s="821">
        <v>5</v>
      </c>
      <c r="S88" s="821">
        <v>7</v>
      </c>
      <c r="U88" s="821"/>
      <c r="Y88" s="1077" t="s">
        <v>2944</v>
      </c>
      <c r="Z88" s="821">
        <v>7</v>
      </c>
      <c r="AA88" s="821" t="s">
        <v>6</v>
      </c>
      <c r="AC88" s="821">
        <v>32</v>
      </c>
      <c r="AD88" s="821">
        <v>3</v>
      </c>
      <c r="AE88" s="356"/>
      <c r="AF88" s="356"/>
      <c r="AH88" s="137" t="s">
        <v>3978</v>
      </c>
      <c r="AI88" s="356"/>
      <c r="AL88" s="356" t="s">
        <v>3979</v>
      </c>
      <c r="AM88" s="356" t="s">
        <v>35</v>
      </c>
    </row>
    <row r="89" spans="1:39" ht="86.85" hidden="1" customHeight="1">
      <c r="A89" s="821">
        <f t="shared" si="2"/>
        <v>85</v>
      </c>
      <c r="C89" s="822" t="s">
        <v>85</v>
      </c>
      <c r="D89" s="356" t="s">
        <v>1088</v>
      </c>
      <c r="E89" s="356" t="s">
        <v>3980</v>
      </c>
      <c r="F89" s="800" t="s">
        <v>3981</v>
      </c>
      <c r="G89" s="800" t="s">
        <v>3982</v>
      </c>
      <c r="I89" s="356" t="s">
        <v>3983</v>
      </c>
      <c r="J89" s="821">
        <v>7</v>
      </c>
      <c r="K89" s="356" t="s">
        <v>1580</v>
      </c>
      <c r="L89" s="356" t="s">
        <v>2525</v>
      </c>
      <c r="M89" s="1026"/>
      <c r="P89" s="821" t="s">
        <v>1580</v>
      </c>
      <c r="Q89" s="821" t="s">
        <v>3984</v>
      </c>
      <c r="R89" s="356">
        <v>3</v>
      </c>
      <c r="S89" s="356">
        <v>4</v>
      </c>
      <c r="U89" s="356" t="s">
        <v>3985</v>
      </c>
      <c r="V89" s="821">
        <v>3</v>
      </c>
      <c r="X89" s="1091">
        <v>46230</v>
      </c>
      <c r="Y89" s="1077" t="s">
        <v>2944</v>
      </c>
      <c r="Z89" s="821">
        <v>7</v>
      </c>
      <c r="AA89" s="821" t="s">
        <v>6</v>
      </c>
      <c r="AB89" s="356"/>
      <c r="AC89" s="821">
        <v>36</v>
      </c>
      <c r="AH89" s="821"/>
      <c r="AM89" s="356" t="s">
        <v>35</v>
      </c>
    </row>
    <row r="90" spans="1:39" ht="173.1" hidden="1" customHeight="1">
      <c r="A90" s="821">
        <f t="shared" si="2"/>
        <v>86</v>
      </c>
      <c r="C90" s="822" t="s">
        <v>94</v>
      </c>
      <c r="D90" s="822" t="s">
        <v>94</v>
      </c>
      <c r="E90" s="356" t="s">
        <v>2151</v>
      </c>
      <c r="F90" s="356" t="s">
        <v>2988</v>
      </c>
      <c r="G90" s="356" t="s">
        <v>2989</v>
      </c>
      <c r="I90" s="1387" t="s">
        <v>2990</v>
      </c>
      <c r="J90" s="821">
        <v>6</v>
      </c>
      <c r="K90" s="356" t="s">
        <v>2977</v>
      </c>
      <c r="L90" s="356" t="s">
        <v>2821</v>
      </c>
      <c r="M90" s="1273" t="b">
        <v>0</v>
      </c>
      <c r="P90" s="356" t="s">
        <v>2977</v>
      </c>
      <c r="Q90" s="821">
        <v>25</v>
      </c>
      <c r="R90" s="821">
        <v>4</v>
      </c>
      <c r="S90" s="821">
        <v>4</v>
      </c>
      <c r="U90" s="1024"/>
      <c r="V90" s="821" t="s">
        <v>583</v>
      </c>
      <c r="Y90" s="821" t="s">
        <v>583</v>
      </c>
      <c r="AB90" s="821" t="s">
        <v>3909</v>
      </c>
      <c r="AC90" s="821">
        <v>8</v>
      </c>
      <c r="AD90" s="405" t="s">
        <v>2991</v>
      </c>
      <c r="AE90" s="356" t="s">
        <v>2992</v>
      </c>
      <c r="AF90" s="356"/>
      <c r="AG90" s="356" t="s">
        <v>35</v>
      </c>
      <c r="AM90" s="356" t="s">
        <v>2959</v>
      </c>
    </row>
    <row r="91" spans="1:39" ht="216" hidden="1" customHeight="1">
      <c r="A91" s="821">
        <f t="shared" si="2"/>
        <v>87</v>
      </c>
      <c r="C91" s="822" t="s">
        <v>94</v>
      </c>
      <c r="D91" s="822" t="s">
        <v>94</v>
      </c>
      <c r="E91" s="356" t="s">
        <v>2972</v>
      </c>
      <c r="F91" s="356" t="s">
        <v>2973</v>
      </c>
      <c r="G91" s="356" t="s">
        <v>2974</v>
      </c>
      <c r="H91" s="356" t="s">
        <v>2975</v>
      </c>
      <c r="I91" s="356" t="s">
        <v>2976</v>
      </c>
      <c r="J91" s="821">
        <v>6</v>
      </c>
      <c r="K91" s="356" t="s">
        <v>2977</v>
      </c>
      <c r="L91" s="356" t="s">
        <v>2821</v>
      </c>
      <c r="M91" s="1254" t="b">
        <v>0</v>
      </c>
      <c r="P91" s="356" t="s">
        <v>2977</v>
      </c>
      <c r="Q91" s="821">
        <v>33</v>
      </c>
      <c r="S91" s="821"/>
      <c r="U91" s="1024"/>
      <c r="V91" s="821" t="s">
        <v>583</v>
      </c>
      <c r="Y91" s="821" t="s">
        <v>583</v>
      </c>
      <c r="AB91" s="821" t="s">
        <v>3909</v>
      </c>
      <c r="AD91" s="405" t="s">
        <v>2978</v>
      </c>
      <c r="AE91" s="356" t="s">
        <v>3850</v>
      </c>
      <c r="AF91" s="356"/>
      <c r="AG91" s="356" t="s">
        <v>35</v>
      </c>
      <c r="AM91" s="356" t="s">
        <v>2959</v>
      </c>
    </row>
    <row r="92" spans="1:39" ht="72" hidden="1" customHeight="1">
      <c r="A92" s="821">
        <f t="shared" si="2"/>
        <v>88</v>
      </c>
      <c r="C92" s="822" t="s">
        <v>704</v>
      </c>
      <c r="D92" s="356" t="s">
        <v>704</v>
      </c>
      <c r="E92" s="356" t="s">
        <v>2211</v>
      </c>
      <c r="F92" s="1230" t="s">
        <v>3986</v>
      </c>
      <c r="G92" s="356" t="s">
        <v>3987</v>
      </c>
      <c r="I92" s="356" t="s">
        <v>3988</v>
      </c>
      <c r="J92" s="821">
        <v>7</v>
      </c>
      <c r="K92" s="356" t="s">
        <v>3989</v>
      </c>
      <c r="L92" s="356" t="s">
        <v>2525</v>
      </c>
      <c r="P92" s="821" t="s">
        <v>1634</v>
      </c>
      <c r="Q92" s="821">
        <v>2</v>
      </c>
      <c r="R92" s="356">
        <v>1</v>
      </c>
      <c r="S92" s="356">
        <v>1</v>
      </c>
      <c r="Y92" s="1077" t="s">
        <v>2944</v>
      </c>
      <c r="AA92" s="821" t="s">
        <v>6</v>
      </c>
      <c r="AB92" s="356"/>
      <c r="AC92" s="821">
        <v>5</v>
      </c>
      <c r="AH92" s="821"/>
      <c r="AM92" s="356" t="s">
        <v>3990</v>
      </c>
    </row>
    <row r="93" spans="1:39" ht="29.1" hidden="1" customHeight="1">
      <c r="A93" s="821">
        <f t="shared" si="2"/>
        <v>89</v>
      </c>
      <c r="B93"/>
      <c r="C93" s="356" t="s">
        <v>101</v>
      </c>
      <c r="D93" t="s">
        <v>3313</v>
      </c>
      <c r="E93" t="s">
        <v>3991</v>
      </c>
      <c r="F93" s="1311" t="s">
        <v>3992</v>
      </c>
      <c r="G93" s="722" t="s">
        <v>3993</v>
      </c>
      <c r="H93" s="1289" t="s">
        <v>3994</v>
      </c>
      <c r="I93"/>
      <c r="J93"/>
      <c r="K93"/>
      <c r="L93" s="356" t="s">
        <v>2958</v>
      </c>
      <c r="M93"/>
      <c r="N93"/>
      <c r="O93"/>
      <c r="P93" t="s">
        <v>958</v>
      </c>
      <c r="Q93" s="722" t="s">
        <v>3995</v>
      </c>
      <c r="S93" s="272"/>
      <c r="T93"/>
      <c r="U93"/>
      <c r="V93" s="272" t="s">
        <v>583</v>
      </c>
      <c r="W93"/>
      <c r="X93"/>
      <c r="Y93" s="821" t="s">
        <v>583</v>
      </c>
      <c r="AA93"/>
      <c r="AB93"/>
      <c r="AC93"/>
      <c r="AD93"/>
      <c r="AE93"/>
      <c r="AF93"/>
      <c r="AM93" s="356" t="s">
        <v>2959</v>
      </c>
    </row>
    <row r="94" spans="1:39" ht="43.35" hidden="1" customHeight="1">
      <c r="A94" s="821">
        <f t="shared" si="2"/>
        <v>90</v>
      </c>
      <c r="C94" s="356" t="s">
        <v>101</v>
      </c>
      <c r="D94" s="356" t="s">
        <v>3080</v>
      </c>
      <c r="E94" s="356" t="s">
        <v>3301</v>
      </c>
      <c r="F94" s="1309" t="s">
        <v>3302</v>
      </c>
      <c r="G94" s="356" t="s">
        <v>3303</v>
      </c>
      <c r="H94" s="800" t="s">
        <v>3304</v>
      </c>
      <c r="I94" s="356" t="s">
        <v>3305</v>
      </c>
      <c r="L94" s="356" t="s">
        <v>2958</v>
      </c>
      <c r="M94" s="1254" t="b">
        <v>0</v>
      </c>
      <c r="P94" s="821" t="s">
        <v>958</v>
      </c>
      <c r="Q94" s="821">
        <v>10</v>
      </c>
      <c r="R94" s="776"/>
      <c r="S94" s="1178"/>
      <c r="U94" s="821"/>
      <c r="V94" s="821" t="s">
        <v>583</v>
      </c>
      <c r="Y94" s="821" t="s">
        <v>583</v>
      </c>
      <c r="AB94" s="356"/>
      <c r="AD94" s="356"/>
      <c r="AE94" s="356"/>
      <c r="AF94" s="356"/>
      <c r="AM94" s="356" t="s">
        <v>2959</v>
      </c>
    </row>
    <row r="95" spans="1:39" ht="57.6" hidden="1" customHeight="1">
      <c r="A95" s="821">
        <f t="shared" si="2"/>
        <v>91</v>
      </c>
      <c r="C95" s="356" t="s">
        <v>101</v>
      </c>
      <c r="D95" t="s">
        <v>3313</v>
      </c>
      <c r="E95" t="s">
        <v>3197</v>
      </c>
      <c r="F95" s="1311" t="s">
        <v>3996</v>
      </c>
      <c r="G95" s="722" t="s">
        <v>3997</v>
      </c>
      <c r="H95" s="1289" t="s">
        <v>3998</v>
      </c>
      <c r="I95"/>
      <c r="J95"/>
      <c r="K95"/>
      <c r="L95" s="356" t="s">
        <v>2958</v>
      </c>
      <c r="M95" s="821" t="s">
        <v>1315</v>
      </c>
      <c r="P95" s="821" t="s">
        <v>958</v>
      </c>
      <c r="Q95" s="821">
        <v>15</v>
      </c>
      <c r="R95" s="776"/>
      <c r="S95" s="776"/>
      <c r="V95" s="821" t="s">
        <v>583</v>
      </c>
      <c r="Y95" s="821" t="s">
        <v>583</v>
      </c>
      <c r="AB95" s="356"/>
      <c r="AH95" s="821"/>
      <c r="AM95" s="356" t="s">
        <v>2959</v>
      </c>
    </row>
    <row r="96" spans="1:39" ht="43.35" hidden="1" customHeight="1">
      <c r="A96" s="821">
        <f t="shared" si="2"/>
        <v>92</v>
      </c>
      <c r="C96" s="356" t="s">
        <v>101</v>
      </c>
      <c r="D96" s="356" t="s">
        <v>3080</v>
      </c>
      <c r="E96" s="356" t="s">
        <v>2230</v>
      </c>
      <c r="F96" s="356" t="s">
        <v>3081</v>
      </c>
      <c r="G96" s="356" t="s">
        <v>3082</v>
      </c>
      <c r="H96" s="356" t="s">
        <v>3083</v>
      </c>
      <c r="I96" s="356" t="s">
        <v>3084</v>
      </c>
      <c r="K96" s="356" t="s">
        <v>3085</v>
      </c>
      <c r="L96" s="356" t="s">
        <v>2525</v>
      </c>
      <c r="M96" s="821" t="s">
        <v>1315</v>
      </c>
      <c r="P96" s="821" t="s">
        <v>958</v>
      </c>
      <c r="Q96" s="821">
        <v>20</v>
      </c>
      <c r="R96" s="776"/>
      <c r="S96" s="776"/>
      <c r="V96" s="821" t="s">
        <v>583</v>
      </c>
      <c r="Y96" s="821" t="s">
        <v>583</v>
      </c>
      <c r="AB96" s="356"/>
      <c r="AH96" s="137" t="s">
        <v>3086</v>
      </c>
      <c r="AM96" s="356" t="s">
        <v>35</v>
      </c>
    </row>
    <row r="97" spans="1:40" ht="29.1" hidden="1" customHeight="1">
      <c r="A97" s="821">
        <f t="shared" si="2"/>
        <v>93</v>
      </c>
      <c r="C97" s="1086" t="s">
        <v>85</v>
      </c>
      <c r="D97" s="1166" t="s">
        <v>1088</v>
      </c>
      <c r="E97" s="1166" t="s">
        <v>3597</v>
      </c>
      <c r="F97" s="1369" t="s">
        <v>3598</v>
      </c>
      <c r="G97" s="1166" t="s">
        <v>3599</v>
      </c>
      <c r="H97" s="1166"/>
      <c r="I97" s="1166"/>
      <c r="J97" s="1372">
        <v>7</v>
      </c>
      <c r="K97" s="1166" t="s">
        <v>3125</v>
      </c>
      <c r="L97" s="1166" t="s">
        <v>2525</v>
      </c>
      <c r="M97" s="821" t="s">
        <v>6</v>
      </c>
      <c r="O97" s="1069"/>
      <c r="P97" s="821" t="s">
        <v>89</v>
      </c>
      <c r="Q97" s="821">
        <v>85.87</v>
      </c>
      <c r="R97" s="356">
        <v>2</v>
      </c>
      <c r="S97" s="356">
        <v>2</v>
      </c>
      <c r="X97" s="1091">
        <v>46227</v>
      </c>
      <c r="Y97" s="1077" t="s">
        <v>2944</v>
      </c>
      <c r="Z97" s="821">
        <v>7</v>
      </c>
      <c r="AA97" s="821" t="s">
        <v>1315</v>
      </c>
      <c r="AB97" s="356">
        <v>8</v>
      </c>
      <c r="AC97" s="821">
        <v>73</v>
      </c>
      <c r="AH97" s="821"/>
      <c r="AL97" s="356" t="s">
        <v>3149</v>
      </c>
      <c r="AM97" s="356" t="s">
        <v>35</v>
      </c>
    </row>
    <row r="98" spans="1:40" ht="29.1" hidden="1" customHeight="1">
      <c r="A98" s="821">
        <f t="shared" si="2"/>
        <v>94</v>
      </c>
      <c r="C98" s="1330" t="s">
        <v>85</v>
      </c>
      <c r="D98" s="1331" t="s">
        <v>1088</v>
      </c>
      <c r="E98" s="1367" t="s">
        <v>3999</v>
      </c>
      <c r="F98" s="1368" t="s">
        <v>4000</v>
      </c>
      <c r="G98" s="1371" t="s">
        <v>4001</v>
      </c>
      <c r="H98" s="356" t="s">
        <v>4002</v>
      </c>
      <c r="J98" s="821">
        <v>7</v>
      </c>
      <c r="K98" s="356" t="s">
        <v>3125</v>
      </c>
      <c r="L98" s="356" t="s">
        <v>2525</v>
      </c>
      <c r="M98" s="821" t="s">
        <v>6</v>
      </c>
      <c r="P98" s="821" t="s">
        <v>89</v>
      </c>
      <c r="Q98" s="821">
        <v>44.32</v>
      </c>
      <c r="R98" s="356">
        <v>4</v>
      </c>
      <c r="X98" s="1091">
        <v>46230</v>
      </c>
      <c r="Y98" s="1077" t="s">
        <v>2944</v>
      </c>
      <c r="Z98" s="821">
        <v>7</v>
      </c>
      <c r="AA98" s="821" t="s">
        <v>6</v>
      </c>
      <c r="AB98" s="356"/>
      <c r="AC98" s="821">
        <v>22</v>
      </c>
      <c r="AG98" s="804">
        <v>46279</v>
      </c>
      <c r="AH98" s="821"/>
      <c r="AL98" s="356" t="s">
        <v>3149</v>
      </c>
      <c r="AM98" s="356" t="s">
        <v>35</v>
      </c>
    </row>
    <row r="99" spans="1:40" ht="14.85" hidden="1" customHeight="1">
      <c r="A99" s="821">
        <f t="shared" si="2"/>
        <v>95</v>
      </c>
      <c r="C99" s="1330" t="s">
        <v>85</v>
      </c>
      <c r="D99" s="1331" t="s">
        <v>85</v>
      </c>
      <c r="E99" s="1367" t="s">
        <v>3146</v>
      </c>
      <c r="F99" s="1368" t="s">
        <v>3147</v>
      </c>
      <c r="G99" s="1371" t="s">
        <v>3148</v>
      </c>
      <c r="J99" s="821">
        <v>7</v>
      </c>
      <c r="K99" s="356" t="s">
        <v>3125</v>
      </c>
      <c r="L99" s="356" t="s">
        <v>2525</v>
      </c>
      <c r="M99" s="821" t="s">
        <v>6</v>
      </c>
      <c r="P99" s="821" t="s">
        <v>89</v>
      </c>
      <c r="Q99" s="821">
        <v>16.62</v>
      </c>
      <c r="R99" s="356">
        <v>27</v>
      </c>
      <c r="Y99" s="821" t="s">
        <v>583</v>
      </c>
      <c r="AB99" s="356"/>
      <c r="AE99" s="821" t="s">
        <v>3039</v>
      </c>
      <c r="AH99" s="821"/>
      <c r="AL99" s="356" t="s">
        <v>3149</v>
      </c>
      <c r="AM99" s="356" t="s">
        <v>35</v>
      </c>
    </row>
    <row r="100" spans="1:40" ht="43.35" hidden="1" customHeight="1">
      <c r="A100" s="821">
        <f t="shared" si="2"/>
        <v>96</v>
      </c>
      <c r="C100" s="356" t="s">
        <v>101</v>
      </c>
      <c r="D100" s="1331" t="s">
        <v>3080</v>
      </c>
      <c r="E100" s="1367" t="s">
        <v>3306</v>
      </c>
      <c r="F100" s="1368" t="s">
        <v>3307</v>
      </c>
      <c r="G100" s="1371" t="s">
        <v>3308</v>
      </c>
      <c r="H100" s="356" t="s">
        <v>3309</v>
      </c>
      <c r="I100" s="356" t="s">
        <v>3310</v>
      </c>
      <c r="K100" s="356" t="s">
        <v>3311</v>
      </c>
      <c r="L100" s="356" t="s">
        <v>2525</v>
      </c>
      <c r="M100" s="821" t="s">
        <v>1315</v>
      </c>
      <c r="P100" s="821" t="s">
        <v>958</v>
      </c>
      <c r="Q100" s="821">
        <v>25</v>
      </c>
      <c r="R100" s="776"/>
      <c r="S100" s="776"/>
      <c r="V100" s="821" t="s">
        <v>583</v>
      </c>
      <c r="Y100" s="821" t="s">
        <v>583</v>
      </c>
      <c r="AB100" s="356"/>
      <c r="AH100" s="821"/>
      <c r="AL100" s="356" t="s">
        <v>3312</v>
      </c>
    </row>
    <row r="101" spans="1:40" ht="57.6" hidden="1" customHeight="1">
      <c r="A101" s="821">
        <f t="shared" si="2"/>
        <v>97</v>
      </c>
      <c r="C101" s="1330" t="s">
        <v>603</v>
      </c>
      <c r="D101" s="1331" t="s">
        <v>603</v>
      </c>
      <c r="E101" s="1367" t="s">
        <v>4003</v>
      </c>
      <c r="F101" s="1368" t="s">
        <v>4004</v>
      </c>
      <c r="G101" s="1371" t="s">
        <v>4005</v>
      </c>
      <c r="H101" s="356" t="s">
        <v>4006</v>
      </c>
      <c r="I101" s="356" t="s">
        <v>4007</v>
      </c>
      <c r="J101" s="821">
        <v>7</v>
      </c>
      <c r="K101" s="356" t="s">
        <v>4008</v>
      </c>
      <c r="L101" s="356" t="s">
        <v>2525</v>
      </c>
      <c r="M101" s="821" t="s">
        <v>6</v>
      </c>
      <c r="O101" s="1062">
        <v>46198</v>
      </c>
      <c r="P101" s="821" t="s">
        <v>607</v>
      </c>
      <c r="Q101" s="821">
        <v>15</v>
      </c>
      <c r="R101" s="356"/>
      <c r="Y101" s="1077" t="s">
        <v>2944</v>
      </c>
      <c r="AA101" s="821" t="s">
        <v>6</v>
      </c>
      <c r="AB101" s="356"/>
      <c r="AC101" s="821">
        <v>7</v>
      </c>
      <c r="AD101" s="821">
        <v>3</v>
      </c>
      <c r="AH101" s="805" t="s">
        <v>4009</v>
      </c>
      <c r="AL101" s="356" t="s">
        <v>4010</v>
      </c>
      <c r="AM101" s="356" t="s">
        <v>35</v>
      </c>
    </row>
    <row r="102" spans="1:40" ht="57.6" hidden="1" customHeight="1">
      <c r="A102" s="821">
        <f t="shared" ref="A102:A133" si="3">A101+1</f>
        <v>98</v>
      </c>
      <c r="C102" s="1330" t="s">
        <v>2935</v>
      </c>
      <c r="D102" s="1331" t="s">
        <v>2935</v>
      </c>
      <c r="E102" s="1367" t="s">
        <v>4011</v>
      </c>
      <c r="F102" s="1370" t="s">
        <v>4012</v>
      </c>
      <c r="G102" s="1371" t="s">
        <v>4013</v>
      </c>
      <c r="H102" s="356" t="s">
        <v>4014</v>
      </c>
      <c r="I102" s="356" t="s">
        <v>4015</v>
      </c>
      <c r="J102" s="821">
        <v>7</v>
      </c>
      <c r="K102" s="356" t="s">
        <v>4008</v>
      </c>
      <c r="L102" s="356" t="s">
        <v>2525</v>
      </c>
      <c r="M102" s="821" t="s">
        <v>1315</v>
      </c>
      <c r="O102" s="1062">
        <v>46209</v>
      </c>
      <c r="P102" s="821" t="s">
        <v>607</v>
      </c>
      <c r="Q102" s="821">
        <v>40</v>
      </c>
      <c r="R102" s="356"/>
      <c r="Y102" s="821" t="s">
        <v>1710</v>
      </c>
      <c r="AB102" s="356"/>
      <c r="AE102" s="821" t="s">
        <v>4016</v>
      </c>
      <c r="AH102" s="805" t="s">
        <v>4017</v>
      </c>
      <c r="AL102" s="356" t="s">
        <v>4018</v>
      </c>
      <c r="AM102" s="356" t="s">
        <v>35</v>
      </c>
    </row>
    <row r="103" spans="1:40" ht="129.6" hidden="1" customHeight="1">
      <c r="A103" s="821">
        <f t="shared" si="3"/>
        <v>99</v>
      </c>
      <c r="B103" s="1026"/>
      <c r="C103" s="356" t="s">
        <v>101</v>
      </c>
      <c r="D103" s="1025" t="s">
        <v>3313</v>
      </c>
      <c r="E103" s="1025" t="s">
        <v>3314</v>
      </c>
      <c r="F103" s="1025"/>
      <c r="G103" s="1025" t="s">
        <v>3315</v>
      </c>
      <c r="H103" s="1025" t="s">
        <v>3316</v>
      </c>
      <c r="I103" s="1025" t="s">
        <v>3317</v>
      </c>
      <c r="J103" s="1026">
        <v>7</v>
      </c>
      <c r="K103" s="1025"/>
      <c r="L103" s="1025" t="s">
        <v>2525</v>
      </c>
      <c r="O103" s="1069"/>
      <c r="P103" s="821" t="s">
        <v>958</v>
      </c>
      <c r="Q103" s="1026">
        <v>20</v>
      </c>
      <c r="R103" s="1396"/>
      <c r="S103" s="1396"/>
      <c r="T103" s="1025"/>
      <c r="U103" s="1025"/>
      <c r="V103" s="1026"/>
      <c r="W103" s="1026"/>
      <c r="X103" s="1026"/>
      <c r="Y103" s="821" t="s">
        <v>583</v>
      </c>
      <c r="AA103" s="1026"/>
      <c r="AB103" s="1025"/>
      <c r="AC103" s="1026"/>
      <c r="AD103" s="1026"/>
      <c r="AH103" s="821"/>
    </row>
    <row r="104" spans="1:40" ht="72" hidden="1" customHeight="1">
      <c r="A104" s="821">
        <f t="shared" si="3"/>
        <v>100</v>
      </c>
      <c r="B104" s="1026"/>
      <c r="C104" s="356" t="s">
        <v>101</v>
      </c>
      <c r="D104" s="1025" t="s">
        <v>101</v>
      </c>
      <c r="E104" s="1025" t="s">
        <v>3245</v>
      </c>
      <c r="F104" s="1380" t="s">
        <v>3628</v>
      </c>
      <c r="G104" s="1025" t="s">
        <v>3629</v>
      </c>
      <c r="H104" s="1025" t="s">
        <v>3630</v>
      </c>
      <c r="I104" s="356" t="s">
        <v>3249</v>
      </c>
      <c r="J104" s="1026">
        <v>5</v>
      </c>
      <c r="K104" s="1025" t="s">
        <v>3250</v>
      </c>
      <c r="L104" s="1025" t="s">
        <v>2525</v>
      </c>
      <c r="M104" s="1254" t="b">
        <v>0</v>
      </c>
      <c r="O104" s="1069"/>
      <c r="P104" s="821" t="s">
        <v>3264</v>
      </c>
      <c r="Q104" s="1026">
        <v>25</v>
      </c>
      <c r="R104" s="1398"/>
      <c r="S104" s="1178"/>
      <c r="T104" s="1025"/>
      <c r="U104" s="1026"/>
      <c r="V104" s="1026"/>
      <c r="W104" s="1026"/>
      <c r="X104" s="1026"/>
      <c r="Y104" s="821" t="s">
        <v>583</v>
      </c>
      <c r="AA104" s="1026"/>
      <c r="AB104" s="356"/>
      <c r="AC104" s="1026"/>
      <c r="AD104" s="1026"/>
      <c r="AE104" s="821" t="s">
        <v>3705</v>
      </c>
      <c r="AH104" s="404" t="s">
        <v>3251</v>
      </c>
      <c r="AM104" s="356" t="s">
        <v>35</v>
      </c>
      <c r="AN104" s="356">
        <v>8</v>
      </c>
    </row>
    <row r="105" spans="1:40" ht="29.1" hidden="1" customHeight="1">
      <c r="A105" s="821">
        <f t="shared" si="3"/>
        <v>101</v>
      </c>
      <c r="B105" s="1026" t="s">
        <v>3716</v>
      </c>
      <c r="C105" s="356" t="s">
        <v>101</v>
      </c>
      <c r="D105" s="1025" t="s">
        <v>101</v>
      </c>
      <c r="E105" s="1025" t="s">
        <v>2956</v>
      </c>
      <c r="F105" s="1309" t="s">
        <v>193</v>
      </c>
      <c r="G105" s="1025" t="s">
        <v>194</v>
      </c>
      <c r="H105" s="1025" t="s">
        <v>193</v>
      </c>
      <c r="I105" s="822" t="s">
        <v>2276</v>
      </c>
      <c r="J105" s="1026">
        <v>2</v>
      </c>
      <c r="K105" s="1025" t="s">
        <v>2957</v>
      </c>
      <c r="L105" s="1025" t="s">
        <v>2958</v>
      </c>
      <c r="M105" s="1254" t="b">
        <v>0</v>
      </c>
      <c r="O105" s="1026"/>
      <c r="P105" s="1026" t="s">
        <v>1213</v>
      </c>
      <c r="Q105" s="1026">
        <v>50</v>
      </c>
      <c r="R105" s="1396"/>
      <c r="S105" s="1079"/>
      <c r="T105" s="1025"/>
      <c r="U105" s="1026"/>
      <c r="V105" s="1026"/>
      <c r="W105" s="1026"/>
      <c r="X105" s="1026"/>
      <c r="Y105" s="821" t="s">
        <v>583</v>
      </c>
      <c r="AA105" s="1026"/>
      <c r="AB105" s="1025"/>
      <c r="AC105" s="1026"/>
      <c r="AD105" s="1026"/>
      <c r="AE105" s="1025" t="s">
        <v>3705</v>
      </c>
      <c r="AH105" s="821"/>
      <c r="AM105" s="356" t="s">
        <v>2959</v>
      </c>
    </row>
    <row r="106" spans="1:40" ht="57.6" hidden="1" customHeight="1">
      <c r="A106" s="821">
        <f t="shared" si="3"/>
        <v>102</v>
      </c>
      <c r="C106" s="822" t="s">
        <v>222</v>
      </c>
      <c r="D106" s="356" t="s">
        <v>222</v>
      </c>
      <c r="E106" s="356" t="s">
        <v>2208</v>
      </c>
      <c r="F106" s="356" t="s">
        <v>4019</v>
      </c>
      <c r="G106" s="356" t="s">
        <v>4020</v>
      </c>
      <c r="H106" s="356" t="s">
        <v>4021</v>
      </c>
      <c r="I106" s="356" t="s">
        <v>4022</v>
      </c>
      <c r="J106" s="821">
        <v>7</v>
      </c>
      <c r="K106" s="356" t="s">
        <v>384</v>
      </c>
      <c r="L106" s="356" t="s">
        <v>2525</v>
      </c>
      <c r="M106" s="1026"/>
      <c r="P106" s="821" t="s">
        <v>384</v>
      </c>
      <c r="Q106" s="821">
        <v>40</v>
      </c>
      <c r="R106" s="821">
        <v>1</v>
      </c>
      <c r="S106" s="821">
        <v>1</v>
      </c>
      <c r="U106" s="356" t="s">
        <v>4023</v>
      </c>
      <c r="V106" s="821" t="s">
        <v>2944</v>
      </c>
      <c r="W106" s="821">
        <v>7</v>
      </c>
      <c r="X106" s="821" t="s">
        <v>6</v>
      </c>
      <c r="Y106" s="1077" t="s">
        <v>2944</v>
      </c>
      <c r="Z106" s="821">
        <v>7</v>
      </c>
      <c r="AA106" s="821" t="s">
        <v>6</v>
      </c>
      <c r="AC106" s="821">
        <v>22</v>
      </c>
      <c r="AD106" s="821">
        <v>5</v>
      </c>
      <c r="AH106" s="821"/>
      <c r="AL106" s="356" t="s">
        <v>4024</v>
      </c>
      <c r="AM106" s="356" t="s">
        <v>35</v>
      </c>
    </row>
    <row r="107" spans="1:40" ht="72" hidden="1" customHeight="1">
      <c r="A107" s="821">
        <f t="shared" si="3"/>
        <v>103</v>
      </c>
      <c r="B107" s="1026"/>
      <c r="C107" s="1033" t="s">
        <v>2655</v>
      </c>
      <c r="D107" s="356" t="s">
        <v>2655</v>
      </c>
      <c r="E107" s="356" t="s">
        <v>2211</v>
      </c>
      <c r="F107" s="356" t="s">
        <v>4025</v>
      </c>
      <c r="G107" s="356" t="s">
        <v>4026</v>
      </c>
      <c r="H107" s="356" t="s">
        <v>4027</v>
      </c>
      <c r="I107" s="1387" t="s">
        <v>4028</v>
      </c>
      <c r="J107" s="821">
        <v>7</v>
      </c>
      <c r="K107" s="356" t="s">
        <v>2791</v>
      </c>
      <c r="L107" s="356" t="s">
        <v>2525</v>
      </c>
      <c r="M107" s="1254" t="b">
        <v>0</v>
      </c>
      <c r="O107" s="1062">
        <v>46209</v>
      </c>
      <c r="P107" s="821" t="s">
        <v>2791</v>
      </c>
      <c r="Q107" s="1026"/>
      <c r="R107" s="356">
        <v>1</v>
      </c>
      <c r="T107" s="1375">
        <v>46174</v>
      </c>
      <c r="U107" s="405" t="s">
        <v>4029</v>
      </c>
      <c r="X107" s="1236">
        <v>46181</v>
      </c>
      <c r="Y107" s="1077" t="s">
        <v>2944</v>
      </c>
      <c r="Z107" s="821">
        <v>7</v>
      </c>
      <c r="AA107" s="821" t="s">
        <v>6</v>
      </c>
      <c r="AB107" s="356"/>
      <c r="AC107" s="821">
        <v>7</v>
      </c>
      <c r="AD107" s="821">
        <v>3</v>
      </c>
      <c r="AH107" s="821"/>
      <c r="AM107" s="356" t="s">
        <v>35</v>
      </c>
    </row>
    <row r="108" spans="1:40" ht="57.6" hidden="1" customHeight="1">
      <c r="A108" s="821">
        <f t="shared" si="3"/>
        <v>104</v>
      </c>
      <c r="B108" s="1026"/>
      <c r="C108" s="1033" t="s">
        <v>2655</v>
      </c>
      <c r="D108" s="356" t="s">
        <v>2655</v>
      </c>
      <c r="E108" s="1025" t="s">
        <v>2211</v>
      </c>
      <c r="F108" s="1025" t="s">
        <v>4030</v>
      </c>
      <c r="G108" s="1025" t="s">
        <v>4031</v>
      </c>
      <c r="H108" s="1025" t="s">
        <v>4032</v>
      </c>
      <c r="I108" s="1387" t="s">
        <v>4033</v>
      </c>
      <c r="J108" s="1026">
        <v>7</v>
      </c>
      <c r="K108" s="1025" t="s">
        <v>2791</v>
      </c>
      <c r="L108" s="1025" t="s">
        <v>2525</v>
      </c>
      <c r="M108" s="1254" t="b">
        <v>0</v>
      </c>
      <c r="O108" s="1069">
        <v>46209</v>
      </c>
      <c r="P108" s="1026" t="s">
        <v>2791</v>
      </c>
      <c r="Q108" s="1026"/>
      <c r="R108" s="1025">
        <v>2</v>
      </c>
      <c r="S108" s="1025"/>
      <c r="T108" s="1375">
        <v>46174</v>
      </c>
      <c r="U108" s="1085" t="s">
        <v>4034</v>
      </c>
      <c r="V108" s="1026"/>
      <c r="W108" s="1026"/>
      <c r="X108" s="1233">
        <v>46181</v>
      </c>
      <c r="Y108" s="1077" t="s">
        <v>2944</v>
      </c>
      <c r="Z108" s="821">
        <v>7</v>
      </c>
      <c r="AA108" s="1026" t="s">
        <v>6</v>
      </c>
      <c r="AB108" s="1025"/>
      <c r="AC108" s="1026">
        <v>7</v>
      </c>
      <c r="AD108" s="1026">
        <v>2</v>
      </c>
      <c r="AH108" s="821"/>
      <c r="AM108" s="356" t="s">
        <v>35</v>
      </c>
    </row>
    <row r="109" spans="1:40" ht="129.6" hidden="1" customHeight="1">
      <c r="A109" s="821">
        <f t="shared" si="3"/>
        <v>105</v>
      </c>
      <c r="B109" s="1026"/>
      <c r="C109" s="1033" t="s">
        <v>85</v>
      </c>
      <c r="D109" s="1033" t="s">
        <v>4035</v>
      </c>
      <c r="E109" s="1025" t="s">
        <v>4036</v>
      </c>
      <c r="F109" s="356" t="s">
        <v>4037</v>
      </c>
      <c r="G109" s="356" t="s">
        <v>4038</v>
      </c>
      <c r="H109" s="1025"/>
      <c r="I109" s="1025"/>
      <c r="J109" s="821">
        <v>7</v>
      </c>
      <c r="K109" s="1025" t="s">
        <v>4039</v>
      </c>
      <c r="L109" s="1025" t="s">
        <v>2525</v>
      </c>
      <c r="M109" s="821" t="s">
        <v>6</v>
      </c>
      <c r="O109" s="1069"/>
      <c r="P109" s="1026" t="s">
        <v>3114</v>
      </c>
      <c r="Q109" s="1026">
        <v>20.77</v>
      </c>
      <c r="R109" s="1025">
        <v>5</v>
      </c>
      <c r="S109" s="1025">
        <v>6</v>
      </c>
      <c r="T109" s="1025"/>
      <c r="U109" s="1025"/>
      <c r="V109" s="1026"/>
      <c r="W109" s="1026"/>
      <c r="X109" s="1168">
        <v>46230</v>
      </c>
      <c r="Y109" s="1077" t="s">
        <v>2944</v>
      </c>
      <c r="Z109" s="821">
        <v>7</v>
      </c>
      <c r="AA109" s="1026" t="s">
        <v>6</v>
      </c>
      <c r="AB109" s="1025"/>
      <c r="AC109" s="1026">
        <v>23</v>
      </c>
      <c r="AD109" s="1026"/>
      <c r="AG109" s="804">
        <v>46279</v>
      </c>
      <c r="AH109" s="821"/>
      <c r="AM109" s="356" t="s">
        <v>35</v>
      </c>
    </row>
    <row r="110" spans="1:40" ht="101.1" hidden="1" customHeight="1">
      <c r="A110" s="821">
        <f t="shared" si="3"/>
        <v>106</v>
      </c>
      <c r="C110" s="356" t="s">
        <v>101</v>
      </c>
      <c r="D110" s="356" t="s">
        <v>101</v>
      </c>
      <c r="E110" s="356" t="s">
        <v>2288</v>
      </c>
      <c r="F110" s="356" t="s">
        <v>3318</v>
      </c>
      <c r="G110" s="356" t="s">
        <v>3319</v>
      </c>
      <c r="H110" s="356" t="s">
        <v>3320</v>
      </c>
      <c r="I110" s="356" t="s">
        <v>3321</v>
      </c>
      <c r="J110" s="821">
        <v>7</v>
      </c>
      <c r="K110" s="356" t="s">
        <v>3322</v>
      </c>
      <c r="L110" s="356" t="s">
        <v>3323</v>
      </c>
      <c r="M110" s="1026" t="s">
        <v>6</v>
      </c>
      <c r="O110" s="1062" t="s">
        <v>3324</v>
      </c>
      <c r="P110" s="821" t="s">
        <v>3538</v>
      </c>
      <c r="Q110" s="1058">
        <v>30</v>
      </c>
      <c r="R110" s="776"/>
      <c r="S110" s="776"/>
      <c r="T110" s="804"/>
      <c r="U110" s="137" t="s">
        <v>3325</v>
      </c>
      <c r="Y110" s="821" t="s">
        <v>583</v>
      </c>
      <c r="AB110" s="356"/>
      <c r="AE110" s="1025" t="s">
        <v>3705</v>
      </c>
      <c r="AH110" s="821"/>
      <c r="AM110" s="356" t="s">
        <v>35</v>
      </c>
    </row>
    <row r="111" spans="1:40" ht="57.6" hidden="1" customHeight="1">
      <c r="A111" s="821">
        <f t="shared" si="3"/>
        <v>107</v>
      </c>
      <c r="C111" s="822" t="s">
        <v>85</v>
      </c>
      <c r="D111" s="822" t="s">
        <v>985</v>
      </c>
      <c r="E111" s="356" t="s">
        <v>3150</v>
      </c>
      <c r="F111" s="356" t="s">
        <v>3151</v>
      </c>
      <c r="G111" s="356" t="s">
        <v>3152</v>
      </c>
      <c r="J111" s="821">
        <v>7</v>
      </c>
      <c r="K111" s="356" t="s">
        <v>3153</v>
      </c>
      <c r="L111" s="356" t="s">
        <v>2525</v>
      </c>
      <c r="M111" s="821" t="s">
        <v>6</v>
      </c>
      <c r="O111" s="1062">
        <v>46212</v>
      </c>
      <c r="P111" s="821" t="s">
        <v>3154</v>
      </c>
      <c r="Q111" s="821">
        <v>45.7</v>
      </c>
      <c r="R111" s="356">
        <v>28</v>
      </c>
      <c r="Y111" s="821" t="s">
        <v>583</v>
      </c>
      <c r="AB111" s="356"/>
      <c r="AE111" s="821" t="s">
        <v>3039</v>
      </c>
      <c r="AH111" s="821"/>
      <c r="AM111" s="356" t="s">
        <v>35</v>
      </c>
    </row>
    <row r="112" spans="1:40" ht="86.85" hidden="1" customHeight="1">
      <c r="A112" s="821">
        <f t="shared" si="3"/>
        <v>108</v>
      </c>
      <c r="C112" s="822" t="s">
        <v>85</v>
      </c>
      <c r="D112" s="356" t="s">
        <v>1088</v>
      </c>
      <c r="E112" s="356" t="s">
        <v>2211</v>
      </c>
      <c r="F112" s="356" t="s">
        <v>3580</v>
      </c>
      <c r="G112" s="356" t="s">
        <v>3581</v>
      </c>
      <c r="I112" s="822" t="s">
        <v>3582</v>
      </c>
      <c r="J112" s="821">
        <v>7</v>
      </c>
      <c r="K112" s="821" t="s">
        <v>530</v>
      </c>
      <c r="L112" s="356" t="s">
        <v>2525</v>
      </c>
      <c r="M112" s="821" t="s">
        <v>6</v>
      </c>
      <c r="O112" s="1062">
        <v>46212</v>
      </c>
      <c r="P112" s="821" t="s">
        <v>530</v>
      </c>
      <c r="Q112" s="821">
        <v>105.2</v>
      </c>
      <c r="R112" s="356">
        <v>1</v>
      </c>
      <c r="S112" s="356">
        <v>1</v>
      </c>
      <c r="X112" s="1091">
        <v>46225</v>
      </c>
      <c r="Y112" s="1077" t="s">
        <v>2944</v>
      </c>
      <c r="Z112" s="821" t="s">
        <v>3583</v>
      </c>
      <c r="AA112" s="821" t="s">
        <v>4040</v>
      </c>
      <c r="AB112" s="356"/>
      <c r="AC112" s="821" t="s">
        <v>4041</v>
      </c>
      <c r="AH112" s="821"/>
      <c r="AM112" s="356" t="s">
        <v>35</v>
      </c>
    </row>
    <row r="113" spans="1:39" ht="72" hidden="1" customHeight="1">
      <c r="A113" s="821">
        <f t="shared" si="3"/>
        <v>109</v>
      </c>
      <c r="C113" s="821" t="s">
        <v>263</v>
      </c>
      <c r="D113" s="356" t="s">
        <v>263</v>
      </c>
      <c r="E113" s="1352" t="s">
        <v>3161</v>
      </c>
      <c r="F113" s="786" t="s">
        <v>3162</v>
      </c>
      <c r="G113" s="356" t="s">
        <v>3163</v>
      </c>
      <c r="H113" s="356" t="s">
        <v>3164</v>
      </c>
      <c r="I113" s="356" t="s">
        <v>3165</v>
      </c>
      <c r="J113" s="821">
        <v>7</v>
      </c>
      <c r="K113" s="356" t="s">
        <v>1634</v>
      </c>
      <c r="L113" s="1352" t="s">
        <v>2511</v>
      </c>
      <c r="M113" s="1254" t="b">
        <v>1</v>
      </c>
      <c r="P113" s="821" t="s">
        <v>1634</v>
      </c>
      <c r="Q113" s="821">
        <v>30</v>
      </c>
      <c r="R113" s="821">
        <v>7</v>
      </c>
      <c r="S113" s="821"/>
      <c r="U113" s="821"/>
      <c r="Y113" s="821" t="s">
        <v>583</v>
      </c>
      <c r="AA113" s="356"/>
      <c r="AE113" s="356" t="s">
        <v>3973</v>
      </c>
      <c r="AF113" s="356"/>
      <c r="AL113" s="356" t="s">
        <v>3072</v>
      </c>
      <c r="AM113" s="356" t="s">
        <v>35</v>
      </c>
    </row>
    <row r="114" spans="1:39" ht="72" hidden="1" customHeight="1">
      <c r="A114" s="821">
        <f t="shared" si="3"/>
        <v>110</v>
      </c>
      <c r="C114" s="821" t="s">
        <v>263</v>
      </c>
      <c r="D114" s="1025" t="s">
        <v>263</v>
      </c>
      <c r="E114" s="1025" t="s">
        <v>2956</v>
      </c>
      <c r="F114" s="1120" t="s">
        <v>3066</v>
      </c>
      <c r="G114" s="1025" t="s">
        <v>3067</v>
      </c>
      <c r="H114" s="1025" t="s">
        <v>3068</v>
      </c>
      <c r="I114" s="1033" t="s">
        <v>3069</v>
      </c>
      <c r="J114" s="1026">
        <v>7</v>
      </c>
      <c r="K114" s="1025" t="s">
        <v>1634</v>
      </c>
      <c r="L114" s="1025" t="s">
        <v>2511</v>
      </c>
      <c r="M114" s="1254" t="b">
        <v>0</v>
      </c>
      <c r="P114" s="821" t="s">
        <v>1634</v>
      </c>
      <c r="Q114" s="821">
        <v>60</v>
      </c>
      <c r="R114" s="821">
        <v>8</v>
      </c>
      <c r="S114" s="821"/>
      <c r="U114" s="821"/>
      <c r="Y114" s="821" t="s">
        <v>583</v>
      </c>
      <c r="AA114" s="356"/>
      <c r="AE114" s="356" t="s">
        <v>3973</v>
      </c>
      <c r="AF114" s="356"/>
      <c r="AH114" s="405" t="s">
        <v>3071</v>
      </c>
      <c r="AL114" s="356" t="s">
        <v>3072</v>
      </c>
      <c r="AM114" s="356" t="s">
        <v>35</v>
      </c>
    </row>
    <row r="115" spans="1:39" s="909" customFormat="1" ht="101.1" hidden="1" customHeight="1">
      <c r="A115" s="821">
        <f t="shared" si="3"/>
        <v>111</v>
      </c>
      <c r="B115" s="821" t="s">
        <v>3572</v>
      </c>
      <c r="C115" s="1393" t="s">
        <v>358</v>
      </c>
      <c r="D115" s="909" t="s">
        <v>3573</v>
      </c>
      <c r="E115" s="909" t="s">
        <v>3574</v>
      </c>
      <c r="F115" s="1406" t="s">
        <v>3575</v>
      </c>
      <c r="G115" s="909" t="s">
        <v>3576</v>
      </c>
      <c r="I115" s="909" t="s">
        <v>3577</v>
      </c>
      <c r="J115" s="909">
        <v>4</v>
      </c>
      <c r="K115" s="909" t="s">
        <v>3535</v>
      </c>
      <c r="L115" s="909" t="s">
        <v>2525</v>
      </c>
      <c r="O115" s="1394"/>
      <c r="P115" s="876"/>
      <c r="Q115" s="876">
        <v>0</v>
      </c>
      <c r="R115" s="876">
        <v>1</v>
      </c>
      <c r="S115" s="876"/>
      <c r="U115" s="876" t="s">
        <v>583</v>
      </c>
      <c r="V115" s="876" t="s">
        <v>583</v>
      </c>
      <c r="W115" s="876"/>
      <c r="X115" s="876"/>
      <c r="Y115" s="821" t="s">
        <v>583</v>
      </c>
      <c r="AA115" s="876"/>
      <c r="AB115" s="876" t="s">
        <v>4042</v>
      </c>
      <c r="AC115" s="876"/>
      <c r="AE115" s="909" t="s">
        <v>35</v>
      </c>
      <c r="AG115" s="909" t="s">
        <v>35</v>
      </c>
      <c r="AI115" s="821"/>
      <c r="AJ115" s="356"/>
      <c r="AK115" s="356"/>
      <c r="AM115" s="909" t="s">
        <v>2959</v>
      </c>
    </row>
    <row r="116" spans="1:39" ht="129.6" hidden="1" customHeight="1">
      <c r="A116" s="821">
        <f t="shared" si="3"/>
        <v>112</v>
      </c>
      <c r="C116" s="821" t="s">
        <v>263</v>
      </c>
      <c r="D116" s="356" t="s">
        <v>42</v>
      </c>
      <c r="E116" s="356" t="s">
        <v>2902</v>
      </c>
      <c r="F116" s="356" t="s">
        <v>3042</v>
      </c>
      <c r="G116" s="356" t="s">
        <v>2904</v>
      </c>
      <c r="H116" s="356" t="s">
        <v>3043</v>
      </c>
      <c r="I116" s="356" t="s">
        <v>2906</v>
      </c>
      <c r="J116" s="821">
        <v>7</v>
      </c>
      <c r="K116" s="356" t="s">
        <v>350</v>
      </c>
      <c r="L116" s="356" t="s">
        <v>2525</v>
      </c>
      <c r="M116" s="821" t="b">
        <v>0</v>
      </c>
      <c r="P116" s="821" t="s">
        <v>1634</v>
      </c>
      <c r="Q116" s="821">
        <v>30</v>
      </c>
      <c r="R116" s="821">
        <v>4</v>
      </c>
      <c r="S116" s="821">
        <v>6</v>
      </c>
      <c r="Y116" s="821" t="s">
        <v>583</v>
      </c>
      <c r="AB116" s="356"/>
      <c r="AD116" s="356"/>
      <c r="AE116" s="821" t="s">
        <v>3909</v>
      </c>
      <c r="AL116" s="356" t="s">
        <v>4043</v>
      </c>
      <c r="AM116" s="356" t="s">
        <v>35</v>
      </c>
    </row>
    <row r="117" spans="1:39" ht="43.35" hidden="1" customHeight="1">
      <c r="A117" s="821">
        <f t="shared" si="3"/>
        <v>113</v>
      </c>
      <c r="B117"/>
      <c r="C117" s="822" t="s">
        <v>85</v>
      </c>
      <c r="D117" s="356" t="s">
        <v>3093</v>
      </c>
      <c r="E117" s="1295" t="s">
        <v>3678</v>
      </c>
      <c r="F117" s="1094" t="s">
        <v>3679</v>
      </c>
      <c r="G117" s="786" t="s">
        <v>3680</v>
      </c>
      <c r="H117" s="786" t="s">
        <v>4044</v>
      </c>
      <c r="I117" s="786" t="s">
        <v>3680</v>
      </c>
      <c r="J117" s="1295"/>
      <c r="K117" s="1295"/>
      <c r="L117" s="356" t="s">
        <v>2958</v>
      </c>
      <c r="M117" s="1300"/>
      <c r="N117" s="1300"/>
      <c r="O117" s="1295"/>
      <c r="P117" s="1336"/>
      <c r="Q117" s="1295" t="s">
        <v>3682</v>
      </c>
      <c r="R117" s="1295">
        <v>29</v>
      </c>
      <c r="S117" s="1336"/>
      <c r="T117" s="1295"/>
      <c r="U117" s="1295"/>
      <c r="V117" s="1336"/>
      <c r="W117" s="1295"/>
      <c r="X117" s="1295"/>
      <c r="Y117" s="821" t="s">
        <v>2944</v>
      </c>
      <c r="Z117" s="821">
        <v>7</v>
      </c>
      <c r="AA117" t="s">
        <v>1315</v>
      </c>
      <c r="AB117">
        <v>8</v>
      </c>
      <c r="AC117">
        <v>27.875</v>
      </c>
      <c r="AD117"/>
      <c r="AE117"/>
      <c r="AF117"/>
      <c r="AL117" s="356" t="s">
        <v>3682</v>
      </c>
      <c r="AM117" s="356" t="s">
        <v>2959</v>
      </c>
    </row>
    <row r="118" spans="1:39" ht="43.35" hidden="1" customHeight="1">
      <c r="A118" s="821">
        <f t="shared" si="3"/>
        <v>114</v>
      </c>
      <c r="B118"/>
      <c r="C118" s="822" t="s">
        <v>85</v>
      </c>
      <c r="D118" s="356" t="s">
        <v>3093</v>
      </c>
      <c r="E118" s="1295" t="s">
        <v>3678</v>
      </c>
      <c r="F118" s="1094" t="s">
        <v>3679</v>
      </c>
      <c r="G118" s="786" t="s">
        <v>3680</v>
      </c>
      <c r="H118" s="786" t="s">
        <v>4045</v>
      </c>
      <c r="I118" s="786" t="s">
        <v>3680</v>
      </c>
      <c r="J118" s="1295"/>
      <c r="K118" s="1295"/>
      <c r="L118" s="356" t="s">
        <v>2958</v>
      </c>
      <c r="M118" s="1300"/>
      <c r="N118" s="1300"/>
      <c r="O118" s="1295"/>
      <c r="P118" s="1336"/>
      <c r="Q118" s="1295" t="s">
        <v>3682</v>
      </c>
      <c r="R118" s="1295">
        <v>30</v>
      </c>
      <c r="S118" s="1336"/>
      <c r="T118" s="1295"/>
      <c r="U118" s="1295"/>
      <c r="V118" s="1336"/>
      <c r="W118" s="1295"/>
      <c r="X118" s="1295"/>
      <c r="Y118" s="821" t="s">
        <v>583</v>
      </c>
      <c r="AA118"/>
      <c r="AB118"/>
      <c r="AC118"/>
      <c r="AD118"/>
      <c r="AE118" t="s">
        <v>4046</v>
      </c>
      <c r="AF118"/>
      <c r="AL118" s="356" t="s">
        <v>3682</v>
      </c>
      <c r="AM118" s="356" t="s">
        <v>2959</v>
      </c>
    </row>
    <row r="119" spans="1:39" ht="43.35" hidden="1" customHeight="1">
      <c r="A119" s="821">
        <f t="shared" si="3"/>
        <v>115</v>
      </c>
      <c r="B119"/>
      <c r="C119" s="822" t="s">
        <v>85</v>
      </c>
      <c r="D119" s="356" t="s">
        <v>3683</v>
      </c>
      <c r="E119" s="1295" t="s">
        <v>3678</v>
      </c>
      <c r="F119" s="1094" t="s">
        <v>3679</v>
      </c>
      <c r="G119" s="786" t="s">
        <v>3680</v>
      </c>
      <c r="H119" s="786" t="s">
        <v>4047</v>
      </c>
      <c r="I119" s="786" t="s">
        <v>3680</v>
      </c>
      <c r="J119" s="1295"/>
      <c r="K119" s="1295"/>
      <c r="L119" s="356" t="s">
        <v>2958</v>
      </c>
      <c r="M119" s="1300"/>
      <c r="N119" s="1300"/>
      <c r="O119" s="1295"/>
      <c r="P119" s="1336"/>
      <c r="Q119" s="1295" t="s">
        <v>3682</v>
      </c>
      <c r="R119" s="1295">
        <v>31</v>
      </c>
      <c r="S119" s="1336"/>
      <c r="T119" s="1295"/>
      <c r="U119" s="1295"/>
      <c r="V119" s="1336"/>
      <c r="W119" s="1295"/>
      <c r="X119" s="1295"/>
      <c r="Y119" s="821" t="s">
        <v>583</v>
      </c>
      <c r="Z119" s="821">
        <v>7</v>
      </c>
      <c r="AA119" t="s">
        <v>1315</v>
      </c>
      <c r="AB119">
        <v>8</v>
      </c>
      <c r="AC119">
        <v>13.25</v>
      </c>
      <c r="AD119"/>
      <c r="AE119"/>
      <c r="AF119"/>
      <c r="AL119" s="356" t="s">
        <v>3682</v>
      </c>
      <c r="AM119" s="356" t="s">
        <v>2959</v>
      </c>
    </row>
    <row r="120" spans="1:39" ht="43.35" hidden="1" customHeight="1">
      <c r="A120" s="821">
        <f t="shared" si="3"/>
        <v>116</v>
      </c>
      <c r="B120"/>
      <c r="C120" s="822" t="s">
        <v>85</v>
      </c>
      <c r="D120" s="356" t="s">
        <v>3683</v>
      </c>
      <c r="E120" s="1295" t="s">
        <v>3678</v>
      </c>
      <c r="F120" s="1094" t="s">
        <v>3679</v>
      </c>
      <c r="G120" s="786" t="s">
        <v>3680</v>
      </c>
      <c r="H120" s="786" t="s">
        <v>4048</v>
      </c>
      <c r="I120" s="786" t="s">
        <v>3680</v>
      </c>
      <c r="J120" s="1295"/>
      <c r="K120" s="1295"/>
      <c r="L120" s="356" t="s">
        <v>2958</v>
      </c>
      <c r="M120" s="1300"/>
      <c r="N120" s="1300"/>
      <c r="O120" s="1295"/>
      <c r="P120" s="1336"/>
      <c r="Q120" s="1295" t="s">
        <v>3682</v>
      </c>
      <c r="R120" s="1295">
        <v>32</v>
      </c>
      <c r="S120" s="1336"/>
      <c r="T120" s="1295"/>
      <c r="U120" s="1295"/>
      <c r="V120" s="1336"/>
      <c r="W120" s="1295"/>
      <c r="X120" s="1295"/>
      <c r="Y120" s="821" t="s">
        <v>583</v>
      </c>
      <c r="AA120"/>
      <c r="AB120"/>
      <c r="AC120"/>
      <c r="AD120"/>
      <c r="AE120" t="s">
        <v>4046</v>
      </c>
      <c r="AF120"/>
      <c r="AL120" s="356" t="s">
        <v>3682</v>
      </c>
      <c r="AM120" s="356" t="s">
        <v>2959</v>
      </c>
    </row>
    <row r="121" spans="1:39" ht="43.35" hidden="1" customHeight="1">
      <c r="A121" s="821">
        <f t="shared" si="3"/>
        <v>117</v>
      </c>
      <c r="B121"/>
      <c r="C121" s="822" t="s">
        <v>85</v>
      </c>
      <c r="D121" s="356" t="s">
        <v>3683</v>
      </c>
      <c r="E121" s="1295" t="s">
        <v>3678</v>
      </c>
      <c r="F121" s="1094" t="s">
        <v>3679</v>
      </c>
      <c r="G121" s="786" t="s">
        <v>3680</v>
      </c>
      <c r="H121" s="1298" t="s">
        <v>4049</v>
      </c>
      <c r="I121" s="786" t="s">
        <v>3680</v>
      </c>
      <c r="J121" s="1295"/>
      <c r="K121" s="1295"/>
      <c r="L121" s="356" t="s">
        <v>2958</v>
      </c>
      <c r="M121" s="1300"/>
      <c r="N121" s="1300"/>
      <c r="O121" s="1295"/>
      <c r="P121" s="1336"/>
      <c r="Q121" s="1295" t="s">
        <v>3682</v>
      </c>
      <c r="R121" s="1295">
        <v>33</v>
      </c>
      <c r="S121" s="1336"/>
      <c r="T121" s="1295"/>
      <c r="U121" s="1295"/>
      <c r="V121" s="1336"/>
      <c r="W121" s="1295"/>
      <c r="X121" s="1295"/>
      <c r="Y121" s="821" t="s">
        <v>583</v>
      </c>
      <c r="AA121"/>
      <c r="AB121"/>
      <c r="AC121"/>
      <c r="AD121"/>
      <c r="AE121" t="s">
        <v>4046</v>
      </c>
      <c r="AF121"/>
      <c r="AL121" s="356" t="s">
        <v>3682</v>
      </c>
      <c r="AM121" s="356" t="s">
        <v>2959</v>
      </c>
    </row>
    <row r="122" spans="1:39" ht="86.45" hidden="1" customHeight="1">
      <c r="A122" s="821">
        <f t="shared" si="3"/>
        <v>118</v>
      </c>
      <c r="C122" s="821" t="s">
        <v>263</v>
      </c>
      <c r="D122" s="356" t="s">
        <v>263</v>
      </c>
      <c r="E122" s="356" t="s">
        <v>2156</v>
      </c>
      <c r="F122" s="786" t="s">
        <v>3391</v>
      </c>
      <c r="G122" s="356" t="s">
        <v>3392</v>
      </c>
      <c r="I122" s="356" t="s">
        <v>3394</v>
      </c>
      <c r="J122" s="821">
        <v>7</v>
      </c>
      <c r="K122" s="356" t="s">
        <v>1634</v>
      </c>
      <c r="L122" s="356" t="s">
        <v>2511</v>
      </c>
      <c r="M122" s="1273" t="b">
        <v>0</v>
      </c>
      <c r="P122" s="821" t="s">
        <v>1634</v>
      </c>
      <c r="Q122" s="821" t="s">
        <v>4050</v>
      </c>
      <c r="R122" s="821" t="s">
        <v>653</v>
      </c>
      <c r="S122" s="821"/>
      <c r="Y122" s="821" t="s">
        <v>583</v>
      </c>
      <c r="AB122" s="356"/>
      <c r="AD122" s="356"/>
      <c r="AE122" s="356" t="s">
        <v>3973</v>
      </c>
      <c r="AF122" s="356"/>
      <c r="AL122" s="356" t="s">
        <v>4051</v>
      </c>
      <c r="AM122" s="356" t="s">
        <v>2959</v>
      </c>
    </row>
    <row r="123" spans="1:39" ht="43.5" hidden="1" customHeight="1">
      <c r="A123" s="821">
        <f t="shared" si="3"/>
        <v>119</v>
      </c>
      <c r="B123" s="1031"/>
      <c r="C123" s="821" t="s">
        <v>263</v>
      </c>
      <c r="D123" s="1114" t="s">
        <v>263</v>
      </c>
      <c r="E123" s="1114" t="s">
        <v>4052</v>
      </c>
      <c r="F123" s="1022" t="s">
        <v>4053</v>
      </c>
      <c r="G123" s="1031"/>
      <c r="H123" s="1031"/>
      <c r="I123" s="1114" t="s">
        <v>4054</v>
      </c>
      <c r="J123" s="821">
        <v>7</v>
      </c>
      <c r="K123" s="1114" t="s">
        <v>1634</v>
      </c>
      <c r="L123" s="1114" t="s">
        <v>2525</v>
      </c>
      <c r="M123" s="1273" t="b">
        <v>0</v>
      </c>
      <c r="O123" s="1031"/>
      <c r="P123" s="1031" t="s">
        <v>1634</v>
      </c>
      <c r="Q123" s="821">
        <v>12</v>
      </c>
      <c r="R123" s="1031" t="s">
        <v>653</v>
      </c>
      <c r="S123" s="1031"/>
      <c r="T123" s="1031"/>
      <c r="U123" s="1031"/>
      <c r="V123" s="1031"/>
      <c r="W123" s="1031"/>
      <c r="X123" s="1031"/>
      <c r="Y123" s="1031" t="s">
        <v>2535</v>
      </c>
      <c r="AA123" s="1031"/>
      <c r="AB123" s="1031"/>
      <c r="AC123" s="1031"/>
      <c r="AD123" s="1031"/>
      <c r="AE123" s="821" t="s">
        <v>4055</v>
      </c>
      <c r="AG123" s="821"/>
      <c r="AL123" s="356" t="s">
        <v>4056</v>
      </c>
      <c r="AM123" s="356" t="s">
        <v>35</v>
      </c>
    </row>
    <row r="124" spans="1:39" ht="173.1" hidden="1" customHeight="1">
      <c r="A124" s="821">
        <f t="shared" si="3"/>
        <v>120</v>
      </c>
      <c r="C124" s="356" t="s">
        <v>85</v>
      </c>
      <c r="D124" s="356" t="s">
        <v>3372</v>
      </c>
      <c r="E124" s="356" t="s">
        <v>3664</v>
      </c>
      <c r="F124" s="356" t="s">
        <v>3665</v>
      </c>
      <c r="G124" s="356" t="s">
        <v>3666</v>
      </c>
      <c r="H124" s="356" t="s">
        <v>3667</v>
      </c>
      <c r="I124" s="356" t="s">
        <v>3668</v>
      </c>
      <c r="J124" s="356">
        <v>7</v>
      </c>
      <c r="K124" s="356" t="s">
        <v>3377</v>
      </c>
      <c r="L124" s="356" t="s">
        <v>2821</v>
      </c>
      <c r="M124" s="1025"/>
      <c r="N124" s="1025"/>
      <c r="O124" s="1025"/>
      <c r="P124" s="356"/>
      <c r="Q124" s="356">
        <v>76.17</v>
      </c>
      <c r="R124" s="356">
        <v>7</v>
      </c>
      <c r="V124" s="356"/>
      <c r="W124" s="356"/>
      <c r="X124" s="804">
        <v>46239</v>
      </c>
      <c r="Y124" s="1077" t="s">
        <v>2944</v>
      </c>
      <c r="Z124" s="821">
        <v>7</v>
      </c>
      <c r="AA124" s="1026"/>
      <c r="AB124" s="1025"/>
      <c r="AC124" s="1026" t="s">
        <v>2955</v>
      </c>
      <c r="AD124" s="356"/>
      <c r="AF124" s="405"/>
      <c r="AL124" s="356" t="s">
        <v>3149</v>
      </c>
      <c r="AM124" s="356" t="s">
        <v>35</v>
      </c>
    </row>
    <row r="125" spans="1:39" ht="144" hidden="1" customHeight="1">
      <c r="A125" s="821">
        <f t="shared" si="3"/>
        <v>121</v>
      </c>
      <c r="C125" s="356" t="s">
        <v>42</v>
      </c>
      <c r="D125" s="356" t="s">
        <v>4057</v>
      </c>
      <c r="E125" s="356" t="s">
        <v>4058</v>
      </c>
      <c r="F125" s="800" t="s">
        <v>4059</v>
      </c>
      <c r="G125" s="356" t="s">
        <v>4060</v>
      </c>
      <c r="H125" s="356" t="s">
        <v>4061</v>
      </c>
      <c r="I125" s="356" t="s">
        <v>4062</v>
      </c>
      <c r="J125" s="356">
        <v>7</v>
      </c>
      <c r="K125" s="356" t="s">
        <v>3160</v>
      </c>
      <c r="L125" s="356" t="s">
        <v>2525</v>
      </c>
      <c r="M125" s="1273" t="b">
        <v>0</v>
      </c>
      <c r="O125" s="910">
        <v>46210</v>
      </c>
      <c r="P125" s="821" t="s">
        <v>3288</v>
      </c>
      <c r="Q125" s="356"/>
      <c r="R125" s="821" t="s">
        <v>1711</v>
      </c>
      <c r="V125" s="356"/>
      <c r="W125" s="356"/>
      <c r="X125" s="356"/>
      <c r="Y125" s="821" t="s">
        <v>1710</v>
      </c>
      <c r="AE125" s="356"/>
      <c r="AF125" s="356"/>
    </row>
    <row r="126" spans="1:39" ht="72" hidden="1" customHeight="1">
      <c r="A126" s="821">
        <f t="shared" si="3"/>
        <v>122</v>
      </c>
      <c r="C126" s="356" t="s">
        <v>42</v>
      </c>
      <c r="D126" s="356" t="s">
        <v>3282</v>
      </c>
      <c r="E126" s="356" t="s">
        <v>3283</v>
      </c>
      <c r="F126" s="356" t="s">
        <v>3284</v>
      </c>
      <c r="G126" s="356" t="s">
        <v>3285</v>
      </c>
      <c r="H126" s="356" t="s">
        <v>3286</v>
      </c>
      <c r="I126" s="356" t="s">
        <v>3287</v>
      </c>
      <c r="J126" s="356">
        <v>7</v>
      </c>
      <c r="K126" s="356" t="s">
        <v>3160</v>
      </c>
      <c r="L126" s="356" t="s">
        <v>2525</v>
      </c>
      <c r="M126" s="1273" t="b">
        <v>0</v>
      </c>
      <c r="O126" s="910">
        <v>46210</v>
      </c>
      <c r="P126" s="821" t="s">
        <v>3288</v>
      </c>
      <c r="Q126" s="356" t="s">
        <v>3289</v>
      </c>
      <c r="R126" s="821">
        <v>9</v>
      </c>
      <c r="V126" s="356"/>
      <c r="W126" s="356"/>
      <c r="X126" s="356"/>
      <c r="Y126" s="821" t="s">
        <v>583</v>
      </c>
      <c r="AE126" s="356"/>
      <c r="AF126" s="356"/>
    </row>
    <row r="127" spans="1:39" ht="57.6" hidden="1" customHeight="1">
      <c r="A127" s="821">
        <f t="shared" si="3"/>
        <v>123</v>
      </c>
      <c r="C127" s="356" t="s">
        <v>42</v>
      </c>
      <c r="D127" s="356" t="s">
        <v>3281</v>
      </c>
      <c r="E127" s="356" t="s">
        <v>2563</v>
      </c>
      <c r="F127" s="356" t="s">
        <v>2564</v>
      </c>
      <c r="G127" s="800" t="s">
        <v>2565</v>
      </c>
      <c r="H127" s="356" t="s">
        <v>2566</v>
      </c>
      <c r="I127" s="356" t="s">
        <v>2567</v>
      </c>
      <c r="J127" s="356">
        <v>7</v>
      </c>
      <c r="K127" s="356" t="s">
        <v>3020</v>
      </c>
      <c r="L127" s="356" t="s">
        <v>2525</v>
      </c>
      <c r="M127" s="1273" t="b">
        <v>0</v>
      </c>
      <c r="O127" s="356"/>
      <c r="P127" s="821" t="s">
        <v>2844</v>
      </c>
      <c r="Q127" s="356">
        <v>12</v>
      </c>
      <c r="R127" s="821">
        <v>10</v>
      </c>
      <c r="V127" s="356"/>
      <c r="W127" s="356"/>
      <c r="X127" s="356"/>
      <c r="Y127" s="821" t="s">
        <v>583</v>
      </c>
      <c r="AE127" s="356"/>
      <c r="AF127" s="356"/>
    </row>
    <row r="128" spans="1:39" ht="173.1" hidden="1" customHeight="1">
      <c r="A128" s="821">
        <f t="shared" si="3"/>
        <v>124</v>
      </c>
      <c r="C128" s="356" t="s">
        <v>85</v>
      </c>
      <c r="D128" s="356" t="s">
        <v>410</v>
      </c>
      <c r="E128" s="356" t="s">
        <v>3155</v>
      </c>
      <c r="F128" s="356" t="s">
        <v>3156</v>
      </c>
      <c r="G128" s="356" t="s">
        <v>3157</v>
      </c>
      <c r="H128" s="356" t="s">
        <v>3158</v>
      </c>
      <c r="I128" s="356" t="s">
        <v>3159</v>
      </c>
      <c r="J128" s="356">
        <v>7</v>
      </c>
      <c r="K128" s="356" t="s">
        <v>3160</v>
      </c>
      <c r="L128" s="356" t="s">
        <v>2525</v>
      </c>
      <c r="M128" s="785"/>
      <c r="N128" s="785"/>
      <c r="O128" s="356"/>
      <c r="P128" s="356"/>
      <c r="Q128" s="356">
        <v>18</v>
      </c>
      <c r="R128" s="356">
        <v>34</v>
      </c>
      <c r="V128" s="356"/>
      <c r="W128" s="356"/>
      <c r="X128" s="356"/>
      <c r="Y128" s="821" t="s">
        <v>583</v>
      </c>
      <c r="AA128" s="356"/>
      <c r="AB128" s="356"/>
      <c r="AC128" s="356"/>
      <c r="AD128" s="356"/>
      <c r="AE128" s="356" t="s">
        <v>3039</v>
      </c>
      <c r="AF128" s="356"/>
      <c r="AL128" s="356" t="s">
        <v>3149</v>
      </c>
      <c r="AM128" s="356" t="s">
        <v>35</v>
      </c>
    </row>
    <row r="129" spans="1:39" ht="43.35" hidden="1" customHeight="1">
      <c r="A129" s="821">
        <f t="shared" si="3"/>
        <v>125</v>
      </c>
      <c r="C129" s="1025" t="s">
        <v>85</v>
      </c>
      <c r="D129" s="1025" t="s">
        <v>1088</v>
      </c>
      <c r="E129" s="1025" t="s">
        <v>3659</v>
      </c>
      <c r="F129" s="1025" t="s">
        <v>3660</v>
      </c>
      <c r="G129" s="1025" t="s">
        <v>3661</v>
      </c>
      <c r="H129" s="1025" t="s">
        <v>3662</v>
      </c>
      <c r="I129" s="1025" t="s">
        <v>3663</v>
      </c>
      <c r="J129" s="356">
        <v>7</v>
      </c>
      <c r="K129" s="1025" t="s">
        <v>3537</v>
      </c>
      <c r="L129" s="356" t="s">
        <v>2821</v>
      </c>
      <c r="M129" s="356"/>
      <c r="N129" s="356"/>
      <c r="O129" s="356"/>
      <c r="P129" s="356"/>
      <c r="Q129" s="356">
        <v>60.24</v>
      </c>
      <c r="R129" s="356">
        <v>6</v>
      </c>
      <c r="V129" s="356"/>
      <c r="W129" s="356"/>
      <c r="X129" s="804">
        <v>46239</v>
      </c>
      <c r="Y129" s="1077" t="s">
        <v>2944</v>
      </c>
      <c r="Z129" s="821">
        <v>7</v>
      </c>
      <c r="AA129" s="356"/>
      <c r="AB129" s="356"/>
      <c r="AC129" s="356" t="s">
        <v>2955</v>
      </c>
      <c r="AD129" s="356"/>
      <c r="AE129" s="356"/>
      <c r="AF129" s="356"/>
      <c r="AL129" s="356" t="s">
        <v>3149</v>
      </c>
      <c r="AM129" s="356" t="s">
        <v>35</v>
      </c>
    </row>
    <row r="130" spans="1:39" ht="43.35" hidden="1" customHeight="1">
      <c r="A130" s="821">
        <f t="shared" si="3"/>
        <v>126</v>
      </c>
      <c r="B130"/>
      <c r="C130" s="822" t="s">
        <v>85</v>
      </c>
      <c r="D130" s="356" t="s">
        <v>3108</v>
      </c>
      <c r="E130" s="1295" t="s">
        <v>4063</v>
      </c>
      <c r="F130" s="1094"/>
      <c r="G130" s="786"/>
      <c r="H130" s="236"/>
      <c r="I130" s="1295"/>
      <c r="J130" s="1295">
        <v>6</v>
      </c>
      <c r="K130" s="1295"/>
      <c r="L130" s="1373" t="s">
        <v>2511</v>
      </c>
      <c r="M130" s="1300"/>
      <c r="N130" s="1300"/>
      <c r="O130" s="1300"/>
      <c r="P130" s="1336" t="s">
        <v>555</v>
      </c>
      <c r="Q130" s="1080">
        <v>5</v>
      </c>
      <c r="R130" s="1329">
        <v>0</v>
      </c>
      <c r="S130" s="1329">
        <v>0</v>
      </c>
      <c r="T130" s="1295"/>
      <c r="U130" s="356" t="s">
        <v>4064</v>
      </c>
      <c r="X130" s="1358">
        <v>46196</v>
      </c>
      <c r="Y130" s="1077" t="s">
        <v>2944</v>
      </c>
      <c r="Z130" s="821">
        <v>6</v>
      </c>
      <c r="AA130" s="1295" t="s">
        <v>1315</v>
      </c>
      <c r="AB130" s="1295">
        <v>7</v>
      </c>
      <c r="AC130" s="1295">
        <v>5</v>
      </c>
      <c r="AD130"/>
      <c r="AE130"/>
      <c r="AF130"/>
      <c r="AG130" s="1281">
        <v>46279</v>
      </c>
      <c r="AI130" s="356"/>
      <c r="AL130" s="356" t="s">
        <v>3922</v>
      </c>
      <c r="AM130" s="356" t="s">
        <v>1669</v>
      </c>
    </row>
    <row r="131" spans="1:39" ht="14.85" hidden="1" customHeight="1">
      <c r="A131" s="821">
        <f t="shared" si="3"/>
        <v>127</v>
      </c>
      <c r="B131"/>
      <c r="C131" t="s">
        <v>85</v>
      </c>
      <c r="D131" t="s">
        <v>4065</v>
      </c>
      <c r="E131" s="356" t="s">
        <v>4066</v>
      </c>
      <c r="F131" s="1094" t="s">
        <v>4067</v>
      </c>
      <c r="G131" s="786" t="s">
        <v>4067</v>
      </c>
      <c r="H131"/>
      <c r="I131"/>
      <c r="J131">
        <v>6</v>
      </c>
      <c r="K131"/>
      <c r="L131" s="1275" t="s">
        <v>2511</v>
      </c>
      <c r="M131"/>
      <c r="N131"/>
      <c r="O131" s="272"/>
      <c r="P131" s="272" t="s">
        <v>1580</v>
      </c>
      <c r="Q131" s="1031">
        <v>9</v>
      </c>
      <c r="R131" s="1329">
        <v>0</v>
      </c>
      <c r="S131" s="1329">
        <v>0</v>
      </c>
      <c r="T131"/>
      <c r="U131" s="356" t="s">
        <v>4064</v>
      </c>
      <c r="X131" s="1354">
        <v>46205</v>
      </c>
      <c r="Y131" s="1077" t="s">
        <v>2944</v>
      </c>
      <c r="Z131" s="821">
        <v>6</v>
      </c>
      <c r="AA131" s="1295" t="s">
        <v>1315</v>
      </c>
      <c r="AB131" s="1295">
        <v>7</v>
      </c>
      <c r="AC131">
        <v>9</v>
      </c>
      <c r="AD131"/>
      <c r="AE131"/>
      <c r="AF131"/>
      <c r="AG131" s="1281">
        <v>46279</v>
      </c>
      <c r="AI131" s="356"/>
      <c r="AL131" s="356" t="s">
        <v>3922</v>
      </c>
      <c r="AM131" s="356" t="s">
        <v>1669</v>
      </c>
    </row>
    <row r="132" spans="1:39" ht="72" hidden="1" customHeight="1">
      <c r="A132" s="821">
        <f t="shared" si="3"/>
        <v>128</v>
      </c>
      <c r="C132" s="821" t="s">
        <v>263</v>
      </c>
      <c r="D132" s="356" t="s">
        <v>263</v>
      </c>
      <c r="E132" s="356" t="s">
        <v>3365</v>
      </c>
      <c r="F132" s="356" t="s">
        <v>3366</v>
      </c>
      <c r="G132" s="356" t="s">
        <v>3367</v>
      </c>
      <c r="H132" s="356" t="s">
        <v>3368</v>
      </c>
      <c r="I132" s="356" t="s">
        <v>3369</v>
      </c>
      <c r="K132" s="356" t="s">
        <v>3370</v>
      </c>
      <c r="L132" s="356" t="s">
        <v>2525</v>
      </c>
      <c r="M132" s="1273" t="b">
        <v>0</v>
      </c>
      <c r="O132" s="821"/>
      <c r="P132" s="821" t="s">
        <v>1634</v>
      </c>
      <c r="Q132" s="821">
        <v>400</v>
      </c>
      <c r="R132" s="821">
        <v>10</v>
      </c>
      <c r="V132" s="356"/>
      <c r="W132" s="356"/>
      <c r="X132" s="356"/>
      <c r="Y132" s="821" t="s">
        <v>583</v>
      </c>
      <c r="AA132" s="356"/>
      <c r="AB132" s="356"/>
      <c r="AC132" s="356"/>
      <c r="AD132" s="911"/>
      <c r="AE132" s="911" t="s">
        <v>583</v>
      </c>
      <c r="AF132" s="911"/>
      <c r="AI132" s="356"/>
      <c r="AJ132" s="804">
        <v>46204</v>
      </c>
      <c r="AL132" s="356" t="s">
        <v>3973</v>
      </c>
    </row>
    <row r="133" spans="1:39" ht="57.6" hidden="1" customHeight="1">
      <c r="A133" s="821">
        <f t="shared" si="3"/>
        <v>129</v>
      </c>
      <c r="C133" s="356" t="s">
        <v>101</v>
      </c>
      <c r="D133" s="356" t="s">
        <v>101</v>
      </c>
      <c r="E133" s="356" t="s">
        <v>2279</v>
      </c>
      <c r="F133" s="356" t="s">
        <v>3344</v>
      </c>
      <c r="G133" s="356" t="s">
        <v>3345</v>
      </c>
      <c r="H133" s="356" t="s">
        <v>3346</v>
      </c>
      <c r="I133" s="356" t="s">
        <v>3293</v>
      </c>
      <c r="K133" s="356" t="s">
        <v>3322</v>
      </c>
      <c r="L133" s="356" t="s">
        <v>2821</v>
      </c>
      <c r="M133" s="1026"/>
      <c r="P133" s="821" t="s">
        <v>1213</v>
      </c>
      <c r="Q133" s="1058">
        <v>12</v>
      </c>
      <c r="R133" s="776"/>
      <c r="S133" s="776"/>
      <c r="Y133" s="821" t="s">
        <v>583</v>
      </c>
      <c r="AB133" s="356"/>
      <c r="AE133" s="821" t="s">
        <v>3705</v>
      </c>
      <c r="AM133" s="356" t="s">
        <v>35</v>
      </c>
    </row>
    <row r="134" spans="1:39" ht="86.45" hidden="1" customHeight="1">
      <c r="A134" s="821">
        <f t="shared" ref="A134:A145" si="4">A133+1</f>
        <v>130</v>
      </c>
      <c r="C134" s="356" t="s">
        <v>101</v>
      </c>
      <c r="D134" s="356" t="s">
        <v>101</v>
      </c>
      <c r="E134" s="356" t="s">
        <v>3348</v>
      </c>
      <c r="F134" s="356" t="s">
        <v>3349</v>
      </c>
      <c r="G134" s="1161" t="s">
        <v>3350</v>
      </c>
      <c r="H134" s="1161" t="s">
        <v>3351</v>
      </c>
      <c r="I134" s="356" t="s">
        <v>3293</v>
      </c>
      <c r="L134" s="356" t="s">
        <v>2821</v>
      </c>
      <c r="M134" s="1026"/>
      <c r="P134" s="821" t="s">
        <v>1213</v>
      </c>
      <c r="Q134" s="1058">
        <v>10</v>
      </c>
      <c r="R134" s="776"/>
      <c r="S134" s="776"/>
      <c r="Y134" s="821" t="s">
        <v>583</v>
      </c>
      <c r="AB134" s="356"/>
      <c r="AE134" s="821" t="s">
        <v>3705</v>
      </c>
      <c r="AM134" s="356" t="s">
        <v>35</v>
      </c>
    </row>
    <row r="135" spans="1:39" ht="57.6" hidden="1" customHeight="1">
      <c r="A135" s="821">
        <f t="shared" si="4"/>
        <v>131</v>
      </c>
      <c r="C135" s="822" t="s">
        <v>222</v>
      </c>
      <c r="D135" s="356" t="s">
        <v>4068</v>
      </c>
      <c r="E135" s="356" t="s">
        <v>2208</v>
      </c>
      <c r="F135" s="80" t="s">
        <v>4069</v>
      </c>
      <c r="G135" s="80" t="s">
        <v>4070</v>
      </c>
      <c r="H135" s="80" t="s">
        <v>4071</v>
      </c>
      <c r="I135" s="80" t="s">
        <v>4072</v>
      </c>
      <c r="J135" s="821">
        <v>7</v>
      </c>
      <c r="K135" s="356" t="s">
        <v>384</v>
      </c>
      <c r="L135" s="356" t="s">
        <v>2525</v>
      </c>
      <c r="M135" s="1273" t="b">
        <v>0</v>
      </c>
      <c r="P135" s="821" t="s">
        <v>384</v>
      </c>
      <c r="Q135" s="821">
        <v>30</v>
      </c>
      <c r="R135" s="821">
        <v>2</v>
      </c>
      <c r="S135" s="821">
        <v>2</v>
      </c>
      <c r="U135" s="356" t="s">
        <v>4073</v>
      </c>
      <c r="V135" s="821" t="s">
        <v>2944</v>
      </c>
      <c r="W135" s="821">
        <v>7</v>
      </c>
      <c r="Y135" s="1077" t="s">
        <v>2944</v>
      </c>
      <c r="Z135" s="821">
        <v>7</v>
      </c>
      <c r="AA135" s="821" t="s">
        <v>6</v>
      </c>
      <c r="AC135" s="821">
        <v>8</v>
      </c>
      <c r="AD135" s="821">
        <v>2</v>
      </c>
      <c r="AM135" s="356" t="s">
        <v>35</v>
      </c>
    </row>
    <row r="136" spans="1:39" ht="158.44999999999999" hidden="1" customHeight="1">
      <c r="A136" s="821">
        <f t="shared" si="4"/>
        <v>132</v>
      </c>
      <c r="C136" s="822" t="s">
        <v>358</v>
      </c>
      <c r="D136" s="356" t="s">
        <v>358</v>
      </c>
      <c r="E136" s="356" t="s">
        <v>2208</v>
      </c>
      <c r="F136" s="356" t="s">
        <v>2964</v>
      </c>
      <c r="G136" s="356" t="s">
        <v>2965</v>
      </c>
      <c r="H136" s="356" t="s">
        <v>2965</v>
      </c>
      <c r="I136" s="356" t="s">
        <v>2966</v>
      </c>
      <c r="J136" s="821">
        <v>7</v>
      </c>
      <c r="K136" s="356" t="s">
        <v>2967</v>
      </c>
      <c r="L136" s="356" t="s">
        <v>2525</v>
      </c>
      <c r="M136" s="1254" t="b">
        <v>0</v>
      </c>
      <c r="P136" s="821" t="s">
        <v>2968</v>
      </c>
      <c r="Q136" s="821">
        <v>25</v>
      </c>
      <c r="R136" s="821">
        <v>1</v>
      </c>
      <c r="U136" s="137" t="s">
        <v>2969</v>
      </c>
      <c r="X136" s="1061">
        <v>46241</v>
      </c>
      <c r="Y136" s="821" t="s">
        <v>2944</v>
      </c>
      <c r="Z136" s="821">
        <v>7</v>
      </c>
      <c r="AA136" s="821" t="s">
        <v>6</v>
      </c>
      <c r="AB136" s="356"/>
      <c r="AD136" s="821">
        <v>7</v>
      </c>
      <c r="AE136" s="821" t="s">
        <v>4074</v>
      </c>
      <c r="AH136" s="405" t="s">
        <v>2971</v>
      </c>
      <c r="AM136" s="356" t="s">
        <v>35</v>
      </c>
    </row>
    <row r="137" spans="1:39" ht="101.1" hidden="1" customHeight="1">
      <c r="A137" s="821">
        <f t="shared" si="4"/>
        <v>133</v>
      </c>
      <c r="C137" s="822" t="s">
        <v>2170</v>
      </c>
      <c r="D137" s="356" t="s">
        <v>2170</v>
      </c>
      <c r="E137" s="356" t="s">
        <v>4075</v>
      </c>
      <c r="F137" s="356" t="s">
        <v>4076</v>
      </c>
      <c r="G137" s="356" t="s">
        <v>4077</v>
      </c>
      <c r="H137" s="356" t="s">
        <v>4078</v>
      </c>
      <c r="I137" s="356" t="s">
        <v>4079</v>
      </c>
      <c r="J137" s="821">
        <v>7</v>
      </c>
      <c r="K137" s="356" t="s">
        <v>384</v>
      </c>
      <c r="L137" s="356" t="s">
        <v>2525</v>
      </c>
      <c r="P137" s="821" t="s">
        <v>384</v>
      </c>
      <c r="Q137" s="821">
        <v>50</v>
      </c>
      <c r="R137" s="356"/>
      <c r="S137" s="821">
        <v>2</v>
      </c>
      <c r="Y137" s="1077" t="s">
        <v>2944</v>
      </c>
      <c r="Z137" s="821">
        <v>7</v>
      </c>
      <c r="AA137" s="821" t="s">
        <v>1315</v>
      </c>
      <c r="AB137" s="356">
        <v>8</v>
      </c>
      <c r="AC137" s="821">
        <v>45</v>
      </c>
      <c r="AD137" s="821">
        <v>5</v>
      </c>
      <c r="AM137" s="356" t="s">
        <v>35</v>
      </c>
    </row>
    <row r="138" spans="1:39" s="822" customFormat="1" ht="130.5" hidden="1">
      <c r="A138" s="821">
        <f t="shared" si="4"/>
        <v>134</v>
      </c>
      <c r="B138"/>
      <c r="C138" s="821" t="s">
        <v>263</v>
      </c>
      <c r="D138" s="1114" t="s">
        <v>263</v>
      </c>
      <c r="E138" s="1114" t="s">
        <v>4080</v>
      </c>
      <c r="F138" s="1022" t="s">
        <v>4081</v>
      </c>
      <c r="G138" s="822" t="s">
        <v>4082</v>
      </c>
      <c r="H138" s="1114" t="s">
        <v>4083</v>
      </c>
      <c r="I138" s="822" t="s">
        <v>4084</v>
      </c>
      <c r="J138" s="1031">
        <v>7</v>
      </c>
      <c r="K138" s="1114" t="s">
        <v>350</v>
      </c>
      <c r="L138" s="1114" t="s">
        <v>2211</v>
      </c>
      <c r="M138" s="1390" t="b">
        <v>0</v>
      </c>
      <c r="O138" s="1114"/>
      <c r="P138" s="1031" t="s">
        <v>1634</v>
      </c>
      <c r="Q138" s="1031">
        <v>30</v>
      </c>
      <c r="R138" s="821">
        <v>0</v>
      </c>
      <c r="S138" s="821">
        <v>1</v>
      </c>
      <c r="T138" s="1114"/>
      <c r="U138" s="1391"/>
      <c r="V138" s="1114"/>
      <c r="W138" s="1114"/>
      <c r="X138" s="1114"/>
      <c r="Y138" s="1077" t="s">
        <v>2944</v>
      </c>
      <c r="Z138" s="1031">
        <v>7</v>
      </c>
      <c r="AA138" s="1031">
        <v>3</v>
      </c>
      <c r="AB138" s="356" t="s">
        <v>4085</v>
      </c>
      <c r="AC138" s="1077">
        <v>19</v>
      </c>
      <c r="AD138" s="405">
        <v>3</v>
      </c>
      <c r="AE138" s="1114"/>
      <c r="AF138" s="1114"/>
      <c r="AH138" s="405" t="s">
        <v>4086</v>
      </c>
      <c r="AI138" s="821"/>
      <c r="AJ138" s="356"/>
      <c r="AK138" s="356"/>
    </row>
    <row r="139" spans="1:39" ht="29.1" hidden="1">
      <c r="A139" s="821">
        <f t="shared" si="4"/>
        <v>135</v>
      </c>
      <c r="B139" s="1077"/>
      <c r="C139" s="821" t="s">
        <v>263</v>
      </c>
      <c r="D139" s="1077" t="s">
        <v>263</v>
      </c>
      <c r="E139" s="1077" t="s">
        <v>2211</v>
      </c>
      <c r="F139" s="1277" t="s">
        <v>4087</v>
      </c>
      <c r="G139" s="1077"/>
      <c r="H139" s="1077"/>
      <c r="I139" s="1077"/>
      <c r="J139" s="1031">
        <v>7</v>
      </c>
      <c r="K139" s="1077"/>
      <c r="L139" s="1077" t="s">
        <v>2511</v>
      </c>
      <c r="M139" s="1399" t="b">
        <v>0</v>
      </c>
      <c r="O139" s="1031"/>
      <c r="P139" s="1031" t="s">
        <v>1634</v>
      </c>
      <c r="Q139" s="1031">
        <v>14</v>
      </c>
      <c r="R139" s="1031">
        <v>0</v>
      </c>
      <c r="S139" s="1031">
        <v>2</v>
      </c>
      <c r="T139" s="1077"/>
      <c r="W139" s="1077"/>
      <c r="X139" s="821" t="s">
        <v>1315</v>
      </c>
      <c r="Y139" s="821" t="s">
        <v>1710</v>
      </c>
      <c r="Z139" s="1031"/>
      <c r="AA139" s="1031"/>
      <c r="AB139" s="1077"/>
      <c r="AC139" s="1077"/>
      <c r="AD139" s="1077"/>
      <c r="AE139" s="1077" t="s">
        <v>4088</v>
      </c>
      <c r="AF139" s="1077"/>
    </row>
    <row r="140" spans="1:39" ht="101.45" hidden="1">
      <c r="A140" s="821">
        <f t="shared" si="4"/>
        <v>136</v>
      </c>
      <c r="C140" s="822" t="s">
        <v>2675</v>
      </c>
      <c r="D140" s="356" t="s">
        <v>2675</v>
      </c>
      <c r="E140" s="356" t="s">
        <v>2211</v>
      </c>
      <c r="F140" s="356" t="s">
        <v>2962</v>
      </c>
      <c r="G140" s="356" t="s">
        <v>2678</v>
      </c>
      <c r="I140" s="356" t="s">
        <v>4089</v>
      </c>
      <c r="J140" s="821">
        <v>7</v>
      </c>
      <c r="K140" s="356" t="s">
        <v>3989</v>
      </c>
      <c r="L140" s="356" t="s">
        <v>2525</v>
      </c>
      <c r="P140" s="821" t="s">
        <v>1634</v>
      </c>
      <c r="Q140" s="821">
        <v>20</v>
      </c>
      <c r="R140" s="356">
        <v>2</v>
      </c>
      <c r="S140" s="821">
        <v>2</v>
      </c>
      <c r="Y140" s="1077" t="s">
        <v>2944</v>
      </c>
      <c r="AA140" s="821" t="s">
        <v>1315</v>
      </c>
      <c r="AB140" s="356">
        <v>8</v>
      </c>
      <c r="AC140" s="821">
        <v>13</v>
      </c>
      <c r="AH140" s="821"/>
    </row>
    <row r="141" spans="1:39" ht="101.45" hidden="1">
      <c r="A141" s="821">
        <f t="shared" si="4"/>
        <v>137</v>
      </c>
      <c r="C141" s="822" t="s">
        <v>4090</v>
      </c>
      <c r="D141" s="822" t="s">
        <v>4090</v>
      </c>
      <c r="E141" s="356" t="s">
        <v>4091</v>
      </c>
      <c r="F141" s="356" t="s">
        <v>4092</v>
      </c>
      <c r="G141" s="356" t="s">
        <v>4093</v>
      </c>
      <c r="H141" s="356" t="s">
        <v>4094</v>
      </c>
      <c r="I141" s="356" t="s">
        <v>4095</v>
      </c>
      <c r="J141" s="1031">
        <v>7</v>
      </c>
      <c r="K141" s="356" t="s">
        <v>4096</v>
      </c>
      <c r="L141" s="356" t="s">
        <v>2525</v>
      </c>
      <c r="M141" s="1254" t="b">
        <v>0</v>
      </c>
      <c r="P141" s="821" t="s">
        <v>607</v>
      </c>
      <c r="R141" s="1178"/>
      <c r="S141" s="776"/>
      <c r="Y141" s="821" t="s">
        <v>1710</v>
      </c>
      <c r="AB141" s="356"/>
      <c r="AC141" s="356"/>
      <c r="AD141" s="356"/>
      <c r="AE141" s="821" t="s">
        <v>4097</v>
      </c>
      <c r="AH141" s="1138" t="s">
        <v>4098</v>
      </c>
    </row>
    <row r="142" spans="1:39" ht="116.1" hidden="1">
      <c r="A142" s="821">
        <f t="shared" si="4"/>
        <v>138</v>
      </c>
      <c r="C142" s="822" t="s">
        <v>180</v>
      </c>
      <c r="D142" s="356" t="s">
        <v>263</v>
      </c>
      <c r="E142" s="356" t="s">
        <v>3719</v>
      </c>
      <c r="F142" s="1415" t="s">
        <v>3720</v>
      </c>
      <c r="G142" s="1449" t="s">
        <v>3721</v>
      </c>
      <c r="I142" s="356" t="s">
        <v>3722</v>
      </c>
      <c r="Y142" s="821" t="s">
        <v>583</v>
      </c>
      <c r="Z142" s="821">
        <v>8</v>
      </c>
      <c r="AB142" s="356"/>
      <c r="AC142" s="356"/>
      <c r="AD142" s="356"/>
      <c r="AE142" s="821" t="s">
        <v>3869</v>
      </c>
    </row>
    <row r="143" spans="1:39" ht="57.95" hidden="1">
      <c r="A143" s="821">
        <f t="shared" si="4"/>
        <v>139</v>
      </c>
      <c r="C143" s="822" t="s">
        <v>180</v>
      </c>
      <c r="D143" s="356" t="s">
        <v>263</v>
      </c>
      <c r="E143" s="1137" t="s">
        <v>3975</v>
      </c>
      <c r="F143" s="1277" t="s">
        <v>4099</v>
      </c>
      <c r="Y143" s="1077" t="s">
        <v>2944</v>
      </c>
      <c r="Z143" s="821">
        <v>7</v>
      </c>
      <c r="AA143" s="821" t="s">
        <v>6</v>
      </c>
      <c r="AB143" s="356"/>
      <c r="AC143" s="821">
        <v>9</v>
      </c>
      <c r="AD143" s="356">
        <v>4</v>
      </c>
    </row>
    <row r="144" spans="1:39" ht="29.1" hidden="1">
      <c r="A144" s="821">
        <f t="shared" si="4"/>
        <v>140</v>
      </c>
      <c r="C144" s="821" t="s">
        <v>263</v>
      </c>
      <c r="D144" s="356" t="s">
        <v>2893</v>
      </c>
      <c r="E144" s="356" t="s">
        <v>4100</v>
      </c>
      <c r="F144" s="356" t="s">
        <v>2341</v>
      </c>
      <c r="G144" s="800" t="s">
        <v>4101</v>
      </c>
      <c r="H144" s="821" t="s">
        <v>4102</v>
      </c>
      <c r="I144" s="822" t="s">
        <v>2165</v>
      </c>
      <c r="J144" s="821">
        <v>5</v>
      </c>
      <c r="K144" s="356" t="s">
        <v>4103</v>
      </c>
      <c r="L144" s="1025" t="s">
        <v>2511</v>
      </c>
      <c r="M144" s="1254" t="b">
        <v>1</v>
      </c>
      <c r="O144" s="824"/>
      <c r="P144" s="821" t="s">
        <v>482</v>
      </c>
      <c r="Q144" s="1026" t="s">
        <v>4104</v>
      </c>
      <c r="R144" s="1026">
        <v>0</v>
      </c>
      <c r="S144" s="1026"/>
      <c r="T144" s="1083"/>
      <c r="U144" s="1085" t="s">
        <v>4105</v>
      </c>
      <c r="V144" s="1026"/>
      <c r="W144" s="1026"/>
      <c r="X144" s="1026" t="s">
        <v>4106</v>
      </c>
      <c r="Y144" s="1077" t="s">
        <v>2944</v>
      </c>
      <c r="Z144" s="1026">
        <v>7</v>
      </c>
      <c r="AA144" s="1026" t="s">
        <v>6</v>
      </c>
      <c r="AC144" s="821">
        <v>5</v>
      </c>
      <c r="AD144" s="821">
        <v>1</v>
      </c>
      <c r="AF144" s="356"/>
    </row>
    <row r="145" spans="1:30" ht="159.6" hidden="1">
      <c r="A145" s="821">
        <f t="shared" si="4"/>
        <v>141</v>
      </c>
      <c r="C145" s="821" t="s">
        <v>263</v>
      </c>
      <c r="D145" s="356" t="s">
        <v>263</v>
      </c>
      <c r="E145" s="356" t="s">
        <v>4107</v>
      </c>
      <c r="F145" s="1120" t="s">
        <v>4108</v>
      </c>
      <c r="G145" s="1025" t="s">
        <v>4109</v>
      </c>
      <c r="H145" s="1025"/>
      <c r="K145" s="356" t="s">
        <v>1634</v>
      </c>
      <c r="L145" s="356" t="s">
        <v>2511</v>
      </c>
      <c r="M145" s="1254" t="b">
        <v>1</v>
      </c>
      <c r="P145" s="821" t="s">
        <v>1634</v>
      </c>
      <c r="X145" s="1026" t="s">
        <v>4106</v>
      </c>
      <c r="Y145" s="1077" t="s">
        <v>2944</v>
      </c>
      <c r="Z145" s="1026">
        <v>7</v>
      </c>
      <c r="AA145" s="1026" t="s">
        <v>6</v>
      </c>
      <c r="AB145" s="356"/>
      <c r="AC145" s="356">
        <v>14</v>
      </c>
      <c r="AD145" s="356">
        <v>2</v>
      </c>
    </row>
    <row r="151" spans="1:30" ht="15" customHeight="1">
      <c r="AC151" s="821">
        <v>335.8</v>
      </c>
    </row>
    <row r="152" spans="1:30" ht="15" customHeight="1">
      <c r="AC152" s="821">
        <v>40.5</v>
      </c>
    </row>
    <row r="163" spans="1:34" ht="57.6" hidden="1" customHeight="1">
      <c r="A163" s="821">
        <v>108</v>
      </c>
      <c r="C163" s="1033" t="s">
        <v>2683</v>
      </c>
      <c r="D163" s="1025" t="s">
        <v>2683</v>
      </c>
      <c r="E163" s="356" t="s">
        <v>2211</v>
      </c>
      <c r="F163" s="356" t="s">
        <v>4110</v>
      </c>
      <c r="G163" s="356" t="s">
        <v>4111</v>
      </c>
      <c r="I163" s="356" t="s">
        <v>3988</v>
      </c>
      <c r="J163" s="821">
        <v>8</v>
      </c>
      <c r="K163" s="356" t="s">
        <v>3989</v>
      </c>
      <c r="L163" s="356" t="s">
        <v>2525</v>
      </c>
      <c r="P163" s="821" t="s">
        <v>4112</v>
      </c>
      <c r="Q163" s="821">
        <v>6</v>
      </c>
      <c r="R163" s="356">
        <v>3</v>
      </c>
      <c r="S163" s="356">
        <v>3</v>
      </c>
      <c r="Y163" s="821"/>
      <c r="AB163" s="356"/>
      <c r="AH163" s="821"/>
    </row>
  </sheetData>
  <sheetProtection autoFilter="0"/>
  <autoFilter ref="A2:GS145" xr:uid="{4DBAEA07-F874-4813-B27E-053C81676A54}">
    <filterColumn colId="3">
      <filters>
        <filter val="Control Tower"/>
        <filter val="Control Tower , CITA"/>
      </filters>
    </filterColumn>
  </autoFilter>
  <conditionalFormatting sqref="A1:A2">
    <cfRule type="duplicateValues" dxfId="772" priority="1881"/>
  </conditionalFormatting>
  <conditionalFormatting sqref="B42">
    <cfRule type="duplicateValues" dxfId="771" priority="139"/>
  </conditionalFormatting>
  <conditionalFormatting sqref="B60">
    <cfRule type="duplicateValues" dxfId="770" priority="106"/>
  </conditionalFormatting>
  <conditionalFormatting sqref="B67">
    <cfRule type="duplicateValues" dxfId="769" priority="94"/>
  </conditionalFormatting>
  <conditionalFormatting sqref="B104">
    <cfRule type="duplicateValues" dxfId="768" priority="87"/>
  </conditionalFormatting>
  <conditionalFormatting sqref="B105">
    <cfRule type="duplicateValues" dxfId="767" priority="83"/>
  </conditionalFormatting>
  <conditionalFormatting sqref="B107">
    <cfRule type="duplicateValues" dxfId="766" priority="73"/>
  </conditionalFormatting>
  <conditionalFormatting sqref="E107">
    <cfRule type="duplicateValues" dxfId="765" priority="75"/>
    <cfRule type="duplicateValues" dxfId="764" priority="74"/>
    <cfRule type="duplicateValues" dxfId="763" priority="76"/>
  </conditionalFormatting>
  <conditionalFormatting sqref="F1:F2">
    <cfRule type="duplicateValues" dxfId="762" priority="277"/>
    <cfRule type="duplicateValues" dxfId="761" priority="278"/>
  </conditionalFormatting>
  <conditionalFormatting sqref="F3:F5">
    <cfRule type="duplicateValues" dxfId="760" priority="193"/>
    <cfRule type="duplicateValues" dxfId="759" priority="194"/>
  </conditionalFormatting>
  <conditionalFormatting sqref="F11">
    <cfRule type="duplicateValues" dxfId="758" priority="191"/>
    <cfRule type="duplicateValues" dxfId="757" priority="190"/>
  </conditionalFormatting>
  <conditionalFormatting sqref="F15">
    <cfRule type="duplicateValues" dxfId="756" priority="121"/>
    <cfRule type="duplicateValues" dxfId="755" priority="120"/>
  </conditionalFormatting>
  <conditionalFormatting sqref="F16:F20">
    <cfRule type="duplicateValues" dxfId="754" priority="1889"/>
    <cfRule type="duplicateValues" dxfId="753" priority="1888"/>
    <cfRule type="duplicateValues" dxfId="752" priority="1887"/>
  </conditionalFormatting>
  <conditionalFormatting sqref="F21">
    <cfRule type="duplicateValues" dxfId="751" priority="181"/>
    <cfRule type="duplicateValues" dxfId="750" priority="180"/>
  </conditionalFormatting>
  <conditionalFormatting sqref="F23">
    <cfRule type="duplicateValues" dxfId="749" priority="1883"/>
    <cfRule type="duplicateValues" dxfId="748" priority="1882"/>
  </conditionalFormatting>
  <conditionalFormatting sqref="F42">
    <cfRule type="duplicateValues" dxfId="747" priority="137"/>
    <cfRule type="duplicateValues" dxfId="746" priority="136"/>
  </conditionalFormatting>
  <conditionalFormatting sqref="F43:F45">
    <cfRule type="duplicateValues" dxfId="745" priority="2108"/>
    <cfRule type="duplicateValues" dxfId="744" priority="2107"/>
  </conditionalFormatting>
  <conditionalFormatting sqref="F48">
    <cfRule type="duplicateValues" dxfId="743" priority="2086"/>
    <cfRule type="duplicateValues" dxfId="742" priority="2085"/>
  </conditionalFormatting>
  <conditionalFormatting sqref="F58">
    <cfRule type="duplicateValues" dxfId="741" priority="116"/>
    <cfRule type="duplicateValues" dxfId="740" priority="115"/>
  </conditionalFormatting>
  <conditionalFormatting sqref="F63:F66 F61 F59">
    <cfRule type="duplicateValues" dxfId="739" priority="112"/>
    <cfRule type="duplicateValues" dxfId="738" priority="113"/>
  </conditionalFormatting>
  <conditionalFormatting sqref="F67">
    <cfRule type="duplicateValues" dxfId="737" priority="101"/>
    <cfRule type="duplicateValues" dxfId="736" priority="100"/>
    <cfRule type="duplicateValues" dxfId="735" priority="98"/>
    <cfRule type="duplicateValues" dxfId="734" priority="97"/>
    <cfRule type="duplicateValues" dxfId="733" priority="99"/>
  </conditionalFormatting>
  <conditionalFormatting sqref="F68:F89">
    <cfRule type="duplicateValues" dxfId="732" priority="2156"/>
    <cfRule type="duplicateValues" dxfId="731" priority="2157"/>
  </conditionalFormatting>
  <conditionalFormatting sqref="F103">
    <cfRule type="duplicateValues" dxfId="730" priority="90"/>
    <cfRule type="duplicateValues" dxfId="729" priority="89"/>
  </conditionalFormatting>
  <conditionalFormatting sqref="F105">
    <cfRule type="duplicateValues" dxfId="728" priority="84"/>
    <cfRule type="duplicateValues" dxfId="727" priority="85"/>
  </conditionalFormatting>
  <conditionalFormatting sqref="F106">
    <cfRule type="duplicateValues" dxfId="726" priority="80"/>
    <cfRule type="duplicateValues" dxfId="725" priority="79"/>
  </conditionalFormatting>
  <conditionalFormatting sqref="F107">
    <cfRule type="duplicateValues" dxfId="724" priority="71"/>
    <cfRule type="duplicateValues" dxfId="723" priority="72"/>
    <cfRule type="duplicateValues" dxfId="722" priority="77"/>
    <cfRule type="duplicateValues" dxfId="721" priority="78"/>
    <cfRule type="duplicateValues" dxfId="720" priority="70"/>
  </conditionalFormatting>
  <conditionalFormatting sqref="F108">
    <cfRule type="duplicateValues" dxfId="719" priority="66"/>
    <cfRule type="duplicateValues" dxfId="718" priority="65"/>
  </conditionalFormatting>
  <conditionalFormatting sqref="F117">
    <cfRule type="duplicateValues" dxfId="717" priority="17"/>
    <cfRule type="duplicateValues" dxfId="716" priority="18"/>
  </conditionalFormatting>
  <conditionalFormatting sqref="F117:F121">
    <cfRule type="duplicateValues" dxfId="715" priority="22"/>
    <cfRule type="duplicateValues" dxfId="714" priority="21"/>
  </conditionalFormatting>
  <conditionalFormatting sqref="F118">
    <cfRule type="duplicateValues" dxfId="713" priority="15"/>
    <cfRule type="duplicateValues" dxfId="712" priority="16"/>
  </conditionalFormatting>
  <conditionalFormatting sqref="F119">
    <cfRule type="duplicateValues" dxfId="711" priority="14"/>
    <cfRule type="duplicateValues" dxfId="710" priority="13"/>
  </conditionalFormatting>
  <conditionalFormatting sqref="F120">
    <cfRule type="duplicateValues" dxfId="709" priority="12"/>
    <cfRule type="duplicateValues" dxfId="708" priority="11"/>
  </conditionalFormatting>
  <conditionalFormatting sqref="F121">
    <cfRule type="duplicateValues" dxfId="707" priority="10"/>
    <cfRule type="duplicateValues" dxfId="706" priority="9"/>
  </conditionalFormatting>
  <conditionalFormatting sqref="F122">
    <cfRule type="duplicateValues" dxfId="705" priority="54"/>
    <cfRule type="duplicateValues" dxfId="704" priority="53"/>
  </conditionalFormatting>
  <conditionalFormatting sqref="F123">
    <cfRule type="duplicateValues" dxfId="703" priority="49"/>
    <cfRule type="duplicateValues" dxfId="702" priority="50"/>
  </conditionalFormatting>
  <conditionalFormatting sqref="F124 F128">
    <cfRule type="duplicateValues" dxfId="701" priority="2138"/>
    <cfRule type="duplicateValues" dxfId="700" priority="2139"/>
  </conditionalFormatting>
  <conditionalFormatting sqref="F125">
    <cfRule type="duplicateValues" dxfId="699" priority="41"/>
    <cfRule type="duplicateValues" dxfId="698" priority="42"/>
  </conditionalFormatting>
  <conditionalFormatting sqref="F126">
    <cfRule type="duplicateValues" dxfId="697" priority="38"/>
    <cfRule type="duplicateValues" dxfId="696" priority="37"/>
  </conditionalFormatting>
  <conditionalFormatting sqref="F127">
    <cfRule type="duplicateValues" dxfId="695" priority="33"/>
    <cfRule type="duplicateValues" dxfId="694" priority="34"/>
  </conditionalFormatting>
  <conditionalFormatting sqref="F129:F137 F140:F144 F146:F1048576 F1:F121">
    <cfRule type="duplicateValues" dxfId="693" priority="56"/>
  </conditionalFormatting>
  <conditionalFormatting sqref="F132">
    <cfRule type="duplicateValues" dxfId="692" priority="61"/>
    <cfRule type="duplicateValues" dxfId="691" priority="62"/>
  </conditionalFormatting>
  <conditionalFormatting sqref="F133">
    <cfRule type="duplicateValues" dxfId="690" priority="58"/>
    <cfRule type="duplicateValues" dxfId="689" priority="59"/>
  </conditionalFormatting>
  <conditionalFormatting sqref="F138">
    <cfRule type="duplicateValues" dxfId="688" priority="28"/>
    <cfRule type="duplicateValues" dxfId="687" priority="27"/>
  </conditionalFormatting>
  <conditionalFormatting sqref="F142">
    <cfRule type="duplicateValues" dxfId="686" priority="8"/>
    <cfRule type="duplicateValues" dxfId="685" priority="7"/>
  </conditionalFormatting>
  <conditionalFormatting sqref="F145:G145">
    <cfRule type="duplicateValues" dxfId="684" priority="3"/>
    <cfRule type="duplicateValues" dxfId="683" priority="4"/>
  </conditionalFormatting>
  <conditionalFormatting sqref="G1:G2">
    <cfRule type="duplicateValues" dxfId="682" priority="276"/>
  </conditionalFormatting>
  <conditionalFormatting sqref="G3:G5">
    <cfRule type="duplicateValues" dxfId="681" priority="195"/>
  </conditionalFormatting>
  <conditionalFormatting sqref="G11">
    <cfRule type="duplicateValues" dxfId="680" priority="192"/>
  </conditionalFormatting>
  <conditionalFormatting sqref="G15">
    <cfRule type="duplicateValues" dxfId="679" priority="122"/>
  </conditionalFormatting>
  <conditionalFormatting sqref="G16:G20">
    <cfRule type="duplicateValues" dxfId="678" priority="1898"/>
    <cfRule type="duplicateValues" dxfId="677" priority="1897"/>
  </conditionalFormatting>
  <conditionalFormatting sqref="G21">
    <cfRule type="duplicateValues" dxfId="676" priority="182"/>
  </conditionalFormatting>
  <conditionalFormatting sqref="G23">
    <cfRule type="duplicateValues" dxfId="675" priority="1884"/>
  </conditionalFormatting>
  <conditionalFormatting sqref="G26">
    <cfRule type="duplicateValues" dxfId="674" priority="2"/>
  </conditionalFormatting>
  <conditionalFormatting sqref="G42">
    <cfRule type="duplicateValues" dxfId="673" priority="138"/>
  </conditionalFormatting>
  <conditionalFormatting sqref="G43:G45">
    <cfRule type="duplicateValues" dxfId="672" priority="2109"/>
  </conditionalFormatting>
  <conditionalFormatting sqref="G48">
    <cfRule type="duplicateValues" dxfId="671" priority="2087"/>
  </conditionalFormatting>
  <conditionalFormatting sqref="G63:G66 G61 G59">
    <cfRule type="duplicateValues" dxfId="670" priority="114"/>
  </conditionalFormatting>
  <conditionalFormatting sqref="G67">
    <cfRule type="duplicateValues" dxfId="669" priority="95"/>
    <cfRule type="duplicateValues" dxfId="668" priority="96"/>
  </conditionalFormatting>
  <conditionalFormatting sqref="G91 G68:G89">
    <cfRule type="duplicateValues" dxfId="667" priority="111"/>
  </conditionalFormatting>
  <conditionalFormatting sqref="G103">
    <cfRule type="duplicateValues" dxfId="666" priority="91"/>
  </conditionalFormatting>
  <conditionalFormatting sqref="G104">
    <cfRule type="duplicateValues" dxfId="665" priority="88"/>
  </conditionalFormatting>
  <conditionalFormatting sqref="G105">
    <cfRule type="duplicateValues" dxfId="664" priority="86"/>
  </conditionalFormatting>
  <conditionalFormatting sqref="G106">
    <cfRule type="duplicateValues" dxfId="663" priority="81"/>
  </conditionalFormatting>
  <conditionalFormatting sqref="G107">
    <cfRule type="duplicateValues" dxfId="662" priority="69"/>
    <cfRule type="duplicateValues" dxfId="661" priority="68"/>
  </conditionalFormatting>
  <conditionalFormatting sqref="G108">
    <cfRule type="duplicateValues" dxfId="660" priority="67"/>
  </conditionalFormatting>
  <conditionalFormatting sqref="G117:G121">
    <cfRule type="duplicateValues" dxfId="659" priority="19"/>
  </conditionalFormatting>
  <conditionalFormatting sqref="G122">
    <cfRule type="duplicateValues" dxfId="658" priority="55"/>
  </conditionalFormatting>
  <conditionalFormatting sqref="G123">
    <cfRule type="duplicateValues" dxfId="657" priority="51"/>
  </conditionalFormatting>
  <conditionalFormatting sqref="G124">
    <cfRule type="duplicateValues" dxfId="656" priority="2145"/>
  </conditionalFormatting>
  <conditionalFormatting sqref="G125">
    <cfRule type="duplicateValues" dxfId="655" priority="43"/>
  </conditionalFormatting>
  <conditionalFormatting sqref="G126">
    <cfRule type="duplicateValues" dxfId="654" priority="39"/>
  </conditionalFormatting>
  <conditionalFormatting sqref="G127">
    <cfRule type="duplicateValues" dxfId="653" priority="35"/>
  </conditionalFormatting>
  <conditionalFormatting sqref="G128">
    <cfRule type="duplicateValues" dxfId="652" priority="30"/>
    <cfRule type="duplicateValues" dxfId="651" priority="29"/>
  </conditionalFormatting>
  <conditionalFormatting sqref="G132">
    <cfRule type="duplicateValues" dxfId="650" priority="63"/>
  </conditionalFormatting>
  <conditionalFormatting sqref="G133">
    <cfRule type="duplicateValues" dxfId="649" priority="60"/>
  </conditionalFormatting>
  <conditionalFormatting sqref="G138">
    <cfRule type="duplicateValues" dxfId="648" priority="24"/>
    <cfRule type="duplicateValues" dxfId="647" priority="25"/>
  </conditionalFormatting>
  <conditionalFormatting sqref="G142">
    <cfRule type="duplicateValues" dxfId="646" priority="6"/>
  </conditionalFormatting>
  <conditionalFormatting sqref="G145:H145">
    <cfRule type="duplicateValues" dxfId="645" priority="5"/>
  </conditionalFormatting>
  <conditionalFormatting sqref="G58:I58">
    <cfRule type="duplicateValues" dxfId="644" priority="117"/>
  </conditionalFormatting>
  <conditionalFormatting sqref="H26">
    <cfRule type="duplicateValues" dxfId="643" priority="1"/>
  </conditionalFormatting>
  <conditionalFormatting sqref="H60">
    <cfRule type="duplicateValues" dxfId="642" priority="108"/>
    <cfRule type="duplicateValues" dxfId="641" priority="107"/>
  </conditionalFormatting>
  <conditionalFormatting sqref="H68">
    <cfRule type="duplicateValues" dxfId="640" priority="93"/>
  </conditionalFormatting>
  <conditionalFormatting sqref="H70">
    <cfRule type="duplicateValues" dxfId="639" priority="92"/>
  </conditionalFormatting>
  <conditionalFormatting sqref="I163">
    <cfRule type="duplicateValues" dxfId="638" priority="82"/>
  </conditionalFormatting>
  <dataValidations count="6">
    <dataValidation allowBlank="1" showInputMessage="1" showErrorMessage="1" sqref="Q2 Q144" xr:uid="{B3C26300-D834-40ED-B38F-AB55DD5B18BD}"/>
    <dataValidation type="list" allowBlank="1" showInputMessage="1" showErrorMessage="1" sqref="J3:J5 J15:J21 J103:J108 J114 J58:J70 J132:J134 J51 J23 J42:J48 J122:J127 J138 J144 J73:J89" xr:uid="{2A441821-7083-4DA6-AF19-4AA502D85DE8}">
      <formula1>"1, 2, 3, 4, 5, 6, 7, 8, 9, 10, 11, 12"</formula1>
    </dataValidation>
    <dataValidation type="list" allowBlank="1" showInputMessage="1" showErrorMessage="1" sqref="L3:L5 L15:L21 M66:N66 L103 L108:L109 L114 L58:L66 L130:L134 L95 L23:L24 L42:L48 L122:L127 L68:L76 L78:L81 L138 L144 L83:L89" xr:uid="{B10CA3F3-CE6D-446C-B069-1AD0E31F87FE}">
      <formula1>"New, Enhancement, Bugs, Compliance, Carry Over"</formula1>
    </dataValidation>
    <dataValidation type="list" allowBlank="1" showInputMessage="1" showErrorMessage="1" sqref="T3:T5 T11 T43:T44 T15:T21 T58:T59 T103:T105 T107:T109 T61:T66 T132:T133 T46:T48 T122:T127 T138 T68:T89" xr:uid="{9238878F-16C3-4AA9-8B11-DE6983F63CBD}">
      <formula1>"High, Medium, Low"</formula1>
    </dataValidation>
    <dataValidation type="list" allowBlank="1" showInputMessage="1" showErrorMessage="1" sqref="W3:W5 W11 W21 W15 W103:W105 W107:W109 W132:W133 W42:W48 W122 Z17:Z20 W88:W89 W138 Z25:Z27 AC31 AC90 Z144:Z145 AC16 AC122:AC123 AC125:AC127 W58:W86" xr:uid="{FC4AE55D-AE9E-4DFF-919B-F51A3D0F2C5E}">
      <formula1>"0, 1, 2, 3, 4, 5, 6, 7, 8, 9, 10, 11, 12"</formula1>
    </dataValidation>
    <dataValidation type="list" allowBlank="1" showInputMessage="1" showErrorMessage="1" sqref="AA17:AA20 V144 AA144:AA145 AD16 AA122:AA123 AA125:AA126 AA128" xr:uid="{DD310E4E-C7A3-41F3-AC07-323D1A0B2085}">
      <formula1>"Yes, No"</formula1>
    </dataValidation>
  </dataValidations>
  <hyperlinks>
    <hyperlink ref="AH88" r:id="rId1" display="https://pmicloud.sharepoint.com/:p:/r/teams/Comm.Deployment-Deployment-ID/Shared%20Documents/00.%20COMM_DEPLOYMENT/06.%20SPRINT/1.%20Sprint%202026/BRD%202026/Sprint%206%20-%20BRD%20-%20Compile/Sprint%206%202026%20-%20B2B%20-%20Toko,%20Principal,%20CITA,%20MITA,%20Mitra,%20Mitra%20Order/BRD%20AYO%20TOKO%20%26%20DTE%20-%20Retailer%20Analytics%20Enhancement.pptx?d=w0ffa8c1ab4574346ab0878a4017a1b68&amp;csf=1&amp;web=1&amp;e=RCa5Y0&amp;isSPOFile=1&amp;xsdata=MDV8MDJ8fDI1ZjMwNzIyOTZhOTQxZGQ3OTI2MDhkZWMxMTlhNmZlfDhiODZhNjVlM2MzYTQ0MDY4YWMzMTlhNmI1Y2M1MmJjfDB8MHw2MzkxNjA1MTMwNTMyMjczMDJ8VW5rbm93bnxWR1ZoYlhOVFpXTjFjbWwwZVZObGNuWnBZMlY4ZXlKRFFTSTZJbFJsWVcxelgwRlVVRk5sY25acFkyVmZVMUJQVEU5R0lpd2lWaUk2SWpBdU1DNHdNREF3SWl3aVVDSTZJbGRwYmpNeUlpd2lRVTRpT2lKUGRHaGxjaUlzSWxkVUlqb3hNWDA9fDF8TDJOb1lYUnpMekU1T20xbFpYUnBibWRmVFVkT2ExbHFiR2xPVkZWMFdsUlJOVmxwTURCUFZHUnBURmRKZWs5SFZYUk9hbEpxV2xSQ2FFMTZUWHBhVjFab1FIUm9jbVZoWkM1Mk1pOXRaWE56WVdkbGN5OHhOemd3TkRVME5UQTFNREl3fGYyZDhhYjBjZGY5NjQwYTM3OTI2MDhkZWMxMTlhNmZlfGE2NjNlNmQwYmM5ZjQ5OGZhNGFjNGY3OGQ4NmUzYTEz&amp;sdata=NDg1VTl5MjlSaXZLVGZpZzVBalgxdDhpODQ2YUZYQzl2WDBRaC9GNkhsOD0%3D&amp;ovuser=8b86a65e-3c3a-4406-8ac3-19a6b5cc52bc%2Cjalexand4%40PMINTL.NET" xr:uid="{479EB367-483F-4053-B5FB-040E6682C8F0}"/>
    <hyperlink ref="U107" r:id="rId2" tooltip="https://jira.app.pconnect.biz/browse/cde-58281" display="https://jira.app.pconnect.biz/browse/CDE-58281" xr:uid="{FEB702DF-0A32-43EA-9AE3-24C5D0727CA2}"/>
    <hyperlink ref="U108" r:id="rId3" xr:uid="{7AC8890E-2E69-4D6B-A4BD-1ECCED91CD57}"/>
    <hyperlink ref="AH42" r:id="rId4" display="https://pmicloud.sharepoint.com/:p:/r/teams/Comm.Deployment-Deployment-ID/Shared Documents/00. COMM_DEPLOYMENT/06. SPRINT/1. Sprint 2026/BRD 2026/Sprint 6 - BRD - Compile/Sprint 6 2026 - B2B - Toko, Principal, CITA, MITA, Mitra, Mitra Order/BRD Communicate ayo order status to iLogic.pptx?d=wd0e1d256dc384491a5683b29c344b4b9&amp;csf=1&amp;web=1&amp;e=fhaSoL" xr:uid="{35371F94-86D1-4181-A382-1A921E67E3D5}"/>
    <hyperlink ref="AH3" r:id="rId5" display="https://pmicloud.sharepoint.com/:b:/r/teams/Comm.Deployment-Deployment-ID/Shared Documents/00. COMM_DEPLOYMENT/06. SPRINT/1. Sprint 2026/BRD 2026/Sprint 7 - BRD - Compile/Sprint 7 2026 - B2B - Toko, Principal, CITA, MITA, Mitra, Mitra Order/BRD AYO TOKO to Provide CN Reward fix update.pdf?csf=1&amp;web=1&amp;e=XHOT2s" xr:uid="{8C05F457-4145-4B76-9AB0-13A2A58008FF}"/>
    <hyperlink ref="U110" r:id="rId6" display="https://wiki.app.pconnect.biz/pages/viewpage.action?pageId=1761746238&amp;spaceKey=CDE&amp;title=AYO%2BKasir%2BIQOS%2BXP%2BTrigger%2BSurvey%2Bfrom%2BPayment%2BStatus%2BUpdate" xr:uid="{8CA01E6E-2A8D-4520-86AC-AE28BF904F53}"/>
    <hyperlink ref="AH17" r:id="rId7" xr:uid="{F0C45BB8-E8CD-4F5C-9E04-AEE11FB28BFE}"/>
    <hyperlink ref="AH18" r:id="rId8" xr:uid="{5BBA96AE-C1D6-4F16-B5CC-57D5D5487DCB}"/>
    <hyperlink ref="AH114" r:id="rId9" xr:uid="{07AB3F0B-1424-4B97-B889-CE40533AD8C1}"/>
    <hyperlink ref="AD74" r:id="rId10" display="https://pmicloud.sharepoint.com/:p:/r/teams/Comm.Deployment-Deployment-ID/Shared Documents/00. COMM_DEPLOYMENT/06. SPRINT/1. Sprint 2026/BRD 2026/Sprint 6 - BRD - Compile/Sprint 6 2026 - MyHero/BRD Optimize PG Cash.pptx?d=wc74d2436a716410a9f01cb8a30fb862e&amp;csf=1&amp;web=1&amp;e=3zAc8N" xr:uid="{AB756396-2776-4868-9FBA-AD9DDE89B4B2}"/>
    <hyperlink ref="AD54" r:id="rId11" display="https://pmicloud.sharepoint.com/:p:/r/teams/Comm.Deployment-Deployment-ID/Shared Documents/00. COMM_DEPLOYMENT/06. SPRINT/1. Sprint 2026/BRD 2026/Sprint 6 - BRD - Compile/Sprint 6 2026 - MyHero/BRD Price Management Enhancement.pptx?d=w2a3cf2efe1bc48d481d1212ee17251ff&amp;csf=1&amp;web=1&amp;e=cHdMKO" xr:uid="{8C4ECBF2-9E0E-4885-92B1-06827BE07013}"/>
    <hyperlink ref="AD91" r:id="rId12" display="https://pmicloud-my.sharepoint.com/:p:/r/personal/jdharmaw_pmintl_net/Documents/CITA%20Chatbot%20Enhancement%20%E2%80%93%20Intent-Based%20Order%20Assistance%20(Phase%201%20%E2%80%93%20Temporary%20Solution).pptx?d=w607ad470f6a84bf4afc28d72f6c86667&amp;csf=1&amp;web=1&amp;e=GaDrTl" xr:uid="{B9A5821C-6424-4644-B947-7A5D2B69C064}"/>
    <hyperlink ref="AD90" r:id="rId13" xr:uid="{286FB103-6025-4686-AE6F-7021EFC4E438}"/>
    <hyperlink ref="AD49" r:id="rId14" display="https://pmicloud.sharepoint.com/:p:/r/teams/Comm.Deployment-Deployment-ID/Shared Documents/00. COMM_DEPLOYMENT/06. SPRINT/1. Sprint 2026/BRD 2026/Sprint 6 - BRD - Compile/Sprint 6 2026 - MyHero/BRD Invoice Adjustment.pptx?d=wb45b91fe07d7415fafe698f33c28c314&amp;csf=1&amp;web=1&amp;e=byeozX" xr:uid="{0239C67C-D67D-465E-958A-0DBC852AE284}"/>
    <hyperlink ref="AH101" r:id="rId15" display="https://pmicloud-my.sharepoint.com/:p:/g/personal/rtjandra_pmintl_net/IQCBCd4l9K6VS6AoHS1HWsxuAcp_xx_CIHa-19J72JHa6vE?e=SbCKSu" xr:uid="{CBA4B662-F17A-42B5-9497-4F7382174A86}"/>
    <hyperlink ref="AH102" r:id="rId16" display="https://pmicloud-my.sharepoint.com/:p:/g/personal/rtjandra_pmintl_net/IQDyRJf_GUJFS6WPKT4SHa7aAc7lNj6uGUzuRJ8vBM8O6Wo?e=IgvChi" xr:uid="{72BE32D5-A43D-4C2D-AEE1-90B6508F76EC}"/>
    <hyperlink ref="AH136" r:id="rId17" xr:uid="{61694C07-6C75-404A-819F-33E6DB79DE71}"/>
    <hyperlink ref="AH11" r:id="rId18" xr:uid="{648A8BAC-4AF6-47DB-87B1-8A27F163ABE7}"/>
    <hyperlink ref="AH21" r:id="rId19" xr:uid="{8AF5E9F1-D5EA-4513-AD4F-EA4E99F29318}"/>
    <hyperlink ref="AH37" r:id="rId20" xr:uid="{25A74D36-9A29-4657-8764-B04A4A724DF8}"/>
    <hyperlink ref="AH44" r:id="rId21" xr:uid="{A698B5AA-F515-4A6C-8B10-0D45FAB595C4}"/>
    <hyperlink ref="AH36" r:id="rId22" xr:uid="{D7D75CF2-94F4-4090-93CD-FDC9FBC08F95}"/>
    <hyperlink ref="AH55" r:id="rId23" xr:uid="{A1A78997-F4F7-4649-9E0C-019049315BE3}"/>
    <hyperlink ref="AH53" r:id="rId24" xr:uid="{DA279F38-F215-4406-A15E-E1D97E92018B}"/>
    <hyperlink ref="AH67" r:id="rId25" xr:uid="{91722101-FE44-47B7-9A0B-7C94F0C4A33F}"/>
    <hyperlink ref="AH104" r:id="rId26" xr:uid="{EB6F5AD4-1F17-4338-8181-F05A7076C1B7}"/>
    <hyperlink ref="AH33" r:id="rId27" xr:uid="{7FE6406A-867E-49F4-94B1-43A5BA633D57}"/>
    <hyperlink ref="AH57" r:id="rId28" xr:uid="{F75E8968-D5C8-4C08-B206-39634D264643}"/>
    <hyperlink ref="AH70" r:id="rId29" xr:uid="{840D8221-59B6-43A6-A4DE-3C72CB189252}"/>
    <hyperlink ref="AH75" r:id="rId30" xr:uid="{29295512-BB21-4FA9-921E-9E281FD0C1A8}"/>
    <hyperlink ref="AH77" r:id="rId31" xr:uid="{E416B08F-56ED-452B-A7FD-5C83F1162940}"/>
    <hyperlink ref="AH96" r:id="rId32" xr:uid="{5F99F10A-3A6B-4D20-A1ED-B1D670FA725A}"/>
    <hyperlink ref="AH40" r:id="rId33" xr:uid="{3DF7FA48-42A6-4C65-ACCF-1282702EFBDA}"/>
    <hyperlink ref="AH61" r:id="rId34" xr:uid="{732B64E6-890A-47AA-8280-941F4ABBB66B}"/>
    <hyperlink ref="AH64" r:id="rId35" xr:uid="{3023C1EB-547E-4E2E-BDC8-C067B9E79FE9}"/>
    <hyperlink ref="AH41" r:id="rId36" xr:uid="{523819F2-4579-47E5-8E2C-FCD4A9E863DA}"/>
    <hyperlink ref="AH86" r:id="rId37" xr:uid="{C3FA0DE6-BE21-404D-AE4C-F76053537515}"/>
    <hyperlink ref="AH8" r:id="rId38" xr:uid="{51E63E64-0D21-483D-AD8A-E4F1693A27F7}"/>
    <hyperlink ref="AH4" r:id="rId39" xr:uid="{8E7043F0-214D-4773-B999-682865480EDF}"/>
    <hyperlink ref="AH25" r:id="rId40" xr:uid="{97AF3843-670A-4123-8FCF-89B3EA5A2CB2}"/>
    <hyperlink ref="AH31" r:id="rId41" xr:uid="{10E0DE36-CDAD-4141-8231-1690974BD72E}"/>
    <hyperlink ref="AD138" r:id="rId42" display="https://pmicloud-my.sharepoint.com/:p:/g/personal/jalexand4_pmintl_net/IQDu6e7iOxpTQZp-Dn7NdP5mAZZ-ktBeDujJkUIjfwQsQgo?e=XkQI4g" xr:uid="{1F160633-3A55-4867-9C18-87946C53C781}"/>
    <hyperlink ref="AH141" r:id="rId43" display="https://pmicloud-my.sharepoint.com/:p:/r/personal/rtjandra_pmintl_net/Documents/Documents/BRD 2026/BRD_ZA_Toko Web %26 PWA South Africa.pptx?d=w6930656cb4d742d4996a476acd7ff843&amp;csf=1&amp;web=1&amp;e=pnyjCE" xr:uid="{1CB95E20-01DE-4F62-88E4-B031D3892927}"/>
    <hyperlink ref="U136" r:id="rId44" xr:uid="{9DD1BCF5-38CE-4E99-956D-9557BD62391C}"/>
    <hyperlink ref="U29" r:id="rId45" xr:uid="{E5604F65-AFAD-493C-9AED-F4C26C20B43E}"/>
    <hyperlink ref="U16" r:id="rId46" xr:uid="{5F2A5DC0-9C7E-49F3-AE9C-C7B74077B3EB}"/>
    <hyperlink ref="AH138" r:id="rId47" xr:uid="{11BDFE45-98D5-4BE8-B749-4C4D6D1CA7CD}"/>
  </hyperlinks>
  <pageMargins left="0.7" right="0.7" top="0.75" bottom="0.75" header="0.3" footer="0.3"/>
  <pageSetup orientation="portrait" r:id="rId48"/>
  <legacyDrawing r:id="rId49"/>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7E652-503E-4476-8296-8A006FC296DD}">
  <sheetPr codeName="Sheet35"/>
  <dimension ref="A2:I38"/>
  <sheetViews>
    <sheetView workbookViewId="0">
      <selection activeCell="F17" sqref="F17"/>
    </sheetView>
  </sheetViews>
  <sheetFormatPr defaultRowHeight="14.45"/>
  <cols>
    <col min="1" max="1" width="14.5703125" bestFit="1" customWidth="1"/>
    <col min="2" max="2" width="10.5703125" bestFit="1" customWidth="1"/>
    <col min="4" max="4" width="14.5703125" bestFit="1" customWidth="1"/>
    <col min="5" max="5" width="15.5703125" bestFit="1" customWidth="1"/>
    <col min="6" max="6" width="6.42578125" bestFit="1" customWidth="1"/>
    <col min="7" max="7" width="8.5703125" bestFit="1" customWidth="1"/>
    <col min="8" max="8" width="6.5703125" bestFit="1" customWidth="1"/>
    <col min="9" max="10" width="10.42578125" bestFit="1" customWidth="1"/>
  </cols>
  <sheetData>
    <row r="2" spans="1:9">
      <c r="A2" s="1099" t="s">
        <v>2424</v>
      </c>
      <c r="B2" t="s">
        <v>2738</v>
      </c>
      <c r="D2" s="1099" t="s">
        <v>2738</v>
      </c>
      <c r="E2" s="1099" t="s">
        <v>3529</v>
      </c>
    </row>
    <row r="3" spans="1:9">
      <c r="A3" s="1100" t="s">
        <v>101</v>
      </c>
      <c r="B3">
        <v>36</v>
      </c>
      <c r="D3" s="1099" t="s">
        <v>2424</v>
      </c>
      <c r="E3" t="s">
        <v>2944</v>
      </c>
      <c r="F3" t="s">
        <v>583</v>
      </c>
      <c r="G3" t="s">
        <v>2535</v>
      </c>
      <c r="H3" t="s">
        <v>1710</v>
      </c>
      <c r="I3" t="s">
        <v>2169</v>
      </c>
    </row>
    <row r="4" spans="1:9">
      <c r="A4" s="1100" t="s">
        <v>222</v>
      </c>
      <c r="B4">
        <v>4</v>
      </c>
      <c r="D4" s="1100" t="s">
        <v>101</v>
      </c>
      <c r="E4">
        <v>7</v>
      </c>
      <c r="F4">
        <v>27</v>
      </c>
      <c r="G4">
        <v>1</v>
      </c>
      <c r="H4">
        <v>1</v>
      </c>
      <c r="I4">
        <v>36</v>
      </c>
    </row>
    <row r="5" spans="1:9">
      <c r="A5" s="1100" t="s">
        <v>2170</v>
      </c>
      <c r="B5">
        <v>2</v>
      </c>
      <c r="D5" s="1100" t="s">
        <v>222</v>
      </c>
      <c r="E5">
        <v>4</v>
      </c>
      <c r="I5">
        <v>4</v>
      </c>
    </row>
    <row r="6" spans="1:9">
      <c r="A6" s="1100" t="s">
        <v>42</v>
      </c>
      <c r="B6">
        <v>13</v>
      </c>
      <c r="D6" s="1100" t="s">
        <v>2170</v>
      </c>
      <c r="E6">
        <v>2</v>
      </c>
      <c r="I6">
        <v>2</v>
      </c>
    </row>
    <row r="7" spans="1:9">
      <c r="A7" s="1100" t="s">
        <v>263</v>
      </c>
      <c r="B7">
        <v>16</v>
      </c>
      <c r="D7" s="1100" t="s">
        <v>42</v>
      </c>
      <c r="E7">
        <v>2</v>
      </c>
      <c r="F7">
        <v>6</v>
      </c>
      <c r="G7">
        <v>2</v>
      </c>
      <c r="H7">
        <v>3</v>
      </c>
      <c r="I7">
        <v>13</v>
      </c>
    </row>
    <row r="8" spans="1:9">
      <c r="A8" s="1100" t="s">
        <v>94</v>
      </c>
      <c r="B8">
        <v>6</v>
      </c>
      <c r="D8" s="1100" t="s">
        <v>263</v>
      </c>
      <c r="E8">
        <v>6</v>
      </c>
      <c r="F8">
        <v>8</v>
      </c>
      <c r="G8">
        <v>1</v>
      </c>
      <c r="H8">
        <v>1</v>
      </c>
      <c r="I8">
        <v>16</v>
      </c>
    </row>
    <row r="9" spans="1:9">
      <c r="A9" s="1100" t="s">
        <v>180</v>
      </c>
      <c r="B9">
        <v>8</v>
      </c>
      <c r="D9" s="1100" t="s">
        <v>94</v>
      </c>
      <c r="E9">
        <v>1</v>
      </c>
      <c r="F9">
        <v>5</v>
      </c>
      <c r="I9">
        <v>6</v>
      </c>
    </row>
    <row r="10" spans="1:9">
      <c r="A10" s="1100" t="s">
        <v>704</v>
      </c>
      <c r="B10">
        <v>2</v>
      </c>
      <c r="D10" s="1100" t="s">
        <v>180</v>
      </c>
      <c r="E10">
        <v>6</v>
      </c>
      <c r="F10">
        <v>2</v>
      </c>
      <c r="I10">
        <v>8</v>
      </c>
    </row>
    <row r="11" spans="1:9">
      <c r="A11" s="1100" t="s">
        <v>85</v>
      </c>
      <c r="B11">
        <v>47</v>
      </c>
      <c r="D11" s="1100" t="s">
        <v>704</v>
      </c>
      <c r="E11">
        <v>2</v>
      </c>
      <c r="I11">
        <v>2</v>
      </c>
    </row>
    <row r="12" spans="1:9">
      <c r="A12" s="1100" t="s">
        <v>358</v>
      </c>
      <c r="B12">
        <v>2</v>
      </c>
      <c r="D12" s="1100" t="s">
        <v>85</v>
      </c>
      <c r="E12">
        <v>17</v>
      </c>
      <c r="F12">
        <v>30</v>
      </c>
      <c r="I12">
        <v>47</v>
      </c>
    </row>
    <row r="13" spans="1:9">
      <c r="A13" s="1100" t="s">
        <v>2655</v>
      </c>
      <c r="B13">
        <v>2</v>
      </c>
      <c r="D13" s="1100" t="s">
        <v>358</v>
      </c>
      <c r="E13">
        <v>1</v>
      </c>
      <c r="F13">
        <v>1</v>
      </c>
      <c r="I13">
        <v>2</v>
      </c>
    </row>
    <row r="14" spans="1:9">
      <c r="A14" s="1100" t="s">
        <v>2935</v>
      </c>
      <c r="B14">
        <v>1</v>
      </c>
      <c r="D14" s="1100" t="s">
        <v>2655</v>
      </c>
      <c r="E14">
        <v>2</v>
      </c>
      <c r="I14">
        <v>2</v>
      </c>
    </row>
    <row r="15" spans="1:9">
      <c r="A15" s="1100" t="s">
        <v>4090</v>
      </c>
      <c r="B15">
        <v>1</v>
      </c>
      <c r="D15" s="1100" t="s">
        <v>2935</v>
      </c>
      <c r="H15">
        <v>1</v>
      </c>
      <c r="I15">
        <v>1</v>
      </c>
    </row>
    <row r="16" spans="1:9">
      <c r="A16" s="1100" t="s">
        <v>603</v>
      </c>
      <c r="B16">
        <v>1</v>
      </c>
      <c r="D16" s="1100" t="s">
        <v>4090</v>
      </c>
      <c r="H16">
        <v>1</v>
      </c>
      <c r="I16">
        <v>1</v>
      </c>
    </row>
    <row r="17" spans="1:9">
      <c r="A17" s="1100" t="s">
        <v>2169</v>
      </c>
      <c r="B17">
        <v>141</v>
      </c>
      <c r="D17" s="1100" t="s">
        <v>603</v>
      </c>
      <c r="E17">
        <v>1</v>
      </c>
      <c r="I17">
        <v>1</v>
      </c>
    </row>
    <row r="18" spans="1:9">
      <c r="D18" s="1100" t="s">
        <v>2169</v>
      </c>
      <c r="E18">
        <v>51</v>
      </c>
      <c r="F18">
        <v>79</v>
      </c>
      <c r="G18">
        <v>4</v>
      </c>
      <c r="H18">
        <v>7</v>
      </c>
      <c r="I18">
        <v>141</v>
      </c>
    </row>
    <row r="24" spans="1:9" ht="15" thickBot="1"/>
    <row r="25" spans="1:9">
      <c r="B25" s="1598" t="s">
        <v>4113</v>
      </c>
      <c r="C25" s="1599"/>
      <c r="D25" s="1599"/>
      <c r="E25" s="1599"/>
      <c r="F25" s="1599"/>
      <c r="G25" s="1600"/>
    </row>
    <row r="26" spans="1:9">
      <c r="B26" s="1450" t="s">
        <v>2549</v>
      </c>
      <c r="C26" s="1450" t="s">
        <v>4114</v>
      </c>
      <c r="D26" s="1450" t="s">
        <v>2944</v>
      </c>
      <c r="E26" s="1450" t="s">
        <v>583</v>
      </c>
      <c r="F26" s="1450" t="s">
        <v>2535</v>
      </c>
      <c r="G26" s="1450" t="s">
        <v>1710</v>
      </c>
    </row>
    <row r="27" spans="1:9">
      <c r="B27" s="1416" t="s">
        <v>101</v>
      </c>
      <c r="C27" s="1417">
        <v>36</v>
      </c>
      <c r="D27" s="1417">
        <v>7</v>
      </c>
      <c r="E27" s="1417">
        <v>27</v>
      </c>
      <c r="F27" s="1417">
        <v>1</v>
      </c>
      <c r="G27" s="1417">
        <v>1</v>
      </c>
    </row>
    <row r="28" spans="1:9">
      <c r="B28" s="1416" t="s">
        <v>222</v>
      </c>
      <c r="C28" s="1417">
        <v>4</v>
      </c>
      <c r="D28" s="1417">
        <v>4</v>
      </c>
      <c r="E28" s="1417"/>
      <c r="F28" s="1417"/>
      <c r="G28" s="1417"/>
    </row>
    <row r="29" spans="1:9">
      <c r="B29" s="1416" t="s">
        <v>2170</v>
      </c>
      <c r="C29" s="1417">
        <v>2</v>
      </c>
      <c r="D29" s="1417">
        <v>2</v>
      </c>
      <c r="E29" s="1417"/>
      <c r="F29" s="1417"/>
      <c r="G29" s="1417"/>
    </row>
    <row r="30" spans="1:9">
      <c r="B30" s="1416" t="s">
        <v>42</v>
      </c>
      <c r="C30" s="1417">
        <v>13</v>
      </c>
      <c r="D30" s="1417">
        <v>2</v>
      </c>
      <c r="E30" s="1417">
        <v>6</v>
      </c>
      <c r="F30" s="1417">
        <v>2</v>
      </c>
      <c r="G30" s="1417">
        <v>3</v>
      </c>
    </row>
    <row r="31" spans="1:9">
      <c r="B31" s="1416" t="s">
        <v>263</v>
      </c>
      <c r="C31" s="1417">
        <v>16</v>
      </c>
      <c r="D31" s="1417">
        <v>6</v>
      </c>
      <c r="E31" s="1417">
        <v>8</v>
      </c>
      <c r="F31" s="1417">
        <v>1</v>
      </c>
      <c r="G31" s="1417">
        <v>1</v>
      </c>
    </row>
    <row r="32" spans="1:9">
      <c r="B32" s="1416" t="s">
        <v>94</v>
      </c>
      <c r="C32" s="1417">
        <v>6</v>
      </c>
      <c r="D32" s="1417">
        <v>1</v>
      </c>
      <c r="E32" s="1417">
        <v>5</v>
      </c>
      <c r="F32" s="1417"/>
      <c r="G32" s="1417"/>
    </row>
    <row r="33" spans="2:7">
      <c r="B33" s="1416" t="s">
        <v>180</v>
      </c>
      <c r="C33" s="1417">
        <v>8</v>
      </c>
      <c r="D33" s="1417">
        <v>6</v>
      </c>
      <c r="E33" s="1417">
        <v>2</v>
      </c>
      <c r="F33" s="1417"/>
      <c r="G33" s="1417"/>
    </row>
    <row r="34" spans="2:7">
      <c r="B34" s="1416" t="s">
        <v>704</v>
      </c>
      <c r="C34" s="1417">
        <v>2</v>
      </c>
      <c r="D34" s="1417">
        <v>2</v>
      </c>
      <c r="E34" s="1417"/>
      <c r="F34" s="1417"/>
      <c r="G34" s="1417"/>
    </row>
    <row r="35" spans="2:7">
      <c r="B35" s="1416" t="s">
        <v>85</v>
      </c>
      <c r="C35" s="1417">
        <v>47</v>
      </c>
      <c r="D35" s="1417">
        <v>17</v>
      </c>
      <c r="E35" s="1417">
        <v>30</v>
      </c>
      <c r="F35" s="1417"/>
      <c r="G35" s="1417"/>
    </row>
    <row r="36" spans="2:7">
      <c r="B36" s="1416" t="s">
        <v>358</v>
      </c>
      <c r="C36" s="1417">
        <v>2</v>
      </c>
      <c r="D36" s="1417">
        <v>1</v>
      </c>
      <c r="E36" s="1417">
        <v>1</v>
      </c>
      <c r="F36" s="1417"/>
      <c r="G36" s="1417"/>
    </row>
    <row r="37" spans="2:7">
      <c r="B37" s="1416" t="s">
        <v>2655</v>
      </c>
      <c r="C37" s="1417">
        <v>2</v>
      </c>
      <c r="D37" s="1417">
        <v>2</v>
      </c>
      <c r="E37" s="1417"/>
      <c r="F37" s="1417"/>
      <c r="G37" s="1417"/>
    </row>
    <row r="38" spans="2:7">
      <c r="B38" s="1450" t="s">
        <v>2150</v>
      </c>
      <c r="C38" s="1451">
        <f>SUM(C27:C37)</f>
        <v>138</v>
      </c>
      <c r="D38" s="1451">
        <f>SUM(D27:D37)</f>
        <v>50</v>
      </c>
      <c r="E38" s="1451">
        <f>SUM(E27:E37)</f>
        <v>79</v>
      </c>
      <c r="F38" s="1451">
        <f>SUM(F27:F37)</f>
        <v>4</v>
      </c>
      <c r="G38" s="1451">
        <f>SUM(G27:G37)</f>
        <v>5</v>
      </c>
    </row>
  </sheetData>
  <mergeCells count="1">
    <mergeCell ref="B25:G25"/>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4CD98-2B11-4DBB-9B6D-495159805DEC}">
  <sheetPr codeName="Sheet36"/>
  <dimension ref="A1:L31"/>
  <sheetViews>
    <sheetView topLeftCell="D1" workbookViewId="0">
      <pane ySplit="1" topLeftCell="A2" activePane="bottomLeft" state="frozen"/>
      <selection pane="bottomLeft" activeCell="E25" sqref="E25"/>
    </sheetView>
  </sheetViews>
  <sheetFormatPr defaultRowHeight="14.45"/>
  <cols>
    <col min="1" max="1" width="11.42578125" bestFit="1" customWidth="1"/>
    <col min="2" max="2" width="16.5703125" bestFit="1" customWidth="1"/>
    <col min="3" max="3" width="84.42578125" customWidth="1"/>
    <col min="4" max="4" width="58.42578125" style="356" customWidth="1"/>
    <col min="5" max="5" width="58.42578125" style="722" customWidth="1"/>
    <col min="6" max="6" width="29.42578125" customWidth="1"/>
    <col min="7" max="7" width="21.5703125" customWidth="1"/>
    <col min="8" max="8" width="17.42578125" customWidth="1"/>
    <col min="9" max="9" width="16.42578125" customWidth="1"/>
    <col min="10" max="10" width="15.5703125" customWidth="1"/>
    <col min="16" max="16" width="19.42578125" bestFit="1" customWidth="1"/>
  </cols>
  <sheetData>
    <row r="1" spans="1:12" ht="29.1">
      <c r="A1" s="777" t="s">
        <v>2549</v>
      </c>
      <c r="B1" s="777" t="s">
        <v>2571</v>
      </c>
      <c r="C1" s="777" t="s">
        <v>2147</v>
      </c>
      <c r="D1" s="1362" t="s">
        <v>837</v>
      </c>
      <c r="E1" s="1362" t="s">
        <v>10</v>
      </c>
      <c r="F1" s="777" t="s">
        <v>11</v>
      </c>
      <c r="G1" s="1362" t="s">
        <v>2550</v>
      </c>
      <c r="H1" t="s">
        <v>2572</v>
      </c>
      <c r="I1" s="777" t="s">
        <v>2573</v>
      </c>
      <c r="J1" s="777" t="s">
        <v>2574</v>
      </c>
      <c r="K1" s="777" t="s">
        <v>4115</v>
      </c>
      <c r="L1" s="777" t="s">
        <v>4116</v>
      </c>
    </row>
    <row r="2" spans="1:12" ht="57.95">
      <c r="A2" s="1025" t="s">
        <v>2577</v>
      </c>
      <c r="B2" s="1025" t="s">
        <v>2577</v>
      </c>
      <c r="C2" s="137" t="s">
        <v>2578</v>
      </c>
      <c r="D2" s="356" t="s">
        <v>2579</v>
      </c>
      <c r="E2" s="722" t="s">
        <v>2580</v>
      </c>
      <c r="F2" t="s">
        <v>2694</v>
      </c>
      <c r="G2">
        <f>'Sprint 7'!$B$3</f>
        <v>0</v>
      </c>
      <c r="H2">
        <v>33</v>
      </c>
      <c r="I2">
        <v>27</v>
      </c>
      <c r="J2">
        <v>6</v>
      </c>
    </row>
    <row r="3" spans="1:12" ht="57.95">
      <c r="A3" t="s">
        <v>2582</v>
      </c>
      <c r="B3" s="123" t="s">
        <v>2583</v>
      </c>
      <c r="C3" s="137" t="s">
        <v>2578</v>
      </c>
      <c r="D3" s="356" t="s">
        <v>2579</v>
      </c>
      <c r="E3" s="722" t="s">
        <v>2580</v>
      </c>
      <c r="F3" t="s">
        <v>2588</v>
      </c>
      <c r="G3">
        <f>'Sprint 7'!$B$4</f>
        <v>0</v>
      </c>
      <c r="H3">
        <v>3</v>
      </c>
    </row>
    <row r="4" spans="1:12" ht="57.95">
      <c r="A4" t="s">
        <v>2586</v>
      </c>
      <c r="B4" s="1360" t="s">
        <v>2587</v>
      </c>
      <c r="C4" s="137" t="s">
        <v>2578</v>
      </c>
      <c r="D4" s="356" t="s">
        <v>2579</v>
      </c>
      <c r="E4" s="722" t="s">
        <v>2580</v>
      </c>
      <c r="F4" t="s">
        <v>2588</v>
      </c>
      <c r="G4">
        <f>'Sprint 7'!$B$5</f>
        <v>0</v>
      </c>
      <c r="H4">
        <v>3</v>
      </c>
    </row>
    <row r="5" spans="1:12" ht="57.95">
      <c r="A5" t="s">
        <v>2577</v>
      </c>
      <c r="B5" t="s">
        <v>53</v>
      </c>
      <c r="C5" s="137" t="s">
        <v>2578</v>
      </c>
      <c r="D5" s="356" t="s">
        <v>2579</v>
      </c>
      <c r="E5" s="722" t="s">
        <v>2580</v>
      </c>
      <c r="F5" t="s">
        <v>2588</v>
      </c>
      <c r="G5">
        <f>'Sprint 7'!$B$6</f>
        <v>0</v>
      </c>
      <c r="H5">
        <v>3</v>
      </c>
      <c r="I5">
        <v>6</v>
      </c>
      <c r="J5">
        <v>1</v>
      </c>
    </row>
    <row r="6" spans="1:12" ht="57.95">
      <c r="A6" t="s">
        <v>2629</v>
      </c>
      <c r="B6" t="s">
        <v>2629</v>
      </c>
      <c r="C6" s="137" t="s">
        <v>2578</v>
      </c>
      <c r="D6" s="356" t="s">
        <v>2579</v>
      </c>
      <c r="E6" s="722" t="s">
        <v>2580</v>
      </c>
      <c r="F6" t="s">
        <v>2612</v>
      </c>
      <c r="G6">
        <f>'Sprint 7'!$B$7</f>
        <v>0</v>
      </c>
      <c r="H6">
        <v>6</v>
      </c>
      <c r="I6">
        <v>34</v>
      </c>
      <c r="J6">
        <v>5</v>
      </c>
    </row>
    <row r="7" spans="1:12">
      <c r="A7" t="s">
        <v>263</v>
      </c>
      <c r="B7" t="s">
        <v>263</v>
      </c>
      <c r="C7" s="1363" t="s">
        <v>2730</v>
      </c>
      <c r="D7" s="356" t="s">
        <v>4117</v>
      </c>
      <c r="E7" s="722" t="s">
        <v>4118</v>
      </c>
      <c r="F7" t="s">
        <v>2598</v>
      </c>
      <c r="K7" t="s">
        <v>583</v>
      </c>
    </row>
    <row r="8" spans="1:12" ht="29.1">
      <c r="A8" t="s">
        <v>263</v>
      </c>
      <c r="B8" t="s">
        <v>263</v>
      </c>
      <c r="C8" s="1361" t="s">
        <v>4119</v>
      </c>
      <c r="D8" s="356" t="s">
        <v>4120</v>
      </c>
      <c r="E8" s="722" t="s">
        <v>4121</v>
      </c>
      <c r="F8" t="s">
        <v>2598</v>
      </c>
      <c r="I8">
        <v>6</v>
      </c>
    </row>
    <row r="9" spans="1:12" ht="57.95">
      <c r="A9" t="s">
        <v>263</v>
      </c>
      <c r="B9" t="s">
        <v>263</v>
      </c>
      <c r="C9" s="137" t="s">
        <v>2578</v>
      </c>
      <c r="D9" s="356" t="s">
        <v>2579</v>
      </c>
      <c r="E9" s="722" t="s">
        <v>2580</v>
      </c>
      <c r="F9" t="s">
        <v>2598</v>
      </c>
      <c r="I9">
        <v>12</v>
      </c>
    </row>
    <row r="10" spans="1:12" ht="29.1">
      <c r="A10" s="1312" t="s">
        <v>1193</v>
      </c>
      <c r="B10" s="1312" t="s">
        <v>1193</v>
      </c>
      <c r="C10" s="405" t="s">
        <v>2591</v>
      </c>
      <c r="D10" s="356" t="s">
        <v>2592</v>
      </c>
      <c r="E10" s="722" t="s">
        <v>2593</v>
      </c>
      <c r="G10">
        <f>'Sprint 7'!$B$11</f>
        <v>0</v>
      </c>
      <c r="H10">
        <v>3</v>
      </c>
    </row>
    <row r="11" spans="1:12">
      <c r="A11" s="1312" t="s">
        <v>2582</v>
      </c>
      <c r="B11" s="1312" t="s">
        <v>2594</v>
      </c>
      <c r="C11" s="634" t="s">
        <v>2595</v>
      </c>
      <c r="D11" s="356" t="s">
        <v>2596</v>
      </c>
      <c r="E11" s="722" t="s">
        <v>2597</v>
      </c>
      <c r="F11" t="s">
        <v>2598</v>
      </c>
      <c r="G11">
        <f>'Sprint 7'!$B$12</f>
        <v>0</v>
      </c>
      <c r="H11">
        <v>3</v>
      </c>
    </row>
    <row r="12" spans="1:12">
      <c r="A12" t="s">
        <v>2582</v>
      </c>
      <c r="B12" t="s">
        <v>2594</v>
      </c>
      <c r="C12" s="634" t="s">
        <v>2599</v>
      </c>
      <c r="D12" s="356" t="s">
        <v>2596</v>
      </c>
      <c r="E12" s="722" t="s">
        <v>2597</v>
      </c>
      <c r="F12" t="s">
        <v>2598</v>
      </c>
      <c r="G12" t="str">
        <f>'Sprint 7'!$B$13</f>
        <v>AP.04.26.008</v>
      </c>
      <c r="H12">
        <v>3</v>
      </c>
    </row>
    <row r="13" spans="1:12">
      <c r="A13" t="s">
        <v>1872</v>
      </c>
      <c r="B13" t="s">
        <v>1872</v>
      </c>
      <c r="C13" s="356" t="s">
        <v>2600</v>
      </c>
      <c r="D13" s="356" t="s">
        <v>2601</v>
      </c>
    </row>
    <row r="14" spans="1:12">
      <c r="A14" t="s">
        <v>1872</v>
      </c>
      <c r="B14" t="s">
        <v>1872</v>
      </c>
      <c r="C14" s="356" t="s">
        <v>2602</v>
      </c>
    </row>
    <row r="15" spans="1:12">
      <c r="A15" t="s">
        <v>1872</v>
      </c>
      <c r="B15" t="s">
        <v>1872</v>
      </c>
      <c r="C15" s="356" t="s">
        <v>2603</v>
      </c>
      <c r="G15">
        <f>'Sprint 7'!$B$14</f>
        <v>0</v>
      </c>
      <c r="H15">
        <v>3</v>
      </c>
    </row>
    <row r="16" spans="1:12" ht="57.95">
      <c r="A16" t="s">
        <v>2604</v>
      </c>
      <c r="B16" t="s">
        <v>2604</v>
      </c>
      <c r="C16" s="137" t="s">
        <v>2578</v>
      </c>
      <c r="D16" s="356" t="s">
        <v>2579</v>
      </c>
      <c r="E16" s="722" t="s">
        <v>2580</v>
      </c>
      <c r="F16" t="s">
        <v>2581</v>
      </c>
      <c r="G16">
        <f>'Sprint 7'!$B$15</f>
        <v>0</v>
      </c>
      <c r="H16">
        <v>12</v>
      </c>
      <c r="I16">
        <v>36</v>
      </c>
    </row>
    <row r="17" spans="1:11" ht="43.5">
      <c r="A17" t="s">
        <v>263</v>
      </c>
      <c r="B17" t="s">
        <v>263</v>
      </c>
      <c r="C17" s="137" t="s">
        <v>4122</v>
      </c>
      <c r="D17" s="356" t="s">
        <v>4123</v>
      </c>
      <c r="E17" s="722" t="s">
        <v>4124</v>
      </c>
      <c r="F17" t="s">
        <v>2598</v>
      </c>
      <c r="K17" t="s">
        <v>583</v>
      </c>
    </row>
    <row r="18" spans="1:11" ht="29.1">
      <c r="A18" t="s">
        <v>263</v>
      </c>
      <c r="B18" t="s">
        <v>263</v>
      </c>
      <c r="C18" s="137" t="s">
        <v>4125</v>
      </c>
      <c r="D18" s="356" t="s">
        <v>4126</v>
      </c>
      <c r="E18" s="722" t="s">
        <v>4127</v>
      </c>
      <c r="F18" t="s">
        <v>2598</v>
      </c>
      <c r="I18">
        <v>10</v>
      </c>
    </row>
    <row r="19" spans="1:11">
      <c r="A19" t="s">
        <v>263</v>
      </c>
      <c r="B19" t="s">
        <v>263</v>
      </c>
      <c r="C19" s="137" t="s">
        <v>4128</v>
      </c>
      <c r="D19" s="356" t="s">
        <v>4129</v>
      </c>
      <c r="E19" s="722" t="s">
        <v>4130</v>
      </c>
      <c r="F19" t="s">
        <v>2598</v>
      </c>
      <c r="I19">
        <v>9</v>
      </c>
    </row>
    <row r="20" spans="1:11">
      <c r="A20" t="s">
        <v>263</v>
      </c>
      <c r="B20" t="s">
        <v>263</v>
      </c>
      <c r="C20" s="137" t="s">
        <v>4131</v>
      </c>
      <c r="D20" s="356" t="s">
        <v>4132</v>
      </c>
      <c r="E20" s="722" t="s">
        <v>4133</v>
      </c>
      <c r="F20" t="s">
        <v>2598</v>
      </c>
      <c r="I20">
        <v>10</v>
      </c>
    </row>
    <row r="21" spans="1:11">
      <c r="A21" t="s">
        <v>263</v>
      </c>
      <c r="B21" t="s">
        <v>263</v>
      </c>
      <c r="C21" s="137" t="s">
        <v>4134</v>
      </c>
      <c r="D21" s="356" t="s">
        <v>4135</v>
      </c>
      <c r="E21" s="722" t="s">
        <v>4136</v>
      </c>
      <c r="F21" t="s">
        <v>2598</v>
      </c>
      <c r="I21">
        <v>3</v>
      </c>
    </row>
    <row r="22" spans="1:11" ht="29.1">
      <c r="A22" t="s">
        <v>263</v>
      </c>
      <c r="B22" t="s">
        <v>263</v>
      </c>
      <c r="C22" s="137" t="s">
        <v>4137</v>
      </c>
      <c r="D22" s="356" t="s">
        <v>4138</v>
      </c>
      <c r="E22" s="356" t="s">
        <v>4139</v>
      </c>
      <c r="F22" t="s">
        <v>2598</v>
      </c>
      <c r="I22">
        <v>22</v>
      </c>
    </row>
    <row r="23" spans="1:11" ht="57.95">
      <c r="A23" t="s">
        <v>101</v>
      </c>
      <c r="C23" s="137" t="s">
        <v>2605</v>
      </c>
      <c r="D23" s="356" t="s">
        <v>2606</v>
      </c>
      <c r="E23" s="356" t="s">
        <v>2607</v>
      </c>
      <c r="F23" t="s">
        <v>2608</v>
      </c>
    </row>
    <row r="24" spans="1:11">
      <c r="A24" t="s">
        <v>101</v>
      </c>
      <c r="B24" t="s">
        <v>101</v>
      </c>
      <c r="C24" s="137" t="s">
        <v>2609</v>
      </c>
      <c r="D24" s="356" t="s">
        <v>2610</v>
      </c>
      <c r="E24" s="356" t="s">
        <v>2611</v>
      </c>
      <c r="F24" t="s">
        <v>2612</v>
      </c>
      <c r="H24">
        <v>20</v>
      </c>
    </row>
    <row r="25" spans="1:11">
      <c r="A25" t="s">
        <v>101</v>
      </c>
      <c r="B25" t="s">
        <v>101</v>
      </c>
      <c r="C25" s="137"/>
      <c r="D25" s="356" t="s">
        <v>2614</v>
      </c>
      <c r="E25" s="356"/>
    </row>
    <row r="26" spans="1:11" ht="29.1">
      <c r="A26" t="s">
        <v>101</v>
      </c>
      <c r="B26" t="s">
        <v>101</v>
      </c>
      <c r="C26" s="137"/>
      <c r="D26" s="356" t="s">
        <v>4140</v>
      </c>
      <c r="E26" s="356" t="s">
        <v>4141</v>
      </c>
    </row>
    <row r="27" spans="1:11" ht="29.1">
      <c r="A27" t="s">
        <v>101</v>
      </c>
      <c r="B27" t="s">
        <v>101</v>
      </c>
      <c r="C27" s="137" t="s">
        <v>2618</v>
      </c>
      <c r="D27" s="356" t="s">
        <v>2619</v>
      </c>
      <c r="E27" s="356" t="s">
        <v>2620</v>
      </c>
      <c r="F27" t="s">
        <v>2598</v>
      </c>
      <c r="I27">
        <v>40</v>
      </c>
    </row>
    <row r="28" spans="1:11">
      <c r="A28" t="s">
        <v>180</v>
      </c>
      <c r="B28" t="s">
        <v>180</v>
      </c>
      <c r="C28" s="137" t="s">
        <v>2621</v>
      </c>
      <c r="D28" s="356" t="s">
        <v>2622</v>
      </c>
      <c r="E28" s="356" t="s">
        <v>2623</v>
      </c>
      <c r="F28" t="s">
        <v>4142</v>
      </c>
    </row>
    <row r="29" spans="1:11">
      <c r="A29" t="s">
        <v>42</v>
      </c>
      <c r="B29" t="s">
        <v>42</v>
      </c>
      <c r="C29" s="137" t="s">
        <v>2625</v>
      </c>
      <c r="D29" s="356" t="s">
        <v>4143</v>
      </c>
      <c r="E29" s="356" t="s">
        <v>2627</v>
      </c>
      <c r="F29" t="s">
        <v>4144</v>
      </c>
      <c r="G29">
        <v>0</v>
      </c>
      <c r="H29">
        <v>28</v>
      </c>
      <c r="I29">
        <v>22</v>
      </c>
      <c r="J29">
        <v>6</v>
      </c>
    </row>
    <row r="30" spans="1:11" ht="56.45">
      <c r="A30" t="s">
        <v>2629</v>
      </c>
      <c r="B30" t="s">
        <v>2629</v>
      </c>
      <c r="C30" s="137" t="s">
        <v>3777</v>
      </c>
      <c r="D30" s="356" t="s">
        <v>3778</v>
      </c>
      <c r="E30" s="1419" t="s">
        <v>3779</v>
      </c>
      <c r="F30" t="s">
        <v>2598</v>
      </c>
    </row>
    <row r="31" spans="1:11">
      <c r="A31" t="s">
        <v>2655</v>
      </c>
      <c r="B31" t="s">
        <v>2655</v>
      </c>
      <c r="C31" s="137" t="s">
        <v>4145</v>
      </c>
      <c r="D31" s="356" t="s">
        <v>3778</v>
      </c>
      <c r="E31" s="722" t="s">
        <v>4146</v>
      </c>
      <c r="F31" t="s">
        <v>2694</v>
      </c>
      <c r="J31">
        <v>3</v>
      </c>
    </row>
  </sheetData>
  <hyperlinks>
    <hyperlink ref="C2" r:id="rId1" xr:uid="{7C4A1786-F956-43BA-A7FD-11840E01949F}"/>
    <hyperlink ref="C3" r:id="rId2" xr:uid="{AFE3056E-84C9-44F4-812F-8226296508A5}"/>
    <hyperlink ref="C4" r:id="rId3" xr:uid="{173C66D7-FAD2-45C0-ABD6-DFB55C5ED036}"/>
    <hyperlink ref="C5" r:id="rId4" xr:uid="{79769969-3703-4B93-8D90-F32E9C6BCDBD}"/>
    <hyperlink ref="C6" r:id="rId5" xr:uid="{B0CD699F-214E-4316-A2B6-8E9E9E532994}"/>
    <hyperlink ref="C7" r:id="rId6" display="https://jira.app.pconnect.biz/browse/CDE-67343" xr:uid="{EEE0EFB1-703B-42C3-A33A-8169F500A6EC}"/>
    <hyperlink ref="C8" r:id="rId7" display="https://jira.app.pconnect.biz/browse/CDE-68675" xr:uid="{B70BD94E-FC7D-488C-813A-885A3D81B3C1}"/>
    <hyperlink ref="C10" r:id="rId8" display="Retailer Review - ITPF-318" xr:uid="{2BBFE450-6A8E-49D5-9AF0-37D968651271}"/>
    <hyperlink ref="C9" r:id="rId9" display="https://jira.app.pconnect.biz/browse/CDE-67620" xr:uid="{B4DBDC46-C3E2-47BB-9F9E-61C4FEAD503F}"/>
    <hyperlink ref="C16" r:id="rId10" display="https://jira.app.pconnect.biz/browse/CDE-67620" xr:uid="{250B7606-509C-4C4D-88D0-AC73EFAFAB85}"/>
    <hyperlink ref="C17" r:id="rId11" xr:uid="{F3370B2B-C15D-4436-89B0-077A683E9913}"/>
    <hyperlink ref="C18" r:id="rId12" display="https://jira.app.pconnect.biz/browse/CDE-70235" xr:uid="{C7D9F4F9-1B52-473D-951C-D34D6F2750AE}"/>
    <hyperlink ref="C19" r:id="rId13" display="https://jira.app.pconnect.biz/browse/CDE-70236" xr:uid="{F0983CA5-0A96-453A-8D93-CFA26643CBE5}"/>
    <hyperlink ref="C20" r:id="rId14" xr:uid="{01746012-490B-481D-BAC6-BEA4E1D12752}"/>
    <hyperlink ref="C21" r:id="rId15" display="https://jira.app.pconnect.biz/browse/CDE-73728" xr:uid="{009A8EBB-9CAF-4B11-B306-E9EAB1B7905B}"/>
    <hyperlink ref="C22" r:id="rId16" display="https://jira.app.pconnect.biz/browse/CDE-69733" xr:uid="{BB56042D-58EC-45D0-86BD-091E2E580CA5}"/>
    <hyperlink ref="C24" r:id="rId17" display="https://jira.app.pconnect.biz/browse/CDE-28835" xr:uid="{74304670-4F40-4230-8BD9-03655A3CCCA4}"/>
    <hyperlink ref="C23" r:id="rId18" display="https://jira.app.pconnect.biz/browse/CDE-75459" xr:uid="{BBA472AE-9C6C-4D2A-98BC-2577B35213EA}"/>
    <hyperlink ref="C28" r:id="rId19" xr:uid="{2F24A331-F362-4588-A795-2BB4E191C1F1}"/>
    <hyperlink ref="C27" r:id="rId20" display="https://jira.app.pconnect.biz/browse/CDE-73864" xr:uid="{067684E9-EB12-4714-89CF-5412D79EF2DA}"/>
    <hyperlink ref="C29" r:id="rId21" xr:uid="{E14A84C8-B680-4E12-82B4-62AF6E5B5C38}"/>
    <hyperlink ref="C30" r:id="rId22" xr:uid="{FEC44253-8532-48FE-92AF-65EE7EAEEC0E}"/>
    <hyperlink ref="C31" r:id="rId23" xr:uid="{4B43E1A0-F31C-4CC5-AF10-49279058DCC2}"/>
  </hyperlinks>
  <pageMargins left="0.7" right="0.7" top="0.75" bottom="0.75" header="0.3" footer="0.3"/>
  <tableParts count="1">
    <tablePart r:id="rId24"/>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5A9F1-C878-4EA4-9A10-E87ECD6CD116}">
  <sheetPr codeName="Sheet37"/>
  <dimension ref="A1:P11"/>
  <sheetViews>
    <sheetView workbookViewId="0">
      <pane ySplit="1" topLeftCell="A2" activePane="bottomLeft" state="frozen"/>
      <selection pane="bottomLeft" activeCell="D13" sqref="D13"/>
    </sheetView>
  </sheetViews>
  <sheetFormatPr defaultRowHeight="14.45"/>
  <cols>
    <col min="1" max="1" width="9.42578125" bestFit="1" customWidth="1"/>
    <col min="2" max="2" width="16.5703125" bestFit="1" customWidth="1"/>
    <col min="3" max="3" width="25.42578125" customWidth="1"/>
    <col min="4" max="4" width="25.5703125" style="1077" customWidth="1"/>
    <col min="5" max="6" width="9.42578125" bestFit="1" customWidth="1"/>
    <col min="7" max="7" width="20.42578125" customWidth="1"/>
    <col min="8" max="8" width="17.42578125" customWidth="1"/>
  </cols>
  <sheetData>
    <row r="1" spans="1:16" ht="57.95">
      <c r="A1" s="813">
        <v>2343</v>
      </c>
      <c r="B1" s="813" t="s">
        <v>2145</v>
      </c>
      <c r="C1" s="813" t="s">
        <v>2571</v>
      </c>
      <c r="D1" s="815" t="s">
        <v>2764</v>
      </c>
      <c r="E1" s="815" t="s">
        <v>2765</v>
      </c>
      <c r="F1" s="815" t="s">
        <v>2766</v>
      </c>
      <c r="G1" s="818" t="s">
        <v>2767</v>
      </c>
      <c r="H1" s="818" t="s">
        <v>2768</v>
      </c>
      <c r="I1" s="818" t="s">
        <v>2769</v>
      </c>
      <c r="J1" s="818" t="s">
        <v>2770</v>
      </c>
      <c r="K1" s="818" t="s">
        <v>2771</v>
      </c>
      <c r="L1" s="818" t="s">
        <v>4147</v>
      </c>
      <c r="M1" s="818" t="s">
        <v>2774</v>
      </c>
      <c r="N1" s="818" t="s">
        <v>2391</v>
      </c>
      <c r="O1" s="820" t="s">
        <v>2369</v>
      </c>
      <c r="P1" s="820" t="s">
        <v>999</v>
      </c>
    </row>
    <row r="2" spans="1:16" ht="75.75" customHeight="1">
      <c r="A2">
        <v>1</v>
      </c>
      <c r="B2" s="1025" t="s">
        <v>2655</v>
      </c>
      <c r="C2" s="1025" t="s">
        <v>2655</v>
      </c>
      <c r="D2" s="405" t="s">
        <v>4029</v>
      </c>
      <c r="G2" s="1236">
        <v>46181</v>
      </c>
      <c r="H2" s="1077" t="s">
        <v>4148</v>
      </c>
      <c r="I2" s="1031" t="s">
        <v>4149</v>
      </c>
      <c r="J2" s="1031" t="s">
        <v>1315</v>
      </c>
      <c r="K2" t="s">
        <v>58</v>
      </c>
      <c r="L2">
        <v>15</v>
      </c>
      <c r="M2" t="s">
        <v>4150</v>
      </c>
      <c r="P2" t="s">
        <v>4151</v>
      </c>
    </row>
    <row r="3" spans="1:16" ht="57.95">
      <c r="A3">
        <v>2</v>
      </c>
      <c r="B3" s="1077" t="s">
        <v>2655</v>
      </c>
      <c r="C3" s="1077" t="s">
        <v>2655</v>
      </c>
      <c r="D3" s="405" t="s">
        <v>4034</v>
      </c>
      <c r="E3" s="1232"/>
      <c r="F3" s="1026"/>
      <c r="G3" s="1233">
        <v>46181</v>
      </c>
      <c r="H3" s="1025" t="s">
        <v>4148</v>
      </c>
      <c r="I3" s="1031" t="s">
        <v>4149</v>
      </c>
      <c r="J3" s="1026" t="s">
        <v>1315</v>
      </c>
      <c r="K3" s="1025" t="s">
        <v>58</v>
      </c>
      <c r="L3" s="1025">
        <v>25</v>
      </c>
      <c r="M3" t="s">
        <v>4150</v>
      </c>
      <c r="P3" t="s">
        <v>4151</v>
      </c>
    </row>
    <row r="4" spans="1:16" ht="29.1">
      <c r="A4">
        <v>3</v>
      </c>
      <c r="B4" s="1312" t="s">
        <v>2935</v>
      </c>
      <c r="C4" s="1312" t="s">
        <v>2935</v>
      </c>
      <c r="D4" s="405" t="s">
        <v>4152</v>
      </c>
      <c r="G4" s="1236"/>
      <c r="H4" s="1077"/>
      <c r="I4" s="1337"/>
      <c r="J4" s="1031"/>
    </row>
    <row r="5" spans="1:16" ht="29.1">
      <c r="A5">
        <v>4</v>
      </c>
      <c r="B5" s="1312" t="s">
        <v>1193</v>
      </c>
      <c r="C5" s="1312" t="s">
        <v>1193</v>
      </c>
      <c r="D5" s="405" t="s">
        <v>2591</v>
      </c>
      <c r="E5" s="1232"/>
      <c r="F5" s="1026"/>
      <c r="G5" s="1233"/>
      <c r="H5" s="1025"/>
      <c r="I5" s="1337"/>
      <c r="J5" s="1026"/>
      <c r="K5" s="1025"/>
      <c r="L5" s="1025"/>
      <c r="M5" s="1025"/>
      <c r="N5" s="1025"/>
      <c r="O5" s="1025"/>
      <c r="P5" s="1026"/>
    </row>
    <row r="6" spans="1:16" ht="29.1">
      <c r="A6">
        <v>5</v>
      </c>
      <c r="B6" s="1312" t="s">
        <v>4153</v>
      </c>
      <c r="C6" s="1312" t="s">
        <v>4153</v>
      </c>
      <c r="D6" s="405" t="s">
        <v>4154</v>
      </c>
      <c r="E6" s="1231"/>
      <c r="G6" s="1233"/>
      <c r="I6">
        <v>6</v>
      </c>
      <c r="L6" s="1026"/>
    </row>
    <row r="7" spans="1:16" ht="29.1">
      <c r="A7">
        <v>6</v>
      </c>
      <c r="B7" t="s">
        <v>181</v>
      </c>
      <c r="C7" t="s">
        <v>358</v>
      </c>
      <c r="D7" s="404" t="s">
        <v>4155</v>
      </c>
      <c r="G7" s="1233">
        <v>46198</v>
      </c>
      <c r="H7" s="1077" t="s">
        <v>2944</v>
      </c>
      <c r="I7" s="1283" t="s">
        <v>4156</v>
      </c>
      <c r="J7" t="s">
        <v>6</v>
      </c>
      <c r="L7">
        <v>3</v>
      </c>
    </row>
    <row r="8" spans="1:16">
      <c r="A8">
        <v>7</v>
      </c>
      <c r="B8" t="s">
        <v>263</v>
      </c>
      <c r="C8" t="s">
        <v>263</v>
      </c>
      <c r="D8" s="1361" t="s">
        <v>4157</v>
      </c>
      <c r="G8" s="1233"/>
      <c r="H8" s="1077" t="s">
        <v>2944</v>
      </c>
      <c r="I8" s="1283" t="s">
        <v>4156</v>
      </c>
      <c r="J8" t="s">
        <v>6</v>
      </c>
      <c r="L8">
        <v>7</v>
      </c>
    </row>
    <row r="9" spans="1:16">
      <c r="A9">
        <v>8</v>
      </c>
      <c r="B9" t="s">
        <v>263</v>
      </c>
      <c r="C9" t="s">
        <v>263</v>
      </c>
      <c r="D9" s="1361" t="s">
        <v>4158</v>
      </c>
      <c r="G9" s="1233"/>
      <c r="H9" s="1077" t="s">
        <v>2944</v>
      </c>
      <c r="I9" s="1283" t="s">
        <v>4156</v>
      </c>
      <c r="J9" t="s">
        <v>6</v>
      </c>
      <c r="L9">
        <v>6</v>
      </c>
    </row>
    <row r="10" spans="1:16">
      <c r="A10">
        <v>9</v>
      </c>
      <c r="B10" t="s">
        <v>263</v>
      </c>
      <c r="C10" t="s">
        <v>263</v>
      </c>
      <c r="D10" s="1361" t="s">
        <v>4159</v>
      </c>
      <c r="G10" s="1233"/>
      <c r="H10" s="1077" t="s">
        <v>2944</v>
      </c>
      <c r="I10" s="1283" t="s">
        <v>4156</v>
      </c>
      <c r="J10" t="s">
        <v>6</v>
      </c>
      <c r="L10">
        <v>6</v>
      </c>
    </row>
    <row r="11" spans="1:16">
      <c r="A11">
        <v>11</v>
      </c>
      <c r="B11" t="s">
        <v>4160</v>
      </c>
      <c r="C11" t="s">
        <v>4160</v>
      </c>
      <c r="D11" s="1077" t="s">
        <v>4161</v>
      </c>
      <c r="I11">
        <v>6</v>
      </c>
    </row>
  </sheetData>
  <autoFilter ref="A1:P10" xr:uid="{F8E93CB5-B270-4B1C-B43C-67C93D760946}"/>
  <dataValidations count="1">
    <dataValidation type="list" allowBlank="1" showInputMessage="1" showErrorMessage="1" sqref="J5 J3" xr:uid="{F1607CE0-C4E3-42D6-B9B0-66F122D48B9C}">
      <formula1>"Yes, No"</formula1>
    </dataValidation>
  </dataValidations>
  <hyperlinks>
    <hyperlink ref="D2" r:id="rId1" display="Paguyuban - Notify Retailers on Account Changes OR abnormal login (RIAM)" xr:uid="{3B6055F4-7ACF-4D9C-960B-9B8FA541CA23}"/>
    <hyperlink ref="D3" r:id="rId2" display="https://jira.app.pconnect.biz/browse/CDE-58279" xr:uid="{98B7A4BB-2184-4A62-AC6F-53707C7245AF}"/>
    <hyperlink ref="D4" r:id="rId3" display="Retailer Review - ITPF-318" xr:uid="{C1C5163A-8BF8-48D0-AF80-46F447DEED21}"/>
    <hyperlink ref="D5" r:id="rId4" display="Retailer Review - ITPF-318" xr:uid="{23D911F9-22C1-4636-BE3A-8797C87D937E}"/>
    <hyperlink ref="D6" r:id="rId5" xr:uid="{F3499C7A-C3EF-43D8-AF6F-1CCC91118781}"/>
    <hyperlink ref="D7" r:id="rId6" xr:uid="{EA8F6A72-1D30-4ABE-970D-7DB74581D3D1}"/>
    <hyperlink ref="D8" r:id="rId7" display="https://jira.app.pconnect.biz/browse/CDE-67350" xr:uid="{95A6ACF9-7982-4FDD-9476-F8282A3E6D4B}"/>
    <hyperlink ref="D9" r:id="rId8" display="https://jira.app.pconnect.biz/browse/CDE-66669" xr:uid="{971116BD-8CB1-4CC0-8726-D5BD6D156EF6}"/>
    <hyperlink ref="D10" r:id="rId9" display="https://jira.app.pconnect.biz/browse/CDE-67584" xr:uid="{E6EE6507-2A8B-403B-8FBF-EB74EBCDD80E}"/>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77264-A5F6-458D-892C-3429924BCF31}">
  <sheetPr codeName="Sheet38"/>
  <dimension ref="A1:K151"/>
  <sheetViews>
    <sheetView zoomScaleNormal="100" workbookViewId="0">
      <selection activeCell="D6" sqref="D6"/>
    </sheetView>
  </sheetViews>
  <sheetFormatPr defaultColWidth="8.5703125" defaultRowHeight="14.45"/>
  <cols>
    <col min="1" max="1" width="35.5703125" style="823" customWidth="1"/>
    <col min="2" max="2" width="59.42578125" style="823" customWidth="1"/>
    <col min="3" max="3" width="68.42578125" style="823" customWidth="1"/>
    <col min="4" max="4" width="31.42578125" style="823" customWidth="1"/>
    <col min="5" max="5" width="17.42578125" style="823" bestFit="1" customWidth="1"/>
    <col min="6" max="6" width="7" style="823" bestFit="1" customWidth="1"/>
    <col min="7" max="16384" width="8.5703125" style="823"/>
  </cols>
  <sheetData>
    <row r="1" spans="1:9">
      <c r="A1" s="1302" t="s">
        <v>2422</v>
      </c>
      <c r="B1" s="823" t="s">
        <v>2423</v>
      </c>
    </row>
    <row r="2" spans="1:9">
      <c r="A2" s="1302" t="s">
        <v>2549</v>
      </c>
      <c r="B2" s="823" t="s">
        <v>2318</v>
      </c>
    </row>
    <row r="4" spans="1:9" ht="29.1">
      <c r="A4" s="1302" t="s">
        <v>2146</v>
      </c>
      <c r="G4"/>
      <c r="H4"/>
      <c r="I4"/>
    </row>
    <row r="5" spans="1:9">
      <c r="A5" s="1302" t="s">
        <v>2147</v>
      </c>
      <c r="B5" s="1302" t="s">
        <v>837</v>
      </c>
      <c r="C5" s="1302" t="s">
        <v>10</v>
      </c>
      <c r="D5" s="1302" t="s">
        <v>11</v>
      </c>
      <c r="E5" s="1302" t="s">
        <v>2149</v>
      </c>
      <c r="F5" s="823" t="s">
        <v>2150</v>
      </c>
      <c r="G5"/>
      <c r="H5"/>
      <c r="I5"/>
    </row>
    <row r="6" spans="1:9" ht="116.1">
      <c r="A6" s="1305" t="s">
        <v>4162</v>
      </c>
      <c r="B6" s="823" t="s">
        <v>4163</v>
      </c>
      <c r="C6" s="823" t="s">
        <v>4164</v>
      </c>
      <c r="D6" s="823" t="s">
        <v>4165</v>
      </c>
      <c r="E6" s="823">
        <v>2</v>
      </c>
      <c r="F6" s="823">
        <v>0</v>
      </c>
      <c r="G6"/>
      <c r="H6" t="s">
        <v>2757</v>
      </c>
      <c r="I6"/>
    </row>
    <row r="7" spans="1:9" ht="57.95">
      <c r="A7" s="1305" t="s">
        <v>3678</v>
      </c>
      <c r="B7" s="823" t="s">
        <v>4166</v>
      </c>
      <c r="C7" s="823" t="s">
        <v>4167</v>
      </c>
      <c r="D7" s="823" t="s">
        <v>3960</v>
      </c>
      <c r="E7" s="823">
        <v>34</v>
      </c>
      <c r="F7" s="823">
        <v>100.70000000000002</v>
      </c>
      <c r="G7"/>
      <c r="H7"/>
      <c r="I7"/>
    </row>
    <row r="8" spans="1:9" ht="29.1">
      <c r="A8" s="1305" t="s">
        <v>3121</v>
      </c>
      <c r="B8" s="823" t="s">
        <v>3122</v>
      </c>
      <c r="C8" s="823" t="s">
        <v>3123</v>
      </c>
      <c r="D8" s="823" t="s">
        <v>2187</v>
      </c>
      <c r="E8" s="823">
        <v>27</v>
      </c>
      <c r="F8" s="823">
        <v>32.299999999999997</v>
      </c>
      <c r="G8"/>
      <c r="H8"/>
      <c r="I8"/>
    </row>
    <row r="9" spans="1:9">
      <c r="A9" s="1305"/>
      <c r="B9" s="823" t="s">
        <v>4168</v>
      </c>
      <c r="C9" s="823" t="s">
        <v>4169</v>
      </c>
      <c r="D9" s="823" t="s">
        <v>2187</v>
      </c>
      <c r="E9" s="823" t="s">
        <v>1669</v>
      </c>
      <c r="F9" s="823">
        <v>0</v>
      </c>
      <c r="G9"/>
      <c r="H9"/>
      <c r="I9"/>
    </row>
    <row r="10" spans="1:9" ht="72.599999999999994">
      <c r="A10" s="1305" t="s">
        <v>3955</v>
      </c>
      <c r="B10" s="823" t="s">
        <v>3956</v>
      </c>
      <c r="C10" s="823" t="s">
        <v>3957</v>
      </c>
      <c r="D10" s="823" t="s">
        <v>3958</v>
      </c>
      <c r="E10" s="823">
        <v>24</v>
      </c>
      <c r="F10" s="823">
        <v>47.5</v>
      </c>
      <c r="G10"/>
      <c r="H10"/>
      <c r="I10"/>
    </row>
    <row r="11" spans="1:9" ht="130.5">
      <c r="A11" s="1305" t="s">
        <v>3087</v>
      </c>
      <c r="B11" s="823" t="s">
        <v>3088</v>
      </c>
      <c r="C11" s="1422" t="s">
        <v>3089</v>
      </c>
      <c r="D11" s="1422" t="s">
        <v>3090</v>
      </c>
      <c r="E11" s="1422">
        <v>6</v>
      </c>
      <c r="F11" s="1422">
        <v>163.39999999999998</v>
      </c>
      <c r="G11"/>
      <c r="H11"/>
      <c r="I11"/>
    </row>
    <row r="12" spans="1:9" ht="116.1">
      <c r="A12" s="1305" t="s">
        <v>3943</v>
      </c>
      <c r="B12" s="823" t="s">
        <v>3944</v>
      </c>
      <c r="C12" s="1422" t="s">
        <v>3945</v>
      </c>
      <c r="D12" s="1422" t="s">
        <v>3946</v>
      </c>
      <c r="E12" s="823">
        <v>16</v>
      </c>
      <c r="F12" s="823">
        <v>47.5</v>
      </c>
      <c r="G12"/>
      <c r="H12"/>
      <c r="I12"/>
    </row>
    <row r="13" spans="1:9" ht="203.1">
      <c r="A13" s="1305" t="s">
        <v>4170</v>
      </c>
      <c r="B13" s="823" t="s">
        <v>4171</v>
      </c>
      <c r="C13" s="1422" t="s">
        <v>4172</v>
      </c>
      <c r="D13" s="1422" t="s">
        <v>4173</v>
      </c>
      <c r="E13" s="823">
        <v>9</v>
      </c>
      <c r="F13" s="823">
        <v>30.4</v>
      </c>
      <c r="G13"/>
      <c r="H13"/>
      <c r="I13"/>
    </row>
    <row r="14" spans="1:9" ht="72.599999999999994">
      <c r="A14" s="1305" t="s">
        <v>3548</v>
      </c>
      <c r="B14" s="823" t="s">
        <v>3549</v>
      </c>
      <c r="C14" s="1422" t="s">
        <v>3550</v>
      </c>
      <c r="D14" s="823" t="s">
        <v>2187</v>
      </c>
      <c r="E14" s="823">
        <v>12</v>
      </c>
      <c r="F14" s="823">
        <v>98.8</v>
      </c>
      <c r="G14"/>
      <c r="H14"/>
      <c r="I14"/>
    </row>
    <row r="15" spans="1:9" ht="29.1">
      <c r="A15" s="1305" t="s">
        <v>2186</v>
      </c>
      <c r="B15" s="823" t="s">
        <v>553</v>
      </c>
      <c r="C15" s="823" t="s">
        <v>554</v>
      </c>
      <c r="D15" s="823" t="s">
        <v>2187</v>
      </c>
      <c r="E15" s="823">
        <v>29</v>
      </c>
      <c r="F15" s="823">
        <v>0</v>
      </c>
      <c r="G15"/>
      <c r="H15"/>
      <c r="I15"/>
    </row>
    <row r="16" spans="1:9" ht="246.6">
      <c r="A16" s="1305" t="s">
        <v>4174</v>
      </c>
      <c r="B16" s="823" t="s">
        <v>3885</v>
      </c>
      <c r="C16" s="1422" t="s">
        <v>3886</v>
      </c>
      <c r="D16" s="1422" t="s">
        <v>4175</v>
      </c>
      <c r="E16" s="1422">
        <v>4</v>
      </c>
      <c r="F16" s="1422">
        <v>32.299999999999997</v>
      </c>
      <c r="G16"/>
      <c r="H16"/>
      <c r="I16"/>
    </row>
    <row r="17" spans="1:11" ht="101.45">
      <c r="A17" s="1305" t="s">
        <v>2527</v>
      </c>
      <c r="B17" s="823" t="s">
        <v>4176</v>
      </c>
      <c r="C17" s="823" t="s">
        <v>4177</v>
      </c>
      <c r="D17" s="823" t="s">
        <v>4178</v>
      </c>
      <c r="E17" s="823">
        <v>1</v>
      </c>
      <c r="F17" s="823">
        <v>50</v>
      </c>
      <c r="G17"/>
      <c r="H17"/>
      <c r="I17"/>
    </row>
    <row r="18" spans="1:11" ht="116.1">
      <c r="A18" s="1305" t="s">
        <v>180</v>
      </c>
      <c r="B18" s="823" t="s">
        <v>3820</v>
      </c>
      <c r="C18" s="823" t="s">
        <v>2570</v>
      </c>
      <c r="D18" s="823" t="s">
        <v>2570</v>
      </c>
      <c r="E18" s="823">
        <v>3</v>
      </c>
      <c r="F18" s="823">
        <v>10</v>
      </c>
      <c r="G18"/>
      <c r="H18"/>
      <c r="I18"/>
    </row>
    <row r="19" spans="1:11" ht="87">
      <c r="A19" s="1305" t="s">
        <v>2559</v>
      </c>
      <c r="B19" s="823" t="s">
        <v>2560</v>
      </c>
      <c r="C19" s="823" t="s">
        <v>2561</v>
      </c>
      <c r="D19" s="823" t="s">
        <v>2562</v>
      </c>
      <c r="E19" s="823">
        <v>2</v>
      </c>
      <c r="F19" s="823">
        <v>50</v>
      </c>
      <c r="G19"/>
      <c r="H19"/>
      <c r="I19"/>
    </row>
    <row r="20" spans="1:11" ht="72.599999999999994">
      <c r="A20" s="1305" t="s">
        <v>4179</v>
      </c>
      <c r="B20" s="823" t="s">
        <v>4180</v>
      </c>
      <c r="C20" s="823" t="s">
        <v>4181</v>
      </c>
      <c r="D20" s="823" t="s">
        <v>2187</v>
      </c>
      <c r="E20" s="823" t="s">
        <v>1669</v>
      </c>
      <c r="F20" s="823">
        <v>6</v>
      </c>
      <c r="G20"/>
      <c r="H20"/>
      <c r="I20"/>
    </row>
    <row r="21" spans="1:11" ht="87">
      <c r="A21" s="1305" t="s">
        <v>4182</v>
      </c>
      <c r="B21" s="823" t="s">
        <v>4183</v>
      </c>
      <c r="C21" s="823" t="s">
        <v>4184</v>
      </c>
      <c r="D21" s="823" t="s">
        <v>2187</v>
      </c>
      <c r="E21" s="823">
        <v>4</v>
      </c>
      <c r="F21" s="823">
        <v>20</v>
      </c>
      <c r="G21"/>
      <c r="H21"/>
      <c r="I21"/>
    </row>
    <row r="22" spans="1:11" ht="43.5">
      <c r="A22" s="1305" t="s">
        <v>3034</v>
      </c>
      <c r="B22" s="823" t="s">
        <v>3035</v>
      </c>
      <c r="C22" s="1422" t="s">
        <v>3036</v>
      </c>
      <c r="D22" s="1422" t="s">
        <v>3037</v>
      </c>
      <c r="E22" s="823">
        <v>14</v>
      </c>
      <c r="F22" s="823">
        <v>17.100000000000001</v>
      </c>
      <c r="G22"/>
      <c r="H22"/>
      <c r="I22"/>
    </row>
    <row r="23" spans="1:11" ht="246.6">
      <c r="A23" s="1305" t="s">
        <v>3862</v>
      </c>
      <c r="B23" s="823" t="s">
        <v>3863</v>
      </c>
      <c r="C23" s="1422" t="s">
        <v>3864</v>
      </c>
      <c r="D23" s="1422" t="s">
        <v>3865</v>
      </c>
      <c r="E23" s="1422">
        <v>3</v>
      </c>
      <c r="F23" s="1422">
        <v>38</v>
      </c>
      <c r="G23"/>
      <c r="H23"/>
      <c r="I23"/>
    </row>
    <row r="24" spans="1:11" ht="43.5">
      <c r="A24" s="1305" t="s">
        <v>3341</v>
      </c>
      <c r="B24" s="823" t="s">
        <v>3342</v>
      </c>
      <c r="C24" s="823" t="s">
        <v>4185</v>
      </c>
      <c r="D24" s="823" t="s">
        <v>2187</v>
      </c>
      <c r="E24" s="823">
        <v>28</v>
      </c>
      <c r="F24" s="823">
        <v>0</v>
      </c>
      <c r="G24"/>
      <c r="H24"/>
      <c r="I24"/>
      <c r="J24"/>
      <c r="K24"/>
    </row>
    <row r="25" spans="1:11" ht="144.94999999999999">
      <c r="A25" s="1305" t="s">
        <v>3540</v>
      </c>
      <c r="B25" s="823" t="s">
        <v>4186</v>
      </c>
      <c r="C25" s="1422" t="s">
        <v>3542</v>
      </c>
      <c r="D25" s="1422" t="s">
        <v>4187</v>
      </c>
      <c r="E25" s="823">
        <v>11</v>
      </c>
      <c r="F25" s="823">
        <v>0</v>
      </c>
      <c r="G25"/>
      <c r="H25"/>
      <c r="I25"/>
      <c r="J25"/>
      <c r="K25"/>
    </row>
    <row r="26" spans="1:11" ht="43.5">
      <c r="A26" s="1305" t="s">
        <v>2188</v>
      </c>
      <c r="B26" s="823" t="s">
        <v>3119</v>
      </c>
      <c r="C26" s="823" t="s">
        <v>3120</v>
      </c>
      <c r="D26" s="823" t="s">
        <v>2187</v>
      </c>
      <c r="E26" s="823">
        <v>26</v>
      </c>
      <c r="F26" s="823">
        <v>22.799999999999997</v>
      </c>
      <c r="G26"/>
      <c r="H26"/>
      <c r="I26"/>
      <c r="J26"/>
      <c r="K26"/>
    </row>
    <row r="27" spans="1:11" ht="43.5">
      <c r="A27" s="1305"/>
      <c r="B27" s="823" t="s">
        <v>3116</v>
      </c>
      <c r="C27" s="823" t="s">
        <v>3117</v>
      </c>
      <c r="D27" s="823" t="s">
        <v>2187</v>
      </c>
      <c r="E27" s="823">
        <v>25</v>
      </c>
      <c r="F27" s="823">
        <v>11.399999999999999</v>
      </c>
      <c r="G27"/>
      <c r="H27"/>
      <c r="I27"/>
      <c r="J27"/>
      <c r="K27"/>
    </row>
    <row r="28" spans="1:11" ht="101.45">
      <c r="A28" s="1305"/>
      <c r="B28" s="823" t="s">
        <v>3131</v>
      </c>
      <c r="C28" s="823" t="s">
        <v>3132</v>
      </c>
      <c r="D28" s="823" t="s">
        <v>3133</v>
      </c>
      <c r="E28" s="823">
        <v>31</v>
      </c>
      <c r="F28" s="823">
        <v>26.6</v>
      </c>
      <c r="G28"/>
      <c r="H28"/>
      <c r="I28"/>
      <c r="J28"/>
      <c r="K28"/>
    </row>
    <row r="29" spans="1:11" ht="29.1">
      <c r="A29" s="1305"/>
      <c r="B29" s="823" t="s">
        <v>3137</v>
      </c>
      <c r="C29" s="823" t="s">
        <v>3138</v>
      </c>
      <c r="D29" s="823" t="s">
        <v>3138</v>
      </c>
      <c r="E29" s="823">
        <v>33</v>
      </c>
      <c r="F29" s="823">
        <v>47.5</v>
      </c>
      <c r="G29"/>
      <c r="H29"/>
      <c r="I29"/>
      <c r="J29"/>
      <c r="K29"/>
    </row>
    <row r="30" spans="1:11" ht="188.45">
      <c r="A30" s="1305"/>
      <c r="B30" s="823" t="s">
        <v>3134</v>
      </c>
      <c r="C30" s="823" t="s">
        <v>3135</v>
      </c>
      <c r="D30" s="823" t="s">
        <v>3136</v>
      </c>
      <c r="E30" s="823">
        <v>32</v>
      </c>
      <c r="F30" s="823">
        <v>13.3</v>
      </c>
      <c r="G30"/>
      <c r="H30"/>
      <c r="I30"/>
      <c r="J30"/>
      <c r="K30"/>
    </row>
    <row r="31" spans="1:11" ht="43.5">
      <c r="A31" s="1305"/>
      <c r="B31" s="823" t="s">
        <v>3105</v>
      </c>
      <c r="C31" s="823" t="s">
        <v>3106</v>
      </c>
      <c r="D31" s="823" t="s">
        <v>2187</v>
      </c>
      <c r="E31" s="823">
        <v>22</v>
      </c>
      <c r="F31" s="823">
        <v>9.5</v>
      </c>
      <c r="G31"/>
      <c r="H31"/>
      <c r="I31"/>
      <c r="J31"/>
      <c r="K31"/>
    </row>
    <row r="32" spans="1:11" ht="29.1">
      <c r="A32" s="1305"/>
      <c r="B32" s="823" t="s">
        <v>4188</v>
      </c>
      <c r="C32" s="823" t="s">
        <v>4188</v>
      </c>
      <c r="D32" s="823" t="s">
        <v>2187</v>
      </c>
      <c r="E32" s="823" t="s">
        <v>4189</v>
      </c>
      <c r="F32" s="823">
        <v>0</v>
      </c>
      <c r="G32"/>
      <c r="H32"/>
      <c r="I32"/>
      <c r="J32"/>
      <c r="K32"/>
    </row>
    <row r="33" spans="1:11" ht="116.1">
      <c r="A33" s="1305"/>
      <c r="B33" s="823" t="s">
        <v>3257</v>
      </c>
      <c r="C33" s="823" t="s">
        <v>3258</v>
      </c>
      <c r="D33" s="823" t="s">
        <v>2187</v>
      </c>
      <c r="E33" s="823">
        <v>17</v>
      </c>
      <c r="F33" s="823">
        <v>13.3</v>
      </c>
      <c r="G33"/>
      <c r="H33"/>
      <c r="I33"/>
      <c r="J33"/>
      <c r="K33"/>
    </row>
    <row r="34" spans="1:11" ht="144.94999999999999">
      <c r="A34" s="1305" t="s">
        <v>2192</v>
      </c>
      <c r="B34" s="823" t="s">
        <v>4190</v>
      </c>
      <c r="C34" s="823" t="s">
        <v>3104</v>
      </c>
      <c r="D34" s="823" t="s">
        <v>2187</v>
      </c>
      <c r="E34" s="823">
        <v>23</v>
      </c>
      <c r="F34" s="823">
        <v>38</v>
      </c>
      <c r="G34"/>
      <c r="H34"/>
      <c r="I34"/>
      <c r="J34"/>
      <c r="K34"/>
    </row>
    <row r="35" spans="1:11" ht="87">
      <c r="A35" s="1305"/>
      <c r="B35" s="823" t="s">
        <v>4191</v>
      </c>
      <c r="C35" s="823" t="s">
        <v>3099</v>
      </c>
      <c r="D35" s="823" t="s">
        <v>2187</v>
      </c>
      <c r="E35" s="823">
        <v>20</v>
      </c>
      <c r="F35" s="823">
        <v>60.8</v>
      </c>
      <c r="G35"/>
      <c r="H35"/>
      <c r="I35"/>
      <c r="J35"/>
      <c r="K35"/>
    </row>
    <row r="36" spans="1:11" ht="130.5">
      <c r="A36" s="1305"/>
      <c r="B36" s="823" t="s">
        <v>4192</v>
      </c>
      <c r="C36" s="823" t="s">
        <v>3095</v>
      </c>
      <c r="D36" s="823" t="s">
        <v>2187</v>
      </c>
      <c r="E36" s="823">
        <v>19</v>
      </c>
      <c r="F36" s="823">
        <v>32.299999999999997</v>
      </c>
      <c r="G36"/>
      <c r="H36"/>
      <c r="I36"/>
    </row>
    <row r="37" spans="1:11" ht="72.599999999999994">
      <c r="A37" s="1305"/>
      <c r="B37" s="823" t="s">
        <v>4193</v>
      </c>
      <c r="C37" s="823" t="s">
        <v>3101</v>
      </c>
      <c r="D37" s="823" t="s">
        <v>2187</v>
      </c>
      <c r="E37" s="823">
        <v>21</v>
      </c>
      <c r="F37" s="823">
        <v>9.5</v>
      </c>
      <c r="G37"/>
      <c r="H37"/>
      <c r="I37"/>
    </row>
    <row r="38" spans="1:11" ht="57.95">
      <c r="A38" s="1305" t="s">
        <v>3126</v>
      </c>
      <c r="B38" s="823" t="s">
        <v>3127</v>
      </c>
      <c r="C38" s="823" t="s">
        <v>3128</v>
      </c>
      <c r="D38" s="823" t="s">
        <v>3129</v>
      </c>
      <c r="E38" s="823">
        <v>30</v>
      </c>
      <c r="F38" s="823">
        <v>19</v>
      </c>
      <c r="G38"/>
      <c r="H38"/>
      <c r="I38"/>
    </row>
    <row r="39" spans="1:11" ht="130.5">
      <c r="A39" s="1305" t="s">
        <v>3060</v>
      </c>
      <c r="B39" s="823" t="s">
        <v>3061</v>
      </c>
      <c r="C39" s="823" t="s">
        <v>3062</v>
      </c>
      <c r="D39" s="823" t="s">
        <v>3063</v>
      </c>
      <c r="E39" s="823">
        <v>18</v>
      </c>
      <c r="F39" s="823">
        <v>34.200000000000003</v>
      </c>
      <c r="G39"/>
      <c r="H39"/>
      <c r="I39"/>
    </row>
    <row r="40" spans="1:11" ht="57.95">
      <c r="A40" s="1305" t="s">
        <v>3358</v>
      </c>
      <c r="B40" s="823" t="s">
        <v>3359</v>
      </c>
      <c r="C40" s="823" t="s">
        <v>3360</v>
      </c>
      <c r="D40" s="823" t="s">
        <v>3361</v>
      </c>
      <c r="E40" s="823" t="s">
        <v>3364</v>
      </c>
      <c r="F40" s="823">
        <v>0</v>
      </c>
      <c r="G40"/>
      <c r="H40"/>
      <c r="I40"/>
    </row>
    <row r="41" spans="1:11" ht="43.5">
      <c r="A41" s="1305" t="s">
        <v>4194</v>
      </c>
      <c r="B41" s="823" t="s">
        <v>4195</v>
      </c>
      <c r="C41" s="1422" t="s">
        <v>4196</v>
      </c>
      <c r="D41" s="1422" t="s">
        <v>4197</v>
      </c>
      <c r="E41" s="1422">
        <v>1</v>
      </c>
      <c r="F41" s="1422">
        <v>26.6</v>
      </c>
      <c r="G41"/>
      <c r="H41"/>
      <c r="I41"/>
    </row>
    <row r="42" spans="1:11" ht="116.1">
      <c r="A42" s="1305" t="s">
        <v>4198</v>
      </c>
      <c r="B42" s="823" t="s">
        <v>4199</v>
      </c>
      <c r="C42" s="823" t="s">
        <v>4200</v>
      </c>
      <c r="D42" s="823" t="s">
        <v>4201</v>
      </c>
      <c r="E42" s="823">
        <v>8</v>
      </c>
      <c r="F42" s="823">
        <v>24.7</v>
      </c>
      <c r="G42"/>
      <c r="H42"/>
      <c r="I42"/>
    </row>
    <row r="43" spans="1:11" ht="43.5">
      <c r="A43" s="1305" t="s">
        <v>3331</v>
      </c>
      <c r="B43" s="823" t="s">
        <v>3332</v>
      </c>
      <c r="C43" s="823" t="s">
        <v>3333</v>
      </c>
      <c r="D43" s="823" t="s">
        <v>3334</v>
      </c>
      <c r="E43" s="823">
        <v>15</v>
      </c>
      <c r="F43" s="823">
        <v>0</v>
      </c>
      <c r="G43"/>
      <c r="H43"/>
      <c r="I43"/>
    </row>
    <row r="44" spans="1:11" ht="57.95">
      <c r="A44" s="1305" t="s">
        <v>4202</v>
      </c>
      <c r="B44" s="823" t="s">
        <v>4203</v>
      </c>
      <c r="C44" s="823" t="s">
        <v>4204</v>
      </c>
      <c r="D44" s="823" t="s">
        <v>2187</v>
      </c>
      <c r="E44" s="823">
        <v>5</v>
      </c>
      <c r="F44" s="823">
        <v>5.7</v>
      </c>
      <c r="G44"/>
      <c r="H44"/>
      <c r="I44"/>
    </row>
    <row r="45" spans="1:11" ht="43.5">
      <c r="A45" s="1305" t="s">
        <v>3917</v>
      </c>
      <c r="B45" s="823" t="s">
        <v>4205</v>
      </c>
      <c r="C45" s="823" t="s">
        <v>3919</v>
      </c>
      <c r="D45" s="823" t="s">
        <v>2187</v>
      </c>
      <c r="E45" s="823">
        <v>7</v>
      </c>
      <c r="F45" s="823">
        <v>41.8</v>
      </c>
      <c r="G45"/>
      <c r="H45"/>
      <c r="I45"/>
    </row>
    <row r="46" spans="1:11" ht="174">
      <c r="A46" s="1305" t="s">
        <v>3074</v>
      </c>
      <c r="B46" s="823" t="s">
        <v>3075</v>
      </c>
      <c r="C46" s="823" t="s">
        <v>3076</v>
      </c>
      <c r="D46" s="823" t="s">
        <v>3077</v>
      </c>
      <c r="E46" s="823">
        <v>13</v>
      </c>
      <c r="F46" s="823">
        <v>28.5</v>
      </c>
      <c r="G46"/>
      <c r="H46"/>
      <c r="I46"/>
    </row>
    <row r="47" spans="1:11" ht="29.1">
      <c r="A47" s="1305" t="s">
        <v>4206</v>
      </c>
      <c r="B47" s="823" t="s">
        <v>4207</v>
      </c>
      <c r="C47" s="823" t="s">
        <v>4208</v>
      </c>
      <c r="D47" s="823" t="s">
        <v>2187</v>
      </c>
      <c r="E47" s="823">
        <v>10</v>
      </c>
      <c r="F47" s="823">
        <v>15.2</v>
      </c>
      <c r="G47"/>
      <c r="H47"/>
      <c r="I47"/>
    </row>
    <row r="48" spans="1:11" ht="87">
      <c r="A48" s="1305" t="s">
        <v>3109</v>
      </c>
      <c r="B48" s="823" t="s">
        <v>3110</v>
      </c>
      <c r="C48" s="823" t="s">
        <v>3111</v>
      </c>
      <c r="D48" s="823" t="s">
        <v>3112</v>
      </c>
      <c r="E48" s="823">
        <v>25</v>
      </c>
      <c r="F48" s="823">
        <v>117.8</v>
      </c>
      <c r="G48"/>
      <c r="H48"/>
      <c r="I48"/>
    </row>
    <row r="49" spans="1:9" ht="29.1">
      <c r="A49" s="1305" t="s">
        <v>4209</v>
      </c>
      <c r="B49" s="823" t="s">
        <v>4210</v>
      </c>
      <c r="C49" s="823" t="s">
        <v>4211</v>
      </c>
      <c r="D49" s="823" t="s">
        <v>2187</v>
      </c>
      <c r="E49" s="823">
        <v>35</v>
      </c>
      <c r="F49" s="823">
        <v>55</v>
      </c>
      <c r="G49"/>
      <c r="H49"/>
      <c r="I49"/>
    </row>
    <row r="50" spans="1:9">
      <c r="A50" s="823" t="s">
        <v>2169</v>
      </c>
      <c r="F50" s="823">
        <v>1397.4999999999995</v>
      </c>
      <c r="G50"/>
      <c r="H50"/>
      <c r="I50"/>
    </row>
    <row r="51" spans="1:9">
      <c r="A51"/>
      <c r="B51"/>
      <c r="C51"/>
      <c r="D51"/>
      <c r="E51"/>
      <c r="F51"/>
      <c r="G51"/>
      <c r="H51"/>
      <c r="I51"/>
    </row>
    <row r="52" spans="1:9">
      <c r="A52"/>
      <c r="B52"/>
      <c r="C52"/>
      <c r="D52"/>
      <c r="E52"/>
      <c r="F52"/>
      <c r="G52"/>
      <c r="H52"/>
      <c r="I52"/>
    </row>
    <row r="53" spans="1:9">
      <c r="A53"/>
      <c r="B53"/>
      <c r="C53"/>
      <c r="D53"/>
      <c r="E53"/>
      <c r="F53"/>
      <c r="G53"/>
      <c r="H53"/>
      <c r="I53"/>
    </row>
    <row r="54" spans="1:9">
      <c r="A54"/>
      <c r="B54"/>
      <c r="C54"/>
      <c r="D54"/>
      <c r="E54"/>
      <c r="F54"/>
      <c r="G54"/>
      <c r="H54"/>
      <c r="I54"/>
    </row>
    <row r="55" spans="1:9">
      <c r="A55"/>
      <c r="B55"/>
      <c r="C55"/>
      <c r="D55"/>
      <c r="E55"/>
      <c r="F55"/>
      <c r="G55"/>
      <c r="H55"/>
      <c r="I55"/>
    </row>
    <row r="56" spans="1:9">
      <c r="A56"/>
      <c r="B56"/>
      <c r="C56"/>
      <c r="D56"/>
      <c r="E56"/>
      <c r="F56"/>
      <c r="G56"/>
      <c r="H56"/>
      <c r="I56"/>
    </row>
    <row r="57" spans="1:9">
      <c r="A57"/>
      <c r="B57"/>
      <c r="C57"/>
      <c r="D57"/>
      <c r="E57"/>
      <c r="F57"/>
      <c r="G57"/>
      <c r="H57"/>
      <c r="I57"/>
    </row>
    <row r="58" spans="1:9">
      <c r="A58"/>
      <c r="B58"/>
      <c r="C58"/>
      <c r="D58"/>
      <c r="E58"/>
      <c r="F58"/>
      <c r="G58"/>
      <c r="H58"/>
      <c r="I58"/>
    </row>
    <row r="59" spans="1:9">
      <c r="A59"/>
      <c r="B59"/>
      <c r="C59"/>
      <c r="D59"/>
      <c r="E59"/>
      <c r="F59"/>
      <c r="G59"/>
      <c r="H59"/>
      <c r="I59"/>
    </row>
    <row r="60" spans="1:9">
      <c r="A60"/>
      <c r="B60"/>
      <c r="C60"/>
      <c r="D60"/>
      <c r="E60"/>
      <c r="F60"/>
      <c r="G60"/>
      <c r="H60"/>
      <c r="I60"/>
    </row>
    <row r="61" spans="1:9">
      <c r="A61"/>
      <c r="B61"/>
      <c r="C61"/>
      <c r="D61"/>
      <c r="E61"/>
      <c r="F61"/>
      <c r="G61"/>
      <c r="H61"/>
      <c r="I61"/>
    </row>
    <row r="62" spans="1:9">
      <c r="A62"/>
      <c r="B62"/>
      <c r="C62"/>
      <c r="D62"/>
      <c r="E62"/>
      <c r="F62"/>
      <c r="G62"/>
      <c r="H62"/>
      <c r="I62"/>
    </row>
    <row r="63" spans="1:9">
      <c r="A63"/>
      <c r="B63"/>
      <c r="C63"/>
      <c r="D63"/>
      <c r="E63"/>
      <c r="F63"/>
      <c r="G63"/>
      <c r="H63"/>
      <c r="I63"/>
    </row>
    <row r="64" spans="1:9">
      <c r="A64"/>
      <c r="B64"/>
      <c r="C64"/>
      <c r="D64"/>
      <c r="E64"/>
      <c r="F64"/>
      <c r="G64"/>
      <c r="H64"/>
      <c r="I64"/>
    </row>
    <row r="65" spans="1:9">
      <c r="A65"/>
      <c r="B65"/>
      <c r="C65"/>
      <c r="D65"/>
      <c r="E65"/>
      <c r="F65"/>
      <c r="G65"/>
      <c r="H65"/>
      <c r="I65"/>
    </row>
    <row r="66" spans="1:9">
      <c r="A66"/>
      <c r="B66"/>
      <c r="C66"/>
      <c r="D66"/>
      <c r="E66"/>
      <c r="F66"/>
      <c r="G66"/>
      <c r="H66"/>
      <c r="I66"/>
    </row>
    <row r="67" spans="1:9">
      <c r="A67"/>
      <c r="B67"/>
      <c r="C67"/>
      <c r="D67"/>
      <c r="E67"/>
      <c r="F67"/>
      <c r="G67"/>
      <c r="H67"/>
      <c r="I67"/>
    </row>
    <row r="68" spans="1:9">
      <c r="A68"/>
      <c r="B68"/>
      <c r="C68"/>
      <c r="D68"/>
      <c r="E68"/>
      <c r="F68"/>
      <c r="G68"/>
      <c r="H68"/>
      <c r="I68"/>
    </row>
    <row r="69" spans="1:9">
      <c r="A69"/>
      <c r="B69"/>
      <c r="C69"/>
      <c r="D69"/>
      <c r="E69"/>
      <c r="F69"/>
      <c r="G69"/>
      <c r="H69"/>
      <c r="I69"/>
    </row>
    <row r="70" spans="1:9">
      <c r="A70"/>
      <c r="B70"/>
      <c r="C70"/>
      <c r="D70"/>
      <c r="E70"/>
      <c r="F70"/>
      <c r="G70"/>
      <c r="H70"/>
      <c r="I70"/>
    </row>
    <row r="71" spans="1:9">
      <c r="A71"/>
      <c r="B71"/>
      <c r="C71"/>
      <c r="D71"/>
      <c r="E71"/>
      <c r="F71"/>
      <c r="G71"/>
      <c r="H71"/>
      <c r="I71"/>
    </row>
    <row r="72" spans="1:9">
      <c r="A72"/>
      <c r="B72"/>
      <c r="C72"/>
      <c r="D72"/>
      <c r="E72"/>
      <c r="F72"/>
      <c r="G72"/>
      <c r="H72"/>
      <c r="I72"/>
    </row>
    <row r="73" spans="1:9">
      <c r="A73"/>
      <c r="B73"/>
      <c r="C73"/>
      <c r="D73"/>
      <c r="E73"/>
      <c r="F73"/>
      <c r="G73"/>
      <c r="H73"/>
      <c r="I73"/>
    </row>
    <row r="74" spans="1:9">
      <c r="A74"/>
      <c r="B74"/>
      <c r="C74"/>
      <c r="D74"/>
      <c r="E74"/>
      <c r="F74"/>
      <c r="G74"/>
      <c r="H74"/>
      <c r="I74"/>
    </row>
    <row r="75" spans="1:9">
      <c r="A75"/>
      <c r="B75"/>
      <c r="C75"/>
      <c r="D75"/>
      <c r="E75"/>
      <c r="F75"/>
      <c r="G75"/>
      <c r="H75"/>
      <c r="I75"/>
    </row>
    <row r="76" spans="1:9">
      <c r="A76"/>
      <c r="B76"/>
      <c r="C76"/>
      <c r="D76"/>
      <c r="E76"/>
      <c r="F76"/>
      <c r="G76"/>
      <c r="H76"/>
      <c r="I76"/>
    </row>
    <row r="77" spans="1:9">
      <c r="A77"/>
      <c r="B77"/>
      <c r="C77"/>
      <c r="D77"/>
      <c r="E77"/>
      <c r="F77"/>
      <c r="G77"/>
      <c r="H77"/>
      <c r="I77"/>
    </row>
    <row r="78" spans="1:9">
      <c r="A78"/>
      <c r="B78"/>
      <c r="C78"/>
      <c r="D78"/>
      <c r="E78"/>
      <c r="F78"/>
      <c r="G78"/>
      <c r="H78"/>
      <c r="I78"/>
    </row>
    <row r="79" spans="1:9">
      <c r="A79"/>
      <c r="B79"/>
      <c r="C79"/>
      <c r="D79"/>
      <c r="E79"/>
      <c r="F79"/>
      <c r="G79"/>
      <c r="H79"/>
      <c r="I79"/>
    </row>
    <row r="80" spans="1:9">
      <c r="A80"/>
      <c r="B80"/>
      <c r="C80"/>
      <c r="D80"/>
      <c r="E80"/>
      <c r="F80"/>
      <c r="G80"/>
      <c r="H80"/>
      <c r="I80"/>
    </row>
    <row r="81" spans="1:9">
      <c r="A81"/>
      <c r="B81"/>
      <c r="C81"/>
      <c r="D81"/>
      <c r="E81"/>
      <c r="F81"/>
      <c r="G81"/>
      <c r="H81"/>
      <c r="I81"/>
    </row>
    <row r="82" spans="1:9">
      <c r="A82"/>
      <c r="B82"/>
      <c r="C82"/>
      <c r="D82"/>
      <c r="E82"/>
      <c r="F82"/>
      <c r="G82"/>
      <c r="H82"/>
      <c r="I82"/>
    </row>
    <row r="83" spans="1:9">
      <c r="A83"/>
      <c r="B83"/>
      <c r="C83"/>
      <c r="D83"/>
      <c r="E83"/>
      <c r="F83"/>
      <c r="G83"/>
      <c r="H83"/>
      <c r="I83"/>
    </row>
    <row r="84" spans="1:9">
      <c r="A84"/>
      <c r="B84"/>
      <c r="C84"/>
      <c r="D84"/>
      <c r="E84"/>
      <c r="F84"/>
      <c r="G84"/>
      <c r="H84"/>
      <c r="I84"/>
    </row>
    <row r="85" spans="1:9">
      <c r="A85"/>
      <c r="B85"/>
      <c r="C85"/>
      <c r="D85"/>
      <c r="E85"/>
      <c r="F85"/>
      <c r="G85"/>
      <c r="H85"/>
      <c r="I85"/>
    </row>
    <row r="86" spans="1:9">
      <c r="A86"/>
      <c r="B86"/>
      <c r="C86"/>
      <c r="D86"/>
      <c r="E86"/>
      <c r="F86"/>
      <c r="G86"/>
      <c r="H86"/>
      <c r="I86"/>
    </row>
    <row r="87" spans="1:9">
      <c r="A87"/>
      <c r="B87"/>
      <c r="C87"/>
      <c r="D87"/>
      <c r="E87"/>
      <c r="F87"/>
      <c r="G87"/>
      <c r="H87"/>
      <c r="I87"/>
    </row>
    <row r="88" spans="1:9">
      <c r="A88"/>
      <c r="B88"/>
      <c r="C88"/>
      <c r="D88"/>
      <c r="E88"/>
      <c r="F88"/>
      <c r="G88"/>
      <c r="H88"/>
      <c r="I88"/>
    </row>
    <row r="89" spans="1:9">
      <c r="A89"/>
      <c r="B89"/>
      <c r="C89"/>
      <c r="D89"/>
      <c r="E89"/>
      <c r="F89"/>
      <c r="G89"/>
      <c r="H89"/>
      <c r="I89"/>
    </row>
    <row r="90" spans="1:9">
      <c r="A90"/>
      <c r="B90"/>
      <c r="C90"/>
      <c r="D90"/>
      <c r="E90"/>
      <c r="F90"/>
      <c r="G90"/>
      <c r="H90"/>
      <c r="I90"/>
    </row>
    <row r="91" spans="1:9">
      <c r="A91"/>
      <c r="B91"/>
      <c r="C91"/>
      <c r="D91"/>
      <c r="E91"/>
      <c r="F91"/>
      <c r="G91"/>
      <c r="H91"/>
      <c r="I91"/>
    </row>
    <row r="92" spans="1:9">
      <c r="A92"/>
      <c r="B92"/>
      <c r="C92"/>
      <c r="D92"/>
      <c r="E92"/>
      <c r="F92"/>
      <c r="G92"/>
      <c r="H92"/>
      <c r="I92"/>
    </row>
    <row r="93" spans="1:9">
      <c r="A93"/>
      <c r="B93"/>
      <c r="C93"/>
      <c r="D93"/>
      <c r="E93"/>
      <c r="F93"/>
      <c r="G93"/>
      <c r="H93"/>
      <c r="I93"/>
    </row>
    <row r="94" spans="1:9">
      <c r="A94"/>
      <c r="B94"/>
      <c r="C94"/>
      <c r="D94"/>
      <c r="E94"/>
      <c r="F94"/>
      <c r="G94"/>
      <c r="H94"/>
      <c r="I94"/>
    </row>
    <row r="95" spans="1:9">
      <c r="A95"/>
      <c r="B95"/>
      <c r="C95"/>
      <c r="D95"/>
      <c r="E95"/>
      <c r="F95"/>
      <c r="G95"/>
      <c r="H95"/>
      <c r="I95"/>
    </row>
    <row r="96" spans="1:9">
      <c r="A96"/>
      <c r="B96"/>
      <c r="C96"/>
      <c r="D96"/>
      <c r="E96"/>
      <c r="F96"/>
      <c r="G96"/>
      <c r="H96"/>
      <c r="I96"/>
    </row>
    <row r="97" spans="1:9">
      <c r="A97"/>
      <c r="B97"/>
      <c r="C97"/>
      <c r="D97"/>
      <c r="E97"/>
      <c r="F97"/>
      <c r="G97"/>
      <c r="H97"/>
      <c r="I97"/>
    </row>
    <row r="98" spans="1:9">
      <c r="A98"/>
      <c r="B98"/>
      <c r="C98"/>
      <c r="D98"/>
      <c r="E98"/>
      <c r="F98"/>
      <c r="G98"/>
      <c r="H98"/>
      <c r="I98"/>
    </row>
    <row r="99" spans="1:9">
      <c r="A99"/>
      <c r="B99"/>
      <c r="C99"/>
      <c r="D99"/>
      <c r="E99"/>
      <c r="F99"/>
      <c r="G99"/>
      <c r="H99"/>
      <c r="I99"/>
    </row>
    <row r="100" spans="1:9">
      <c r="A100"/>
      <c r="B100"/>
      <c r="C100"/>
      <c r="D100"/>
      <c r="E100"/>
      <c r="F100"/>
      <c r="G100"/>
      <c r="H100"/>
      <c r="I100"/>
    </row>
    <row r="101" spans="1:9">
      <c r="A101"/>
      <c r="B101"/>
      <c r="C101"/>
      <c r="D101"/>
      <c r="E101"/>
      <c r="F101"/>
      <c r="G101"/>
      <c r="H101"/>
      <c r="I101"/>
    </row>
    <row r="102" spans="1:9">
      <c r="A102"/>
      <c r="B102"/>
      <c r="C102"/>
      <c r="D102"/>
      <c r="E102"/>
      <c r="F102"/>
      <c r="G102"/>
      <c r="H102"/>
      <c r="I102"/>
    </row>
    <row r="103" spans="1:9">
      <c r="A103"/>
      <c r="B103"/>
      <c r="C103"/>
      <c r="D103"/>
      <c r="E103"/>
      <c r="F103"/>
      <c r="G103"/>
      <c r="H103"/>
      <c r="I103"/>
    </row>
    <row r="104" spans="1:9">
      <c r="A104"/>
      <c r="B104"/>
      <c r="C104"/>
      <c r="D104"/>
      <c r="E104"/>
      <c r="F104"/>
      <c r="G104"/>
      <c r="H104"/>
      <c r="I104"/>
    </row>
    <row r="105" spans="1:9">
      <c r="A105"/>
      <c r="B105"/>
      <c r="C105"/>
      <c r="D105"/>
      <c r="E105"/>
      <c r="F105"/>
      <c r="G105"/>
      <c r="H105"/>
      <c r="I105"/>
    </row>
    <row r="106" spans="1:9">
      <c r="A106"/>
      <c r="B106"/>
      <c r="C106"/>
      <c r="D106"/>
      <c r="E106"/>
      <c r="F106"/>
      <c r="G106"/>
      <c r="H106"/>
      <c r="I106"/>
    </row>
    <row r="107" spans="1:9">
      <c r="A107"/>
      <c r="B107"/>
      <c r="C107"/>
      <c r="D107"/>
      <c r="E107"/>
      <c r="F107"/>
      <c r="G107"/>
      <c r="H107"/>
      <c r="I107"/>
    </row>
    <row r="108" spans="1:9">
      <c r="A108"/>
      <c r="B108"/>
      <c r="C108"/>
      <c r="D108"/>
      <c r="E108"/>
      <c r="F108"/>
      <c r="G108"/>
      <c r="H108"/>
      <c r="I108"/>
    </row>
    <row r="109" spans="1:9">
      <c r="A109"/>
      <c r="B109"/>
      <c r="C109"/>
      <c r="D109"/>
      <c r="E109"/>
      <c r="F109"/>
      <c r="G109"/>
      <c r="H109"/>
      <c r="I109"/>
    </row>
    <row r="110" spans="1:9">
      <c r="A110"/>
      <c r="B110"/>
      <c r="C110"/>
      <c r="D110"/>
      <c r="E110"/>
      <c r="F110"/>
      <c r="G110"/>
      <c r="H110"/>
      <c r="I110"/>
    </row>
    <row r="111" spans="1:9">
      <c r="A111"/>
      <c r="B111"/>
      <c r="C111"/>
      <c r="D111"/>
      <c r="E111"/>
      <c r="F111"/>
      <c r="G111"/>
      <c r="H111"/>
      <c r="I111"/>
    </row>
    <row r="112" spans="1:9">
      <c r="A112"/>
      <c r="B112"/>
      <c r="C112"/>
      <c r="D112"/>
      <c r="E112"/>
      <c r="F112"/>
      <c r="G112"/>
      <c r="H112"/>
      <c r="I112"/>
    </row>
    <row r="113" spans="1:9">
      <c r="A113"/>
      <c r="B113"/>
      <c r="C113"/>
      <c r="D113"/>
      <c r="E113"/>
      <c r="F113"/>
      <c r="G113"/>
      <c r="H113"/>
      <c r="I113"/>
    </row>
    <row r="114" spans="1:9">
      <c r="A114"/>
      <c r="B114"/>
      <c r="C114"/>
      <c r="D114"/>
      <c r="E114"/>
      <c r="F114"/>
      <c r="G114"/>
      <c r="H114"/>
      <c r="I114"/>
    </row>
    <row r="115" spans="1:9">
      <c r="A115"/>
      <c r="B115"/>
      <c r="C115"/>
      <c r="D115"/>
      <c r="E115"/>
      <c r="F115"/>
      <c r="G115"/>
      <c r="H115"/>
      <c r="I115"/>
    </row>
    <row r="116" spans="1:9">
      <c r="A116"/>
      <c r="B116"/>
      <c r="C116"/>
      <c r="D116"/>
      <c r="E116"/>
      <c r="F116"/>
      <c r="G116"/>
      <c r="H116"/>
      <c r="I116"/>
    </row>
    <row r="117" spans="1:9">
      <c r="A117"/>
      <c r="B117"/>
      <c r="C117"/>
      <c r="D117"/>
      <c r="E117"/>
      <c r="F117"/>
      <c r="G117"/>
      <c r="H117"/>
      <c r="I117"/>
    </row>
    <row r="118" spans="1:9">
      <c r="A118"/>
      <c r="B118"/>
      <c r="C118"/>
      <c r="D118"/>
      <c r="E118"/>
      <c r="F118"/>
      <c r="G118"/>
      <c r="H118"/>
      <c r="I118"/>
    </row>
    <row r="119" spans="1:9">
      <c r="A119"/>
      <c r="B119"/>
      <c r="C119"/>
      <c r="D119"/>
      <c r="E119"/>
      <c r="F119"/>
      <c r="G119"/>
      <c r="H119"/>
      <c r="I119"/>
    </row>
    <row r="120" spans="1:9">
      <c r="A120"/>
      <c r="B120"/>
      <c r="C120"/>
      <c r="D120"/>
      <c r="E120"/>
      <c r="F120"/>
      <c r="G120"/>
      <c r="H120"/>
      <c r="I120"/>
    </row>
    <row r="121" spans="1:9">
      <c r="A121"/>
      <c r="B121"/>
      <c r="C121"/>
      <c r="D121"/>
      <c r="E121"/>
      <c r="F121"/>
      <c r="G121"/>
      <c r="H121"/>
      <c r="I121"/>
    </row>
    <row r="122" spans="1:9">
      <c r="A122"/>
      <c r="B122"/>
      <c r="C122"/>
      <c r="D122"/>
      <c r="E122"/>
      <c r="F122"/>
      <c r="G122"/>
      <c r="H122"/>
      <c r="I122"/>
    </row>
    <row r="123" spans="1:9">
      <c r="A123"/>
      <c r="B123"/>
      <c r="C123"/>
      <c r="D123"/>
      <c r="E123"/>
      <c r="F123"/>
      <c r="G123"/>
      <c r="H123"/>
      <c r="I123"/>
    </row>
    <row r="124" spans="1:9">
      <c r="A124"/>
      <c r="B124"/>
      <c r="C124"/>
      <c r="D124"/>
      <c r="E124"/>
      <c r="F124"/>
      <c r="G124"/>
      <c r="H124"/>
      <c r="I124"/>
    </row>
    <row r="125" spans="1:9">
      <c r="A125"/>
      <c r="B125"/>
      <c r="C125"/>
      <c r="D125"/>
      <c r="E125"/>
      <c r="F125"/>
      <c r="G125"/>
      <c r="H125"/>
      <c r="I125"/>
    </row>
    <row r="126" spans="1:9">
      <c r="A126"/>
      <c r="B126"/>
      <c r="C126"/>
      <c r="D126"/>
      <c r="E126"/>
      <c r="F126"/>
    </row>
    <row r="127" spans="1:9">
      <c r="A127"/>
      <c r="B127"/>
      <c r="C127"/>
      <c r="D127"/>
      <c r="E127"/>
      <c r="F127"/>
    </row>
    <row r="128" spans="1:9">
      <c r="A128"/>
      <c r="B128"/>
      <c r="C128"/>
      <c r="D128"/>
      <c r="E128"/>
      <c r="F128"/>
    </row>
    <row r="129" spans="1:6">
      <c r="A129"/>
      <c r="B129"/>
      <c r="C129"/>
      <c r="D129"/>
      <c r="E129"/>
      <c r="F129"/>
    </row>
    <row r="130" spans="1:6">
      <c r="A130"/>
      <c r="B130"/>
      <c r="C130"/>
      <c r="D130"/>
      <c r="E130"/>
      <c r="F130"/>
    </row>
    <row r="131" spans="1:6">
      <c r="A131"/>
      <c r="B131"/>
      <c r="C131"/>
      <c r="D131"/>
      <c r="E131"/>
      <c r="F131"/>
    </row>
    <row r="132" spans="1:6">
      <c r="A132"/>
      <c r="B132"/>
      <c r="C132"/>
      <c r="D132"/>
      <c r="E132"/>
      <c r="F132"/>
    </row>
    <row r="133" spans="1:6">
      <c r="A133"/>
      <c r="B133"/>
      <c r="C133"/>
      <c r="D133"/>
      <c r="E133"/>
      <c r="F133"/>
    </row>
    <row r="134" spans="1:6">
      <c r="A134"/>
      <c r="B134"/>
      <c r="C134"/>
      <c r="D134"/>
      <c r="E134"/>
      <c r="F134"/>
    </row>
    <row r="135" spans="1:6">
      <c r="A135"/>
      <c r="B135"/>
      <c r="C135"/>
      <c r="D135"/>
      <c r="E135"/>
      <c r="F135"/>
    </row>
    <row r="136" spans="1:6">
      <c r="A136"/>
      <c r="B136"/>
      <c r="C136"/>
      <c r="D136"/>
      <c r="E136"/>
      <c r="F136"/>
    </row>
    <row r="137" spans="1:6">
      <c r="A137"/>
      <c r="B137"/>
      <c r="C137"/>
      <c r="D137"/>
      <c r="E137"/>
      <c r="F137"/>
    </row>
    <row r="138" spans="1:6">
      <c r="A138"/>
      <c r="B138"/>
      <c r="C138"/>
      <c r="D138"/>
      <c r="E138"/>
      <c r="F138"/>
    </row>
    <row r="139" spans="1:6">
      <c r="A139"/>
      <c r="B139"/>
      <c r="C139"/>
      <c r="D139"/>
      <c r="E139"/>
      <c r="F139"/>
    </row>
    <row r="140" spans="1:6">
      <c r="A140"/>
      <c r="B140"/>
      <c r="C140"/>
      <c r="D140"/>
      <c r="E140"/>
      <c r="F140"/>
    </row>
    <row r="141" spans="1:6">
      <c r="A141"/>
      <c r="B141"/>
      <c r="C141"/>
      <c r="D141"/>
      <c r="E141"/>
      <c r="F141"/>
    </row>
    <row r="142" spans="1:6">
      <c r="A142"/>
      <c r="B142"/>
      <c r="C142"/>
      <c r="D142"/>
      <c r="E142"/>
      <c r="F142"/>
    </row>
    <row r="143" spans="1:6">
      <c r="A143"/>
      <c r="B143"/>
      <c r="C143"/>
      <c r="D143"/>
      <c r="E143"/>
      <c r="F143"/>
    </row>
    <row r="144" spans="1:6">
      <c r="A144"/>
      <c r="B144"/>
      <c r="C144"/>
      <c r="D144"/>
      <c r="E144"/>
      <c r="F144"/>
    </row>
    <row r="145" spans="1:5">
      <c r="A145"/>
      <c r="B145"/>
      <c r="C145"/>
      <c r="D145"/>
      <c r="E145"/>
    </row>
    <row r="146" spans="1:5">
      <c r="A146"/>
      <c r="B146"/>
      <c r="C146"/>
      <c r="D146"/>
      <c r="E146"/>
    </row>
    <row r="147" spans="1:5">
      <c r="A147"/>
      <c r="B147"/>
      <c r="C147"/>
      <c r="D147"/>
      <c r="E147"/>
    </row>
    <row r="148" spans="1:5">
      <c r="A148"/>
      <c r="B148"/>
      <c r="C148"/>
      <c r="D148"/>
      <c r="E148"/>
    </row>
    <row r="149" spans="1:5">
      <c r="A149"/>
      <c r="B149"/>
      <c r="C149"/>
      <c r="D149"/>
      <c r="E149"/>
    </row>
    <row r="150" spans="1:5">
      <c r="A150"/>
      <c r="B150"/>
      <c r="C150"/>
      <c r="D150"/>
      <c r="E150"/>
    </row>
    <row r="151" spans="1:5">
      <c r="A151"/>
      <c r="B151"/>
      <c r="C151"/>
      <c r="D151"/>
      <c r="E151"/>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EE2C2-7C9E-449B-AC8E-5250516E9565}">
  <sheetPr codeName="Sheet39"/>
  <dimension ref="A1:GQ147"/>
  <sheetViews>
    <sheetView zoomScale="70" zoomScaleNormal="70" workbookViewId="0">
      <pane xSplit="6" ySplit="2" topLeftCell="Z3" activePane="bottomRight" state="frozen"/>
      <selection pane="bottomRight" activeCell="AD5" sqref="AD5"/>
      <selection pane="bottomLeft"/>
      <selection pane="topRight"/>
    </sheetView>
  </sheetViews>
  <sheetFormatPr defaultColWidth="8.5703125" defaultRowHeight="14.45"/>
  <cols>
    <col min="1" max="1" width="8.5703125" style="821" customWidth="1"/>
    <col min="2" max="2" width="15.5703125" style="821" customWidth="1"/>
    <col min="3" max="3" width="14.5703125" style="822" bestFit="1" customWidth="1"/>
    <col min="4" max="4" width="13.5703125" style="356" customWidth="1"/>
    <col min="5" max="5" width="27.42578125" style="356" customWidth="1"/>
    <col min="6" max="6" width="46.5703125" style="356" customWidth="1"/>
    <col min="7" max="7" width="50.42578125" style="356" customWidth="1"/>
    <col min="8" max="8" width="48.42578125" style="356" bestFit="1" customWidth="1"/>
    <col min="9" max="9" width="44.42578125" style="356" bestFit="1" customWidth="1"/>
    <col min="10" max="10" width="14" style="821" customWidth="1"/>
    <col min="11" max="11" width="34.5703125" style="356" customWidth="1"/>
    <col min="12" max="12" width="16" style="356" customWidth="1"/>
    <col min="13" max="13" width="25.42578125" style="821" customWidth="1"/>
    <col min="14" max="14" width="15.42578125" style="1062" customWidth="1"/>
    <col min="15" max="15" width="23.42578125" style="821" customWidth="1"/>
    <col min="16" max="16" width="25.42578125" style="821" customWidth="1"/>
    <col min="17" max="17" width="38.5703125" style="356" customWidth="1"/>
    <col min="18" max="18" width="27.5703125" style="356" customWidth="1"/>
    <col min="19" max="19" width="13.42578125" style="356" bestFit="1" customWidth="1"/>
    <col min="20" max="20" width="47" style="356" customWidth="1"/>
    <col min="21" max="22" width="14" style="821" customWidth="1"/>
    <col min="23" max="23" width="21.5703125" style="821" bestFit="1" customWidth="1"/>
    <col min="24" max="24" width="22" style="821" customWidth="1"/>
    <col min="25" max="25" width="17.5703125" style="821" customWidth="1"/>
    <col min="26" max="26" width="12.42578125" style="821" customWidth="1"/>
    <col min="27" max="27" width="14" style="356" customWidth="1"/>
    <col min="28" max="29" width="19.42578125" style="821" customWidth="1"/>
    <col min="30" max="30" width="22.42578125" style="821" customWidth="1"/>
    <col min="31" max="31" width="22.42578125" style="356" customWidth="1"/>
    <col min="32" max="32" width="36.42578125" style="356" customWidth="1"/>
    <col min="33" max="33" width="14.5703125" style="821" hidden="1" customWidth="1"/>
    <col min="34" max="34" width="17" style="356" hidden="1" customWidth="1"/>
    <col min="35" max="35" width="21.5703125" style="356" hidden="1" customWidth="1"/>
    <col min="36" max="36" width="33.5703125" style="356" customWidth="1"/>
    <col min="37" max="198" width="9.42578125" style="356" bestFit="1" customWidth="1"/>
    <col min="199" max="199" width="11.5703125" style="356" customWidth="1"/>
    <col min="200" max="16384" width="8.5703125" style="356"/>
  </cols>
  <sheetData>
    <row r="1" spans="1:199">
      <c r="A1" s="806"/>
      <c r="B1" s="1063" t="s">
        <v>2750</v>
      </c>
      <c r="C1" s="1019" t="s">
        <v>2549</v>
      </c>
      <c r="D1" s="1124" t="s">
        <v>2406</v>
      </c>
      <c r="E1" s="1124" t="s">
        <v>2751</v>
      </c>
      <c r="F1" s="806" t="s">
        <v>2406</v>
      </c>
      <c r="G1" s="806" t="s">
        <v>2406</v>
      </c>
      <c r="H1" s="806" t="s">
        <v>2406</v>
      </c>
      <c r="I1" s="806" t="s">
        <v>2406</v>
      </c>
      <c r="J1" s="806" t="s">
        <v>2406</v>
      </c>
      <c r="K1" s="1124" t="s">
        <v>2406</v>
      </c>
      <c r="L1" s="1124" t="s">
        <v>2406</v>
      </c>
      <c r="M1" s="806"/>
      <c r="N1" s="807" t="s">
        <v>2752</v>
      </c>
      <c r="O1" s="808" t="s">
        <v>2752</v>
      </c>
      <c r="P1" s="808" t="s">
        <v>2753</v>
      </c>
      <c r="Q1" s="1326" t="s">
        <v>2754</v>
      </c>
      <c r="R1" s="810" t="s">
        <v>2755</v>
      </c>
      <c r="S1" s="808" t="s">
        <v>2752</v>
      </c>
      <c r="T1" s="808" t="s">
        <v>2752</v>
      </c>
      <c r="U1" s="808" t="s">
        <v>2752</v>
      </c>
      <c r="V1" s="808" t="s">
        <v>2752</v>
      </c>
      <c r="W1" s="811" t="s">
        <v>694</v>
      </c>
      <c r="X1" s="811" t="s">
        <v>694</v>
      </c>
      <c r="Y1" s="811" t="s">
        <v>694</v>
      </c>
      <c r="Z1" s="811" t="s">
        <v>694</v>
      </c>
      <c r="AA1" s="811" t="s">
        <v>694</v>
      </c>
      <c r="AB1" s="811" t="s">
        <v>694</v>
      </c>
      <c r="AC1" s="811"/>
      <c r="AD1" s="811" t="s">
        <v>694</v>
      </c>
      <c r="AE1" s="811" t="s">
        <v>694</v>
      </c>
      <c r="AF1" s="812"/>
      <c r="AG1" s="1063" t="s">
        <v>2750</v>
      </c>
      <c r="AH1" s="1063" t="s">
        <v>2750</v>
      </c>
      <c r="AI1" s="1063" t="s">
        <v>2750</v>
      </c>
      <c r="AJ1" s="812"/>
    </row>
    <row r="2" spans="1:199" ht="57.95">
      <c r="A2" s="813" t="s">
        <v>6</v>
      </c>
      <c r="B2" s="813" t="s">
        <v>2756</v>
      </c>
      <c r="C2" s="1020" t="s">
        <v>2549</v>
      </c>
      <c r="D2" s="1125" t="s">
        <v>2571</v>
      </c>
      <c r="E2" s="1125" t="s">
        <v>2147</v>
      </c>
      <c r="F2" s="813" t="s">
        <v>837</v>
      </c>
      <c r="G2" s="813" t="s">
        <v>10</v>
      </c>
      <c r="H2" s="813" t="s">
        <v>11</v>
      </c>
      <c r="I2" s="813" t="s">
        <v>2550</v>
      </c>
      <c r="J2" s="813" t="s">
        <v>3825</v>
      </c>
      <c r="K2" s="1125" t="s">
        <v>2737</v>
      </c>
      <c r="L2" s="1125" t="s">
        <v>2422</v>
      </c>
      <c r="M2" s="813" t="s">
        <v>2758</v>
      </c>
      <c r="N2" s="814" t="s">
        <v>2759</v>
      </c>
      <c r="O2" s="815" t="s">
        <v>2760</v>
      </c>
      <c r="P2" s="815" t="s">
        <v>2761</v>
      </c>
      <c r="Q2" s="1327" t="s">
        <v>2149</v>
      </c>
      <c r="R2" s="817" t="s">
        <v>2762</v>
      </c>
      <c r="S2" s="815" t="s">
        <v>2763</v>
      </c>
      <c r="T2" s="815" t="s">
        <v>2764</v>
      </c>
      <c r="U2" s="815" t="s">
        <v>2765</v>
      </c>
      <c r="V2" s="815" t="s">
        <v>2766</v>
      </c>
      <c r="W2" s="818" t="s">
        <v>2767</v>
      </c>
      <c r="X2" s="818" t="s">
        <v>2768</v>
      </c>
      <c r="Y2" s="818" t="s">
        <v>2769</v>
      </c>
      <c r="Z2" s="818" t="s">
        <v>2770</v>
      </c>
      <c r="AA2" s="818" t="s">
        <v>2771</v>
      </c>
      <c r="AB2" s="818" t="s">
        <v>2772</v>
      </c>
      <c r="AC2" s="818" t="s">
        <v>2773</v>
      </c>
      <c r="AD2" s="818" t="s">
        <v>2774</v>
      </c>
      <c r="AE2" s="818" t="s">
        <v>2391</v>
      </c>
      <c r="AF2" s="820" t="s">
        <v>2369</v>
      </c>
      <c r="AG2" s="813" t="s">
        <v>2775</v>
      </c>
      <c r="AH2" s="813" t="s">
        <v>2776</v>
      </c>
      <c r="AI2" s="813" t="s">
        <v>2777</v>
      </c>
      <c r="AJ2" s="820" t="s">
        <v>999</v>
      </c>
      <c r="AK2" s="1258" t="s">
        <v>2778</v>
      </c>
      <c r="GQ2" s="356" t="s">
        <v>2780</v>
      </c>
    </row>
    <row r="3" spans="1:199" ht="101.45">
      <c r="A3" s="1026">
        <v>1</v>
      </c>
      <c r="C3" s="1025" t="s">
        <v>180</v>
      </c>
      <c r="D3" s="356" t="s">
        <v>4212</v>
      </c>
      <c r="E3" s="356" t="s">
        <v>2527</v>
      </c>
      <c r="F3" s="1120" t="s">
        <v>4213</v>
      </c>
      <c r="G3" s="1025" t="s">
        <v>4177</v>
      </c>
      <c r="H3" s="1033" t="s">
        <v>4178</v>
      </c>
      <c r="I3" s="356" t="s">
        <v>4214</v>
      </c>
      <c r="J3" s="1026">
        <v>6</v>
      </c>
      <c r="K3" s="356" t="s">
        <v>4215</v>
      </c>
      <c r="L3" s="1025" t="s">
        <v>2525</v>
      </c>
      <c r="M3" s="1254" t="b">
        <v>0</v>
      </c>
      <c r="N3" s="1062">
        <v>46091</v>
      </c>
      <c r="O3" s="1026" t="s">
        <v>2844</v>
      </c>
      <c r="P3" s="1026">
        <v>50</v>
      </c>
      <c r="Q3" s="821">
        <v>1</v>
      </c>
      <c r="R3" s="821">
        <v>1</v>
      </c>
      <c r="S3" s="1025"/>
      <c r="T3" s="1120" t="s">
        <v>4216</v>
      </c>
      <c r="W3" s="1024">
        <v>46152</v>
      </c>
      <c r="X3" s="821" t="s">
        <v>2944</v>
      </c>
      <c r="Y3" s="821">
        <v>6</v>
      </c>
      <c r="Z3" s="821" t="s">
        <v>6</v>
      </c>
      <c r="AB3" s="821">
        <v>50</v>
      </c>
      <c r="AD3" s="356"/>
      <c r="AF3" s="1078" t="s">
        <v>4217</v>
      </c>
      <c r="AJ3" s="356" t="s">
        <v>35</v>
      </c>
      <c r="AK3" s="356" t="s">
        <v>35</v>
      </c>
    </row>
    <row r="4" spans="1:199" ht="116.1">
      <c r="A4" s="1026">
        <f t="shared" ref="A4:A35" si="0">A3+1</f>
        <v>2</v>
      </c>
      <c r="C4" s="1025" t="s">
        <v>180</v>
      </c>
      <c r="D4" s="356" t="s">
        <v>180</v>
      </c>
      <c r="E4" s="356" t="s">
        <v>2559</v>
      </c>
      <c r="F4" s="1120" t="s">
        <v>2840</v>
      </c>
      <c r="G4" s="1025" t="s">
        <v>2841</v>
      </c>
      <c r="H4" s="1033" t="s">
        <v>2562</v>
      </c>
      <c r="I4" s="356" t="s">
        <v>2842</v>
      </c>
      <c r="J4" s="1026">
        <v>6</v>
      </c>
      <c r="K4" s="356" t="s">
        <v>2843</v>
      </c>
      <c r="L4" s="1025" t="s">
        <v>2525</v>
      </c>
      <c r="M4" s="1254" t="b">
        <v>0</v>
      </c>
      <c r="N4" s="1062">
        <v>46176</v>
      </c>
      <c r="O4" s="1026" t="s">
        <v>2844</v>
      </c>
      <c r="P4" s="1026">
        <v>50</v>
      </c>
      <c r="Q4" s="821">
        <v>4</v>
      </c>
      <c r="R4" s="821">
        <v>4</v>
      </c>
      <c r="S4" s="1025"/>
      <c r="T4" s="1120" t="s">
        <v>2845</v>
      </c>
      <c r="W4" s="1024">
        <v>46195</v>
      </c>
      <c r="X4" s="821" t="s">
        <v>2944</v>
      </c>
      <c r="Y4" s="821">
        <v>6</v>
      </c>
      <c r="Z4" s="821" t="s">
        <v>6</v>
      </c>
      <c r="AB4" s="821">
        <v>10</v>
      </c>
      <c r="AD4" s="356"/>
      <c r="AF4" s="597" t="s">
        <v>4218</v>
      </c>
      <c r="AJ4" s="356" t="s">
        <v>35</v>
      </c>
      <c r="AK4" s="356" t="s">
        <v>35</v>
      </c>
    </row>
    <row r="5" spans="1:199" ht="130.5">
      <c r="A5" s="1026">
        <f t="shared" si="0"/>
        <v>3</v>
      </c>
      <c r="C5" s="1033" t="s">
        <v>180</v>
      </c>
      <c r="D5" s="1025" t="s">
        <v>3014</v>
      </c>
      <c r="E5" s="1025" t="s">
        <v>180</v>
      </c>
      <c r="F5" s="1120" t="s">
        <v>3636</v>
      </c>
      <c r="G5" s="1025" t="s">
        <v>2570</v>
      </c>
      <c r="H5" s="1025" t="s">
        <v>2570</v>
      </c>
      <c r="I5" s="1025" t="s">
        <v>2570</v>
      </c>
      <c r="J5" s="821">
        <v>5</v>
      </c>
      <c r="K5" s="356" t="s">
        <v>3016</v>
      </c>
      <c r="L5" s="1025" t="s">
        <v>2525</v>
      </c>
      <c r="M5" s="1254" t="b">
        <v>0</v>
      </c>
      <c r="N5" s="1069">
        <v>46134</v>
      </c>
      <c r="O5" s="821" t="s">
        <v>2844</v>
      </c>
      <c r="P5" s="1026">
        <v>10</v>
      </c>
      <c r="Q5" s="1026">
        <v>3</v>
      </c>
      <c r="R5" s="1026">
        <v>3</v>
      </c>
      <c r="S5" s="1025"/>
      <c r="T5" s="1025" t="s">
        <v>4219</v>
      </c>
      <c r="U5" s="1026"/>
      <c r="V5" s="1026"/>
      <c r="X5" s="821" t="s">
        <v>2948</v>
      </c>
      <c r="AD5" s="356" t="s">
        <v>3422</v>
      </c>
      <c r="AF5" s="1078" t="s">
        <v>3870</v>
      </c>
      <c r="AJ5" s="356" t="s">
        <v>35</v>
      </c>
      <c r="AK5" s="356" t="s">
        <v>35</v>
      </c>
    </row>
    <row r="6" spans="1:199" ht="57.95">
      <c r="A6" s="1026">
        <f t="shared" si="0"/>
        <v>4</v>
      </c>
      <c r="B6" s="1127"/>
      <c r="C6" s="1347" t="s">
        <v>101</v>
      </c>
      <c r="D6" s="1077" t="s">
        <v>101</v>
      </c>
      <c r="E6" s="1127" t="s">
        <v>2211</v>
      </c>
      <c r="F6" s="1309" t="s">
        <v>4220</v>
      </c>
      <c r="G6" s="1025" t="s">
        <v>4221</v>
      </c>
      <c r="H6" s="1025" t="s">
        <v>4222</v>
      </c>
      <c r="I6" s="1077"/>
      <c r="J6" s="1127"/>
      <c r="K6" s="1127"/>
      <c r="L6" s="1127"/>
      <c r="M6" s="1077"/>
      <c r="N6" s="1127"/>
      <c r="O6" s="1127"/>
      <c r="P6" s="1052">
        <v>20</v>
      </c>
      <c r="Q6" s="1127">
        <v>1</v>
      </c>
      <c r="R6" s="1052">
        <v>1</v>
      </c>
      <c r="S6" s="1127"/>
      <c r="T6" s="1127"/>
      <c r="U6" s="1127"/>
      <c r="V6" s="1127"/>
      <c r="W6" s="1127"/>
      <c r="X6" s="1031" t="s">
        <v>2944</v>
      </c>
      <c r="Y6" s="1031">
        <v>6</v>
      </c>
      <c r="Z6" s="1031" t="s">
        <v>6</v>
      </c>
      <c r="AA6" s="1077"/>
      <c r="AB6" s="1031">
        <v>12</v>
      </c>
      <c r="AC6" s="1077"/>
      <c r="AD6" s="1077"/>
      <c r="AE6" s="1077"/>
      <c r="AF6" s="1077"/>
      <c r="AG6" s="1077"/>
      <c r="AH6" s="1077"/>
      <c r="AI6" s="1077"/>
      <c r="AJ6" s="1077"/>
    </row>
    <row r="7" spans="1:199" ht="130.5">
      <c r="A7" s="1026">
        <f t="shared" si="0"/>
        <v>5</v>
      </c>
      <c r="B7" s="1275"/>
      <c r="C7" s="1275" t="s">
        <v>101</v>
      </c>
      <c r="D7" s="1275" t="s">
        <v>101</v>
      </c>
      <c r="E7" s="1275" t="s">
        <v>2211</v>
      </c>
      <c r="F7" s="1309" t="s">
        <v>4223</v>
      </c>
      <c r="G7" s="1177" t="s">
        <v>4224</v>
      </c>
      <c r="H7" s="1177" t="s">
        <v>4225</v>
      </c>
      <c r="I7" s="722" t="s">
        <v>4226</v>
      </c>
      <c r="J7" s="1177">
        <v>6</v>
      </c>
      <c r="K7" s="1177"/>
      <c r="L7" s="1177"/>
      <c r="M7" s="722"/>
      <c r="N7" s="1177"/>
      <c r="O7" s="1177"/>
      <c r="P7" s="1026">
        <v>15</v>
      </c>
      <c r="Q7" s="1177">
        <v>3</v>
      </c>
      <c r="R7" s="1356">
        <v>3</v>
      </c>
      <c r="S7" s="1177"/>
      <c r="T7" s="1177"/>
      <c r="U7" s="1177"/>
      <c r="V7" s="1177"/>
      <c r="W7" s="1177"/>
      <c r="X7" s="821" t="s">
        <v>2944</v>
      </c>
      <c r="Y7" s="821">
        <v>6</v>
      </c>
      <c r="Z7" s="821" t="s">
        <v>6</v>
      </c>
      <c r="AA7" s="722"/>
      <c r="AB7" s="821">
        <v>31</v>
      </c>
      <c r="AC7" s="722"/>
      <c r="AD7" s="722"/>
      <c r="AE7" s="722"/>
      <c r="AF7" s="722"/>
      <c r="AG7"/>
      <c r="AH7"/>
      <c r="AI7"/>
      <c r="AJ7" s="722"/>
    </row>
    <row r="8" spans="1:199" ht="87">
      <c r="A8" s="1026">
        <f t="shared" si="0"/>
        <v>6</v>
      </c>
      <c r="B8" s="1026"/>
      <c r="C8" s="1306" t="s">
        <v>101</v>
      </c>
      <c r="D8" s="1025" t="s">
        <v>101</v>
      </c>
      <c r="E8" s="1025" t="s">
        <v>4227</v>
      </c>
      <c r="F8" s="1309" t="s">
        <v>4228</v>
      </c>
      <c r="G8" s="1025" t="s">
        <v>4229</v>
      </c>
      <c r="H8" s="1025" t="s">
        <v>4230</v>
      </c>
      <c r="I8" s="1115" t="s">
        <v>4231</v>
      </c>
      <c r="J8" s="1026">
        <v>5</v>
      </c>
      <c r="K8" s="1025" t="s">
        <v>3250</v>
      </c>
      <c r="L8" s="1025" t="s">
        <v>2525</v>
      </c>
      <c r="M8" s="1254" t="b">
        <v>0</v>
      </c>
      <c r="N8" s="1069"/>
      <c r="O8" s="1026"/>
      <c r="P8" s="1026">
        <v>40</v>
      </c>
      <c r="Q8" s="1135">
        <v>4</v>
      </c>
      <c r="R8" s="1076">
        <v>4</v>
      </c>
      <c r="S8" s="1025"/>
      <c r="T8" s="1025"/>
      <c r="U8" s="1026"/>
      <c r="V8" s="1026"/>
      <c r="W8" s="1026"/>
      <c r="X8" s="821" t="s">
        <v>2944</v>
      </c>
      <c r="Y8" s="821">
        <v>6</v>
      </c>
      <c r="Z8" s="821" t="s">
        <v>6</v>
      </c>
      <c r="AB8" s="821">
        <v>90</v>
      </c>
      <c r="AD8" s="356"/>
    </row>
    <row r="9" spans="1:199" ht="116.1">
      <c r="A9" s="1026">
        <f t="shared" si="0"/>
        <v>7</v>
      </c>
      <c r="B9" s="1026"/>
      <c r="C9" s="1306" t="s">
        <v>101</v>
      </c>
      <c r="D9" s="1025" t="s">
        <v>101</v>
      </c>
      <c r="E9" s="1303" t="s">
        <v>4232</v>
      </c>
      <c r="F9" s="1308" t="s">
        <v>4233</v>
      </c>
      <c r="G9" s="356" t="s">
        <v>4234</v>
      </c>
      <c r="H9" s="356" t="s">
        <v>4235</v>
      </c>
      <c r="I9" s="800" t="s">
        <v>4236</v>
      </c>
      <c r="J9" s="821">
        <v>5</v>
      </c>
      <c r="K9" s="356" t="s">
        <v>3256</v>
      </c>
      <c r="L9" s="1025" t="s">
        <v>2525</v>
      </c>
      <c r="M9" s="1254" t="b">
        <v>0</v>
      </c>
      <c r="N9" s="1069"/>
      <c r="O9" s="1026" t="s">
        <v>1213</v>
      </c>
      <c r="P9" s="1026">
        <v>15</v>
      </c>
      <c r="Q9" s="1135">
        <v>5</v>
      </c>
      <c r="R9" s="1076">
        <v>5</v>
      </c>
      <c r="S9" s="1025"/>
      <c r="T9" s="1025"/>
      <c r="U9" s="1026"/>
      <c r="V9" s="1026"/>
      <c r="W9" s="1026"/>
      <c r="X9" s="821" t="s">
        <v>2944</v>
      </c>
      <c r="Y9" s="821">
        <v>6</v>
      </c>
      <c r="Z9" s="821" t="s">
        <v>6</v>
      </c>
      <c r="AB9" s="821">
        <v>9</v>
      </c>
      <c r="AD9" s="356"/>
    </row>
    <row r="10" spans="1:199" ht="116.1">
      <c r="A10" s="1026">
        <f t="shared" si="0"/>
        <v>8</v>
      </c>
      <c r="B10" s="1025"/>
      <c r="C10" s="1309" t="s">
        <v>101</v>
      </c>
      <c r="D10" s="786" t="s">
        <v>101</v>
      </c>
      <c r="E10" s="786" t="s">
        <v>4237</v>
      </c>
      <c r="F10" s="1309" t="s">
        <v>4238</v>
      </c>
      <c r="G10" s="1120" t="s">
        <v>4239</v>
      </c>
      <c r="H10" s="1120" t="s">
        <v>4240</v>
      </c>
      <c r="I10" s="786" t="s">
        <v>4241</v>
      </c>
      <c r="J10" s="1120">
        <v>6</v>
      </c>
      <c r="K10" s="786" t="s">
        <v>4242</v>
      </c>
      <c r="L10" s="1120" t="s">
        <v>2525</v>
      </c>
      <c r="M10" s="786"/>
      <c r="N10" s="786"/>
      <c r="O10" s="1120"/>
      <c r="P10" s="1142">
        <v>70</v>
      </c>
      <c r="Q10" s="786">
        <v>7</v>
      </c>
      <c r="R10" s="1080">
        <v>7</v>
      </c>
      <c r="S10" s="1120"/>
      <c r="T10" s="1325"/>
      <c r="U10" s="1325"/>
      <c r="V10" s="1325"/>
      <c r="W10" s="786"/>
      <c r="X10" s="1080" t="s">
        <v>2944</v>
      </c>
      <c r="Y10" s="1080">
        <v>6</v>
      </c>
      <c r="Z10" s="1080" t="s">
        <v>1315</v>
      </c>
      <c r="AA10" s="1080">
        <v>7</v>
      </c>
      <c r="AB10" s="821">
        <v>148</v>
      </c>
      <c r="AE10" s="821"/>
      <c r="AF10" s="821"/>
      <c r="AG10"/>
      <c r="AH10"/>
      <c r="AI10"/>
      <c r="AJ10" s="821"/>
      <c r="AK10" s="821"/>
    </row>
    <row r="11" spans="1:199" ht="87">
      <c r="A11" s="1026">
        <f t="shared" si="0"/>
        <v>9</v>
      </c>
      <c r="B11" s="1026"/>
      <c r="C11" s="1309" t="s">
        <v>101</v>
      </c>
      <c r="D11" s="1025" t="s">
        <v>101</v>
      </c>
      <c r="E11" s="1025" t="s">
        <v>2306</v>
      </c>
      <c r="F11" s="1309" t="s">
        <v>3426</v>
      </c>
      <c r="G11" s="1025" t="s">
        <v>3427</v>
      </c>
      <c r="H11" s="1025" t="s">
        <v>3939</v>
      </c>
      <c r="I11" s="1025" t="s">
        <v>3429</v>
      </c>
      <c r="L11" s="1025" t="s">
        <v>2525</v>
      </c>
      <c r="M11" s="1254" t="b">
        <v>0</v>
      </c>
      <c r="N11" s="1069"/>
      <c r="P11" s="1026">
        <v>15</v>
      </c>
      <c r="Q11" s="1025">
        <v>8</v>
      </c>
      <c r="R11" s="1026">
        <v>8</v>
      </c>
      <c r="S11" s="1025"/>
      <c r="T11" s="1025"/>
      <c r="U11" s="1026"/>
      <c r="V11" s="1026"/>
      <c r="X11" s="821" t="s">
        <v>583</v>
      </c>
      <c r="AD11" s="356" t="s">
        <v>4243</v>
      </c>
    </row>
    <row r="12" spans="1:199" ht="130.5">
      <c r="A12" s="1026">
        <f t="shared" si="0"/>
        <v>10</v>
      </c>
      <c r="B12" s="1026" t="s">
        <v>3903</v>
      </c>
      <c r="C12" s="1309" t="s">
        <v>101</v>
      </c>
      <c r="D12" s="356" t="s">
        <v>101</v>
      </c>
      <c r="E12" s="1025" t="s">
        <v>2208</v>
      </c>
      <c r="F12" s="1309" t="s">
        <v>3904</v>
      </c>
      <c r="G12" s="1025" t="s">
        <v>3905</v>
      </c>
      <c r="H12" s="1025" t="s">
        <v>3906</v>
      </c>
      <c r="I12" s="1025" t="s">
        <v>3907</v>
      </c>
      <c r="J12" s="1026">
        <v>4</v>
      </c>
      <c r="K12" s="1025" t="s">
        <v>3908</v>
      </c>
      <c r="L12" s="1025" t="s">
        <v>2821</v>
      </c>
      <c r="M12" s="1062"/>
      <c r="N12" s="821" t="s">
        <v>1213</v>
      </c>
      <c r="P12" s="1026">
        <v>30</v>
      </c>
      <c r="Q12" s="1025">
        <v>9</v>
      </c>
      <c r="R12" s="1026">
        <v>9</v>
      </c>
      <c r="S12" s="1025"/>
      <c r="T12" s="1025"/>
      <c r="U12" s="1026"/>
      <c r="V12" s="1026"/>
      <c r="W12" s="1026"/>
      <c r="X12" s="821" t="s">
        <v>583</v>
      </c>
      <c r="AD12" s="356" t="s">
        <v>3705</v>
      </c>
    </row>
    <row r="13" spans="1:199" ht="116.1">
      <c r="A13" s="1026">
        <f t="shared" si="0"/>
        <v>11</v>
      </c>
      <c r="B13" s="1026" t="s">
        <v>3910</v>
      </c>
      <c r="C13" s="1350" t="s">
        <v>101</v>
      </c>
      <c r="D13" s="356" t="s">
        <v>3911</v>
      </c>
      <c r="E13" s="356" t="s">
        <v>2288</v>
      </c>
      <c r="F13" s="1310" t="s">
        <v>3912</v>
      </c>
      <c r="G13" s="1025" t="s">
        <v>3913</v>
      </c>
      <c r="H13" s="822" t="s">
        <v>3914</v>
      </c>
      <c r="I13" s="1120" t="s">
        <v>3915</v>
      </c>
      <c r="J13" s="1026">
        <v>4</v>
      </c>
      <c r="K13" s="1025" t="s">
        <v>3916</v>
      </c>
      <c r="L13" s="1025" t="s">
        <v>2525</v>
      </c>
      <c r="M13" s="1254" t="b">
        <v>0</v>
      </c>
      <c r="N13" s="1275" t="s">
        <v>958</v>
      </c>
      <c r="O13" s="1026"/>
      <c r="P13" s="1026">
        <v>40</v>
      </c>
      <c r="Q13" s="1025">
        <v>10</v>
      </c>
      <c r="R13" s="1026">
        <v>10</v>
      </c>
      <c r="S13" s="1178"/>
      <c r="T13" s="1026"/>
      <c r="U13" s="1026"/>
      <c r="V13" s="1025"/>
      <c r="W13" s="1026"/>
      <c r="X13" s="821" t="s">
        <v>583</v>
      </c>
      <c r="AD13" s="356" t="s">
        <v>3705</v>
      </c>
    </row>
    <row r="14" spans="1:199" ht="43.5">
      <c r="A14" s="1026">
        <f t="shared" si="0"/>
        <v>12</v>
      </c>
      <c r="B14" s="821" t="s">
        <v>3486</v>
      </c>
      <c r="C14" s="1307" t="s">
        <v>101</v>
      </c>
      <c r="D14" s="1025" t="s">
        <v>3487</v>
      </c>
      <c r="E14" s="1025" t="s">
        <v>4244</v>
      </c>
      <c r="F14" s="1309" t="s">
        <v>3489</v>
      </c>
      <c r="G14" s="1025" t="s">
        <v>3490</v>
      </c>
      <c r="H14" s="1025" t="s">
        <v>3490</v>
      </c>
      <c r="I14" s="1166" t="s">
        <v>3491</v>
      </c>
      <c r="J14" s="1026">
        <v>3</v>
      </c>
      <c r="K14" s="1025" t="s">
        <v>3492</v>
      </c>
      <c r="L14" s="1266" t="s">
        <v>2958</v>
      </c>
      <c r="M14" s="1254" t="b">
        <v>0</v>
      </c>
      <c r="N14" s="1069"/>
      <c r="O14" s="1026"/>
      <c r="P14" s="1026">
        <v>15</v>
      </c>
      <c r="Q14" s="1135">
        <v>11</v>
      </c>
      <c r="R14" s="1076">
        <v>11</v>
      </c>
      <c r="S14" s="1025"/>
      <c r="T14" s="1025"/>
      <c r="U14" s="1026"/>
      <c r="V14" s="1026"/>
      <c r="W14" s="1026"/>
      <c r="X14" s="821" t="s">
        <v>583</v>
      </c>
      <c r="AD14" s="356" t="s">
        <v>3705</v>
      </c>
    </row>
    <row r="15" spans="1:199" ht="72.599999999999994">
      <c r="A15" s="1026">
        <f t="shared" si="0"/>
        <v>13</v>
      </c>
      <c r="B15" s="1274" t="s">
        <v>3493</v>
      </c>
      <c r="C15" s="1307" t="s">
        <v>101</v>
      </c>
      <c r="D15" s="1025" t="s">
        <v>101</v>
      </c>
      <c r="E15" s="1025" t="s">
        <v>4245</v>
      </c>
      <c r="F15" s="1309" t="s">
        <v>3495</v>
      </c>
      <c r="G15" s="1025" t="s">
        <v>3496</v>
      </c>
      <c r="H15" s="1025" t="s">
        <v>3497</v>
      </c>
      <c r="I15" s="1025"/>
      <c r="J15" s="1026"/>
      <c r="K15" s="1025" t="s">
        <v>3499</v>
      </c>
      <c r="L15" s="1266" t="s">
        <v>2958</v>
      </c>
      <c r="M15" s="1254" t="b">
        <v>0</v>
      </c>
      <c r="N15" s="1069"/>
      <c r="O15" s="1026"/>
      <c r="P15" s="1026">
        <v>100</v>
      </c>
      <c r="Q15" s="1135">
        <v>12</v>
      </c>
      <c r="R15" s="1076">
        <v>12</v>
      </c>
      <c r="T15" s="1025"/>
      <c r="U15" s="1026"/>
      <c r="V15" s="1026"/>
      <c r="W15" s="1026"/>
      <c r="X15" s="821" t="s">
        <v>583</v>
      </c>
      <c r="AB15" s="821">
        <v>50</v>
      </c>
      <c r="AD15" s="356" t="s">
        <v>4246</v>
      </c>
    </row>
    <row r="16" spans="1:199">
      <c r="A16" s="1026">
        <f t="shared" si="0"/>
        <v>14</v>
      </c>
      <c r="B16" s="1275"/>
      <c r="C16" s="1317" t="s">
        <v>101</v>
      </c>
      <c r="D16" s="1275" t="s">
        <v>101</v>
      </c>
      <c r="E16" s="1025" t="s">
        <v>3929</v>
      </c>
      <c r="F16" s="1317" t="s">
        <v>1306</v>
      </c>
      <c r="G16" s="1275" t="s">
        <v>1307</v>
      </c>
      <c r="H16" s="1275"/>
      <c r="I16" s="1275"/>
      <c r="J16" s="1275"/>
      <c r="K16" s="1025" t="s">
        <v>3256</v>
      </c>
      <c r="L16" s="1025" t="s">
        <v>2821</v>
      </c>
      <c r="M16"/>
      <c r="N16" s="1275"/>
      <c r="O16" s="1275"/>
      <c r="P16" s="1052"/>
      <c r="Q16" s="1328">
        <v>13</v>
      </c>
      <c r="R16" s="1357">
        <v>13</v>
      </c>
      <c r="S16" s="1275"/>
      <c r="T16"/>
      <c r="U16" s="1275"/>
      <c r="V16" s="1275"/>
      <c r="W16" s="1275"/>
      <c r="X16" s="1031" t="s">
        <v>583</v>
      </c>
      <c r="Y16"/>
      <c r="Z16"/>
      <c r="AA16"/>
      <c r="AB16" s="1031"/>
      <c r="AC16"/>
      <c r="AD16" s="356" t="s">
        <v>3705</v>
      </c>
      <c r="AE16"/>
      <c r="AF16"/>
      <c r="AG16"/>
      <c r="AH16"/>
      <c r="AI16"/>
      <c r="AJ16"/>
    </row>
    <row r="17" spans="1:37" ht="101.45">
      <c r="A17" s="1026">
        <f t="shared" si="0"/>
        <v>15</v>
      </c>
      <c r="B17" s="1026"/>
      <c r="C17" s="1320" t="s">
        <v>101</v>
      </c>
      <c r="D17" s="1285" t="s">
        <v>101</v>
      </c>
      <c r="E17" s="1025" t="s">
        <v>4227</v>
      </c>
      <c r="F17" s="1309" t="s">
        <v>2782</v>
      </c>
      <c r="G17" s="1025" t="s">
        <v>2783</v>
      </c>
      <c r="H17" s="1025" t="s">
        <v>3600</v>
      </c>
      <c r="I17" s="1025" t="s">
        <v>2785</v>
      </c>
      <c r="J17" s="1026">
        <v>5</v>
      </c>
      <c r="K17" s="1025" t="s">
        <v>3250</v>
      </c>
      <c r="L17" s="1025" t="s">
        <v>2525</v>
      </c>
      <c r="M17" s="1254" t="b">
        <v>0</v>
      </c>
      <c r="N17" s="1069"/>
      <c r="O17" s="1026"/>
      <c r="P17" s="1026">
        <v>100</v>
      </c>
      <c r="Q17" s="1135">
        <v>14</v>
      </c>
      <c r="R17" s="1076">
        <v>14</v>
      </c>
      <c r="S17" s="1025"/>
      <c r="U17" s="1026"/>
      <c r="V17" s="1026"/>
      <c r="W17" s="1026"/>
      <c r="X17" s="821" t="s">
        <v>583</v>
      </c>
      <c r="AD17" s="356" t="s">
        <v>3705</v>
      </c>
    </row>
    <row r="18" spans="1:37" ht="87">
      <c r="A18" s="1026">
        <f t="shared" si="0"/>
        <v>16</v>
      </c>
      <c r="C18" s="1309" t="s">
        <v>101</v>
      </c>
      <c r="D18" s="1025" t="s">
        <v>101</v>
      </c>
      <c r="E18" s="1025" t="s">
        <v>4247</v>
      </c>
      <c r="F18" s="1309" t="s">
        <v>3628</v>
      </c>
      <c r="G18" s="1025" t="s">
        <v>3629</v>
      </c>
      <c r="H18" s="1025" t="s">
        <v>3630</v>
      </c>
      <c r="I18" s="1025" t="s">
        <v>3249</v>
      </c>
      <c r="J18" s="1026">
        <v>5</v>
      </c>
      <c r="K18" s="1025" t="s">
        <v>3250</v>
      </c>
      <c r="L18" s="1025" t="s">
        <v>2525</v>
      </c>
      <c r="M18" s="1254" t="b">
        <v>0</v>
      </c>
      <c r="P18" s="821">
        <v>25</v>
      </c>
      <c r="Q18" s="829">
        <v>15</v>
      </c>
      <c r="R18" s="1058">
        <v>15</v>
      </c>
      <c r="X18" s="821" t="s">
        <v>583</v>
      </c>
      <c r="AD18" s="356" t="s">
        <v>3705</v>
      </c>
    </row>
    <row r="19" spans="1:37" ht="116.1">
      <c r="A19" s="1026">
        <f t="shared" si="0"/>
        <v>17</v>
      </c>
      <c r="C19" s="1309" t="s">
        <v>101</v>
      </c>
      <c r="D19" s="1025" t="s">
        <v>3244</v>
      </c>
      <c r="E19" s="1025" t="s">
        <v>3245</v>
      </c>
      <c r="F19" s="1309" t="s">
        <v>3246</v>
      </c>
      <c r="G19" s="1025" t="s">
        <v>3247</v>
      </c>
      <c r="H19" s="1025" t="s">
        <v>3248</v>
      </c>
      <c r="I19" s="1025" t="s">
        <v>3249</v>
      </c>
      <c r="J19" s="1026">
        <v>5</v>
      </c>
      <c r="K19" s="1025" t="s">
        <v>3250</v>
      </c>
      <c r="L19" s="1025" t="s">
        <v>2525</v>
      </c>
      <c r="M19" s="1254" t="b">
        <v>0</v>
      </c>
      <c r="P19" s="821">
        <v>10</v>
      </c>
      <c r="Q19" s="829">
        <v>16</v>
      </c>
      <c r="R19" s="1058">
        <v>16</v>
      </c>
      <c r="X19" s="821" t="s">
        <v>583</v>
      </c>
      <c r="AD19" s="356"/>
    </row>
    <row r="20" spans="1:37" ht="87">
      <c r="A20" s="1026">
        <f t="shared" si="0"/>
        <v>18</v>
      </c>
      <c r="C20" s="1310" t="s">
        <v>101</v>
      </c>
      <c r="D20" s="1025" t="s">
        <v>101</v>
      </c>
      <c r="E20" s="1025" t="s">
        <v>2274</v>
      </c>
      <c r="F20" s="1309" t="s">
        <v>149</v>
      </c>
      <c r="G20" s="1025" t="s">
        <v>149</v>
      </c>
      <c r="H20" s="1025" t="s">
        <v>3263</v>
      </c>
      <c r="I20" s="1025" t="s">
        <v>3263</v>
      </c>
      <c r="J20" s="1026">
        <v>5</v>
      </c>
      <c r="K20" s="1025" t="s">
        <v>2957</v>
      </c>
      <c r="L20" s="1025" t="s">
        <v>2525</v>
      </c>
      <c r="M20" s="1254" t="b">
        <v>0</v>
      </c>
      <c r="P20" s="821">
        <v>100</v>
      </c>
      <c r="Q20" s="829">
        <v>17</v>
      </c>
      <c r="R20" s="1058">
        <v>17</v>
      </c>
      <c r="X20" s="821" t="s">
        <v>583</v>
      </c>
      <c r="AD20" s="356"/>
    </row>
    <row r="21" spans="1:37" ht="57.95">
      <c r="A21" s="1026">
        <f t="shared" si="0"/>
        <v>19</v>
      </c>
      <c r="B21" s="821" t="s">
        <v>3706</v>
      </c>
      <c r="C21" s="1308" t="s">
        <v>101</v>
      </c>
      <c r="D21" s="356" t="s">
        <v>3216</v>
      </c>
      <c r="E21" s="356" t="s">
        <v>2306</v>
      </c>
      <c r="F21" s="1308" t="s">
        <v>2309</v>
      </c>
      <c r="G21" s="800" t="s">
        <v>2310</v>
      </c>
      <c r="H21" s="356" t="s">
        <v>3217</v>
      </c>
      <c r="I21" s="822" t="s">
        <v>2311</v>
      </c>
      <c r="K21" s="356" t="s">
        <v>3218</v>
      </c>
      <c r="L21" s="1279" t="s">
        <v>2958</v>
      </c>
      <c r="M21" s="1254" t="b">
        <v>0</v>
      </c>
      <c r="N21" s="821"/>
      <c r="O21" s="821" t="s">
        <v>1213</v>
      </c>
      <c r="P21" s="821">
        <v>10</v>
      </c>
      <c r="Q21" s="356">
        <v>18</v>
      </c>
      <c r="R21" s="821">
        <v>18</v>
      </c>
      <c r="S21" s="821"/>
      <c r="T21" s="356" t="s">
        <v>4248</v>
      </c>
      <c r="V21" s="910"/>
      <c r="X21" s="821" t="s">
        <v>583</v>
      </c>
      <c r="AD21" s="356"/>
    </row>
    <row r="22" spans="1:37" ht="188.85" customHeight="1">
      <c r="A22" s="1026">
        <f t="shared" si="0"/>
        <v>20</v>
      </c>
      <c r="B22" s="821" t="s">
        <v>3708</v>
      </c>
      <c r="C22" s="1308" t="s">
        <v>101</v>
      </c>
      <c r="D22" s="356" t="s">
        <v>101</v>
      </c>
      <c r="E22" s="356" t="s">
        <v>2306</v>
      </c>
      <c r="F22" s="1308" t="s">
        <v>3220</v>
      </c>
      <c r="G22" s="356" t="s">
        <v>2308</v>
      </c>
      <c r="H22" s="821" t="s">
        <v>2308</v>
      </c>
      <c r="I22" s="822" t="s">
        <v>3293</v>
      </c>
      <c r="J22" s="821">
        <v>2</v>
      </c>
      <c r="K22" s="356" t="s">
        <v>3222</v>
      </c>
      <c r="L22" s="356" t="s">
        <v>2821</v>
      </c>
      <c r="N22" s="824">
        <v>45988</v>
      </c>
      <c r="O22" s="821" t="s">
        <v>286</v>
      </c>
      <c r="P22" s="821">
        <v>30</v>
      </c>
      <c r="Q22" s="356">
        <v>19</v>
      </c>
      <c r="R22" s="821">
        <v>19</v>
      </c>
      <c r="T22" s="1025"/>
      <c r="W22" s="1026"/>
      <c r="X22" s="821" t="s">
        <v>583</v>
      </c>
      <c r="AD22" s="356"/>
    </row>
    <row r="23" spans="1:37" ht="58.35" customHeight="1">
      <c r="A23" s="1026">
        <f t="shared" si="0"/>
        <v>21</v>
      </c>
      <c r="B23" s="821" t="s">
        <v>3710</v>
      </c>
      <c r="C23" s="1308" t="s">
        <v>101</v>
      </c>
      <c r="D23" s="356" t="s">
        <v>101</v>
      </c>
      <c r="E23" s="356" t="s">
        <v>3265</v>
      </c>
      <c r="F23" s="1308" t="s">
        <v>3266</v>
      </c>
      <c r="G23" s="356" t="s">
        <v>3267</v>
      </c>
      <c r="H23" s="356" t="s">
        <v>3268</v>
      </c>
      <c r="I23" s="356" t="s">
        <v>3269</v>
      </c>
      <c r="L23" s="1279" t="s">
        <v>2958</v>
      </c>
      <c r="M23" s="1254" t="b">
        <v>0</v>
      </c>
      <c r="P23" s="821">
        <v>5</v>
      </c>
      <c r="Q23" s="356">
        <v>20</v>
      </c>
      <c r="R23" s="821">
        <v>20</v>
      </c>
      <c r="X23" s="821" t="s">
        <v>583</v>
      </c>
      <c r="AD23" s="356"/>
    </row>
    <row r="24" spans="1:37" ht="29.1" customHeight="1">
      <c r="A24" s="1026">
        <f t="shared" si="0"/>
        <v>22</v>
      </c>
      <c r="B24" s="821" t="s">
        <v>3711</v>
      </c>
      <c r="C24" s="1308" t="s">
        <v>101</v>
      </c>
      <c r="D24" s="356" t="s">
        <v>3080</v>
      </c>
      <c r="E24" s="356" t="s">
        <v>2192</v>
      </c>
      <c r="F24" s="1308" t="s">
        <v>2224</v>
      </c>
      <c r="G24" s="800" t="s">
        <v>3270</v>
      </c>
      <c r="H24" s="822" t="s">
        <v>3271</v>
      </c>
      <c r="I24" s="821" t="s">
        <v>2226</v>
      </c>
      <c r="K24" s="356" t="s">
        <v>486</v>
      </c>
      <c r="L24" s="356" t="s">
        <v>2958</v>
      </c>
      <c r="M24" s="1254" t="b">
        <v>0</v>
      </c>
      <c r="O24" s="821" t="s">
        <v>958</v>
      </c>
      <c r="P24" s="821">
        <v>57</v>
      </c>
      <c r="Q24" s="356">
        <v>21</v>
      </c>
      <c r="R24" s="821">
        <v>21</v>
      </c>
      <c r="S24" s="1178"/>
      <c r="T24" s="821"/>
      <c r="V24" s="356"/>
      <c r="X24" s="821" t="s">
        <v>583</v>
      </c>
      <c r="AD24" s="356"/>
    </row>
    <row r="25" spans="1:37" ht="72.599999999999994" customHeight="1">
      <c r="A25" s="1026">
        <f t="shared" si="0"/>
        <v>23</v>
      </c>
      <c r="B25" s="821" t="s">
        <v>3714</v>
      </c>
      <c r="C25" s="1308" t="s">
        <v>101</v>
      </c>
      <c r="D25" s="356" t="s">
        <v>101</v>
      </c>
      <c r="E25" s="1025" t="s">
        <v>3265</v>
      </c>
      <c r="F25" s="1308" t="s">
        <v>3275</v>
      </c>
      <c r="G25" s="356" t="s">
        <v>3276</v>
      </c>
      <c r="H25" s="356" t="s">
        <v>3277</v>
      </c>
      <c r="I25" s="356" t="s">
        <v>3278</v>
      </c>
      <c r="L25" s="1279" t="s">
        <v>2958</v>
      </c>
      <c r="M25" s="1273" t="b">
        <v>0</v>
      </c>
      <c r="O25" s="1026"/>
      <c r="P25" s="1026">
        <v>70</v>
      </c>
      <c r="Q25" s="1025">
        <v>22</v>
      </c>
      <c r="R25" s="1026">
        <v>22</v>
      </c>
      <c r="S25" s="1025"/>
      <c r="T25" s="1025"/>
      <c r="U25" s="1026"/>
      <c r="W25" s="1026"/>
      <c r="X25" s="821" t="s">
        <v>583</v>
      </c>
      <c r="AD25" s="356"/>
    </row>
    <row r="26" spans="1:37" ht="116.1" customHeight="1">
      <c r="A26" s="1026">
        <f t="shared" si="0"/>
        <v>24</v>
      </c>
      <c r="B26" s="821" t="s">
        <v>3716</v>
      </c>
      <c r="C26" s="1308" t="s">
        <v>101</v>
      </c>
      <c r="D26" s="356" t="s">
        <v>101</v>
      </c>
      <c r="E26" s="356" t="s">
        <v>2956</v>
      </c>
      <c r="F26" s="1308" t="s">
        <v>193</v>
      </c>
      <c r="G26" s="356" t="s">
        <v>194</v>
      </c>
      <c r="H26" s="356" t="s">
        <v>193</v>
      </c>
      <c r="I26" s="822" t="s">
        <v>2276</v>
      </c>
      <c r="J26" s="821">
        <v>2</v>
      </c>
      <c r="K26" s="356" t="s">
        <v>2957</v>
      </c>
      <c r="L26" s="356" t="s">
        <v>2958</v>
      </c>
      <c r="M26" s="1273" t="b">
        <v>0</v>
      </c>
      <c r="N26" s="821"/>
      <c r="P26" s="821">
        <v>50</v>
      </c>
      <c r="Q26" s="356">
        <v>23</v>
      </c>
      <c r="R26" s="821">
        <v>23</v>
      </c>
      <c r="X26" s="821" t="s">
        <v>583</v>
      </c>
      <c r="AD26" s="356"/>
    </row>
    <row r="27" spans="1:37" ht="101.85" customHeight="1">
      <c r="A27" s="1026">
        <f t="shared" si="0"/>
        <v>25</v>
      </c>
      <c r="B27" s="821" t="s">
        <v>3715</v>
      </c>
      <c r="C27" s="1308" t="s">
        <v>101</v>
      </c>
      <c r="D27" s="356" t="s">
        <v>101</v>
      </c>
      <c r="E27" s="356" t="s">
        <v>3279</v>
      </c>
      <c r="F27" s="1308" t="s">
        <v>130</v>
      </c>
      <c r="G27" s="356" t="s">
        <v>3280</v>
      </c>
      <c r="H27" s="822" t="s">
        <v>132</v>
      </c>
      <c r="L27" s="1279" t="s">
        <v>2958</v>
      </c>
      <c r="M27" s="1273" t="b">
        <v>0</v>
      </c>
      <c r="P27" s="821">
        <v>15</v>
      </c>
      <c r="Q27" s="356">
        <v>24</v>
      </c>
      <c r="R27" s="821">
        <v>24</v>
      </c>
      <c r="X27" s="821" t="s">
        <v>583</v>
      </c>
      <c r="AD27" s="356"/>
    </row>
    <row r="28" spans="1:37">
      <c r="A28" s="1026">
        <f t="shared" si="0"/>
        <v>26</v>
      </c>
      <c r="B28"/>
      <c r="C28" s="1294" t="s">
        <v>94</v>
      </c>
      <c r="D28" s="1294" t="s">
        <v>180</v>
      </c>
      <c r="E28" s="1294" t="s">
        <v>2151</v>
      </c>
      <c r="F28" s="786" t="s">
        <v>4249</v>
      </c>
      <c r="G28" s="1230" t="s">
        <v>4250</v>
      </c>
      <c r="H28" s="1230" t="s">
        <v>4250</v>
      </c>
      <c r="I28" s="786" t="s">
        <v>4251</v>
      </c>
      <c r="J28" s="1295">
        <v>6</v>
      </c>
      <c r="K28" s="1230" t="s">
        <v>4252</v>
      </c>
      <c r="L28" s="1230" t="s">
        <v>2525</v>
      </c>
      <c r="M28" s="1273" t="b">
        <v>1</v>
      </c>
      <c r="N28" s="1062">
        <v>46176</v>
      </c>
      <c r="O28" s="1294" t="s">
        <v>2977</v>
      </c>
      <c r="P28" s="1294">
        <v>18</v>
      </c>
      <c r="Q28" s="1294">
        <v>1</v>
      </c>
      <c r="R28" s="1342">
        <v>1</v>
      </c>
      <c r="S28" s="1294"/>
      <c r="T28" s="1294"/>
      <c r="U28" s="1294"/>
      <c r="V28" s="1294"/>
      <c r="W28" s="1024">
        <v>46195</v>
      </c>
      <c r="X28" s="821" t="s">
        <v>2944</v>
      </c>
      <c r="Y28" s="821">
        <v>6</v>
      </c>
      <c r="Z28" s="821" t="s">
        <v>6</v>
      </c>
      <c r="AB28">
        <v>8.125</v>
      </c>
      <c r="AC28">
        <v>2</v>
      </c>
      <c r="AD28"/>
      <c r="AE28"/>
      <c r="AF28" s="137" t="s">
        <v>4253</v>
      </c>
      <c r="AG28"/>
      <c r="AH28"/>
      <c r="AI28"/>
      <c r="AJ28" t="s">
        <v>35</v>
      </c>
      <c r="AK28" s="356" t="s">
        <v>35</v>
      </c>
    </row>
    <row r="29" spans="1:37" ht="203.1">
      <c r="A29" s="1026">
        <f t="shared" si="0"/>
        <v>27</v>
      </c>
      <c r="C29" s="822" t="s">
        <v>94</v>
      </c>
      <c r="D29" s="822" t="s">
        <v>94</v>
      </c>
      <c r="E29" s="356" t="s">
        <v>2151</v>
      </c>
      <c r="F29" s="356" t="s">
        <v>4254</v>
      </c>
      <c r="G29" s="356" t="s">
        <v>4255</v>
      </c>
      <c r="I29" s="356" t="s">
        <v>4256</v>
      </c>
      <c r="J29" s="821">
        <v>6</v>
      </c>
      <c r="L29" s="356" t="s">
        <v>2525</v>
      </c>
      <c r="M29" s="1273" t="b">
        <v>0</v>
      </c>
      <c r="O29" s="356" t="s">
        <v>2977</v>
      </c>
      <c r="P29" s="821">
        <v>20</v>
      </c>
      <c r="Q29" s="821">
        <v>2</v>
      </c>
      <c r="R29" s="821">
        <v>2</v>
      </c>
      <c r="X29" s="821" t="s">
        <v>2944</v>
      </c>
      <c r="Y29" s="821">
        <v>6</v>
      </c>
      <c r="Z29" s="821" t="s">
        <v>6</v>
      </c>
      <c r="AB29" s="821">
        <v>18.75</v>
      </c>
      <c r="AC29" s="821">
        <v>3</v>
      </c>
      <c r="AD29" s="356"/>
      <c r="AF29" s="405" t="s">
        <v>4257</v>
      </c>
      <c r="AJ29" s="356" t="s">
        <v>3850</v>
      </c>
      <c r="AK29" s="356" t="s">
        <v>35</v>
      </c>
    </row>
    <row r="30" spans="1:37" ht="57.95">
      <c r="A30" s="1026">
        <f t="shared" si="0"/>
        <v>28</v>
      </c>
      <c r="C30" s="822" t="s">
        <v>94</v>
      </c>
      <c r="D30" s="356" t="s">
        <v>42</v>
      </c>
      <c r="E30" s="356" t="s">
        <v>3962</v>
      </c>
      <c r="F30" s="356" t="s">
        <v>3963</v>
      </c>
      <c r="G30" s="356" t="s">
        <v>3964</v>
      </c>
      <c r="J30" s="821">
        <v>6</v>
      </c>
      <c r="K30" s="356" t="s">
        <v>3965</v>
      </c>
      <c r="L30" s="356" t="s">
        <v>2525</v>
      </c>
      <c r="M30" s="1273" t="b">
        <v>0</v>
      </c>
      <c r="O30" s="821" t="s">
        <v>958</v>
      </c>
      <c r="Q30" s="821" t="s">
        <v>1015</v>
      </c>
      <c r="R30" s="821" t="s">
        <v>1015</v>
      </c>
      <c r="X30" s="821" t="s">
        <v>583</v>
      </c>
    </row>
    <row r="31" spans="1:37" ht="43.5">
      <c r="A31" s="1026">
        <f t="shared" si="0"/>
        <v>29</v>
      </c>
      <c r="C31" s="822" t="s">
        <v>42</v>
      </c>
      <c r="D31" s="356" t="s">
        <v>42</v>
      </c>
      <c r="E31" s="356" t="s">
        <v>4258</v>
      </c>
      <c r="F31" s="356" t="s">
        <v>4259</v>
      </c>
      <c r="G31" s="356" t="s">
        <v>4260</v>
      </c>
      <c r="H31" s="356" t="s">
        <v>4261</v>
      </c>
      <c r="I31" s="356" t="s">
        <v>4262</v>
      </c>
      <c r="J31" s="821">
        <v>6</v>
      </c>
      <c r="K31" s="356" t="s">
        <v>958</v>
      </c>
      <c r="L31" s="356" t="s">
        <v>2525</v>
      </c>
      <c r="M31" s="1273" t="b">
        <v>0</v>
      </c>
      <c r="O31" s="821" t="s">
        <v>958</v>
      </c>
      <c r="P31" s="821">
        <v>10</v>
      </c>
      <c r="Q31" s="821">
        <v>1</v>
      </c>
      <c r="R31" s="821">
        <v>1</v>
      </c>
      <c r="W31" s="1024">
        <v>46195</v>
      </c>
      <c r="X31" s="821" t="s">
        <v>2944</v>
      </c>
      <c r="Y31" s="821">
        <v>6</v>
      </c>
      <c r="Z31" s="821" t="s">
        <v>6</v>
      </c>
      <c r="AB31" s="821">
        <v>5</v>
      </c>
      <c r="AC31" s="821">
        <v>1</v>
      </c>
      <c r="AD31" s="356"/>
      <c r="AF31" s="356" t="s">
        <v>3191</v>
      </c>
      <c r="AJ31" s="356" t="s">
        <v>3850</v>
      </c>
      <c r="AK31" s="356" t="s">
        <v>35</v>
      </c>
    </row>
    <row r="32" spans="1:37" ht="29.1" customHeight="1">
      <c r="A32" s="1026">
        <f t="shared" si="0"/>
        <v>30</v>
      </c>
      <c r="C32" s="1308" t="s">
        <v>101</v>
      </c>
      <c r="D32" s="356" t="s">
        <v>101</v>
      </c>
      <c r="E32" s="356" t="s">
        <v>2279</v>
      </c>
      <c r="F32" s="1308" t="s">
        <v>3290</v>
      </c>
      <c r="G32" s="356" t="s">
        <v>3291</v>
      </c>
      <c r="H32" s="356" t="s">
        <v>3292</v>
      </c>
      <c r="I32" s="356" t="s">
        <v>3293</v>
      </c>
      <c r="K32" s="356" t="s">
        <v>3294</v>
      </c>
      <c r="L32" s="356" t="s">
        <v>2525</v>
      </c>
      <c r="M32" s="1273" t="b">
        <v>0</v>
      </c>
      <c r="O32" s="821" t="s">
        <v>1213</v>
      </c>
      <c r="P32" s="821">
        <v>20</v>
      </c>
      <c r="Q32" s="356">
        <v>25</v>
      </c>
      <c r="R32" s="821">
        <v>25</v>
      </c>
      <c r="X32" s="821" t="s">
        <v>583</v>
      </c>
      <c r="AD32" s="356"/>
    </row>
    <row r="33" spans="1:37" ht="72" customHeight="1">
      <c r="A33" s="1026">
        <f t="shared" si="0"/>
        <v>31</v>
      </c>
      <c r="B33"/>
      <c r="C33" t="s">
        <v>263</v>
      </c>
      <c r="D33" t="s">
        <v>263</v>
      </c>
      <c r="E33" t="s">
        <v>4080</v>
      </c>
      <c r="F33" s="1230" t="s">
        <v>4263</v>
      </c>
      <c r="G33"/>
      <c r="H33"/>
      <c r="I33"/>
      <c r="J33">
        <v>6</v>
      </c>
      <c r="K33" t="s">
        <v>350</v>
      </c>
      <c r="L33" t="s">
        <v>2211</v>
      </c>
      <c r="M33" s="1273" t="b">
        <v>0</v>
      </c>
      <c r="N33"/>
      <c r="O33" s="1031" t="s">
        <v>1634</v>
      </c>
      <c r="P33" s="1031">
        <v>20</v>
      </c>
      <c r="Q33" s="821">
        <v>1</v>
      </c>
      <c r="R33" s="821">
        <v>1</v>
      </c>
      <c r="S33"/>
      <c r="T33" s="137" t="s">
        <v>4264</v>
      </c>
      <c r="U33" s="1031">
        <v>1</v>
      </c>
      <c r="V33" s="1031"/>
      <c r="W33" s="1354">
        <v>46195</v>
      </c>
      <c r="X33" s="1031" t="s">
        <v>2944</v>
      </c>
      <c r="Y33" s="1031"/>
      <c r="Z33" s="1031"/>
      <c r="AA33" s="1031"/>
      <c r="AB33" s="1031"/>
      <c r="AC33" s="1031">
        <v>3</v>
      </c>
      <c r="AD33" s="356" t="s">
        <v>4085</v>
      </c>
      <c r="AE33" s="1031"/>
      <c r="AF33" s="404" t="s">
        <v>4086</v>
      </c>
      <c r="AG33"/>
      <c r="AH33"/>
      <c r="AI33"/>
      <c r="AJ33" t="s">
        <v>35</v>
      </c>
      <c r="AK33" s="356" t="s">
        <v>35</v>
      </c>
    </row>
    <row r="34" spans="1:37" ht="72" customHeight="1">
      <c r="A34" s="1026">
        <f t="shared" si="0"/>
        <v>32</v>
      </c>
      <c r="C34" s="822" t="s">
        <v>263</v>
      </c>
      <c r="D34" s="356" t="s">
        <v>263</v>
      </c>
      <c r="E34" s="356" t="s">
        <v>2956</v>
      </c>
      <c r="F34" s="1287" t="s">
        <v>4265</v>
      </c>
      <c r="G34" s="356" t="s">
        <v>4266</v>
      </c>
      <c r="J34" s="821">
        <v>6</v>
      </c>
      <c r="K34" s="356" t="s">
        <v>1634</v>
      </c>
      <c r="L34" s="356" t="s">
        <v>2821</v>
      </c>
      <c r="M34" s="1273" t="b">
        <v>0</v>
      </c>
      <c r="O34" s="821" t="s">
        <v>1634</v>
      </c>
      <c r="P34" s="821">
        <v>18</v>
      </c>
      <c r="Q34" s="821">
        <v>2</v>
      </c>
      <c r="R34" s="821">
        <v>2</v>
      </c>
      <c r="T34" s="356" t="s">
        <v>4267</v>
      </c>
      <c r="U34" s="821">
        <v>2</v>
      </c>
      <c r="W34" s="1091">
        <v>46195</v>
      </c>
      <c r="X34" s="821" t="s">
        <v>2944</v>
      </c>
      <c r="Y34" s="821">
        <v>6</v>
      </c>
      <c r="Z34" s="821" t="s">
        <v>6</v>
      </c>
      <c r="AB34" s="821">
        <v>15</v>
      </c>
      <c r="AC34" s="821">
        <v>1</v>
      </c>
      <c r="AD34" s="356"/>
      <c r="AJ34" s="356" t="s">
        <v>4268</v>
      </c>
      <c r="AK34" s="356" t="s">
        <v>35</v>
      </c>
    </row>
    <row r="35" spans="1:37" ht="72" customHeight="1">
      <c r="A35" s="1026">
        <f t="shared" si="0"/>
        <v>33</v>
      </c>
      <c r="C35" s="822" t="s">
        <v>263</v>
      </c>
      <c r="D35" s="356" t="s">
        <v>263</v>
      </c>
      <c r="E35" s="356" t="s">
        <v>2956</v>
      </c>
      <c r="F35" s="786" t="s">
        <v>4269</v>
      </c>
      <c r="G35" s="356" t="s">
        <v>4270</v>
      </c>
      <c r="J35" s="821">
        <v>6</v>
      </c>
      <c r="K35" s="356" t="s">
        <v>1634</v>
      </c>
      <c r="L35" s="356" t="s">
        <v>2821</v>
      </c>
      <c r="M35" s="1273" t="b">
        <v>0</v>
      </c>
      <c r="O35" s="821" t="s">
        <v>1634</v>
      </c>
      <c r="P35" s="821">
        <v>18</v>
      </c>
      <c r="Q35" s="821">
        <v>3</v>
      </c>
      <c r="R35" s="821">
        <v>3</v>
      </c>
      <c r="T35" s="356" t="s">
        <v>4271</v>
      </c>
      <c r="U35" s="821">
        <v>2</v>
      </c>
      <c r="W35" s="1091">
        <v>46195</v>
      </c>
      <c r="X35" s="821" t="s">
        <v>2944</v>
      </c>
      <c r="Y35" s="821">
        <v>6</v>
      </c>
      <c r="Z35" s="821" t="s">
        <v>6</v>
      </c>
      <c r="AB35" s="821">
        <v>38</v>
      </c>
      <c r="AC35" s="821">
        <v>1</v>
      </c>
      <c r="AD35" s="356"/>
      <c r="AJ35" s="356" t="s">
        <v>4272</v>
      </c>
      <c r="AK35" s="356" t="s">
        <v>35</v>
      </c>
    </row>
    <row r="36" spans="1:37" ht="101.1" customHeight="1">
      <c r="A36" s="1026">
        <f t="shared" ref="A36:A67" si="1">A35+1</f>
        <v>34</v>
      </c>
      <c r="C36" s="822" t="s">
        <v>263</v>
      </c>
      <c r="D36" s="356" t="s">
        <v>263</v>
      </c>
      <c r="E36" s="356" t="s">
        <v>3161</v>
      </c>
      <c r="F36" s="786" t="s">
        <v>3162</v>
      </c>
      <c r="G36" s="356" t="s">
        <v>3163</v>
      </c>
      <c r="H36" s="356" t="s">
        <v>3164</v>
      </c>
      <c r="J36" s="821">
        <v>6</v>
      </c>
      <c r="K36" s="356" t="s">
        <v>1634</v>
      </c>
      <c r="L36" s="356" t="s">
        <v>2525</v>
      </c>
      <c r="M36" s="1273" t="b">
        <v>1</v>
      </c>
      <c r="O36" s="821" t="s">
        <v>1634</v>
      </c>
      <c r="P36" s="821">
        <v>18</v>
      </c>
      <c r="Q36" s="821">
        <v>4</v>
      </c>
      <c r="R36" s="821">
        <v>4</v>
      </c>
      <c r="T36" s="356" t="s">
        <v>4273</v>
      </c>
      <c r="U36" s="821">
        <v>2</v>
      </c>
      <c r="X36" s="821" t="s">
        <v>583</v>
      </c>
      <c r="AC36" s="356"/>
      <c r="AD36" s="821" t="s">
        <v>3909</v>
      </c>
      <c r="AJ36" s="356" t="s">
        <v>4274</v>
      </c>
      <c r="AK36" s="356" t="s">
        <v>35</v>
      </c>
    </row>
    <row r="37" spans="1:37" ht="43.5">
      <c r="A37" s="1026">
        <f t="shared" si="1"/>
        <v>35</v>
      </c>
      <c r="B37"/>
      <c r="C37" s="1275" t="s">
        <v>985</v>
      </c>
      <c r="D37" t="s">
        <v>3033</v>
      </c>
      <c r="E37" t="s">
        <v>4194</v>
      </c>
      <c r="F37" s="1077" t="s">
        <v>4195</v>
      </c>
      <c r="G37" s="356" t="s">
        <v>4196</v>
      </c>
      <c r="H37" s="800" t="s">
        <v>4197</v>
      </c>
      <c r="I37"/>
      <c r="J37">
        <v>6</v>
      </c>
      <c r="K37" t="s">
        <v>4275</v>
      </c>
      <c r="L37" t="s">
        <v>2525</v>
      </c>
      <c r="M37" s="1275"/>
      <c r="N37" s="1335">
        <v>46176</v>
      </c>
      <c r="O37" s="821" t="s">
        <v>89</v>
      </c>
      <c r="P37" s="1031">
        <v>26.6</v>
      </c>
      <c r="Q37" s="272">
        <v>1</v>
      </c>
      <c r="R37" s="272">
        <v>1</v>
      </c>
      <c r="S37"/>
      <c r="T37"/>
      <c r="U37"/>
      <c r="V37"/>
      <c r="W37" s="1281">
        <v>46195</v>
      </c>
      <c r="X37" s="272" t="s">
        <v>2944</v>
      </c>
      <c r="Y37">
        <v>6</v>
      </c>
      <c r="Z37" t="s">
        <v>1315</v>
      </c>
      <c r="AA37">
        <v>7</v>
      </c>
      <c r="AB37">
        <v>68.5</v>
      </c>
      <c r="AC37"/>
      <c r="AD37"/>
      <c r="AE37" s="1281">
        <v>46279</v>
      </c>
      <c r="AF37" s="137" t="s">
        <v>4276</v>
      </c>
      <c r="AG37"/>
      <c r="AH37"/>
      <c r="AI37"/>
      <c r="AJ37"/>
    </row>
    <row r="38" spans="1:37" ht="72" customHeight="1">
      <c r="A38" s="1026">
        <f t="shared" si="1"/>
        <v>36</v>
      </c>
      <c r="C38" s="822" t="s">
        <v>263</v>
      </c>
      <c r="D38" s="356" t="s">
        <v>263</v>
      </c>
      <c r="E38" s="356" t="s">
        <v>4277</v>
      </c>
      <c r="F38" s="786" t="s">
        <v>4278</v>
      </c>
      <c r="G38" s="356" t="s">
        <v>4279</v>
      </c>
      <c r="J38" s="821">
        <v>6</v>
      </c>
      <c r="K38" s="356" t="s">
        <v>1634</v>
      </c>
      <c r="L38" s="356" t="s">
        <v>2821</v>
      </c>
      <c r="M38" s="1273" t="b">
        <v>0</v>
      </c>
      <c r="O38" s="821" t="s">
        <v>1634</v>
      </c>
      <c r="P38" s="821">
        <v>15</v>
      </c>
      <c r="Q38" s="821">
        <v>5</v>
      </c>
      <c r="R38" s="821">
        <v>5</v>
      </c>
      <c r="T38" s="722" t="s">
        <v>4280</v>
      </c>
      <c r="U38" s="821">
        <v>2</v>
      </c>
      <c r="W38" s="1091">
        <v>46196</v>
      </c>
      <c r="X38" s="821" t="s">
        <v>2944</v>
      </c>
      <c r="Y38" s="821">
        <v>6</v>
      </c>
      <c r="Z38" s="821" t="s">
        <v>6</v>
      </c>
      <c r="AB38" s="821">
        <v>24</v>
      </c>
      <c r="AC38" s="821">
        <v>1</v>
      </c>
      <c r="AD38" s="356"/>
      <c r="AF38" s="405" t="s">
        <v>4281</v>
      </c>
      <c r="AJ38" s="356" t="s">
        <v>35</v>
      </c>
      <c r="AK38" s="356" t="s">
        <v>35</v>
      </c>
    </row>
    <row r="39" spans="1:37" ht="43.35" customHeight="1">
      <c r="A39" s="1026">
        <f t="shared" si="1"/>
        <v>37</v>
      </c>
      <c r="C39" s="822" t="s">
        <v>263</v>
      </c>
      <c r="D39" s="356" t="s">
        <v>263</v>
      </c>
      <c r="E39" s="356" t="s">
        <v>2956</v>
      </c>
      <c r="F39" s="786" t="s">
        <v>3066</v>
      </c>
      <c r="G39" s="356" t="s">
        <v>3067</v>
      </c>
      <c r="H39" s="356" t="s">
        <v>3068</v>
      </c>
      <c r="J39" s="821">
        <v>6</v>
      </c>
      <c r="K39" s="356" t="s">
        <v>1634</v>
      </c>
      <c r="L39" s="356" t="s">
        <v>2821</v>
      </c>
      <c r="M39" s="1273" t="b">
        <v>0</v>
      </c>
      <c r="O39" s="821" t="s">
        <v>1634</v>
      </c>
      <c r="P39" s="821">
        <v>25</v>
      </c>
      <c r="Q39" s="821">
        <v>6</v>
      </c>
      <c r="R39" s="821">
        <v>6</v>
      </c>
      <c r="T39" s="137" t="s">
        <v>4282</v>
      </c>
      <c r="U39" s="821">
        <v>1</v>
      </c>
      <c r="X39" s="821" t="s">
        <v>583</v>
      </c>
      <c r="AC39" s="356"/>
      <c r="AD39" s="821" t="s">
        <v>3909</v>
      </c>
      <c r="AF39" s="405" t="s">
        <v>3071</v>
      </c>
      <c r="AJ39" s="356" t="s">
        <v>35</v>
      </c>
      <c r="AK39" s="356" t="s">
        <v>35</v>
      </c>
    </row>
    <row r="40" spans="1:37" ht="273.60000000000002" customHeight="1">
      <c r="A40" s="1026">
        <f t="shared" si="1"/>
        <v>38</v>
      </c>
      <c r="C40" s="822" t="s">
        <v>263</v>
      </c>
      <c r="D40" s="356" t="s">
        <v>180</v>
      </c>
      <c r="E40" s="356" t="s">
        <v>4283</v>
      </c>
      <c r="F40" s="786" t="s">
        <v>4284</v>
      </c>
      <c r="J40" s="821">
        <v>6</v>
      </c>
      <c r="K40" s="356" t="s">
        <v>293</v>
      </c>
      <c r="L40" s="356" t="s">
        <v>2525</v>
      </c>
      <c r="M40" s="1273" t="b">
        <v>0</v>
      </c>
      <c r="O40" s="821" t="s">
        <v>1634</v>
      </c>
      <c r="P40" s="821">
        <v>10</v>
      </c>
      <c r="Q40" s="821">
        <v>7</v>
      </c>
      <c r="R40" s="821">
        <v>7</v>
      </c>
      <c r="T40" s="137" t="s">
        <v>4285</v>
      </c>
      <c r="U40" s="821">
        <v>1</v>
      </c>
      <c r="W40" s="1091">
        <v>46196</v>
      </c>
      <c r="X40" s="821" t="s">
        <v>2944</v>
      </c>
      <c r="Y40" s="821">
        <v>6</v>
      </c>
      <c r="Z40" s="821" t="s">
        <v>6</v>
      </c>
      <c r="AB40" s="821">
        <v>8</v>
      </c>
      <c r="AC40" s="821">
        <v>1</v>
      </c>
      <c r="AD40" s="356"/>
      <c r="AF40" s="137" t="s">
        <v>4286</v>
      </c>
      <c r="AJ40" s="356" t="s">
        <v>35</v>
      </c>
      <c r="AK40" s="356" t="s">
        <v>35</v>
      </c>
    </row>
    <row r="41" spans="1:37" ht="29.1" customHeight="1">
      <c r="A41" s="1026">
        <f t="shared" si="1"/>
        <v>39</v>
      </c>
      <c r="C41" s="1318" t="s">
        <v>101</v>
      </c>
      <c r="D41" s="356" t="s">
        <v>3080</v>
      </c>
      <c r="E41" s="356" t="s">
        <v>2744</v>
      </c>
      <c r="F41" s="1308" t="s">
        <v>2745</v>
      </c>
      <c r="G41" s="356" t="s">
        <v>2746</v>
      </c>
      <c r="H41" s="356" t="s">
        <v>2747</v>
      </c>
      <c r="K41" s="356" t="s">
        <v>2748</v>
      </c>
      <c r="M41" s="1273" t="b">
        <v>0</v>
      </c>
      <c r="O41" s="821" t="s">
        <v>958</v>
      </c>
      <c r="P41" s="821">
        <v>10</v>
      </c>
      <c r="Q41" s="356">
        <v>27</v>
      </c>
      <c r="R41" s="821">
        <v>27</v>
      </c>
      <c r="X41" s="821" t="s">
        <v>583</v>
      </c>
      <c r="AD41" s="356"/>
    </row>
    <row r="42" spans="1:37" ht="87">
      <c r="A42" s="1026">
        <f t="shared" si="1"/>
        <v>40</v>
      </c>
      <c r="C42" s="822" t="s">
        <v>222</v>
      </c>
      <c r="D42" s="356" t="s">
        <v>42</v>
      </c>
      <c r="E42" s="356" t="s">
        <v>2151</v>
      </c>
      <c r="F42" s="356" t="s">
        <v>4287</v>
      </c>
      <c r="G42" s="356" t="s">
        <v>4288</v>
      </c>
      <c r="J42" s="821">
        <v>5</v>
      </c>
      <c r="L42" s="356" t="s">
        <v>2525</v>
      </c>
      <c r="M42" s="1273" t="b">
        <v>0</v>
      </c>
      <c r="O42" s="821" t="s">
        <v>384</v>
      </c>
      <c r="P42" s="821">
        <v>5</v>
      </c>
      <c r="Q42" s="821">
        <v>1</v>
      </c>
      <c r="R42" s="821">
        <v>1</v>
      </c>
      <c r="T42" s="356" t="s">
        <v>4289</v>
      </c>
      <c r="W42" s="1024"/>
      <c r="X42" s="821" t="s">
        <v>2535</v>
      </c>
      <c r="AB42" s="356"/>
      <c r="AD42" s="356" t="s">
        <v>4290</v>
      </c>
      <c r="AJ42" s="356" t="s">
        <v>4291</v>
      </c>
      <c r="AK42" s="356" t="s">
        <v>35</v>
      </c>
    </row>
    <row r="43" spans="1:37" ht="101.45">
      <c r="A43" s="1026">
        <f t="shared" si="1"/>
        <v>41</v>
      </c>
      <c r="C43" s="822" t="s">
        <v>180</v>
      </c>
      <c r="D43" s="356" t="s">
        <v>4212</v>
      </c>
      <c r="E43" s="356" t="s">
        <v>4182</v>
      </c>
      <c r="F43" s="786" t="s">
        <v>4292</v>
      </c>
      <c r="G43" s="356" t="s">
        <v>4184</v>
      </c>
      <c r="I43" s="356" t="s">
        <v>4293</v>
      </c>
      <c r="J43" s="821">
        <v>5</v>
      </c>
      <c r="K43" s="356" t="s">
        <v>2844</v>
      </c>
      <c r="L43" s="356" t="s">
        <v>2525</v>
      </c>
      <c r="M43" s="1273" t="b">
        <v>0</v>
      </c>
      <c r="N43" s="1062">
        <v>46058</v>
      </c>
      <c r="O43" s="821" t="s">
        <v>2844</v>
      </c>
      <c r="P43" s="821">
        <v>20</v>
      </c>
      <c r="Q43" s="821">
        <v>5</v>
      </c>
      <c r="R43" s="821">
        <v>5</v>
      </c>
      <c r="T43" s="356" t="s">
        <v>4294</v>
      </c>
      <c r="W43" s="1024"/>
      <c r="X43" s="821" t="s">
        <v>2535</v>
      </c>
      <c r="AD43" s="356" t="s">
        <v>4295</v>
      </c>
      <c r="AJ43" s="356" t="s">
        <v>35</v>
      </c>
      <c r="AK43" s="356" t="s">
        <v>35</v>
      </c>
    </row>
    <row r="44" spans="1:37" ht="87">
      <c r="A44" s="1026">
        <f t="shared" si="1"/>
        <v>42</v>
      </c>
      <c r="C44" s="822" t="s">
        <v>222</v>
      </c>
      <c r="D44" s="356" t="s">
        <v>222</v>
      </c>
      <c r="E44" s="356" t="s">
        <v>4283</v>
      </c>
      <c r="F44" s="356" t="s">
        <v>4296</v>
      </c>
      <c r="G44" s="356" t="s">
        <v>4297</v>
      </c>
      <c r="M44" s="1273" t="b">
        <v>0</v>
      </c>
      <c r="O44" s="821" t="s">
        <v>384</v>
      </c>
      <c r="P44" s="821">
        <v>10</v>
      </c>
      <c r="Q44" s="821">
        <v>2</v>
      </c>
      <c r="R44" s="821">
        <v>2</v>
      </c>
      <c r="W44" s="1024">
        <v>46192</v>
      </c>
      <c r="X44" s="821" t="s">
        <v>2944</v>
      </c>
      <c r="Y44" s="821">
        <v>6</v>
      </c>
      <c r="Z44" s="821" t="s">
        <v>6</v>
      </c>
      <c r="AB44" s="821">
        <v>21</v>
      </c>
      <c r="AC44" s="821">
        <v>2</v>
      </c>
      <c r="AF44" s="356" t="s">
        <v>4298</v>
      </c>
      <c r="AJ44" s="356" t="s">
        <v>4291</v>
      </c>
      <c r="AK44" s="356" t="s">
        <v>35</v>
      </c>
    </row>
    <row r="45" spans="1:37" ht="43.35" customHeight="1">
      <c r="A45" s="1026">
        <f t="shared" si="1"/>
        <v>43</v>
      </c>
      <c r="C45" s="822" t="s">
        <v>263</v>
      </c>
      <c r="D45" s="356" t="s">
        <v>180</v>
      </c>
      <c r="E45" s="356" t="s">
        <v>3975</v>
      </c>
      <c r="F45" s="1277" t="s">
        <v>3812</v>
      </c>
      <c r="H45" s="356" t="s">
        <v>3976</v>
      </c>
      <c r="J45" s="821">
        <v>6</v>
      </c>
      <c r="K45" s="356" t="s">
        <v>293</v>
      </c>
      <c r="L45" s="356" t="s">
        <v>2821</v>
      </c>
      <c r="M45" s="1273" t="b">
        <v>0</v>
      </c>
      <c r="O45" s="821" t="s">
        <v>1634</v>
      </c>
      <c r="P45" s="1094" t="s">
        <v>4299</v>
      </c>
      <c r="Q45" s="821">
        <v>8</v>
      </c>
      <c r="R45" s="821">
        <v>8</v>
      </c>
      <c r="T45" s="722" t="s">
        <v>4300</v>
      </c>
      <c r="U45" s="821">
        <v>5</v>
      </c>
      <c r="X45" s="821" t="s">
        <v>583</v>
      </c>
      <c r="AD45" s="821" t="s">
        <v>6</v>
      </c>
      <c r="AF45" s="137" t="s">
        <v>3978</v>
      </c>
      <c r="AJ45" s="356" t="s">
        <v>4301</v>
      </c>
      <c r="AK45" s="356" t="s">
        <v>35</v>
      </c>
    </row>
    <row r="46" spans="1:37" ht="116.1">
      <c r="A46" s="1026">
        <f t="shared" si="1"/>
        <v>44</v>
      </c>
      <c r="C46" s="822" t="s">
        <v>985</v>
      </c>
      <c r="D46" s="356" t="s">
        <v>4302</v>
      </c>
      <c r="E46" s="356" t="s">
        <v>4162</v>
      </c>
      <c r="F46" s="356" t="s">
        <v>4163</v>
      </c>
      <c r="G46" s="356" t="s">
        <v>4303</v>
      </c>
      <c r="H46" s="356" t="s">
        <v>4165</v>
      </c>
      <c r="I46" s="356" t="s">
        <v>4304</v>
      </c>
      <c r="J46" s="821">
        <v>5</v>
      </c>
      <c r="K46" s="356" t="s">
        <v>4305</v>
      </c>
      <c r="L46" s="356" t="s">
        <v>1669</v>
      </c>
      <c r="M46" s="1273" t="b">
        <v>0</v>
      </c>
      <c r="O46" s="1031" t="s">
        <v>3337</v>
      </c>
      <c r="P46" s="821">
        <v>0</v>
      </c>
      <c r="Q46" s="272">
        <v>2</v>
      </c>
      <c r="R46" s="272">
        <v>2</v>
      </c>
      <c r="W46" s="1091">
        <v>46157</v>
      </c>
      <c r="X46" s="821" t="s">
        <v>2944</v>
      </c>
      <c r="Y46" s="821">
        <v>5</v>
      </c>
      <c r="Z46" s="821" t="s">
        <v>1315</v>
      </c>
      <c r="AA46" s="356">
        <v>6</v>
      </c>
      <c r="AB46" s="821">
        <v>0</v>
      </c>
      <c r="AD46" s="821" t="s">
        <v>4306</v>
      </c>
      <c r="AE46" s="804">
        <v>46240</v>
      </c>
      <c r="AJ46" s="356" t="s">
        <v>4307</v>
      </c>
      <c r="AK46" s="356" t="s">
        <v>35</v>
      </c>
    </row>
    <row r="47" spans="1:37" ht="290.10000000000002">
      <c r="A47" s="1026">
        <f t="shared" si="1"/>
        <v>45</v>
      </c>
      <c r="B47"/>
      <c r="C47" s="1077" t="s">
        <v>985</v>
      </c>
      <c r="D47" s="1077" t="s">
        <v>3073</v>
      </c>
      <c r="E47" s="1077" t="s">
        <v>3862</v>
      </c>
      <c r="F47" s="722" t="s">
        <v>3863</v>
      </c>
      <c r="G47" s="722" t="s">
        <v>3864</v>
      </c>
      <c r="H47" s="1114" t="s">
        <v>3865</v>
      </c>
      <c r="I47"/>
      <c r="J47"/>
      <c r="K47" t="s">
        <v>3078</v>
      </c>
      <c r="L47" s="1077" t="s">
        <v>2525</v>
      </c>
      <c r="M47" s="1275"/>
      <c r="N47" s="272"/>
      <c r="O47" s="1031" t="s">
        <v>420</v>
      </c>
      <c r="P47" s="1031">
        <v>38</v>
      </c>
      <c r="Q47" s="272">
        <v>3</v>
      </c>
      <c r="R47" s="272">
        <v>3</v>
      </c>
      <c r="S47"/>
      <c r="T47"/>
      <c r="U47"/>
      <c r="V47"/>
      <c r="W47" s="1281">
        <v>46196</v>
      </c>
      <c r="X47" s="272" t="s">
        <v>2944</v>
      </c>
      <c r="Y47">
        <v>6</v>
      </c>
      <c r="Z47" t="s">
        <v>1315</v>
      </c>
      <c r="AA47">
        <v>7</v>
      </c>
      <c r="AB47">
        <v>42.5</v>
      </c>
      <c r="AC47"/>
      <c r="AD47"/>
      <c r="AE47" s="1281">
        <v>46279</v>
      </c>
      <c r="AF47" s="1077" t="s">
        <v>4308</v>
      </c>
      <c r="AG47"/>
      <c r="AH47"/>
      <c r="AI47"/>
      <c r="AJ47"/>
    </row>
    <row r="48" spans="1:37" ht="304.5">
      <c r="A48" s="1026">
        <f t="shared" si="1"/>
        <v>46</v>
      </c>
      <c r="C48" s="822" t="s">
        <v>985</v>
      </c>
      <c r="D48" s="356" t="s">
        <v>85</v>
      </c>
      <c r="E48" s="356" t="s">
        <v>3884</v>
      </c>
      <c r="F48" s="356" t="s">
        <v>3885</v>
      </c>
      <c r="G48" s="356" t="s">
        <v>3886</v>
      </c>
      <c r="H48" s="356" t="s">
        <v>3886</v>
      </c>
      <c r="I48" s="356" t="s">
        <v>3887</v>
      </c>
      <c r="J48" s="821">
        <v>6</v>
      </c>
      <c r="K48" s="356" t="s">
        <v>1580</v>
      </c>
      <c r="L48" s="356" t="s">
        <v>2525</v>
      </c>
      <c r="M48" s="1273" t="b">
        <v>0</v>
      </c>
      <c r="N48" s="1062">
        <v>46176</v>
      </c>
      <c r="O48" s="821" t="s">
        <v>1580</v>
      </c>
      <c r="P48" s="821">
        <v>32.299999999999997</v>
      </c>
      <c r="Q48" s="272">
        <v>4</v>
      </c>
      <c r="R48" s="272">
        <v>4</v>
      </c>
      <c r="W48" s="1091">
        <v>46195</v>
      </c>
      <c r="X48" s="821" t="s">
        <v>2944</v>
      </c>
      <c r="Y48" s="821">
        <v>6</v>
      </c>
      <c r="Z48" s="821" t="s">
        <v>1315</v>
      </c>
      <c r="AA48" s="356">
        <v>7</v>
      </c>
      <c r="AB48">
        <v>28.5</v>
      </c>
      <c r="AD48" s="356"/>
      <c r="AE48" s="1281">
        <v>46279</v>
      </c>
    </row>
    <row r="49" spans="1:36" ht="72.599999999999994">
      <c r="A49" s="1026">
        <f t="shared" si="1"/>
        <v>47</v>
      </c>
      <c r="B49"/>
      <c r="C49" t="s">
        <v>985</v>
      </c>
      <c r="D49" s="722" t="s">
        <v>526</v>
      </c>
      <c r="E49" t="s">
        <v>4202</v>
      </c>
      <c r="F49" s="722" t="s">
        <v>4203</v>
      </c>
      <c r="G49" s="722" t="s">
        <v>4204</v>
      </c>
      <c r="H49" s="1077"/>
      <c r="I49" t="s">
        <v>4309</v>
      </c>
      <c r="J49"/>
      <c r="K49"/>
      <c r="L49" s="1077" t="s">
        <v>2525</v>
      </c>
      <c r="M49" s="1275"/>
      <c r="N49" s="272"/>
      <c r="O49" s="272" t="s">
        <v>420</v>
      </c>
      <c r="P49" s="1031">
        <v>5.7</v>
      </c>
      <c r="Q49" s="272">
        <v>5</v>
      </c>
      <c r="R49" s="272">
        <v>5</v>
      </c>
      <c r="S49"/>
      <c r="T49"/>
      <c r="U49"/>
      <c r="V49"/>
      <c r="W49" s="1281">
        <v>46195</v>
      </c>
      <c r="X49" s="272" t="s">
        <v>2944</v>
      </c>
      <c r="Y49">
        <v>6</v>
      </c>
      <c r="Z49" t="s">
        <v>6</v>
      </c>
      <c r="AA49" t="s">
        <v>653</v>
      </c>
      <c r="AB49">
        <v>9</v>
      </c>
      <c r="AC49"/>
      <c r="AD49"/>
      <c r="AE49" s="1281">
        <v>46240</v>
      </c>
      <c r="AF49" s="1077" t="s">
        <v>4310</v>
      </c>
      <c r="AG49"/>
      <c r="AH49"/>
      <c r="AI49"/>
      <c r="AJ49"/>
    </row>
    <row r="50" spans="1:36" ht="43.5">
      <c r="A50" s="1026">
        <f t="shared" si="1"/>
        <v>48</v>
      </c>
      <c r="B50"/>
      <c r="C50" s="1295" t="s">
        <v>985</v>
      </c>
      <c r="D50" s="1295" t="s">
        <v>410</v>
      </c>
      <c r="E50" s="1295" t="s">
        <v>3917</v>
      </c>
      <c r="F50" s="1094" t="s">
        <v>4205</v>
      </c>
      <c r="G50" s="786" t="s">
        <v>3919</v>
      </c>
      <c r="H50" s="236"/>
      <c r="I50" s="1295" t="s">
        <v>3920</v>
      </c>
      <c r="J50" s="1295">
        <v>6</v>
      </c>
      <c r="K50" s="1295"/>
      <c r="L50" s="1295" t="s">
        <v>2525</v>
      </c>
      <c r="M50" s="1341">
        <v>46176</v>
      </c>
      <c r="N50" s="1336" t="s">
        <v>2833</v>
      </c>
      <c r="O50" s="1336" t="s">
        <v>1580</v>
      </c>
      <c r="P50" s="1080">
        <v>41.8</v>
      </c>
      <c r="Q50" s="272">
        <v>7</v>
      </c>
      <c r="R50" s="272">
        <v>6</v>
      </c>
      <c r="S50" s="1295"/>
      <c r="T50" s="1295"/>
      <c r="U50" s="1295"/>
      <c r="V50" s="1295"/>
      <c r="W50" s="1358">
        <v>46196</v>
      </c>
      <c r="X50" s="1336" t="s">
        <v>2944</v>
      </c>
      <c r="Y50" s="1295">
        <v>6</v>
      </c>
      <c r="Z50" s="1295" t="s">
        <v>1315</v>
      </c>
      <c r="AA50" s="1295">
        <v>7</v>
      </c>
      <c r="AB50">
        <v>38</v>
      </c>
      <c r="AC50"/>
      <c r="AD50"/>
      <c r="AE50" s="1281">
        <v>46279</v>
      </c>
      <c r="AF50"/>
      <c r="AG50"/>
      <c r="AH50"/>
      <c r="AI50"/>
      <c r="AJ50"/>
    </row>
    <row r="51" spans="1:36" ht="144.94999999999999">
      <c r="A51" s="1026">
        <f t="shared" si="1"/>
        <v>49</v>
      </c>
      <c r="B51"/>
      <c r="C51" s="1077" t="s">
        <v>985</v>
      </c>
      <c r="D51" s="1077" t="s">
        <v>526</v>
      </c>
      <c r="E51" s="1077" t="s">
        <v>4198</v>
      </c>
      <c r="F51" s="356" t="s">
        <v>4199</v>
      </c>
      <c r="G51" s="722" t="s">
        <v>4200</v>
      </c>
      <c r="H51" s="1340" t="s">
        <v>4201</v>
      </c>
      <c r="I51" s="1100"/>
      <c r="J51"/>
      <c r="K51" s="1077" t="s">
        <v>3078</v>
      </c>
      <c r="L51" s="1077" t="s">
        <v>2525</v>
      </c>
      <c r="M51" s="1273" t="b">
        <v>1</v>
      </c>
      <c r="N51" s="272"/>
      <c r="O51" s="1031" t="s">
        <v>420</v>
      </c>
      <c r="P51" s="1031">
        <v>24.7</v>
      </c>
      <c r="Q51" s="272">
        <v>8</v>
      </c>
      <c r="R51" s="272">
        <v>7</v>
      </c>
      <c r="S51"/>
      <c r="T51"/>
      <c r="U51"/>
      <c r="V51"/>
      <c r="W51" s="1281">
        <v>46196</v>
      </c>
      <c r="X51" s="272" t="s">
        <v>2944</v>
      </c>
      <c r="Y51">
        <v>6</v>
      </c>
      <c r="Z51" t="s">
        <v>6</v>
      </c>
      <c r="AA51" t="s">
        <v>653</v>
      </c>
      <c r="AB51">
        <v>18</v>
      </c>
      <c r="AC51"/>
      <c r="AD51"/>
      <c r="AE51" s="1281">
        <v>46240</v>
      </c>
      <c r="AF51" s="1077" t="s">
        <v>4311</v>
      </c>
      <c r="AG51"/>
      <c r="AH51"/>
      <c r="AI51"/>
      <c r="AJ51"/>
    </row>
    <row r="52" spans="1:36" ht="29.1">
      <c r="A52" s="1026">
        <f t="shared" si="1"/>
        <v>50</v>
      </c>
      <c r="C52" s="822" t="s">
        <v>985</v>
      </c>
      <c r="D52" s="356" t="s">
        <v>985</v>
      </c>
      <c r="E52" s="356" t="s">
        <v>4206</v>
      </c>
      <c r="F52" s="356" t="s">
        <v>4207</v>
      </c>
      <c r="G52" s="356" t="s">
        <v>4208</v>
      </c>
      <c r="J52" s="821">
        <v>5</v>
      </c>
      <c r="K52" s="356" t="s">
        <v>3125</v>
      </c>
      <c r="L52" s="356" t="s">
        <v>2958</v>
      </c>
      <c r="M52" s="1273" t="b">
        <v>0</v>
      </c>
      <c r="O52" s="821" t="s">
        <v>89</v>
      </c>
      <c r="P52" s="821">
        <v>15.2</v>
      </c>
      <c r="Q52" s="272">
        <v>10</v>
      </c>
      <c r="R52" s="272">
        <v>8</v>
      </c>
      <c r="W52" s="1091">
        <v>46195</v>
      </c>
      <c r="X52" s="821" t="s">
        <v>2944</v>
      </c>
      <c r="Y52" s="821">
        <v>6</v>
      </c>
      <c r="Z52" s="821" t="s">
        <v>6</v>
      </c>
      <c r="AA52" s="356" t="s">
        <v>653</v>
      </c>
      <c r="AB52">
        <v>42.2</v>
      </c>
    </row>
    <row r="53" spans="1:36" ht="116.1">
      <c r="A53" s="1026">
        <f t="shared" si="1"/>
        <v>51</v>
      </c>
      <c r="B53" s="356" t="s">
        <v>3942</v>
      </c>
      <c r="C53" s="822" t="s">
        <v>985</v>
      </c>
      <c r="D53" s="356" t="s">
        <v>1948</v>
      </c>
      <c r="E53" s="356" t="s">
        <v>3943</v>
      </c>
      <c r="F53" s="822" t="s">
        <v>3944</v>
      </c>
      <c r="G53" s="821" t="s">
        <v>3945</v>
      </c>
      <c r="H53" s="821" t="s">
        <v>3946</v>
      </c>
      <c r="J53" s="821">
        <v>5</v>
      </c>
      <c r="K53" s="356" t="s">
        <v>3947</v>
      </c>
      <c r="L53" s="356" t="s">
        <v>2958</v>
      </c>
      <c r="M53" s="1273" t="b">
        <v>0</v>
      </c>
      <c r="N53" s="1062">
        <v>45687</v>
      </c>
      <c r="O53" s="821" t="s">
        <v>1580</v>
      </c>
      <c r="P53" s="821">
        <v>47.5</v>
      </c>
      <c r="Q53" s="272">
        <v>16</v>
      </c>
      <c r="R53" s="272">
        <v>9</v>
      </c>
      <c r="W53" s="1091">
        <v>46195</v>
      </c>
      <c r="X53" s="821" t="s">
        <v>2944</v>
      </c>
      <c r="Y53" s="821">
        <v>6</v>
      </c>
      <c r="Z53" s="821" t="s">
        <v>1315</v>
      </c>
      <c r="AA53" s="356">
        <v>7</v>
      </c>
      <c r="AB53">
        <v>21.5</v>
      </c>
    </row>
    <row r="54" spans="1:36" ht="72.599999999999994">
      <c r="A54" s="1026">
        <f t="shared" si="1"/>
        <v>52</v>
      </c>
      <c r="C54" s="822" t="s">
        <v>985</v>
      </c>
      <c r="D54" s="356" t="s">
        <v>3954</v>
      </c>
      <c r="E54" s="356" t="s">
        <v>3955</v>
      </c>
      <c r="F54" s="356" t="s">
        <v>3956</v>
      </c>
      <c r="G54" s="356" t="s">
        <v>3957</v>
      </c>
      <c r="H54" s="356" t="s">
        <v>3958</v>
      </c>
      <c r="I54" s="800" t="s">
        <v>3959</v>
      </c>
      <c r="J54" s="821">
        <v>5</v>
      </c>
      <c r="K54" s="356" t="s">
        <v>3363</v>
      </c>
      <c r="L54" s="356" t="s">
        <v>2958</v>
      </c>
      <c r="M54" s="1273" t="b">
        <v>0</v>
      </c>
      <c r="O54" s="821" t="s">
        <v>420</v>
      </c>
      <c r="P54" s="821">
        <v>47.5</v>
      </c>
      <c r="Q54" s="272">
        <v>24</v>
      </c>
      <c r="R54" s="272">
        <v>10</v>
      </c>
      <c r="W54" s="1091">
        <v>46196</v>
      </c>
      <c r="X54" s="821" t="s">
        <v>2944</v>
      </c>
      <c r="Y54" s="821">
        <v>6</v>
      </c>
      <c r="Z54" s="821" t="s">
        <v>1315</v>
      </c>
      <c r="AA54" s="356">
        <v>7</v>
      </c>
      <c r="AB54">
        <v>33.25</v>
      </c>
      <c r="AE54" s="804">
        <v>46279</v>
      </c>
    </row>
    <row r="55" spans="1:36" ht="101.45">
      <c r="A55" s="1026">
        <f t="shared" si="1"/>
        <v>53</v>
      </c>
      <c r="C55" s="822" t="s">
        <v>985</v>
      </c>
      <c r="D55" s="356" t="s">
        <v>3108</v>
      </c>
      <c r="E55" s="356" t="s">
        <v>3548</v>
      </c>
      <c r="F55" s="356" t="s">
        <v>3549</v>
      </c>
      <c r="G55" s="356" t="s">
        <v>3550</v>
      </c>
      <c r="I55" s="356" t="s">
        <v>3551</v>
      </c>
      <c r="J55" s="821">
        <v>5</v>
      </c>
      <c r="K55" s="356" t="s">
        <v>3534</v>
      </c>
      <c r="L55" s="356" t="s">
        <v>2958</v>
      </c>
      <c r="M55" s="1273" t="b">
        <v>0</v>
      </c>
      <c r="O55" s="821" t="s">
        <v>1580</v>
      </c>
      <c r="P55" s="821">
        <v>98.8</v>
      </c>
      <c r="Q55" s="272">
        <v>12</v>
      </c>
      <c r="R55" s="272">
        <v>11</v>
      </c>
      <c r="W55" s="1091">
        <v>46205</v>
      </c>
      <c r="X55" s="821" t="s">
        <v>2944</v>
      </c>
      <c r="Y55" s="821">
        <v>6</v>
      </c>
      <c r="AB55">
        <v>30</v>
      </c>
    </row>
    <row r="56" spans="1:36" ht="116.1">
      <c r="A56" s="1026">
        <f t="shared" si="1"/>
        <v>54</v>
      </c>
      <c r="B56" s="821" t="s">
        <v>3686</v>
      </c>
      <c r="C56" s="822" t="s">
        <v>985</v>
      </c>
      <c r="D56" s="356" t="s">
        <v>985</v>
      </c>
      <c r="E56" s="356" t="s">
        <v>2188</v>
      </c>
      <c r="F56" s="356" t="s">
        <v>3257</v>
      </c>
      <c r="G56" s="800" t="s">
        <v>3258</v>
      </c>
      <c r="J56" s="821">
        <v>5</v>
      </c>
      <c r="K56" s="356" t="s">
        <v>3259</v>
      </c>
      <c r="L56" s="356" t="s">
        <v>2958</v>
      </c>
      <c r="M56" s="1273" t="b">
        <v>0</v>
      </c>
      <c r="N56" s="1062">
        <v>46058</v>
      </c>
      <c r="O56" s="821" t="s">
        <v>89</v>
      </c>
      <c r="P56" s="821">
        <v>13.3</v>
      </c>
      <c r="Q56" s="272">
        <v>17</v>
      </c>
      <c r="R56" s="272">
        <v>17</v>
      </c>
      <c r="W56" s="1035"/>
      <c r="X56" s="821" t="s">
        <v>583</v>
      </c>
      <c r="AD56" s="821" t="s">
        <v>4312</v>
      </c>
    </row>
    <row r="57" spans="1:36" ht="87">
      <c r="A57" s="1026">
        <f t="shared" si="1"/>
        <v>55</v>
      </c>
      <c r="B57"/>
      <c r="C57" t="s">
        <v>985</v>
      </c>
      <c r="D57" t="s">
        <v>3033</v>
      </c>
      <c r="E57" t="s">
        <v>3060</v>
      </c>
      <c r="F57" s="1114" t="s">
        <v>3061</v>
      </c>
      <c r="G57" s="822" t="s">
        <v>3062</v>
      </c>
      <c r="H57" s="722" t="s">
        <v>3063</v>
      </c>
      <c r="I57"/>
      <c r="J57" s="1031">
        <v>6</v>
      </c>
      <c r="K57" t="s">
        <v>3064</v>
      </c>
      <c r="L57" t="s">
        <v>2525</v>
      </c>
      <c r="M57" s="1275"/>
      <c r="N57" s="1335">
        <v>46176</v>
      </c>
      <c r="O57" s="821" t="s">
        <v>89</v>
      </c>
      <c r="P57" s="1031">
        <v>34.200000000000003</v>
      </c>
      <c r="Q57" s="272">
        <v>18</v>
      </c>
      <c r="R57" s="272">
        <v>18</v>
      </c>
      <c r="S57"/>
      <c r="T57"/>
      <c r="U57"/>
      <c r="V57"/>
      <c r="W57"/>
      <c r="X57" s="272" t="s">
        <v>583</v>
      </c>
      <c r="Y57"/>
      <c r="Z57"/>
      <c r="AA57"/>
      <c r="AB57"/>
      <c r="AC57"/>
      <c r="AD57" s="821" t="s">
        <v>4312</v>
      </c>
      <c r="AE57"/>
      <c r="AF57" s="540" t="s">
        <v>3065</v>
      </c>
      <c r="AG57"/>
      <c r="AH57"/>
      <c r="AI57"/>
      <c r="AJ57"/>
    </row>
    <row r="58" spans="1:36" ht="144.94999999999999">
      <c r="A58" s="1026">
        <f t="shared" si="1"/>
        <v>56</v>
      </c>
      <c r="C58" s="822" t="s">
        <v>985</v>
      </c>
      <c r="D58" s="356" t="s">
        <v>3093</v>
      </c>
      <c r="E58" s="356" t="s">
        <v>2192</v>
      </c>
      <c r="F58" s="786" t="s">
        <v>3094</v>
      </c>
      <c r="G58" s="356" t="s">
        <v>3095</v>
      </c>
      <c r="I58" s="821" t="s">
        <v>3096</v>
      </c>
      <c r="J58" s="821">
        <v>5</v>
      </c>
      <c r="K58" s="356" t="s">
        <v>3097</v>
      </c>
      <c r="L58" s="356" t="s">
        <v>2958</v>
      </c>
      <c r="M58" s="1273" t="b">
        <v>0</v>
      </c>
      <c r="N58" s="1062">
        <v>46058</v>
      </c>
      <c r="O58" s="821" t="s">
        <v>89</v>
      </c>
      <c r="P58" s="821">
        <v>32.299999999999997</v>
      </c>
      <c r="Q58" s="272">
        <v>19</v>
      </c>
      <c r="R58" s="272">
        <v>19</v>
      </c>
      <c r="T58" s="1151"/>
      <c r="X58" s="821" t="s">
        <v>583</v>
      </c>
      <c r="AD58" s="821" t="s">
        <v>4312</v>
      </c>
    </row>
    <row r="59" spans="1:36" ht="87">
      <c r="A59" s="1026">
        <f t="shared" si="1"/>
        <v>57</v>
      </c>
      <c r="C59" s="822" t="s">
        <v>985</v>
      </c>
      <c r="D59" s="356" t="s">
        <v>3093</v>
      </c>
      <c r="E59" s="356" t="s">
        <v>2192</v>
      </c>
      <c r="F59" s="786" t="s">
        <v>3100</v>
      </c>
      <c r="G59" s="356" t="s">
        <v>3101</v>
      </c>
      <c r="I59" s="821" t="s">
        <v>2254</v>
      </c>
      <c r="J59" s="821">
        <v>5</v>
      </c>
      <c r="K59" s="356" t="s">
        <v>3102</v>
      </c>
      <c r="L59" s="356" t="s">
        <v>2958</v>
      </c>
      <c r="M59" s="1273" t="b">
        <v>0</v>
      </c>
      <c r="N59" s="1062">
        <v>46058</v>
      </c>
      <c r="O59" s="821" t="s">
        <v>89</v>
      </c>
      <c r="P59" s="821">
        <v>9.5</v>
      </c>
      <c r="Q59" s="272">
        <v>21</v>
      </c>
      <c r="R59" s="272">
        <v>20</v>
      </c>
      <c r="T59" s="1286"/>
      <c r="X59" s="821" t="s">
        <v>583</v>
      </c>
      <c r="AD59" s="821" t="s">
        <v>4312</v>
      </c>
    </row>
    <row r="60" spans="1:36" ht="43.5">
      <c r="A60" s="1026">
        <f t="shared" si="1"/>
        <v>58</v>
      </c>
      <c r="B60" s="821" t="s">
        <v>3676</v>
      </c>
      <c r="C60" s="822" t="s">
        <v>985</v>
      </c>
      <c r="D60" s="356" t="s">
        <v>3093</v>
      </c>
      <c r="E60" s="356" t="s">
        <v>2188</v>
      </c>
      <c r="F60" s="356" t="s">
        <v>3105</v>
      </c>
      <c r="G60" s="356" t="s">
        <v>3106</v>
      </c>
      <c r="H60" s="821"/>
      <c r="J60" s="821">
        <v>5</v>
      </c>
      <c r="K60" s="356" t="s">
        <v>3107</v>
      </c>
      <c r="L60" s="356" t="s">
        <v>2958</v>
      </c>
      <c r="M60" s="1273" t="b">
        <v>0</v>
      </c>
      <c r="N60" s="824"/>
      <c r="O60" s="821" t="s">
        <v>89</v>
      </c>
      <c r="P60" s="821">
        <v>9.5</v>
      </c>
      <c r="Q60" s="272">
        <v>22</v>
      </c>
      <c r="R60" s="272">
        <v>21</v>
      </c>
      <c r="X60" s="821" t="s">
        <v>583</v>
      </c>
      <c r="AD60" s="821" t="s">
        <v>4312</v>
      </c>
    </row>
    <row r="61" spans="1:36" ht="144.94999999999999">
      <c r="A61" s="1026">
        <f t="shared" si="1"/>
        <v>59</v>
      </c>
      <c r="C61" s="822" t="s">
        <v>985</v>
      </c>
      <c r="D61" s="356" t="s">
        <v>3093</v>
      </c>
      <c r="E61" s="356" t="s">
        <v>2192</v>
      </c>
      <c r="F61" s="786" t="s">
        <v>3103</v>
      </c>
      <c r="G61" s="356" t="s">
        <v>3104</v>
      </c>
      <c r="I61" s="821" t="s">
        <v>2165</v>
      </c>
      <c r="J61" s="821">
        <v>5</v>
      </c>
      <c r="K61" s="356" t="s">
        <v>3102</v>
      </c>
      <c r="L61" s="356" t="s">
        <v>2958</v>
      </c>
      <c r="M61" s="1273" t="b">
        <v>0</v>
      </c>
      <c r="N61" s="1062">
        <v>46058</v>
      </c>
      <c r="O61" s="821" t="s">
        <v>89</v>
      </c>
      <c r="P61" s="821">
        <v>38</v>
      </c>
      <c r="Q61" s="272">
        <v>23</v>
      </c>
      <c r="R61" s="272">
        <v>22</v>
      </c>
      <c r="T61" s="1151"/>
      <c r="X61" s="821" t="s">
        <v>583</v>
      </c>
      <c r="AD61" s="1137" t="s">
        <v>4312</v>
      </c>
    </row>
    <row r="62" spans="1:36" ht="43.5">
      <c r="A62" s="1026">
        <f t="shared" si="1"/>
        <v>60</v>
      </c>
      <c r="C62" s="822" t="s">
        <v>985</v>
      </c>
      <c r="D62" s="356" t="s">
        <v>571</v>
      </c>
      <c r="E62" s="356" t="s">
        <v>2188</v>
      </c>
      <c r="F62" s="356" t="s">
        <v>3116</v>
      </c>
      <c r="G62" s="356" t="s">
        <v>3117</v>
      </c>
      <c r="J62" s="821">
        <v>5</v>
      </c>
      <c r="K62" s="356" t="s">
        <v>3118</v>
      </c>
      <c r="L62" s="356" t="s">
        <v>2958</v>
      </c>
      <c r="M62" s="1273" t="b">
        <v>0</v>
      </c>
      <c r="N62" s="1062">
        <v>46072</v>
      </c>
      <c r="O62" s="821" t="s">
        <v>89</v>
      </c>
      <c r="P62" s="821">
        <v>11.399999999999999</v>
      </c>
      <c r="Q62" s="272">
        <v>25</v>
      </c>
      <c r="R62" s="272">
        <v>23</v>
      </c>
      <c r="X62" s="821" t="s">
        <v>583</v>
      </c>
      <c r="AD62" s="821" t="s">
        <v>4312</v>
      </c>
    </row>
    <row r="63" spans="1:36" ht="57.95">
      <c r="A63" s="1026">
        <f t="shared" si="1"/>
        <v>61</v>
      </c>
      <c r="C63" s="822" t="s">
        <v>985</v>
      </c>
      <c r="D63" s="356" t="s">
        <v>3108</v>
      </c>
      <c r="E63" s="356" t="s">
        <v>3109</v>
      </c>
      <c r="F63" s="356" t="s">
        <v>3110</v>
      </c>
      <c r="G63" s="356" t="s">
        <v>3111</v>
      </c>
      <c r="H63" s="356" t="s">
        <v>3112</v>
      </c>
      <c r="J63" s="821">
        <v>5</v>
      </c>
      <c r="K63" s="356" t="s">
        <v>3113</v>
      </c>
      <c r="L63" s="356" t="s">
        <v>2958</v>
      </c>
      <c r="M63" s="1273" t="b">
        <v>0</v>
      </c>
      <c r="O63" s="356" t="s">
        <v>3114</v>
      </c>
      <c r="P63" s="821">
        <v>117.8</v>
      </c>
      <c r="Q63" s="821">
        <v>25</v>
      </c>
      <c r="R63" s="821">
        <v>24</v>
      </c>
      <c r="W63" s="1091"/>
      <c r="X63" s="821" t="s">
        <v>583</v>
      </c>
      <c r="AD63" s="821" t="s">
        <v>4312</v>
      </c>
      <c r="AE63" s="804"/>
      <c r="AF63"/>
      <c r="AG63"/>
      <c r="AH63"/>
      <c r="AI63"/>
      <c r="AJ63"/>
    </row>
    <row r="64" spans="1:36" ht="43.5">
      <c r="A64" s="1026">
        <f t="shared" si="1"/>
        <v>62</v>
      </c>
      <c r="B64" s="356" t="s">
        <v>3677</v>
      </c>
      <c r="C64" s="822" t="s">
        <v>985</v>
      </c>
      <c r="D64" s="356" t="s">
        <v>985</v>
      </c>
      <c r="E64" s="356" t="s">
        <v>2188</v>
      </c>
      <c r="F64" s="356" t="s">
        <v>3119</v>
      </c>
      <c r="G64" s="356" t="s">
        <v>3120</v>
      </c>
      <c r="H64" s="821"/>
      <c r="J64" s="821">
        <v>5</v>
      </c>
      <c r="K64" s="356" t="s">
        <v>3107</v>
      </c>
      <c r="L64" s="356" t="s">
        <v>2958</v>
      </c>
      <c r="M64" s="1273" t="b">
        <v>0</v>
      </c>
      <c r="N64" s="824"/>
      <c r="O64" s="821" t="s">
        <v>89</v>
      </c>
      <c r="P64" s="821">
        <v>22.799999999999997</v>
      </c>
      <c r="Q64" s="272">
        <v>26</v>
      </c>
      <c r="R64" s="272">
        <v>25</v>
      </c>
      <c r="X64" s="821" t="s">
        <v>583</v>
      </c>
      <c r="AD64" s="821" t="s">
        <v>4312</v>
      </c>
    </row>
    <row r="65" spans="1:37" ht="43.5">
      <c r="A65" s="1026">
        <f t="shared" si="1"/>
        <v>63</v>
      </c>
      <c r="C65" s="822" t="s">
        <v>985</v>
      </c>
      <c r="D65" s="356" t="s">
        <v>3108</v>
      </c>
      <c r="E65" s="356" t="s">
        <v>3121</v>
      </c>
      <c r="F65" s="356" t="s">
        <v>3122</v>
      </c>
      <c r="G65" s="356" t="s">
        <v>3123</v>
      </c>
      <c r="I65" s="356" t="s">
        <v>3124</v>
      </c>
      <c r="J65" s="821">
        <v>5</v>
      </c>
      <c r="K65" s="356" t="s">
        <v>3125</v>
      </c>
      <c r="L65" s="356" t="s">
        <v>2958</v>
      </c>
      <c r="M65" s="1273" t="b">
        <v>0</v>
      </c>
      <c r="O65" s="821" t="s">
        <v>89</v>
      </c>
      <c r="P65" s="821">
        <v>32.299999999999997</v>
      </c>
      <c r="Q65" s="272">
        <v>27</v>
      </c>
      <c r="R65" s="272">
        <v>27</v>
      </c>
      <c r="X65" s="821" t="s">
        <v>583</v>
      </c>
      <c r="AD65" s="821" t="s">
        <v>4312</v>
      </c>
    </row>
    <row r="66" spans="1:37" ht="43.5">
      <c r="A66" s="1026">
        <f t="shared" si="1"/>
        <v>64</v>
      </c>
      <c r="B66" s="356" t="s">
        <v>3712</v>
      </c>
      <c r="C66" s="822" t="s">
        <v>985</v>
      </c>
      <c r="D66" s="356" t="s">
        <v>985</v>
      </c>
      <c r="E66" s="356" t="s">
        <v>3341</v>
      </c>
      <c r="F66" s="356" t="s">
        <v>3342</v>
      </c>
      <c r="G66" s="722" t="s">
        <v>3343</v>
      </c>
      <c r="J66" s="821">
        <v>5</v>
      </c>
      <c r="K66" s="356" t="s">
        <v>1634</v>
      </c>
      <c r="L66" s="356" t="s">
        <v>2958</v>
      </c>
      <c r="M66" s="1273" t="b">
        <v>0</v>
      </c>
      <c r="N66" s="1062">
        <v>46058</v>
      </c>
      <c r="O66" s="1336" t="s">
        <v>1580</v>
      </c>
      <c r="P66" s="821" t="s">
        <v>4313</v>
      </c>
      <c r="Q66" s="272">
        <v>28</v>
      </c>
      <c r="R66" s="272">
        <v>28</v>
      </c>
      <c r="X66" s="821" t="s">
        <v>583</v>
      </c>
      <c r="AD66" s="821" t="s">
        <v>3339</v>
      </c>
    </row>
    <row r="67" spans="1:37" ht="29.1">
      <c r="A67" s="1026">
        <f t="shared" si="1"/>
        <v>65</v>
      </c>
      <c r="B67" s="821" t="s">
        <v>3713</v>
      </c>
      <c r="C67" s="822" t="s">
        <v>985</v>
      </c>
      <c r="D67" s="356" t="s">
        <v>1948</v>
      </c>
      <c r="E67" s="356" t="s">
        <v>2186</v>
      </c>
      <c r="F67" s="356" t="s">
        <v>553</v>
      </c>
      <c r="G67" s="356" t="s">
        <v>554</v>
      </c>
      <c r="H67" s="822"/>
      <c r="J67" s="821">
        <v>5</v>
      </c>
      <c r="K67" s="356" t="s">
        <v>3336</v>
      </c>
      <c r="L67" s="356" t="s">
        <v>2958</v>
      </c>
      <c r="M67" s="1273" t="b">
        <v>0</v>
      </c>
      <c r="N67" s="824"/>
      <c r="O67" s="821" t="s">
        <v>3337</v>
      </c>
      <c r="P67" s="821" t="s">
        <v>4313</v>
      </c>
      <c r="Q67" s="272">
        <v>29</v>
      </c>
      <c r="R67" s="272">
        <v>29</v>
      </c>
      <c r="X67" s="821" t="s">
        <v>583</v>
      </c>
      <c r="AD67" s="821" t="s">
        <v>3339</v>
      </c>
    </row>
    <row r="68" spans="1:37" ht="29.1">
      <c r="A68" s="1026">
        <f t="shared" ref="A68:A99" si="2">A67+1</f>
        <v>66</v>
      </c>
      <c r="B68"/>
      <c r="C68" t="s">
        <v>985</v>
      </c>
      <c r="D68" t="s">
        <v>3033</v>
      </c>
      <c r="E68" t="s">
        <v>3126</v>
      </c>
      <c r="F68" s="1289" t="s">
        <v>3127</v>
      </c>
      <c r="G68" s="722" t="s">
        <v>3128</v>
      </c>
      <c r="H68" s="1289" t="s">
        <v>3129</v>
      </c>
      <c r="I68"/>
      <c r="J68">
        <v>6</v>
      </c>
      <c r="K68" t="s">
        <v>89</v>
      </c>
      <c r="L68" t="s">
        <v>2525</v>
      </c>
      <c r="M68" s="1275"/>
      <c r="N68" s="1335">
        <v>46175</v>
      </c>
      <c r="O68" s="821" t="s">
        <v>89</v>
      </c>
      <c r="P68" s="1031">
        <v>19</v>
      </c>
      <c r="Q68" s="272">
        <v>30</v>
      </c>
      <c r="R68" s="272">
        <v>30</v>
      </c>
      <c r="S68"/>
      <c r="T68"/>
      <c r="U68"/>
      <c r="V68"/>
      <c r="W68"/>
      <c r="X68" s="272" t="s">
        <v>583</v>
      </c>
      <c r="Y68"/>
      <c r="Z68"/>
      <c r="AA68"/>
      <c r="AB68"/>
      <c r="AC68"/>
      <c r="AD68" t="s">
        <v>4312</v>
      </c>
      <c r="AE68"/>
      <c r="AF68" s="137" t="s">
        <v>3130</v>
      </c>
      <c r="AG68"/>
      <c r="AH68"/>
      <c r="AI68"/>
      <c r="AJ68"/>
    </row>
    <row r="69" spans="1:37" ht="87">
      <c r="A69" s="1026">
        <f t="shared" si="2"/>
        <v>67</v>
      </c>
      <c r="C69" s="822" t="s">
        <v>985</v>
      </c>
      <c r="D69" s="356" t="s">
        <v>3093</v>
      </c>
      <c r="E69" s="356" t="s">
        <v>2188</v>
      </c>
      <c r="F69" s="356" t="s">
        <v>3131</v>
      </c>
      <c r="G69" s="356" t="s">
        <v>3132</v>
      </c>
      <c r="H69" s="822" t="s">
        <v>3133</v>
      </c>
      <c r="I69" s="821"/>
      <c r="J69" s="821">
        <v>5</v>
      </c>
      <c r="L69" s="356" t="s">
        <v>2958</v>
      </c>
      <c r="M69" s="1273" t="b">
        <v>0</v>
      </c>
      <c r="N69" s="1030"/>
      <c r="O69" s="821" t="s">
        <v>89</v>
      </c>
      <c r="P69" s="821">
        <v>26.6</v>
      </c>
      <c r="Q69" s="272">
        <v>31</v>
      </c>
      <c r="R69" s="272">
        <v>31</v>
      </c>
      <c r="S69" s="821"/>
      <c r="U69" s="356"/>
      <c r="X69" s="821" t="s">
        <v>583</v>
      </c>
      <c r="AD69" s="821" t="s">
        <v>4312</v>
      </c>
    </row>
    <row r="70" spans="1:37" ht="87">
      <c r="A70" s="1026">
        <f t="shared" si="2"/>
        <v>68</v>
      </c>
      <c r="B70"/>
      <c r="C70" s="1295" t="s">
        <v>42</v>
      </c>
      <c r="D70" s="1295" t="s">
        <v>42</v>
      </c>
      <c r="E70" s="1295" t="s">
        <v>2211</v>
      </c>
      <c r="F70" s="786" t="s">
        <v>4314</v>
      </c>
      <c r="G70" s="786" t="s">
        <v>4315</v>
      </c>
      <c r="H70" s="786" t="s">
        <v>4316</v>
      </c>
      <c r="I70" s="786" t="s">
        <v>4317</v>
      </c>
      <c r="J70" s="1295">
        <v>6</v>
      </c>
      <c r="K70" s="1295" t="s">
        <v>4318</v>
      </c>
      <c r="L70" s="1295" t="s">
        <v>2525</v>
      </c>
      <c r="M70" s="1273" t="b">
        <v>0</v>
      </c>
      <c r="N70" s="1295"/>
      <c r="O70" s="1295" t="s">
        <v>958</v>
      </c>
      <c r="P70" s="1336">
        <v>10</v>
      </c>
      <c r="Q70" s="1299">
        <v>1</v>
      </c>
      <c r="R70" s="1299">
        <v>1</v>
      </c>
      <c r="S70" s="1295"/>
      <c r="T70" s="1295"/>
      <c r="U70" s="1295"/>
      <c r="V70" s="1295"/>
      <c r="W70" s="1295" t="s">
        <v>2488</v>
      </c>
      <c r="X70" s="821" t="s">
        <v>2944</v>
      </c>
      <c r="Y70" s="1031">
        <v>6</v>
      </c>
      <c r="Z70" s="1031"/>
      <c r="AA70" s="1031"/>
      <c r="AB70">
        <v>15.5</v>
      </c>
      <c r="AC70"/>
      <c r="AD70"/>
      <c r="AE70"/>
      <c r="AF70" t="s">
        <v>3191</v>
      </c>
      <c r="AG70"/>
      <c r="AH70"/>
      <c r="AI70"/>
      <c r="AJ70" s="356" t="s">
        <v>3850</v>
      </c>
      <c r="AK70" s="356" t="s">
        <v>35</v>
      </c>
    </row>
    <row r="71" spans="1:37" ht="174">
      <c r="A71" s="1026">
        <f t="shared" si="2"/>
        <v>69</v>
      </c>
      <c r="C71" s="822" t="s">
        <v>94</v>
      </c>
      <c r="D71" s="822" t="s">
        <v>94</v>
      </c>
      <c r="E71" s="356" t="s">
        <v>3558</v>
      </c>
      <c r="F71" s="356" t="s">
        <v>3559</v>
      </c>
      <c r="G71" s="356" t="s">
        <v>3560</v>
      </c>
      <c r="I71" s="356" t="s">
        <v>3561</v>
      </c>
      <c r="J71" s="821">
        <v>6</v>
      </c>
      <c r="L71" s="356" t="s">
        <v>2525</v>
      </c>
      <c r="M71" s="1273" t="b">
        <v>0</v>
      </c>
      <c r="O71" s="356" t="s">
        <v>2977</v>
      </c>
      <c r="P71" s="821">
        <v>30</v>
      </c>
      <c r="Q71" s="821">
        <v>4</v>
      </c>
      <c r="R71" s="821">
        <v>4</v>
      </c>
      <c r="W71" s="1024">
        <v>46195</v>
      </c>
      <c r="X71" s="1031" t="s">
        <v>2944</v>
      </c>
      <c r="AD71" s="722" t="s">
        <v>3868</v>
      </c>
      <c r="AF71" s="405" t="s">
        <v>3564</v>
      </c>
      <c r="AJ71" s="356" t="s">
        <v>35</v>
      </c>
      <c r="AK71" s="356" t="s">
        <v>35</v>
      </c>
    </row>
    <row r="72" spans="1:37" ht="130.5">
      <c r="A72" s="1026">
        <f t="shared" si="2"/>
        <v>70</v>
      </c>
      <c r="C72" s="822" t="s">
        <v>94</v>
      </c>
      <c r="D72" s="822" t="s">
        <v>94</v>
      </c>
      <c r="E72" s="356" t="s">
        <v>2972</v>
      </c>
      <c r="F72" s="356" t="s">
        <v>2973</v>
      </c>
      <c r="G72" s="356" t="s">
        <v>2974</v>
      </c>
      <c r="H72" s="356" t="s">
        <v>2975</v>
      </c>
      <c r="I72" s="356" t="s">
        <v>2976</v>
      </c>
      <c r="J72" s="821">
        <v>6</v>
      </c>
      <c r="K72" s="356" t="s">
        <v>2977</v>
      </c>
      <c r="L72" s="356" t="s">
        <v>2821</v>
      </c>
      <c r="M72" s="1273" t="b">
        <v>0</v>
      </c>
      <c r="O72" s="356" t="s">
        <v>2977</v>
      </c>
      <c r="P72" s="821">
        <v>33</v>
      </c>
      <c r="Q72" s="821">
        <v>5</v>
      </c>
      <c r="R72" s="821">
        <v>5</v>
      </c>
      <c r="W72" s="1024"/>
      <c r="X72" s="821" t="s">
        <v>583</v>
      </c>
      <c r="AD72" s="821" t="s">
        <v>3909</v>
      </c>
      <c r="AF72" s="405" t="s">
        <v>2978</v>
      </c>
      <c r="AJ72" s="356" t="s">
        <v>3850</v>
      </c>
      <c r="AK72" s="356" t="s">
        <v>35</v>
      </c>
    </row>
    <row r="73" spans="1:37" ht="116.1">
      <c r="A73" s="1026">
        <f t="shared" si="2"/>
        <v>71</v>
      </c>
      <c r="C73" s="822" t="s">
        <v>94</v>
      </c>
      <c r="D73" s="822" t="s">
        <v>94</v>
      </c>
      <c r="E73" s="356" t="s">
        <v>2151</v>
      </c>
      <c r="F73" s="356" t="s">
        <v>2988</v>
      </c>
      <c r="G73" s="356" t="s">
        <v>2989</v>
      </c>
      <c r="J73" s="821">
        <v>6</v>
      </c>
      <c r="K73" s="356" t="s">
        <v>2977</v>
      </c>
      <c r="L73" s="356" t="s">
        <v>2821</v>
      </c>
      <c r="M73" s="1273" t="b">
        <v>0</v>
      </c>
      <c r="O73" s="356" t="s">
        <v>2977</v>
      </c>
      <c r="P73" s="821">
        <v>25</v>
      </c>
      <c r="Q73" s="821">
        <v>6</v>
      </c>
      <c r="R73" s="821">
        <v>6</v>
      </c>
      <c r="W73" s="1024"/>
      <c r="X73" s="821" t="s">
        <v>583</v>
      </c>
      <c r="AD73" s="821" t="s">
        <v>3909</v>
      </c>
      <c r="AF73" s="405" t="s">
        <v>2991</v>
      </c>
      <c r="AJ73" s="356" t="s">
        <v>3850</v>
      </c>
      <c r="AK73" s="356" t="s">
        <v>35</v>
      </c>
    </row>
    <row r="74" spans="1:37" ht="43.5">
      <c r="A74" s="1026">
        <f t="shared" si="2"/>
        <v>72</v>
      </c>
      <c r="C74" s="822" t="s">
        <v>704</v>
      </c>
      <c r="D74" s="356" t="s">
        <v>704</v>
      </c>
      <c r="E74" s="356" t="s">
        <v>4319</v>
      </c>
      <c r="F74" s="80" t="s">
        <v>4320</v>
      </c>
      <c r="G74" s="80"/>
      <c r="H74" s="80"/>
      <c r="J74" s="821">
        <v>5</v>
      </c>
      <c r="K74" s="356" t="s">
        <v>1634</v>
      </c>
      <c r="L74" s="356" t="s">
        <v>3421</v>
      </c>
      <c r="M74" s="1273" t="b">
        <v>0</v>
      </c>
      <c r="O74" s="821" t="s">
        <v>1634</v>
      </c>
      <c r="P74" s="821">
        <v>10</v>
      </c>
      <c r="Q74" s="821">
        <v>2</v>
      </c>
      <c r="R74" s="821">
        <v>2</v>
      </c>
      <c r="X74" s="821" t="s">
        <v>1710</v>
      </c>
      <c r="AD74" s="821" t="s">
        <v>4321</v>
      </c>
    </row>
    <row r="75" spans="1:37" ht="72.599999999999994">
      <c r="A75" s="1026">
        <f t="shared" si="2"/>
        <v>73</v>
      </c>
      <c r="C75" s="822" t="s">
        <v>2170</v>
      </c>
      <c r="D75" s="356" t="s">
        <v>3838</v>
      </c>
      <c r="E75" s="356" t="s">
        <v>3558</v>
      </c>
      <c r="F75" s="356" t="s">
        <v>3839</v>
      </c>
      <c r="H75" s="356" t="s">
        <v>3840</v>
      </c>
      <c r="J75" s="821">
        <v>5</v>
      </c>
      <c r="L75" s="356" t="s">
        <v>2525</v>
      </c>
      <c r="M75" s="1273" t="b">
        <v>0</v>
      </c>
      <c r="O75" s="821" t="s">
        <v>384</v>
      </c>
      <c r="P75" s="821">
        <v>25</v>
      </c>
      <c r="Q75" s="821">
        <v>1</v>
      </c>
      <c r="R75" s="821">
        <v>1</v>
      </c>
      <c r="T75" s="356" t="s">
        <v>4322</v>
      </c>
      <c r="W75" s="1024">
        <v>46192</v>
      </c>
      <c r="X75" s="821" t="s">
        <v>2944</v>
      </c>
      <c r="Y75" s="821">
        <v>6</v>
      </c>
      <c r="Z75" s="821" t="s">
        <v>1315</v>
      </c>
      <c r="AA75" s="356">
        <v>7</v>
      </c>
      <c r="AB75" s="821">
        <v>12</v>
      </c>
      <c r="AC75" s="821">
        <v>4</v>
      </c>
      <c r="AF75" t="s">
        <v>4323</v>
      </c>
      <c r="AJ75" s="356" t="s">
        <v>35</v>
      </c>
      <c r="AK75" s="356" t="s">
        <v>35</v>
      </c>
    </row>
    <row r="76" spans="1:37" ht="57.95">
      <c r="A76" s="1026">
        <f t="shared" si="2"/>
        <v>74</v>
      </c>
      <c r="C76" s="1033" t="s">
        <v>2935</v>
      </c>
      <c r="D76" s="1025" t="s">
        <v>4283</v>
      </c>
      <c r="E76" s="1025" t="s">
        <v>4324</v>
      </c>
      <c r="F76" s="1025" t="s">
        <v>4325</v>
      </c>
      <c r="G76" s="1025" t="s">
        <v>4326</v>
      </c>
      <c r="H76" s="356" t="s">
        <v>4327</v>
      </c>
      <c r="I76" s="1115" t="s">
        <v>4328</v>
      </c>
      <c r="J76" s="1026">
        <v>5</v>
      </c>
      <c r="K76" s="356" t="s">
        <v>4008</v>
      </c>
      <c r="L76" s="1025" t="s">
        <v>2511</v>
      </c>
      <c r="M76" s="1254" t="b">
        <v>0</v>
      </c>
      <c r="N76" s="1069"/>
      <c r="O76" s="1026"/>
      <c r="P76" s="1026">
        <v>70</v>
      </c>
      <c r="Q76" s="1026"/>
      <c r="R76" s="1026"/>
      <c r="S76" s="1025"/>
      <c r="T76" s="1025" t="s">
        <v>4329</v>
      </c>
      <c r="U76" s="1026">
        <v>1</v>
      </c>
      <c r="V76" s="1026"/>
      <c r="W76" s="1075">
        <v>46157</v>
      </c>
      <c r="X76" s="1026" t="s">
        <v>2944</v>
      </c>
      <c r="Y76" s="821">
        <v>5</v>
      </c>
      <c r="Z76" s="821" t="s">
        <v>1315</v>
      </c>
      <c r="AA76" s="356">
        <v>7</v>
      </c>
      <c r="AB76" s="821">
        <v>132</v>
      </c>
      <c r="AC76" s="821">
        <v>10</v>
      </c>
      <c r="AF76" s="805" t="s">
        <v>4330</v>
      </c>
      <c r="AJ76" s="356" t="s">
        <v>4331</v>
      </c>
      <c r="AK76" s="356" t="s">
        <v>35</v>
      </c>
    </row>
    <row r="77" spans="1:37" ht="87">
      <c r="A77" s="1026">
        <f t="shared" si="2"/>
        <v>75</v>
      </c>
      <c r="C77" s="822" t="s">
        <v>2935</v>
      </c>
      <c r="D77" s="356" t="s">
        <v>4283</v>
      </c>
      <c r="E77" s="356" t="s">
        <v>4332</v>
      </c>
      <c r="F77" s="356" t="s">
        <v>4333</v>
      </c>
      <c r="G77" s="356" t="s">
        <v>4334</v>
      </c>
      <c r="H77" s="356" t="s">
        <v>4335</v>
      </c>
      <c r="I77" s="1115" t="s">
        <v>4328</v>
      </c>
      <c r="J77" s="821">
        <v>5</v>
      </c>
      <c r="K77" s="356" t="s">
        <v>4008</v>
      </c>
      <c r="L77" s="356" t="s">
        <v>2511</v>
      </c>
      <c r="M77" s="1273" t="b">
        <v>0</v>
      </c>
      <c r="P77" s="821">
        <v>110</v>
      </c>
      <c r="Q77" s="821"/>
      <c r="R77" s="821"/>
      <c r="T77" s="356" t="s">
        <v>4336</v>
      </c>
      <c r="U77" s="821">
        <v>2</v>
      </c>
      <c r="W77" s="1024">
        <v>46170</v>
      </c>
      <c r="X77" s="821" t="s">
        <v>2944</v>
      </c>
      <c r="Y77" s="821">
        <v>5</v>
      </c>
      <c r="Z77" s="821" t="s">
        <v>1315</v>
      </c>
      <c r="AA77" s="356">
        <v>7</v>
      </c>
      <c r="AB77" s="821">
        <v>66</v>
      </c>
      <c r="AC77" s="821">
        <v>5</v>
      </c>
      <c r="AF77" s="805" t="s">
        <v>4330</v>
      </c>
      <c r="AJ77" s="356" t="s">
        <v>4331</v>
      </c>
      <c r="AK77" s="356" t="s">
        <v>35</v>
      </c>
    </row>
    <row r="78" spans="1:37" ht="101.45">
      <c r="A78" s="1026">
        <f t="shared" si="2"/>
        <v>76</v>
      </c>
      <c r="C78" s="822" t="s">
        <v>2935</v>
      </c>
      <c r="D78" s="356" t="s">
        <v>4283</v>
      </c>
      <c r="E78" s="356" t="s">
        <v>4337</v>
      </c>
      <c r="F78" s="356" t="s">
        <v>4338</v>
      </c>
      <c r="G78" s="356" t="s">
        <v>4339</v>
      </c>
      <c r="H78" s="356" t="s">
        <v>4340</v>
      </c>
      <c r="I78" s="800" t="s">
        <v>4341</v>
      </c>
      <c r="J78" s="821">
        <v>6</v>
      </c>
      <c r="K78" s="356" t="s">
        <v>4008</v>
      </c>
      <c r="L78" s="356" t="s">
        <v>2525</v>
      </c>
      <c r="M78" s="1273" t="b">
        <v>0</v>
      </c>
      <c r="N78" s="1061"/>
      <c r="P78" s="821">
        <v>150</v>
      </c>
      <c r="Q78" s="821"/>
      <c r="R78" s="821"/>
      <c r="T78" s="356" t="s">
        <v>4342</v>
      </c>
      <c r="U78" s="821">
        <v>1</v>
      </c>
      <c r="W78" s="1075">
        <v>46190</v>
      </c>
      <c r="X78" s="821" t="s">
        <v>2944</v>
      </c>
      <c r="Y78" s="821">
        <v>6</v>
      </c>
      <c r="Z78" s="821" t="s">
        <v>1315</v>
      </c>
      <c r="AA78" s="356">
        <v>8</v>
      </c>
      <c r="AB78" s="821">
        <v>143</v>
      </c>
      <c r="AC78" s="821">
        <v>5</v>
      </c>
      <c r="AF78" s="805" t="s">
        <v>4330</v>
      </c>
      <c r="AJ78" s="356" t="s">
        <v>35</v>
      </c>
      <c r="AK78" s="356" t="s">
        <v>35</v>
      </c>
    </row>
    <row r="79" spans="1:37" ht="87">
      <c r="A79" s="1026">
        <f t="shared" si="2"/>
        <v>77</v>
      </c>
      <c r="C79" s="356" t="s">
        <v>2428</v>
      </c>
      <c r="D79" s="356" t="s">
        <v>4343</v>
      </c>
      <c r="E79" s="356" t="s">
        <v>4344</v>
      </c>
      <c r="F79" s="356" t="s">
        <v>4345</v>
      </c>
      <c r="G79" s="356" t="s">
        <v>4346</v>
      </c>
      <c r="H79" s="356" t="s">
        <v>4347</v>
      </c>
      <c r="I79" s="1021"/>
      <c r="J79" s="821">
        <v>6</v>
      </c>
      <c r="K79" s="356" t="s">
        <v>4008</v>
      </c>
      <c r="L79" s="356" t="s">
        <v>2525</v>
      </c>
      <c r="M79" s="1273" t="b">
        <v>0</v>
      </c>
      <c r="N79" s="1061"/>
      <c r="P79" s="821">
        <v>10</v>
      </c>
      <c r="Q79" s="821"/>
      <c r="R79" s="821"/>
      <c r="T79" s="356" t="s">
        <v>4348</v>
      </c>
      <c r="U79" s="821">
        <v>1</v>
      </c>
      <c r="W79" s="1075">
        <v>46190</v>
      </c>
      <c r="X79" s="821" t="s">
        <v>2944</v>
      </c>
      <c r="Y79" s="821">
        <v>6</v>
      </c>
      <c r="Z79" s="821" t="s">
        <v>6</v>
      </c>
      <c r="AB79" s="821">
        <v>5.25</v>
      </c>
      <c r="AC79" s="821">
        <v>1</v>
      </c>
      <c r="AF79" s="805" t="s">
        <v>4349</v>
      </c>
      <c r="AJ79" s="356" t="s">
        <v>35</v>
      </c>
      <c r="AK79" s="356" t="s">
        <v>35</v>
      </c>
    </row>
    <row r="80" spans="1:37" ht="57.95">
      <c r="A80" s="1026">
        <f t="shared" si="2"/>
        <v>78</v>
      </c>
      <c r="C80" s="1308" t="s">
        <v>603</v>
      </c>
      <c r="D80" s="356" t="s">
        <v>4350</v>
      </c>
      <c r="E80" s="356" t="s">
        <v>4351</v>
      </c>
      <c r="F80" s="1308" t="s">
        <v>4352</v>
      </c>
      <c r="G80" s="356" t="s">
        <v>4353</v>
      </c>
      <c r="H80" s="356" t="s">
        <v>4354</v>
      </c>
      <c r="J80" s="821">
        <v>6</v>
      </c>
      <c r="K80" s="356" t="s">
        <v>4008</v>
      </c>
      <c r="L80" s="356" t="s">
        <v>2525</v>
      </c>
      <c r="M80" s="1273" t="b">
        <v>0</v>
      </c>
      <c r="Q80"/>
      <c r="R80" s="272"/>
      <c r="S80"/>
      <c r="T80"/>
      <c r="U80"/>
      <c r="X80" s="821" t="s">
        <v>583</v>
      </c>
      <c r="Y80" s="821" t="s">
        <v>583</v>
      </c>
      <c r="AD80" s="821" t="s">
        <v>4355</v>
      </c>
      <c r="AJ80" s="356" t="s">
        <v>4356</v>
      </c>
      <c r="AK80" s="356" t="s">
        <v>35</v>
      </c>
    </row>
    <row r="81" spans="1:37" ht="101.45">
      <c r="A81" s="1026">
        <f t="shared" si="2"/>
        <v>79</v>
      </c>
      <c r="C81" s="822" t="s">
        <v>222</v>
      </c>
      <c r="D81" s="356" t="s">
        <v>222</v>
      </c>
      <c r="E81" s="356" t="s">
        <v>3631</v>
      </c>
      <c r="F81" s="356" t="s">
        <v>3632</v>
      </c>
      <c r="G81" s="800" t="s">
        <v>3633</v>
      </c>
      <c r="I81" s="800" t="s">
        <v>3634</v>
      </c>
      <c r="J81" s="821">
        <v>5</v>
      </c>
      <c r="K81" s="356" t="s">
        <v>384</v>
      </c>
      <c r="L81" s="356" t="s">
        <v>2525</v>
      </c>
      <c r="M81" s="1273" t="b">
        <v>0</v>
      </c>
      <c r="O81" s="821" t="s">
        <v>384</v>
      </c>
      <c r="P81" s="821">
        <v>45</v>
      </c>
      <c r="Q81" s="821">
        <v>3</v>
      </c>
      <c r="R81" s="821">
        <v>3</v>
      </c>
      <c r="T81"/>
      <c r="W81" s="1024">
        <v>46192</v>
      </c>
      <c r="X81" s="821" t="s">
        <v>2944</v>
      </c>
      <c r="Y81" s="821">
        <v>6</v>
      </c>
      <c r="Z81" s="821" t="s">
        <v>1315</v>
      </c>
      <c r="AA81" s="356">
        <v>7</v>
      </c>
      <c r="AB81" s="821">
        <v>27</v>
      </c>
      <c r="AC81" s="821">
        <v>3</v>
      </c>
      <c r="AJ81" s="356" t="s">
        <v>35</v>
      </c>
      <c r="AK81" s="356" t="s">
        <v>35</v>
      </c>
    </row>
    <row r="82" spans="1:37" ht="101.1" customHeight="1">
      <c r="A82" s="1026">
        <f t="shared" si="2"/>
        <v>80</v>
      </c>
      <c r="B82"/>
      <c r="C82" s="822" t="s">
        <v>263</v>
      </c>
      <c r="D82" s="356" t="s">
        <v>1013</v>
      </c>
      <c r="E82" s="356" t="s">
        <v>3763</v>
      </c>
      <c r="F82" s="722" t="s">
        <v>4357</v>
      </c>
      <c r="G82" s="722" t="s">
        <v>3765</v>
      </c>
      <c r="H82" s="356" t="s">
        <v>3766</v>
      </c>
      <c r="I82" s="356" t="s">
        <v>3767</v>
      </c>
      <c r="J82" s="821">
        <v>6</v>
      </c>
      <c r="K82" s="356" t="s">
        <v>482</v>
      </c>
      <c r="L82" s="356" t="s">
        <v>2525</v>
      </c>
      <c r="M82" s="1273" t="b">
        <v>0</v>
      </c>
      <c r="N82" s="1281">
        <v>46176</v>
      </c>
      <c r="O82" s="821" t="s">
        <v>482</v>
      </c>
      <c r="P82" s="821">
        <v>20</v>
      </c>
      <c r="Q82" s="821">
        <v>9</v>
      </c>
      <c r="R82" s="821">
        <v>9</v>
      </c>
      <c r="S82"/>
      <c r="T82" s="722"/>
      <c r="U82"/>
      <c r="V82"/>
      <c r="W82" s="1031"/>
      <c r="X82" s="821" t="s">
        <v>583</v>
      </c>
      <c r="Y82"/>
      <c r="Z82"/>
      <c r="AA82"/>
      <c r="AB82"/>
      <c r="AC82"/>
      <c r="AD82" s="821" t="s">
        <v>3909</v>
      </c>
      <c r="AE82"/>
      <c r="AF82" s="137" t="s">
        <v>3768</v>
      </c>
      <c r="AG82"/>
      <c r="AH82"/>
      <c r="AI82"/>
      <c r="AJ82" t="s">
        <v>35</v>
      </c>
      <c r="AK82" s="356" t="s">
        <v>35</v>
      </c>
    </row>
    <row r="83" spans="1:37" ht="29.1">
      <c r="A83" s="1026">
        <f t="shared" si="2"/>
        <v>81</v>
      </c>
      <c r="C83" s="822" t="s">
        <v>42</v>
      </c>
      <c r="D83" s="356" t="s">
        <v>42</v>
      </c>
      <c r="E83" s="356" t="s">
        <v>2211</v>
      </c>
      <c r="F83" s="1022" t="s">
        <v>3876</v>
      </c>
      <c r="G83" s="356" t="s">
        <v>3877</v>
      </c>
      <c r="H83" s="822"/>
      <c r="I83" s="1253"/>
      <c r="J83" s="821">
        <v>5</v>
      </c>
      <c r="K83" s="356" t="s">
        <v>2791</v>
      </c>
      <c r="L83" s="356" t="s">
        <v>2211</v>
      </c>
      <c r="M83" s="1273" t="b">
        <v>0</v>
      </c>
      <c r="N83" s="1077"/>
      <c r="O83" s="821" t="s">
        <v>2791</v>
      </c>
      <c r="P83" s="821">
        <v>500</v>
      </c>
      <c r="Q83" s="821">
        <v>2</v>
      </c>
      <c r="R83" s="821">
        <v>2</v>
      </c>
      <c r="T83" s="405"/>
      <c r="V83" s="1024"/>
      <c r="W83" s="910" t="s">
        <v>3880</v>
      </c>
      <c r="X83" s="821" t="s">
        <v>583</v>
      </c>
      <c r="AD83" s="910" t="s">
        <v>3880</v>
      </c>
      <c r="AF83" s="356" t="s">
        <v>3191</v>
      </c>
      <c r="AJ83" s="356" t="s">
        <v>3881</v>
      </c>
      <c r="AK83" s="356" t="s">
        <v>35</v>
      </c>
    </row>
    <row r="84" spans="1:37" ht="130.5">
      <c r="A84" s="1026">
        <f t="shared" si="2"/>
        <v>82</v>
      </c>
      <c r="B84"/>
      <c r="C84" s="822" t="s">
        <v>42</v>
      </c>
      <c r="D84" s="356" t="s">
        <v>235</v>
      </c>
      <c r="E84" s="356" t="s">
        <v>53</v>
      </c>
      <c r="F84" s="356" t="s">
        <v>4358</v>
      </c>
      <c r="G84" s="356" t="s">
        <v>4359</v>
      </c>
      <c r="H84" s="356" t="s">
        <v>4360</v>
      </c>
      <c r="I84" s="356" t="s">
        <v>4361</v>
      </c>
      <c r="J84" s="821">
        <v>6</v>
      </c>
      <c r="K84" s="356" t="s">
        <v>2791</v>
      </c>
      <c r="L84" s="356" t="s">
        <v>2821</v>
      </c>
      <c r="M84" s="1273" t="b">
        <v>0</v>
      </c>
      <c r="N84" s="1062">
        <v>46176</v>
      </c>
      <c r="O84" s="1031" t="s">
        <v>2791</v>
      </c>
      <c r="P84" s="272">
        <v>30</v>
      </c>
      <c r="Q84">
        <v>3</v>
      </c>
      <c r="R84" s="272">
        <v>3</v>
      </c>
      <c r="S84"/>
      <c r="T84"/>
      <c r="U84"/>
      <c r="V84"/>
      <c r="W84" t="s">
        <v>4362</v>
      </c>
      <c r="X84" s="1031" t="s">
        <v>2944</v>
      </c>
      <c r="Y84"/>
      <c r="Z84"/>
      <c r="AA84"/>
      <c r="AB84"/>
      <c r="AC84"/>
      <c r="AD84" s="722" t="s">
        <v>3868</v>
      </c>
      <c r="AE84"/>
      <c r="AF84" s="137" t="s">
        <v>4363</v>
      </c>
      <c r="AG84"/>
      <c r="AH84"/>
      <c r="AI84"/>
      <c r="AJ84" t="s">
        <v>3850</v>
      </c>
      <c r="AK84" s="356" t="s">
        <v>35</v>
      </c>
    </row>
    <row r="85" spans="1:37" ht="57.95">
      <c r="A85" s="1026">
        <f t="shared" si="2"/>
        <v>83</v>
      </c>
      <c r="C85" s="822" t="s">
        <v>222</v>
      </c>
      <c r="D85" s="356" t="s">
        <v>222</v>
      </c>
      <c r="E85" s="356" t="s">
        <v>4364</v>
      </c>
      <c r="F85" s="356" t="s">
        <v>4365</v>
      </c>
      <c r="I85" s="356" t="s">
        <v>4366</v>
      </c>
      <c r="J85" s="821">
        <v>5</v>
      </c>
      <c r="K85" s="356" t="s">
        <v>384</v>
      </c>
      <c r="L85" s="356" t="s">
        <v>2525</v>
      </c>
      <c r="M85" s="1273" t="b">
        <v>0</v>
      </c>
      <c r="O85" s="821" t="s">
        <v>384</v>
      </c>
      <c r="P85" s="821">
        <v>30</v>
      </c>
      <c r="Q85" s="821">
        <v>4</v>
      </c>
      <c r="R85" s="821">
        <v>4</v>
      </c>
      <c r="X85" s="821" t="s">
        <v>1710</v>
      </c>
      <c r="AD85" s="821" t="s">
        <v>4042</v>
      </c>
      <c r="AJ85" s="356" t="s">
        <v>4367</v>
      </c>
    </row>
    <row r="86" spans="1:37" ht="144.94999999999999">
      <c r="A86" s="1026">
        <f t="shared" si="2"/>
        <v>84</v>
      </c>
      <c r="B86" s="821" t="s">
        <v>3572</v>
      </c>
      <c r="C86" s="822" t="s">
        <v>358</v>
      </c>
      <c r="D86" s="356" t="s">
        <v>3573</v>
      </c>
      <c r="E86" s="356" t="s">
        <v>3574</v>
      </c>
      <c r="F86" s="786" t="s">
        <v>3575</v>
      </c>
      <c r="G86" s="356" t="s">
        <v>3576</v>
      </c>
      <c r="I86" s="356" t="s">
        <v>3577</v>
      </c>
      <c r="J86" s="356">
        <v>4</v>
      </c>
      <c r="K86" s="356" t="s">
        <v>3535</v>
      </c>
      <c r="L86" s="356" t="s">
        <v>2525</v>
      </c>
      <c r="M86" s="1025"/>
      <c r="Q86" s="821"/>
      <c r="R86" s="821"/>
      <c r="W86" s="821" t="s">
        <v>583</v>
      </c>
      <c r="X86" s="821" t="s">
        <v>583</v>
      </c>
      <c r="AD86" s="821" t="s">
        <v>4042</v>
      </c>
      <c r="AJ86" s="356" t="s">
        <v>35</v>
      </c>
      <c r="AK86" s="356" t="s">
        <v>35</v>
      </c>
    </row>
    <row r="87" spans="1:37" ht="72" customHeight="1">
      <c r="A87" s="1026">
        <f t="shared" si="2"/>
        <v>85</v>
      </c>
      <c r="C87" s="822" t="s">
        <v>263</v>
      </c>
      <c r="D87" s="356" t="s">
        <v>1013</v>
      </c>
      <c r="E87" s="356" t="s">
        <v>3382</v>
      </c>
      <c r="F87" s="356" t="s">
        <v>3383</v>
      </c>
      <c r="G87" s="356" t="s">
        <v>3384</v>
      </c>
      <c r="H87" s="356" t="s">
        <v>3382</v>
      </c>
      <c r="I87" s="356" t="s">
        <v>3385</v>
      </c>
      <c r="J87" s="821">
        <v>6</v>
      </c>
      <c r="K87" s="356" t="s">
        <v>482</v>
      </c>
      <c r="L87" s="356" t="s">
        <v>2525</v>
      </c>
      <c r="M87" s="1273" t="b">
        <v>0</v>
      </c>
      <c r="O87" s="821" t="s">
        <v>482</v>
      </c>
      <c r="P87" s="821">
        <v>15</v>
      </c>
      <c r="Q87" s="821">
        <v>10</v>
      </c>
      <c r="R87" s="821">
        <v>10</v>
      </c>
      <c r="X87" s="821" t="s">
        <v>583</v>
      </c>
      <c r="AD87" s="821" t="s">
        <v>3909</v>
      </c>
      <c r="AJ87" s="356" t="s">
        <v>4274</v>
      </c>
      <c r="AK87" s="356" t="s">
        <v>35</v>
      </c>
    </row>
    <row r="88" spans="1:37" ht="57.95">
      <c r="A88" s="1026">
        <f t="shared" si="2"/>
        <v>86</v>
      </c>
      <c r="C88" s="822" t="s">
        <v>42</v>
      </c>
      <c r="D88" s="356" t="s">
        <v>235</v>
      </c>
      <c r="E88" s="356" t="s">
        <v>3007</v>
      </c>
      <c r="F88" s="356" t="s">
        <v>3188</v>
      </c>
      <c r="G88" s="356" t="s">
        <v>3189</v>
      </c>
      <c r="M88" s="1273" t="b">
        <v>0</v>
      </c>
      <c r="O88" s="821" t="s">
        <v>958</v>
      </c>
      <c r="P88" s="821">
        <v>10</v>
      </c>
      <c r="Q88" s="821">
        <v>4</v>
      </c>
      <c r="R88" s="821">
        <v>4</v>
      </c>
      <c r="W88" s="356"/>
      <c r="X88" s="821" t="s">
        <v>583</v>
      </c>
      <c r="AD88" s="821" t="s">
        <v>3190</v>
      </c>
      <c r="AF88" s="356" t="s">
        <v>3191</v>
      </c>
      <c r="AJ88" s="356" t="s">
        <v>3850</v>
      </c>
      <c r="AK88" s="356" t="s">
        <v>35</v>
      </c>
    </row>
    <row r="89" spans="1:37" ht="43.5">
      <c r="A89" s="1026">
        <f t="shared" si="2"/>
        <v>87</v>
      </c>
      <c r="B89" s="821" t="s">
        <v>3695</v>
      </c>
      <c r="C89" s="822" t="s">
        <v>42</v>
      </c>
      <c r="D89" s="356" t="s">
        <v>3696</v>
      </c>
      <c r="E89" s="356" t="s">
        <v>3637</v>
      </c>
      <c r="F89" s="356" t="s">
        <v>3638</v>
      </c>
      <c r="G89" s="356" t="s">
        <v>3639</v>
      </c>
      <c r="H89" s="356" t="s">
        <v>3640</v>
      </c>
      <c r="I89" s="800" t="s">
        <v>3641</v>
      </c>
      <c r="J89" s="821">
        <v>4</v>
      </c>
      <c r="K89" s="356" t="s">
        <v>3020</v>
      </c>
      <c r="L89" s="356" t="s">
        <v>2821</v>
      </c>
      <c r="M89" s="1254" t="b">
        <v>0</v>
      </c>
      <c r="O89" s="821" t="s">
        <v>958</v>
      </c>
      <c r="P89" s="821">
        <v>20</v>
      </c>
      <c r="Q89" s="821">
        <v>5</v>
      </c>
      <c r="R89" s="821">
        <v>5</v>
      </c>
      <c r="W89" s="821" t="s">
        <v>2488</v>
      </c>
      <c r="X89" s="821" t="s">
        <v>583</v>
      </c>
    </row>
    <row r="90" spans="1:37" ht="29.1">
      <c r="A90" s="1026">
        <f t="shared" si="2"/>
        <v>88</v>
      </c>
      <c r="B90" s="821" t="s">
        <v>4368</v>
      </c>
      <c r="C90" s="822" t="s">
        <v>235</v>
      </c>
      <c r="D90" s="356" t="s">
        <v>235</v>
      </c>
      <c r="E90" s="356" t="s">
        <v>4369</v>
      </c>
      <c r="F90" s="356" t="s">
        <v>4370</v>
      </c>
      <c r="G90" s="356" t="s">
        <v>4371</v>
      </c>
      <c r="I90" s="356" t="s">
        <v>4372</v>
      </c>
      <c r="J90" s="821">
        <v>6</v>
      </c>
      <c r="K90" s="356" t="s">
        <v>2791</v>
      </c>
      <c r="L90" s="356" t="s">
        <v>2821</v>
      </c>
      <c r="M90" s="1254" t="b">
        <v>0</v>
      </c>
      <c r="N90" s="1062">
        <v>46091</v>
      </c>
      <c r="O90" s="821" t="s">
        <v>2791</v>
      </c>
      <c r="P90" s="821">
        <v>30</v>
      </c>
      <c r="Q90" s="821" t="s">
        <v>4373</v>
      </c>
      <c r="R90" s="821" t="s">
        <v>4373</v>
      </c>
      <c r="T90"/>
      <c r="W90" s="1024">
        <v>46195</v>
      </c>
      <c r="X90" s="821" t="s">
        <v>2944</v>
      </c>
      <c r="Y90" s="821">
        <v>6</v>
      </c>
      <c r="Z90" s="821" t="s">
        <v>6</v>
      </c>
      <c r="AB90" s="821">
        <v>6</v>
      </c>
      <c r="AC90" s="821">
        <v>2</v>
      </c>
      <c r="AF90" s="356" t="s">
        <v>3191</v>
      </c>
      <c r="AJ90" s="356" t="s">
        <v>3850</v>
      </c>
      <c r="AK90" s="356" t="s">
        <v>35</v>
      </c>
    </row>
    <row r="91" spans="1:37">
      <c r="A91" s="1026">
        <f t="shared" si="2"/>
        <v>89</v>
      </c>
      <c r="C91" s="822" t="s">
        <v>235</v>
      </c>
      <c r="D91" s="356" t="s">
        <v>42</v>
      </c>
      <c r="E91" s="356" t="s">
        <v>2163</v>
      </c>
      <c r="F91" s="356" t="s">
        <v>4374</v>
      </c>
      <c r="J91" s="821">
        <v>6</v>
      </c>
      <c r="K91" s="356" t="s">
        <v>2791</v>
      </c>
      <c r="L91" s="356" t="s">
        <v>2525</v>
      </c>
      <c r="M91" s="1254" t="b">
        <v>0</v>
      </c>
      <c r="N91" s="1062">
        <v>46176</v>
      </c>
      <c r="O91" s="821" t="s">
        <v>2791</v>
      </c>
      <c r="P91" s="821">
        <v>10</v>
      </c>
      <c r="Q91" s="821">
        <v>7</v>
      </c>
      <c r="R91" s="821">
        <v>7</v>
      </c>
      <c r="W91" s="1024">
        <v>46195</v>
      </c>
      <c r="X91" s="821" t="s">
        <v>2944</v>
      </c>
      <c r="Y91" s="821">
        <v>6</v>
      </c>
      <c r="Z91" s="821" t="s">
        <v>6</v>
      </c>
      <c r="AB91" s="821">
        <v>12</v>
      </c>
      <c r="AC91" s="821">
        <v>2</v>
      </c>
      <c r="AF91" s="137" t="s">
        <v>4375</v>
      </c>
      <c r="AJ91" s="356" t="s">
        <v>3850</v>
      </c>
      <c r="AK91" s="356" t="s">
        <v>35</v>
      </c>
    </row>
    <row r="92" spans="1:37" ht="201.6" customHeight="1">
      <c r="A92" s="1026">
        <f t="shared" si="2"/>
        <v>90</v>
      </c>
      <c r="B92"/>
      <c r="C92" s="1294" t="s">
        <v>4376</v>
      </c>
      <c r="D92" s="1294" t="s">
        <v>180</v>
      </c>
      <c r="E92" s="1230" t="s">
        <v>3966</v>
      </c>
      <c r="F92" s="1230" t="s">
        <v>3967</v>
      </c>
      <c r="G92" s="236" t="s">
        <v>3968</v>
      </c>
      <c r="H92" s="236" t="s">
        <v>3969</v>
      </c>
      <c r="I92" s="236" t="s">
        <v>3970</v>
      </c>
      <c r="J92" s="1294">
        <v>6</v>
      </c>
      <c r="K92" s="1294" t="s">
        <v>3535</v>
      </c>
      <c r="L92" s="1294" t="s">
        <v>2525</v>
      </c>
      <c r="M92" s="1359"/>
      <c r="N92" s="1294"/>
      <c r="O92" s="1294"/>
      <c r="P92" s="1294"/>
      <c r="Q92" s="1294">
        <v>11</v>
      </c>
      <c r="R92" s="1342">
        <v>11</v>
      </c>
      <c r="S92" s="1294"/>
      <c r="T92" s="1294"/>
      <c r="U92" s="1294"/>
      <c r="V92" s="1294"/>
      <c r="W92" s="1336"/>
      <c r="X92" s="821" t="s">
        <v>583</v>
      </c>
      <c r="Y92" s="1294"/>
      <c r="Z92" s="1294"/>
      <c r="AA92" s="1294"/>
      <c r="AB92"/>
      <c r="AC92"/>
      <c r="AD92" s="821" t="s">
        <v>3909</v>
      </c>
      <c r="AE92"/>
      <c r="AF92"/>
      <c r="AG92"/>
      <c r="AH92"/>
      <c r="AI92"/>
      <c r="AJ92" t="s">
        <v>3972</v>
      </c>
      <c r="AK92" s="356" t="s">
        <v>35</v>
      </c>
    </row>
    <row r="93" spans="1:37" ht="130.5">
      <c r="A93" s="1026">
        <f t="shared" si="2"/>
        <v>91</v>
      </c>
      <c r="C93" s="822" t="s">
        <v>985</v>
      </c>
      <c r="D93" s="356" t="s">
        <v>3093</v>
      </c>
      <c r="E93" s="356" t="s">
        <v>2188</v>
      </c>
      <c r="F93" s="356" t="s">
        <v>3134</v>
      </c>
      <c r="G93" s="356" t="s">
        <v>3135</v>
      </c>
      <c r="H93" s="1021" t="s">
        <v>3136</v>
      </c>
      <c r="I93" s="821"/>
      <c r="J93" s="821">
        <v>5</v>
      </c>
      <c r="L93" s="356" t="s">
        <v>2958</v>
      </c>
      <c r="M93" s="1254" t="b">
        <v>0</v>
      </c>
      <c r="N93" s="1030"/>
      <c r="O93" s="821" t="s">
        <v>1580</v>
      </c>
      <c r="P93" s="821">
        <v>13.3</v>
      </c>
      <c r="Q93" s="272">
        <v>32</v>
      </c>
      <c r="R93" s="272">
        <v>32</v>
      </c>
      <c r="S93" s="821"/>
      <c r="U93" s="356"/>
      <c r="X93" s="821" t="s">
        <v>583</v>
      </c>
      <c r="AD93" s="821" t="s">
        <v>4312</v>
      </c>
    </row>
    <row r="94" spans="1:37" ht="29.1">
      <c r="A94" s="1026">
        <f t="shared" si="2"/>
        <v>92</v>
      </c>
      <c r="C94" s="822" t="s">
        <v>985</v>
      </c>
      <c r="D94" s="356" t="s">
        <v>985</v>
      </c>
      <c r="E94" s="356" t="s">
        <v>2188</v>
      </c>
      <c r="F94" s="356" t="s">
        <v>3137</v>
      </c>
      <c r="G94" s="356" t="s">
        <v>3138</v>
      </c>
      <c r="H94" s="356" t="s">
        <v>3138</v>
      </c>
      <c r="I94" s="821"/>
      <c r="J94" s="821">
        <v>5</v>
      </c>
      <c r="L94" s="356" t="s">
        <v>2958</v>
      </c>
      <c r="M94" s="1254" t="b">
        <v>0</v>
      </c>
      <c r="N94" s="1030"/>
      <c r="O94" s="821" t="s">
        <v>89</v>
      </c>
      <c r="P94" s="821">
        <v>47.5</v>
      </c>
      <c r="Q94" s="272">
        <v>33</v>
      </c>
      <c r="R94" s="272">
        <v>33</v>
      </c>
      <c r="S94" s="821"/>
      <c r="U94" s="356"/>
      <c r="W94" s="800"/>
      <c r="X94" s="821" t="s">
        <v>583</v>
      </c>
      <c r="AD94" s="821" t="s">
        <v>4312</v>
      </c>
    </row>
    <row r="95" spans="1:37" ht="43.5">
      <c r="A95" s="1026">
        <f t="shared" si="2"/>
        <v>93</v>
      </c>
      <c r="B95"/>
      <c r="C95" s="1295" t="s">
        <v>985</v>
      </c>
      <c r="D95" s="1295" t="s">
        <v>410</v>
      </c>
      <c r="E95" s="1295" t="s">
        <v>3678</v>
      </c>
      <c r="F95" s="1094" t="s">
        <v>4166</v>
      </c>
      <c r="G95" s="786" t="s">
        <v>4167</v>
      </c>
      <c r="H95" s="236" t="s">
        <v>3960</v>
      </c>
      <c r="I95" s="1295" t="s">
        <v>4377</v>
      </c>
      <c r="J95" s="1295">
        <v>6</v>
      </c>
      <c r="K95" s="1295" t="s">
        <v>3961</v>
      </c>
      <c r="L95" s="1295" t="s">
        <v>2525</v>
      </c>
      <c r="M95" s="1300">
        <v>46176</v>
      </c>
      <c r="N95" s="1336" t="s">
        <v>2833</v>
      </c>
      <c r="O95" s="1336" t="s">
        <v>1580</v>
      </c>
      <c r="P95" s="1080">
        <v>100.70000000000002</v>
      </c>
      <c r="Q95" s="1031">
        <v>34</v>
      </c>
      <c r="R95" s="1031">
        <v>34</v>
      </c>
      <c r="S95"/>
      <c r="T95"/>
      <c r="U95"/>
      <c r="V95"/>
      <c r="W95"/>
      <c r="X95" s="821" t="s">
        <v>583</v>
      </c>
      <c r="AD95" s="821" t="s">
        <v>4312</v>
      </c>
      <c r="AE95"/>
      <c r="AF95"/>
      <c r="AG95"/>
      <c r="AH95"/>
      <c r="AI95"/>
      <c r="AJ95"/>
    </row>
    <row r="96" spans="1:37" ht="145.35" customHeight="1">
      <c r="A96" s="1026">
        <f t="shared" si="2"/>
        <v>94</v>
      </c>
      <c r="B96"/>
      <c r="C96" s="1295" t="s">
        <v>2901</v>
      </c>
      <c r="D96" s="1295" t="s">
        <v>42</v>
      </c>
      <c r="E96" s="786" t="s">
        <v>2902</v>
      </c>
      <c r="F96" s="786" t="s">
        <v>3042</v>
      </c>
      <c r="G96" s="786" t="s">
        <v>2904</v>
      </c>
      <c r="H96" s="786" t="s">
        <v>3043</v>
      </c>
      <c r="I96" s="786" t="s">
        <v>2906</v>
      </c>
      <c r="J96" s="1295">
        <v>6</v>
      </c>
      <c r="K96" s="786" t="s">
        <v>350</v>
      </c>
      <c r="L96" s="786" t="s">
        <v>2525</v>
      </c>
      <c r="M96" s="1294"/>
      <c r="N96" s="1294"/>
      <c r="O96" s="1294" t="s">
        <v>1634</v>
      </c>
      <c r="P96" s="1294">
        <v>30</v>
      </c>
      <c r="Q96" s="1294">
        <v>12</v>
      </c>
      <c r="R96" s="1342">
        <v>12</v>
      </c>
      <c r="S96" s="1294"/>
      <c r="T96" s="1294"/>
      <c r="U96" s="1294"/>
      <c r="V96" s="1294"/>
      <c r="W96" s="1336"/>
      <c r="X96" s="821" t="s">
        <v>583</v>
      </c>
      <c r="Y96" s="1294"/>
      <c r="Z96" s="1294"/>
      <c r="AA96" s="1294"/>
      <c r="AB96"/>
      <c r="AC96"/>
      <c r="AD96" s="821" t="s">
        <v>3909</v>
      </c>
      <c r="AE96"/>
      <c r="AF96" s="404" t="s">
        <v>4378</v>
      </c>
      <c r="AG96"/>
      <c r="AH96"/>
      <c r="AI96"/>
      <c r="AJ96" t="s">
        <v>35</v>
      </c>
      <c r="AK96" s="356" t="s">
        <v>35</v>
      </c>
    </row>
    <row r="97" spans="1:199" ht="43.5">
      <c r="A97" s="1026">
        <f t="shared" si="2"/>
        <v>95</v>
      </c>
      <c r="C97" s="822" t="s">
        <v>985</v>
      </c>
      <c r="D97" s="356" t="s">
        <v>526</v>
      </c>
      <c r="E97" s="356" t="s">
        <v>4209</v>
      </c>
      <c r="F97" s="356" t="s">
        <v>4210</v>
      </c>
      <c r="G97" s="356" t="s">
        <v>4211</v>
      </c>
      <c r="J97" s="821">
        <v>5</v>
      </c>
      <c r="K97" s="356" t="s">
        <v>4379</v>
      </c>
      <c r="L97" s="356" t="s">
        <v>1669</v>
      </c>
      <c r="M97" s="1273" t="b">
        <v>0</v>
      </c>
      <c r="O97" s="821" t="s">
        <v>653</v>
      </c>
      <c r="P97" s="821">
        <v>55</v>
      </c>
      <c r="Q97" s="821">
        <v>35</v>
      </c>
      <c r="R97" s="821">
        <v>35</v>
      </c>
      <c r="W97" s="1091">
        <v>46122</v>
      </c>
      <c r="X97" s="821" t="s">
        <v>2944</v>
      </c>
      <c r="Y97" s="821">
        <v>4</v>
      </c>
      <c r="Z97" s="821" t="s">
        <v>4380</v>
      </c>
      <c r="AA97" s="821">
        <v>7</v>
      </c>
      <c r="AB97" s="821">
        <v>0</v>
      </c>
      <c r="AD97" s="821" t="s">
        <v>4381</v>
      </c>
      <c r="AG97" s="356"/>
    </row>
    <row r="98" spans="1:199" ht="159.6">
      <c r="A98" s="1026">
        <f t="shared" si="2"/>
        <v>96</v>
      </c>
      <c r="C98" s="822" t="s">
        <v>985</v>
      </c>
      <c r="D98" s="356" t="s">
        <v>3073</v>
      </c>
      <c r="E98" s="356" t="s">
        <v>4170</v>
      </c>
      <c r="F98" s="356" t="s">
        <v>4171</v>
      </c>
      <c r="G98" s="356" t="s">
        <v>4172</v>
      </c>
      <c r="H98" s="356" t="s">
        <v>4173</v>
      </c>
      <c r="I98" s="800" t="s">
        <v>4382</v>
      </c>
      <c r="J98" s="821">
        <v>5</v>
      </c>
      <c r="K98" s="356" t="s">
        <v>3363</v>
      </c>
      <c r="L98" s="356" t="s">
        <v>2958</v>
      </c>
      <c r="M98" s="1254" t="b">
        <v>0</v>
      </c>
      <c r="N98" s="1062">
        <v>46090</v>
      </c>
      <c r="O98" s="821" t="s">
        <v>420</v>
      </c>
      <c r="P98" s="821">
        <v>30.4</v>
      </c>
      <c r="Q98" s="272">
        <v>9</v>
      </c>
      <c r="R98" s="272" t="s">
        <v>4189</v>
      </c>
      <c r="X98" s="821" t="s">
        <v>1710</v>
      </c>
      <c r="AD98" s="821" t="s">
        <v>4383</v>
      </c>
    </row>
    <row r="99" spans="1:199" ht="29.1">
      <c r="A99" s="1026">
        <f t="shared" si="2"/>
        <v>97</v>
      </c>
      <c r="B99" s="821" t="s">
        <v>4384</v>
      </c>
      <c r="C99" s="822" t="s">
        <v>985</v>
      </c>
      <c r="D99" s="356" t="s">
        <v>526</v>
      </c>
      <c r="E99" s="356" t="s">
        <v>2188</v>
      </c>
      <c r="F99" s="356" t="s">
        <v>4188</v>
      </c>
      <c r="G99" s="356" t="s">
        <v>4188</v>
      </c>
      <c r="H99" s="822"/>
      <c r="J99" s="821">
        <v>5</v>
      </c>
      <c r="K99" s="356" t="s">
        <v>4385</v>
      </c>
      <c r="L99" s="356" t="s">
        <v>2958</v>
      </c>
      <c r="M99" s="1273" t="b">
        <v>0</v>
      </c>
      <c r="N99" s="1062" t="s">
        <v>653</v>
      </c>
      <c r="O99" s="821" t="s">
        <v>1580</v>
      </c>
      <c r="P99" s="821" t="s">
        <v>4386</v>
      </c>
      <c r="Q99" s="821" t="s">
        <v>4189</v>
      </c>
      <c r="R99" s="821" t="s">
        <v>4189</v>
      </c>
      <c r="X99" s="821" t="s">
        <v>1710</v>
      </c>
      <c r="AD99" s="821" t="s">
        <v>4383</v>
      </c>
    </row>
    <row r="100" spans="1:199" ht="58.35" customHeight="1">
      <c r="A100" s="1026">
        <f t="shared" ref="A100:A131" si="3">A99+1</f>
        <v>98</v>
      </c>
      <c r="C100" s="1318" t="s">
        <v>101</v>
      </c>
      <c r="D100" s="356" t="s">
        <v>3080</v>
      </c>
      <c r="E100" s="356" t="s">
        <v>2230</v>
      </c>
      <c r="F100" s="1308" t="s">
        <v>4387</v>
      </c>
      <c r="G100" s="356" t="s">
        <v>4388</v>
      </c>
      <c r="H100" s="356" t="s">
        <v>4388</v>
      </c>
      <c r="I100" s="356" t="s">
        <v>4389</v>
      </c>
      <c r="M100" s="1254" t="b">
        <v>0</v>
      </c>
      <c r="O100" s="821" t="s">
        <v>958</v>
      </c>
      <c r="P100" s="821">
        <v>10</v>
      </c>
      <c r="Q100" s="356">
        <v>29</v>
      </c>
      <c r="R100" s="821">
        <v>29</v>
      </c>
      <c r="X100" s="821" t="s">
        <v>2944</v>
      </c>
      <c r="AD100" s="356"/>
    </row>
    <row r="101" spans="1:199">
      <c r="A101" s="1026">
        <f t="shared" si="3"/>
        <v>99</v>
      </c>
      <c r="C101" s="822" t="s">
        <v>235</v>
      </c>
      <c r="D101" s="356" t="s">
        <v>42</v>
      </c>
      <c r="E101" s="356" t="s">
        <v>3769</v>
      </c>
      <c r="F101" s="356" t="s">
        <v>3770</v>
      </c>
      <c r="J101" s="821">
        <v>6</v>
      </c>
      <c r="K101" s="356" t="s">
        <v>2791</v>
      </c>
      <c r="L101" s="356" t="s">
        <v>2525</v>
      </c>
      <c r="M101" s="1254" t="b">
        <v>0</v>
      </c>
      <c r="N101" s="1304">
        <v>46153</v>
      </c>
      <c r="O101" s="821" t="s">
        <v>2791</v>
      </c>
      <c r="P101" s="821">
        <v>15</v>
      </c>
      <c r="Q101" s="821">
        <v>8</v>
      </c>
      <c r="R101" s="821">
        <v>8</v>
      </c>
      <c r="W101" s="1024">
        <v>46195</v>
      </c>
      <c r="X101" s="821" t="s">
        <v>2944</v>
      </c>
      <c r="Y101" s="821">
        <v>6</v>
      </c>
      <c r="Z101" s="821" t="s">
        <v>1315</v>
      </c>
      <c r="AA101" s="356">
        <v>7</v>
      </c>
      <c r="AB101" s="821">
        <v>90</v>
      </c>
      <c r="AC101" s="821">
        <v>4</v>
      </c>
      <c r="AF101" s="356" t="s">
        <v>3191</v>
      </c>
      <c r="AJ101" s="356" t="s">
        <v>3850</v>
      </c>
      <c r="AK101" s="356" t="s">
        <v>35</v>
      </c>
    </row>
    <row r="102" spans="1:199" ht="188.45">
      <c r="A102" s="1026">
        <f t="shared" si="3"/>
        <v>100</v>
      </c>
      <c r="B102"/>
      <c r="C102" s="356" t="s">
        <v>2683</v>
      </c>
      <c r="D102" s="356" t="s">
        <v>2683</v>
      </c>
      <c r="E102" s="356" t="s">
        <v>4390</v>
      </c>
      <c r="F102" s="356" t="s">
        <v>4391</v>
      </c>
      <c r="G102" s="356" t="s">
        <v>4392</v>
      </c>
      <c r="H102" s="356" t="s">
        <v>4393</v>
      </c>
      <c r="I102" s="356" t="s">
        <v>4394</v>
      </c>
      <c r="J102" s="1031">
        <v>6</v>
      </c>
      <c r="K102"/>
      <c r="L102"/>
      <c r="M102"/>
      <c r="N102"/>
      <c r="O102" t="s">
        <v>3264</v>
      </c>
      <c r="P102">
        <v>20</v>
      </c>
      <c r="Q102">
        <v>1</v>
      </c>
      <c r="R102" s="272">
        <v>1</v>
      </c>
      <c r="S102"/>
      <c r="T102"/>
      <c r="U102"/>
      <c r="V102"/>
      <c r="W102"/>
      <c r="X102" s="272" t="s">
        <v>2944</v>
      </c>
      <c r="Y102">
        <v>6</v>
      </c>
      <c r="Z102"/>
      <c r="AA102"/>
      <c r="AB102">
        <v>13</v>
      </c>
      <c r="AC102"/>
      <c r="AD102"/>
      <c r="AE102"/>
      <c r="AF102"/>
      <c r="AG102"/>
      <c r="AH102"/>
      <c r="AI102"/>
      <c r="AJ102"/>
    </row>
    <row r="103" spans="1:199" ht="43.5" customHeight="1">
      <c r="A103" s="1026">
        <f t="shared" si="3"/>
        <v>101</v>
      </c>
      <c r="C103" s="1318" t="s">
        <v>101</v>
      </c>
      <c r="D103" s="356" t="s">
        <v>3080</v>
      </c>
      <c r="E103" s="356" t="s">
        <v>3301</v>
      </c>
      <c r="F103" s="1308" t="s">
        <v>3302</v>
      </c>
      <c r="G103" s="356" t="s">
        <v>3303</v>
      </c>
      <c r="H103" s="800" t="s">
        <v>3304</v>
      </c>
      <c r="I103" s="356" t="s">
        <v>3305</v>
      </c>
      <c r="M103" s="1254" t="b">
        <v>0</v>
      </c>
      <c r="O103" s="821" t="s">
        <v>958</v>
      </c>
      <c r="P103" s="821">
        <v>10</v>
      </c>
      <c r="Q103" s="356">
        <v>30</v>
      </c>
      <c r="R103" s="821">
        <v>30</v>
      </c>
      <c r="X103" s="821" t="s">
        <v>583</v>
      </c>
      <c r="AD103" s="356"/>
    </row>
    <row r="104" spans="1:199" s="909" customFormat="1" ht="14.85" customHeight="1">
      <c r="A104" s="1026">
        <f t="shared" si="3"/>
        <v>102</v>
      </c>
      <c r="B104" s="821"/>
      <c r="C104" s="822" t="s">
        <v>263</v>
      </c>
      <c r="D104" s="356" t="s">
        <v>1013</v>
      </c>
      <c r="E104" s="356" t="s">
        <v>3386</v>
      </c>
      <c r="F104" s="356" t="s">
        <v>3387</v>
      </c>
      <c r="G104" s="356" t="s">
        <v>3388</v>
      </c>
      <c r="H104" s="356" t="s">
        <v>3386</v>
      </c>
      <c r="I104" s="356" t="s">
        <v>3389</v>
      </c>
      <c r="J104" s="821">
        <v>6</v>
      </c>
      <c r="K104" s="356" t="s">
        <v>482</v>
      </c>
      <c r="L104" s="356" t="s">
        <v>2525</v>
      </c>
      <c r="M104" s="1254" t="b">
        <v>0</v>
      </c>
      <c r="N104" s="1062"/>
      <c r="O104" s="821" t="s">
        <v>482</v>
      </c>
      <c r="P104" s="821">
        <v>10</v>
      </c>
      <c r="Q104" s="821">
        <v>13</v>
      </c>
      <c r="R104" s="821">
        <v>13</v>
      </c>
      <c r="S104" s="356"/>
      <c r="T104" s="356"/>
      <c r="U104" s="821"/>
      <c r="V104" s="821"/>
      <c r="W104" s="1024"/>
      <c r="X104" s="821" t="s">
        <v>583</v>
      </c>
      <c r="Y104" s="821"/>
      <c r="Z104" s="821"/>
      <c r="AA104" s="356"/>
      <c r="AB104" s="821"/>
      <c r="AC104" s="821"/>
      <c r="AD104" s="821" t="s">
        <v>3909</v>
      </c>
      <c r="AE104" s="356"/>
      <c r="AF104" s="356"/>
      <c r="AG104" s="821"/>
      <c r="AH104" s="356"/>
      <c r="AI104" s="356"/>
      <c r="AJ104" s="356" t="s">
        <v>4274</v>
      </c>
      <c r="AK104" s="356" t="s">
        <v>35</v>
      </c>
      <c r="AL104" s="356"/>
      <c r="AM104" s="356"/>
      <c r="AN104" s="356"/>
      <c r="AO104" s="356"/>
      <c r="AP104" s="356"/>
      <c r="AQ104" s="356"/>
      <c r="AR104" s="356"/>
      <c r="AS104" s="356"/>
      <c r="AT104" s="356"/>
      <c r="AU104" s="356"/>
      <c r="AV104" s="356"/>
      <c r="AW104" s="356"/>
      <c r="AX104" s="356"/>
      <c r="AY104" s="356"/>
      <c r="AZ104" s="356"/>
      <c r="BA104" s="356"/>
      <c r="BB104" s="356"/>
      <c r="BC104" s="356"/>
      <c r="BD104" s="356"/>
      <c r="BE104" s="356"/>
      <c r="BF104" s="356"/>
      <c r="BG104" s="356"/>
      <c r="BH104" s="356"/>
      <c r="BI104" s="356"/>
      <c r="BJ104" s="356"/>
      <c r="BK104" s="356"/>
      <c r="BL104" s="356"/>
      <c r="BM104" s="356"/>
      <c r="BN104" s="356"/>
      <c r="BO104" s="356"/>
      <c r="BP104" s="356"/>
      <c r="BQ104" s="356"/>
      <c r="BR104" s="356"/>
      <c r="BS104" s="356"/>
      <c r="BT104" s="356"/>
      <c r="BU104" s="356"/>
      <c r="BV104" s="356"/>
      <c r="BW104" s="356"/>
      <c r="BX104" s="356"/>
      <c r="BY104" s="356"/>
      <c r="BZ104" s="356"/>
      <c r="CA104" s="356"/>
      <c r="CB104" s="356"/>
      <c r="CC104" s="356"/>
      <c r="CD104" s="356"/>
      <c r="CE104" s="356"/>
      <c r="CF104" s="356"/>
      <c r="CG104" s="356"/>
      <c r="CH104" s="356"/>
      <c r="CI104" s="356"/>
      <c r="CJ104" s="356"/>
      <c r="CK104" s="356"/>
      <c r="CL104" s="356"/>
      <c r="CM104" s="356"/>
      <c r="CN104" s="356"/>
      <c r="CO104" s="356"/>
      <c r="CP104" s="356"/>
      <c r="CQ104" s="356"/>
      <c r="CR104" s="356"/>
      <c r="CS104" s="356"/>
      <c r="CT104" s="356"/>
      <c r="CU104" s="356"/>
      <c r="CV104" s="356"/>
      <c r="CW104" s="356"/>
      <c r="CX104" s="356"/>
      <c r="CY104" s="356"/>
      <c r="CZ104" s="356"/>
      <c r="DA104" s="356"/>
      <c r="DB104" s="356"/>
      <c r="DC104" s="356"/>
      <c r="DD104" s="356"/>
      <c r="DE104" s="356"/>
      <c r="DF104" s="356"/>
      <c r="DG104" s="356"/>
      <c r="DH104" s="356"/>
      <c r="DI104" s="356"/>
      <c r="DJ104" s="356"/>
      <c r="DK104" s="356"/>
      <c r="DL104" s="356"/>
      <c r="DM104" s="356"/>
      <c r="DN104" s="356"/>
      <c r="DO104" s="356"/>
      <c r="DP104" s="356"/>
      <c r="DQ104" s="356"/>
      <c r="DR104" s="356"/>
      <c r="DS104" s="356"/>
      <c r="DT104" s="356"/>
      <c r="DU104" s="356"/>
      <c r="DV104" s="356"/>
      <c r="DW104" s="356"/>
      <c r="DX104" s="356"/>
      <c r="DY104" s="356"/>
      <c r="DZ104" s="356"/>
      <c r="EA104" s="356"/>
      <c r="EB104" s="356"/>
      <c r="EC104" s="356"/>
      <c r="ED104" s="356"/>
      <c r="EE104" s="356"/>
      <c r="EF104" s="356"/>
      <c r="EG104" s="356"/>
      <c r="EH104" s="356"/>
      <c r="EI104" s="356"/>
      <c r="EJ104" s="356"/>
      <c r="EK104" s="356"/>
      <c r="EL104" s="356"/>
      <c r="EM104" s="356"/>
      <c r="EN104" s="356"/>
      <c r="EO104" s="356"/>
      <c r="EP104" s="356"/>
      <c r="EQ104" s="356"/>
      <c r="ER104" s="356"/>
      <c r="ES104" s="356"/>
      <c r="ET104" s="356"/>
      <c r="EU104" s="356"/>
      <c r="EV104" s="356"/>
      <c r="EW104" s="356"/>
      <c r="EX104" s="356"/>
      <c r="EY104" s="356"/>
      <c r="EZ104" s="356"/>
      <c r="FA104" s="356"/>
      <c r="FB104" s="356"/>
      <c r="FC104" s="356"/>
      <c r="FD104" s="356"/>
      <c r="FE104" s="356"/>
      <c r="FF104" s="356"/>
      <c r="FG104" s="356"/>
      <c r="FH104" s="356"/>
      <c r="FI104" s="356"/>
      <c r="FJ104" s="356"/>
      <c r="FK104" s="356"/>
      <c r="FL104" s="356"/>
      <c r="FM104" s="356"/>
      <c r="FN104" s="356"/>
      <c r="FO104" s="356"/>
      <c r="FP104" s="356"/>
      <c r="FQ104" s="356"/>
      <c r="FR104" s="356"/>
      <c r="FS104" s="356"/>
      <c r="FT104" s="356"/>
      <c r="FU104" s="356"/>
      <c r="FV104" s="356"/>
      <c r="FW104" s="356"/>
      <c r="FX104" s="356"/>
      <c r="FY104" s="356"/>
      <c r="FZ104" s="356"/>
      <c r="GA104" s="356"/>
      <c r="GB104" s="356"/>
      <c r="GC104" s="356"/>
      <c r="GD104" s="356"/>
      <c r="GE104" s="356"/>
      <c r="GF104" s="356"/>
      <c r="GG104" s="356"/>
      <c r="GH104" s="356"/>
      <c r="GI104" s="356"/>
      <c r="GJ104" s="356"/>
      <c r="GK104" s="356"/>
      <c r="GL104" s="356"/>
      <c r="GM104" s="356"/>
      <c r="GN104" s="356"/>
      <c r="GO104" s="356"/>
      <c r="GP104" s="356"/>
      <c r="GQ104" s="356"/>
    </row>
    <row r="105" spans="1:199" ht="72.599999999999994">
      <c r="A105" s="1026">
        <f t="shared" si="3"/>
        <v>103</v>
      </c>
      <c r="B105"/>
      <c r="C105" s="1100" t="s">
        <v>42</v>
      </c>
      <c r="D105" t="s">
        <v>42</v>
      </c>
      <c r="E105" t="s">
        <v>3007</v>
      </c>
      <c r="F105" s="722" t="s">
        <v>3845</v>
      </c>
      <c r="G105" t="s">
        <v>4395</v>
      </c>
      <c r="H105" s="722" t="s">
        <v>3846</v>
      </c>
      <c r="I105" t="s">
        <v>3847</v>
      </c>
      <c r="J105" t="s">
        <v>3848</v>
      </c>
      <c r="K105"/>
      <c r="L105"/>
      <c r="M105" s="1254" t="b">
        <v>0</v>
      </c>
      <c r="N105"/>
      <c r="O105" t="s">
        <v>958</v>
      </c>
      <c r="P105" s="272">
        <v>10</v>
      </c>
      <c r="Q105" s="821">
        <v>9</v>
      </c>
      <c r="R105" s="821">
        <v>9</v>
      </c>
      <c r="S105"/>
      <c r="T105"/>
      <c r="U105"/>
      <c r="V105"/>
      <c r="W105" s="356"/>
      <c r="X105" s="821" t="s">
        <v>583</v>
      </c>
      <c r="Y105"/>
      <c r="Z105"/>
      <c r="AA105"/>
      <c r="AB105"/>
      <c r="AC105"/>
      <c r="AD105" s="821" t="s">
        <v>3190</v>
      </c>
      <c r="AE105"/>
      <c r="AF105" t="s">
        <v>3191</v>
      </c>
      <c r="AG105"/>
      <c r="AH105"/>
      <c r="AI105"/>
      <c r="AJ105" s="356" t="s">
        <v>3850</v>
      </c>
      <c r="AK105" s="356" t="s">
        <v>35</v>
      </c>
    </row>
    <row r="106" spans="1:199" ht="86.85" customHeight="1">
      <c r="A106" s="1026">
        <f t="shared" si="3"/>
        <v>104</v>
      </c>
      <c r="C106" s="1276" t="s">
        <v>263</v>
      </c>
      <c r="D106" s="356" t="s">
        <v>3756</v>
      </c>
      <c r="E106" s="356" t="s">
        <v>4396</v>
      </c>
      <c r="F106" s="356" t="s">
        <v>4397</v>
      </c>
      <c r="G106" s="356" t="s">
        <v>4398</v>
      </c>
      <c r="H106" s="356" t="s">
        <v>4398</v>
      </c>
      <c r="I106" s="800" t="s">
        <v>4399</v>
      </c>
      <c r="J106" s="821">
        <v>7</v>
      </c>
      <c r="K106" s="356" t="s">
        <v>2743</v>
      </c>
      <c r="L106" s="356" t="s">
        <v>2525</v>
      </c>
      <c r="M106" s="1254" t="b">
        <v>0</v>
      </c>
      <c r="Q106" s="1058" t="s">
        <v>58</v>
      </c>
      <c r="R106" s="1058" t="s">
        <v>58</v>
      </c>
      <c r="X106" s="821" t="s">
        <v>583</v>
      </c>
      <c r="AD106" s="821" t="s">
        <v>3909</v>
      </c>
      <c r="AJ106" s="356" t="s">
        <v>4400</v>
      </c>
      <c r="AK106" s="356" t="s">
        <v>35</v>
      </c>
    </row>
    <row r="107" spans="1:199" ht="87">
      <c r="A107" s="1026">
        <f t="shared" si="3"/>
        <v>105</v>
      </c>
      <c r="B107"/>
      <c r="C107" s="786" t="s">
        <v>222</v>
      </c>
      <c r="D107" s="1295" t="s">
        <v>42</v>
      </c>
      <c r="E107" s="1295" t="s">
        <v>3897</v>
      </c>
      <c r="F107" s="786" t="s">
        <v>3898</v>
      </c>
      <c r="G107" s="786" t="s">
        <v>3899</v>
      </c>
      <c r="H107" s="786" t="s">
        <v>3900</v>
      </c>
      <c r="I107" s="786" t="s">
        <v>3901</v>
      </c>
      <c r="J107" s="1295">
        <v>6</v>
      </c>
      <c r="K107" s="786" t="s">
        <v>350</v>
      </c>
      <c r="L107" s="786" t="s">
        <v>2525</v>
      </c>
      <c r="M107" s="1273" t="b">
        <v>0</v>
      </c>
      <c r="N107" s="1294"/>
      <c r="O107" s="821" t="s">
        <v>384</v>
      </c>
      <c r="P107" s="1336">
        <v>20</v>
      </c>
      <c r="Q107" s="1342">
        <v>5</v>
      </c>
      <c r="R107" s="1342">
        <v>5</v>
      </c>
      <c r="S107" s="1294"/>
      <c r="T107" s="1294"/>
      <c r="U107" s="1294"/>
      <c r="V107" s="1294"/>
      <c r="W107" s="1024"/>
      <c r="X107" s="1031" t="s">
        <v>2944</v>
      </c>
      <c r="Y107" s="1294"/>
      <c r="Z107" s="1294"/>
      <c r="AA107" s="1294"/>
      <c r="AB107"/>
      <c r="AC107"/>
      <c r="AD107" s="356" t="s">
        <v>4401</v>
      </c>
      <c r="AE107"/>
      <c r="AF107"/>
      <c r="AG107"/>
      <c r="AH107"/>
      <c r="AI107"/>
      <c r="AJ107" s="1077" t="s">
        <v>35</v>
      </c>
      <c r="AK107" s="356" t="s">
        <v>35</v>
      </c>
    </row>
    <row r="108" spans="1:199" ht="14.85" customHeight="1">
      <c r="A108" s="1026">
        <f t="shared" si="3"/>
        <v>106</v>
      </c>
      <c r="C108" s="822" t="s">
        <v>94</v>
      </c>
      <c r="D108" s="822" t="s">
        <v>94</v>
      </c>
      <c r="E108" s="356" t="s">
        <v>4402</v>
      </c>
      <c r="F108" s="356" t="s">
        <v>4403</v>
      </c>
      <c r="G108" s="356" t="s">
        <v>4404</v>
      </c>
      <c r="I108" s="356" t="s">
        <v>4405</v>
      </c>
      <c r="J108" s="821">
        <v>6</v>
      </c>
      <c r="L108" s="356" t="s">
        <v>2821</v>
      </c>
      <c r="M108" s="1273" t="b">
        <v>0</v>
      </c>
      <c r="O108" s="356" t="s">
        <v>2977</v>
      </c>
      <c r="P108" s="821">
        <v>10</v>
      </c>
      <c r="Q108" s="821">
        <v>7</v>
      </c>
      <c r="R108" s="821">
        <v>7</v>
      </c>
      <c r="X108" s="821" t="s">
        <v>2944</v>
      </c>
      <c r="Y108" s="821" t="s">
        <v>34</v>
      </c>
      <c r="Z108" s="821" t="s">
        <v>6</v>
      </c>
      <c r="AB108" s="821">
        <v>8</v>
      </c>
      <c r="AC108" s="821">
        <v>1</v>
      </c>
      <c r="AD108" s="356"/>
      <c r="AJ108" s="356" t="s">
        <v>4406</v>
      </c>
      <c r="AK108" s="356" t="s">
        <v>35</v>
      </c>
    </row>
    <row r="109" spans="1:199" ht="43.5" customHeight="1">
      <c r="A109" s="1026">
        <f t="shared" si="3"/>
        <v>107</v>
      </c>
      <c r="B109"/>
      <c r="C109" s="1319" t="s">
        <v>101</v>
      </c>
      <c r="D109" s="1322" t="s">
        <v>3313</v>
      </c>
      <c r="E109" s="1322" t="s">
        <v>3991</v>
      </c>
      <c r="F109" s="1321" t="s">
        <v>3992</v>
      </c>
      <c r="G109" s="1323" t="s">
        <v>3993</v>
      </c>
      <c r="H109" s="1324" t="s">
        <v>3994</v>
      </c>
      <c r="I109" s="1322"/>
      <c r="J109" s="1322"/>
      <c r="K109" s="1322"/>
      <c r="L109" s="1322"/>
      <c r="M109"/>
      <c r="N109" s="1275"/>
      <c r="O109" t="s">
        <v>958</v>
      </c>
      <c r="P109" s="722" t="s">
        <v>3995</v>
      </c>
      <c r="Q109">
        <v>31</v>
      </c>
      <c r="R109" s="272">
        <v>31</v>
      </c>
      <c r="S109"/>
      <c r="T109"/>
      <c r="U109"/>
      <c r="V109"/>
      <c r="W109"/>
      <c r="X109" s="272" t="s">
        <v>583</v>
      </c>
      <c r="Y109"/>
      <c r="Z109"/>
      <c r="AA109"/>
      <c r="AB109"/>
      <c r="AC109"/>
      <c r="AD109"/>
      <c r="AE109"/>
      <c r="AF109"/>
      <c r="AG109"/>
      <c r="AH109"/>
      <c r="AI109"/>
      <c r="AJ109"/>
    </row>
    <row r="110" spans="1:199" ht="14.85" customHeight="1">
      <c r="A110" s="1026">
        <f t="shared" si="3"/>
        <v>108</v>
      </c>
      <c r="C110" s="1330" t="s">
        <v>985</v>
      </c>
      <c r="D110" s="1331" t="s">
        <v>4407</v>
      </c>
      <c r="E110" s="1332" t="s">
        <v>4179</v>
      </c>
      <c r="F110" s="1338" t="s">
        <v>4180</v>
      </c>
      <c r="G110" s="1339" t="s">
        <v>4181</v>
      </c>
      <c r="I110" s="1331"/>
      <c r="J110" s="1333">
        <v>5</v>
      </c>
      <c r="K110" s="1331" t="s">
        <v>4408</v>
      </c>
      <c r="L110" s="1331" t="s">
        <v>1669</v>
      </c>
      <c r="M110" s="1254" t="b">
        <v>0</v>
      </c>
      <c r="N110" s="1091">
        <v>46057</v>
      </c>
      <c r="O110" s="821" t="s">
        <v>4409</v>
      </c>
      <c r="P110" s="821">
        <v>6</v>
      </c>
      <c r="Q110" s="821" t="s">
        <v>1669</v>
      </c>
      <c r="R110" s="821" t="s">
        <v>1669</v>
      </c>
      <c r="U110" s="356"/>
      <c r="V110" s="356"/>
      <c r="W110" s="1091">
        <v>46122</v>
      </c>
      <c r="X110" s="821" t="s">
        <v>2944</v>
      </c>
      <c r="Y110" s="821">
        <v>4</v>
      </c>
      <c r="Z110" s="821" t="s">
        <v>1315</v>
      </c>
      <c r="AA110" s="821">
        <v>6</v>
      </c>
      <c r="AB110" s="821">
        <v>7.25</v>
      </c>
      <c r="AE110" s="804" t="s">
        <v>4410</v>
      </c>
      <c r="AJ110" s="356" t="s">
        <v>4307</v>
      </c>
      <c r="AK110" s="356" t="s">
        <v>35</v>
      </c>
    </row>
    <row r="111" spans="1:199" ht="14.85" customHeight="1">
      <c r="A111" s="1026">
        <f t="shared" si="3"/>
        <v>109</v>
      </c>
      <c r="B111"/>
      <c r="C111" s="1330" t="s">
        <v>985</v>
      </c>
      <c r="D111" s="1331" t="s">
        <v>3093</v>
      </c>
      <c r="E111" s="1301"/>
      <c r="F111" s="1296" t="s">
        <v>4411</v>
      </c>
      <c r="G111" s="1316"/>
      <c r="H111" s="786" t="s">
        <v>4044</v>
      </c>
      <c r="I111" s="1295"/>
      <c r="J111" s="1295"/>
      <c r="K111" s="1295"/>
      <c r="L111" s="1295"/>
      <c r="M111" s="1300"/>
      <c r="N111" s="1295"/>
      <c r="O111" s="1295"/>
      <c r="P111" s="1295"/>
      <c r="Q111" s="1295"/>
      <c r="R111" s="1336"/>
      <c r="S111" s="1295"/>
      <c r="T111" s="1295"/>
      <c r="U111" s="1295"/>
      <c r="V111" s="1295"/>
      <c r="W111" s="1295"/>
      <c r="X111" s="1336" t="s">
        <v>583</v>
      </c>
      <c r="Y111" s="1295"/>
      <c r="Z111" s="1295"/>
      <c r="AA111" s="1295"/>
      <c r="AB111"/>
      <c r="AC111"/>
      <c r="AD111" t="s">
        <v>4312</v>
      </c>
      <c r="AE111"/>
      <c r="AF111"/>
      <c r="AG111"/>
      <c r="AH111"/>
      <c r="AI111"/>
      <c r="AJ111"/>
    </row>
    <row r="112" spans="1:199" ht="14.85" customHeight="1">
      <c r="A112" s="1026">
        <f t="shared" si="3"/>
        <v>110</v>
      </c>
      <c r="B112"/>
      <c r="C112" s="1330" t="s">
        <v>985</v>
      </c>
      <c r="D112" s="1331" t="s">
        <v>3093</v>
      </c>
      <c r="E112" s="1301"/>
      <c r="F112" s="1296" t="s">
        <v>4412</v>
      </c>
      <c r="G112" s="1316"/>
      <c r="H112" s="786" t="s">
        <v>4045</v>
      </c>
      <c r="I112" s="1295"/>
      <c r="J112" s="1295"/>
      <c r="K112" s="1295"/>
      <c r="L112" s="1295"/>
      <c r="M112" s="1300"/>
      <c r="N112" s="1295"/>
      <c r="O112" s="1295"/>
      <c r="P112" s="1295"/>
      <c r="Q112" s="1295"/>
      <c r="R112" s="1336"/>
      <c r="S112" s="1295"/>
      <c r="T112" s="1295"/>
      <c r="U112" s="1295"/>
      <c r="V112" s="1295"/>
      <c r="W112" s="1295"/>
      <c r="X112" s="1336" t="s">
        <v>583</v>
      </c>
      <c r="Y112" s="1295"/>
      <c r="Z112" s="1295"/>
      <c r="AA112" s="1295"/>
      <c r="AB112"/>
      <c r="AC112"/>
      <c r="AD112" t="s">
        <v>4312</v>
      </c>
      <c r="AE112"/>
      <c r="AF112"/>
      <c r="AG112"/>
      <c r="AH112"/>
      <c r="AI112"/>
      <c r="AJ112"/>
    </row>
    <row r="113" spans="1:37" ht="14.85" customHeight="1">
      <c r="A113" s="1026">
        <f t="shared" si="3"/>
        <v>111</v>
      </c>
      <c r="B113"/>
      <c r="C113" s="1330" t="s">
        <v>985</v>
      </c>
      <c r="D113" s="1331" t="s">
        <v>3683</v>
      </c>
      <c r="E113" s="1301"/>
      <c r="F113" s="1296" t="s">
        <v>4413</v>
      </c>
      <c r="G113" s="1316"/>
      <c r="H113" s="786" t="s">
        <v>4047</v>
      </c>
      <c r="I113" s="1295"/>
      <c r="J113" s="1295"/>
      <c r="K113" s="1295"/>
      <c r="L113" s="1295"/>
      <c r="M113" s="1300"/>
      <c r="N113" s="1295"/>
      <c r="O113" s="1295"/>
      <c r="P113" s="1295"/>
      <c r="Q113" s="1295"/>
      <c r="R113" s="1336"/>
      <c r="S113" s="1295"/>
      <c r="T113" s="1295"/>
      <c r="U113" s="1295"/>
      <c r="V113" s="1295"/>
      <c r="W113" s="1295"/>
      <c r="X113" s="1336" t="s">
        <v>583</v>
      </c>
      <c r="Y113" s="1295"/>
      <c r="Z113" s="1295"/>
      <c r="AA113" s="1295"/>
      <c r="AB113"/>
      <c r="AC113"/>
      <c r="AD113" t="s">
        <v>4312</v>
      </c>
      <c r="AE113"/>
      <c r="AF113"/>
      <c r="AG113"/>
      <c r="AH113"/>
      <c r="AI113"/>
      <c r="AJ113"/>
    </row>
    <row r="114" spans="1:37" ht="14.85" customHeight="1">
      <c r="A114" s="1026">
        <f t="shared" si="3"/>
        <v>112</v>
      </c>
      <c r="B114"/>
      <c r="C114" s="1330" t="s">
        <v>985</v>
      </c>
      <c r="D114" s="1331" t="s">
        <v>3683</v>
      </c>
      <c r="E114" s="1301"/>
      <c r="F114" s="1296"/>
      <c r="G114" s="1316"/>
      <c r="H114" s="786" t="s">
        <v>4048</v>
      </c>
      <c r="I114" s="1295"/>
      <c r="J114" s="1295"/>
      <c r="K114" s="1295"/>
      <c r="L114" s="1295"/>
      <c r="M114" s="1300"/>
      <c r="N114" s="1295"/>
      <c r="O114" s="1295"/>
      <c r="P114" s="1295"/>
      <c r="Q114" s="1295"/>
      <c r="R114" s="1336"/>
      <c r="S114" s="1295"/>
      <c r="T114" s="1295"/>
      <c r="U114" s="1295"/>
      <c r="V114" s="1295"/>
      <c r="W114" s="1295"/>
      <c r="X114" s="1336" t="s">
        <v>583</v>
      </c>
      <c r="Y114" s="1295"/>
      <c r="Z114" s="1295"/>
      <c r="AA114" s="1295"/>
      <c r="AB114"/>
      <c r="AC114"/>
      <c r="AD114" t="s">
        <v>4312</v>
      </c>
      <c r="AE114"/>
      <c r="AF114"/>
      <c r="AG114"/>
      <c r="AH114"/>
      <c r="AI114"/>
      <c r="AJ114"/>
    </row>
    <row r="115" spans="1:37" ht="14.85" customHeight="1">
      <c r="A115" s="1026">
        <f t="shared" si="3"/>
        <v>113</v>
      </c>
      <c r="B115"/>
      <c r="C115" s="1330" t="s">
        <v>985</v>
      </c>
      <c r="D115" s="1331" t="s">
        <v>3683</v>
      </c>
      <c r="E115" s="1301"/>
      <c r="F115" s="1297"/>
      <c r="G115" s="1316"/>
      <c r="H115" s="1298" t="s">
        <v>4049</v>
      </c>
      <c r="I115" s="1295"/>
      <c r="J115" s="1295"/>
      <c r="K115" s="1295"/>
      <c r="L115" s="1295"/>
      <c r="M115" s="1300"/>
      <c r="N115" s="1295"/>
      <c r="O115" s="1295"/>
      <c r="P115" s="1295"/>
      <c r="Q115" s="1295"/>
      <c r="R115" s="1336"/>
      <c r="S115" s="1295"/>
      <c r="T115" s="1295"/>
      <c r="U115" s="1295"/>
      <c r="V115" s="1295"/>
      <c r="W115" s="1295"/>
      <c r="X115" s="1336" t="s">
        <v>583</v>
      </c>
      <c r="Y115" s="1295"/>
      <c r="Z115" s="1295"/>
      <c r="AA115" s="1295"/>
      <c r="AB115"/>
      <c r="AC115"/>
      <c r="AD115" t="s">
        <v>4312</v>
      </c>
      <c r="AE115"/>
      <c r="AF115"/>
      <c r="AG115"/>
      <c r="AH115"/>
      <c r="AI115"/>
      <c r="AJ115"/>
    </row>
    <row r="116" spans="1:37" ht="43.5">
      <c r="A116" s="1026">
        <f t="shared" si="3"/>
        <v>114</v>
      </c>
      <c r="C116" s="822" t="s">
        <v>985</v>
      </c>
      <c r="D116" s="356" t="s">
        <v>3108</v>
      </c>
      <c r="E116" s="356" t="s">
        <v>3121</v>
      </c>
      <c r="F116" s="356" t="s">
        <v>4168</v>
      </c>
      <c r="G116" s="356" t="s">
        <v>4169</v>
      </c>
      <c r="J116" s="821">
        <v>5</v>
      </c>
      <c r="K116" s="356" t="s">
        <v>3125</v>
      </c>
      <c r="L116" s="356" t="s">
        <v>1669</v>
      </c>
      <c r="M116" s="1254" t="b">
        <v>0</v>
      </c>
      <c r="O116" s="821" t="s">
        <v>89</v>
      </c>
      <c r="P116" s="821">
        <v>0</v>
      </c>
      <c r="Q116" s="821" t="s">
        <v>1669</v>
      </c>
      <c r="R116" s="821" t="s">
        <v>1669</v>
      </c>
      <c r="W116" s="1091">
        <v>46157</v>
      </c>
      <c r="X116" s="821" t="s">
        <v>2944</v>
      </c>
      <c r="Y116" s="821">
        <v>5</v>
      </c>
      <c r="Z116" s="821" t="s">
        <v>1315</v>
      </c>
      <c r="AA116" s="356">
        <v>6</v>
      </c>
      <c r="AB116" s="821">
        <v>6</v>
      </c>
      <c r="AE116" s="804">
        <v>46240</v>
      </c>
      <c r="AJ116" s="356" t="s">
        <v>4307</v>
      </c>
      <c r="AK116" s="356" t="s">
        <v>35</v>
      </c>
    </row>
    <row r="117" spans="1:37" ht="72.599999999999994">
      <c r="A117" s="1026">
        <f t="shared" si="3"/>
        <v>115</v>
      </c>
      <c r="B117" s="1026"/>
      <c r="C117" s="1033" t="s">
        <v>985</v>
      </c>
      <c r="D117" s="1025" t="s">
        <v>3073</v>
      </c>
      <c r="E117" s="1025" t="s">
        <v>3358</v>
      </c>
      <c r="F117" s="1025" t="s">
        <v>3359</v>
      </c>
      <c r="G117" s="1025" t="s">
        <v>3360</v>
      </c>
      <c r="H117" s="1025" t="s">
        <v>3361</v>
      </c>
      <c r="I117" s="1115" t="s">
        <v>3362</v>
      </c>
      <c r="J117" s="1026">
        <v>5</v>
      </c>
      <c r="K117" s="1025" t="s">
        <v>3363</v>
      </c>
      <c r="L117" s="1025" t="s">
        <v>2958</v>
      </c>
      <c r="M117" s="1254" t="b">
        <v>0</v>
      </c>
      <c r="N117" s="1069"/>
      <c r="O117" s="821" t="s">
        <v>420</v>
      </c>
      <c r="P117" s="1026" t="s">
        <v>4313</v>
      </c>
      <c r="Q117" s="1026" t="s">
        <v>3364</v>
      </c>
      <c r="R117" s="1026" t="s">
        <v>3364</v>
      </c>
      <c r="S117" s="1025"/>
      <c r="T117" s="1025"/>
      <c r="U117" s="1026"/>
      <c r="V117" s="1026"/>
      <c r="W117" s="1026"/>
      <c r="X117" s="1026" t="s">
        <v>583</v>
      </c>
      <c r="Y117" s="1026"/>
      <c r="Z117" s="1026"/>
      <c r="AA117" s="1025"/>
      <c r="AB117" s="1026"/>
      <c r="AC117" s="1026"/>
      <c r="AD117" s="1026" t="s">
        <v>3339</v>
      </c>
      <c r="AE117" s="1025"/>
      <c r="AF117" s="1025"/>
      <c r="AG117" s="1026"/>
      <c r="AH117" s="1025"/>
      <c r="AI117" s="1025"/>
    </row>
    <row r="118" spans="1:37" ht="101.45">
      <c r="A118" s="1026">
        <f t="shared" si="3"/>
        <v>116</v>
      </c>
      <c r="B118" s="1026"/>
      <c r="C118" s="1033" t="s">
        <v>985</v>
      </c>
      <c r="D118" s="1025" t="s">
        <v>3073</v>
      </c>
      <c r="E118" s="1025" t="s">
        <v>3087</v>
      </c>
      <c r="F118" s="822" t="s">
        <v>3088</v>
      </c>
      <c r="G118" s="1115" t="s">
        <v>3089</v>
      </c>
      <c r="H118" s="1128" t="s">
        <v>3090</v>
      </c>
      <c r="I118" s="356" t="s">
        <v>3091</v>
      </c>
      <c r="J118" s="1026">
        <v>5</v>
      </c>
      <c r="K118" s="1025" t="s">
        <v>3092</v>
      </c>
      <c r="L118" s="1025" t="s">
        <v>2958</v>
      </c>
      <c r="M118" s="1254" t="b">
        <v>0</v>
      </c>
      <c r="N118" s="1069"/>
      <c r="O118" s="821" t="s">
        <v>1580</v>
      </c>
      <c r="P118" s="1052">
        <v>163.39999999999998</v>
      </c>
      <c r="Q118" s="272">
        <v>6</v>
      </c>
      <c r="R118" s="272"/>
      <c r="S118" s="1025"/>
      <c r="U118" s="1026"/>
      <c r="V118" s="1026"/>
      <c r="W118" s="1026"/>
      <c r="X118" s="1026" t="s">
        <v>583</v>
      </c>
      <c r="Y118" s="1026"/>
      <c r="Z118" s="1026"/>
      <c r="AA118" s="1025"/>
      <c r="AB118" s="1026"/>
      <c r="AC118" s="1026"/>
      <c r="AD118" s="1026" t="s">
        <v>4312</v>
      </c>
      <c r="AE118" s="1025"/>
      <c r="AF118" s="1025"/>
      <c r="AG118" s="1026"/>
      <c r="AH118" s="1025"/>
      <c r="AI118" s="1025"/>
    </row>
    <row r="119" spans="1:37" ht="174">
      <c r="A119" s="1026">
        <f t="shared" si="3"/>
        <v>117</v>
      </c>
      <c r="B119" s="1026"/>
      <c r="C119" s="1033" t="s">
        <v>985</v>
      </c>
      <c r="D119" s="1025" t="s">
        <v>985</v>
      </c>
      <c r="E119" s="1025" t="s">
        <v>3540</v>
      </c>
      <c r="F119" s="1120" t="s">
        <v>3541</v>
      </c>
      <c r="G119" s="1115" t="s">
        <v>3542</v>
      </c>
      <c r="H119" s="1025" t="s">
        <v>3543</v>
      </c>
      <c r="I119" s="800" t="s">
        <v>3544</v>
      </c>
      <c r="J119" s="1026">
        <v>5</v>
      </c>
      <c r="K119" s="1025" t="s">
        <v>3533</v>
      </c>
      <c r="L119" s="1025" t="s">
        <v>2958</v>
      </c>
      <c r="M119" s="1254" t="b">
        <v>0</v>
      </c>
      <c r="N119" s="1069"/>
      <c r="O119" s="1026" t="s">
        <v>1580</v>
      </c>
      <c r="P119" s="1026" t="s">
        <v>413</v>
      </c>
      <c r="Q119" s="1329">
        <v>11</v>
      </c>
      <c r="R119" s="1329"/>
      <c r="S119" s="1025"/>
      <c r="T119" s="1025"/>
      <c r="U119" s="1026"/>
      <c r="V119" s="1026"/>
      <c r="W119" s="1026"/>
      <c r="X119" s="1026" t="s">
        <v>583</v>
      </c>
      <c r="Y119" s="1026"/>
      <c r="Z119" s="1026"/>
      <c r="AA119" s="1025"/>
      <c r="AB119" s="1026"/>
      <c r="AC119" s="1026"/>
      <c r="AD119" s="1026" t="s">
        <v>413</v>
      </c>
      <c r="AE119" s="1025"/>
      <c r="AF119" s="1025"/>
      <c r="AG119" s="1026"/>
      <c r="AH119" s="1025"/>
      <c r="AI119" s="1025"/>
    </row>
    <row r="120" spans="1:37" ht="43.5" customHeight="1">
      <c r="A120" s="1026">
        <f t="shared" si="3"/>
        <v>118</v>
      </c>
      <c r="B120" s="821" t="s">
        <v>3882</v>
      </c>
      <c r="C120" s="1351" t="s">
        <v>101</v>
      </c>
      <c r="D120" s="356" t="s">
        <v>101</v>
      </c>
      <c r="E120" s="1352" t="s">
        <v>2277</v>
      </c>
      <c r="F120" s="1308" t="s">
        <v>1271</v>
      </c>
      <c r="G120" s="356" t="s">
        <v>1272</v>
      </c>
      <c r="H120" s="356" t="s">
        <v>3883</v>
      </c>
      <c r="I120" s="822" t="s">
        <v>2278</v>
      </c>
      <c r="L120" s="1353" t="s">
        <v>2958</v>
      </c>
      <c r="M120" s="1254" t="b">
        <v>0</v>
      </c>
      <c r="P120" s="821">
        <v>90</v>
      </c>
      <c r="Q120" s="829">
        <v>6</v>
      </c>
      <c r="R120" s="1348" t="s">
        <v>1742</v>
      </c>
      <c r="X120" s="821" t="s">
        <v>1710</v>
      </c>
      <c r="AD120" s="356"/>
    </row>
    <row r="121" spans="1:37" ht="188.45">
      <c r="A121" s="1026">
        <f t="shared" si="3"/>
        <v>119</v>
      </c>
      <c r="B121"/>
      <c r="C121" s="1318" t="s">
        <v>101</v>
      </c>
      <c r="D121" s="356" t="s">
        <v>3931</v>
      </c>
      <c r="E121" t="s">
        <v>3932</v>
      </c>
      <c r="F121" s="1311" t="s">
        <v>3933</v>
      </c>
      <c r="G121" s="722" t="s">
        <v>3934</v>
      </c>
      <c r="H121" s="722" t="s">
        <v>3935</v>
      </c>
      <c r="I121" s="722" t="s">
        <v>3936</v>
      </c>
      <c r="J121"/>
      <c r="K121"/>
      <c r="L121"/>
      <c r="M121"/>
      <c r="N121"/>
      <c r="O121"/>
      <c r="P121"/>
      <c r="Q121" t="s">
        <v>3938</v>
      </c>
      <c r="R121" s="272" t="s">
        <v>3938</v>
      </c>
      <c r="S121"/>
      <c r="T121"/>
      <c r="U121"/>
      <c r="V121"/>
      <c r="W121"/>
      <c r="X121" s="272" t="s">
        <v>583</v>
      </c>
      <c r="Y121"/>
      <c r="Z121"/>
      <c r="AA121"/>
      <c r="AB121"/>
      <c r="AC121"/>
      <c r="AD121"/>
      <c r="AE121"/>
      <c r="AF121"/>
      <c r="AG121"/>
      <c r="AH121"/>
      <c r="AI121"/>
      <c r="AJ121"/>
    </row>
    <row r="122" spans="1:37" ht="116.1">
      <c r="A122" s="1026">
        <f t="shared" si="3"/>
        <v>120</v>
      </c>
      <c r="B122"/>
      <c r="C122" s="1033" t="s">
        <v>2170</v>
      </c>
      <c r="D122" s="1025" t="s">
        <v>2170</v>
      </c>
      <c r="E122" s="1025" t="s">
        <v>4414</v>
      </c>
      <c r="F122" s="1025" t="s">
        <v>4415</v>
      </c>
      <c r="G122"/>
      <c r="H122"/>
      <c r="I122"/>
      <c r="J122" s="1031">
        <v>6</v>
      </c>
      <c r="K122"/>
      <c r="L122"/>
      <c r="M122"/>
      <c r="N122"/>
      <c r="O122" s="1031" t="s">
        <v>384</v>
      </c>
      <c r="P122" s="1031">
        <v>22</v>
      </c>
      <c r="Q122" s="1031">
        <v>2</v>
      </c>
      <c r="R122" s="1031">
        <v>2</v>
      </c>
      <c r="S122"/>
      <c r="T122"/>
      <c r="U122"/>
      <c r="V122"/>
      <c r="W122" s="1024">
        <v>46192</v>
      </c>
      <c r="X122" s="272" t="s">
        <v>2944</v>
      </c>
      <c r="Y122">
        <v>6</v>
      </c>
      <c r="Z122" t="s">
        <v>6</v>
      </c>
      <c r="AA122"/>
      <c r="AB122">
        <v>16</v>
      </c>
      <c r="AC122">
        <v>3</v>
      </c>
      <c r="AD122"/>
      <c r="AE122"/>
      <c r="AF122" t="s">
        <v>4323</v>
      </c>
      <c r="AG122"/>
      <c r="AH122"/>
      <c r="AI122"/>
      <c r="AJ122" t="s">
        <v>4416</v>
      </c>
      <c r="AK122" s="356" t="s">
        <v>35</v>
      </c>
    </row>
    <row r="123" spans="1:37" ht="203.1">
      <c r="A123" s="1026">
        <f t="shared" si="3"/>
        <v>121</v>
      </c>
      <c r="B123"/>
      <c r="C123" s="1127" t="s">
        <v>985</v>
      </c>
      <c r="D123" s="1025" t="s">
        <v>3073</v>
      </c>
      <c r="E123" s="1077" t="s">
        <v>3074</v>
      </c>
      <c r="F123" s="722" t="s">
        <v>3075</v>
      </c>
      <c r="G123" s="722" t="s">
        <v>3076</v>
      </c>
      <c r="H123" s="1077" t="s">
        <v>3077</v>
      </c>
      <c r="I123" s="1349"/>
      <c r="J123"/>
      <c r="K123" t="s">
        <v>3078</v>
      </c>
      <c r="L123" s="1077" t="s">
        <v>2525</v>
      </c>
      <c r="M123" s="1254" t="b">
        <v>1</v>
      </c>
      <c r="N123" s="272"/>
      <c r="O123" s="1031" t="s">
        <v>420</v>
      </c>
      <c r="P123" s="1031">
        <v>28.5</v>
      </c>
      <c r="Q123" s="272">
        <v>13</v>
      </c>
      <c r="R123" s="272"/>
      <c r="S123"/>
      <c r="T123"/>
      <c r="U123"/>
      <c r="V123"/>
      <c r="W123"/>
      <c r="X123" s="272" t="s">
        <v>583</v>
      </c>
      <c r="Y123"/>
      <c r="Z123"/>
      <c r="AA123"/>
      <c r="AB123"/>
      <c r="AC123"/>
      <c r="AD123" t="s">
        <v>4312</v>
      </c>
      <c r="AE123"/>
      <c r="AF123" s="1077" t="s">
        <v>3079</v>
      </c>
      <c r="AG123"/>
      <c r="AH123"/>
      <c r="AI123"/>
      <c r="AJ123"/>
    </row>
    <row r="124" spans="1:37" ht="43.5" customHeight="1">
      <c r="A124" s="1026">
        <f t="shared" si="3"/>
        <v>122</v>
      </c>
      <c r="B124"/>
      <c r="C124" t="s">
        <v>101</v>
      </c>
      <c r="D124" t="s">
        <v>4417</v>
      </c>
      <c r="E124" t="s">
        <v>4417</v>
      </c>
      <c r="F124" s="722" t="s">
        <v>4418</v>
      </c>
      <c r="G124" s="722" t="s">
        <v>4419</v>
      </c>
      <c r="H124" s="722" t="s">
        <v>4420</v>
      </c>
      <c r="I124" s="722" t="s">
        <v>4421</v>
      </c>
      <c r="J124"/>
      <c r="K124"/>
      <c r="L124"/>
      <c r="M124"/>
      <c r="O124" s="272" t="s">
        <v>958</v>
      </c>
      <c r="P124" s="1031">
        <v>70</v>
      </c>
      <c r="Q124">
        <v>34</v>
      </c>
      <c r="R124" s="272">
        <v>34</v>
      </c>
      <c r="S124"/>
      <c r="T124"/>
      <c r="U124"/>
      <c r="V124"/>
      <c r="W124"/>
      <c r="X124" s="272" t="s">
        <v>2944</v>
      </c>
      <c r="Y124"/>
      <c r="Z124"/>
      <c r="AA124"/>
      <c r="AB124"/>
      <c r="AC124"/>
      <c r="AD124"/>
      <c r="AE124"/>
      <c r="AF124"/>
      <c r="AG124"/>
      <c r="AH124"/>
      <c r="AI124"/>
      <c r="AJ124"/>
    </row>
    <row r="125" spans="1:37" ht="43.5">
      <c r="A125" s="1026">
        <f t="shared" si="3"/>
        <v>123</v>
      </c>
      <c r="B125"/>
      <c r="C125" t="s">
        <v>985</v>
      </c>
      <c r="D125" t="s">
        <v>3033</v>
      </c>
      <c r="E125" t="s">
        <v>3034</v>
      </c>
      <c r="F125" t="s">
        <v>3035</v>
      </c>
      <c r="G125" s="722" t="s">
        <v>3036</v>
      </c>
      <c r="H125" s="722" t="s">
        <v>3037</v>
      </c>
      <c r="I125"/>
      <c r="J125">
        <v>6</v>
      </c>
      <c r="K125" t="s">
        <v>89</v>
      </c>
      <c r="L125" t="s">
        <v>2525</v>
      </c>
      <c r="M125" s="1275"/>
      <c r="N125" s="1335">
        <v>46176</v>
      </c>
      <c r="O125" s="821" t="s">
        <v>89</v>
      </c>
      <c r="P125" s="1031">
        <v>17.100000000000001</v>
      </c>
      <c r="Q125" s="272">
        <v>14</v>
      </c>
      <c r="R125" s="272"/>
      <c r="S125"/>
      <c r="T125"/>
      <c r="U125"/>
      <c r="V125"/>
      <c r="W125"/>
      <c r="X125" s="272" t="s">
        <v>583</v>
      </c>
      <c r="Y125"/>
      <c r="Z125"/>
      <c r="AA125"/>
      <c r="AB125"/>
      <c r="AC125"/>
      <c r="AD125" t="s">
        <v>4312</v>
      </c>
      <c r="AE125"/>
      <c r="AF125" s="137" t="s">
        <v>3038</v>
      </c>
      <c r="AG125"/>
      <c r="AH125"/>
      <c r="AI125"/>
      <c r="AJ125"/>
    </row>
    <row r="126" spans="1:37" ht="72.599999999999994">
      <c r="A126" s="1026">
        <f t="shared" si="3"/>
        <v>124</v>
      </c>
      <c r="B126" s="1275"/>
      <c r="C126" s="1033" t="s">
        <v>985</v>
      </c>
      <c r="D126" s="356" t="s">
        <v>1948</v>
      </c>
      <c r="E126" s="1114" t="s">
        <v>3331</v>
      </c>
      <c r="F126" s="1334" t="s">
        <v>3332</v>
      </c>
      <c r="G126" s="1334" t="s">
        <v>3333</v>
      </c>
      <c r="H126" s="1114" t="s">
        <v>3334</v>
      </c>
      <c r="I126" s="821" t="s">
        <v>3335</v>
      </c>
      <c r="J126" s="1031">
        <v>6</v>
      </c>
      <c r="K126" s="1077" t="s">
        <v>3336</v>
      </c>
      <c r="L126" t="s">
        <v>2525</v>
      </c>
      <c r="M126"/>
      <c r="N126" s="272"/>
      <c r="O126" s="1031" t="s">
        <v>3337</v>
      </c>
      <c r="P126" s="1026" t="s">
        <v>4422</v>
      </c>
      <c r="Q126" s="272">
        <v>15</v>
      </c>
      <c r="R126" s="272"/>
      <c r="S126" s="1275"/>
      <c r="T126"/>
      <c r="U126" s="1275"/>
      <c r="V126" s="1275"/>
      <c r="W126"/>
      <c r="X126" s="272" t="s">
        <v>583</v>
      </c>
      <c r="Y126"/>
      <c r="Z126"/>
      <c r="AA126"/>
      <c r="AB126"/>
      <c r="AC126"/>
      <c r="AD126" t="s">
        <v>3339</v>
      </c>
      <c r="AE126"/>
      <c r="AF126"/>
      <c r="AG126"/>
      <c r="AH126"/>
      <c r="AI126"/>
      <c r="AJ126"/>
    </row>
    <row r="127" spans="1:37" ht="101.45">
      <c r="A127" s="1026">
        <f t="shared" si="3"/>
        <v>125</v>
      </c>
      <c r="B127" s="1026"/>
      <c r="C127" s="1033" t="s">
        <v>985</v>
      </c>
      <c r="D127" s="356" t="s">
        <v>3093</v>
      </c>
      <c r="E127" s="1025" t="s">
        <v>2192</v>
      </c>
      <c r="F127" s="1120" t="s">
        <v>3098</v>
      </c>
      <c r="G127" s="1025" t="s">
        <v>3099</v>
      </c>
      <c r="H127" s="1025"/>
      <c r="I127" s="821" t="s">
        <v>2165</v>
      </c>
      <c r="J127" s="1026">
        <v>5</v>
      </c>
      <c r="K127" s="1025" t="s">
        <v>3097</v>
      </c>
      <c r="L127" s="1025" t="s">
        <v>2958</v>
      </c>
      <c r="M127" s="1254" t="b">
        <v>0</v>
      </c>
      <c r="N127" s="1069">
        <v>46058</v>
      </c>
      <c r="O127" s="1026" t="s">
        <v>89</v>
      </c>
      <c r="P127" s="1026">
        <v>60.8</v>
      </c>
      <c r="Q127" s="1329">
        <v>20</v>
      </c>
      <c r="R127" s="1329"/>
      <c r="S127" s="1025"/>
      <c r="T127" s="1102"/>
      <c r="U127" s="1026"/>
      <c r="V127" s="1026"/>
      <c r="W127" s="1026"/>
      <c r="X127" s="1026" t="s">
        <v>583</v>
      </c>
      <c r="Y127" s="1026"/>
      <c r="Z127" s="1026"/>
      <c r="AA127" s="1025"/>
      <c r="AB127" s="1026"/>
      <c r="AC127" s="1026"/>
      <c r="AD127" s="1026" t="s">
        <v>4312</v>
      </c>
      <c r="AE127" s="1025"/>
      <c r="AF127" s="1025"/>
    </row>
    <row r="128" spans="1:37" ht="409.5">
      <c r="A128" s="1026">
        <f t="shared" si="3"/>
        <v>126</v>
      </c>
      <c r="B128" s="1026"/>
      <c r="C128" s="822" t="s">
        <v>263</v>
      </c>
      <c r="D128" s="1025" t="s">
        <v>263</v>
      </c>
      <c r="E128" s="1025" t="s">
        <v>4052</v>
      </c>
      <c r="F128" s="786" t="s">
        <v>4423</v>
      </c>
      <c r="G128" s="356" t="s">
        <v>4424</v>
      </c>
      <c r="H128" s="1025" t="s">
        <v>4425</v>
      </c>
      <c r="I128" s="1115"/>
      <c r="J128" s="1026">
        <v>6</v>
      </c>
      <c r="K128" s="1025"/>
      <c r="L128" s="1025" t="s">
        <v>2511</v>
      </c>
      <c r="M128" s="1254" t="b">
        <v>0</v>
      </c>
      <c r="N128" s="1069"/>
      <c r="O128" s="1026" t="s">
        <v>1634</v>
      </c>
      <c r="P128" s="1026" t="s">
        <v>4426</v>
      </c>
      <c r="Q128" s="1026"/>
      <c r="R128" s="1026"/>
      <c r="S128" s="1025"/>
      <c r="T128" s="1025" t="s">
        <v>4427</v>
      </c>
      <c r="U128" s="1026"/>
      <c r="V128" s="1026"/>
      <c r="W128" s="1075">
        <v>46155</v>
      </c>
      <c r="X128" s="1026" t="s">
        <v>2944</v>
      </c>
      <c r="Y128" s="1026">
        <v>5</v>
      </c>
      <c r="Z128" s="1026" t="s">
        <v>1315</v>
      </c>
      <c r="AA128" s="1025">
        <v>6</v>
      </c>
      <c r="AB128" s="1026">
        <v>20</v>
      </c>
      <c r="AC128" s="1026">
        <v>3</v>
      </c>
      <c r="AD128" s="1025"/>
      <c r="AE128" s="1025"/>
      <c r="AF128" s="1025"/>
      <c r="AG128" s="786" t="s">
        <v>4428</v>
      </c>
      <c r="AJ128" s="356" t="s">
        <v>4429</v>
      </c>
      <c r="AK128" s="356" t="s">
        <v>35</v>
      </c>
    </row>
    <row r="129" spans="1:36" ht="87">
      <c r="A129" s="1026">
        <f t="shared" si="3"/>
        <v>127</v>
      </c>
      <c r="B129" s="356"/>
      <c r="C129" s="822" t="s">
        <v>180</v>
      </c>
      <c r="D129" s="356" t="s">
        <v>180</v>
      </c>
      <c r="E129" s="356" t="s">
        <v>4430</v>
      </c>
      <c r="F129" s="786" t="s">
        <v>4431</v>
      </c>
      <c r="G129" s="356" t="s">
        <v>2922</v>
      </c>
      <c r="H129" s="356" t="s">
        <v>4432</v>
      </c>
      <c r="I129" s="356" t="s">
        <v>4433</v>
      </c>
      <c r="J129" s="1026">
        <v>6</v>
      </c>
      <c r="K129" s="356" t="s">
        <v>4252</v>
      </c>
      <c r="L129" s="1025" t="s">
        <v>2525</v>
      </c>
      <c r="M129" s="1254" t="b">
        <v>0</v>
      </c>
      <c r="N129" s="1062">
        <v>46184</v>
      </c>
      <c r="O129" s="821" t="s">
        <v>2844</v>
      </c>
      <c r="P129" s="821">
        <v>10</v>
      </c>
      <c r="Q129" s="821">
        <v>2</v>
      </c>
      <c r="R129" s="821">
        <v>2</v>
      </c>
      <c r="T129" s="356" t="s">
        <v>4434</v>
      </c>
      <c r="U129" s="356"/>
      <c r="V129" s="356"/>
      <c r="W129" s="1024">
        <v>46195</v>
      </c>
      <c r="X129" s="821" t="s">
        <v>2944</v>
      </c>
      <c r="Y129" s="821">
        <v>6</v>
      </c>
      <c r="Z129" s="821" t="s">
        <v>6</v>
      </c>
      <c r="AB129" s="356">
        <v>10</v>
      </c>
      <c r="AC129" s="356"/>
      <c r="AD129" s="356"/>
      <c r="AG129" s="356"/>
    </row>
    <row r="130" spans="1:36" ht="318.95">
      <c r="A130" s="1026">
        <f t="shared" si="3"/>
        <v>128</v>
      </c>
      <c r="B130"/>
      <c r="C130" s="822" t="s">
        <v>222</v>
      </c>
      <c r="D130" s="356" t="s">
        <v>222</v>
      </c>
      <c r="E130" s="356" t="s">
        <v>4435</v>
      </c>
      <c r="F130" s="722" t="s">
        <v>4436</v>
      </c>
      <c r="G130" s="722" t="s">
        <v>4437</v>
      </c>
      <c r="H130"/>
      <c r="I130" s="1282"/>
      <c r="J130" s="821">
        <v>6</v>
      </c>
      <c r="K130" s="356" t="s">
        <v>384</v>
      </c>
      <c r="L130" s="356" t="s">
        <v>2821</v>
      </c>
      <c r="M130" s="1273" t="b">
        <v>0</v>
      </c>
      <c r="N130" s="272"/>
      <c r="O130" s="1031" t="s">
        <v>384</v>
      </c>
      <c r="P130" s="1031"/>
      <c r="Q130"/>
      <c r="R130" s="272"/>
      <c r="S130"/>
      <c r="T130"/>
      <c r="U130"/>
      <c r="V130"/>
      <c r="W130" s="1024">
        <v>46192</v>
      </c>
      <c r="X130" s="1031" t="s">
        <v>2944</v>
      </c>
      <c r="Y130" s="1031">
        <v>6</v>
      </c>
      <c r="Z130" s="1031" t="s">
        <v>6</v>
      </c>
      <c r="AA130"/>
      <c r="AB130">
        <v>22</v>
      </c>
      <c r="AC130">
        <v>3</v>
      </c>
      <c r="AD130"/>
      <c r="AE130"/>
      <c r="AF130" s="137" t="s">
        <v>4438</v>
      </c>
      <c r="AG130"/>
      <c r="AH130"/>
      <c r="AI130"/>
      <c r="AJ130"/>
    </row>
    <row r="131" spans="1:36" ht="43.5">
      <c r="A131" s="1026">
        <f t="shared" si="3"/>
        <v>129</v>
      </c>
      <c r="B131" s="1026" t="s">
        <v>4439</v>
      </c>
      <c r="C131" s="822" t="s">
        <v>263</v>
      </c>
      <c r="D131" s="356" t="s">
        <v>1013</v>
      </c>
      <c r="E131" s="356" t="s">
        <v>2163</v>
      </c>
      <c r="F131" s="786" t="s">
        <v>2341</v>
      </c>
      <c r="G131" s="800" t="s">
        <v>4101</v>
      </c>
      <c r="H131" s="821" t="s">
        <v>4102</v>
      </c>
      <c r="I131" s="822" t="s">
        <v>2165</v>
      </c>
      <c r="J131" s="821">
        <v>5</v>
      </c>
      <c r="K131" s="356" t="s">
        <v>4103</v>
      </c>
      <c r="L131" s="1025" t="s">
        <v>2511</v>
      </c>
      <c r="M131" s="1254" t="b">
        <v>1</v>
      </c>
      <c r="N131" s="824"/>
      <c r="O131" s="821" t="s">
        <v>482</v>
      </c>
      <c r="P131" s="1026" t="s">
        <v>4104</v>
      </c>
      <c r="Q131" s="1026">
        <v>0</v>
      </c>
      <c r="R131" s="1026"/>
      <c r="S131" s="1083"/>
      <c r="T131" s="1085" t="s">
        <v>4105</v>
      </c>
      <c r="U131" s="1026"/>
      <c r="V131" s="1026"/>
      <c r="W131" s="1026" t="s">
        <v>4440</v>
      </c>
      <c r="X131" s="1026" t="s">
        <v>2944</v>
      </c>
      <c r="Y131" s="1026">
        <v>6</v>
      </c>
      <c r="Z131" s="1026" t="s">
        <v>6</v>
      </c>
      <c r="AA131" s="821"/>
      <c r="AB131" s="821">
        <v>10</v>
      </c>
      <c r="AC131" s="821">
        <v>2</v>
      </c>
      <c r="AG131" s="356"/>
      <c r="AH131"/>
      <c r="AI131"/>
      <c r="AJ131"/>
    </row>
    <row r="132" spans="1:36" ht="101.45">
      <c r="A132" s="1026">
        <f t="shared" ref="A132:A137" si="4">A131+1</f>
        <v>130</v>
      </c>
      <c r="B132" s="1077"/>
      <c r="C132" s="1077" t="s">
        <v>2901</v>
      </c>
      <c r="D132" s="1077" t="s">
        <v>263</v>
      </c>
      <c r="E132" s="356" t="s">
        <v>2956</v>
      </c>
      <c r="F132" s="786" t="s">
        <v>4441</v>
      </c>
      <c r="G132" s="356" t="s">
        <v>4442</v>
      </c>
      <c r="H132" s="1077"/>
      <c r="I132" s="1077"/>
      <c r="J132" s="1077">
        <v>6</v>
      </c>
      <c r="K132" s="1077" t="s">
        <v>1634</v>
      </c>
      <c r="L132" s="1077" t="s">
        <v>2821</v>
      </c>
      <c r="M132" s="1254" t="b">
        <v>0</v>
      </c>
      <c r="N132" s="1031"/>
      <c r="O132" s="1031" t="s">
        <v>1634</v>
      </c>
      <c r="P132" s="1031"/>
      <c r="Q132" s="1077"/>
      <c r="R132" s="1031"/>
      <c r="S132" s="1077"/>
      <c r="T132" s="1077" t="s">
        <v>4443</v>
      </c>
      <c r="U132" s="1077"/>
      <c r="V132" s="1077"/>
      <c r="W132" s="1091">
        <v>46195</v>
      </c>
      <c r="X132" s="1026" t="s">
        <v>2944</v>
      </c>
      <c r="Y132" s="1077">
        <v>6</v>
      </c>
      <c r="Z132" s="1026" t="s">
        <v>6</v>
      </c>
      <c r="AA132" s="1077"/>
      <c r="AB132" s="1077">
        <v>37</v>
      </c>
      <c r="AC132" s="1077">
        <v>1</v>
      </c>
      <c r="AD132" s="1077"/>
      <c r="AE132" s="1077"/>
      <c r="AF132" s="1077"/>
      <c r="AG132"/>
      <c r="AH132"/>
      <c r="AI132"/>
      <c r="AJ132" s="1077" t="s">
        <v>4444</v>
      </c>
    </row>
    <row r="133" spans="1:36" ht="116.1">
      <c r="A133" s="1026">
        <f t="shared" si="4"/>
        <v>131</v>
      </c>
      <c r="B133" s="1026"/>
      <c r="C133" s="1026" t="s">
        <v>263</v>
      </c>
      <c r="D133" s="1025" t="s">
        <v>263</v>
      </c>
      <c r="E133" s="1025" t="s">
        <v>2156</v>
      </c>
      <c r="F133" s="786" t="s">
        <v>3391</v>
      </c>
      <c r="G133" s="356" t="s">
        <v>3392</v>
      </c>
      <c r="H133" s="1025"/>
      <c r="I133" s="1025"/>
      <c r="J133" s="1026">
        <v>6</v>
      </c>
      <c r="K133" s="1025" t="s">
        <v>1634</v>
      </c>
      <c r="L133" s="1025" t="s">
        <v>2511</v>
      </c>
      <c r="M133" s="1254" t="b">
        <v>0</v>
      </c>
      <c r="N133" s="1069"/>
      <c r="O133" s="1026" t="s">
        <v>1634</v>
      </c>
      <c r="P133" s="1026">
        <v>30</v>
      </c>
      <c r="Q133" s="1026">
        <v>7</v>
      </c>
      <c r="R133" s="1026">
        <v>5</v>
      </c>
      <c r="S133" s="1025"/>
      <c r="T133" s="1026" t="s">
        <v>4445</v>
      </c>
      <c r="U133" s="1026"/>
      <c r="V133" s="1026"/>
      <c r="W133" s="1025" t="s">
        <v>4440</v>
      </c>
      <c r="X133" s="1026" t="s">
        <v>583</v>
      </c>
      <c r="Y133" s="1026">
        <v>5</v>
      </c>
      <c r="Z133" s="1026" t="s">
        <v>1315</v>
      </c>
      <c r="AA133" s="1025">
        <v>6</v>
      </c>
      <c r="AB133" s="1026" t="s">
        <v>4446</v>
      </c>
      <c r="AC133" s="1026">
        <v>1</v>
      </c>
      <c r="AD133" s="1025"/>
      <c r="AE133" s="1025"/>
      <c r="AF133" s="1025"/>
      <c r="AG133" s="356"/>
    </row>
    <row r="134" spans="1:36" ht="203.1">
      <c r="A134" s="1026">
        <f t="shared" si="4"/>
        <v>132</v>
      </c>
      <c r="B134" s="1139" t="s">
        <v>4447</v>
      </c>
      <c r="C134" s="1026" t="s">
        <v>263</v>
      </c>
      <c r="D134" s="1025" t="s">
        <v>4448</v>
      </c>
      <c r="E134" s="1025" t="s">
        <v>4107</v>
      </c>
      <c r="F134" s="1120" t="s">
        <v>4108</v>
      </c>
      <c r="G134" s="1025" t="s">
        <v>4109</v>
      </c>
      <c r="H134" s="1025"/>
      <c r="I134" s="1025" t="s">
        <v>4449</v>
      </c>
      <c r="J134" s="1026">
        <v>6</v>
      </c>
      <c r="K134" s="1025" t="s">
        <v>293</v>
      </c>
      <c r="L134" s="1025" t="s">
        <v>2511</v>
      </c>
      <c r="M134" s="1254" t="b">
        <v>0</v>
      </c>
      <c r="N134" s="1026"/>
      <c r="O134" s="1026" t="s">
        <v>1634</v>
      </c>
      <c r="P134" s="1026">
        <v>16</v>
      </c>
      <c r="Q134" s="1026"/>
      <c r="R134" s="1026"/>
      <c r="S134" s="1078"/>
      <c r="T134" s="597" t="s">
        <v>4450</v>
      </c>
      <c r="U134" s="1026"/>
      <c r="V134" s="1075"/>
      <c r="W134" s="1025" t="s">
        <v>4440</v>
      </c>
      <c r="X134" s="1026" t="s">
        <v>2944</v>
      </c>
      <c r="Y134" s="1026">
        <v>5</v>
      </c>
      <c r="Z134" s="1026" t="s">
        <v>1315</v>
      </c>
      <c r="AA134" s="1026">
        <v>6</v>
      </c>
      <c r="AB134" s="1026">
        <v>15</v>
      </c>
      <c r="AC134" s="1026">
        <v>1</v>
      </c>
      <c r="AD134" s="1025"/>
      <c r="AE134" s="1025"/>
      <c r="AF134" s="597" t="s">
        <v>4451</v>
      </c>
      <c r="AG134" s="356"/>
      <c r="AH134"/>
      <c r="AI134"/>
      <c r="AJ134"/>
    </row>
    <row r="135" spans="1:36" ht="29.1">
      <c r="A135" s="1026">
        <f t="shared" si="4"/>
        <v>133</v>
      </c>
      <c r="B135" s="1077"/>
      <c r="C135" s="1077" t="s">
        <v>2901</v>
      </c>
      <c r="D135" s="1077" t="s">
        <v>263</v>
      </c>
      <c r="E135" s="1077" t="s">
        <v>2211</v>
      </c>
      <c r="F135" s="1277" t="s">
        <v>4087</v>
      </c>
      <c r="G135" s="1077"/>
      <c r="H135" s="1077"/>
      <c r="I135" s="1077"/>
      <c r="J135" s="1077"/>
      <c r="K135" s="1077"/>
      <c r="L135" s="1077" t="s">
        <v>2511</v>
      </c>
      <c r="M135" s="1273" t="b">
        <v>0</v>
      </c>
      <c r="N135" s="1031"/>
      <c r="O135" s="1031"/>
      <c r="P135" s="1031"/>
      <c r="Q135" s="1077"/>
      <c r="R135" s="1031"/>
      <c r="S135" s="1077"/>
      <c r="T135" s="805" t="s">
        <v>4452</v>
      </c>
      <c r="U135" s="1077"/>
      <c r="V135" s="1077"/>
      <c r="W135" s="1025" t="s">
        <v>4440</v>
      </c>
      <c r="X135" s="1026" t="s">
        <v>2944</v>
      </c>
      <c r="Y135" s="1077">
        <v>5</v>
      </c>
      <c r="Z135" s="1026" t="s">
        <v>1315</v>
      </c>
      <c r="AA135" s="1077">
        <v>6</v>
      </c>
      <c r="AB135" s="1077">
        <v>14</v>
      </c>
      <c r="AC135" s="1077">
        <v>3</v>
      </c>
      <c r="AD135" s="1077"/>
      <c r="AE135" s="1077"/>
      <c r="AF135" s="1077"/>
      <c r="AG135"/>
      <c r="AH135"/>
      <c r="AI135"/>
      <c r="AJ135" s="1077"/>
    </row>
    <row r="136" spans="1:36" s="821" customFormat="1" ht="43.5">
      <c r="A136" s="1026">
        <f t="shared" si="4"/>
        <v>134</v>
      </c>
      <c r="B136" s="1031"/>
      <c r="C136" s="1114" t="s">
        <v>2901</v>
      </c>
      <c r="D136" s="1114" t="s">
        <v>263</v>
      </c>
      <c r="E136" s="1114" t="s">
        <v>4052</v>
      </c>
      <c r="F136" s="1022" t="s">
        <v>4053</v>
      </c>
      <c r="G136" s="1031"/>
      <c r="H136" s="1031"/>
      <c r="I136" s="1031"/>
      <c r="J136" s="1031">
        <v>6</v>
      </c>
      <c r="K136" s="1114" t="s">
        <v>1634</v>
      </c>
      <c r="L136" s="1114" t="s">
        <v>2525</v>
      </c>
      <c r="M136" s="1273" t="b">
        <v>0</v>
      </c>
      <c r="N136" s="1031"/>
      <c r="O136" s="1031" t="s">
        <v>1634</v>
      </c>
      <c r="P136" s="1031"/>
      <c r="Q136" s="1031"/>
      <c r="R136" s="1031"/>
      <c r="S136" s="1031"/>
      <c r="T136" s="1355" t="s">
        <v>4453</v>
      </c>
      <c r="U136" s="1031"/>
      <c r="V136" s="1031"/>
      <c r="W136" s="1031"/>
      <c r="X136" s="1031" t="s">
        <v>583</v>
      </c>
      <c r="Y136" s="1031"/>
      <c r="Z136" s="1031"/>
      <c r="AA136" s="1031"/>
      <c r="AB136" s="1031"/>
      <c r="AC136" s="1031"/>
      <c r="AD136" s="1031"/>
      <c r="AE136" s="1031"/>
      <c r="AF136" s="1031"/>
      <c r="AG136"/>
      <c r="AH136"/>
      <c r="AI136"/>
      <c r="AJ136" s="1031"/>
    </row>
    <row r="137" spans="1:36">
      <c r="A137" s="1026">
        <f t="shared" si="4"/>
        <v>135</v>
      </c>
      <c r="B137"/>
      <c r="C137" t="s">
        <v>85</v>
      </c>
      <c r="D137" t="s">
        <v>4065</v>
      </c>
      <c r="E137" s="356" t="s">
        <v>4066</v>
      </c>
      <c r="F137" s="786" t="s">
        <v>4067</v>
      </c>
      <c r="G137" s="786" t="s">
        <v>4067</v>
      </c>
      <c r="H137"/>
      <c r="I137"/>
      <c r="J137">
        <v>6</v>
      </c>
      <c r="K137"/>
      <c r="L137" t="s">
        <v>2525</v>
      </c>
      <c r="M137"/>
      <c r="N137" s="272"/>
      <c r="O137" s="272" t="s">
        <v>1580</v>
      </c>
      <c r="P137" s="1031"/>
      <c r="Q137"/>
      <c r="R137"/>
      <c r="S137"/>
      <c r="T137"/>
      <c r="U137"/>
      <c r="V137"/>
      <c r="W137" s="1354">
        <v>46205</v>
      </c>
      <c r="X137" s="1026" t="s">
        <v>2944</v>
      </c>
      <c r="Y137">
        <v>6</v>
      </c>
      <c r="Z137"/>
      <c r="AA137"/>
      <c r="AB137">
        <v>61.5</v>
      </c>
      <c r="AC137"/>
      <c r="AD137"/>
      <c r="AE137"/>
      <c r="AF137"/>
      <c r="AG137"/>
      <c r="AH137"/>
      <c r="AI137"/>
      <c r="AJ137"/>
    </row>
    <row r="138" spans="1:36" ht="57.95">
      <c r="A138"/>
      <c r="B138"/>
      <c r="C138" s="1077" t="s">
        <v>1185</v>
      </c>
      <c r="D138" s="1077" t="s">
        <v>1185</v>
      </c>
      <c r="E138" s="356" t="s">
        <v>4454</v>
      </c>
      <c r="F138" s="786" t="s">
        <v>4455</v>
      </c>
      <c r="G138" s="1077" t="s">
        <v>4456</v>
      </c>
      <c r="H138" s="722" t="s">
        <v>4457</v>
      </c>
      <c r="I138" s="1077" t="s">
        <v>4458</v>
      </c>
      <c r="J138">
        <v>5</v>
      </c>
      <c r="K138"/>
      <c r="L138" s="1077" t="s">
        <v>2511</v>
      </c>
      <c r="M138" s="1273" t="b">
        <v>0</v>
      </c>
      <c r="N138" s="272"/>
      <c r="O138" s="272" t="s">
        <v>607</v>
      </c>
      <c r="P138" s="1031"/>
      <c r="Q138"/>
      <c r="R138"/>
      <c r="S138"/>
      <c r="T138"/>
      <c r="U138"/>
      <c r="V138"/>
      <c r="W138" s="1031"/>
      <c r="X138"/>
      <c r="Y138"/>
      <c r="Z138"/>
      <c r="AA138"/>
      <c r="AB138"/>
      <c r="AC138"/>
      <c r="AD138"/>
      <c r="AE138"/>
      <c r="AF138" s="405" t="s">
        <v>4459</v>
      </c>
      <c r="AG138"/>
      <c r="AH138"/>
      <c r="AI138"/>
      <c r="AJ138" s="1077" t="s">
        <v>4460</v>
      </c>
    </row>
    <row r="139" spans="1:36" ht="57.95">
      <c r="A139"/>
      <c r="B139"/>
      <c r="C139" s="1077" t="s">
        <v>1191</v>
      </c>
      <c r="D139" s="1077" t="s">
        <v>1191</v>
      </c>
      <c r="E139" s="1077" t="s">
        <v>4461</v>
      </c>
      <c r="F139" s="786" t="s">
        <v>4462</v>
      </c>
      <c r="G139" s="1077" t="s">
        <v>4463</v>
      </c>
      <c r="H139" s="356" t="s">
        <v>4464</v>
      </c>
      <c r="I139" s="1077" t="s">
        <v>4458</v>
      </c>
      <c r="J139">
        <v>5</v>
      </c>
      <c r="K139"/>
      <c r="L139" s="1077" t="s">
        <v>2511</v>
      </c>
      <c r="M139" s="1273" t="b">
        <v>0</v>
      </c>
      <c r="N139" s="272"/>
      <c r="O139" s="272" t="s">
        <v>607</v>
      </c>
      <c r="P139" s="1031"/>
      <c r="Q139"/>
      <c r="R139"/>
      <c r="S139"/>
      <c r="T139"/>
      <c r="U139"/>
      <c r="V139"/>
      <c r="W139" s="1031"/>
      <c r="X139"/>
      <c r="Y139"/>
      <c r="Z139"/>
      <c r="AA139"/>
      <c r="AB139"/>
      <c r="AC139"/>
      <c r="AD139"/>
      <c r="AE139"/>
      <c r="AF139" s="404" t="s">
        <v>4465</v>
      </c>
      <c r="AG139"/>
      <c r="AH139"/>
      <c r="AI139"/>
      <c r="AJ139" s="1077" t="s">
        <v>4460</v>
      </c>
    </row>
    <row r="140" spans="1:36">
      <c r="A140"/>
      <c r="B140"/>
      <c r="J140"/>
      <c r="K140"/>
      <c r="L140"/>
      <c r="M140"/>
      <c r="N140" s="272"/>
      <c r="O140" s="272"/>
      <c r="P140" s="1031"/>
      <c r="Q140"/>
      <c r="R140"/>
      <c r="S140"/>
      <c r="T140"/>
      <c r="U140"/>
      <c r="V140"/>
      <c r="W140" s="1031"/>
      <c r="X140"/>
      <c r="Y140"/>
      <c r="Z140"/>
      <c r="AA140"/>
      <c r="AB140"/>
      <c r="AC140"/>
      <c r="AD140"/>
      <c r="AE140"/>
      <c r="AF140"/>
      <c r="AG140"/>
      <c r="AH140"/>
      <c r="AI140"/>
      <c r="AJ140"/>
    </row>
    <row r="141" spans="1:36">
      <c r="A141"/>
      <c r="B141"/>
      <c r="C141"/>
      <c r="D141"/>
      <c r="E141"/>
      <c r="F141"/>
      <c r="G141"/>
      <c r="H141"/>
      <c r="I141"/>
      <c r="J141"/>
      <c r="K141"/>
      <c r="L141"/>
      <c r="M141"/>
      <c r="N141" s="272"/>
      <c r="O141" s="272"/>
      <c r="P141" s="1031"/>
      <c r="Q141"/>
      <c r="R141"/>
      <c r="S141"/>
      <c r="T141"/>
      <c r="U141"/>
      <c r="V141"/>
      <c r="W141" s="1031"/>
      <c r="X141"/>
      <c r="Y141"/>
      <c r="Z141"/>
      <c r="AA141"/>
      <c r="AB141"/>
      <c r="AC141"/>
      <c r="AD141"/>
      <c r="AE141"/>
      <c r="AF141"/>
      <c r="AG141"/>
      <c r="AH141"/>
      <c r="AI141"/>
      <c r="AJ141"/>
    </row>
    <row r="142" spans="1:36">
      <c r="A142"/>
      <c r="B142"/>
      <c r="C142"/>
      <c r="D142"/>
      <c r="E142"/>
      <c r="F142"/>
      <c r="G142"/>
      <c r="H142"/>
      <c r="I142"/>
      <c r="J142"/>
      <c r="K142"/>
      <c r="L142"/>
      <c r="M142"/>
      <c r="N142" s="272"/>
      <c r="O142" s="272"/>
      <c r="P142" s="1031"/>
      <c r="Q142"/>
      <c r="R142"/>
      <c r="S142"/>
      <c r="T142"/>
      <c r="U142"/>
      <c r="V142"/>
      <c r="W142" s="1031"/>
      <c r="X142"/>
      <c r="Y142"/>
      <c r="Z142"/>
      <c r="AA142"/>
      <c r="AB142"/>
      <c r="AC142"/>
      <c r="AD142"/>
      <c r="AE142"/>
      <c r="AF142"/>
      <c r="AG142"/>
      <c r="AH142"/>
      <c r="AI142"/>
      <c r="AJ142"/>
    </row>
    <row r="143" spans="1:36">
      <c r="A143"/>
      <c r="B143"/>
      <c r="C143"/>
      <c r="D143"/>
      <c r="E143"/>
      <c r="F143"/>
      <c r="G143"/>
      <c r="H143"/>
      <c r="I143"/>
      <c r="J143"/>
      <c r="K143"/>
      <c r="L143"/>
      <c r="M143"/>
      <c r="N143" s="272"/>
      <c r="O143" s="272"/>
      <c r="P143" s="1031"/>
      <c r="Q143"/>
      <c r="R143"/>
      <c r="S143"/>
      <c r="T143"/>
      <c r="U143"/>
      <c r="V143"/>
      <c r="W143" s="1031"/>
      <c r="X143"/>
      <c r="Y143"/>
      <c r="Z143"/>
      <c r="AA143"/>
      <c r="AB143"/>
      <c r="AC143"/>
      <c r="AD143"/>
      <c r="AE143"/>
      <c r="AF143"/>
      <c r="AG143"/>
      <c r="AH143"/>
      <c r="AI143"/>
      <c r="AJ143"/>
    </row>
    <row r="144" spans="1:36">
      <c r="A144"/>
      <c r="B144"/>
      <c r="C144"/>
      <c r="D144"/>
      <c r="E144"/>
      <c r="F144"/>
      <c r="G144" s="1282"/>
      <c r="H144"/>
      <c r="I144"/>
      <c r="J144"/>
      <c r="K144"/>
      <c r="L144"/>
      <c r="M144"/>
      <c r="N144" s="272"/>
      <c r="O144" s="272"/>
      <c r="P144" s="1031"/>
      <c r="Q144"/>
      <c r="R144"/>
      <c r="S144"/>
      <c r="T144"/>
      <c r="U144"/>
      <c r="V144"/>
      <c r="W144" s="1031"/>
      <c r="X144"/>
      <c r="Y144"/>
      <c r="Z144"/>
      <c r="AA144"/>
      <c r="AB144"/>
      <c r="AC144"/>
      <c r="AD144"/>
      <c r="AE144"/>
      <c r="AF144"/>
      <c r="AG144"/>
      <c r="AH144"/>
      <c r="AI144"/>
      <c r="AJ144"/>
    </row>
    <row r="145" spans="1:36">
      <c r="A145"/>
      <c r="B145"/>
      <c r="C145"/>
      <c r="D145"/>
      <c r="E145"/>
      <c r="F145"/>
      <c r="G145"/>
      <c r="H145"/>
      <c r="I145"/>
      <c r="J145"/>
      <c r="K145"/>
      <c r="L145"/>
      <c r="M145"/>
      <c r="N145" s="272"/>
      <c r="O145" s="272"/>
      <c r="P145" s="1031"/>
      <c r="Q145"/>
      <c r="R145"/>
      <c r="S145"/>
      <c r="T145"/>
      <c r="U145"/>
      <c r="V145"/>
      <c r="W145" s="1031"/>
      <c r="X145"/>
      <c r="Y145"/>
      <c r="Z145"/>
      <c r="AA145"/>
      <c r="AB145"/>
      <c r="AC145"/>
      <c r="AD145"/>
      <c r="AE145"/>
      <c r="AF145"/>
      <c r="AG145"/>
      <c r="AH145"/>
      <c r="AI145"/>
      <c r="AJ145"/>
    </row>
    <row r="146" spans="1:36">
      <c r="A146"/>
      <c r="B146"/>
      <c r="C146"/>
      <c r="D146"/>
      <c r="E146"/>
      <c r="F146"/>
      <c r="G146"/>
      <c r="H146"/>
      <c r="I146"/>
      <c r="J146"/>
      <c r="K146"/>
      <c r="L146"/>
      <c r="M146"/>
      <c r="N146" s="272"/>
      <c r="O146" s="272"/>
      <c r="P146" s="1031"/>
      <c r="Q146"/>
      <c r="R146"/>
      <c r="S146"/>
      <c r="T146"/>
      <c r="U146"/>
      <c r="V146"/>
      <c r="W146" s="1031"/>
      <c r="X146"/>
      <c r="Y146"/>
      <c r="Z146"/>
      <c r="AA146"/>
      <c r="AB146"/>
      <c r="AC146"/>
      <c r="AD146"/>
      <c r="AE146"/>
      <c r="AF146"/>
      <c r="AG146"/>
      <c r="AH146"/>
      <c r="AI146"/>
      <c r="AJ146"/>
    </row>
    <row r="147" spans="1:36">
      <c r="A147"/>
      <c r="B147"/>
      <c r="C147"/>
      <c r="D147"/>
      <c r="E147"/>
      <c r="F147"/>
      <c r="G147"/>
      <c r="H147"/>
      <c r="I147"/>
      <c r="J147"/>
      <c r="K147"/>
      <c r="L147"/>
      <c r="M147"/>
      <c r="N147" s="272"/>
      <c r="O147" s="272"/>
      <c r="P147" s="1031"/>
      <c r="Q147"/>
      <c r="R147"/>
      <c r="S147"/>
      <c r="T147"/>
      <c r="U147"/>
      <c r="V147"/>
      <c r="W147" s="1031"/>
      <c r="X147"/>
      <c r="Y147"/>
      <c r="Z147"/>
      <c r="AA147"/>
      <c r="AB147"/>
      <c r="AC147"/>
      <c r="AD147"/>
      <c r="AE147"/>
      <c r="AF147"/>
      <c r="AG147"/>
      <c r="AH147"/>
      <c r="AI147"/>
      <c r="AJ147"/>
    </row>
  </sheetData>
  <sheetProtection autoFilter="0"/>
  <autoFilter ref="A2:GQ139" xr:uid="{B2DEE2C2-7C9E-449B-AC8E-5250516E9565}"/>
  <conditionalFormatting sqref="A148:A1048576 A1:A137">
    <cfRule type="duplicateValues" dxfId="634" priority="530"/>
  </conditionalFormatting>
  <conditionalFormatting sqref="B7">
    <cfRule type="duplicateValues" dxfId="633" priority="1702"/>
  </conditionalFormatting>
  <conditionalFormatting sqref="B8">
    <cfRule type="duplicateValues" dxfId="632" priority="274"/>
  </conditionalFormatting>
  <conditionalFormatting sqref="B12">
    <cfRule type="duplicateValues" dxfId="631" priority="260"/>
  </conditionalFormatting>
  <conditionalFormatting sqref="B14">
    <cfRule type="duplicateValues" dxfId="630" priority="259"/>
  </conditionalFormatting>
  <conditionalFormatting sqref="B25">
    <cfRule type="duplicateValues" dxfId="629" priority="243"/>
  </conditionalFormatting>
  <conditionalFormatting sqref="B118">
    <cfRule type="duplicateValues" dxfId="628" priority="40"/>
  </conditionalFormatting>
  <conditionalFormatting sqref="B119">
    <cfRule type="duplicateValues" dxfId="627" priority="35"/>
  </conditionalFormatting>
  <conditionalFormatting sqref="B126">
    <cfRule type="duplicateValues" dxfId="626" priority="18"/>
  </conditionalFormatting>
  <conditionalFormatting sqref="B131">
    <cfRule type="duplicateValues" dxfId="625" priority="7"/>
  </conditionalFormatting>
  <conditionalFormatting sqref="E126">
    <cfRule type="duplicateValues" dxfId="624" priority="19"/>
    <cfRule type="duplicateValues" dxfId="623" priority="20"/>
    <cfRule type="duplicateValues" dxfId="622" priority="21"/>
  </conditionalFormatting>
  <conditionalFormatting sqref="F1:F2">
    <cfRule type="duplicateValues" dxfId="621" priority="529"/>
    <cfRule type="duplicateValues" dxfId="620" priority="528"/>
  </conditionalFormatting>
  <conditionalFormatting sqref="F3:F4">
    <cfRule type="duplicateValues" dxfId="619" priority="1637"/>
    <cfRule type="duplicateValues" dxfId="618" priority="1638"/>
    <cfRule type="duplicateValues" dxfId="617" priority="1639"/>
  </conditionalFormatting>
  <conditionalFormatting sqref="F5">
    <cfRule type="duplicateValues" dxfId="616" priority="48"/>
    <cfRule type="duplicateValues" dxfId="615" priority="47"/>
  </conditionalFormatting>
  <conditionalFormatting sqref="F8">
    <cfRule type="duplicateValues" dxfId="614" priority="271"/>
    <cfRule type="duplicateValues" dxfId="613" priority="272"/>
  </conditionalFormatting>
  <conditionalFormatting sqref="F9">
    <cfRule type="duplicateValues" dxfId="612" priority="269"/>
    <cfRule type="duplicateValues" dxfId="611" priority="268"/>
  </conditionalFormatting>
  <conditionalFormatting sqref="F10">
    <cfRule type="duplicateValues" dxfId="610" priority="263"/>
    <cfRule type="duplicateValues" dxfId="609" priority="265"/>
    <cfRule type="duplicateValues" dxfId="608" priority="264"/>
  </conditionalFormatting>
  <conditionalFormatting sqref="F14">
    <cfRule type="duplicateValues" dxfId="607" priority="257"/>
    <cfRule type="duplicateValues" dxfId="606" priority="256"/>
  </conditionalFormatting>
  <conditionalFormatting sqref="F21:F24 F15:F17 F13 F11 F6">
    <cfRule type="duplicateValues" dxfId="605" priority="1669"/>
    <cfRule type="duplicateValues" dxfId="604" priority="1670"/>
  </conditionalFormatting>
  <conditionalFormatting sqref="F25">
    <cfRule type="duplicateValues" dxfId="603" priority="247"/>
    <cfRule type="duplicateValues" dxfId="602" priority="246"/>
    <cfRule type="duplicateValues" dxfId="601" priority="249"/>
    <cfRule type="duplicateValues" dxfId="600" priority="250"/>
    <cfRule type="duplicateValues" dxfId="599" priority="248"/>
  </conditionalFormatting>
  <conditionalFormatting sqref="F76">
    <cfRule type="duplicateValues" dxfId="598" priority="33"/>
    <cfRule type="duplicateValues" dxfId="597" priority="32"/>
  </conditionalFormatting>
  <conditionalFormatting sqref="F117">
    <cfRule type="duplicateValues" dxfId="596" priority="44"/>
    <cfRule type="duplicateValues" dxfId="595" priority="45"/>
  </conditionalFormatting>
  <conditionalFormatting sqref="F119">
    <cfRule type="duplicateValues" dxfId="594" priority="36"/>
    <cfRule type="duplicateValues" dxfId="593" priority="37"/>
  </conditionalFormatting>
  <conditionalFormatting sqref="F122">
    <cfRule type="duplicateValues" dxfId="592" priority="31"/>
    <cfRule type="duplicateValues" dxfId="591" priority="30"/>
  </conditionalFormatting>
  <conditionalFormatting sqref="F125">
    <cfRule type="duplicateValues" dxfId="590" priority="25"/>
    <cfRule type="duplicateValues" dxfId="589" priority="26"/>
  </conditionalFormatting>
  <conditionalFormatting sqref="F126">
    <cfRule type="duplicateValues" dxfId="588" priority="15"/>
    <cfRule type="duplicateValues" dxfId="587" priority="16"/>
    <cfRule type="duplicateValues" dxfId="586" priority="17"/>
    <cfRule type="duplicateValues" dxfId="585" priority="23"/>
    <cfRule type="duplicateValues" dxfId="584" priority="22"/>
  </conditionalFormatting>
  <conditionalFormatting sqref="F127">
    <cfRule type="duplicateValues" dxfId="583" priority="10"/>
    <cfRule type="duplicateValues" dxfId="582" priority="11"/>
  </conditionalFormatting>
  <conditionalFormatting sqref="F134 F137:G137 F138:F139">
    <cfRule type="duplicateValues" dxfId="581" priority="4"/>
    <cfRule type="duplicateValues" dxfId="580" priority="3"/>
  </conditionalFormatting>
  <conditionalFormatting sqref="F148:F1048576 F26:F75 F77 F79:F91">
    <cfRule type="duplicateValues" dxfId="579" priority="1655"/>
    <cfRule type="duplicateValues" dxfId="578" priority="1654"/>
  </conditionalFormatting>
  <conditionalFormatting sqref="G1:G2">
    <cfRule type="duplicateValues" dxfId="577" priority="527"/>
  </conditionalFormatting>
  <conditionalFormatting sqref="G3:G4">
    <cfRule type="duplicateValues" dxfId="576" priority="1651"/>
    <cfRule type="duplicateValues" dxfId="575" priority="1650"/>
  </conditionalFormatting>
  <conditionalFormatting sqref="G8">
    <cfRule type="duplicateValues" dxfId="574" priority="273"/>
  </conditionalFormatting>
  <conditionalFormatting sqref="G9">
    <cfRule type="duplicateValues" dxfId="573" priority="270"/>
  </conditionalFormatting>
  <conditionalFormatting sqref="G10">
    <cfRule type="duplicateValues" dxfId="572" priority="266"/>
    <cfRule type="duplicateValues" dxfId="571" priority="267"/>
  </conditionalFormatting>
  <conditionalFormatting sqref="G14">
    <cfRule type="duplicateValues" dxfId="570" priority="258"/>
  </conditionalFormatting>
  <conditionalFormatting sqref="G21:G24 G15:G17 G13 G11 G6">
    <cfRule type="duplicateValues" dxfId="569" priority="1685"/>
  </conditionalFormatting>
  <conditionalFormatting sqref="G25">
    <cfRule type="duplicateValues" dxfId="568" priority="245"/>
    <cfRule type="duplicateValues" dxfId="567" priority="244"/>
  </conditionalFormatting>
  <conditionalFormatting sqref="G33:G34">
    <cfRule type="duplicateValues" dxfId="566" priority="239"/>
    <cfRule type="duplicateValues" dxfId="565" priority="240"/>
  </conditionalFormatting>
  <conditionalFormatting sqref="G40">
    <cfRule type="duplicateValues" dxfId="564" priority="1634"/>
  </conditionalFormatting>
  <conditionalFormatting sqref="G76">
    <cfRule type="duplicateValues" dxfId="563" priority="34"/>
  </conditionalFormatting>
  <conditionalFormatting sqref="G117">
    <cfRule type="duplicateValues" dxfId="562" priority="46"/>
  </conditionalFormatting>
  <conditionalFormatting sqref="G118">
    <cfRule type="duplicateValues" dxfId="561" priority="41"/>
  </conditionalFormatting>
  <conditionalFormatting sqref="G119">
    <cfRule type="duplicateValues" dxfId="560" priority="38"/>
  </conditionalFormatting>
  <conditionalFormatting sqref="G125">
    <cfRule type="duplicateValues" dxfId="559" priority="27"/>
  </conditionalFormatting>
  <conditionalFormatting sqref="G126">
    <cfRule type="duplicateValues" dxfId="558" priority="13"/>
    <cfRule type="duplicateValues" dxfId="557" priority="14"/>
  </conditionalFormatting>
  <conditionalFormatting sqref="G127">
    <cfRule type="duplicateValues" dxfId="556" priority="12"/>
  </conditionalFormatting>
  <conditionalFormatting sqref="G132">
    <cfRule type="duplicateValues" dxfId="555" priority="6"/>
  </conditionalFormatting>
  <conditionalFormatting sqref="G134">
    <cfRule type="duplicateValues" dxfId="554" priority="5"/>
  </conditionalFormatting>
  <conditionalFormatting sqref="G148:G1048576 G26:G32 G35:G39 G41:G75 G77 G79:G90 G91:H91 G93">
    <cfRule type="duplicateValues" dxfId="553" priority="1666"/>
  </conditionalFormatting>
  <conditionalFormatting sqref="G5:I5">
    <cfRule type="duplicateValues" dxfId="552" priority="49"/>
  </conditionalFormatting>
  <conditionalFormatting sqref="H12">
    <cfRule type="duplicateValues" dxfId="551" priority="262"/>
    <cfRule type="duplicateValues" dxfId="550" priority="261"/>
  </conditionalFormatting>
  <conditionalFormatting sqref="H27">
    <cfRule type="duplicateValues" dxfId="549" priority="241"/>
  </conditionalFormatting>
  <conditionalFormatting sqref="H32">
    <cfRule type="duplicateValues" dxfId="548" priority="235"/>
  </conditionalFormatting>
  <conditionalFormatting sqref="H37">
    <cfRule type="duplicateValues" dxfId="547" priority="238"/>
  </conditionalFormatting>
  <conditionalFormatting sqref="I123">
    <cfRule type="duplicateValues" dxfId="546" priority="28"/>
  </conditionalFormatting>
  <dataValidations disablePrompts="1" count="6">
    <dataValidation type="list" allowBlank="1" showInputMessage="1" showErrorMessage="1" sqref="S126:S128 S148:S1048576 S13 S15:S16 S117:S119 S18:S24 S133 S26:S90 S3:S11" xr:uid="{83510D78-85AD-4835-8A28-EE343765A9F3}">
      <formula1>"High, Medium, Low"</formula1>
    </dataValidation>
    <dataValidation type="list" allowBlank="1" showInputMessage="1" showErrorMessage="1" sqref="Z148:Z1048576 Z117:Z119 Z126:Z129 U131 Z131:Z135 Z71:Z91 AA70 Z3:Z69" xr:uid="{B99F68EF-62D2-4861-9F50-B0899F21AB96}">
      <formula1>"Yes, No"</formula1>
    </dataValidation>
    <dataValidation type="list" allowBlank="1" showInputMessage="1" showErrorMessage="1" sqref="L148:M1048576 M24 L117 L3:L6 L125 L8:L24 L127:L129 L131 L133:L134 L26:L91" xr:uid="{09B332EB-75B7-4DFA-9AD2-2851EA6E591C}">
      <formula1>"New, Enhancement, Bugs, Compliance, Carry Over"</formula1>
    </dataValidation>
    <dataValidation type="list" allowBlank="1" showInputMessage="1" showErrorMessage="1" sqref="Y148:Y1048576 Y117:Y119 Y126:Y129 Y77:Y79 Y81:Y91 Y131 Y133:Y134 Y71:Y75 Z70 Y3:Y69" xr:uid="{67C3CA5A-7D31-4E58-B50A-7F2DC0662C97}">
      <formula1>"0, 1, 2, 3, 4, 5, 6, 7, 8, 9, 10, 11, 12"</formula1>
    </dataValidation>
    <dataValidation allowBlank="1" showInputMessage="1" showErrorMessage="1" sqref="P2 P131" xr:uid="{1FE1906F-90EC-41C1-ADA1-EC647F08D298}"/>
    <dataValidation type="list" allowBlank="1" showInputMessage="1" showErrorMessage="1" sqref="J148:J1048576 J117:J119 J125:J129 J79:J90 J131 J133:J134 J3:J77" xr:uid="{EC2C9147-57EB-45C1-9CFC-CBC6DB3F456C}">
      <formula1>"1, 2, 3, 4, 5, 6, 7, 8, 9, 10, 11, 12"</formula1>
    </dataValidation>
  </dataValidations>
  <hyperlinks>
    <hyperlink ref="AF3" r:id="rId1" xr:uid="{8F5E13CC-F933-4922-A954-C3EA6848C66D}"/>
    <hyperlink ref="AF39" r:id="rId2" xr:uid="{4C59EC92-1590-468B-A05F-889511025ABB}"/>
    <hyperlink ref="AF38" r:id="rId3" xr:uid="{8A006524-BDDA-4E32-A4ED-74B331939386}"/>
    <hyperlink ref="AF40" r:id="rId4" xr:uid="{1597C655-2B8C-4BCA-8D8E-671C5403883D}"/>
    <hyperlink ref="AF45" r:id="rId5" xr:uid="{D2BFFA6F-4D44-43D9-88E6-1E116FC30193}"/>
    <hyperlink ref="AF33" r:id="rId6" xr:uid="{EAADD4C2-DDDA-4ABF-A810-52BF7C67066C}"/>
    <hyperlink ref="AF82" r:id="rId7" display="https://pmicloud.sharepoint.com/:p:/r/teams/Comm.Deployment-Deployment-ID/Shared Documents/00. COMM_DEPLOYMENT/06. SPRINT/1. Sprint 2026/BRD 2026/Sprint 6 - BRD - Compile/Sprint 6 2026 - B2B - Toko, Principal, CITA, MITA, Mitra, Mitra Order/BRD Communicate ayo order status to iLogic.pptx?d=wd0e1d256dc384491a5683b29c344b4b9&amp;csf=1&amp;web=1&amp;e=fhaSoL" xr:uid="{26BDC3B8-A80C-4AEB-BC51-9C0A6EC9F7D7}"/>
    <hyperlink ref="AF71" r:id="rId8" xr:uid="{8CC6FEC6-4689-4B79-A141-50575F477769}"/>
    <hyperlink ref="AF29" r:id="rId9" display="https://pmicloud.sharepoint.com/:p:/r/teams/Comm.Deployment-Deployment-ID/Shared%20Documents/00.%20COMM_DEPLOYMENT/06.%20SPRINT/1.%20Sprint%202026/BRD%202026/Sprint%206%20-%20BRD%20-%20Compile/Sprint%206%202026%20-%20B2B%20-%20Toko,%20Principal,%20CITA,%20MITA,%20Mitra,%20Mitra%20Order/BRD%20CITA%20%26%20DTE%20-%20Serbu%20Rabu.pptx?d=w6c910648e7e24a29903720db6d6d5f9b&amp;csf=1&amp;web=1&amp;e=XrrUYi" xr:uid="{467C36A0-78F7-4C38-B912-EBD140E3DA40}"/>
    <hyperlink ref="AF72" r:id="rId10" display="https://pmicloud-my.sharepoint.com/:p:/r/personal/jdharmaw_pmintl_net/Documents/CITA%20Chatbot%20Enhancement%20%E2%80%93%20Intent-Based%20Order%20Assistance%20(Phase%201%20%E2%80%93%20Temporary%20Solution).pptx?d=w607ad470f6a84bf4afc28d72f6c86667&amp;csf=1&amp;web=1&amp;e=GaDrTl" xr:uid="{4B4CA315-DAD7-466D-90A2-9DD265A2FB23}"/>
    <hyperlink ref="AF73" r:id="rId11" xr:uid="{416BC539-D749-41E4-9D57-B23753D4138D}"/>
    <hyperlink ref="AF37" r:id="rId12" display="https://pmicloud.sharepoint.com/:p:/r/teams/Comm.Deployment-Deployment-ID/Shared Documents/00. COMM_DEPLOYMENT/06. SPRINT/1. Sprint 2026/BRD 2026/Sprint 6 - BRD - Compile/Sprint 6 2026 - MyHero/BRD Audit Review Preparation.pptx?d=w3b7273ef7aea4783aee2f0be733ce973&amp;csf=1&amp;web=1&amp;e=wFPxDb" xr:uid="{DDC68B0B-89A1-40FC-A643-E73DCE7EADA7}"/>
    <hyperlink ref="AF125" r:id="rId13" display="https://pmicloud.sharepoint.com/:p:/r/teams/Comm.Deployment-Deployment-ID/Shared Documents/00. COMM_DEPLOYMENT/06. SPRINT/1. Sprint 2026/BRD 2026/Sprint 6 - BRD - Compile/Sprint 6 2026 - MyHero/BRD Invoice Adjustment.pptx?d=wb45b91fe07d7415fafe698f33c28c314&amp;csf=1&amp;web=1&amp;e=byeozX" xr:uid="{04B4B25C-A624-4885-A82C-00996330A4D9}"/>
    <hyperlink ref="AF68" r:id="rId14" display="https://pmicloud.sharepoint.com/:p:/r/teams/Comm.Deployment-Deployment-ID/Shared Documents/00. COMM_DEPLOYMENT/06. SPRINT/1. Sprint 2026/BRD 2026/Sprint 6 - BRD - Compile/Sprint 6 2026 - MyHero/BRD Optimize PG Cash.pptx?d=wc74d2436a716410a9f01cb8a30fb862e&amp;csf=1&amp;web=1&amp;e=3zAc8N" xr:uid="{B555FF46-8013-4F24-9C9A-2C6F837DBDA8}"/>
    <hyperlink ref="AF57" r:id="rId15" display="https://pmicloud.sharepoint.com/:p:/r/teams/Comm.Deployment-Deployment-ID/Shared Documents/00. COMM_DEPLOYMENT/06. SPRINT/1. Sprint 2026/BRD 2026/Sprint 6 - BRD - Compile/Sprint 6 2026 - MyHero/BRD Price Management Enhancement.pptx?d=w2a3cf2efe1bc48d481d1212ee17251ff&amp;csf=1&amp;web=1&amp;e=cHdMKO" xr:uid="{0FEEE7EF-069D-4329-B189-610084CE53EC}"/>
    <hyperlink ref="AF84" r:id="rId16" display="https://pmicloud.sharepoint.com/:p:/r/teams/Comm.Deployment-Deployment-ID/Shared Documents/00. COMM_DEPLOYMENT/06. SPRINT/1. Sprint 2026/BRD 2026/Sprint 6 - BRD - Compile/Sprint 6 2026 - B2B - Toko, Principal, CITA, MITA, Mitra, Mitra Order/AYO PRINCIPAL - CITA - AMO - BRD Unreg Enablement.pptx?d=wc2809ab160ad429589a5d1fdbd64f8a0&amp;csf=1&amp;web=1&amp;e=e98kYD" xr:uid="{FB902141-86B3-40A5-BE76-89BA081AACC3}"/>
    <hyperlink ref="AF91" r:id="rId17" display="https://pmicloud.sharepoint.com/:p:/r/teams/Comm.Deployment-Deployment-ID/Shared Documents/00. COMM_DEPLOYMENT/06. SPRINT/1. Sprint 2026/BRD 2026/Sprint 6 - BRD - Compile/Sprint 6 2026 - B2B - Toko, Principal, CITA, MITA, Mitra, Mitra Order/07. AYO Principal - BRD Remove Qiscus.pptx?d=w525e172a9b6841f581d6b068a6ad4f58&amp;csf=1&amp;web=1&amp;e=vm11GK" xr:uid="{A491FE8B-7A93-4D6D-B6F8-C939A9C5CE94}"/>
    <hyperlink ref="AF4" r:id="rId18" xr:uid="{7E08EDCD-3866-438B-ACB9-C0C6D0B96A10}"/>
    <hyperlink ref="AF5" r:id="rId19" xr:uid="{E104CAA2-08EF-4666-BB67-6662EB2E9F4A}"/>
    <hyperlink ref="N101" r:id="rId20" display="https://teams.microsoft.com/l/message/19:4e2a7f8397f049269a8040b1257e4f0e@thread.tacv2/1778493983033?tenantId=8b86a65e-3c3a-4406-8ac3-19a6b5cc52bc&amp;groupId=d2066fd5-f9b6-40bf-8fd2-bcf6358fd3e4&amp;parentMessageId=1778493983033&amp;teamName=AYO%20Principal%20Discussion%20%2F%20Bug%20%2F%20Report&amp;channelName=Control%20Tower%20-%20Discussion&amp;createdTime=1778493983033" xr:uid="{DCB5B9D2-7527-425B-ADAA-DF75FBB4D100}"/>
    <hyperlink ref="AF79" r:id="rId21" display="https://pmicloud-my.sharepoint.com/:p:/g/personal/rtjandra_pmintl_net/IQDIjW3NCVkiQ4Kqnde9nJO3Ae-M7D47fmSglbdQojwhSCo?e=gb9Hnp" xr:uid="{46119ECB-E327-4F6A-885F-6B3CB2F16D4D}"/>
    <hyperlink ref="AF76" r:id="rId22" display="https://pmicloud-my.sharepoint.com/:p:/g/personal/rtjandra_pmintl_net/IQDFSp63kDyZS4wql7QqyO1bARaTLRmrR4_CxBmHGxMA6-c?e=EyEJUq" xr:uid="{58E7CC9D-D403-4E26-AE9D-E6E834B05CF1}"/>
    <hyperlink ref="AF77" r:id="rId23" display="https://pmicloud-my.sharepoint.com/:p:/g/personal/rtjandra_pmintl_net/IQDFSp63kDyZS4wql7QqyO1bARaTLRmrR4_CxBmHGxMA6-c?e=EyEJUq" xr:uid="{B89DD59B-3278-4EB9-A4B7-B146E7547C27}"/>
    <hyperlink ref="AF78" r:id="rId24" display="https://pmicloud-my.sharepoint.com/:p:/g/personal/rtjandra_pmintl_net/IQDFSp63kDyZS4wql7QqyO1bARaTLRmrR4_CxBmHGxMA6-c?e=EyEJUq" xr:uid="{FA927E66-57B8-401A-A35A-8BD5454354AD}"/>
    <hyperlink ref="AF96" r:id="rId25" xr:uid="{60A879B0-5250-40FB-A4B8-4A10224938F8}"/>
    <hyperlink ref="AF28" r:id="rId26" display="https://pmicloud-my.sharepoint.com/:p:/g/personal/dpsetyaw_pmintl_net/IQBOLEi8yWLwTo7lK4FOUhkAAVRrNYre198KCS0GV1Pmkz4?e=Bi5KHf" xr:uid="{B2E87CC7-95EF-4D89-8B0E-F4B4A6E01880}"/>
    <hyperlink ref="AF130" r:id="rId27" xr:uid="{A7541115-29D7-4F76-8485-336F4B770598}"/>
    <hyperlink ref="T33" r:id="rId28" display="https://jira.app.pconnect.biz/browse/CDE-65003" xr:uid="{8CED49D5-805F-41E3-9771-47EEA534D3BA}"/>
    <hyperlink ref="T39" r:id="rId29" display="https://jira.app.pconnect.biz/browse/CDE-65007" xr:uid="{454F23F1-15D6-4E98-8D69-4328853F82F3}"/>
    <hyperlink ref="T40" r:id="rId30" display="https://jira.app.pconnect.biz/browse/CDE-65008" xr:uid="{D2AABB27-29A3-4EB6-A272-F505B4E13F18}"/>
    <hyperlink ref="AF134" r:id="rId31" display="https://pmicloud.sharepoint.com/:p:/r/teams/Comm.Deployment-Deployment-ID/Shared Documents/00. COMM_DEPLOYMENT/06. SPRINT/1. Sprint 2026/BRD 2026/Sprint 3 - BRD - Compile/Sprint 3 2026 - B2B - Toko, Principal, CITA, MITA, Mitra, Mitra Order/BRD AYO TOKO %26 AYO PRINCIPAL - Search Suggestion.pptx?d=w5ad0b928062e4a3b8bd8c716d046b828&amp;csf=1&amp;web=1&amp;e=ys2rPx" xr:uid="{2E518715-C2EA-4381-9C8B-77FAF4261C63}"/>
    <hyperlink ref="T134" r:id="rId32" xr:uid="{7650C45D-9324-4FDD-AD1A-F03AF551660A}"/>
    <hyperlink ref="T135" r:id="rId33" xr:uid="{5B333684-ABBB-446D-AA4B-038A597D841B}"/>
    <hyperlink ref="T136" r:id="rId34" xr:uid="{52269B02-5A25-41C0-9901-EDDED619242A}"/>
    <hyperlink ref="AF138" r:id="rId35" display="https://pmicloud-my.sharepoint.com/:p:/g/personal/rtjandra_pmintl_net/IQDkKJSrPigRTaHJwFC16HlsAYVEkXSWDYBFhJOqF6xgh5c?e=Uglz6K" xr:uid="{6BB9861F-8A1C-4E25-9EA1-9FD5BDDD583B}"/>
    <hyperlink ref="AF139" r:id="rId36" display="https://pmicloud-my.sharepoint.com/:p:/g/personal/rtjandra_pmintl_net/IQDgguleg_84QIkOMH44l6FSAcUUkNPi4CULzhKuQF7KX5Y?e=Ga5lWA" xr:uid="{B9E599E8-066C-4568-8D03-C8D6C48FFB6D}"/>
  </hyperlinks>
  <pageMargins left="0.7" right="0.7" top="0.75" bottom="0.75" header="0.3" footer="0.3"/>
  <pageSetup orientation="portrait" r:id="rId37"/>
  <legacyDrawing r:id="rId38"/>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0FEC7-2E97-4274-BE7A-81BFF615971C}">
  <sheetPr codeName="Sheet40"/>
  <dimension ref="A1:GR970"/>
  <sheetViews>
    <sheetView zoomScale="70" zoomScaleNormal="70" workbookViewId="0">
      <pane xSplit="6" ySplit="2" topLeftCell="Q950" activePane="bottomRight" state="frozen"/>
      <selection pane="bottomRight" activeCell="F969" sqref="F969"/>
      <selection pane="bottomLeft" activeCell="A3" sqref="A3"/>
      <selection pane="topRight" activeCell="G1" sqref="G1"/>
    </sheetView>
  </sheetViews>
  <sheetFormatPr defaultColWidth="8.5703125" defaultRowHeight="14.45"/>
  <cols>
    <col min="1" max="1" width="8.5703125" style="821"/>
    <col min="2" max="2" width="15.5703125" style="821" customWidth="1"/>
    <col min="3" max="3" width="14.5703125" style="822" bestFit="1" customWidth="1"/>
    <col min="4" max="4" width="13.5703125" style="356" customWidth="1"/>
    <col min="5" max="5" width="27.42578125" style="356" customWidth="1"/>
    <col min="6" max="6" width="65.5703125" style="356" customWidth="1"/>
    <col min="7" max="7" width="50.42578125" style="356" customWidth="1"/>
    <col min="8" max="8" width="48.42578125" style="356" bestFit="1" customWidth="1"/>
    <col min="9" max="9" width="44.42578125" style="356" bestFit="1" customWidth="1"/>
    <col min="10" max="10" width="14" style="821" customWidth="1"/>
    <col min="11" max="11" width="34.5703125" style="356" customWidth="1"/>
    <col min="12" max="12" width="16" style="356" customWidth="1"/>
    <col min="13" max="13" width="25.42578125" style="821" customWidth="1"/>
    <col min="14" max="14" width="15.42578125" style="1062" customWidth="1"/>
    <col min="15" max="15" width="23.42578125" style="821" customWidth="1"/>
    <col min="16" max="16" width="25.42578125" style="821" customWidth="1"/>
    <col min="17" max="17" width="13.5703125" style="821" bestFit="1" customWidth="1"/>
    <col min="18" max="18" width="14.42578125" style="821" bestFit="1" customWidth="1"/>
    <col min="19" max="19" width="13.42578125" style="356" bestFit="1" customWidth="1"/>
    <col min="20" max="20" width="30.5703125" style="356" customWidth="1"/>
    <col min="21" max="21" width="14" style="821" bestFit="1" customWidth="1"/>
    <col min="22" max="22" width="21.42578125" style="821" customWidth="1"/>
    <col min="23" max="23" width="21.5703125" style="821" bestFit="1" customWidth="1"/>
    <col min="24" max="24" width="22" style="821" customWidth="1"/>
    <col min="25" max="25" width="17.5703125" style="821" customWidth="1"/>
    <col min="26" max="26" width="12.42578125" style="821" customWidth="1"/>
    <col min="27" max="27" width="14" style="356" customWidth="1"/>
    <col min="28" max="29" width="19.42578125" style="821" customWidth="1"/>
    <col min="30" max="30" width="22.42578125" style="821" customWidth="1"/>
    <col min="31" max="31" width="22.42578125" style="356" customWidth="1"/>
    <col min="32" max="32" width="36.42578125" style="356" customWidth="1"/>
    <col min="33" max="33" width="14.5703125" style="821" hidden="1" customWidth="1"/>
    <col min="34" max="34" width="17" style="356" hidden="1" customWidth="1"/>
    <col min="35" max="35" width="21.5703125" style="356" hidden="1" customWidth="1"/>
    <col min="36" max="36" width="33.5703125" style="356" customWidth="1"/>
    <col min="37" max="199" width="9.42578125" style="356" bestFit="1" customWidth="1"/>
    <col min="200" max="200" width="11.5703125" style="356" customWidth="1"/>
    <col min="201" max="16384" width="8.5703125" style="356"/>
  </cols>
  <sheetData>
    <row r="1" spans="1:200">
      <c r="A1" s="806" t="s">
        <v>4466</v>
      </c>
      <c r="B1" s="1063" t="s">
        <v>2750</v>
      </c>
      <c r="C1" s="1019"/>
      <c r="D1" s="1124" t="s">
        <v>2406</v>
      </c>
      <c r="E1" s="1124" t="s">
        <v>2751</v>
      </c>
      <c r="F1" s="806" t="s">
        <v>2406</v>
      </c>
      <c r="G1" s="806" t="s">
        <v>2406</v>
      </c>
      <c r="H1" s="806" t="s">
        <v>2406</v>
      </c>
      <c r="I1" s="806" t="s">
        <v>2406</v>
      </c>
      <c r="J1" s="806" t="s">
        <v>2406</v>
      </c>
      <c r="K1" s="1124" t="s">
        <v>2406</v>
      </c>
      <c r="L1" s="1124" t="s">
        <v>2406</v>
      </c>
      <c r="M1" s="806"/>
      <c r="N1" s="807" t="s">
        <v>2752</v>
      </c>
      <c r="O1" s="808" t="s">
        <v>2752</v>
      </c>
      <c r="P1" s="808" t="s">
        <v>2753</v>
      </c>
      <c r="Q1" s="809" t="s">
        <v>2754</v>
      </c>
      <c r="R1" s="810" t="s">
        <v>2755</v>
      </c>
      <c r="S1" s="808" t="s">
        <v>2752</v>
      </c>
      <c r="T1" s="808" t="s">
        <v>2752</v>
      </c>
      <c r="U1" s="808" t="s">
        <v>2752</v>
      </c>
      <c r="V1" s="808" t="s">
        <v>2752</v>
      </c>
      <c r="W1" s="811" t="s">
        <v>694</v>
      </c>
      <c r="X1" s="811" t="s">
        <v>694</v>
      </c>
      <c r="Y1" s="811" t="s">
        <v>694</v>
      </c>
      <c r="Z1" s="811" t="s">
        <v>694</v>
      </c>
      <c r="AA1" s="811" t="s">
        <v>694</v>
      </c>
      <c r="AB1" s="811" t="s">
        <v>694</v>
      </c>
      <c r="AC1" s="811"/>
      <c r="AD1" s="811" t="s">
        <v>694</v>
      </c>
      <c r="AE1" s="811" t="s">
        <v>694</v>
      </c>
      <c r="AF1" s="812"/>
      <c r="AG1" s="1063" t="s">
        <v>2750</v>
      </c>
      <c r="AH1" s="1063" t="s">
        <v>2750</v>
      </c>
      <c r="AI1" s="1063" t="s">
        <v>2750</v>
      </c>
      <c r="AJ1" s="812"/>
    </row>
    <row r="2" spans="1:200" ht="57.95">
      <c r="A2" s="813" t="s">
        <v>6</v>
      </c>
      <c r="B2" s="813" t="s">
        <v>2756</v>
      </c>
      <c r="C2" s="1020" t="s">
        <v>2549</v>
      </c>
      <c r="D2" s="1125" t="s">
        <v>2571</v>
      </c>
      <c r="E2" s="1125" t="s">
        <v>2147</v>
      </c>
      <c r="F2" s="813" t="s">
        <v>837</v>
      </c>
      <c r="G2" s="813" t="s">
        <v>10</v>
      </c>
      <c r="H2" s="813" t="s">
        <v>11</v>
      </c>
      <c r="I2" s="813" t="s">
        <v>2550</v>
      </c>
      <c r="J2" s="813" t="s">
        <v>3825</v>
      </c>
      <c r="K2" s="1125" t="s">
        <v>2737</v>
      </c>
      <c r="L2" s="1125" t="s">
        <v>2422</v>
      </c>
      <c r="M2" s="813" t="s">
        <v>2758</v>
      </c>
      <c r="N2" s="814" t="s">
        <v>2759</v>
      </c>
      <c r="O2" s="815" t="s">
        <v>2760</v>
      </c>
      <c r="P2" s="815" t="s">
        <v>2761</v>
      </c>
      <c r="Q2" s="816" t="s">
        <v>2149</v>
      </c>
      <c r="R2" s="817" t="s">
        <v>2762</v>
      </c>
      <c r="S2" s="815" t="s">
        <v>2763</v>
      </c>
      <c r="T2" s="815" t="s">
        <v>2764</v>
      </c>
      <c r="U2" s="815" t="s">
        <v>2765</v>
      </c>
      <c r="V2" s="815" t="s">
        <v>2766</v>
      </c>
      <c r="W2" s="818" t="s">
        <v>2767</v>
      </c>
      <c r="X2" s="818" t="s">
        <v>2768</v>
      </c>
      <c r="Y2" s="818" t="s">
        <v>2769</v>
      </c>
      <c r="Z2" s="818" t="s">
        <v>2770</v>
      </c>
      <c r="AA2" s="818" t="s">
        <v>2771</v>
      </c>
      <c r="AB2" s="818" t="s">
        <v>2772</v>
      </c>
      <c r="AC2" s="818" t="s">
        <v>2773</v>
      </c>
      <c r="AD2" s="818" t="s">
        <v>2774</v>
      </c>
      <c r="AE2" s="818" t="s">
        <v>2391</v>
      </c>
      <c r="AF2" s="820" t="s">
        <v>2369</v>
      </c>
      <c r="AG2" s="813" t="s">
        <v>2775</v>
      </c>
      <c r="AH2" s="813" t="s">
        <v>2776</v>
      </c>
      <c r="AI2" s="813" t="s">
        <v>2777</v>
      </c>
      <c r="AJ2" s="820" t="s">
        <v>999</v>
      </c>
      <c r="GR2" s="356" t="s">
        <v>2780</v>
      </c>
    </row>
    <row r="3" spans="1:200" ht="174">
      <c r="A3" s="1026">
        <v>1</v>
      </c>
      <c r="B3" s="1026"/>
      <c r="C3" s="1033" t="s">
        <v>985</v>
      </c>
      <c r="D3" s="1025" t="s">
        <v>985</v>
      </c>
      <c r="E3" s="1025" t="s">
        <v>3540</v>
      </c>
      <c r="F3" s="1120" t="s">
        <v>3541</v>
      </c>
      <c r="G3" s="1115" t="s">
        <v>3542</v>
      </c>
      <c r="H3" s="1025" t="s">
        <v>3543</v>
      </c>
      <c r="I3" s="1115" t="s">
        <v>3544</v>
      </c>
      <c r="J3" s="1026">
        <v>5</v>
      </c>
      <c r="K3" s="1025" t="s">
        <v>3533</v>
      </c>
      <c r="L3" s="1025" t="s">
        <v>2525</v>
      </c>
      <c r="M3" s="1254" t="b">
        <v>0</v>
      </c>
      <c r="N3" s="1069"/>
      <c r="O3" s="1026" t="s">
        <v>1580</v>
      </c>
      <c r="P3" s="1026" t="s">
        <v>413</v>
      </c>
      <c r="Q3" s="1026">
        <v>11</v>
      </c>
      <c r="R3" s="1026"/>
      <c r="S3" s="1025"/>
      <c r="T3" s="1025"/>
      <c r="U3" s="1026"/>
      <c r="V3" s="1026"/>
      <c r="W3" s="1026"/>
      <c r="X3" s="1026" t="s">
        <v>583</v>
      </c>
      <c r="Y3" s="1026"/>
      <c r="Z3" s="1026"/>
      <c r="AA3" s="1025"/>
      <c r="AB3" s="1026"/>
      <c r="AC3" s="1026"/>
      <c r="AD3" s="1026" t="s">
        <v>413</v>
      </c>
      <c r="AE3" s="1025"/>
      <c r="AF3" s="540" t="s">
        <v>4467</v>
      </c>
      <c r="AG3" s="1026"/>
      <c r="AH3" s="1025"/>
      <c r="AI3" s="1025"/>
    </row>
    <row r="4" spans="1:200" ht="43.5">
      <c r="A4" s="1026">
        <v>2</v>
      </c>
      <c r="B4" s="1026"/>
      <c r="C4" s="1033" t="s">
        <v>985</v>
      </c>
      <c r="D4" s="1025" t="s">
        <v>985</v>
      </c>
      <c r="E4" s="1025" t="s">
        <v>4468</v>
      </c>
      <c r="F4" s="1025" t="s">
        <v>4469</v>
      </c>
      <c r="G4" s="1025" t="s">
        <v>4469</v>
      </c>
      <c r="H4" s="1025" t="s">
        <v>4469</v>
      </c>
      <c r="I4" s="1025" t="s">
        <v>4470</v>
      </c>
      <c r="J4" s="1026">
        <v>5</v>
      </c>
      <c r="K4" s="1025" t="s">
        <v>4471</v>
      </c>
      <c r="L4" s="1025" t="s">
        <v>2525</v>
      </c>
      <c r="M4" s="1254" t="b">
        <v>0</v>
      </c>
      <c r="N4" s="1069"/>
      <c r="O4" s="1026" t="s">
        <v>1580</v>
      </c>
      <c r="P4" s="1026" t="s">
        <v>4472</v>
      </c>
      <c r="Q4" s="1026">
        <v>1</v>
      </c>
      <c r="R4" s="1026"/>
      <c r="S4" s="1025"/>
      <c r="T4" s="1025"/>
      <c r="U4" s="1026"/>
      <c r="V4" s="1026"/>
      <c r="W4" s="1026"/>
      <c r="X4" s="1026" t="s">
        <v>2944</v>
      </c>
      <c r="Y4" s="1026">
        <v>5</v>
      </c>
      <c r="Z4" s="1026" t="s">
        <v>6</v>
      </c>
      <c r="AA4" s="1025"/>
      <c r="AB4" s="1026">
        <v>0</v>
      </c>
      <c r="AC4" s="1026"/>
      <c r="AD4" s="1026" t="s">
        <v>4473</v>
      </c>
      <c r="AE4" s="1097">
        <v>46184</v>
      </c>
      <c r="AF4" s="540" t="s">
        <v>4474</v>
      </c>
      <c r="AG4" s="1026"/>
      <c r="AH4" s="1025"/>
      <c r="AI4" s="1025"/>
    </row>
    <row r="5" spans="1:200" ht="333.6">
      <c r="A5" s="1026">
        <v>3</v>
      </c>
      <c r="B5" s="1026"/>
      <c r="C5" s="1026" t="s">
        <v>263</v>
      </c>
      <c r="D5" s="1025" t="s">
        <v>263</v>
      </c>
      <c r="E5" s="1025" t="s">
        <v>4052</v>
      </c>
      <c r="F5" s="786" t="s">
        <v>4423</v>
      </c>
      <c r="G5" s="356" t="s">
        <v>4424</v>
      </c>
      <c r="H5" s="1025" t="s">
        <v>4425</v>
      </c>
      <c r="I5" s="1025"/>
      <c r="J5" s="1026">
        <v>5</v>
      </c>
      <c r="K5" s="1025"/>
      <c r="L5" s="1025" t="s">
        <v>2525</v>
      </c>
      <c r="M5" s="1254" t="b">
        <v>0</v>
      </c>
      <c r="N5" s="1069"/>
      <c r="O5" s="1026" t="s">
        <v>1634</v>
      </c>
      <c r="P5" s="1026">
        <v>60</v>
      </c>
      <c r="Q5" s="1026">
        <v>2</v>
      </c>
      <c r="R5" s="1026">
        <v>2</v>
      </c>
      <c r="S5" s="1025"/>
      <c r="T5" s="1025" t="s">
        <v>4427</v>
      </c>
      <c r="U5" s="1026"/>
      <c r="V5" s="1026"/>
      <c r="W5" s="1075">
        <v>46155</v>
      </c>
      <c r="X5" s="1025" t="s">
        <v>2944</v>
      </c>
      <c r="Y5" s="1026">
        <v>5</v>
      </c>
      <c r="Z5" s="1026" t="s">
        <v>1315</v>
      </c>
      <c r="AA5" s="1025">
        <v>6</v>
      </c>
      <c r="AB5" s="1026">
        <v>20</v>
      </c>
      <c r="AC5" s="1026">
        <v>2</v>
      </c>
      <c r="AD5" s="1025"/>
      <c r="AE5" s="1025"/>
      <c r="AF5" s="1025"/>
      <c r="AG5" s="1026"/>
      <c r="AH5" s="1025"/>
      <c r="AI5" s="1025"/>
      <c r="AJ5" s="786" t="s">
        <v>4428</v>
      </c>
    </row>
    <row r="6" spans="1:200" ht="409.5">
      <c r="A6" s="1026">
        <v>3</v>
      </c>
      <c r="B6" s="1026"/>
      <c r="C6" s="1033" t="s">
        <v>42</v>
      </c>
      <c r="D6" s="1025" t="s">
        <v>42</v>
      </c>
      <c r="E6" s="1025" t="s">
        <v>4052</v>
      </c>
      <c r="F6" s="786" t="s">
        <v>4475</v>
      </c>
      <c r="G6" s="356" t="s">
        <v>4424</v>
      </c>
      <c r="H6" s="1025" t="s">
        <v>4425</v>
      </c>
      <c r="I6" s="1025"/>
      <c r="J6" s="1026">
        <v>5</v>
      </c>
      <c r="K6" s="1025" t="s">
        <v>2791</v>
      </c>
      <c r="L6" s="1025" t="s">
        <v>2525</v>
      </c>
      <c r="M6" s="1254" t="b">
        <v>0</v>
      </c>
      <c r="N6" s="1069"/>
      <c r="O6" s="1026" t="s">
        <v>2791</v>
      </c>
      <c r="P6" s="1026">
        <v>60</v>
      </c>
      <c r="Q6" s="1026">
        <v>2</v>
      </c>
      <c r="R6" s="1026">
        <v>1</v>
      </c>
      <c r="S6" s="1167">
        <v>46146</v>
      </c>
      <c r="T6" s="1085" t="s">
        <v>4476</v>
      </c>
      <c r="U6" s="1026"/>
      <c r="V6" s="1026"/>
      <c r="W6" s="1167">
        <v>46157</v>
      </c>
      <c r="X6" s="1025" t="s">
        <v>2944</v>
      </c>
      <c r="Y6" s="1026">
        <v>5</v>
      </c>
      <c r="Z6" s="1026" t="s">
        <v>1315</v>
      </c>
      <c r="AA6" s="1025">
        <v>6</v>
      </c>
      <c r="AB6" s="1026">
        <v>80</v>
      </c>
      <c r="AC6" s="1026"/>
      <c r="AD6" s="1025"/>
      <c r="AE6" s="1025"/>
      <c r="AF6" s="1025"/>
      <c r="AG6" s="1120" t="s">
        <v>4477</v>
      </c>
      <c r="AH6" s="1025"/>
      <c r="AI6" s="1025"/>
      <c r="AJ6" s="786" t="s">
        <v>4478</v>
      </c>
    </row>
    <row r="7" spans="1:200" ht="87">
      <c r="A7" s="1026">
        <v>4</v>
      </c>
      <c r="B7" s="1026"/>
      <c r="C7" s="1026" t="s">
        <v>263</v>
      </c>
      <c r="D7" s="1025" t="s">
        <v>263</v>
      </c>
      <c r="E7" s="1025" t="s">
        <v>2156</v>
      </c>
      <c r="F7" s="786" t="s">
        <v>3391</v>
      </c>
      <c r="G7" s="356" t="s">
        <v>3392</v>
      </c>
      <c r="H7" s="1025"/>
      <c r="I7" s="1025"/>
      <c r="J7" s="1026">
        <v>5</v>
      </c>
      <c r="K7" s="1025" t="s">
        <v>4479</v>
      </c>
      <c r="L7" s="1025" t="s">
        <v>2525</v>
      </c>
      <c r="M7" s="1254" t="b">
        <v>0</v>
      </c>
      <c r="N7" s="1069"/>
      <c r="O7" s="1026" t="s">
        <v>1634</v>
      </c>
      <c r="P7" s="1026">
        <v>30</v>
      </c>
      <c r="Q7" s="1026">
        <v>7</v>
      </c>
      <c r="R7" s="1026">
        <v>5</v>
      </c>
      <c r="S7" s="1025"/>
      <c r="T7" s="1026" t="s">
        <v>4445</v>
      </c>
      <c r="U7" s="1026"/>
      <c r="V7" s="1026"/>
      <c r="W7" s="1075">
        <v>46155</v>
      </c>
      <c r="X7" s="1025" t="s">
        <v>2944</v>
      </c>
      <c r="Y7" s="1026">
        <v>5</v>
      </c>
      <c r="Z7" s="1026" t="s">
        <v>6</v>
      </c>
      <c r="AA7" s="1025"/>
      <c r="AB7" s="1026">
        <v>12</v>
      </c>
      <c r="AC7" s="1026">
        <v>1</v>
      </c>
      <c r="AD7" s="1025"/>
      <c r="AE7" s="1025"/>
      <c r="AF7" s="1025"/>
      <c r="AG7" s="1026"/>
      <c r="AH7" s="1025"/>
      <c r="AI7" s="1025"/>
    </row>
    <row r="8" spans="1:200" ht="57.95">
      <c r="A8" s="1026">
        <v>5</v>
      </c>
      <c r="B8" s="1026"/>
      <c r="C8" s="1026" t="s">
        <v>263</v>
      </c>
      <c r="D8" s="1025" t="s">
        <v>263</v>
      </c>
      <c r="E8" s="1025" t="s">
        <v>4480</v>
      </c>
      <c r="F8" s="786" t="s">
        <v>4481</v>
      </c>
      <c r="G8" s="356" t="s">
        <v>4482</v>
      </c>
      <c r="H8" s="1025"/>
      <c r="I8" s="1025"/>
      <c r="J8" s="1026">
        <v>5</v>
      </c>
      <c r="K8" s="1025" t="s">
        <v>4483</v>
      </c>
      <c r="L8" s="1025" t="s">
        <v>2821</v>
      </c>
      <c r="M8" s="1254" t="b">
        <v>0</v>
      </c>
      <c r="N8" s="1069"/>
      <c r="O8" s="1026" t="s">
        <v>1634</v>
      </c>
      <c r="P8" s="1026">
        <v>18</v>
      </c>
      <c r="Q8" s="1026">
        <v>8</v>
      </c>
      <c r="R8" s="1026">
        <v>5</v>
      </c>
      <c r="S8" s="1025"/>
      <c r="T8" s="1025" t="s">
        <v>4484</v>
      </c>
      <c r="U8" s="1026"/>
      <c r="V8" s="1026"/>
      <c r="W8" s="1075">
        <v>46155</v>
      </c>
      <c r="X8" s="1025" t="s">
        <v>583</v>
      </c>
      <c r="Y8" s="1026"/>
      <c r="Z8" s="1026"/>
      <c r="AA8" s="1025"/>
      <c r="AB8" s="1026">
        <v>21</v>
      </c>
      <c r="AC8" s="1026">
        <v>1</v>
      </c>
      <c r="AD8" s="1025" t="s">
        <v>4485</v>
      </c>
      <c r="AE8" s="1025"/>
      <c r="AF8" s="1025"/>
      <c r="AG8" s="1026"/>
      <c r="AH8" s="1025"/>
      <c r="AI8" s="1025"/>
    </row>
    <row r="9" spans="1:200" ht="44.85" customHeight="1">
      <c r="A9" s="1026">
        <v>6</v>
      </c>
      <c r="B9" s="1026"/>
      <c r="C9" s="1026" t="s">
        <v>263</v>
      </c>
      <c r="D9" s="1025" t="s">
        <v>263</v>
      </c>
      <c r="E9" s="1025" t="s">
        <v>4486</v>
      </c>
      <c r="F9" s="786" t="s">
        <v>4487</v>
      </c>
      <c r="G9" s="356" t="s">
        <v>4488</v>
      </c>
      <c r="H9" s="1025"/>
      <c r="I9" s="1025"/>
      <c r="J9" s="1026">
        <v>5</v>
      </c>
      <c r="K9" s="1025" t="s">
        <v>4483</v>
      </c>
      <c r="L9" s="1025" t="s">
        <v>2525</v>
      </c>
      <c r="M9" s="1254" t="b">
        <v>0</v>
      </c>
      <c r="N9" s="1069"/>
      <c r="O9" s="1026" t="s">
        <v>1634</v>
      </c>
      <c r="P9" s="1026">
        <v>18</v>
      </c>
      <c r="Q9" s="1026">
        <v>9</v>
      </c>
      <c r="R9" s="1026">
        <v>5</v>
      </c>
      <c r="S9" s="1025"/>
      <c r="T9" s="1085" t="s">
        <v>4489</v>
      </c>
      <c r="U9" s="1026"/>
      <c r="V9" s="1026"/>
      <c r="W9" s="1075">
        <v>46155</v>
      </c>
      <c r="X9" s="1025" t="s">
        <v>583</v>
      </c>
      <c r="Y9" s="1026"/>
      <c r="Z9" s="1026"/>
      <c r="AA9" s="1025"/>
      <c r="AB9" s="1026"/>
      <c r="AC9" s="1026"/>
      <c r="AD9" s="1025" t="s">
        <v>4485</v>
      </c>
      <c r="AE9" s="1025"/>
      <c r="AF9" s="1025"/>
      <c r="AG9" s="1026"/>
      <c r="AH9" s="1025"/>
      <c r="AI9" s="1025"/>
    </row>
    <row r="10" spans="1:200" ht="48" customHeight="1">
      <c r="A10" s="1026">
        <v>7</v>
      </c>
      <c r="B10" s="1026"/>
      <c r="C10" s="1026" t="s">
        <v>263</v>
      </c>
      <c r="D10" s="1025" t="s">
        <v>263</v>
      </c>
      <c r="E10" s="1025" t="s">
        <v>4480</v>
      </c>
      <c r="F10" s="1120" t="s">
        <v>4490</v>
      </c>
      <c r="G10" s="1025" t="s">
        <v>4491</v>
      </c>
      <c r="H10" s="1025"/>
      <c r="I10" s="1025"/>
      <c r="J10" s="1026">
        <v>5</v>
      </c>
      <c r="K10" s="1025" t="s">
        <v>4483</v>
      </c>
      <c r="L10" s="1025" t="s">
        <v>2821</v>
      </c>
      <c r="M10" s="1254" t="b">
        <v>0</v>
      </c>
      <c r="N10" s="1069"/>
      <c r="O10" s="1026" t="s">
        <v>1634</v>
      </c>
      <c r="P10" s="1026">
        <v>18</v>
      </c>
      <c r="Q10" s="1026">
        <v>10</v>
      </c>
      <c r="R10" s="1026">
        <v>5</v>
      </c>
      <c r="S10" s="1025"/>
      <c r="T10" s="1085" t="s">
        <v>4492</v>
      </c>
      <c r="U10" s="1026"/>
      <c r="V10" s="1026"/>
      <c r="W10" s="1075">
        <v>46155</v>
      </c>
      <c r="X10" s="1025" t="s">
        <v>583</v>
      </c>
      <c r="Y10" s="1026"/>
      <c r="Z10" s="1026"/>
      <c r="AA10" s="1025"/>
      <c r="AB10" s="1026">
        <v>27</v>
      </c>
      <c r="AC10" s="1026">
        <v>2</v>
      </c>
      <c r="AD10" s="1025" t="s">
        <v>4485</v>
      </c>
      <c r="AE10" s="1025"/>
      <c r="AF10" s="1025"/>
      <c r="AG10" s="1026"/>
      <c r="AH10" s="1025"/>
      <c r="AI10" s="1025"/>
    </row>
    <row r="11" spans="1:200" ht="43.5">
      <c r="A11" s="1026">
        <v>8</v>
      </c>
      <c r="B11" s="1026"/>
      <c r="C11" s="1033" t="s">
        <v>985</v>
      </c>
      <c r="D11" s="1025" t="s">
        <v>985</v>
      </c>
      <c r="E11" s="1025" t="s">
        <v>4493</v>
      </c>
      <c r="F11" s="1025" t="s">
        <v>4494</v>
      </c>
      <c r="G11" s="1025" t="s">
        <v>4495</v>
      </c>
      <c r="H11" s="1025"/>
      <c r="I11" s="1025"/>
      <c r="J11" s="1026">
        <v>5</v>
      </c>
      <c r="K11" s="1025" t="s">
        <v>3114</v>
      </c>
      <c r="L11" s="1025" t="s">
        <v>2821</v>
      </c>
      <c r="M11" s="1254" t="b">
        <v>0</v>
      </c>
      <c r="N11" s="1069">
        <v>46139</v>
      </c>
      <c r="O11" s="1026" t="s">
        <v>420</v>
      </c>
      <c r="P11" s="1026">
        <v>28.5</v>
      </c>
      <c r="Q11" s="1026">
        <v>4</v>
      </c>
      <c r="R11" s="1026">
        <v>4</v>
      </c>
      <c r="S11" s="1025"/>
      <c r="T11" s="1025" t="s">
        <v>4496</v>
      </c>
      <c r="U11" s="1026"/>
      <c r="V11" s="1026"/>
      <c r="W11" s="1168">
        <v>46157</v>
      </c>
      <c r="X11" s="1026" t="s">
        <v>2944</v>
      </c>
      <c r="Y11" s="1026">
        <v>5</v>
      </c>
      <c r="Z11" s="1074" t="s">
        <v>6</v>
      </c>
      <c r="AA11" s="1026"/>
      <c r="AB11" s="1026">
        <v>36</v>
      </c>
      <c r="AC11" s="1025"/>
      <c r="AD11" s="1026"/>
      <c r="AE11" s="1097">
        <v>46210</v>
      </c>
      <c r="AG11" s="1026"/>
      <c r="AH11" s="1025"/>
      <c r="AI11" s="1025"/>
    </row>
    <row r="12" spans="1:200" ht="72.599999999999994">
      <c r="A12" s="1026">
        <v>9</v>
      </c>
      <c r="B12" s="1026"/>
      <c r="C12" s="1033" t="s">
        <v>985</v>
      </c>
      <c r="D12" s="1025" t="s">
        <v>3108</v>
      </c>
      <c r="E12" s="1025" t="s">
        <v>3548</v>
      </c>
      <c r="F12" s="1025" t="s">
        <v>3549</v>
      </c>
      <c r="G12" s="1025" t="s">
        <v>3550</v>
      </c>
      <c r="H12" s="1025"/>
      <c r="I12" s="1025" t="s">
        <v>3551</v>
      </c>
      <c r="J12" s="1026">
        <v>5</v>
      </c>
      <c r="K12" s="1025" t="s">
        <v>3534</v>
      </c>
      <c r="L12" s="1106" t="s">
        <v>2525</v>
      </c>
      <c r="M12" s="1254" t="b">
        <v>0</v>
      </c>
      <c r="N12" s="1069"/>
      <c r="O12" s="1026" t="s">
        <v>1580</v>
      </c>
      <c r="P12" s="1026">
        <v>98.8</v>
      </c>
      <c r="Q12" s="1026">
        <v>26</v>
      </c>
      <c r="R12" s="1026"/>
      <c r="S12" s="1025"/>
      <c r="T12" s="1025"/>
      <c r="U12" s="1026"/>
      <c r="V12" s="1026"/>
      <c r="W12" s="1026"/>
      <c r="X12" s="1026" t="s">
        <v>583</v>
      </c>
      <c r="Y12" s="1026"/>
      <c r="Z12" s="1026"/>
      <c r="AA12" s="1025"/>
      <c r="AB12" s="1026"/>
      <c r="AC12" s="1026"/>
      <c r="AD12" s="1026" t="s">
        <v>4497</v>
      </c>
      <c r="AE12" s="1025"/>
      <c r="AF12" s="1085" t="s">
        <v>4498</v>
      </c>
      <c r="AG12" s="1026"/>
      <c r="AH12" s="1025"/>
      <c r="AI12" s="1025"/>
    </row>
    <row r="13" spans="1:200" ht="43.5">
      <c r="A13" s="1026">
        <v>10</v>
      </c>
      <c r="B13" s="1026"/>
      <c r="C13" s="1033" t="s">
        <v>985</v>
      </c>
      <c r="D13" s="1025" t="s">
        <v>3108</v>
      </c>
      <c r="E13" s="1025" t="s">
        <v>3121</v>
      </c>
      <c r="F13" s="1025" t="s">
        <v>3122</v>
      </c>
      <c r="G13" s="1025" t="s">
        <v>3123</v>
      </c>
      <c r="H13" s="1025"/>
      <c r="I13" s="1025" t="s">
        <v>3124</v>
      </c>
      <c r="J13" s="1026">
        <v>5</v>
      </c>
      <c r="K13" s="1025" t="s">
        <v>3125</v>
      </c>
      <c r="L13" s="1025" t="s">
        <v>2821</v>
      </c>
      <c r="M13" s="1254" t="b">
        <v>0</v>
      </c>
      <c r="N13" s="1069"/>
      <c r="O13" s="1026" t="s">
        <v>89</v>
      </c>
      <c r="P13" s="1026">
        <v>32.299999999999997</v>
      </c>
      <c r="Q13" s="1026">
        <v>14</v>
      </c>
      <c r="R13" s="1026">
        <v>11</v>
      </c>
      <c r="S13" s="1025"/>
      <c r="T13" s="1025"/>
      <c r="U13" s="1026"/>
      <c r="V13" s="1026"/>
      <c r="W13" s="1026"/>
      <c r="X13" s="1026" t="s">
        <v>583</v>
      </c>
      <c r="Y13" s="1026"/>
      <c r="Z13" s="1026"/>
      <c r="AA13" s="1025"/>
      <c r="AB13" s="1026" t="s">
        <v>653</v>
      </c>
      <c r="AC13" s="1026"/>
      <c r="AD13" s="1026" t="s">
        <v>4497</v>
      </c>
      <c r="AE13" s="1025"/>
      <c r="AF13" s="1025"/>
      <c r="AG13" s="1026"/>
      <c r="AH13" s="1025"/>
      <c r="AI13" s="1025"/>
    </row>
    <row r="14" spans="1:200" ht="52.35" customHeight="1">
      <c r="A14" s="1026">
        <v>11</v>
      </c>
      <c r="B14" s="1026"/>
      <c r="C14" s="1033" t="s">
        <v>985</v>
      </c>
      <c r="D14" s="1025" t="s">
        <v>985</v>
      </c>
      <c r="E14" s="1025" t="s">
        <v>3121</v>
      </c>
      <c r="F14" s="1025" t="s">
        <v>4499</v>
      </c>
      <c r="G14" s="1025" t="s">
        <v>4500</v>
      </c>
      <c r="H14" s="1025"/>
      <c r="I14" s="1025"/>
      <c r="J14" s="1026">
        <v>5</v>
      </c>
      <c r="K14" s="1025" t="s">
        <v>4501</v>
      </c>
      <c r="L14" s="1025" t="s">
        <v>2821</v>
      </c>
      <c r="M14" s="1254" t="b">
        <v>0</v>
      </c>
      <c r="N14" s="1069"/>
      <c r="O14" s="1026" t="s">
        <v>89</v>
      </c>
      <c r="P14" s="1026">
        <v>24.7</v>
      </c>
      <c r="Q14" s="1026">
        <v>6</v>
      </c>
      <c r="R14" s="1026">
        <v>5</v>
      </c>
      <c r="S14" s="1025"/>
      <c r="T14" s="1025" t="s">
        <v>4502</v>
      </c>
      <c r="U14" s="1026"/>
      <c r="V14" s="1026"/>
      <c r="W14" s="1168">
        <v>46157</v>
      </c>
      <c r="X14" s="1026" t="s">
        <v>2944</v>
      </c>
      <c r="Y14" s="1026">
        <v>5</v>
      </c>
      <c r="Z14" s="1026" t="s">
        <v>6</v>
      </c>
      <c r="AA14" s="1026"/>
      <c r="AB14" s="1026">
        <v>42.6</v>
      </c>
      <c r="AC14" s="1026"/>
      <c r="AD14" s="1026"/>
      <c r="AE14" s="1097">
        <v>46210</v>
      </c>
      <c r="AF14" s="1025"/>
      <c r="AG14" s="1026"/>
      <c r="AH14" s="1025"/>
      <c r="AI14" s="1025"/>
    </row>
    <row r="15" spans="1:200" ht="43.5">
      <c r="A15" s="1026">
        <v>12</v>
      </c>
      <c r="B15" s="1026"/>
      <c r="C15" s="1033" t="s">
        <v>985</v>
      </c>
      <c r="D15" s="1025" t="s">
        <v>3108</v>
      </c>
      <c r="E15" s="1025" t="s">
        <v>3121</v>
      </c>
      <c r="F15" s="1025" t="s">
        <v>4168</v>
      </c>
      <c r="G15" s="1025" t="s">
        <v>4169</v>
      </c>
      <c r="H15" s="1025"/>
      <c r="I15" s="1025"/>
      <c r="J15" s="1026">
        <v>5</v>
      </c>
      <c r="K15" s="1025" t="s">
        <v>3125</v>
      </c>
      <c r="L15" s="1025" t="s">
        <v>2821</v>
      </c>
      <c r="M15" s="1254" t="b">
        <v>0</v>
      </c>
      <c r="N15" s="1069"/>
      <c r="O15" s="1026" t="s">
        <v>89</v>
      </c>
      <c r="P15" s="1026">
        <v>93.1</v>
      </c>
      <c r="Q15" s="1026">
        <v>5</v>
      </c>
      <c r="R15" s="1026">
        <v>3</v>
      </c>
      <c r="S15" s="1025"/>
      <c r="T15" s="1025" t="s">
        <v>4503</v>
      </c>
      <c r="U15" s="1026"/>
      <c r="V15" s="1026"/>
      <c r="W15" s="1168">
        <v>46157</v>
      </c>
      <c r="X15" s="1026" t="s">
        <v>2944</v>
      </c>
      <c r="Y15" s="1026">
        <v>5</v>
      </c>
      <c r="Z15" s="1026" t="s">
        <v>1315</v>
      </c>
      <c r="AA15" s="1025">
        <v>6</v>
      </c>
      <c r="AB15" s="1026">
        <v>51</v>
      </c>
      <c r="AC15" s="1026"/>
      <c r="AD15" s="1026" t="s">
        <v>4504</v>
      </c>
      <c r="AE15" s="1097">
        <v>46210</v>
      </c>
      <c r="AF15" s="1025"/>
      <c r="AG15" s="1026"/>
      <c r="AH15" s="1025"/>
      <c r="AI15" s="1025"/>
    </row>
    <row r="16" spans="1:200" ht="43.5">
      <c r="A16" s="1026">
        <v>13</v>
      </c>
      <c r="B16" s="1026"/>
      <c r="C16" s="1033" t="s">
        <v>985</v>
      </c>
      <c r="D16" s="1025" t="s">
        <v>985</v>
      </c>
      <c r="E16" s="1025" t="s">
        <v>4206</v>
      </c>
      <c r="F16" s="1025" t="s">
        <v>4505</v>
      </c>
      <c r="G16" s="1025" t="s">
        <v>4506</v>
      </c>
      <c r="H16" s="1025"/>
      <c r="I16" s="1025"/>
      <c r="J16" s="1026">
        <v>5</v>
      </c>
      <c r="K16" s="1025" t="s">
        <v>3125</v>
      </c>
      <c r="L16" s="1025" t="s">
        <v>2821</v>
      </c>
      <c r="M16" s="1254" t="b">
        <v>0</v>
      </c>
      <c r="N16" s="1069"/>
      <c r="O16" s="1026" t="s">
        <v>89</v>
      </c>
      <c r="P16" s="1026">
        <v>11.4</v>
      </c>
      <c r="Q16" s="1026">
        <v>15</v>
      </c>
      <c r="R16" s="1026">
        <v>12</v>
      </c>
      <c r="S16" s="1025"/>
      <c r="T16" s="1025"/>
      <c r="U16" s="1026"/>
      <c r="V16" s="1026"/>
      <c r="W16" s="1026"/>
      <c r="X16" s="1026" t="s">
        <v>583</v>
      </c>
      <c r="Y16" s="1026"/>
      <c r="Z16" s="1026"/>
      <c r="AA16" s="1025"/>
      <c r="AB16" s="1026" t="s">
        <v>653</v>
      </c>
      <c r="AC16" s="1026"/>
      <c r="AD16" s="1026" t="s">
        <v>4507</v>
      </c>
      <c r="AE16" s="1025"/>
      <c r="AF16" s="1025"/>
      <c r="AG16" s="1026"/>
      <c r="AH16" s="1025"/>
      <c r="AI16" s="1025"/>
    </row>
    <row r="17" spans="1:35" ht="57.95">
      <c r="A17" s="1026">
        <v>14</v>
      </c>
      <c r="B17" s="1026"/>
      <c r="C17" s="1033" t="s">
        <v>985</v>
      </c>
      <c r="D17" s="356" t="s">
        <v>3108</v>
      </c>
      <c r="E17" s="1025" t="s">
        <v>3109</v>
      </c>
      <c r="F17" s="1025" t="s">
        <v>3110</v>
      </c>
      <c r="G17" s="1025" t="s">
        <v>3111</v>
      </c>
      <c r="H17" s="1025" t="s">
        <v>3112</v>
      </c>
      <c r="J17" s="1026">
        <v>5</v>
      </c>
      <c r="K17" s="1025" t="s">
        <v>3113</v>
      </c>
      <c r="L17" s="1025" t="s">
        <v>2525</v>
      </c>
      <c r="M17" s="1254" t="b">
        <v>0</v>
      </c>
      <c r="N17" s="1069"/>
      <c r="O17" s="1025" t="s">
        <v>3114</v>
      </c>
      <c r="P17" s="1026">
        <v>117.8</v>
      </c>
      <c r="Q17" s="1026">
        <v>25</v>
      </c>
      <c r="R17" s="1026"/>
      <c r="S17" s="1025"/>
      <c r="T17" s="1025"/>
      <c r="U17" s="1026"/>
      <c r="V17" s="1026"/>
      <c r="W17" s="1168"/>
      <c r="X17" s="1026" t="s">
        <v>583</v>
      </c>
      <c r="Y17" s="1026"/>
      <c r="Z17" s="1026"/>
      <c r="AA17" s="1025"/>
      <c r="AB17" s="1052"/>
      <c r="AC17" s="1026"/>
      <c r="AD17" s="1026" t="s">
        <v>4497</v>
      </c>
      <c r="AE17" s="1097"/>
      <c r="AF17" s="1025"/>
      <c r="AG17" s="1026"/>
      <c r="AH17" s="1025"/>
      <c r="AI17" s="1025"/>
    </row>
    <row r="18" spans="1:35" ht="44.85" customHeight="1">
      <c r="A18" s="1026">
        <v>15</v>
      </c>
      <c r="B18" s="1026" t="s">
        <v>4508</v>
      </c>
      <c r="C18" s="1033" t="s">
        <v>985</v>
      </c>
      <c r="D18" s="356" t="s">
        <v>1948</v>
      </c>
      <c r="E18" s="1225" t="s">
        <v>4509</v>
      </c>
      <c r="F18" s="1115" t="s">
        <v>4510</v>
      </c>
      <c r="G18" s="1025" t="s">
        <v>4511</v>
      </c>
      <c r="H18" s="1026"/>
      <c r="J18" s="1026">
        <v>5</v>
      </c>
      <c r="K18" s="1025" t="s">
        <v>4471</v>
      </c>
      <c r="L18" s="1025" t="s">
        <v>1669</v>
      </c>
      <c r="M18" s="1254" t="b">
        <v>0</v>
      </c>
      <c r="N18" s="1069" t="s">
        <v>653</v>
      </c>
      <c r="O18" s="1026" t="s">
        <v>1580</v>
      </c>
      <c r="P18" s="1026">
        <v>0</v>
      </c>
      <c r="Q18" s="1026">
        <v>0</v>
      </c>
      <c r="R18" s="1026"/>
      <c r="S18" s="1025"/>
      <c r="T18" s="1025" t="s">
        <v>4512</v>
      </c>
      <c r="U18" s="1026"/>
      <c r="V18" s="1026"/>
      <c r="W18" s="1026" t="s">
        <v>4513</v>
      </c>
      <c r="X18" s="1026" t="s">
        <v>2535</v>
      </c>
      <c r="Y18" s="1026">
        <v>4</v>
      </c>
      <c r="Z18" s="1026" t="s">
        <v>6</v>
      </c>
      <c r="AA18" s="1025"/>
      <c r="AB18" s="1074" t="s">
        <v>653</v>
      </c>
      <c r="AC18" s="1074" t="s">
        <v>653</v>
      </c>
      <c r="AD18" s="1074" t="s">
        <v>653</v>
      </c>
      <c r="AE18" s="1097">
        <v>46167</v>
      </c>
      <c r="AF18" s="1025"/>
      <c r="AG18" s="1026"/>
      <c r="AH18" s="1025"/>
      <c r="AI18" s="1025"/>
    </row>
    <row r="19" spans="1:35" ht="87">
      <c r="A19" s="1026">
        <v>16</v>
      </c>
      <c r="B19" s="1026" t="s">
        <v>4514</v>
      </c>
      <c r="C19" s="1033" t="s">
        <v>985</v>
      </c>
      <c r="D19" s="1025" t="s">
        <v>410</v>
      </c>
      <c r="E19" s="1025" t="s">
        <v>4515</v>
      </c>
      <c r="F19" s="1025" t="s">
        <v>4516</v>
      </c>
      <c r="G19" s="1025" t="s">
        <v>3729</v>
      </c>
      <c r="H19" s="1025" t="s">
        <v>3730</v>
      </c>
      <c r="J19" s="1026">
        <v>5</v>
      </c>
      <c r="K19" s="1025" t="s">
        <v>4517</v>
      </c>
      <c r="L19" s="1025" t="s">
        <v>1669</v>
      </c>
      <c r="M19" s="1254" t="b">
        <v>0</v>
      </c>
      <c r="N19" s="1027">
        <v>46056</v>
      </c>
      <c r="O19" s="1026" t="s">
        <v>217</v>
      </c>
      <c r="P19" s="1026">
        <v>37.5</v>
      </c>
      <c r="Q19" s="1026">
        <v>0</v>
      </c>
      <c r="S19" s="1025"/>
      <c r="T19" s="1026"/>
      <c r="U19" s="1026"/>
      <c r="V19" s="1025"/>
      <c r="W19" s="1168">
        <v>46076</v>
      </c>
      <c r="X19" s="1026" t="s">
        <v>2944</v>
      </c>
      <c r="Y19" s="1026">
        <v>3</v>
      </c>
      <c r="Z19" s="1026" t="s">
        <v>1315</v>
      </c>
      <c r="AA19" s="1026">
        <v>5</v>
      </c>
      <c r="AB19" s="1026">
        <v>14</v>
      </c>
      <c r="AC19" s="1026"/>
      <c r="AD19" s="1026"/>
      <c r="AE19" s="1097">
        <v>46210</v>
      </c>
      <c r="AF19" s="1025"/>
      <c r="AG19" s="1026"/>
      <c r="AH19" s="1025"/>
      <c r="AI19" s="1025"/>
    </row>
    <row r="20" spans="1:35" ht="269.10000000000002" customHeight="1">
      <c r="A20" s="1026">
        <v>17</v>
      </c>
      <c r="B20" s="1026" t="s">
        <v>4514</v>
      </c>
      <c r="C20" s="1033" t="s">
        <v>985</v>
      </c>
      <c r="D20" s="1025" t="s">
        <v>985</v>
      </c>
      <c r="E20" s="1025" t="s">
        <v>4515</v>
      </c>
      <c r="F20" s="1025" t="s">
        <v>4518</v>
      </c>
      <c r="G20" s="1025" t="s">
        <v>4518</v>
      </c>
      <c r="H20" s="1025"/>
      <c r="J20" s="1026">
        <v>5</v>
      </c>
      <c r="K20" s="1025" t="s">
        <v>4517</v>
      </c>
      <c r="L20" s="1025" t="s">
        <v>1669</v>
      </c>
      <c r="M20" s="1254" t="b">
        <v>0</v>
      </c>
      <c r="N20" s="1069">
        <v>46058</v>
      </c>
      <c r="O20" s="1026" t="s">
        <v>217</v>
      </c>
      <c r="P20" s="1026">
        <v>10</v>
      </c>
      <c r="Q20" s="1026">
        <v>0</v>
      </c>
      <c r="R20" s="1026"/>
      <c r="S20" s="1025"/>
      <c r="T20" s="1025"/>
      <c r="U20" s="1026"/>
      <c r="V20" s="1026"/>
      <c r="W20" s="1168">
        <v>46076</v>
      </c>
      <c r="X20" s="1026" t="s">
        <v>2944</v>
      </c>
      <c r="Y20" s="1026">
        <v>3</v>
      </c>
      <c r="Z20" s="1026" t="s">
        <v>1315</v>
      </c>
      <c r="AA20" s="1026">
        <v>5</v>
      </c>
      <c r="AB20" s="1026">
        <v>42.5</v>
      </c>
      <c r="AC20" s="1026"/>
      <c r="AD20" s="1026"/>
      <c r="AE20" s="1097">
        <v>46210</v>
      </c>
      <c r="AF20" s="1025"/>
      <c r="AG20" s="1026"/>
      <c r="AH20" s="1025"/>
      <c r="AI20" s="1025"/>
    </row>
    <row r="21" spans="1:35" ht="72" customHeight="1">
      <c r="A21" s="1026">
        <v>18</v>
      </c>
      <c r="B21" s="1025" t="s">
        <v>4519</v>
      </c>
      <c r="C21" s="1033" t="s">
        <v>985</v>
      </c>
      <c r="D21" s="1025" t="s">
        <v>3093</v>
      </c>
      <c r="E21" s="1025" t="s">
        <v>4520</v>
      </c>
      <c r="F21" s="356" t="s">
        <v>4521</v>
      </c>
      <c r="G21" s="1025" t="s">
        <v>4521</v>
      </c>
      <c r="H21" s="1025"/>
      <c r="J21" s="1026">
        <v>5</v>
      </c>
      <c r="K21" s="1025" t="s">
        <v>3947</v>
      </c>
      <c r="L21" s="1025" t="s">
        <v>1669</v>
      </c>
      <c r="M21" s="1254" t="b">
        <v>0</v>
      </c>
      <c r="N21" s="1069"/>
      <c r="O21" s="1026" t="s">
        <v>1580</v>
      </c>
      <c r="P21" s="1026">
        <v>9</v>
      </c>
      <c r="Q21" s="1026">
        <v>0</v>
      </c>
      <c r="R21" s="1026"/>
      <c r="S21" s="1025"/>
      <c r="U21" s="1026"/>
      <c r="V21" s="1026"/>
      <c r="W21" s="1168">
        <v>46380</v>
      </c>
      <c r="X21" s="1026" t="s">
        <v>2944</v>
      </c>
      <c r="Y21" s="1026">
        <v>2</v>
      </c>
      <c r="Z21" s="1026" t="s">
        <v>1315</v>
      </c>
      <c r="AA21" s="1026">
        <v>5</v>
      </c>
      <c r="AB21" s="1026"/>
      <c r="AC21" s="1026"/>
      <c r="AD21" s="1026"/>
      <c r="AE21" s="1025"/>
      <c r="AF21" s="1025"/>
      <c r="AG21" s="1026"/>
      <c r="AH21" s="1025"/>
      <c r="AI21" s="1025"/>
    </row>
    <row r="22" spans="1:35" ht="36" customHeight="1">
      <c r="A22" s="1026">
        <v>19</v>
      </c>
      <c r="B22" s="1026" t="s">
        <v>4522</v>
      </c>
      <c r="C22" s="1033" t="s">
        <v>985</v>
      </c>
      <c r="D22" s="1025" t="s">
        <v>4523</v>
      </c>
      <c r="E22" s="1025" t="s">
        <v>2188</v>
      </c>
      <c r="F22" s="356" t="s">
        <v>4524</v>
      </c>
      <c r="G22" s="1025" t="s">
        <v>4525</v>
      </c>
      <c r="H22" s="1033"/>
      <c r="J22" s="1026">
        <v>5</v>
      </c>
      <c r="K22" s="1025" t="s">
        <v>4385</v>
      </c>
      <c r="L22" s="1025" t="s">
        <v>1669</v>
      </c>
      <c r="M22" s="1254" t="b">
        <v>0</v>
      </c>
      <c r="N22" s="1027" t="s">
        <v>653</v>
      </c>
      <c r="O22" s="1026" t="s">
        <v>89</v>
      </c>
      <c r="P22" s="1026">
        <v>0</v>
      </c>
      <c r="Q22" s="1026">
        <v>0</v>
      </c>
      <c r="R22" s="1026"/>
      <c r="S22" s="1025"/>
      <c r="T22" s="356" t="s">
        <v>4526</v>
      </c>
      <c r="U22" s="1026"/>
      <c r="V22" s="1026"/>
      <c r="W22" s="1168">
        <v>46135</v>
      </c>
      <c r="X22" s="1026" t="s">
        <v>2944</v>
      </c>
      <c r="Y22" s="1026">
        <v>3</v>
      </c>
      <c r="Z22" s="1026" t="s">
        <v>1315</v>
      </c>
      <c r="AA22" s="1026">
        <v>5</v>
      </c>
      <c r="AB22" s="1150">
        <v>0</v>
      </c>
      <c r="AC22" s="1026"/>
      <c r="AD22" s="1026" t="s">
        <v>4527</v>
      </c>
      <c r="AE22" s="1025"/>
      <c r="AF22" s="1025"/>
      <c r="AG22" s="1026"/>
      <c r="AH22" s="1025"/>
      <c r="AI22" s="1025"/>
    </row>
    <row r="23" spans="1:35" ht="128.85" customHeight="1">
      <c r="A23" s="1026">
        <v>20</v>
      </c>
      <c r="B23" s="1026" t="s">
        <v>4528</v>
      </c>
      <c r="C23" s="1033" t="s">
        <v>985</v>
      </c>
      <c r="D23" s="1025" t="s">
        <v>526</v>
      </c>
      <c r="E23" s="1025" t="s">
        <v>2186</v>
      </c>
      <c r="F23" s="1025" t="s">
        <v>4529</v>
      </c>
      <c r="G23" s="1025" t="s">
        <v>4530</v>
      </c>
      <c r="H23" s="1033"/>
      <c r="J23" s="1026">
        <v>5</v>
      </c>
      <c r="K23" s="1025"/>
      <c r="L23" s="1025" t="s">
        <v>1669</v>
      </c>
      <c r="M23" s="1254" t="b">
        <v>0</v>
      </c>
      <c r="N23" s="1027"/>
      <c r="O23" s="1026" t="s">
        <v>4531</v>
      </c>
      <c r="P23" s="1026" t="s">
        <v>4532</v>
      </c>
      <c r="Q23" s="1026">
        <v>0</v>
      </c>
      <c r="S23" s="1025"/>
      <c r="T23" s="1025" t="s">
        <v>4533</v>
      </c>
      <c r="U23" s="1026"/>
      <c r="V23" s="1026"/>
      <c r="W23" s="1168">
        <v>46045</v>
      </c>
      <c r="X23" s="1026" t="s">
        <v>2944</v>
      </c>
      <c r="Y23" s="1026">
        <v>2</v>
      </c>
      <c r="Z23" s="1026" t="s">
        <v>1315</v>
      </c>
      <c r="AA23" s="1026"/>
      <c r="AB23" s="1026" t="s">
        <v>4532</v>
      </c>
      <c r="AC23" s="1026"/>
      <c r="AD23" s="1026"/>
      <c r="AE23" s="1025"/>
      <c r="AF23" s="1025"/>
      <c r="AG23" s="1026"/>
      <c r="AH23" s="1025"/>
      <c r="AI23" s="1025"/>
    </row>
    <row r="24" spans="1:35" ht="113.1" customHeight="1">
      <c r="A24" s="1026">
        <v>20</v>
      </c>
      <c r="B24" s="1033" t="s">
        <v>4534</v>
      </c>
      <c r="C24" s="1025" t="s">
        <v>94</v>
      </c>
      <c r="D24" s="1025" t="s">
        <v>94</v>
      </c>
      <c r="E24" s="1025" t="s">
        <v>2151</v>
      </c>
      <c r="F24" s="1033" t="s">
        <v>4535</v>
      </c>
      <c r="G24" s="1025" t="s">
        <v>4536</v>
      </c>
      <c r="H24" s="1033" t="s">
        <v>4537</v>
      </c>
      <c r="I24" s="356" t="s">
        <v>4536</v>
      </c>
      <c r="J24" s="1026">
        <v>5</v>
      </c>
      <c r="K24" s="1025" t="s">
        <v>4538</v>
      </c>
      <c r="L24" s="1025" t="s">
        <v>2821</v>
      </c>
      <c r="M24" s="1062"/>
      <c r="N24" s="1069">
        <v>46091</v>
      </c>
      <c r="O24" s="1026" t="s">
        <v>2977</v>
      </c>
      <c r="P24" s="1026">
        <v>13</v>
      </c>
      <c r="Q24" s="1026">
        <v>1</v>
      </c>
      <c r="R24" s="1026">
        <v>4</v>
      </c>
      <c r="S24" s="1078" t="s">
        <v>4539</v>
      </c>
      <c r="T24" s="1102" t="s">
        <v>4540</v>
      </c>
      <c r="U24" s="1026"/>
      <c r="V24" s="1075"/>
      <c r="W24" s="1075" t="s">
        <v>4440</v>
      </c>
      <c r="X24" s="1025" t="s">
        <v>2944</v>
      </c>
      <c r="Y24" s="1026">
        <v>5</v>
      </c>
      <c r="Z24" s="1026" t="s">
        <v>6</v>
      </c>
      <c r="AA24" s="1025"/>
      <c r="AB24" s="821">
        <v>10</v>
      </c>
      <c r="AC24" s="821">
        <v>2</v>
      </c>
      <c r="AD24" s="356"/>
      <c r="AE24" s="1078" t="s">
        <v>4541</v>
      </c>
      <c r="AF24" s="1025"/>
      <c r="AG24" s="1025" t="s">
        <v>4542</v>
      </c>
      <c r="AH24" s="1025"/>
      <c r="AI24" s="1025"/>
    </row>
    <row r="25" spans="1:35" ht="87">
      <c r="A25" s="1026">
        <v>21</v>
      </c>
      <c r="B25" s="1026" t="s">
        <v>4543</v>
      </c>
      <c r="C25" s="1033" t="s">
        <v>985</v>
      </c>
      <c r="D25" s="1025" t="s">
        <v>1948</v>
      </c>
      <c r="E25" s="1025" t="s">
        <v>2186</v>
      </c>
      <c r="F25" s="356" t="s">
        <v>4544</v>
      </c>
      <c r="G25" s="356" t="s">
        <v>4545</v>
      </c>
      <c r="H25" s="822"/>
      <c r="J25" s="1026">
        <v>5</v>
      </c>
      <c r="K25" s="1025"/>
      <c r="L25" s="1025" t="s">
        <v>1669</v>
      </c>
      <c r="M25" s="1254" t="b">
        <v>0</v>
      </c>
      <c r="N25" s="1027"/>
      <c r="O25" s="1026" t="s">
        <v>4531</v>
      </c>
      <c r="P25" s="1026" t="s">
        <v>4532</v>
      </c>
      <c r="Q25" s="1026">
        <v>0</v>
      </c>
      <c r="R25" s="1026"/>
      <c r="S25" s="1025"/>
      <c r="T25" s="1025" t="s">
        <v>4533</v>
      </c>
      <c r="U25" s="1026"/>
      <c r="V25" s="1026"/>
      <c r="W25" s="1168">
        <v>46045</v>
      </c>
      <c r="X25" s="1026" t="s">
        <v>2944</v>
      </c>
      <c r="Y25" s="1026">
        <v>2</v>
      </c>
      <c r="Z25" s="1026" t="s">
        <v>1315</v>
      </c>
      <c r="AA25" s="1026"/>
      <c r="AB25" s="1026" t="s">
        <v>4532</v>
      </c>
      <c r="AC25" s="1026"/>
      <c r="AE25" s="1025"/>
      <c r="AF25" s="1025"/>
      <c r="AG25" s="1026"/>
      <c r="AH25" s="1025"/>
      <c r="AI25" s="1025"/>
    </row>
    <row r="26" spans="1:35" ht="29.1">
      <c r="A26" s="1026">
        <v>22</v>
      </c>
      <c r="B26" s="1026" t="s">
        <v>3713</v>
      </c>
      <c r="C26" s="1033" t="s">
        <v>985</v>
      </c>
      <c r="D26" s="1025" t="s">
        <v>2042</v>
      </c>
      <c r="E26" s="1025" t="s">
        <v>2042</v>
      </c>
      <c r="F26" s="1025" t="s">
        <v>407</v>
      </c>
      <c r="G26" s="1025" t="s">
        <v>408</v>
      </c>
      <c r="H26" s="1033"/>
      <c r="J26" s="1026">
        <v>5</v>
      </c>
      <c r="K26" s="1025"/>
      <c r="L26" s="1025" t="s">
        <v>1669</v>
      </c>
      <c r="M26" s="1254" t="b">
        <v>0</v>
      </c>
      <c r="N26" s="1027"/>
      <c r="O26" s="1026" t="s">
        <v>89</v>
      </c>
      <c r="P26" s="1026" t="s">
        <v>4532</v>
      </c>
      <c r="Q26" s="1026">
        <v>0</v>
      </c>
      <c r="R26" s="1026"/>
      <c r="S26" s="1025"/>
      <c r="T26" s="1025" t="s">
        <v>4533</v>
      </c>
      <c r="U26" s="1026"/>
      <c r="V26" s="1026"/>
      <c r="W26" s="1168">
        <v>46045</v>
      </c>
      <c r="X26" s="1026" t="s">
        <v>2944</v>
      </c>
      <c r="Y26" s="1026">
        <v>2</v>
      </c>
      <c r="Z26" s="1026" t="s">
        <v>1315</v>
      </c>
      <c r="AA26" s="1026"/>
      <c r="AB26" s="1026" t="s">
        <v>4532</v>
      </c>
      <c r="AC26" s="1026"/>
      <c r="AE26" s="1025"/>
      <c r="AF26" s="1025"/>
      <c r="AG26" s="1026"/>
      <c r="AH26" s="1025"/>
      <c r="AI26" s="1025"/>
    </row>
    <row r="27" spans="1:35" ht="57.95">
      <c r="A27" s="1026">
        <v>23</v>
      </c>
      <c r="B27" s="1026" t="s">
        <v>4546</v>
      </c>
      <c r="C27" s="1033" t="s">
        <v>985</v>
      </c>
      <c r="D27" s="1025" t="s">
        <v>4407</v>
      </c>
      <c r="E27" s="1025" t="s">
        <v>4179</v>
      </c>
      <c r="F27" s="1025" t="s">
        <v>4180</v>
      </c>
      <c r="G27" s="1025" t="s">
        <v>4181</v>
      </c>
      <c r="H27" s="1025"/>
      <c r="J27" s="1026">
        <v>5</v>
      </c>
      <c r="K27" s="1025" t="s">
        <v>4408</v>
      </c>
      <c r="L27" s="1025" t="s">
        <v>1669</v>
      </c>
      <c r="M27" s="1254" t="b">
        <v>0</v>
      </c>
      <c r="N27" s="1168">
        <v>46057</v>
      </c>
      <c r="O27" s="1026" t="s">
        <v>4409</v>
      </c>
      <c r="P27" s="1026">
        <v>110.2</v>
      </c>
      <c r="Q27" s="1026">
        <v>0</v>
      </c>
      <c r="R27" s="1026"/>
      <c r="S27" s="1025"/>
      <c r="T27" s="1025" t="s">
        <v>4547</v>
      </c>
      <c r="U27" s="1025"/>
      <c r="V27" s="1025"/>
      <c r="W27" s="1168">
        <v>46122</v>
      </c>
      <c r="X27" s="821" t="s">
        <v>2944</v>
      </c>
      <c r="Y27" s="1026">
        <v>5</v>
      </c>
      <c r="Z27" s="1026" t="s">
        <v>1315</v>
      </c>
      <c r="AA27" s="1026">
        <v>6</v>
      </c>
      <c r="AB27" s="1026">
        <v>82</v>
      </c>
      <c r="AC27" s="1026"/>
      <c r="AD27" s="1026"/>
      <c r="AE27" s="1097">
        <v>46239</v>
      </c>
      <c r="AF27" s="1025"/>
      <c r="AG27" s="1026"/>
      <c r="AH27" s="1025"/>
      <c r="AI27" s="1025"/>
    </row>
    <row r="28" spans="1:35" ht="72.599999999999994">
      <c r="A28" s="1026">
        <v>24</v>
      </c>
      <c r="B28" s="1026"/>
      <c r="C28" s="1033" t="s">
        <v>985</v>
      </c>
      <c r="D28" s="356" t="s">
        <v>526</v>
      </c>
      <c r="E28" s="356" t="s">
        <v>4209</v>
      </c>
      <c r="F28" s="356" t="s">
        <v>4210</v>
      </c>
      <c r="G28" s="356" t="s">
        <v>4211</v>
      </c>
      <c r="J28" s="821">
        <v>5</v>
      </c>
      <c r="K28" s="356" t="s">
        <v>4379</v>
      </c>
      <c r="L28" s="1025" t="s">
        <v>1669</v>
      </c>
      <c r="M28" s="1254" t="b">
        <v>0</v>
      </c>
      <c r="O28" s="821" t="s">
        <v>653</v>
      </c>
      <c r="P28" s="1026">
        <v>55</v>
      </c>
      <c r="Q28" s="1026">
        <v>0</v>
      </c>
      <c r="R28" s="1026"/>
      <c r="S28" s="1025"/>
      <c r="T28" s="1025"/>
      <c r="U28" s="1026"/>
      <c r="V28" s="1026"/>
      <c r="W28" s="1168">
        <v>46122</v>
      </c>
      <c r="X28" s="821" t="s">
        <v>583</v>
      </c>
      <c r="AA28" s="1026"/>
      <c r="AB28" s="1026">
        <v>55</v>
      </c>
      <c r="AC28" s="1026"/>
      <c r="AD28" s="1026" t="s">
        <v>4548</v>
      </c>
      <c r="AE28" s="1025"/>
      <c r="AF28" s="1025"/>
      <c r="AG28" s="1026"/>
      <c r="AH28" s="1025"/>
      <c r="AI28" s="1025"/>
    </row>
    <row r="29" spans="1:35" ht="101.45">
      <c r="A29" s="1026">
        <v>25</v>
      </c>
      <c r="B29" s="1026"/>
      <c r="C29" s="1033" t="s">
        <v>985</v>
      </c>
      <c r="D29" s="1025" t="s">
        <v>3073</v>
      </c>
      <c r="E29" s="1025" t="s">
        <v>3087</v>
      </c>
      <c r="F29" s="1033" t="s">
        <v>3088</v>
      </c>
      <c r="G29" s="1115" t="s">
        <v>3089</v>
      </c>
      <c r="H29" s="1128" t="s">
        <v>3090</v>
      </c>
      <c r="I29" s="1025" t="s">
        <v>3091</v>
      </c>
      <c r="J29" s="1026">
        <v>5</v>
      </c>
      <c r="K29" s="1025" t="s">
        <v>3092</v>
      </c>
      <c r="L29" s="1025" t="s">
        <v>2958</v>
      </c>
      <c r="M29" s="1254" t="b">
        <v>0</v>
      </c>
      <c r="N29" s="1069"/>
      <c r="O29" s="1026"/>
      <c r="P29" s="1052">
        <v>163.39999999999998</v>
      </c>
      <c r="Q29" s="1026">
        <v>7</v>
      </c>
      <c r="R29" s="1026">
        <v>6</v>
      </c>
      <c r="S29" s="1025"/>
      <c r="T29" s="1025"/>
      <c r="U29" s="1026"/>
      <c r="V29" s="1026"/>
      <c r="W29" s="1026"/>
      <c r="X29" s="1026" t="s">
        <v>583</v>
      </c>
      <c r="Y29" s="1026"/>
      <c r="Z29" s="1026"/>
      <c r="AA29" s="1025"/>
      <c r="AB29" s="1026" t="s">
        <v>653</v>
      </c>
      <c r="AC29" s="1026"/>
      <c r="AD29" s="821" t="s">
        <v>4497</v>
      </c>
      <c r="AE29" s="1025"/>
      <c r="AF29" s="1025"/>
      <c r="AG29" s="1026"/>
      <c r="AH29" s="1025"/>
      <c r="AI29" s="1025"/>
    </row>
    <row r="30" spans="1:35" ht="143.85" customHeight="1">
      <c r="A30" s="1026">
        <v>26</v>
      </c>
      <c r="B30" s="1026"/>
      <c r="C30" s="1033" t="s">
        <v>985</v>
      </c>
      <c r="D30" s="1025" t="s">
        <v>985</v>
      </c>
      <c r="E30" s="1025" t="s">
        <v>2188</v>
      </c>
      <c r="F30" s="1025" t="s">
        <v>3137</v>
      </c>
      <c r="G30" s="1025" t="s">
        <v>3138</v>
      </c>
      <c r="H30" s="1025" t="s">
        <v>3138</v>
      </c>
      <c r="I30" s="1026"/>
      <c r="J30" s="821">
        <v>5</v>
      </c>
      <c r="K30" s="1025"/>
      <c r="L30" s="1025" t="s">
        <v>2958</v>
      </c>
      <c r="M30" s="1254" t="b">
        <v>0</v>
      </c>
      <c r="N30" s="1148"/>
      <c r="O30" s="821" t="s">
        <v>1544</v>
      </c>
      <c r="P30" s="1026">
        <v>47.5</v>
      </c>
      <c r="Q30" s="1026">
        <v>27</v>
      </c>
      <c r="R30" s="1026"/>
      <c r="S30" s="1026"/>
      <c r="T30" s="1025"/>
      <c r="U30" s="1025"/>
      <c r="V30" s="1026"/>
      <c r="W30" s="1115" t="s">
        <v>653</v>
      </c>
      <c r="X30" s="1026" t="s">
        <v>583</v>
      </c>
      <c r="Y30" s="1115" t="s">
        <v>653</v>
      </c>
      <c r="Z30" s="1115" t="s">
        <v>653</v>
      </c>
      <c r="AA30" s="1026"/>
      <c r="AB30" s="1025"/>
      <c r="AC30" s="1025"/>
      <c r="AD30" s="821" t="s">
        <v>4497</v>
      </c>
      <c r="AE30" s="1025"/>
      <c r="AF30" s="1025"/>
      <c r="AG30" s="1026"/>
      <c r="AH30" s="1025"/>
      <c r="AI30" s="1025"/>
    </row>
    <row r="31" spans="1:35" ht="57.95">
      <c r="A31" s="1026">
        <v>27</v>
      </c>
      <c r="B31" s="1026"/>
      <c r="C31" s="1033" t="s">
        <v>985</v>
      </c>
      <c r="D31" s="1025" t="s">
        <v>3093</v>
      </c>
      <c r="E31" s="1025" t="s">
        <v>2188</v>
      </c>
      <c r="F31" s="1025" t="s">
        <v>3131</v>
      </c>
      <c r="G31" s="1025" t="s">
        <v>3132</v>
      </c>
      <c r="H31" s="1033" t="s">
        <v>3133</v>
      </c>
      <c r="I31" s="1026"/>
      <c r="J31" s="1026">
        <v>5</v>
      </c>
      <c r="K31" s="1025"/>
      <c r="L31" s="1025" t="s">
        <v>2958</v>
      </c>
      <c r="M31" s="1254" t="b">
        <v>0</v>
      </c>
      <c r="N31" s="1148"/>
      <c r="O31" s="1026" t="s">
        <v>1544</v>
      </c>
      <c r="P31" s="821">
        <v>26.6</v>
      </c>
      <c r="Q31" s="821">
        <v>18</v>
      </c>
      <c r="R31" s="1026"/>
      <c r="S31" s="1026"/>
      <c r="T31" s="1025"/>
      <c r="U31" s="1025"/>
      <c r="V31" s="1026"/>
      <c r="W31" s="1026"/>
      <c r="X31" s="1026" t="s">
        <v>583</v>
      </c>
      <c r="Y31" s="1026"/>
      <c r="Z31" s="1026"/>
      <c r="AA31" s="1025"/>
      <c r="AB31" s="1026"/>
      <c r="AC31" s="1026"/>
      <c r="AD31" s="1026" t="s">
        <v>4497</v>
      </c>
      <c r="AE31" s="1025"/>
      <c r="AF31" s="1025"/>
      <c r="AG31" s="1026"/>
      <c r="AH31" s="1025"/>
      <c r="AI31" s="1025"/>
    </row>
    <row r="32" spans="1:35" ht="130.5">
      <c r="A32" s="1026">
        <v>28</v>
      </c>
      <c r="B32" s="1026"/>
      <c r="C32" s="1033" t="s">
        <v>985</v>
      </c>
      <c r="D32" s="1025" t="s">
        <v>3093</v>
      </c>
      <c r="E32" s="1025" t="s">
        <v>2188</v>
      </c>
      <c r="F32" s="1025" t="s">
        <v>3134</v>
      </c>
      <c r="G32" s="1025" t="s">
        <v>3135</v>
      </c>
      <c r="H32" s="1128" t="s">
        <v>3136</v>
      </c>
      <c r="I32" s="1026"/>
      <c r="J32" s="821">
        <v>5</v>
      </c>
      <c r="K32" s="1025"/>
      <c r="L32" s="1025" t="s">
        <v>2958</v>
      </c>
      <c r="M32" s="1254" t="b">
        <v>0</v>
      </c>
      <c r="N32" s="1148"/>
      <c r="O32" s="1026" t="s">
        <v>1580</v>
      </c>
      <c r="P32" s="1026">
        <v>13.3</v>
      </c>
      <c r="Q32" s="1026">
        <v>19</v>
      </c>
      <c r="R32" s="1026"/>
      <c r="S32" s="1026"/>
      <c r="T32" s="1025"/>
      <c r="U32" s="1025"/>
      <c r="V32" s="1026"/>
      <c r="W32" s="1026"/>
      <c r="X32" s="821" t="s">
        <v>583</v>
      </c>
      <c r="AD32" s="1026" t="s">
        <v>4497</v>
      </c>
      <c r="AE32" s="1025"/>
      <c r="AF32" s="1025"/>
      <c r="AG32" s="1026"/>
      <c r="AH32" s="1025"/>
      <c r="AI32" s="1025"/>
    </row>
    <row r="33" spans="1:35" ht="29.1">
      <c r="A33" s="1026">
        <v>29</v>
      </c>
      <c r="B33" s="1025" t="s">
        <v>3712</v>
      </c>
      <c r="C33" s="1033" t="s">
        <v>985</v>
      </c>
      <c r="D33" s="1025" t="s">
        <v>985</v>
      </c>
      <c r="E33" s="1025" t="s">
        <v>3341</v>
      </c>
      <c r="F33" s="1025" t="s">
        <v>3342</v>
      </c>
      <c r="G33" s="1177" t="s">
        <v>3343</v>
      </c>
      <c r="H33" s="1025"/>
      <c r="I33" s="1025"/>
      <c r="J33" s="1026">
        <v>5</v>
      </c>
      <c r="K33" s="1025" t="s">
        <v>1634</v>
      </c>
      <c r="L33" s="1025" t="s">
        <v>2958</v>
      </c>
      <c r="M33" s="1254" t="b">
        <v>0</v>
      </c>
      <c r="N33" s="1069">
        <v>46058</v>
      </c>
      <c r="O33" s="1026"/>
      <c r="P33" s="1026" t="s">
        <v>4549</v>
      </c>
      <c r="R33" s="1026"/>
      <c r="S33" s="1025"/>
      <c r="T33" s="1025"/>
      <c r="U33" s="1026"/>
      <c r="V33" s="1026"/>
      <c r="W33" s="1026"/>
      <c r="X33" s="821" t="s">
        <v>583</v>
      </c>
      <c r="AD33" s="821" t="s">
        <v>4550</v>
      </c>
      <c r="AE33" s="1025"/>
      <c r="AG33" s="1026"/>
      <c r="AH33" s="1025"/>
      <c r="AI33" s="1025"/>
    </row>
    <row r="34" spans="1:35" ht="130.5">
      <c r="A34" s="1026">
        <v>30</v>
      </c>
      <c r="B34" s="1026"/>
      <c r="C34" s="1033" t="s">
        <v>985</v>
      </c>
      <c r="D34" s="1025" t="s">
        <v>3073</v>
      </c>
      <c r="E34" s="1025" t="s">
        <v>4170</v>
      </c>
      <c r="F34" s="1025" t="s">
        <v>4171</v>
      </c>
      <c r="G34" s="1025" t="s">
        <v>4172</v>
      </c>
      <c r="H34" s="1025" t="s">
        <v>4173</v>
      </c>
      <c r="I34" s="800" t="s">
        <v>4382</v>
      </c>
      <c r="J34" s="821">
        <v>5</v>
      </c>
      <c r="K34" s="1025" t="s">
        <v>3363</v>
      </c>
      <c r="L34" s="1025" t="s">
        <v>2958</v>
      </c>
      <c r="M34" s="1254" t="b">
        <v>0</v>
      </c>
      <c r="N34" s="1069">
        <v>46090</v>
      </c>
      <c r="O34" s="821" t="s">
        <v>420</v>
      </c>
      <c r="P34" s="821">
        <v>138.69999999999999</v>
      </c>
      <c r="Q34" s="1026">
        <v>10</v>
      </c>
      <c r="R34" s="1026">
        <v>9</v>
      </c>
      <c r="S34" s="1025"/>
      <c r="T34" s="1025"/>
      <c r="U34" s="1026"/>
      <c r="V34" s="1026"/>
      <c r="W34" s="1026"/>
      <c r="X34" s="821" t="s">
        <v>583</v>
      </c>
      <c r="AB34" s="1026" t="s">
        <v>653</v>
      </c>
      <c r="AC34" s="1026"/>
      <c r="AD34" s="1026" t="s">
        <v>4497</v>
      </c>
      <c r="AE34" s="1025"/>
      <c r="AF34" s="1025"/>
      <c r="AG34" s="1026"/>
      <c r="AH34" s="1025"/>
      <c r="AI34" s="1025"/>
    </row>
    <row r="35" spans="1:35" ht="72.599999999999994">
      <c r="A35" s="1026">
        <v>31</v>
      </c>
      <c r="B35" s="1026"/>
      <c r="C35" s="1033" t="s">
        <v>985</v>
      </c>
      <c r="D35" s="356" t="s">
        <v>3954</v>
      </c>
      <c r="E35" s="356" t="s">
        <v>3955</v>
      </c>
      <c r="F35" s="356" t="s">
        <v>3956</v>
      </c>
      <c r="G35" s="356" t="s">
        <v>3957</v>
      </c>
      <c r="H35" s="356" t="s">
        <v>3958</v>
      </c>
      <c r="I35" s="800" t="s">
        <v>3959</v>
      </c>
      <c r="J35" s="1026">
        <v>5</v>
      </c>
      <c r="K35" s="356" t="s">
        <v>3363</v>
      </c>
      <c r="L35" s="1025" t="s">
        <v>2958</v>
      </c>
      <c r="M35" s="1254" t="b">
        <v>0</v>
      </c>
      <c r="O35" s="821" t="s">
        <v>420</v>
      </c>
      <c r="P35" s="1026">
        <v>47.5</v>
      </c>
      <c r="Q35" s="821">
        <v>9</v>
      </c>
      <c r="R35" s="821">
        <v>8</v>
      </c>
      <c r="W35" s="1026"/>
      <c r="X35" s="821" t="s">
        <v>583</v>
      </c>
      <c r="Y35" s="1026"/>
      <c r="Z35" s="1026"/>
      <c r="AA35" s="1025"/>
      <c r="AB35" s="1026" t="s">
        <v>653</v>
      </c>
      <c r="AC35" s="1026"/>
      <c r="AD35" s="1026" t="s">
        <v>4497</v>
      </c>
      <c r="AE35" s="1025"/>
      <c r="AF35" s="1025"/>
      <c r="AG35" s="1026"/>
      <c r="AH35" s="1025"/>
      <c r="AI35" s="1025"/>
    </row>
    <row r="36" spans="1:35" ht="57.95">
      <c r="A36" s="1026">
        <v>32</v>
      </c>
      <c r="B36" s="1026"/>
      <c r="C36" s="1033" t="s">
        <v>985</v>
      </c>
      <c r="D36" s="1025" t="s">
        <v>3073</v>
      </c>
      <c r="E36" s="1025" t="s">
        <v>3358</v>
      </c>
      <c r="F36" s="1025" t="s">
        <v>3359</v>
      </c>
      <c r="G36" s="1025" t="s">
        <v>3360</v>
      </c>
      <c r="H36" s="1025" t="s">
        <v>3361</v>
      </c>
      <c r="I36" s="1115" t="s">
        <v>3362</v>
      </c>
      <c r="J36" s="821">
        <v>5</v>
      </c>
      <c r="K36" s="1025" t="s">
        <v>3363</v>
      </c>
      <c r="L36" s="1025" t="s">
        <v>2958</v>
      </c>
      <c r="M36" s="1254" t="b">
        <v>0</v>
      </c>
      <c r="N36" s="1069"/>
      <c r="O36" s="1026"/>
      <c r="P36" s="1026" t="s">
        <v>4549</v>
      </c>
      <c r="Q36" s="1026">
        <v>16</v>
      </c>
      <c r="R36" s="1026"/>
      <c r="S36" s="1025"/>
      <c r="T36" s="1025"/>
      <c r="U36" s="1026"/>
      <c r="V36" s="1026"/>
      <c r="W36" s="1026"/>
      <c r="X36" s="1026" t="s">
        <v>583</v>
      </c>
      <c r="Y36" s="1026"/>
      <c r="Z36" s="1026"/>
      <c r="AA36" s="1025"/>
      <c r="AB36" s="1026"/>
      <c r="AC36" s="1026"/>
      <c r="AD36" s="1026" t="s">
        <v>4507</v>
      </c>
      <c r="AE36" s="1025"/>
      <c r="AF36" s="1025"/>
      <c r="AG36" s="1026"/>
      <c r="AH36" s="1025"/>
      <c r="AI36" s="1025"/>
    </row>
    <row r="37" spans="1:35" ht="43.5">
      <c r="A37" s="1026">
        <v>33</v>
      </c>
      <c r="B37" s="1026" t="s">
        <v>3676</v>
      </c>
      <c r="C37" s="1033" t="s">
        <v>985</v>
      </c>
      <c r="D37" s="1025" t="s">
        <v>3093</v>
      </c>
      <c r="E37" s="1025" t="s">
        <v>2188</v>
      </c>
      <c r="F37" s="1025" t="s">
        <v>3105</v>
      </c>
      <c r="G37" s="1025" t="s">
        <v>3106</v>
      </c>
      <c r="H37" s="1026"/>
      <c r="I37" s="1025"/>
      <c r="J37" s="1026">
        <v>5</v>
      </c>
      <c r="K37" s="1025" t="s">
        <v>3107</v>
      </c>
      <c r="L37" s="1025" t="s">
        <v>2958</v>
      </c>
      <c r="M37" s="1254" t="b">
        <v>0</v>
      </c>
      <c r="N37" s="1027"/>
      <c r="O37" s="1026" t="s">
        <v>89</v>
      </c>
      <c r="P37" s="1026">
        <v>9.5</v>
      </c>
      <c r="Q37" s="1026">
        <v>24</v>
      </c>
      <c r="R37" s="1026"/>
      <c r="S37" s="1025"/>
      <c r="T37" s="1025" t="s">
        <v>4551</v>
      </c>
      <c r="U37" s="1026"/>
      <c r="V37" s="1026"/>
      <c r="W37" s="1026"/>
      <c r="X37" s="1026" t="s">
        <v>583</v>
      </c>
      <c r="Y37" s="1026"/>
      <c r="Z37" s="1026"/>
      <c r="AA37" s="1025"/>
      <c r="AB37" s="1026"/>
      <c r="AC37" s="1026"/>
      <c r="AD37" s="1026" t="s">
        <v>4497</v>
      </c>
      <c r="AE37" s="1025"/>
      <c r="AF37" s="1025"/>
      <c r="AG37" s="1026"/>
      <c r="AH37" s="1025"/>
      <c r="AI37" s="1025"/>
    </row>
    <row r="38" spans="1:35" ht="43.5">
      <c r="A38" s="1026">
        <v>34</v>
      </c>
      <c r="B38" s="1025" t="s">
        <v>3677</v>
      </c>
      <c r="C38" s="1033" t="s">
        <v>985</v>
      </c>
      <c r="D38" s="356" t="s">
        <v>985</v>
      </c>
      <c r="E38" s="356" t="s">
        <v>2188</v>
      </c>
      <c r="F38" s="356" t="s">
        <v>3119</v>
      </c>
      <c r="G38" s="356" t="s">
        <v>3120</v>
      </c>
      <c r="H38" s="821"/>
      <c r="J38" s="821">
        <v>5</v>
      </c>
      <c r="K38" s="1025" t="s">
        <v>3107</v>
      </c>
      <c r="L38" s="1025" t="s">
        <v>2958</v>
      </c>
      <c r="M38" s="1254" t="b">
        <v>0</v>
      </c>
      <c r="N38" s="1027"/>
      <c r="O38" s="821" t="s">
        <v>89</v>
      </c>
      <c r="P38" s="1026">
        <v>22.799999999999997</v>
      </c>
      <c r="Q38" s="1026">
        <v>12</v>
      </c>
      <c r="R38" s="1026"/>
      <c r="S38" s="1025"/>
      <c r="T38" s="1025" t="s">
        <v>4552</v>
      </c>
      <c r="U38" s="1026"/>
      <c r="V38" s="1026"/>
      <c r="W38" s="1026"/>
      <c r="X38" s="1026" t="s">
        <v>583</v>
      </c>
      <c r="Y38" s="1026"/>
      <c r="Z38" s="1026"/>
      <c r="AA38" s="1025"/>
      <c r="AB38" s="1026"/>
      <c r="AC38" s="1026"/>
      <c r="AD38" s="1026" t="s">
        <v>4553</v>
      </c>
      <c r="AE38" s="1025"/>
      <c r="AF38" s="1025"/>
      <c r="AG38" s="1026"/>
      <c r="AH38" s="1025"/>
      <c r="AI38" s="1025"/>
    </row>
    <row r="39" spans="1:35" ht="43.5">
      <c r="A39" s="1026">
        <v>35</v>
      </c>
      <c r="B39" s="1026"/>
      <c r="C39" s="1033" t="s">
        <v>985</v>
      </c>
      <c r="D39" s="356" t="s">
        <v>571</v>
      </c>
      <c r="E39" s="356" t="s">
        <v>2188</v>
      </c>
      <c r="F39" s="356" t="s">
        <v>3116</v>
      </c>
      <c r="G39" s="356" t="s">
        <v>3117</v>
      </c>
      <c r="J39" s="1026">
        <v>5</v>
      </c>
      <c r="K39" s="356" t="s">
        <v>3118</v>
      </c>
      <c r="L39" s="356" t="s">
        <v>2958</v>
      </c>
      <c r="M39" s="1254" t="b">
        <v>0</v>
      </c>
      <c r="N39" s="1062">
        <v>46072</v>
      </c>
      <c r="O39" s="821" t="s">
        <v>89</v>
      </c>
      <c r="P39" s="1026">
        <v>11.399999999999999</v>
      </c>
      <c r="Q39" s="1026">
        <v>13</v>
      </c>
      <c r="R39" s="1026">
        <v>10</v>
      </c>
      <c r="S39" s="1025"/>
      <c r="U39" s="1026"/>
      <c r="V39" s="1026"/>
      <c r="W39" s="1026"/>
      <c r="X39" s="1026" t="s">
        <v>583</v>
      </c>
      <c r="Y39" s="1026"/>
      <c r="Z39" s="1026"/>
      <c r="AA39" s="1025"/>
      <c r="AB39" s="1026" t="s">
        <v>653</v>
      </c>
      <c r="AC39" s="1026"/>
      <c r="AD39" s="1026" t="s">
        <v>4497</v>
      </c>
      <c r="AE39" s="1025"/>
      <c r="AF39" s="1025"/>
      <c r="AG39" s="1026"/>
      <c r="AH39" s="1025"/>
      <c r="AI39" s="1025"/>
    </row>
    <row r="40" spans="1:35" ht="130.5">
      <c r="A40" s="1026">
        <v>36</v>
      </c>
      <c r="B40" s="1026"/>
      <c r="C40" s="1033" t="s">
        <v>985</v>
      </c>
      <c r="D40" s="356" t="s">
        <v>3093</v>
      </c>
      <c r="E40" s="356" t="s">
        <v>2192</v>
      </c>
      <c r="F40" s="786" t="s">
        <v>3103</v>
      </c>
      <c r="G40" s="356" t="s">
        <v>3104</v>
      </c>
      <c r="I40" s="821" t="s">
        <v>2165</v>
      </c>
      <c r="J40" s="1026">
        <v>5</v>
      </c>
      <c r="K40" s="356" t="s">
        <v>3102</v>
      </c>
      <c r="L40" s="356" t="s">
        <v>2958</v>
      </c>
      <c r="M40" s="1254" t="b">
        <v>0</v>
      </c>
      <c r="N40" s="1062">
        <v>46058</v>
      </c>
      <c r="O40" s="821" t="s">
        <v>89</v>
      </c>
      <c r="P40" s="1026">
        <v>38</v>
      </c>
      <c r="Q40" s="821">
        <v>20</v>
      </c>
      <c r="R40" s="1026"/>
      <c r="S40" s="1025"/>
      <c r="T40" s="1151" t="s">
        <v>4554</v>
      </c>
      <c r="U40" s="1026"/>
      <c r="V40" s="1026"/>
      <c r="W40" s="1026"/>
      <c r="X40" s="821" t="s">
        <v>583</v>
      </c>
      <c r="Y40" s="1026"/>
      <c r="Z40" s="1026"/>
      <c r="AA40" s="1025"/>
      <c r="AB40" s="1026"/>
      <c r="AC40" s="1026"/>
      <c r="AD40" s="1026" t="s">
        <v>4497</v>
      </c>
      <c r="AE40" s="1025"/>
      <c r="AF40" s="1025"/>
      <c r="AG40" s="1026"/>
      <c r="AH40" s="1025"/>
      <c r="AI40" s="1025"/>
    </row>
    <row r="41" spans="1:35" ht="116.1">
      <c r="A41" s="1026">
        <v>37</v>
      </c>
      <c r="B41" s="1026"/>
      <c r="C41" s="1033" t="s">
        <v>985</v>
      </c>
      <c r="D41" s="356" t="s">
        <v>3093</v>
      </c>
      <c r="E41" s="356" t="s">
        <v>2192</v>
      </c>
      <c r="F41" s="786" t="s">
        <v>3094</v>
      </c>
      <c r="G41" s="356" t="s">
        <v>3095</v>
      </c>
      <c r="I41" s="821" t="s">
        <v>3096</v>
      </c>
      <c r="J41" s="821">
        <v>5</v>
      </c>
      <c r="K41" s="356" t="s">
        <v>3097</v>
      </c>
      <c r="L41" s="356" t="s">
        <v>2958</v>
      </c>
      <c r="M41" s="1254" t="b">
        <v>0</v>
      </c>
      <c r="N41" s="1062">
        <v>46058</v>
      </c>
      <c r="O41" s="821" t="s">
        <v>89</v>
      </c>
      <c r="P41" s="1026">
        <v>32.299999999999997</v>
      </c>
      <c r="Q41" s="821">
        <v>21</v>
      </c>
      <c r="R41" s="1026"/>
      <c r="S41" s="1025"/>
      <c r="T41" s="1151" t="s">
        <v>4555</v>
      </c>
      <c r="U41" s="1026"/>
      <c r="V41" s="1026"/>
      <c r="X41" s="821" t="s">
        <v>583</v>
      </c>
      <c r="AD41" s="1026" t="s">
        <v>4497</v>
      </c>
      <c r="AF41" s="1025"/>
      <c r="AG41" s="1026"/>
      <c r="AH41" s="1025"/>
      <c r="AI41" s="1025"/>
    </row>
    <row r="42" spans="1:35" ht="87">
      <c r="A42" s="1026">
        <v>38</v>
      </c>
      <c r="B42" s="1026"/>
      <c r="C42" s="1033" t="s">
        <v>985</v>
      </c>
      <c r="D42" s="356" t="s">
        <v>3093</v>
      </c>
      <c r="E42" s="356" t="s">
        <v>2192</v>
      </c>
      <c r="F42" s="1120" t="s">
        <v>3098</v>
      </c>
      <c r="G42" s="356" t="s">
        <v>3099</v>
      </c>
      <c r="I42" s="821" t="s">
        <v>2165</v>
      </c>
      <c r="J42" s="1026">
        <v>5</v>
      </c>
      <c r="K42" s="356" t="s">
        <v>3097</v>
      </c>
      <c r="L42" s="356" t="s">
        <v>2958</v>
      </c>
      <c r="M42" s="1254" t="b">
        <v>0</v>
      </c>
      <c r="N42" s="1062">
        <v>46058</v>
      </c>
      <c r="O42" s="821" t="s">
        <v>89</v>
      </c>
      <c r="P42" s="1026">
        <v>60.8</v>
      </c>
      <c r="Q42" s="821">
        <v>22</v>
      </c>
      <c r="R42" s="1026"/>
      <c r="S42" s="1025"/>
      <c r="T42" s="1151" t="s">
        <v>4556</v>
      </c>
      <c r="U42" s="1026"/>
      <c r="V42" s="1026"/>
      <c r="W42" s="1026"/>
      <c r="X42" s="821" t="s">
        <v>583</v>
      </c>
      <c r="Y42" s="1026"/>
      <c r="Z42" s="1026"/>
      <c r="AA42" s="1025"/>
      <c r="AB42" s="1026"/>
      <c r="AC42" s="1026"/>
      <c r="AD42" s="1026" t="s">
        <v>4497</v>
      </c>
      <c r="AE42" s="1025"/>
      <c r="AF42" s="1025"/>
      <c r="AG42" s="1026"/>
      <c r="AH42" s="1025"/>
      <c r="AI42" s="1025"/>
    </row>
    <row r="43" spans="1:35" ht="57.95">
      <c r="A43" s="1026">
        <v>39</v>
      </c>
      <c r="B43" s="1026"/>
      <c r="C43" s="1033" t="s">
        <v>985</v>
      </c>
      <c r="D43" s="356" t="s">
        <v>3093</v>
      </c>
      <c r="E43" s="356" t="s">
        <v>2192</v>
      </c>
      <c r="F43" s="786" t="s">
        <v>3100</v>
      </c>
      <c r="G43" s="356" t="s">
        <v>3101</v>
      </c>
      <c r="I43" s="821" t="s">
        <v>2254</v>
      </c>
      <c r="J43" s="821">
        <v>5</v>
      </c>
      <c r="K43" s="356" t="s">
        <v>3102</v>
      </c>
      <c r="L43" s="356" t="s">
        <v>2958</v>
      </c>
      <c r="M43" s="1254" t="b">
        <v>0</v>
      </c>
      <c r="N43" s="1062">
        <v>46058</v>
      </c>
      <c r="O43" s="821" t="s">
        <v>89</v>
      </c>
      <c r="P43" s="1026">
        <v>9.5</v>
      </c>
      <c r="Q43" s="821">
        <v>23</v>
      </c>
      <c r="R43" s="1026"/>
      <c r="S43" s="1025"/>
      <c r="T43" s="1151" t="s">
        <v>4557</v>
      </c>
      <c r="U43" s="1026"/>
      <c r="V43" s="1026"/>
      <c r="W43" s="1026"/>
      <c r="X43" s="1026" t="s">
        <v>583</v>
      </c>
      <c r="Y43" s="1026"/>
      <c r="Z43" s="1026"/>
      <c r="AA43" s="1025"/>
      <c r="AB43" s="1026"/>
      <c r="AC43" s="1026"/>
      <c r="AD43" s="1026" t="s">
        <v>4497</v>
      </c>
      <c r="AE43" s="1025"/>
      <c r="AF43" s="1025"/>
      <c r="AG43" s="1026"/>
      <c r="AH43" s="1025"/>
      <c r="AI43" s="1025"/>
    </row>
    <row r="44" spans="1:35" ht="29.1">
      <c r="A44" s="1026">
        <v>42</v>
      </c>
      <c r="B44" s="821" t="s">
        <v>4558</v>
      </c>
      <c r="C44" s="1033" t="s">
        <v>985</v>
      </c>
      <c r="D44" s="356" t="s">
        <v>1948</v>
      </c>
      <c r="E44" s="356" t="s">
        <v>4559</v>
      </c>
      <c r="F44" s="356" t="s">
        <v>4560</v>
      </c>
      <c r="G44" s="356" t="s">
        <v>4560</v>
      </c>
      <c r="H44" s="822"/>
      <c r="J44" s="1026">
        <v>5</v>
      </c>
      <c r="L44" s="356" t="s">
        <v>2958</v>
      </c>
      <c r="M44" s="1254" t="b">
        <v>0</v>
      </c>
      <c r="N44" s="824"/>
      <c r="O44" s="821" t="s">
        <v>4531</v>
      </c>
      <c r="P44" s="1026" t="s">
        <v>4549</v>
      </c>
      <c r="R44" s="1026"/>
      <c r="S44" s="1025"/>
      <c r="T44" s="1025" t="s">
        <v>4561</v>
      </c>
      <c r="U44" s="1026"/>
      <c r="V44" s="1026"/>
      <c r="X44" s="821" t="s">
        <v>583</v>
      </c>
      <c r="AD44" s="1026" t="s">
        <v>4550</v>
      </c>
      <c r="AE44" s="1025"/>
      <c r="AF44" s="1025"/>
      <c r="AG44" s="1026"/>
      <c r="AH44" s="1025"/>
      <c r="AI44" s="1025"/>
    </row>
    <row r="45" spans="1:35" ht="64.349999999999994" customHeight="1">
      <c r="A45" s="1026">
        <v>43</v>
      </c>
      <c r="B45" s="1026" t="s">
        <v>3713</v>
      </c>
      <c r="C45" s="1033" t="s">
        <v>985</v>
      </c>
      <c r="D45" s="356" t="s">
        <v>1948</v>
      </c>
      <c r="E45" s="356" t="s">
        <v>2186</v>
      </c>
      <c r="F45" s="356" t="s">
        <v>553</v>
      </c>
      <c r="G45" s="356" t="s">
        <v>554</v>
      </c>
      <c r="H45" s="822"/>
      <c r="J45" s="821">
        <v>5</v>
      </c>
      <c r="K45" s="356" t="s">
        <v>3336</v>
      </c>
      <c r="L45" s="356" t="s">
        <v>2958</v>
      </c>
      <c r="M45" s="1254" t="b">
        <v>0</v>
      </c>
      <c r="N45" s="824"/>
      <c r="O45" s="821" t="s">
        <v>4562</v>
      </c>
      <c r="P45" s="1026" t="s">
        <v>4549</v>
      </c>
      <c r="Q45" s="1026"/>
      <c r="R45" s="1026"/>
      <c r="S45" s="1025"/>
      <c r="T45" s="1025" t="s">
        <v>4563</v>
      </c>
      <c r="U45" s="1026"/>
      <c r="V45" s="1026"/>
      <c r="X45" s="821" t="s">
        <v>583</v>
      </c>
      <c r="AD45" s="1026" t="s">
        <v>4550</v>
      </c>
      <c r="AE45" s="1025"/>
      <c r="AF45" s="1025"/>
      <c r="AG45" s="1026"/>
      <c r="AH45" s="1025"/>
      <c r="AI45" s="1025"/>
    </row>
    <row r="46" spans="1:35" ht="116.1">
      <c r="A46" s="1026">
        <v>44</v>
      </c>
      <c r="B46" s="821" t="s">
        <v>3686</v>
      </c>
      <c r="C46" s="1033" t="s">
        <v>985</v>
      </c>
      <c r="D46" s="1025" t="s">
        <v>985</v>
      </c>
      <c r="E46" s="1025" t="s">
        <v>2188</v>
      </c>
      <c r="F46" s="1025" t="s">
        <v>3257</v>
      </c>
      <c r="G46" s="1115" t="s">
        <v>3258</v>
      </c>
      <c r="H46" s="1025"/>
      <c r="J46" s="821">
        <v>5</v>
      </c>
      <c r="K46" s="1025" t="s">
        <v>3259</v>
      </c>
      <c r="L46" s="356" t="s">
        <v>2958</v>
      </c>
      <c r="M46" s="1254" t="b">
        <v>0</v>
      </c>
      <c r="N46" s="1069">
        <v>46058</v>
      </c>
      <c r="O46" s="1026" t="s">
        <v>89</v>
      </c>
      <c r="P46" s="1026">
        <v>13.3</v>
      </c>
      <c r="Q46" s="1026" t="s">
        <v>583</v>
      </c>
      <c r="R46" s="1026"/>
      <c r="S46" s="1025"/>
      <c r="T46" s="1025"/>
      <c r="U46" s="1026"/>
      <c r="V46" s="1026"/>
      <c r="W46" s="1074" t="s">
        <v>653</v>
      </c>
      <c r="X46" s="1026" t="s">
        <v>583</v>
      </c>
      <c r="Y46" s="1026"/>
      <c r="Z46" s="1026"/>
      <c r="AA46" s="1026"/>
      <c r="AB46" s="1026"/>
      <c r="AC46" s="1026"/>
      <c r="AD46" s="1026" t="s">
        <v>4497</v>
      </c>
      <c r="AE46" s="1025"/>
      <c r="AF46" s="1025"/>
      <c r="AG46" s="1026"/>
      <c r="AH46" s="1025"/>
      <c r="AI46" s="1025"/>
    </row>
    <row r="47" spans="1:35" ht="87">
      <c r="A47" s="1026">
        <v>45</v>
      </c>
      <c r="B47" s="356" t="s">
        <v>3942</v>
      </c>
      <c r="C47" s="1033" t="s">
        <v>985</v>
      </c>
      <c r="D47" s="1025" t="s">
        <v>1948</v>
      </c>
      <c r="E47" s="1025" t="s">
        <v>3943</v>
      </c>
      <c r="F47" s="822" t="s">
        <v>3944</v>
      </c>
      <c r="G47" s="821" t="s">
        <v>3945</v>
      </c>
      <c r="H47" s="1026" t="s">
        <v>3946</v>
      </c>
      <c r="J47" s="1026">
        <v>5</v>
      </c>
      <c r="K47" s="1025" t="s">
        <v>3947</v>
      </c>
      <c r="L47" s="356" t="s">
        <v>2958</v>
      </c>
      <c r="M47" s="1254" t="b">
        <v>0</v>
      </c>
      <c r="N47" s="1069">
        <v>45687</v>
      </c>
      <c r="O47" s="1026" t="s">
        <v>1580</v>
      </c>
      <c r="P47" s="1026">
        <v>47.5</v>
      </c>
      <c r="Q47" s="1026">
        <v>8</v>
      </c>
      <c r="R47" s="1026">
        <v>7</v>
      </c>
      <c r="S47" s="1025"/>
      <c r="T47" s="1025" t="s">
        <v>4564</v>
      </c>
      <c r="U47" s="1026"/>
      <c r="V47" s="1026"/>
      <c r="W47" s="1026"/>
      <c r="X47" s="1026" t="s">
        <v>583</v>
      </c>
      <c r="Y47" s="1026"/>
      <c r="Z47" s="1026"/>
      <c r="AA47" s="1025"/>
      <c r="AB47" s="1026" t="s">
        <v>653</v>
      </c>
      <c r="AC47" s="1026"/>
      <c r="AD47" s="1026" t="s">
        <v>4497</v>
      </c>
      <c r="AE47" s="1025"/>
      <c r="AF47" s="1025"/>
      <c r="AG47" s="1026"/>
      <c r="AH47" s="1025"/>
      <c r="AI47" s="1025"/>
    </row>
    <row r="48" spans="1:35" ht="29.1">
      <c r="A48" s="1026">
        <v>46</v>
      </c>
      <c r="B48" s="1026" t="s">
        <v>4384</v>
      </c>
      <c r="C48" s="1033" t="s">
        <v>985</v>
      </c>
      <c r="D48" s="1025" t="s">
        <v>526</v>
      </c>
      <c r="E48" s="356" t="s">
        <v>2188</v>
      </c>
      <c r="F48" s="356" t="s">
        <v>4188</v>
      </c>
      <c r="G48" s="356" t="s">
        <v>4188</v>
      </c>
      <c r="H48" s="822"/>
      <c r="J48" s="821">
        <v>5</v>
      </c>
      <c r="K48" s="356" t="s">
        <v>4385</v>
      </c>
      <c r="L48" s="1025" t="s">
        <v>2958</v>
      </c>
      <c r="M48" s="1254" t="b">
        <v>0</v>
      </c>
      <c r="N48" s="1069" t="s">
        <v>653</v>
      </c>
      <c r="O48" s="1026" t="s">
        <v>1580</v>
      </c>
      <c r="P48" s="1026" t="s">
        <v>4386</v>
      </c>
      <c r="Q48" s="1026">
        <v>17</v>
      </c>
      <c r="R48" s="1026"/>
      <c r="S48" s="1025"/>
      <c r="T48" s="1025" t="s">
        <v>4565</v>
      </c>
      <c r="U48" s="1026"/>
      <c r="V48" s="1026"/>
      <c r="W48" s="1026"/>
      <c r="X48" s="1026" t="s">
        <v>583</v>
      </c>
      <c r="Y48" s="1026"/>
      <c r="Z48" s="1026"/>
      <c r="AA48" s="1025"/>
      <c r="AB48" s="1026"/>
      <c r="AC48" s="1026"/>
      <c r="AD48" s="1026" t="s">
        <v>4566</v>
      </c>
      <c r="AE48" s="1025"/>
      <c r="AF48" s="1025"/>
      <c r="AG48" s="1026"/>
      <c r="AH48" s="1025"/>
      <c r="AI48" s="1025"/>
    </row>
    <row r="49" spans="1:36" ht="101.45">
      <c r="A49" s="1026">
        <v>46</v>
      </c>
      <c r="B49" s="1026" t="s">
        <v>4567</v>
      </c>
      <c r="C49" s="1033" t="s">
        <v>94</v>
      </c>
      <c r="D49" s="1033" t="s">
        <v>94</v>
      </c>
      <c r="E49" s="1025" t="s">
        <v>4568</v>
      </c>
      <c r="F49" s="1025" t="s">
        <v>4569</v>
      </c>
      <c r="G49" s="1025" t="s">
        <v>4570</v>
      </c>
      <c r="H49" s="1025" t="s">
        <v>4571</v>
      </c>
      <c r="I49" s="1025" t="s">
        <v>4572</v>
      </c>
      <c r="J49" s="1026">
        <v>4</v>
      </c>
      <c r="K49" s="1025" t="s">
        <v>251</v>
      </c>
      <c r="L49" s="1025" t="s">
        <v>2525</v>
      </c>
      <c r="M49" s="1272">
        <v>46091</v>
      </c>
      <c r="N49" s="1069" t="s">
        <v>2977</v>
      </c>
      <c r="O49" s="1069" t="s">
        <v>2977</v>
      </c>
      <c r="P49" s="1026">
        <v>4</v>
      </c>
      <c r="Q49" s="1026">
        <v>5</v>
      </c>
      <c r="R49" s="1026">
        <v>5</v>
      </c>
      <c r="S49" s="356" t="s">
        <v>4573</v>
      </c>
      <c r="T49" s="1052" t="s">
        <v>4573</v>
      </c>
      <c r="U49" s="1026"/>
      <c r="V49" s="1024">
        <v>46127</v>
      </c>
      <c r="W49" s="1026" t="s">
        <v>4440</v>
      </c>
      <c r="X49" s="1025" t="s">
        <v>2944</v>
      </c>
      <c r="Y49" s="1026">
        <v>5</v>
      </c>
      <c r="Z49" s="1026" t="s">
        <v>6</v>
      </c>
      <c r="AA49" s="1025"/>
      <c r="AB49" s="1026">
        <v>3</v>
      </c>
      <c r="AC49" s="1026">
        <v>1</v>
      </c>
      <c r="AD49" s="1025"/>
      <c r="AE49" s="1025"/>
      <c r="AF49" s="1082"/>
      <c r="AG49" s="1026"/>
      <c r="AH49" s="1025" t="s">
        <v>4542</v>
      </c>
      <c r="AI49" s="1025"/>
    </row>
    <row r="50" spans="1:36" ht="391.5">
      <c r="A50" s="1026">
        <v>47</v>
      </c>
      <c r="B50" s="1026"/>
      <c r="C50" s="1033" t="s">
        <v>985</v>
      </c>
      <c r="D50" s="1025" t="s">
        <v>526</v>
      </c>
      <c r="E50" s="1025" t="s">
        <v>4574</v>
      </c>
      <c r="F50" s="1025" t="s">
        <v>4575</v>
      </c>
      <c r="G50" s="1025" t="s">
        <v>4576</v>
      </c>
      <c r="H50" s="1033" t="s">
        <v>4577</v>
      </c>
      <c r="I50" s="1025" t="s">
        <v>4578</v>
      </c>
      <c r="J50" s="1026">
        <v>5</v>
      </c>
      <c r="K50" s="1025" t="s">
        <v>4579</v>
      </c>
      <c r="L50" s="1025" t="s">
        <v>2958</v>
      </c>
      <c r="M50" s="1254" t="b">
        <v>0</v>
      </c>
      <c r="N50" s="1069">
        <v>46090</v>
      </c>
      <c r="O50" s="1026" t="s">
        <v>4580</v>
      </c>
      <c r="P50" s="1026">
        <v>81.7</v>
      </c>
      <c r="Q50" s="1026">
        <v>3</v>
      </c>
      <c r="R50" s="1026">
        <v>2</v>
      </c>
      <c r="S50" s="1025"/>
      <c r="T50" s="1025" t="s">
        <v>4581</v>
      </c>
      <c r="U50" s="1026"/>
      <c r="V50" s="1026"/>
      <c r="W50" s="1168">
        <v>46157</v>
      </c>
      <c r="X50" s="1026" t="s">
        <v>2944</v>
      </c>
      <c r="Y50" s="1026">
        <v>5</v>
      </c>
      <c r="Z50" s="1026" t="s">
        <v>6</v>
      </c>
      <c r="AA50" s="1025"/>
      <c r="AB50" s="1026">
        <v>35</v>
      </c>
      <c r="AC50" s="1026"/>
      <c r="AD50" s="1026"/>
      <c r="AE50" s="1097">
        <v>46210</v>
      </c>
      <c r="AG50" s="1026"/>
      <c r="AH50" s="1025"/>
      <c r="AI50" s="1025"/>
    </row>
    <row r="51" spans="1:36" ht="101.45">
      <c r="A51" s="1026">
        <v>48</v>
      </c>
      <c r="B51" s="1026"/>
      <c r="C51" s="1025" t="s">
        <v>180</v>
      </c>
      <c r="D51" s="356" t="s">
        <v>4212</v>
      </c>
      <c r="E51" s="356" t="s">
        <v>4283</v>
      </c>
      <c r="F51" s="1120" t="s">
        <v>4582</v>
      </c>
      <c r="G51" s="1025" t="s">
        <v>2235</v>
      </c>
      <c r="H51" s="1025"/>
      <c r="I51" s="822" t="s">
        <v>4583</v>
      </c>
      <c r="J51" s="1026">
        <v>5</v>
      </c>
      <c r="K51" s="356" t="s">
        <v>4584</v>
      </c>
      <c r="L51" s="1025" t="s">
        <v>2511</v>
      </c>
      <c r="M51" s="1254" t="b">
        <v>0</v>
      </c>
      <c r="N51" s="1062">
        <v>46058</v>
      </c>
      <c r="O51" s="1026" t="s">
        <v>2844</v>
      </c>
      <c r="P51" s="1026">
        <v>35</v>
      </c>
      <c r="Q51" s="821">
        <v>0</v>
      </c>
      <c r="R51" s="356"/>
      <c r="S51" s="1025"/>
      <c r="T51" s="1025" t="s">
        <v>4585</v>
      </c>
      <c r="U51" s="1026"/>
      <c r="V51" s="1026"/>
      <c r="W51" s="821" t="s">
        <v>4440</v>
      </c>
      <c r="X51" s="1025" t="s">
        <v>2944</v>
      </c>
      <c r="Y51" s="1026">
        <v>5</v>
      </c>
      <c r="Z51" s="1026" t="s">
        <v>6</v>
      </c>
      <c r="AA51" s="1025"/>
      <c r="AB51" s="1026">
        <v>35</v>
      </c>
      <c r="AC51" s="1026">
        <v>2</v>
      </c>
      <c r="AD51" s="1025"/>
      <c r="AE51" s="1025"/>
      <c r="AF51" s="1078" t="s">
        <v>4586</v>
      </c>
      <c r="AG51" s="1026"/>
      <c r="AH51" s="1025"/>
      <c r="AI51" s="1025"/>
    </row>
    <row r="52" spans="1:36" ht="116.1">
      <c r="A52" s="1026">
        <v>49</v>
      </c>
      <c r="B52" s="1026"/>
      <c r="C52" s="1033" t="s">
        <v>180</v>
      </c>
      <c r="D52" s="1025" t="s">
        <v>180</v>
      </c>
      <c r="E52" s="1025" t="s">
        <v>2528</v>
      </c>
      <c r="F52" s="1120" t="s">
        <v>4587</v>
      </c>
      <c r="G52" s="1025" t="s">
        <v>4588</v>
      </c>
      <c r="H52" s="1025" t="s">
        <v>4588</v>
      </c>
      <c r="I52" s="1025" t="s">
        <v>4588</v>
      </c>
      <c r="J52" s="821">
        <v>5</v>
      </c>
      <c r="K52" s="356" t="s">
        <v>4589</v>
      </c>
      <c r="L52" s="1025" t="s">
        <v>2511</v>
      </c>
      <c r="M52" s="1254" t="b">
        <v>0</v>
      </c>
      <c r="N52" s="1069">
        <v>46091</v>
      </c>
      <c r="O52" s="821" t="s">
        <v>2844</v>
      </c>
      <c r="P52" s="1026">
        <v>7</v>
      </c>
      <c r="Q52" s="1026">
        <v>0</v>
      </c>
      <c r="R52" s="1026"/>
      <c r="S52" s="1025"/>
      <c r="T52" s="1025" t="s">
        <v>4590</v>
      </c>
      <c r="U52" s="1026"/>
      <c r="V52" s="1026"/>
      <c r="X52" s="1026" t="s">
        <v>4591</v>
      </c>
      <c r="Y52" s="1026"/>
      <c r="Z52" s="1026"/>
      <c r="AA52" s="1025"/>
      <c r="AB52" s="1026"/>
      <c r="AC52" s="1026"/>
      <c r="AD52" s="1025" t="s">
        <v>4592</v>
      </c>
      <c r="AE52" s="1025"/>
      <c r="AF52" s="1078" t="s">
        <v>4593</v>
      </c>
      <c r="AG52" s="1026"/>
      <c r="AH52" s="1025"/>
      <c r="AI52" s="1025"/>
    </row>
    <row r="53" spans="1:36" ht="87">
      <c r="A53" s="1026">
        <v>50</v>
      </c>
      <c r="B53" s="1026"/>
      <c r="C53" s="1025" t="s">
        <v>180</v>
      </c>
      <c r="D53" s="1025" t="s">
        <v>4212</v>
      </c>
      <c r="E53" s="1025" t="s">
        <v>2527</v>
      </c>
      <c r="F53" s="1120" t="s">
        <v>4213</v>
      </c>
      <c r="G53" s="1025" t="s">
        <v>4177</v>
      </c>
      <c r="H53" s="1033" t="s">
        <v>4178</v>
      </c>
      <c r="I53" s="1025" t="s">
        <v>4214</v>
      </c>
      <c r="J53" s="1026">
        <v>5</v>
      </c>
      <c r="K53" s="1025" t="s">
        <v>4215</v>
      </c>
      <c r="L53" s="1025" t="s">
        <v>2525</v>
      </c>
      <c r="M53" s="1254" t="b">
        <v>0</v>
      </c>
      <c r="N53" s="1069">
        <v>46091</v>
      </c>
      <c r="O53" s="1026" t="s">
        <v>2844</v>
      </c>
      <c r="P53" s="1026">
        <v>40</v>
      </c>
      <c r="Q53" s="1026">
        <v>1</v>
      </c>
      <c r="R53" s="1026">
        <v>1</v>
      </c>
      <c r="S53" s="1025"/>
      <c r="T53" s="786" t="s">
        <v>4594</v>
      </c>
      <c r="U53" s="1026"/>
      <c r="V53" s="1026"/>
      <c r="W53" s="1075">
        <v>46155</v>
      </c>
      <c r="X53" s="1033" t="s">
        <v>583</v>
      </c>
      <c r="Y53" s="1026"/>
      <c r="Z53" s="1026"/>
      <c r="AA53" s="1025"/>
      <c r="AB53" s="1026"/>
      <c r="AC53" s="1026"/>
      <c r="AD53" s="1026" t="s">
        <v>4595</v>
      </c>
      <c r="AE53" s="1025"/>
      <c r="AF53" s="1078" t="s">
        <v>4217</v>
      </c>
      <c r="AG53" s="1026"/>
      <c r="AH53" s="1025"/>
      <c r="AI53" s="1025"/>
    </row>
    <row r="54" spans="1:36" ht="116.1">
      <c r="A54" s="1026">
        <v>51</v>
      </c>
      <c r="B54" s="1026"/>
      <c r="C54" s="1033" t="s">
        <v>180</v>
      </c>
      <c r="D54" s="1025" t="s">
        <v>3014</v>
      </c>
      <c r="E54" s="1025" t="s">
        <v>180</v>
      </c>
      <c r="F54" s="1120" t="s">
        <v>3636</v>
      </c>
      <c r="G54" s="1025" t="s">
        <v>2570</v>
      </c>
      <c r="H54" s="1025"/>
      <c r="I54" s="1025"/>
      <c r="J54" s="1026">
        <v>5</v>
      </c>
      <c r="K54" s="1025" t="s">
        <v>3016</v>
      </c>
      <c r="L54" s="1025" t="s">
        <v>2525</v>
      </c>
      <c r="M54" s="1254" t="b">
        <v>0</v>
      </c>
      <c r="N54" s="1069">
        <v>46134</v>
      </c>
      <c r="O54" s="1026" t="s">
        <v>2844</v>
      </c>
      <c r="P54" s="1026">
        <v>10</v>
      </c>
      <c r="Q54" s="1026">
        <v>2</v>
      </c>
      <c r="R54" s="1026">
        <v>2</v>
      </c>
      <c r="S54" s="1025"/>
      <c r="T54" s="356" t="s">
        <v>4219</v>
      </c>
      <c r="U54" s="1026"/>
      <c r="V54" s="1026"/>
      <c r="W54" s="1075">
        <v>46155</v>
      </c>
      <c r="X54" s="1025" t="s">
        <v>583</v>
      </c>
      <c r="Y54" s="1026"/>
      <c r="Z54" s="1026"/>
      <c r="AA54" s="1025"/>
      <c r="AB54" s="1026"/>
      <c r="AC54" s="1026"/>
      <c r="AD54" s="1026" t="s">
        <v>4595</v>
      </c>
      <c r="AE54" s="1025"/>
      <c r="AF54" s="1078" t="s">
        <v>3870</v>
      </c>
      <c r="AG54" s="1026"/>
      <c r="AH54" s="1025"/>
      <c r="AI54" s="1025"/>
    </row>
    <row r="55" spans="1:36" ht="94.5" customHeight="1">
      <c r="A55" s="1026">
        <v>52</v>
      </c>
      <c r="B55" s="1026"/>
      <c r="C55" s="1033" t="s">
        <v>42</v>
      </c>
      <c r="D55" s="1025"/>
      <c r="E55" s="1025" t="s">
        <v>3962</v>
      </c>
      <c r="F55" s="1025" t="s">
        <v>4596</v>
      </c>
      <c r="G55" s="1025" t="s">
        <v>4597</v>
      </c>
      <c r="H55" s="1025"/>
      <c r="I55" s="1025" t="s">
        <v>4598</v>
      </c>
      <c r="J55" s="1026">
        <v>5</v>
      </c>
      <c r="K55" s="1025" t="s">
        <v>3965</v>
      </c>
      <c r="L55" s="1025"/>
      <c r="M55" s="1254" t="b">
        <v>0</v>
      </c>
      <c r="N55" s="1069"/>
      <c r="O55" s="1026" t="s">
        <v>958</v>
      </c>
      <c r="P55" s="1026">
        <v>10</v>
      </c>
      <c r="Q55" s="1026">
        <v>6</v>
      </c>
      <c r="R55" s="1026">
        <v>3</v>
      </c>
      <c r="T55" s="1025" t="s">
        <v>4599</v>
      </c>
      <c r="U55" s="1026"/>
      <c r="V55" s="1026"/>
      <c r="W55" s="1075">
        <v>46157</v>
      </c>
      <c r="X55" s="1075" t="s">
        <v>2944</v>
      </c>
      <c r="Y55" s="1026">
        <v>5</v>
      </c>
      <c r="Z55" s="1026" t="s">
        <v>6</v>
      </c>
      <c r="AA55" s="1025"/>
      <c r="AB55" s="1026">
        <v>8</v>
      </c>
      <c r="AC55" s="1026">
        <v>1</v>
      </c>
      <c r="AD55" s="1025"/>
      <c r="AE55" s="1025"/>
      <c r="AF55" s="1025"/>
      <c r="AG55" s="1026"/>
      <c r="AH55" s="1025"/>
      <c r="AI55" s="1025"/>
    </row>
    <row r="56" spans="1:36" ht="43.5">
      <c r="A56" s="1026">
        <v>53</v>
      </c>
      <c r="B56" s="1026"/>
      <c r="C56" s="1033" t="s">
        <v>42</v>
      </c>
      <c r="D56" s="1025"/>
      <c r="E56" s="1025" t="s">
        <v>3962</v>
      </c>
      <c r="F56" s="1025" t="s">
        <v>4600</v>
      </c>
      <c r="G56" s="1025" t="s">
        <v>4601</v>
      </c>
      <c r="H56" s="1025"/>
      <c r="I56" s="1025" t="s">
        <v>4602</v>
      </c>
      <c r="J56" s="1026">
        <v>5</v>
      </c>
      <c r="K56" s="1025" t="s">
        <v>3965</v>
      </c>
      <c r="L56" s="1025"/>
      <c r="M56" s="1254" t="b">
        <v>0</v>
      </c>
      <c r="N56" s="1069"/>
      <c r="O56" s="1026" t="s">
        <v>958</v>
      </c>
      <c r="P56" s="1026">
        <v>15</v>
      </c>
      <c r="Q56" s="1026">
        <v>5</v>
      </c>
      <c r="R56" s="1026">
        <v>3</v>
      </c>
      <c r="S56" s="1025"/>
      <c r="T56" s="1025" t="s">
        <v>4599</v>
      </c>
      <c r="U56" s="1026"/>
      <c r="V56" s="1026"/>
      <c r="W56" s="1075">
        <v>46157</v>
      </c>
      <c r="X56" s="1075" t="s">
        <v>2944</v>
      </c>
      <c r="Y56" s="1026">
        <v>5</v>
      </c>
      <c r="Z56" s="1026" t="s">
        <v>6</v>
      </c>
      <c r="AA56" s="1025"/>
      <c r="AB56" s="1026">
        <v>15</v>
      </c>
      <c r="AC56" s="1026">
        <v>2</v>
      </c>
      <c r="AD56" s="1025"/>
      <c r="AE56" s="1025"/>
      <c r="AF56" s="1025"/>
      <c r="AG56" s="1026"/>
      <c r="AH56" s="1025"/>
      <c r="AI56" s="1025"/>
    </row>
    <row r="57" spans="1:36" ht="97.35" customHeight="1">
      <c r="A57" s="1026">
        <v>54</v>
      </c>
      <c r="B57" s="1026"/>
      <c r="C57" s="1033" t="s">
        <v>42</v>
      </c>
      <c r="E57" s="1025" t="s">
        <v>3007</v>
      </c>
      <c r="F57" s="1025" t="s">
        <v>4603</v>
      </c>
      <c r="G57" s="1025" t="s">
        <v>4604</v>
      </c>
      <c r="H57" s="1025"/>
      <c r="I57" s="1025" t="s">
        <v>4605</v>
      </c>
      <c r="J57" s="1026">
        <v>5</v>
      </c>
      <c r="K57" s="1025"/>
      <c r="L57" s="1025"/>
      <c r="M57" s="1254" t="b">
        <v>0</v>
      </c>
      <c r="O57" s="821" t="s">
        <v>958</v>
      </c>
      <c r="P57" s="1026">
        <v>6</v>
      </c>
      <c r="Q57" s="1026">
        <v>4</v>
      </c>
      <c r="R57" s="1026">
        <v>2</v>
      </c>
      <c r="S57" s="1025"/>
      <c r="T57" s="1025"/>
      <c r="U57" s="1026"/>
      <c r="V57" s="1026"/>
      <c r="W57" s="1026"/>
      <c r="X57" s="1025" t="s">
        <v>4189</v>
      </c>
      <c r="Y57" s="1026"/>
      <c r="Z57" s="1026"/>
      <c r="AA57" s="1025"/>
      <c r="AB57" s="1026"/>
      <c r="AC57" s="1026"/>
      <c r="AD57" s="1025" t="s">
        <v>4606</v>
      </c>
      <c r="AE57" s="1025"/>
      <c r="AF57" s="1280"/>
      <c r="AG57" s="1026"/>
      <c r="AH57" s="1025"/>
      <c r="AI57" s="1025"/>
      <c r="AJ57" s="356" t="s">
        <v>4607</v>
      </c>
    </row>
    <row r="58" spans="1:36" ht="29.1">
      <c r="A58" s="1026">
        <v>54</v>
      </c>
      <c r="B58" s="1026" t="s">
        <v>4608</v>
      </c>
      <c r="C58" s="786" t="s">
        <v>101</v>
      </c>
      <c r="D58" s="786" t="s">
        <v>4609</v>
      </c>
      <c r="E58" s="786" t="s">
        <v>4610</v>
      </c>
      <c r="F58" s="786" t="s">
        <v>4611</v>
      </c>
      <c r="G58" s="786" t="s">
        <v>4611</v>
      </c>
      <c r="H58" s="786"/>
      <c r="I58" s="786"/>
      <c r="J58" s="1080"/>
      <c r="K58" s="356" t="s">
        <v>3499</v>
      </c>
      <c r="L58" s="822" t="s">
        <v>2525</v>
      </c>
      <c r="M58" s="1062"/>
      <c r="N58" s="821"/>
      <c r="O58" s="1026" t="s">
        <v>3264</v>
      </c>
      <c r="P58" s="1026">
        <v>30</v>
      </c>
      <c r="Q58" s="1026"/>
      <c r="R58" s="1257">
        <v>1</v>
      </c>
      <c r="S58" s="1025"/>
      <c r="T58" s="1026"/>
      <c r="U58" s="1026"/>
      <c r="V58" s="1075"/>
      <c r="W58" s="1167">
        <v>46122</v>
      </c>
      <c r="X58" s="1025" t="s">
        <v>4612</v>
      </c>
      <c r="Y58" s="1026">
        <v>4</v>
      </c>
      <c r="Z58" s="1026" t="s">
        <v>1315</v>
      </c>
      <c r="AA58" s="1026">
        <v>5</v>
      </c>
      <c r="AB58" s="1026"/>
      <c r="AD58" s="356"/>
      <c r="AE58" s="1025"/>
      <c r="AG58" s="1025"/>
      <c r="AH58" s="1025"/>
      <c r="AI58" s="1025"/>
      <c r="AJ58" s="1025"/>
    </row>
    <row r="59" spans="1:36" ht="57.95">
      <c r="A59" s="1026">
        <v>55</v>
      </c>
      <c r="B59" s="1026"/>
      <c r="C59" s="822" t="s">
        <v>94</v>
      </c>
      <c r="D59" s="356" t="s">
        <v>42</v>
      </c>
      <c r="E59" s="356" t="s">
        <v>3962</v>
      </c>
      <c r="F59" s="1025" t="s">
        <v>3963</v>
      </c>
      <c r="G59" s="1025" t="s">
        <v>3964</v>
      </c>
      <c r="I59" s="1025"/>
      <c r="J59" s="1026"/>
      <c r="K59" s="1025" t="s">
        <v>3965</v>
      </c>
      <c r="L59" s="1025" t="s">
        <v>2525</v>
      </c>
      <c r="M59" s="1254" t="b">
        <v>0</v>
      </c>
      <c r="N59" s="1069"/>
      <c r="O59" s="1026" t="s">
        <v>958</v>
      </c>
      <c r="P59" s="1026"/>
      <c r="Q59" s="1026">
        <v>1</v>
      </c>
      <c r="R59" s="1026">
        <v>3</v>
      </c>
      <c r="S59" s="1025"/>
      <c r="T59" s="1025"/>
      <c r="U59" s="1026"/>
      <c r="V59" s="1026"/>
      <c r="W59" s="1026"/>
      <c r="X59" s="1026" t="s">
        <v>583</v>
      </c>
      <c r="Y59" s="1026"/>
      <c r="Z59" s="1026"/>
      <c r="AA59" s="1025"/>
      <c r="AB59" s="1026"/>
      <c r="AC59" s="1026"/>
      <c r="AD59" s="1025" t="s">
        <v>4613</v>
      </c>
      <c r="AE59" s="1025"/>
      <c r="AF59" s="1025"/>
      <c r="AG59" s="1026"/>
      <c r="AH59" s="1025"/>
      <c r="AI59" s="1025"/>
    </row>
    <row r="60" spans="1:36" ht="29.1">
      <c r="A60" s="1026">
        <v>56</v>
      </c>
      <c r="B60" s="1026"/>
      <c r="C60" s="822" t="s">
        <v>101</v>
      </c>
      <c r="E60" s="356" t="s">
        <v>128</v>
      </c>
      <c r="F60" s="1025" t="s">
        <v>4614</v>
      </c>
      <c r="G60" s="1025" t="s">
        <v>4615</v>
      </c>
      <c r="H60" s="356" t="s">
        <v>4616</v>
      </c>
      <c r="I60" s="1025"/>
      <c r="J60" s="1026"/>
      <c r="K60" s="1025" t="s">
        <v>958</v>
      </c>
      <c r="L60" s="1025" t="s">
        <v>2525</v>
      </c>
      <c r="M60" s="1254" t="b">
        <v>0</v>
      </c>
      <c r="N60" s="1069"/>
      <c r="O60" s="1026" t="s">
        <v>958</v>
      </c>
      <c r="P60" s="1026">
        <v>15</v>
      </c>
      <c r="Q60" s="1026">
        <v>6</v>
      </c>
      <c r="R60" s="1026">
        <v>4</v>
      </c>
      <c r="T60" s="1025"/>
      <c r="U60" s="1026"/>
      <c r="V60" s="1026"/>
      <c r="W60" s="1075">
        <v>46157</v>
      </c>
      <c r="X60" s="1025" t="s">
        <v>4612</v>
      </c>
      <c r="Y60" s="1026">
        <v>5</v>
      </c>
      <c r="Z60" s="1026"/>
      <c r="AA60" s="1025"/>
      <c r="AB60" s="1026">
        <v>15</v>
      </c>
      <c r="AC60" s="1026"/>
      <c r="AD60" s="1025"/>
      <c r="AE60" s="1025"/>
      <c r="AF60" s="1025"/>
      <c r="AG60" s="1026"/>
      <c r="AH60" s="1025"/>
      <c r="AI60" s="1025"/>
    </row>
    <row r="61" spans="1:36" ht="116.1">
      <c r="A61" s="1026">
        <v>57</v>
      </c>
      <c r="B61" s="821" t="s">
        <v>3711</v>
      </c>
      <c r="C61" s="1025" t="s">
        <v>101</v>
      </c>
      <c r="D61" s="1025" t="s">
        <v>4617</v>
      </c>
      <c r="E61" s="1025" t="s">
        <v>2192</v>
      </c>
      <c r="F61" s="786" t="s">
        <v>2224</v>
      </c>
      <c r="G61" s="800" t="s">
        <v>3270</v>
      </c>
      <c r="H61" s="822" t="s">
        <v>3271</v>
      </c>
      <c r="I61" s="821" t="s">
        <v>2226</v>
      </c>
      <c r="K61" s="1025" t="s">
        <v>486</v>
      </c>
      <c r="L61" s="1025" t="s">
        <v>2958</v>
      </c>
      <c r="M61" s="1254" t="b">
        <v>0</v>
      </c>
      <c r="O61" s="821" t="s">
        <v>958</v>
      </c>
      <c r="P61" s="821">
        <v>57</v>
      </c>
      <c r="Q61" s="821">
        <v>20</v>
      </c>
      <c r="R61" s="1178"/>
      <c r="S61" s="1079"/>
      <c r="T61" s="821"/>
      <c r="V61" s="356"/>
      <c r="W61" s="1026"/>
      <c r="X61" s="1026" t="s">
        <v>583</v>
      </c>
      <c r="Y61" s="356"/>
      <c r="Z61" s="356"/>
      <c r="AA61" s="821"/>
      <c r="AD61" s="356" t="s">
        <v>4618</v>
      </c>
      <c r="AG61" s="356"/>
    </row>
    <row r="62" spans="1:36" ht="29.1">
      <c r="A62" s="1026">
        <v>58</v>
      </c>
      <c r="C62" s="1025" t="s">
        <v>101</v>
      </c>
      <c r="D62" s="1025" t="s">
        <v>4617</v>
      </c>
      <c r="E62" s="1025" t="s">
        <v>4619</v>
      </c>
      <c r="F62" s="1025" t="s">
        <v>4620</v>
      </c>
      <c r="G62" s="1025" t="s">
        <v>4621</v>
      </c>
      <c r="H62" s="1025"/>
      <c r="I62" s="1025"/>
      <c r="J62" s="1026"/>
      <c r="K62" s="1025"/>
      <c r="L62" s="1025" t="s">
        <v>2821</v>
      </c>
      <c r="M62" s="1254" t="b">
        <v>0</v>
      </c>
      <c r="N62" s="1069"/>
      <c r="O62" s="1026" t="s">
        <v>958</v>
      </c>
      <c r="P62" s="1026">
        <v>14</v>
      </c>
      <c r="Q62" s="1026">
        <v>25</v>
      </c>
      <c r="S62" s="1025"/>
      <c r="T62" s="1025"/>
      <c r="U62" s="1026"/>
      <c r="V62" s="1026"/>
      <c r="W62" s="1075">
        <v>46122</v>
      </c>
      <c r="X62" s="1025" t="s">
        <v>4612</v>
      </c>
      <c r="Y62" s="1026">
        <v>5</v>
      </c>
      <c r="Z62" s="1026" t="s">
        <v>6</v>
      </c>
      <c r="AA62" s="1025"/>
      <c r="AB62" s="1026">
        <v>14</v>
      </c>
      <c r="AC62" s="1026"/>
      <c r="AD62" s="1025"/>
      <c r="AE62" s="1025"/>
      <c r="AF62" s="1025"/>
      <c r="AG62" s="1026"/>
    </row>
    <row r="63" spans="1:36" ht="203.1">
      <c r="A63" s="1026">
        <v>60</v>
      </c>
      <c r="B63" s="1026"/>
      <c r="C63" s="1026" t="s">
        <v>263</v>
      </c>
      <c r="D63" s="1025" t="s">
        <v>1013</v>
      </c>
      <c r="E63" s="1025" t="s">
        <v>3382</v>
      </c>
      <c r="F63" s="1025" t="s">
        <v>3383</v>
      </c>
      <c r="G63" s="1025" t="s">
        <v>3384</v>
      </c>
      <c r="H63" s="1025" t="s">
        <v>3382</v>
      </c>
      <c r="I63" s="1025" t="s">
        <v>3385</v>
      </c>
      <c r="J63" s="1026"/>
      <c r="K63" s="1025" t="s">
        <v>482</v>
      </c>
      <c r="L63" s="1025" t="s">
        <v>2525</v>
      </c>
      <c r="M63" s="1254" t="b">
        <v>0</v>
      </c>
      <c r="N63" s="1069"/>
      <c r="O63" s="1026" t="s">
        <v>482</v>
      </c>
      <c r="P63" s="1026">
        <v>15</v>
      </c>
      <c r="Q63" s="1026">
        <v>11</v>
      </c>
      <c r="R63" s="1026">
        <v>6</v>
      </c>
      <c r="S63" s="1025"/>
      <c r="T63" s="1025"/>
      <c r="U63" s="1026"/>
      <c r="V63" s="1026"/>
      <c r="W63" s="1026"/>
      <c r="X63" s="1026" t="s">
        <v>583</v>
      </c>
      <c r="Y63" s="1026"/>
      <c r="Z63" s="1026"/>
      <c r="AA63" s="1025"/>
      <c r="AB63" s="1026"/>
      <c r="AC63" s="1026"/>
      <c r="AD63" s="1025" t="s">
        <v>4485</v>
      </c>
      <c r="AE63" s="1025"/>
      <c r="AF63" s="1025"/>
      <c r="AG63" s="1026"/>
      <c r="AH63" s="1025"/>
      <c r="AI63" s="1025"/>
      <c r="AJ63" s="356" t="s">
        <v>4622</v>
      </c>
    </row>
    <row r="64" spans="1:36" ht="188.45">
      <c r="A64" s="1026">
        <v>61</v>
      </c>
      <c r="B64" s="1026"/>
      <c r="C64" s="1026" t="s">
        <v>263</v>
      </c>
      <c r="D64" s="1025" t="s">
        <v>1013</v>
      </c>
      <c r="E64" s="1025" t="s">
        <v>3386</v>
      </c>
      <c r="F64" s="1025" t="s">
        <v>3387</v>
      </c>
      <c r="G64" s="1025" t="s">
        <v>3388</v>
      </c>
      <c r="H64" s="1025" t="s">
        <v>3386</v>
      </c>
      <c r="I64" s="1025" t="s">
        <v>3389</v>
      </c>
      <c r="J64" s="1026"/>
      <c r="K64" s="1025" t="s">
        <v>482</v>
      </c>
      <c r="L64" s="1025" t="s">
        <v>2525</v>
      </c>
      <c r="M64" s="1254" t="b">
        <v>0</v>
      </c>
      <c r="N64" s="1069"/>
      <c r="O64" s="1026" t="s">
        <v>482</v>
      </c>
      <c r="P64" s="1026">
        <v>10</v>
      </c>
      <c r="Q64" s="1026">
        <v>12</v>
      </c>
      <c r="R64" s="1026"/>
      <c r="T64" s="1025"/>
      <c r="U64" s="1026"/>
      <c r="V64" s="1026"/>
      <c r="W64" s="1075">
        <v>46155</v>
      </c>
      <c r="X64" s="1025" t="s">
        <v>583</v>
      </c>
      <c r="Y64" s="1026"/>
      <c r="Z64" s="1026"/>
      <c r="AA64" s="1025"/>
      <c r="AB64" s="1026"/>
      <c r="AC64" s="1026"/>
      <c r="AD64" s="1025" t="s">
        <v>4485</v>
      </c>
      <c r="AE64" s="1025"/>
      <c r="AF64" s="1025"/>
      <c r="AG64" s="1026"/>
      <c r="AH64" s="1025"/>
      <c r="AI64" s="1025"/>
      <c r="AJ64" s="356" t="s">
        <v>4623</v>
      </c>
    </row>
    <row r="65" spans="1:36" ht="75" customHeight="1">
      <c r="A65" s="1026">
        <v>62</v>
      </c>
      <c r="B65" s="1123" t="s">
        <v>4624</v>
      </c>
      <c r="C65" s="1026" t="s">
        <v>263</v>
      </c>
      <c r="D65" s="356" t="s">
        <v>263</v>
      </c>
      <c r="E65" s="1260" t="s">
        <v>4625</v>
      </c>
      <c r="F65" s="1274" t="s">
        <v>4626</v>
      </c>
      <c r="G65" s="1115" t="s">
        <v>2352</v>
      </c>
      <c r="H65" s="1033" t="s">
        <v>4627</v>
      </c>
      <c r="I65" s="1025" t="s">
        <v>4628</v>
      </c>
      <c r="J65" s="1026">
        <v>5</v>
      </c>
      <c r="K65" s="1025" t="s">
        <v>4629</v>
      </c>
      <c r="L65" s="1025" t="s">
        <v>2821</v>
      </c>
      <c r="M65" s="1273" t="b">
        <v>0</v>
      </c>
      <c r="N65" s="1026"/>
      <c r="O65" s="1026" t="s">
        <v>1634</v>
      </c>
      <c r="P65" s="1026">
        <v>18</v>
      </c>
      <c r="Q65" s="1026">
        <v>6</v>
      </c>
      <c r="R65" s="1026">
        <v>5</v>
      </c>
      <c r="S65" s="1025"/>
      <c r="T65" s="1025" t="s">
        <v>4630</v>
      </c>
      <c r="U65" s="1026"/>
      <c r="V65" s="1075"/>
      <c r="W65" s="356" t="s">
        <v>4440</v>
      </c>
      <c r="X65" s="1026" t="s">
        <v>2944</v>
      </c>
      <c r="Y65" s="1026">
        <v>5</v>
      </c>
      <c r="Z65" s="1026" t="s">
        <v>6</v>
      </c>
      <c r="AA65" s="1026"/>
      <c r="AB65" s="1026">
        <v>23</v>
      </c>
      <c r="AC65" s="1026">
        <v>1</v>
      </c>
      <c r="AD65" s="1025"/>
      <c r="AE65" s="1025"/>
      <c r="AF65" s="1078" t="s">
        <v>4631</v>
      </c>
      <c r="AG65" s="1025"/>
      <c r="AH65" s="1025"/>
      <c r="AI65" s="1025"/>
    </row>
    <row r="66" spans="1:36" ht="409.5">
      <c r="A66" s="1026">
        <v>62</v>
      </c>
      <c r="B66" s="1026" t="s">
        <v>4632</v>
      </c>
      <c r="C66" s="1025" t="s">
        <v>101</v>
      </c>
      <c r="D66" s="1025" t="s">
        <v>101</v>
      </c>
      <c r="E66" s="1033" t="s">
        <v>3245</v>
      </c>
      <c r="F66" s="1025" t="s">
        <v>4633</v>
      </c>
      <c r="G66" s="1025" t="s">
        <v>4634</v>
      </c>
      <c r="H66" s="1025" t="s">
        <v>4635</v>
      </c>
      <c r="I66" s="1120" t="s">
        <v>4636</v>
      </c>
      <c r="J66" s="1026"/>
      <c r="K66" s="1025"/>
      <c r="L66" s="1033" t="s">
        <v>2821</v>
      </c>
      <c r="M66" s="1062"/>
      <c r="N66" s="1026"/>
      <c r="O66" s="1026" t="s">
        <v>3264</v>
      </c>
      <c r="P66" s="1026">
        <v>19</v>
      </c>
      <c r="Q66" s="1026"/>
      <c r="R66" s="1025"/>
      <c r="S66" s="1025"/>
      <c r="T66" s="821"/>
      <c r="U66" s="1026"/>
      <c r="V66" s="1075"/>
      <c r="W66" s="1025"/>
      <c r="X66" s="1026"/>
      <c r="Y66" s="1026"/>
      <c r="Z66" s="1025"/>
      <c r="AA66" s="1026"/>
      <c r="AB66" s="1026"/>
      <c r="AC66" s="1026"/>
      <c r="AD66" s="1025"/>
      <c r="AE66" s="1025"/>
      <c r="AG66" s="1025"/>
      <c r="AH66" s="1025"/>
      <c r="AI66" s="1025"/>
    </row>
    <row r="67" spans="1:36" ht="120" customHeight="1">
      <c r="A67" s="1026">
        <v>63</v>
      </c>
      <c r="B67" s="1139" t="s">
        <v>4447</v>
      </c>
      <c r="C67" s="1026" t="s">
        <v>263</v>
      </c>
      <c r="D67" s="1025" t="s">
        <v>4448</v>
      </c>
      <c r="E67" s="1257" t="s">
        <v>4637</v>
      </c>
      <c r="F67" s="1120" t="s">
        <v>4108</v>
      </c>
      <c r="G67" s="1025" t="s">
        <v>4109</v>
      </c>
      <c r="H67" s="1025"/>
      <c r="I67" s="1025" t="s">
        <v>4449</v>
      </c>
      <c r="J67" s="1026">
        <v>5</v>
      </c>
      <c r="K67" s="1025" t="s">
        <v>4629</v>
      </c>
      <c r="L67" s="1025" t="s">
        <v>2821</v>
      </c>
      <c r="M67" s="1254" t="b">
        <v>0</v>
      </c>
      <c r="N67" s="1026"/>
      <c r="O67" s="1026" t="s">
        <v>1634</v>
      </c>
      <c r="P67" s="1026">
        <v>16</v>
      </c>
      <c r="Q67" s="1026">
        <v>5</v>
      </c>
      <c r="R67" s="1026">
        <v>5</v>
      </c>
      <c r="S67" s="1078"/>
      <c r="T67" s="597" t="s">
        <v>4450</v>
      </c>
      <c r="U67" s="1026"/>
      <c r="V67" s="1075"/>
      <c r="W67" s="1025" t="s">
        <v>4440</v>
      </c>
      <c r="X67" s="1026" t="s">
        <v>2944</v>
      </c>
      <c r="Y67" s="1026">
        <v>5</v>
      </c>
      <c r="Z67" s="1026" t="s">
        <v>6</v>
      </c>
      <c r="AA67" s="1026"/>
      <c r="AB67" s="1026">
        <v>16</v>
      </c>
      <c r="AC67" s="1026">
        <v>1</v>
      </c>
      <c r="AD67" s="1025"/>
      <c r="AE67" s="1025"/>
      <c r="AF67" s="597" t="s">
        <v>4451</v>
      </c>
      <c r="AG67" s="1025"/>
      <c r="AH67" s="1025"/>
      <c r="AI67" s="1025"/>
    </row>
    <row r="68" spans="1:36" ht="120" customHeight="1">
      <c r="A68" s="821">
        <v>64</v>
      </c>
      <c r="C68" s="1033" t="s">
        <v>94</v>
      </c>
      <c r="D68" s="1033" t="s">
        <v>94</v>
      </c>
      <c r="E68" s="1025" t="s">
        <v>2151</v>
      </c>
      <c r="F68" s="356" t="s">
        <v>4638</v>
      </c>
      <c r="G68" s="356" t="s">
        <v>4639</v>
      </c>
      <c r="H68" s="1025"/>
      <c r="I68" s="1025"/>
      <c r="J68" s="1026">
        <v>5</v>
      </c>
      <c r="K68" s="1025" t="s">
        <v>2977</v>
      </c>
      <c r="L68" s="1025" t="s">
        <v>2821</v>
      </c>
      <c r="M68" s="1273" t="b">
        <v>0</v>
      </c>
      <c r="N68" s="1069"/>
      <c r="O68" s="1025" t="s">
        <v>2977</v>
      </c>
      <c r="P68" s="1026">
        <v>18</v>
      </c>
      <c r="Q68" s="1026">
        <v>4</v>
      </c>
      <c r="R68" s="1026">
        <v>4</v>
      </c>
      <c r="S68" s="1078" t="s">
        <v>4640</v>
      </c>
      <c r="T68" s="1052" t="s">
        <v>4641</v>
      </c>
      <c r="U68" s="1026"/>
      <c r="V68" s="1026"/>
      <c r="W68" s="1075">
        <v>46157</v>
      </c>
      <c r="X68" s="1025" t="s">
        <v>2944</v>
      </c>
      <c r="Y68" s="1026">
        <v>5</v>
      </c>
      <c r="Z68" s="1026" t="s">
        <v>6</v>
      </c>
      <c r="AA68" s="1025"/>
      <c r="AB68" s="1026">
        <v>9</v>
      </c>
      <c r="AC68" s="1026">
        <v>2</v>
      </c>
      <c r="AD68" s="1025"/>
      <c r="AF68" s="1078" t="s">
        <v>4642</v>
      </c>
    </row>
    <row r="69" spans="1:36" ht="120" customHeight="1">
      <c r="A69" s="821">
        <v>65</v>
      </c>
      <c r="C69" s="1033" t="s">
        <v>94</v>
      </c>
      <c r="D69" s="1033" t="s">
        <v>94</v>
      </c>
      <c r="E69" s="1025" t="s">
        <v>2972</v>
      </c>
      <c r="F69" s="356" t="s">
        <v>2973</v>
      </c>
      <c r="G69" s="356" t="s">
        <v>2974</v>
      </c>
      <c r="H69" s="1025" t="s">
        <v>2975</v>
      </c>
      <c r="I69" s="1025" t="s">
        <v>2976</v>
      </c>
      <c r="J69" s="1026">
        <v>5</v>
      </c>
      <c r="K69" s="1025" t="s">
        <v>2977</v>
      </c>
      <c r="L69" s="1025" t="s">
        <v>2821</v>
      </c>
      <c r="M69" s="1254" t="b">
        <v>0</v>
      </c>
      <c r="N69" s="1069"/>
      <c r="O69" s="1025" t="s">
        <v>2977</v>
      </c>
      <c r="P69" s="1026">
        <v>33</v>
      </c>
      <c r="Q69" s="1026">
        <v>2</v>
      </c>
      <c r="R69" s="821">
        <v>1</v>
      </c>
      <c r="T69" s="1025"/>
      <c r="U69" s="1026"/>
      <c r="V69" s="1026"/>
      <c r="W69" s="1075">
        <v>46157</v>
      </c>
      <c r="X69" s="1025" t="s">
        <v>583</v>
      </c>
      <c r="Y69" s="1026"/>
      <c r="Z69" s="1026"/>
      <c r="AA69" s="1025"/>
      <c r="AB69" s="1026"/>
      <c r="AC69" s="1026"/>
      <c r="AD69" s="1025" t="s">
        <v>4613</v>
      </c>
      <c r="AF69" s="1078" t="s">
        <v>2978</v>
      </c>
    </row>
    <row r="70" spans="1:36" ht="116.1">
      <c r="A70" s="1026">
        <v>66</v>
      </c>
      <c r="B70" s="1026"/>
      <c r="C70" s="1033" t="s">
        <v>94</v>
      </c>
      <c r="D70" s="1033" t="s">
        <v>94</v>
      </c>
      <c r="E70" s="1025" t="s">
        <v>2151</v>
      </c>
      <c r="F70" s="356" t="s">
        <v>2988</v>
      </c>
      <c r="G70" s="1025" t="s">
        <v>2989</v>
      </c>
      <c r="H70" s="1025"/>
      <c r="I70" s="1025"/>
      <c r="J70" s="1026">
        <v>5</v>
      </c>
      <c r="K70" s="1025" t="s">
        <v>2977</v>
      </c>
      <c r="L70" s="356" t="s">
        <v>2821</v>
      </c>
      <c r="M70" s="1254" t="b">
        <v>0</v>
      </c>
      <c r="N70" s="1069"/>
      <c r="O70" s="1025" t="s">
        <v>2977</v>
      </c>
      <c r="P70" s="1026">
        <v>25</v>
      </c>
      <c r="Q70" s="1026">
        <v>6</v>
      </c>
      <c r="R70" s="1026"/>
      <c r="T70" s="1025"/>
      <c r="U70" s="1026"/>
      <c r="V70" s="1026"/>
      <c r="W70" s="1075">
        <v>46157</v>
      </c>
      <c r="X70" s="1025" t="s">
        <v>583</v>
      </c>
      <c r="Y70" s="1026"/>
      <c r="Z70" s="1026"/>
      <c r="AA70" s="1025"/>
      <c r="AB70" s="1026"/>
      <c r="AC70" s="1026"/>
      <c r="AD70" s="1025" t="s">
        <v>4613</v>
      </c>
      <c r="AE70" s="1025"/>
      <c r="AF70" s="1078" t="s">
        <v>2991</v>
      </c>
      <c r="AG70" s="1026"/>
      <c r="AH70" s="1025"/>
      <c r="AI70" s="1025"/>
    </row>
    <row r="71" spans="1:36" ht="29.1">
      <c r="A71" s="1026">
        <v>69</v>
      </c>
      <c r="C71" s="1033" t="s">
        <v>704</v>
      </c>
      <c r="D71" s="1025" t="s">
        <v>704</v>
      </c>
      <c r="E71" s="1025" t="s">
        <v>4319</v>
      </c>
      <c r="F71" s="1177" t="s">
        <v>4320</v>
      </c>
      <c r="G71" s="1025"/>
      <c r="H71" s="1025"/>
      <c r="J71" s="1026">
        <v>5</v>
      </c>
      <c r="K71" s="1025" t="s">
        <v>1634</v>
      </c>
      <c r="L71" s="1025" t="s">
        <v>3421</v>
      </c>
      <c r="M71" s="1254" t="b">
        <v>0</v>
      </c>
      <c r="N71" s="1069"/>
      <c r="O71" s="1026" t="s">
        <v>1634</v>
      </c>
      <c r="P71" s="1026">
        <v>10</v>
      </c>
      <c r="Q71" s="1026" t="s">
        <v>583</v>
      </c>
      <c r="R71" s="1026"/>
      <c r="S71" s="1025"/>
      <c r="U71" s="1026"/>
      <c r="V71" s="1026"/>
      <c r="W71" s="1026"/>
      <c r="X71" s="1025" t="s">
        <v>583</v>
      </c>
      <c r="Y71" s="1026"/>
      <c r="Z71" s="1026"/>
      <c r="AA71" s="1025"/>
      <c r="AB71" s="1026"/>
      <c r="AC71" s="1026"/>
      <c r="AD71" s="1025"/>
      <c r="AE71" s="1025"/>
      <c r="AF71" s="1025"/>
      <c r="AG71" s="1026"/>
      <c r="AH71" s="1025"/>
      <c r="AI71" s="1025"/>
    </row>
    <row r="72" spans="1:36" ht="72.599999999999994">
      <c r="A72" s="1026">
        <v>71</v>
      </c>
      <c r="B72" s="1026"/>
      <c r="C72" s="1033" t="s">
        <v>222</v>
      </c>
      <c r="D72" s="1025" t="s">
        <v>4643</v>
      </c>
      <c r="E72" s="1025" t="s">
        <v>4644</v>
      </c>
      <c r="F72" s="1025" t="s">
        <v>4645</v>
      </c>
      <c r="G72" s="1025" t="s">
        <v>4646</v>
      </c>
      <c r="H72" s="1025"/>
      <c r="I72" s="1025"/>
      <c r="J72" s="1026">
        <v>5</v>
      </c>
      <c r="K72" s="1025" t="s">
        <v>384</v>
      </c>
      <c r="L72" s="1025" t="s">
        <v>2525</v>
      </c>
      <c r="M72" s="1254" t="b">
        <v>0</v>
      </c>
      <c r="N72" s="1069"/>
      <c r="O72" s="1026" t="s">
        <v>384</v>
      </c>
      <c r="P72" s="1026">
        <v>20</v>
      </c>
      <c r="Q72" s="1026">
        <v>2</v>
      </c>
      <c r="R72" s="1026">
        <v>2</v>
      </c>
      <c r="S72" s="1167">
        <v>46146</v>
      </c>
      <c r="T72" s="1025" t="s">
        <v>4647</v>
      </c>
      <c r="U72" s="1026"/>
      <c r="V72" s="1026"/>
      <c r="W72" s="1024">
        <v>46155</v>
      </c>
      <c r="X72" s="1025" t="s">
        <v>2944</v>
      </c>
      <c r="Y72" s="1026">
        <v>5</v>
      </c>
      <c r="Z72" s="1026" t="s">
        <v>6</v>
      </c>
      <c r="AA72" s="1025"/>
      <c r="AB72" s="1026">
        <v>14</v>
      </c>
      <c r="AC72" s="1026">
        <v>1</v>
      </c>
      <c r="AD72" s="1025"/>
      <c r="AE72" s="1025"/>
      <c r="AF72" s="1085" t="s">
        <v>4648</v>
      </c>
      <c r="AG72" s="1026"/>
      <c r="AH72" s="1025"/>
      <c r="AI72" s="1025"/>
    </row>
    <row r="73" spans="1:36" ht="57.95">
      <c r="A73" s="1026">
        <v>72</v>
      </c>
      <c r="B73" s="1026"/>
      <c r="C73" s="1033" t="s">
        <v>2170</v>
      </c>
      <c r="D73" s="1025" t="s">
        <v>3838</v>
      </c>
      <c r="E73" s="1025" t="s">
        <v>3558</v>
      </c>
      <c r="F73" s="1025" t="s">
        <v>3839</v>
      </c>
      <c r="H73" s="1025" t="s">
        <v>3840</v>
      </c>
      <c r="I73" s="1025"/>
      <c r="J73" s="1026">
        <v>5</v>
      </c>
      <c r="K73" s="1025"/>
      <c r="L73" s="1025" t="s">
        <v>2525</v>
      </c>
      <c r="M73" s="1254" t="b">
        <v>0</v>
      </c>
      <c r="N73" s="1069"/>
      <c r="O73" s="1026" t="s">
        <v>384</v>
      </c>
      <c r="P73" s="1026">
        <v>25</v>
      </c>
      <c r="Q73" s="1026">
        <v>1</v>
      </c>
      <c r="R73" s="1026">
        <v>1</v>
      </c>
      <c r="S73" s="1025"/>
      <c r="T73" s="1025"/>
      <c r="U73" s="1026"/>
      <c r="V73" s="1026"/>
      <c r="W73" s="1075">
        <v>46160</v>
      </c>
      <c r="X73" s="1025" t="s">
        <v>583</v>
      </c>
      <c r="Y73" s="1026"/>
      <c r="Z73" s="1026"/>
      <c r="AA73" s="1025"/>
      <c r="AB73" s="1026"/>
      <c r="AC73" s="1026"/>
      <c r="AD73" s="1025" t="s">
        <v>4649</v>
      </c>
      <c r="AE73" s="1025"/>
      <c r="AF73" s="1025"/>
      <c r="AG73" s="1026"/>
      <c r="AH73" s="1025"/>
      <c r="AI73" s="1025"/>
    </row>
    <row r="74" spans="1:36" ht="43.5">
      <c r="A74" s="1026">
        <v>73</v>
      </c>
      <c r="B74" s="1026"/>
      <c r="C74" s="1033" t="s">
        <v>2170</v>
      </c>
      <c r="D74" s="1025" t="s">
        <v>2170</v>
      </c>
      <c r="E74" s="1025" t="s">
        <v>4650</v>
      </c>
      <c r="F74" s="1025" t="s">
        <v>4651</v>
      </c>
      <c r="G74" s="1025" t="s">
        <v>4652</v>
      </c>
      <c r="H74" s="1025"/>
      <c r="I74" s="1025"/>
      <c r="J74" s="1026">
        <v>5</v>
      </c>
      <c r="K74" s="1025" t="s">
        <v>384</v>
      </c>
      <c r="L74" s="1025" t="s">
        <v>2525</v>
      </c>
      <c r="M74" s="1254" t="b">
        <v>0</v>
      </c>
      <c r="N74" s="1069"/>
      <c r="O74" s="1026" t="s">
        <v>384</v>
      </c>
      <c r="P74" s="1026">
        <v>15</v>
      </c>
      <c r="Q74" s="1026">
        <v>4</v>
      </c>
      <c r="R74" s="1026">
        <v>4</v>
      </c>
      <c r="S74" s="1025"/>
      <c r="T74" s="356" t="s">
        <v>4653</v>
      </c>
      <c r="U74" s="1026"/>
      <c r="V74" s="1026"/>
      <c r="W74" s="1075">
        <v>46155</v>
      </c>
      <c r="X74" s="1025" t="s">
        <v>2944</v>
      </c>
      <c r="Y74" s="1026">
        <v>5</v>
      </c>
      <c r="Z74" s="1026" t="s">
        <v>6</v>
      </c>
      <c r="AA74" s="1025"/>
      <c r="AB74" s="1026">
        <v>5</v>
      </c>
      <c r="AC74" s="1026">
        <v>1</v>
      </c>
      <c r="AD74" s="1025"/>
      <c r="AE74" s="1025"/>
      <c r="AF74" s="1025"/>
      <c r="AG74" s="1026"/>
      <c r="AH74" s="1025"/>
      <c r="AI74" s="1025"/>
    </row>
    <row r="75" spans="1:36" ht="72.599999999999994">
      <c r="A75" s="1026">
        <v>74</v>
      </c>
      <c r="B75" s="1026"/>
      <c r="C75" s="356" t="s">
        <v>2428</v>
      </c>
      <c r="D75" s="356" t="s">
        <v>2428</v>
      </c>
      <c r="E75" s="356" t="s">
        <v>4654</v>
      </c>
      <c r="F75" s="800" t="s">
        <v>4655</v>
      </c>
      <c r="G75" s="356" t="s">
        <v>4656</v>
      </c>
      <c r="H75" s="356" t="s">
        <v>4657</v>
      </c>
      <c r="I75" s="800" t="s">
        <v>4658</v>
      </c>
      <c r="J75" s="821">
        <v>5</v>
      </c>
      <c r="K75" s="356" t="s">
        <v>4008</v>
      </c>
      <c r="L75" s="356" t="s">
        <v>2511</v>
      </c>
      <c r="M75" s="1254" t="b">
        <v>0</v>
      </c>
      <c r="N75" s="1069" t="s">
        <v>4659</v>
      </c>
      <c r="O75" s="822" t="s">
        <v>607</v>
      </c>
      <c r="P75" s="1026">
        <v>120</v>
      </c>
      <c r="Q75" s="821">
        <v>1</v>
      </c>
      <c r="S75" s="1025"/>
      <c r="T75" s="1025" t="s">
        <v>4660</v>
      </c>
      <c r="U75" s="1026"/>
      <c r="V75" s="1026"/>
      <c r="W75" s="1025"/>
      <c r="X75" s="1026" t="s">
        <v>2944</v>
      </c>
      <c r="Y75" s="821">
        <v>5</v>
      </c>
      <c r="Z75" s="1025" t="s">
        <v>6</v>
      </c>
      <c r="AB75" s="1026">
        <v>20</v>
      </c>
      <c r="AC75" s="821">
        <v>4</v>
      </c>
      <c r="AD75" s="356"/>
      <c r="AF75" s="596" t="s">
        <v>4661</v>
      </c>
      <c r="AG75" s="356"/>
      <c r="AH75" s="356" t="s">
        <v>4662</v>
      </c>
      <c r="AI75" s="1025"/>
      <c r="AJ75" s="356" t="s">
        <v>4663</v>
      </c>
    </row>
    <row r="76" spans="1:36" ht="43.5">
      <c r="A76" s="1026">
        <v>75</v>
      </c>
      <c r="B76" s="1026"/>
      <c r="C76" s="1033" t="s">
        <v>4664</v>
      </c>
      <c r="D76" s="1033" t="s">
        <v>4664</v>
      </c>
      <c r="E76" s="1025" t="s">
        <v>4665</v>
      </c>
      <c r="F76" s="1025" t="s">
        <v>4666</v>
      </c>
      <c r="G76" s="1025" t="s">
        <v>4667</v>
      </c>
      <c r="H76" s="1025" t="s">
        <v>4668</v>
      </c>
      <c r="I76" s="1025"/>
      <c r="J76" s="1026">
        <v>5</v>
      </c>
      <c r="K76" s="356" t="s">
        <v>4008</v>
      </c>
      <c r="L76" s="1033" t="s">
        <v>2511</v>
      </c>
      <c r="M76" s="1254" t="b">
        <v>0</v>
      </c>
      <c r="N76" s="1069">
        <v>46119</v>
      </c>
      <c r="O76" s="1026" t="s">
        <v>607</v>
      </c>
      <c r="P76" s="1026">
        <v>25</v>
      </c>
      <c r="Q76" s="1026">
        <v>2</v>
      </c>
      <c r="R76" s="1025"/>
      <c r="T76" s="1025" t="s">
        <v>4669</v>
      </c>
      <c r="U76" s="1026"/>
      <c r="V76" s="1075"/>
      <c r="X76" s="1026" t="s">
        <v>2944</v>
      </c>
      <c r="Y76" s="1026">
        <v>5</v>
      </c>
      <c r="Z76" s="1025" t="s">
        <v>6</v>
      </c>
      <c r="AB76" s="1026">
        <v>10</v>
      </c>
      <c r="AC76" s="821">
        <v>4</v>
      </c>
      <c r="AD76" s="356"/>
      <c r="AF76" s="805" t="s">
        <v>4670</v>
      </c>
      <c r="AG76" s="356"/>
      <c r="AI76" s="1025"/>
      <c r="AJ76" s="356" t="s">
        <v>4663</v>
      </c>
    </row>
    <row r="77" spans="1:36" ht="72.599999999999994">
      <c r="A77" s="1026">
        <v>76</v>
      </c>
      <c r="B77" s="1026"/>
      <c r="C77" s="1033" t="s">
        <v>4671</v>
      </c>
      <c r="D77" s="1033" t="s">
        <v>4671</v>
      </c>
      <c r="E77" s="1025" t="s">
        <v>4672</v>
      </c>
      <c r="F77" s="1025" t="s">
        <v>4673</v>
      </c>
      <c r="G77" s="1025" t="s">
        <v>4674</v>
      </c>
      <c r="H77" s="1025" t="s">
        <v>4675</v>
      </c>
      <c r="I77" s="1025" t="s">
        <v>4676</v>
      </c>
      <c r="J77" s="1026">
        <v>5</v>
      </c>
      <c r="K77" s="356" t="s">
        <v>4008</v>
      </c>
      <c r="L77" s="1025" t="s">
        <v>2525</v>
      </c>
      <c r="M77" s="1254" t="b">
        <v>1</v>
      </c>
      <c r="N77" s="1069">
        <v>46119</v>
      </c>
      <c r="O77" s="1026" t="s">
        <v>607</v>
      </c>
      <c r="P77" s="1026">
        <v>25</v>
      </c>
      <c r="Q77" s="1026">
        <v>3</v>
      </c>
      <c r="R77" s="1026"/>
      <c r="T77" s="1025" t="s">
        <v>4677</v>
      </c>
      <c r="U77" s="1026"/>
      <c r="V77" s="1168"/>
      <c r="W77" s="1024">
        <v>46153</v>
      </c>
      <c r="X77" s="1026" t="s">
        <v>2944</v>
      </c>
      <c r="Y77" s="1026">
        <v>5</v>
      </c>
      <c r="Z77" s="1025"/>
      <c r="AA77" s="1026"/>
      <c r="AB77" s="1026">
        <v>18</v>
      </c>
      <c r="AC77" s="1026">
        <v>2</v>
      </c>
      <c r="AD77" s="1025"/>
      <c r="AE77" s="1025"/>
      <c r="AF77" s="596" t="s">
        <v>4678</v>
      </c>
    </row>
    <row r="78" spans="1:36" ht="57.95">
      <c r="A78" s="1026">
        <v>77</v>
      </c>
      <c r="B78" s="1026"/>
      <c r="C78" s="1033" t="s">
        <v>4671</v>
      </c>
      <c r="D78" s="1025" t="s">
        <v>4283</v>
      </c>
      <c r="E78" s="1025" t="s">
        <v>4324</v>
      </c>
      <c r="F78" s="1025" t="s">
        <v>4325</v>
      </c>
      <c r="G78" s="1025" t="s">
        <v>4326</v>
      </c>
      <c r="H78" s="356" t="s">
        <v>4679</v>
      </c>
      <c r="I78" s="1115" t="s">
        <v>4680</v>
      </c>
      <c r="J78" s="1026">
        <v>5</v>
      </c>
      <c r="K78" s="356" t="s">
        <v>4008</v>
      </c>
      <c r="L78" s="1025" t="s">
        <v>2525</v>
      </c>
      <c r="M78" s="1254" t="b">
        <v>0</v>
      </c>
      <c r="N78" s="1069">
        <v>46156</v>
      </c>
      <c r="O78" s="1026" t="s">
        <v>607</v>
      </c>
      <c r="P78" s="1026">
        <v>80</v>
      </c>
      <c r="Q78" s="1026">
        <v>4</v>
      </c>
      <c r="R78" s="1026"/>
      <c r="S78" s="1025"/>
      <c r="T78" s="1025" t="s">
        <v>4329</v>
      </c>
      <c r="U78" s="1026"/>
      <c r="V78" s="1026"/>
      <c r="W78" s="1075">
        <v>46157</v>
      </c>
      <c r="X78" s="1026" t="s">
        <v>2944</v>
      </c>
      <c r="AB78" s="821">
        <v>132</v>
      </c>
      <c r="AD78" s="356"/>
      <c r="AF78" s="805" t="s">
        <v>4330</v>
      </c>
      <c r="AG78" s="1026"/>
      <c r="AH78" s="1025"/>
      <c r="AI78" s="1025"/>
    </row>
    <row r="79" spans="1:36" ht="57.95">
      <c r="A79" s="1026">
        <v>78</v>
      </c>
      <c r="B79" s="1026"/>
      <c r="C79" s="1033" t="s">
        <v>4671</v>
      </c>
      <c r="D79" s="1025" t="s">
        <v>4283</v>
      </c>
      <c r="E79" s="1025" t="s">
        <v>4332</v>
      </c>
      <c r="F79" s="1025" t="s">
        <v>4333</v>
      </c>
      <c r="G79" s="1025" t="s">
        <v>4334</v>
      </c>
      <c r="H79" s="356" t="s">
        <v>4679</v>
      </c>
      <c r="I79" s="1115" t="s">
        <v>4680</v>
      </c>
      <c r="J79" s="1026">
        <v>5</v>
      </c>
      <c r="K79" s="356" t="s">
        <v>4008</v>
      </c>
      <c r="L79" s="1025" t="s">
        <v>2525</v>
      </c>
      <c r="M79" s="1254" t="b">
        <v>0</v>
      </c>
      <c r="N79" s="1069">
        <v>46156</v>
      </c>
      <c r="O79" s="1026" t="s">
        <v>607</v>
      </c>
      <c r="P79" s="1026">
        <v>80</v>
      </c>
      <c r="Q79" s="1026">
        <v>4</v>
      </c>
      <c r="R79" s="1026"/>
      <c r="S79" s="1025"/>
      <c r="T79" s="1025" t="s">
        <v>4681</v>
      </c>
      <c r="U79" s="1026"/>
      <c r="V79" s="1026"/>
      <c r="W79" s="1075">
        <v>46157</v>
      </c>
      <c r="X79" s="1026" t="s">
        <v>4682</v>
      </c>
      <c r="AB79" s="1091"/>
      <c r="AD79" s="356"/>
      <c r="AF79" s="805" t="s">
        <v>4330</v>
      </c>
      <c r="AG79" s="1026"/>
      <c r="AH79" s="1025"/>
      <c r="AI79" s="1025"/>
    </row>
    <row r="80" spans="1:36" ht="43.5">
      <c r="A80" s="821">
        <v>79</v>
      </c>
      <c r="B80" s="1026"/>
      <c r="C80" s="1033" t="s">
        <v>222</v>
      </c>
      <c r="D80" s="1025" t="s">
        <v>222</v>
      </c>
      <c r="E80" s="356" t="s">
        <v>4364</v>
      </c>
      <c r="F80" s="1025" t="s">
        <v>4365</v>
      </c>
      <c r="H80" s="1025"/>
      <c r="I80" s="356" t="s">
        <v>4366</v>
      </c>
      <c r="J80" s="1026">
        <v>5</v>
      </c>
      <c r="K80" s="356" t="s">
        <v>384</v>
      </c>
      <c r="L80" s="1025" t="s">
        <v>2525</v>
      </c>
      <c r="M80" s="1254" t="b">
        <v>0</v>
      </c>
      <c r="O80" s="1026" t="s">
        <v>384</v>
      </c>
      <c r="P80" s="821">
        <v>30</v>
      </c>
      <c r="Q80" s="821">
        <v>3</v>
      </c>
      <c r="R80" s="821">
        <v>2</v>
      </c>
      <c r="X80" s="1026" t="s">
        <v>583</v>
      </c>
      <c r="AD80" s="356" t="s">
        <v>4683</v>
      </c>
      <c r="AG80" s="1026"/>
      <c r="AH80" s="1025"/>
      <c r="AI80" s="1025"/>
    </row>
    <row r="81" spans="1:36" ht="57.95">
      <c r="A81" s="1026">
        <v>80</v>
      </c>
      <c r="B81" s="1026" t="s">
        <v>3706</v>
      </c>
      <c r="C81" s="1025" t="s">
        <v>101</v>
      </c>
      <c r="D81" s="1025" t="s">
        <v>3216</v>
      </c>
      <c r="E81" s="1025" t="s">
        <v>2306</v>
      </c>
      <c r="F81" s="1025" t="s">
        <v>2309</v>
      </c>
      <c r="G81" s="1115" t="s">
        <v>2310</v>
      </c>
      <c r="H81" s="1025" t="s">
        <v>3217</v>
      </c>
      <c r="I81" s="1033" t="s">
        <v>2311</v>
      </c>
      <c r="J81" s="1026"/>
      <c r="K81" s="356" t="s">
        <v>3218</v>
      </c>
      <c r="L81" s="1266" t="s">
        <v>2958</v>
      </c>
      <c r="M81" s="1254" t="b">
        <v>0</v>
      </c>
      <c r="N81" s="1026"/>
      <c r="O81" s="1026" t="s">
        <v>1213</v>
      </c>
      <c r="P81" s="1026">
        <v>10</v>
      </c>
      <c r="Q81" s="1026">
        <v>8</v>
      </c>
      <c r="R81" s="1026">
        <v>6</v>
      </c>
      <c r="S81" s="1026"/>
      <c r="T81" s="1025" t="s">
        <v>4248</v>
      </c>
      <c r="U81" s="1026"/>
      <c r="V81" s="1167"/>
      <c r="W81" s="1026"/>
      <c r="X81" s="1025" t="s">
        <v>583</v>
      </c>
      <c r="Y81" s="1025"/>
      <c r="Z81" s="1025"/>
      <c r="AA81" s="1026"/>
      <c r="AB81" s="1026"/>
      <c r="AC81" s="1026"/>
      <c r="AD81" s="1025" t="s">
        <v>4684</v>
      </c>
      <c r="AE81" s="1025"/>
      <c r="AF81" s="1025"/>
      <c r="AG81" s="1025"/>
      <c r="AI81" s="1025"/>
    </row>
    <row r="82" spans="1:36" ht="87">
      <c r="A82" s="1026">
        <v>81</v>
      </c>
      <c r="B82" s="1026"/>
      <c r="C82" s="1033" t="s">
        <v>2170</v>
      </c>
      <c r="D82" s="1025" t="s">
        <v>2170</v>
      </c>
      <c r="E82" s="1025" t="s">
        <v>4685</v>
      </c>
      <c r="F82" s="1025" t="s">
        <v>4415</v>
      </c>
      <c r="G82" s="1025" t="s">
        <v>4686</v>
      </c>
      <c r="H82" s="1025"/>
      <c r="I82" s="1025" t="s">
        <v>4687</v>
      </c>
      <c r="J82" s="1026">
        <v>5</v>
      </c>
      <c r="K82" s="1025" t="s">
        <v>384</v>
      </c>
      <c r="L82" s="1025" t="s">
        <v>2821</v>
      </c>
      <c r="M82" s="1254" t="b">
        <v>0</v>
      </c>
      <c r="N82" s="1069"/>
      <c r="O82" s="1026" t="s">
        <v>384</v>
      </c>
      <c r="P82" s="1026">
        <v>30</v>
      </c>
      <c r="Q82" s="1026">
        <v>3</v>
      </c>
      <c r="R82" s="1026">
        <v>3</v>
      </c>
      <c r="S82" s="1025"/>
      <c r="T82" s="1025" t="s">
        <v>4688</v>
      </c>
      <c r="U82" s="1026"/>
      <c r="V82" s="1026"/>
      <c r="W82" s="1075">
        <v>46160</v>
      </c>
      <c r="X82" s="1025" t="s">
        <v>2944</v>
      </c>
      <c r="Y82" s="1026">
        <v>5</v>
      </c>
      <c r="Z82" s="1026" t="s">
        <v>6</v>
      </c>
      <c r="AA82" s="1025"/>
      <c r="AB82" s="1026">
        <v>22</v>
      </c>
      <c r="AC82" s="1026">
        <v>3</v>
      </c>
      <c r="AD82" s="1025"/>
      <c r="AE82" s="1025"/>
      <c r="AF82" s="1025"/>
      <c r="AG82" s="1026"/>
      <c r="AH82" s="1025"/>
      <c r="AI82" s="1025"/>
    </row>
    <row r="83" spans="1:36" ht="29.1">
      <c r="A83" s="1026">
        <v>83</v>
      </c>
      <c r="B83" s="1026" t="s">
        <v>4439</v>
      </c>
      <c r="C83" s="821" t="s">
        <v>263</v>
      </c>
      <c r="D83" s="356" t="s">
        <v>1013</v>
      </c>
      <c r="E83" s="356" t="s">
        <v>2163</v>
      </c>
      <c r="F83" s="786" t="s">
        <v>2341</v>
      </c>
      <c r="G83" s="356" t="s">
        <v>2342</v>
      </c>
      <c r="H83" s="821" t="s">
        <v>3293</v>
      </c>
      <c r="I83" s="822" t="s">
        <v>2165</v>
      </c>
      <c r="J83" s="821">
        <v>5</v>
      </c>
      <c r="K83" s="356" t="s">
        <v>4103</v>
      </c>
      <c r="L83" s="1025" t="s">
        <v>2511</v>
      </c>
      <c r="M83" s="1254" t="b">
        <v>0</v>
      </c>
      <c r="N83" s="824"/>
      <c r="O83" s="821" t="s">
        <v>482</v>
      </c>
      <c r="P83" s="1026" t="s">
        <v>4104</v>
      </c>
      <c r="Q83" s="1026">
        <v>0</v>
      </c>
      <c r="R83" s="1026"/>
      <c r="S83" s="1083"/>
      <c r="T83" s="1085" t="s">
        <v>4105</v>
      </c>
      <c r="U83" s="1026"/>
      <c r="V83" s="1026"/>
      <c r="W83" s="1026" t="s">
        <v>4440</v>
      </c>
      <c r="X83" s="1026" t="s">
        <v>2944</v>
      </c>
      <c r="Y83" s="1026">
        <v>5</v>
      </c>
      <c r="Z83" s="1026" t="s">
        <v>6</v>
      </c>
      <c r="AA83" s="821"/>
      <c r="AB83" s="821">
        <v>10</v>
      </c>
      <c r="AG83" s="540" t="s">
        <v>4689</v>
      </c>
    </row>
    <row r="84" spans="1:36" ht="72.599999999999994">
      <c r="A84" s="1026">
        <v>84</v>
      </c>
      <c r="B84" s="1026"/>
      <c r="C84" s="1026" t="s">
        <v>263</v>
      </c>
      <c r="D84" s="1025" t="s">
        <v>263</v>
      </c>
      <c r="E84" s="1025" t="s">
        <v>4690</v>
      </c>
      <c r="F84" s="1120" t="s">
        <v>4691</v>
      </c>
      <c r="G84" s="1025" t="s">
        <v>4692</v>
      </c>
      <c r="H84" s="1025"/>
      <c r="I84" s="1025"/>
      <c r="J84" s="1026">
        <v>5</v>
      </c>
      <c r="K84" s="1025" t="s">
        <v>4693</v>
      </c>
      <c r="L84" s="1025" t="s">
        <v>2525</v>
      </c>
      <c r="M84" s="1254" t="b">
        <v>0</v>
      </c>
      <c r="N84" s="1069"/>
      <c r="O84" s="1026" t="s">
        <v>1634</v>
      </c>
      <c r="P84" s="1026">
        <v>7</v>
      </c>
      <c r="Q84" s="1026">
        <v>3</v>
      </c>
      <c r="R84" s="1026">
        <v>3</v>
      </c>
      <c r="S84" s="1025"/>
      <c r="T84" s="1025"/>
      <c r="U84" s="1026"/>
      <c r="V84" s="1026"/>
      <c r="W84" s="1026"/>
      <c r="X84" s="1026" t="s">
        <v>4591</v>
      </c>
      <c r="Y84" s="1026"/>
      <c r="Z84" s="1026"/>
      <c r="AA84" s="1025"/>
      <c r="AB84" s="1026"/>
      <c r="AC84" s="1026"/>
      <c r="AD84" s="1026" t="s">
        <v>4591</v>
      </c>
      <c r="AE84" s="1025"/>
      <c r="AF84" s="1025"/>
      <c r="AG84" s="1026"/>
      <c r="AH84" s="1025"/>
      <c r="AI84" s="1025"/>
    </row>
    <row r="85" spans="1:36" ht="57.95">
      <c r="A85" s="1026">
        <v>85</v>
      </c>
      <c r="B85" s="1026" t="s">
        <v>3882</v>
      </c>
      <c r="C85" s="1343" t="s">
        <v>101</v>
      </c>
      <c r="D85" s="356" t="s">
        <v>101</v>
      </c>
      <c r="E85" s="356" t="s">
        <v>2277</v>
      </c>
      <c r="F85" s="356" t="s">
        <v>1271</v>
      </c>
      <c r="G85" s="356" t="s">
        <v>1272</v>
      </c>
      <c r="H85" s="356" t="s">
        <v>3883</v>
      </c>
      <c r="I85" s="822" t="s">
        <v>2278</v>
      </c>
      <c r="J85" s="1026"/>
      <c r="L85" s="1266" t="s">
        <v>2958</v>
      </c>
      <c r="M85" s="1254" t="b">
        <v>0</v>
      </c>
      <c r="N85" s="1069"/>
      <c r="O85" s="1026"/>
      <c r="P85" s="1026">
        <v>90</v>
      </c>
      <c r="Q85" s="1026">
        <v>7</v>
      </c>
      <c r="R85" s="1026">
        <v>5</v>
      </c>
      <c r="S85" s="1025"/>
      <c r="T85" s="1025"/>
      <c r="U85" s="1026"/>
      <c r="V85" s="1026"/>
      <c r="W85" s="1026"/>
      <c r="X85" s="1025" t="s">
        <v>583</v>
      </c>
      <c r="Y85" s="1026"/>
      <c r="Z85" s="1026"/>
      <c r="AA85" s="1025"/>
      <c r="AB85" s="1026"/>
      <c r="AC85" s="1026"/>
      <c r="AD85" s="1025" t="s">
        <v>4694</v>
      </c>
      <c r="AE85" s="1025"/>
      <c r="AF85" s="1025"/>
      <c r="AG85" s="1026"/>
      <c r="AH85" s="1025"/>
      <c r="AI85" s="1025"/>
    </row>
    <row r="86" spans="1:36" ht="29.1">
      <c r="A86" s="1026">
        <v>86</v>
      </c>
      <c r="B86" s="1026" t="s">
        <v>3715</v>
      </c>
      <c r="C86" s="1025" t="s">
        <v>101</v>
      </c>
      <c r="D86" s="1025" t="s">
        <v>101</v>
      </c>
      <c r="E86" s="1025" t="s">
        <v>3279</v>
      </c>
      <c r="F86" s="1025" t="s">
        <v>130</v>
      </c>
      <c r="G86" s="1025" t="s">
        <v>3280</v>
      </c>
      <c r="H86" s="1033" t="s">
        <v>132</v>
      </c>
      <c r="I86" s="1025"/>
      <c r="J86" s="1026"/>
      <c r="K86" s="1025"/>
      <c r="L86" s="1266" t="s">
        <v>2958</v>
      </c>
      <c r="M86" s="1254" t="b">
        <v>0</v>
      </c>
      <c r="N86" s="1069"/>
      <c r="O86" s="1026"/>
      <c r="P86" s="1026">
        <v>15</v>
      </c>
      <c r="Q86" s="1026" t="s">
        <v>583</v>
      </c>
      <c r="R86" s="1026"/>
      <c r="S86" s="1025"/>
      <c r="U86" s="1026"/>
      <c r="V86" s="1026"/>
      <c r="W86" s="1026"/>
      <c r="X86" s="1025" t="s">
        <v>583</v>
      </c>
      <c r="Y86" s="1026"/>
      <c r="Z86" s="1026"/>
      <c r="AA86" s="1025"/>
      <c r="AD86" s="356" t="s">
        <v>4694</v>
      </c>
      <c r="AH86" s="1025"/>
      <c r="AI86" s="1025"/>
    </row>
    <row r="87" spans="1:36" ht="72.599999999999994">
      <c r="A87" s="1026">
        <v>87</v>
      </c>
      <c r="B87" s="821" t="s">
        <v>4695</v>
      </c>
      <c r="C87" s="356" t="s">
        <v>101</v>
      </c>
      <c r="D87" s="356" t="s">
        <v>101</v>
      </c>
      <c r="E87" s="356" t="s">
        <v>4696</v>
      </c>
      <c r="F87" s="356" t="s">
        <v>4697</v>
      </c>
      <c r="G87" s="356" t="s">
        <v>4698</v>
      </c>
      <c r="H87" s="356" t="s">
        <v>4699</v>
      </c>
      <c r="I87" s="356" t="s">
        <v>4700</v>
      </c>
      <c r="L87" s="1279" t="s">
        <v>2958</v>
      </c>
      <c r="M87" s="1254" t="b">
        <v>0</v>
      </c>
      <c r="P87" s="821" t="s">
        <v>4701</v>
      </c>
      <c r="Q87" s="821">
        <v>19</v>
      </c>
      <c r="W87" s="1026"/>
      <c r="X87" s="821" t="s">
        <v>583</v>
      </c>
      <c r="AD87" s="356" t="s">
        <v>4694</v>
      </c>
    </row>
    <row r="88" spans="1:36" ht="72.599999999999994">
      <c r="A88" s="1026">
        <v>88</v>
      </c>
      <c r="B88" s="821" t="s">
        <v>3710</v>
      </c>
      <c r="C88" s="1025" t="s">
        <v>101</v>
      </c>
      <c r="D88" s="1025" t="s">
        <v>101</v>
      </c>
      <c r="E88" s="1025" t="s">
        <v>3265</v>
      </c>
      <c r="F88" s="1344" t="s">
        <v>4702</v>
      </c>
      <c r="G88" s="1025" t="s">
        <v>3267</v>
      </c>
      <c r="H88" s="1025" t="s">
        <v>3268</v>
      </c>
      <c r="I88" s="1025" t="s">
        <v>3269</v>
      </c>
      <c r="L88" s="1266" t="s">
        <v>2958</v>
      </c>
      <c r="M88" s="1254" t="b">
        <v>0</v>
      </c>
      <c r="P88" s="821">
        <v>5</v>
      </c>
      <c r="Q88" s="821" t="s">
        <v>583</v>
      </c>
      <c r="R88" s="821">
        <v>14</v>
      </c>
      <c r="X88" s="356" t="s">
        <v>583</v>
      </c>
      <c r="AD88" s="356" t="s">
        <v>4694</v>
      </c>
    </row>
    <row r="89" spans="1:36" ht="87">
      <c r="A89" s="1026">
        <v>89</v>
      </c>
      <c r="B89" s="821" t="s">
        <v>3714</v>
      </c>
      <c r="C89" s="1025" t="s">
        <v>101</v>
      </c>
      <c r="D89" s="1025" t="s">
        <v>101</v>
      </c>
      <c r="E89" s="1025" t="s">
        <v>3265</v>
      </c>
      <c r="F89" s="1025" t="s">
        <v>3275</v>
      </c>
      <c r="G89" s="1025" t="s">
        <v>3276</v>
      </c>
      <c r="H89" s="1025" t="s">
        <v>3277</v>
      </c>
      <c r="I89" s="356" t="s">
        <v>3278</v>
      </c>
      <c r="L89" s="1279" t="s">
        <v>2958</v>
      </c>
      <c r="M89" s="1254" t="b">
        <v>0</v>
      </c>
      <c r="P89" s="821">
        <v>70</v>
      </c>
      <c r="Q89" s="821">
        <v>21</v>
      </c>
      <c r="X89" s="821" t="s">
        <v>583</v>
      </c>
      <c r="AD89" s="356"/>
    </row>
    <row r="90" spans="1:36" ht="43.5">
      <c r="A90" s="1026">
        <v>91</v>
      </c>
      <c r="B90" s="821" t="s">
        <v>3486</v>
      </c>
      <c r="C90" s="1267" t="s">
        <v>101</v>
      </c>
      <c r="D90" s="356" t="s">
        <v>3487</v>
      </c>
      <c r="E90" s="356" t="s">
        <v>4703</v>
      </c>
      <c r="F90" s="356" t="s">
        <v>3489</v>
      </c>
      <c r="G90" s="356" t="s">
        <v>3490</v>
      </c>
      <c r="H90" s="356" t="s">
        <v>3490</v>
      </c>
      <c r="I90" s="356" t="s">
        <v>3491</v>
      </c>
      <c r="J90" s="821">
        <v>3</v>
      </c>
      <c r="K90" s="356" t="s">
        <v>3492</v>
      </c>
      <c r="L90" s="1266" t="s">
        <v>2958</v>
      </c>
      <c r="M90" s="1254" t="b">
        <v>0</v>
      </c>
      <c r="P90" s="821">
        <v>15</v>
      </c>
      <c r="Q90" s="821">
        <v>10</v>
      </c>
      <c r="R90" s="821">
        <v>7</v>
      </c>
      <c r="X90" s="356" t="s">
        <v>583</v>
      </c>
      <c r="AD90" s="356" t="s">
        <v>4694</v>
      </c>
    </row>
    <row r="91" spans="1:36" ht="43.5">
      <c r="A91" s="1026">
        <v>92</v>
      </c>
      <c r="B91" s="1026" t="s">
        <v>4704</v>
      </c>
      <c r="C91" s="1025" t="s">
        <v>101</v>
      </c>
      <c r="D91" s="356" t="s">
        <v>101</v>
      </c>
      <c r="E91" s="1025" t="s">
        <v>2279</v>
      </c>
      <c r="F91" s="1025" t="s">
        <v>1309</v>
      </c>
      <c r="G91" s="1025" t="s">
        <v>1310</v>
      </c>
      <c r="H91" s="1025" t="s">
        <v>1309</v>
      </c>
      <c r="I91" s="1033" t="s">
        <v>2280</v>
      </c>
      <c r="J91" s="1026"/>
      <c r="K91" s="1025" t="s">
        <v>2957</v>
      </c>
      <c r="L91" s="1266" t="s">
        <v>2958</v>
      </c>
      <c r="M91" s="1273" t="b">
        <v>0</v>
      </c>
      <c r="P91" s="821">
        <v>150</v>
      </c>
      <c r="Q91" s="821">
        <v>18</v>
      </c>
      <c r="X91" s="821" t="s">
        <v>583</v>
      </c>
      <c r="AD91" s="356" t="s">
        <v>4694</v>
      </c>
    </row>
    <row r="92" spans="1:36" ht="51.6" customHeight="1">
      <c r="A92" s="1026">
        <v>93</v>
      </c>
      <c r="B92" s="1274" t="s">
        <v>3493</v>
      </c>
      <c r="C92" s="1267" t="s">
        <v>101</v>
      </c>
      <c r="D92" s="356" t="s">
        <v>101</v>
      </c>
      <c r="E92" s="356" t="s">
        <v>4705</v>
      </c>
      <c r="F92" s="356" t="s">
        <v>3495</v>
      </c>
      <c r="G92" s="356" t="s">
        <v>3496</v>
      </c>
      <c r="H92" s="356" t="s">
        <v>3497</v>
      </c>
      <c r="K92" s="356" t="s">
        <v>3499</v>
      </c>
      <c r="L92" s="1279" t="s">
        <v>2958</v>
      </c>
      <c r="M92" s="1254" t="b">
        <v>0</v>
      </c>
      <c r="P92" s="821">
        <v>100</v>
      </c>
      <c r="Q92" s="821">
        <v>13</v>
      </c>
      <c r="R92" s="821">
        <v>9</v>
      </c>
      <c r="X92" s="821" t="s">
        <v>583</v>
      </c>
      <c r="AD92" s="356" t="s">
        <v>4706</v>
      </c>
    </row>
    <row r="93" spans="1:36">
      <c r="A93" s="1026">
        <v>94</v>
      </c>
      <c r="C93" s="1033" t="s">
        <v>42</v>
      </c>
      <c r="D93" s="1025" t="s">
        <v>53</v>
      </c>
      <c r="E93" s="356" t="s">
        <v>4707</v>
      </c>
      <c r="F93" s="356" t="s">
        <v>4708</v>
      </c>
      <c r="G93" s="356" t="s">
        <v>4709</v>
      </c>
      <c r="I93" s="356" t="s">
        <v>4710</v>
      </c>
      <c r="J93" s="821">
        <v>5</v>
      </c>
      <c r="K93" s="356" t="s">
        <v>2791</v>
      </c>
      <c r="L93" s="356" t="s">
        <v>2821</v>
      </c>
      <c r="M93" s="1254" t="b">
        <v>0</v>
      </c>
      <c r="O93" s="821" t="s">
        <v>2791</v>
      </c>
      <c r="P93" s="821">
        <v>18</v>
      </c>
      <c r="Q93" s="821">
        <v>3</v>
      </c>
      <c r="R93" s="821">
        <v>6</v>
      </c>
      <c r="T93" s="540" t="s">
        <v>4711</v>
      </c>
      <c r="W93" s="1075">
        <v>46155</v>
      </c>
      <c r="X93" s="1075" t="s">
        <v>2944</v>
      </c>
      <c r="Y93" s="1026">
        <v>5</v>
      </c>
      <c r="Z93" s="1026" t="s">
        <v>6</v>
      </c>
      <c r="AA93" s="1025"/>
      <c r="AB93" s="1026">
        <v>5</v>
      </c>
      <c r="AC93" s="1026">
        <v>1</v>
      </c>
      <c r="AD93" s="1025"/>
      <c r="AE93" s="1025"/>
    </row>
    <row r="94" spans="1:36" ht="259.35000000000002" customHeight="1">
      <c r="A94" s="1026">
        <v>96</v>
      </c>
      <c r="B94" s="1026"/>
      <c r="C94" s="1026" t="s">
        <v>263</v>
      </c>
      <c r="D94" s="356" t="s">
        <v>263</v>
      </c>
      <c r="E94" s="356" t="s">
        <v>4712</v>
      </c>
      <c r="F94" s="786" t="s">
        <v>4713</v>
      </c>
      <c r="H94" s="356" t="s">
        <v>4714</v>
      </c>
      <c r="J94" s="821">
        <v>5</v>
      </c>
      <c r="K94" s="356" t="s">
        <v>694</v>
      </c>
      <c r="L94" s="356" t="s">
        <v>2211</v>
      </c>
      <c r="M94" s="1254" t="b">
        <v>0</v>
      </c>
      <c r="O94" s="821" t="s">
        <v>1634</v>
      </c>
      <c r="P94" s="821">
        <v>48</v>
      </c>
      <c r="Q94" s="821">
        <v>1</v>
      </c>
      <c r="R94" s="821">
        <v>1</v>
      </c>
      <c r="T94" s="356" t="s">
        <v>4715</v>
      </c>
      <c r="U94" s="821">
        <v>5</v>
      </c>
      <c r="W94" s="1024">
        <v>46155</v>
      </c>
      <c r="X94" s="356" t="s">
        <v>2944</v>
      </c>
      <c r="Y94" s="821">
        <v>5</v>
      </c>
      <c r="Z94" s="821" t="s">
        <v>6</v>
      </c>
      <c r="AB94" s="821" t="s">
        <v>4716</v>
      </c>
      <c r="AC94" s="821" t="s">
        <v>4717</v>
      </c>
      <c r="AD94" s="356"/>
    </row>
    <row r="95" spans="1:36" ht="57.95">
      <c r="A95" s="1026">
        <v>97</v>
      </c>
      <c r="B95" s="821" t="s">
        <v>4718</v>
      </c>
      <c r="C95" s="1033" t="s">
        <v>42</v>
      </c>
      <c r="D95" s="1025" t="s">
        <v>4719</v>
      </c>
      <c r="E95" s="356" t="s">
        <v>4720</v>
      </c>
      <c r="F95" s="1022" t="s">
        <v>4721</v>
      </c>
      <c r="G95" s="356" t="s">
        <v>4722</v>
      </c>
      <c r="H95" s="822" t="s">
        <v>4723</v>
      </c>
      <c r="I95" s="1278" t="s">
        <v>4724</v>
      </c>
      <c r="J95" s="821">
        <v>4</v>
      </c>
      <c r="K95" s="356" t="s">
        <v>4589</v>
      </c>
      <c r="L95" s="356" t="s">
        <v>2525</v>
      </c>
      <c r="M95" s="1254" t="b">
        <v>0</v>
      </c>
      <c r="N95" s="1077"/>
      <c r="O95" s="821" t="s">
        <v>2791</v>
      </c>
      <c r="P95" s="821">
        <v>20</v>
      </c>
      <c r="Q95" s="821">
        <v>7</v>
      </c>
      <c r="R95" s="356">
        <v>4</v>
      </c>
      <c r="T95" s="137" t="s">
        <v>4725</v>
      </c>
      <c r="V95" s="1024"/>
      <c r="W95" s="1025" t="s">
        <v>4440</v>
      </c>
      <c r="X95" s="1025" t="s">
        <v>2944</v>
      </c>
      <c r="Y95" s="1026">
        <v>5</v>
      </c>
      <c r="Z95" s="1025" t="s">
        <v>6</v>
      </c>
      <c r="AA95" s="1026"/>
      <c r="AB95" s="1026">
        <v>20</v>
      </c>
      <c r="AC95" s="1026"/>
      <c r="AD95" s="1026"/>
      <c r="AJ95" s="786" t="s">
        <v>4726</v>
      </c>
    </row>
    <row r="96" spans="1:36" ht="72.599999999999994">
      <c r="A96" s="1026">
        <v>98</v>
      </c>
      <c r="B96" s="1026" t="s">
        <v>4727</v>
      </c>
      <c r="C96" s="822" t="s">
        <v>42</v>
      </c>
      <c r="D96" s="356" t="s">
        <v>4728</v>
      </c>
      <c r="E96" s="356" t="s">
        <v>2211</v>
      </c>
      <c r="F96" s="1025" t="s">
        <v>4729</v>
      </c>
      <c r="G96" s="356" t="s">
        <v>4730</v>
      </c>
      <c r="I96" s="1025" t="s">
        <v>4731</v>
      </c>
      <c r="J96" s="1026">
        <v>4</v>
      </c>
      <c r="K96" s="1025" t="s">
        <v>2791</v>
      </c>
      <c r="L96" s="1025" t="s">
        <v>2211</v>
      </c>
      <c r="M96" s="1254" t="b">
        <v>0</v>
      </c>
      <c r="N96" s="1062">
        <v>46091</v>
      </c>
      <c r="O96" s="821" t="s">
        <v>2791</v>
      </c>
      <c r="P96" s="821">
        <v>8</v>
      </c>
      <c r="Q96" s="821">
        <v>2</v>
      </c>
      <c r="R96" s="821">
        <v>1</v>
      </c>
      <c r="T96" s="540" t="s">
        <v>4732</v>
      </c>
      <c r="W96" s="1167">
        <v>46157</v>
      </c>
      <c r="X96" s="1025" t="s">
        <v>2944</v>
      </c>
      <c r="Y96" s="1026">
        <v>5</v>
      </c>
      <c r="Z96" s="1026" t="s">
        <v>6</v>
      </c>
      <c r="AA96" s="1025"/>
      <c r="AB96" s="1026">
        <v>3</v>
      </c>
      <c r="AC96" s="1026">
        <v>1</v>
      </c>
      <c r="AD96" s="1025"/>
    </row>
    <row r="97" spans="1:36" ht="29.1">
      <c r="A97" s="1026">
        <v>99</v>
      </c>
      <c r="B97" s="821" t="s">
        <v>4368</v>
      </c>
      <c r="C97" s="822" t="s">
        <v>42</v>
      </c>
      <c r="D97" s="356" t="s">
        <v>42</v>
      </c>
      <c r="E97" s="356" t="s">
        <v>4733</v>
      </c>
      <c r="F97" s="356" t="s">
        <v>4370</v>
      </c>
      <c r="G97" s="356" t="s">
        <v>4734</v>
      </c>
      <c r="I97" s="356" t="s">
        <v>4372</v>
      </c>
      <c r="J97" s="821">
        <v>6</v>
      </c>
      <c r="K97" s="356" t="s">
        <v>2791</v>
      </c>
      <c r="L97" s="1025" t="s">
        <v>2821</v>
      </c>
      <c r="M97" s="1254" t="b">
        <v>0</v>
      </c>
      <c r="N97" s="1062">
        <v>46091</v>
      </c>
      <c r="O97" s="821" t="s">
        <v>2791</v>
      </c>
      <c r="P97" s="1026" t="s">
        <v>4735</v>
      </c>
      <c r="R97" s="821">
        <v>6</v>
      </c>
      <c r="T97"/>
      <c r="X97" s="821" t="s">
        <v>583</v>
      </c>
      <c r="AD97" s="356" t="s">
        <v>4736</v>
      </c>
    </row>
    <row r="98" spans="1:36" ht="101.45">
      <c r="A98" s="1026">
        <v>100</v>
      </c>
      <c r="B98" s="1026"/>
      <c r="C98" s="822" t="s">
        <v>222</v>
      </c>
      <c r="D98" s="356" t="s">
        <v>222</v>
      </c>
      <c r="E98" s="356" t="s">
        <v>3631</v>
      </c>
      <c r="F98" s="356" t="s">
        <v>3632</v>
      </c>
      <c r="G98" s="800" t="s">
        <v>3633</v>
      </c>
      <c r="I98" s="800" t="s">
        <v>3634</v>
      </c>
      <c r="J98" s="821">
        <v>5</v>
      </c>
      <c r="K98" s="356" t="s">
        <v>384</v>
      </c>
      <c r="L98" s="356" t="s">
        <v>2525</v>
      </c>
      <c r="M98" s="1254" t="b">
        <v>0</v>
      </c>
      <c r="O98" s="821" t="s">
        <v>384</v>
      </c>
      <c r="P98" s="821">
        <v>45</v>
      </c>
      <c r="Q98" s="821">
        <v>1</v>
      </c>
      <c r="R98" s="821">
        <v>1</v>
      </c>
      <c r="T98"/>
      <c r="W98" s="1024">
        <v>46155</v>
      </c>
      <c r="X98" s="1024" t="s">
        <v>583</v>
      </c>
      <c r="AD98" s="356" t="s">
        <v>4737</v>
      </c>
    </row>
    <row r="99" spans="1:36" ht="101.45">
      <c r="A99" s="1026">
        <v>101</v>
      </c>
      <c r="B99" s="821" t="s">
        <v>3572</v>
      </c>
      <c r="C99" s="1025" t="s">
        <v>358</v>
      </c>
      <c r="D99" s="1025" t="s">
        <v>3573</v>
      </c>
      <c r="E99" s="1025" t="s">
        <v>3574</v>
      </c>
      <c r="F99" s="1120" t="s">
        <v>3575</v>
      </c>
      <c r="G99" s="1025" t="s">
        <v>3576</v>
      </c>
      <c r="H99" s="1025"/>
      <c r="I99" s="356" t="s">
        <v>3577</v>
      </c>
      <c r="J99" s="1025">
        <v>4</v>
      </c>
      <c r="K99" s="1025" t="s">
        <v>3535</v>
      </c>
      <c r="L99" s="1025" t="s">
        <v>2525</v>
      </c>
      <c r="M99" s="1025"/>
      <c r="N99" s="1069"/>
      <c r="Q99" s="821">
        <v>1</v>
      </c>
      <c r="R99" s="821">
        <v>1</v>
      </c>
      <c r="X99" s="821" t="s">
        <v>583</v>
      </c>
      <c r="AD99" s="356" t="s">
        <v>4738</v>
      </c>
    </row>
    <row r="100" spans="1:36" ht="72.599999999999994">
      <c r="A100" s="1026">
        <v>102</v>
      </c>
      <c r="B100" s="1026"/>
      <c r="C100" s="1025" t="s">
        <v>101</v>
      </c>
      <c r="D100" s="1025" t="s">
        <v>101</v>
      </c>
      <c r="E100" s="1025" t="s">
        <v>3245</v>
      </c>
      <c r="F100" s="1025" t="s">
        <v>3628</v>
      </c>
      <c r="G100" s="1025" t="s">
        <v>3629</v>
      </c>
      <c r="H100" s="1025" t="s">
        <v>3630</v>
      </c>
      <c r="I100" s="1313" t="s">
        <v>3249</v>
      </c>
      <c r="J100" s="1026">
        <v>5</v>
      </c>
      <c r="K100" s="1025" t="s">
        <v>3250</v>
      </c>
      <c r="L100" s="1025" t="s">
        <v>2525</v>
      </c>
      <c r="M100" s="1273" t="b">
        <v>0</v>
      </c>
      <c r="N100" s="1069"/>
      <c r="P100" s="821">
        <v>25</v>
      </c>
      <c r="Q100" s="821">
        <v>11</v>
      </c>
      <c r="R100" s="821">
        <v>8</v>
      </c>
      <c r="X100" s="356" t="s">
        <v>583</v>
      </c>
      <c r="AD100" s="356" t="s">
        <v>4694</v>
      </c>
    </row>
    <row r="101" spans="1:36" ht="87">
      <c r="A101" s="1026">
        <v>103</v>
      </c>
      <c r="C101" s="1285" t="s">
        <v>101</v>
      </c>
      <c r="D101" s="1285" t="s">
        <v>101</v>
      </c>
      <c r="E101" s="1025" t="s">
        <v>4227</v>
      </c>
      <c r="F101" s="1345" t="s">
        <v>2782</v>
      </c>
      <c r="G101" s="1025" t="s">
        <v>2783</v>
      </c>
      <c r="H101" s="1025" t="s">
        <v>3600</v>
      </c>
      <c r="I101" s="1025" t="s">
        <v>2785</v>
      </c>
      <c r="J101" s="1026">
        <v>5</v>
      </c>
      <c r="K101" s="1025" t="s">
        <v>3250</v>
      </c>
      <c r="L101" s="1025" t="s">
        <v>2525</v>
      </c>
      <c r="M101" s="1254" t="b">
        <v>0</v>
      </c>
      <c r="N101" s="1069"/>
      <c r="O101" s="1026"/>
      <c r="P101" s="1026">
        <v>100</v>
      </c>
      <c r="Q101" s="821">
        <v>4</v>
      </c>
      <c r="R101" s="821">
        <v>3</v>
      </c>
      <c r="X101" s="356" t="s">
        <v>583</v>
      </c>
      <c r="AD101" s="356" t="s">
        <v>4694</v>
      </c>
    </row>
    <row r="102" spans="1:36" ht="116.1">
      <c r="A102" s="1026">
        <v>104</v>
      </c>
      <c r="C102" s="356" t="s">
        <v>101</v>
      </c>
      <c r="D102" s="356" t="s">
        <v>3244</v>
      </c>
      <c r="E102" s="356" t="s">
        <v>3245</v>
      </c>
      <c r="F102" s="356" t="s">
        <v>4739</v>
      </c>
      <c r="G102" s="356" t="s">
        <v>3247</v>
      </c>
      <c r="H102" s="356" t="s">
        <v>3248</v>
      </c>
      <c r="I102" s="356" t="s">
        <v>3249</v>
      </c>
      <c r="J102" s="821">
        <v>5</v>
      </c>
      <c r="K102" s="356" t="s">
        <v>3250</v>
      </c>
      <c r="L102" s="356" t="s">
        <v>2525</v>
      </c>
      <c r="M102" s="1254" t="b">
        <v>0</v>
      </c>
      <c r="P102" s="821">
        <v>10</v>
      </c>
      <c r="Q102" s="821">
        <v>12</v>
      </c>
      <c r="X102" s="356" t="s">
        <v>583</v>
      </c>
      <c r="AD102" s="356" t="s">
        <v>4694</v>
      </c>
    </row>
    <row r="103" spans="1:36" ht="101.25" customHeight="1">
      <c r="A103" s="1026">
        <v>105</v>
      </c>
      <c r="B103" s="1026"/>
      <c r="C103" s="1276" t="s">
        <v>101</v>
      </c>
      <c r="D103" s="356" t="s">
        <v>101</v>
      </c>
      <c r="E103" s="356" t="s">
        <v>4227</v>
      </c>
      <c r="F103" s="356" t="s">
        <v>4228</v>
      </c>
      <c r="G103" s="356" t="s">
        <v>4229</v>
      </c>
      <c r="H103" s="356" t="s">
        <v>4230</v>
      </c>
      <c r="I103" s="800" t="s">
        <v>4231</v>
      </c>
      <c r="J103" s="821">
        <v>5</v>
      </c>
      <c r="K103" s="356" t="s">
        <v>3250</v>
      </c>
      <c r="L103" s="356" t="s">
        <v>2525</v>
      </c>
      <c r="M103" s="1254" t="b">
        <v>0</v>
      </c>
      <c r="P103" s="821">
        <v>50</v>
      </c>
      <c r="Q103" s="821">
        <v>3</v>
      </c>
      <c r="R103" s="821">
        <v>3</v>
      </c>
      <c r="S103" s="1025"/>
      <c r="X103" s="356" t="s">
        <v>583</v>
      </c>
      <c r="AD103" s="356" t="s">
        <v>4694</v>
      </c>
      <c r="AJ103" s="356" t="s">
        <v>4740</v>
      </c>
    </row>
    <row r="104" spans="1:36" ht="87">
      <c r="A104" s="1026">
        <v>106</v>
      </c>
      <c r="B104" s="1026"/>
      <c r="C104" s="1276" t="s">
        <v>101</v>
      </c>
      <c r="D104" s="356" t="s">
        <v>101</v>
      </c>
      <c r="E104" s="1303" t="s">
        <v>4232</v>
      </c>
      <c r="F104" s="356" t="s">
        <v>4233</v>
      </c>
      <c r="G104" s="356" t="s">
        <v>4234</v>
      </c>
      <c r="H104" s="356" t="s">
        <v>4235</v>
      </c>
      <c r="I104" s="800" t="s">
        <v>4236</v>
      </c>
      <c r="J104" s="821">
        <v>5</v>
      </c>
      <c r="K104" s="356" t="s">
        <v>3256</v>
      </c>
      <c r="L104" s="356" t="s">
        <v>2525</v>
      </c>
      <c r="M104" s="1254" t="b">
        <v>0</v>
      </c>
      <c r="O104" s="821" t="s">
        <v>1213</v>
      </c>
      <c r="P104" s="821">
        <v>15</v>
      </c>
      <c r="Q104" s="821">
        <v>5</v>
      </c>
      <c r="R104" s="821">
        <v>4</v>
      </c>
      <c r="S104" s="1025"/>
      <c r="X104" s="356" t="s">
        <v>583</v>
      </c>
      <c r="AD104" s="356" t="s">
        <v>4694</v>
      </c>
    </row>
    <row r="105" spans="1:36" ht="30" customHeight="1">
      <c r="A105" s="1026">
        <v>107</v>
      </c>
      <c r="B105" s="1026"/>
      <c r="C105" s="1288" t="s">
        <v>263</v>
      </c>
      <c r="D105" s="356" t="s">
        <v>3756</v>
      </c>
      <c r="E105" s="356" t="s">
        <v>4396</v>
      </c>
      <c r="F105" s="356" t="s">
        <v>4397</v>
      </c>
      <c r="G105" s="356" t="s">
        <v>4398</v>
      </c>
      <c r="H105" s="356" t="s">
        <v>4398</v>
      </c>
      <c r="I105" s="800" t="s">
        <v>4399</v>
      </c>
      <c r="J105" s="821">
        <v>5</v>
      </c>
      <c r="K105" s="356" t="s">
        <v>2743</v>
      </c>
      <c r="L105" s="356" t="s">
        <v>2525</v>
      </c>
      <c r="M105" s="1254" t="b">
        <v>0</v>
      </c>
      <c r="P105" s="821" t="s">
        <v>4741</v>
      </c>
      <c r="Q105" s="821">
        <v>4</v>
      </c>
      <c r="R105" s="821">
        <v>4</v>
      </c>
      <c r="S105" s="1025"/>
      <c r="X105" s="821" t="s">
        <v>583</v>
      </c>
      <c r="AD105" s="356" t="s">
        <v>4613</v>
      </c>
    </row>
    <row r="106" spans="1:36" ht="70.5" customHeight="1">
      <c r="A106" s="1026">
        <v>108</v>
      </c>
      <c r="B106" s="1026"/>
      <c r="C106" s="1033" t="s">
        <v>101</v>
      </c>
      <c r="D106" s="1025" t="s">
        <v>101</v>
      </c>
      <c r="E106" s="1025" t="s">
        <v>2274</v>
      </c>
      <c r="F106" s="1025" t="s">
        <v>149</v>
      </c>
      <c r="G106" s="1025" t="s">
        <v>149</v>
      </c>
      <c r="H106" s="1025" t="s">
        <v>3263</v>
      </c>
      <c r="I106" s="356" t="s">
        <v>3263</v>
      </c>
      <c r="J106" s="821">
        <v>5</v>
      </c>
      <c r="K106" s="1025" t="s">
        <v>2957</v>
      </c>
      <c r="L106" s="356" t="s">
        <v>2525</v>
      </c>
      <c r="M106" s="1254" t="b">
        <v>0</v>
      </c>
      <c r="N106" s="1069"/>
      <c r="O106" s="1026"/>
      <c r="P106" s="1026">
        <v>100</v>
      </c>
      <c r="Q106" s="1026">
        <v>14</v>
      </c>
      <c r="R106" s="1026">
        <v>10</v>
      </c>
      <c r="S106" s="1025"/>
      <c r="U106" s="1026"/>
      <c r="V106" s="1026"/>
      <c r="W106" s="1026"/>
      <c r="X106" s="1026" t="s">
        <v>583</v>
      </c>
      <c r="Z106" s="1026"/>
      <c r="AA106" s="1025"/>
      <c r="AB106" s="1026"/>
      <c r="AC106" s="1026"/>
      <c r="AD106" s="1025" t="s">
        <v>4694</v>
      </c>
    </row>
    <row r="107" spans="1:36" ht="41.25" customHeight="1">
      <c r="A107" s="1026">
        <v>109</v>
      </c>
      <c r="B107" s="1026"/>
      <c r="C107" s="1033" t="s">
        <v>101</v>
      </c>
      <c r="D107" s="1025" t="s">
        <v>4417</v>
      </c>
      <c r="E107" s="1025" t="s">
        <v>4417</v>
      </c>
      <c r="F107" s="1025" t="s">
        <v>4742</v>
      </c>
      <c r="G107" s="1025" t="s">
        <v>4743</v>
      </c>
      <c r="H107" s="1025" t="s">
        <v>4744</v>
      </c>
      <c r="I107" s="356" t="s">
        <v>4745</v>
      </c>
      <c r="K107" s="1025"/>
      <c r="L107" s="356" t="s">
        <v>2525</v>
      </c>
      <c r="M107" s="1254" t="b">
        <v>0</v>
      </c>
      <c r="N107" s="1069"/>
      <c r="O107" s="1026" t="s">
        <v>958</v>
      </c>
      <c r="P107" s="1026">
        <v>20</v>
      </c>
      <c r="Q107" s="821">
        <v>22</v>
      </c>
      <c r="R107" s="1026"/>
      <c r="S107" s="1025"/>
      <c r="W107" s="1024">
        <v>46153</v>
      </c>
      <c r="X107" s="356" t="s">
        <v>4612</v>
      </c>
      <c r="Y107" s="821">
        <v>5</v>
      </c>
      <c r="Z107" s="821" t="s">
        <v>6</v>
      </c>
      <c r="AB107" s="821">
        <v>70</v>
      </c>
      <c r="AD107" s="356"/>
    </row>
    <row r="108" spans="1:36" ht="69.75" customHeight="1">
      <c r="A108" s="1026">
        <v>110</v>
      </c>
      <c r="B108" s="1026"/>
      <c r="C108" s="1033" t="s">
        <v>2170</v>
      </c>
      <c r="D108" s="1033" t="s">
        <v>2170</v>
      </c>
      <c r="E108" s="1025" t="s">
        <v>4746</v>
      </c>
      <c r="F108" s="1025" t="s">
        <v>4747</v>
      </c>
      <c r="G108" s="1025"/>
      <c r="H108" s="1025"/>
      <c r="I108" s="356" t="s">
        <v>4748</v>
      </c>
      <c r="J108" s="1026">
        <v>5</v>
      </c>
      <c r="K108" s="1025" t="s">
        <v>384</v>
      </c>
      <c r="L108" s="1025" t="s">
        <v>2525</v>
      </c>
      <c r="M108" s="1254" t="b">
        <v>0</v>
      </c>
      <c r="N108" s="1069"/>
      <c r="O108" s="1026" t="s">
        <v>384</v>
      </c>
      <c r="P108" s="1026">
        <v>20</v>
      </c>
      <c r="Q108" s="821">
        <v>2</v>
      </c>
      <c r="R108" s="821">
        <v>2</v>
      </c>
      <c r="S108" s="1025"/>
      <c r="T108" s="356" t="s">
        <v>4749</v>
      </c>
      <c r="W108" s="1024">
        <v>46155</v>
      </c>
      <c r="X108" s="356" t="s">
        <v>2944</v>
      </c>
      <c r="Y108" s="821">
        <v>5</v>
      </c>
      <c r="Z108" s="821" t="s">
        <v>6</v>
      </c>
      <c r="AB108" s="821">
        <v>10</v>
      </c>
      <c r="AC108" s="821">
        <v>1</v>
      </c>
      <c r="AD108" s="356"/>
    </row>
    <row r="109" spans="1:36" ht="74.25" customHeight="1">
      <c r="A109" s="1026">
        <v>113</v>
      </c>
      <c r="B109" s="1026"/>
      <c r="C109" s="822" t="s">
        <v>42</v>
      </c>
      <c r="D109" s="356" t="s">
        <v>42</v>
      </c>
      <c r="E109" s="1025" t="s">
        <v>3007</v>
      </c>
      <c r="F109" s="1025" t="s">
        <v>3188</v>
      </c>
      <c r="G109" s="1025" t="s">
        <v>3189</v>
      </c>
      <c r="I109" s="1025"/>
      <c r="J109" s="1026"/>
      <c r="M109" s="1254" t="b">
        <v>0</v>
      </c>
      <c r="O109" s="821" t="s">
        <v>958</v>
      </c>
      <c r="P109" s="1026">
        <v>15</v>
      </c>
      <c r="R109" s="821">
        <v>7</v>
      </c>
      <c r="S109" s="1025"/>
      <c r="W109" s="356"/>
      <c r="X109" s="356" t="s">
        <v>583</v>
      </c>
      <c r="AD109" s="356" t="s">
        <v>4750</v>
      </c>
      <c r="AJ109" s="356" t="s">
        <v>4751</v>
      </c>
    </row>
    <row r="110" spans="1:36" ht="29.1">
      <c r="A110" s="1026">
        <v>114</v>
      </c>
      <c r="C110" s="356" t="s">
        <v>1185</v>
      </c>
      <c r="D110" s="356" t="s">
        <v>1185</v>
      </c>
      <c r="E110" s="356" t="s">
        <v>4752</v>
      </c>
      <c r="F110" s="356" t="s">
        <v>4753</v>
      </c>
      <c r="G110" s="356" t="s">
        <v>4754</v>
      </c>
      <c r="H110" s="356" t="s">
        <v>4755</v>
      </c>
      <c r="J110" s="821">
        <v>5</v>
      </c>
      <c r="K110" s="356" t="s">
        <v>607</v>
      </c>
      <c r="L110" s="356" t="s">
        <v>2525</v>
      </c>
      <c r="M110" s="1254" t="b">
        <v>0</v>
      </c>
      <c r="O110" s="821" t="s">
        <v>607</v>
      </c>
      <c r="P110" s="821">
        <v>5</v>
      </c>
      <c r="Q110" s="821">
        <v>1</v>
      </c>
      <c r="S110" s="1024">
        <v>46149</v>
      </c>
      <c r="T110" s="356" t="s">
        <v>4756</v>
      </c>
      <c r="W110" s="1024">
        <v>46149</v>
      </c>
      <c r="X110" s="356" t="s">
        <v>2944</v>
      </c>
      <c r="Y110" s="821">
        <v>5</v>
      </c>
      <c r="Z110" s="821" t="s">
        <v>6</v>
      </c>
      <c r="AB110" s="821">
        <v>10</v>
      </c>
      <c r="AC110" s="821">
        <v>2</v>
      </c>
      <c r="AD110" s="356"/>
    </row>
    <row r="111" spans="1:36" ht="57.95">
      <c r="A111" s="1026">
        <v>115</v>
      </c>
      <c r="B111" s="1026"/>
      <c r="C111" s="1077" t="s">
        <v>1185</v>
      </c>
      <c r="D111" s="1077" t="s">
        <v>1185</v>
      </c>
      <c r="E111" s="356" t="s">
        <v>4454</v>
      </c>
      <c r="F111" s="786" t="s">
        <v>4455</v>
      </c>
      <c r="G111" s="1077" t="s">
        <v>4456</v>
      </c>
      <c r="H111" s="356" t="s">
        <v>4457</v>
      </c>
      <c r="I111" s="1077" t="s">
        <v>4458</v>
      </c>
      <c r="J111" s="1031">
        <v>5</v>
      </c>
      <c r="K111"/>
      <c r="L111" s="356" t="s">
        <v>2525</v>
      </c>
      <c r="M111" s="1273" t="b">
        <v>0</v>
      </c>
      <c r="N111" s="272"/>
      <c r="O111" s="1031" t="s">
        <v>607</v>
      </c>
      <c r="P111" s="1031"/>
      <c r="Q111"/>
      <c r="R111"/>
      <c r="S111"/>
      <c r="T111"/>
      <c r="U111"/>
      <c r="V111"/>
      <c r="W111" s="1031"/>
      <c r="X111"/>
      <c r="Y111"/>
      <c r="Z111" s="821" t="s">
        <v>1315</v>
      </c>
      <c r="AA111">
        <v>6</v>
      </c>
      <c r="AB111"/>
      <c r="AC111"/>
      <c r="AD111"/>
      <c r="AE111"/>
      <c r="AF111" s="405" t="s">
        <v>4459</v>
      </c>
      <c r="AG111"/>
      <c r="AH111"/>
      <c r="AI111"/>
      <c r="AJ111" s="1077" t="s">
        <v>4460</v>
      </c>
    </row>
    <row r="112" spans="1:36" ht="43.5">
      <c r="A112" s="1026">
        <v>116</v>
      </c>
      <c r="C112" s="1077" t="s">
        <v>1191</v>
      </c>
      <c r="D112" s="1077" t="s">
        <v>1191</v>
      </c>
      <c r="E112" s="1077" t="s">
        <v>4461</v>
      </c>
      <c r="F112" s="786" t="s">
        <v>4462</v>
      </c>
      <c r="G112" s="1077" t="s">
        <v>4463</v>
      </c>
      <c r="H112" s="356" t="s">
        <v>4464</v>
      </c>
      <c r="I112" s="1077" t="s">
        <v>4458</v>
      </c>
      <c r="J112" s="1031">
        <v>5</v>
      </c>
      <c r="K112"/>
      <c r="L112" s="356" t="s">
        <v>2525</v>
      </c>
      <c r="M112" s="1273" t="b">
        <v>0</v>
      </c>
      <c r="N112" s="272"/>
      <c r="O112" s="1031" t="s">
        <v>607</v>
      </c>
      <c r="P112" s="1031"/>
      <c r="Q112"/>
      <c r="R112"/>
      <c r="S112"/>
      <c r="T112"/>
      <c r="U112"/>
      <c r="V112"/>
      <c r="W112" s="1031"/>
      <c r="X112"/>
      <c r="Y112"/>
      <c r="Z112" s="821" t="s">
        <v>1315</v>
      </c>
      <c r="AA112">
        <v>6</v>
      </c>
      <c r="AB112"/>
      <c r="AC112"/>
      <c r="AD112"/>
      <c r="AE112"/>
      <c r="AF112" s="404" t="s">
        <v>4465</v>
      </c>
      <c r="AG112"/>
      <c r="AH112"/>
      <c r="AI112"/>
      <c r="AJ112" s="1077" t="s">
        <v>4460</v>
      </c>
    </row>
    <row r="113" spans="1:32">
      <c r="A113" s="1026">
        <v>117</v>
      </c>
      <c r="C113" s="1033"/>
      <c r="D113" s="1025"/>
      <c r="E113" s="1025"/>
      <c r="F113" s="1025"/>
      <c r="G113" s="1025"/>
      <c r="H113" s="1025"/>
      <c r="I113" s="1025"/>
      <c r="J113" s="1026"/>
      <c r="K113" s="1025"/>
      <c r="L113" s="1025"/>
      <c r="M113" s="1254" t="b">
        <v>0</v>
      </c>
      <c r="X113" s="356"/>
      <c r="AD113" s="356"/>
    </row>
    <row r="114" spans="1:32">
      <c r="A114" s="1026">
        <v>118</v>
      </c>
      <c r="C114" s="1033"/>
      <c r="D114" s="1025"/>
      <c r="E114" s="1025"/>
      <c r="F114" s="1025"/>
      <c r="G114" s="1025"/>
      <c r="H114" s="1025"/>
      <c r="I114" s="1025"/>
      <c r="J114" s="1026"/>
      <c r="K114" s="1025"/>
      <c r="L114" s="1025"/>
      <c r="M114" s="1254" t="b">
        <v>0</v>
      </c>
      <c r="X114" s="356"/>
      <c r="AD114" s="356"/>
    </row>
    <row r="115" spans="1:32">
      <c r="A115" s="1026">
        <v>119</v>
      </c>
      <c r="C115" s="1033"/>
      <c r="D115" s="1025"/>
      <c r="E115" s="1025"/>
      <c r="F115" s="1025"/>
      <c r="G115" s="1025"/>
      <c r="H115" s="1025"/>
      <c r="I115" s="1025"/>
      <c r="J115" s="1026"/>
      <c r="K115" s="1025"/>
      <c r="L115" s="1025"/>
      <c r="M115" s="1254" t="b">
        <v>0</v>
      </c>
      <c r="W115" s="1026"/>
      <c r="X115" s="356"/>
      <c r="AD115" s="356"/>
    </row>
    <row r="116" spans="1:32">
      <c r="A116" s="1026">
        <v>120</v>
      </c>
      <c r="C116" s="1033"/>
      <c r="D116" s="1025"/>
      <c r="E116" s="1025"/>
      <c r="F116" s="1025"/>
      <c r="G116" s="1025"/>
      <c r="H116" s="1025"/>
      <c r="I116" s="1025"/>
      <c r="J116" s="1026"/>
      <c r="K116" s="1025"/>
      <c r="L116" s="1025"/>
      <c r="M116" s="1254" t="b">
        <v>0</v>
      </c>
      <c r="X116" s="356"/>
      <c r="AD116" s="356"/>
    </row>
    <row r="117" spans="1:32">
      <c r="A117" s="1026">
        <v>121</v>
      </c>
      <c r="M117" s="1254" t="b">
        <v>0</v>
      </c>
      <c r="X117" s="356"/>
      <c r="AD117" s="356"/>
    </row>
    <row r="118" spans="1:32">
      <c r="A118" s="1026">
        <v>122</v>
      </c>
      <c r="M118" s="1254" t="b">
        <v>0</v>
      </c>
      <c r="T118" s="1025"/>
      <c r="W118" s="1026"/>
      <c r="X118" s="356"/>
      <c r="AD118" s="356"/>
    </row>
    <row r="119" spans="1:32" ht="15" customHeight="1">
      <c r="A119" s="1026">
        <v>123</v>
      </c>
      <c r="B119" s="1026"/>
      <c r="C119" s="1033"/>
      <c r="D119" s="1025"/>
      <c r="E119" s="1025"/>
      <c r="H119" s="1025"/>
      <c r="I119" s="1025"/>
      <c r="J119" s="1026"/>
      <c r="K119" s="1025"/>
      <c r="L119" s="1025"/>
      <c r="M119" s="1254" t="b">
        <v>0</v>
      </c>
      <c r="N119" s="1069"/>
      <c r="O119" s="1026"/>
      <c r="P119" s="1026"/>
      <c r="Q119" s="1026"/>
      <c r="R119" s="1026"/>
      <c r="S119" s="1025"/>
      <c r="U119" s="1026"/>
      <c r="V119" s="1026"/>
      <c r="W119" s="1026"/>
      <c r="X119" s="1025"/>
      <c r="Y119" s="1026"/>
      <c r="Z119" s="1026"/>
      <c r="AA119" s="1025"/>
      <c r="AB119" s="1026"/>
      <c r="AC119" s="1026"/>
      <c r="AD119" s="1025"/>
      <c r="AE119" s="1025"/>
      <c r="AF119" s="1025"/>
    </row>
    <row r="120" spans="1:32" ht="101.25" customHeight="1">
      <c r="A120" s="1026">
        <v>124</v>
      </c>
      <c r="M120" s="1254" t="b">
        <v>0</v>
      </c>
      <c r="S120" s="1025"/>
      <c r="X120" s="356"/>
      <c r="AD120" s="356"/>
    </row>
    <row r="121" spans="1:32" ht="145.35" customHeight="1">
      <c r="A121" s="1026">
        <v>125</v>
      </c>
      <c r="C121" s="1033"/>
      <c r="D121" s="1025"/>
      <c r="M121" s="1254" t="b">
        <v>0</v>
      </c>
      <c r="O121" s="1026"/>
      <c r="S121" s="1025"/>
      <c r="X121" s="356"/>
      <c r="AD121" s="356"/>
    </row>
    <row r="122" spans="1:32" ht="132.6" customHeight="1">
      <c r="A122" s="1026">
        <v>126</v>
      </c>
      <c r="C122" s="1033"/>
      <c r="D122" s="1025"/>
      <c r="M122" s="1254" t="b">
        <v>0</v>
      </c>
      <c r="O122" s="1026"/>
      <c r="S122" s="1025"/>
      <c r="X122" s="356"/>
      <c r="AD122" s="356"/>
    </row>
    <row r="123" spans="1:32" ht="118.5" customHeight="1">
      <c r="A123" s="1026">
        <v>127</v>
      </c>
      <c r="M123" s="1254" t="b">
        <v>0</v>
      </c>
      <c r="O123" s="1026"/>
      <c r="S123" s="1025"/>
      <c r="X123" s="356"/>
      <c r="AD123" s="356"/>
    </row>
    <row r="124" spans="1:32">
      <c r="A124" s="1026">
        <v>128</v>
      </c>
      <c r="M124" s="1254" t="b">
        <v>0</v>
      </c>
      <c r="S124" s="1025"/>
      <c r="W124" s="1026"/>
      <c r="X124" s="356"/>
      <c r="AD124" s="356"/>
    </row>
    <row r="125" spans="1:32">
      <c r="A125" s="1026">
        <v>129</v>
      </c>
      <c r="M125" s="1254" t="b">
        <v>0</v>
      </c>
      <c r="X125" s="356"/>
      <c r="AD125" s="356"/>
    </row>
    <row r="126" spans="1:32">
      <c r="A126" s="1026">
        <v>130</v>
      </c>
      <c r="M126" s="1254" t="b">
        <v>0</v>
      </c>
      <c r="X126" s="356"/>
      <c r="AD126" s="356"/>
    </row>
    <row r="127" spans="1:32">
      <c r="A127" s="1026">
        <v>131</v>
      </c>
      <c r="M127" s="1254" t="b">
        <v>0</v>
      </c>
      <c r="X127" s="356"/>
      <c r="AD127" s="356"/>
    </row>
    <row r="128" spans="1:32">
      <c r="A128" s="1026">
        <v>132</v>
      </c>
      <c r="M128" s="1254" t="b">
        <v>0</v>
      </c>
      <c r="X128" s="356"/>
      <c r="AD128" s="356"/>
    </row>
    <row r="129" spans="1:30">
      <c r="A129" s="1026">
        <v>133</v>
      </c>
      <c r="M129" s="1254" t="b">
        <v>0</v>
      </c>
      <c r="X129" s="356"/>
      <c r="AD129" s="356"/>
    </row>
    <row r="130" spans="1:30">
      <c r="A130" s="1026">
        <v>134</v>
      </c>
      <c r="M130" s="1254" t="b">
        <v>0</v>
      </c>
      <c r="X130" s="356"/>
      <c r="AD130" s="356"/>
    </row>
    <row r="131" spans="1:30">
      <c r="A131" s="1026">
        <v>135</v>
      </c>
      <c r="M131" s="1254" t="b">
        <v>0</v>
      </c>
      <c r="X131" s="356"/>
      <c r="AD131" s="356"/>
    </row>
    <row r="132" spans="1:30">
      <c r="A132" s="1026">
        <v>136</v>
      </c>
      <c r="M132" s="1254" t="b">
        <v>0</v>
      </c>
      <c r="X132" s="356"/>
      <c r="AD132" s="356"/>
    </row>
    <row r="133" spans="1:30">
      <c r="A133" s="1026">
        <v>137</v>
      </c>
      <c r="M133" s="1254" t="b">
        <v>0</v>
      </c>
      <c r="X133" s="356"/>
      <c r="AD133" s="356"/>
    </row>
    <row r="134" spans="1:30">
      <c r="A134" s="1026">
        <v>138</v>
      </c>
      <c r="M134" s="1254" t="b">
        <v>0</v>
      </c>
      <c r="X134" s="356"/>
      <c r="AD134" s="356"/>
    </row>
    <row r="135" spans="1:30">
      <c r="A135" s="1026">
        <v>139</v>
      </c>
      <c r="M135" s="1254" t="b">
        <v>0</v>
      </c>
      <c r="X135" s="356"/>
      <c r="AD135" s="356"/>
    </row>
    <row r="136" spans="1:30">
      <c r="A136" s="1026">
        <v>140</v>
      </c>
      <c r="M136" s="1254" t="b">
        <v>0</v>
      </c>
      <c r="X136" s="356"/>
      <c r="AD136" s="356"/>
    </row>
    <row r="137" spans="1:30">
      <c r="A137" s="1026">
        <v>141</v>
      </c>
      <c r="M137" s="1254" t="b">
        <v>0</v>
      </c>
      <c r="X137" s="356"/>
      <c r="AD137" s="356"/>
    </row>
    <row r="138" spans="1:30">
      <c r="A138" s="1026">
        <v>142</v>
      </c>
      <c r="M138" s="1254" t="b">
        <v>0</v>
      </c>
      <c r="X138" s="356"/>
      <c r="AD138" s="356"/>
    </row>
    <row r="139" spans="1:30">
      <c r="A139" s="1026">
        <v>143</v>
      </c>
      <c r="M139" s="1254" t="b">
        <v>0</v>
      </c>
      <c r="X139" s="356"/>
      <c r="AD139" s="356"/>
    </row>
    <row r="140" spans="1:30">
      <c r="A140" s="1026">
        <v>144</v>
      </c>
      <c r="M140" s="1254" t="b">
        <v>0</v>
      </c>
      <c r="X140" s="356"/>
      <c r="AD140" s="356"/>
    </row>
    <row r="141" spans="1:30">
      <c r="A141" s="1026">
        <v>145</v>
      </c>
      <c r="M141" s="1254" t="b">
        <v>0</v>
      </c>
      <c r="X141" s="356"/>
      <c r="AD141" s="356"/>
    </row>
    <row r="142" spans="1:30">
      <c r="A142" s="1026">
        <v>146</v>
      </c>
      <c r="M142" s="1254" t="b">
        <v>0</v>
      </c>
      <c r="X142" s="356"/>
      <c r="AD142" s="356"/>
    </row>
    <row r="143" spans="1:30">
      <c r="A143" s="1026">
        <v>147</v>
      </c>
      <c r="M143" s="1254" t="b">
        <v>0</v>
      </c>
      <c r="X143" s="356"/>
      <c r="AD143" s="356"/>
    </row>
    <row r="144" spans="1:30">
      <c r="A144" s="1026">
        <v>148</v>
      </c>
      <c r="M144" s="1254" t="b">
        <v>0</v>
      </c>
      <c r="X144" s="356"/>
      <c r="AD144" s="356"/>
    </row>
    <row r="145" spans="1:30">
      <c r="A145" s="1026">
        <v>149</v>
      </c>
      <c r="M145" s="1254" t="b">
        <v>0</v>
      </c>
      <c r="X145" s="356"/>
      <c r="AD145" s="356"/>
    </row>
    <row r="146" spans="1:30">
      <c r="A146" s="1026">
        <v>150</v>
      </c>
      <c r="M146" s="1254" t="b">
        <v>0</v>
      </c>
      <c r="X146" s="356"/>
      <c r="AD146" s="356"/>
    </row>
    <row r="147" spans="1:30">
      <c r="A147" s="1026">
        <v>151</v>
      </c>
      <c r="M147" s="1254" t="b">
        <v>0</v>
      </c>
      <c r="X147" s="356"/>
      <c r="AD147" s="356"/>
    </row>
    <row r="148" spans="1:30">
      <c r="A148" s="1026">
        <v>152</v>
      </c>
      <c r="M148" s="1254" t="b">
        <v>0</v>
      </c>
      <c r="X148" s="356"/>
      <c r="AD148" s="356"/>
    </row>
    <row r="149" spans="1:30">
      <c r="A149" s="1026">
        <v>153</v>
      </c>
      <c r="M149" s="1254" t="b">
        <v>0</v>
      </c>
      <c r="X149" s="356"/>
      <c r="AD149" s="356"/>
    </row>
    <row r="150" spans="1:30">
      <c r="A150" s="1026">
        <v>154</v>
      </c>
      <c r="M150" s="1254" t="b">
        <v>0</v>
      </c>
      <c r="X150" s="356"/>
      <c r="AD150" s="356"/>
    </row>
    <row r="151" spans="1:30">
      <c r="A151" s="1026">
        <v>155</v>
      </c>
      <c r="M151" s="1254" t="b">
        <v>0</v>
      </c>
      <c r="X151" s="356"/>
      <c r="AD151" s="356"/>
    </row>
    <row r="152" spans="1:30">
      <c r="A152" s="1026">
        <v>156</v>
      </c>
      <c r="M152" s="1254" t="b">
        <v>0</v>
      </c>
      <c r="X152" s="356"/>
      <c r="AD152" s="356"/>
    </row>
    <row r="153" spans="1:30">
      <c r="A153" s="1026">
        <v>157</v>
      </c>
      <c r="M153" s="1254" t="b">
        <v>0</v>
      </c>
      <c r="X153" s="356"/>
      <c r="AD153" s="356"/>
    </row>
    <row r="154" spans="1:30">
      <c r="A154" s="1026">
        <v>158</v>
      </c>
      <c r="M154" s="1254" t="b">
        <v>0</v>
      </c>
      <c r="X154" s="356"/>
      <c r="AD154" s="356"/>
    </row>
    <row r="155" spans="1:30">
      <c r="A155" s="1026">
        <v>159</v>
      </c>
      <c r="M155" s="1254" t="b">
        <v>0</v>
      </c>
      <c r="X155" s="356"/>
      <c r="AD155" s="356"/>
    </row>
    <row r="156" spans="1:30">
      <c r="A156" s="1026">
        <v>160</v>
      </c>
      <c r="M156" s="1254" t="b">
        <v>0</v>
      </c>
      <c r="X156" s="356"/>
      <c r="AD156" s="356"/>
    </row>
    <row r="157" spans="1:30">
      <c r="A157" s="1026">
        <v>161</v>
      </c>
      <c r="M157" s="1254" t="b">
        <v>0</v>
      </c>
      <c r="X157" s="356"/>
      <c r="AD157" s="356"/>
    </row>
    <row r="158" spans="1:30">
      <c r="A158" s="1026">
        <v>162</v>
      </c>
      <c r="M158" s="1254" t="b">
        <v>0</v>
      </c>
      <c r="X158" s="356"/>
      <c r="AD158" s="356"/>
    </row>
    <row r="159" spans="1:30">
      <c r="A159" s="1026">
        <v>163</v>
      </c>
      <c r="M159" s="1254" t="b">
        <v>0</v>
      </c>
      <c r="X159" s="356"/>
      <c r="AD159" s="356"/>
    </row>
    <row r="160" spans="1:30">
      <c r="A160" s="1026">
        <v>164</v>
      </c>
      <c r="M160" s="1254" t="b">
        <v>0</v>
      </c>
      <c r="X160" s="356"/>
      <c r="AD160" s="356"/>
    </row>
    <row r="161" spans="1:30">
      <c r="A161" s="1026">
        <v>165</v>
      </c>
      <c r="M161" s="1254" t="b">
        <v>0</v>
      </c>
      <c r="X161" s="356"/>
      <c r="AD161" s="356"/>
    </row>
    <row r="162" spans="1:30">
      <c r="A162" s="1026">
        <v>166</v>
      </c>
      <c r="M162" s="1254" t="b">
        <v>0</v>
      </c>
      <c r="X162" s="356"/>
      <c r="AD162" s="356"/>
    </row>
    <row r="163" spans="1:30">
      <c r="A163" s="1026">
        <v>167</v>
      </c>
      <c r="M163" s="1254" t="b">
        <v>0</v>
      </c>
      <c r="X163" s="356"/>
      <c r="AD163" s="356"/>
    </row>
    <row r="164" spans="1:30">
      <c r="A164" s="1026">
        <v>168</v>
      </c>
      <c r="M164" s="1254" t="b">
        <v>0</v>
      </c>
      <c r="X164" s="356"/>
      <c r="AD164" s="356"/>
    </row>
    <row r="165" spans="1:30">
      <c r="A165" s="1026">
        <v>169</v>
      </c>
      <c r="M165" s="1254" t="b">
        <v>0</v>
      </c>
      <c r="X165" s="356"/>
      <c r="AD165" s="356"/>
    </row>
    <row r="166" spans="1:30">
      <c r="A166" s="1026">
        <v>170</v>
      </c>
      <c r="M166" s="1254" t="b">
        <v>0</v>
      </c>
      <c r="X166" s="356"/>
      <c r="AD166" s="356"/>
    </row>
    <row r="167" spans="1:30">
      <c r="A167" s="1026">
        <v>171</v>
      </c>
      <c r="M167" s="1254" t="b">
        <v>0</v>
      </c>
      <c r="X167" s="356"/>
      <c r="AD167" s="356"/>
    </row>
    <row r="168" spans="1:30">
      <c r="A168" s="1026">
        <v>172</v>
      </c>
      <c r="M168" s="1254" t="b">
        <v>0</v>
      </c>
      <c r="X168" s="356"/>
      <c r="AD168" s="356"/>
    </row>
    <row r="169" spans="1:30">
      <c r="A169" s="1026">
        <v>173</v>
      </c>
      <c r="M169" s="1254" t="b">
        <v>0</v>
      </c>
      <c r="X169" s="356"/>
      <c r="AD169" s="356"/>
    </row>
    <row r="170" spans="1:30">
      <c r="A170" s="1026">
        <v>174</v>
      </c>
      <c r="M170" s="1254" t="b">
        <v>0</v>
      </c>
      <c r="X170" s="356"/>
      <c r="AD170" s="356"/>
    </row>
    <row r="171" spans="1:30">
      <c r="A171" s="1026">
        <v>175</v>
      </c>
      <c r="M171" s="1254" t="b">
        <v>0</v>
      </c>
      <c r="X171" s="356"/>
      <c r="AD171" s="356"/>
    </row>
    <row r="172" spans="1:30">
      <c r="A172" s="1026">
        <v>176</v>
      </c>
      <c r="M172" s="1254" t="b">
        <v>0</v>
      </c>
      <c r="X172" s="356"/>
      <c r="AD172" s="356"/>
    </row>
    <row r="173" spans="1:30">
      <c r="A173" s="1026">
        <v>177</v>
      </c>
      <c r="M173" s="1254" t="b">
        <v>0</v>
      </c>
      <c r="X173" s="356"/>
      <c r="AD173" s="356"/>
    </row>
    <row r="174" spans="1:30">
      <c r="A174" s="1026">
        <v>178</v>
      </c>
      <c r="M174" s="1254" t="b">
        <v>0</v>
      </c>
      <c r="X174" s="356"/>
      <c r="AD174" s="356"/>
    </row>
    <row r="175" spans="1:30">
      <c r="A175" s="1026">
        <v>179</v>
      </c>
      <c r="M175" s="1254" t="b">
        <v>0</v>
      </c>
      <c r="X175" s="356"/>
      <c r="AD175" s="356"/>
    </row>
    <row r="176" spans="1:30">
      <c r="A176" s="1026">
        <v>180</v>
      </c>
      <c r="M176" s="1254" t="b">
        <v>0</v>
      </c>
      <c r="X176" s="356"/>
      <c r="AD176" s="356"/>
    </row>
    <row r="177" spans="1:30">
      <c r="A177" s="1026">
        <v>181</v>
      </c>
      <c r="M177" s="1254" t="b">
        <v>0</v>
      </c>
      <c r="X177" s="356"/>
      <c r="AD177" s="356"/>
    </row>
    <row r="178" spans="1:30">
      <c r="A178" s="1026">
        <v>182</v>
      </c>
      <c r="M178" s="1254" t="b">
        <v>0</v>
      </c>
      <c r="X178" s="356"/>
      <c r="AD178" s="356"/>
    </row>
    <row r="179" spans="1:30">
      <c r="A179" s="1026">
        <v>183</v>
      </c>
      <c r="M179" s="1254" t="b">
        <v>0</v>
      </c>
      <c r="X179" s="356"/>
      <c r="AD179" s="356"/>
    </row>
    <row r="180" spans="1:30">
      <c r="A180" s="1026">
        <v>184</v>
      </c>
      <c r="M180" s="1254" t="b">
        <v>0</v>
      </c>
      <c r="X180" s="356"/>
      <c r="AD180" s="356"/>
    </row>
    <row r="181" spans="1:30">
      <c r="A181" s="1026">
        <v>185</v>
      </c>
      <c r="M181" s="1254" t="b">
        <v>0</v>
      </c>
      <c r="X181" s="356"/>
      <c r="AD181" s="356"/>
    </row>
    <row r="182" spans="1:30">
      <c r="A182" s="1026">
        <v>186</v>
      </c>
      <c r="M182" s="1254" t="b">
        <v>0</v>
      </c>
      <c r="X182" s="356"/>
      <c r="AD182" s="356"/>
    </row>
    <row r="183" spans="1:30">
      <c r="A183" s="1026">
        <v>187</v>
      </c>
      <c r="M183" s="1254" t="b">
        <v>0</v>
      </c>
      <c r="X183" s="356"/>
      <c r="AD183" s="356"/>
    </row>
    <row r="184" spans="1:30">
      <c r="A184" s="1026">
        <v>188</v>
      </c>
      <c r="M184" s="1254" t="b">
        <v>0</v>
      </c>
      <c r="X184" s="356"/>
      <c r="AD184" s="356"/>
    </row>
    <row r="185" spans="1:30">
      <c r="A185" s="1026">
        <v>189</v>
      </c>
      <c r="M185" s="1254" t="b">
        <v>0</v>
      </c>
      <c r="X185" s="356"/>
      <c r="AD185" s="356"/>
    </row>
    <row r="186" spans="1:30">
      <c r="A186" s="1026">
        <v>190</v>
      </c>
      <c r="M186" s="1254" t="b">
        <v>0</v>
      </c>
      <c r="X186" s="356"/>
      <c r="AD186" s="356"/>
    </row>
    <row r="187" spans="1:30">
      <c r="A187" s="1026">
        <v>191</v>
      </c>
      <c r="M187" s="1254" t="b">
        <v>0</v>
      </c>
      <c r="X187" s="356"/>
      <c r="AD187" s="356"/>
    </row>
    <row r="188" spans="1:30">
      <c r="A188" s="1026">
        <v>192</v>
      </c>
      <c r="M188" s="1254" t="b">
        <v>0</v>
      </c>
      <c r="X188" s="356"/>
      <c r="AD188" s="356"/>
    </row>
    <row r="189" spans="1:30">
      <c r="A189" s="1026">
        <v>193</v>
      </c>
      <c r="M189" s="1254" t="b">
        <v>0</v>
      </c>
      <c r="X189" s="356"/>
      <c r="AD189" s="356"/>
    </row>
    <row r="190" spans="1:30">
      <c r="A190" s="1026">
        <v>194</v>
      </c>
      <c r="M190" s="1254" t="b">
        <v>0</v>
      </c>
      <c r="X190" s="356"/>
      <c r="AD190" s="356"/>
    </row>
    <row r="191" spans="1:30">
      <c r="A191" s="1026">
        <v>195</v>
      </c>
      <c r="M191" s="1254" t="b">
        <v>0</v>
      </c>
      <c r="X191" s="356"/>
      <c r="AD191" s="356"/>
    </row>
    <row r="192" spans="1:30">
      <c r="A192" s="1026">
        <v>196</v>
      </c>
      <c r="M192" s="1254" t="b">
        <v>0</v>
      </c>
      <c r="X192" s="356"/>
      <c r="AD192" s="356"/>
    </row>
    <row r="193" spans="1:30">
      <c r="A193" s="1026">
        <v>197</v>
      </c>
      <c r="M193" s="1254" t="b">
        <v>0</v>
      </c>
      <c r="X193" s="356"/>
      <c r="AD193" s="356"/>
    </row>
    <row r="194" spans="1:30">
      <c r="A194" s="1026">
        <v>198</v>
      </c>
      <c r="M194" s="1254" t="b">
        <v>0</v>
      </c>
      <c r="X194" s="356"/>
      <c r="AD194" s="356"/>
    </row>
    <row r="195" spans="1:30">
      <c r="A195" s="1026">
        <v>199</v>
      </c>
      <c r="M195" s="1254" t="b">
        <v>0</v>
      </c>
      <c r="X195" s="356"/>
      <c r="AD195" s="356"/>
    </row>
    <row r="196" spans="1:30">
      <c r="A196" s="1026">
        <v>200</v>
      </c>
      <c r="M196" s="1254" t="b">
        <v>0</v>
      </c>
      <c r="X196" s="356"/>
      <c r="AD196" s="356"/>
    </row>
    <row r="197" spans="1:30">
      <c r="A197" s="1026">
        <v>201</v>
      </c>
      <c r="M197" s="1254" t="b">
        <v>0</v>
      </c>
      <c r="X197" s="356"/>
      <c r="AD197" s="356"/>
    </row>
    <row r="198" spans="1:30">
      <c r="A198" s="1026">
        <v>202</v>
      </c>
      <c r="M198" s="1254" t="b">
        <v>0</v>
      </c>
      <c r="X198" s="356"/>
      <c r="AD198" s="356"/>
    </row>
    <row r="199" spans="1:30">
      <c r="A199" s="1026">
        <v>203</v>
      </c>
      <c r="M199" s="1254" t="b">
        <v>0</v>
      </c>
      <c r="X199" s="356"/>
      <c r="AD199" s="356"/>
    </row>
    <row r="200" spans="1:30">
      <c r="A200" s="1026">
        <v>204</v>
      </c>
      <c r="M200" s="1254" t="b">
        <v>0</v>
      </c>
      <c r="X200" s="356"/>
      <c r="AD200" s="356"/>
    </row>
    <row r="201" spans="1:30">
      <c r="A201" s="1026">
        <v>205</v>
      </c>
      <c r="M201" s="1254" t="b">
        <v>0</v>
      </c>
      <c r="X201" s="356"/>
      <c r="AD201" s="356"/>
    </row>
    <row r="202" spans="1:30">
      <c r="A202" s="1026">
        <v>206</v>
      </c>
      <c r="M202" s="1254" t="b">
        <v>0</v>
      </c>
      <c r="X202" s="356"/>
      <c r="AD202" s="356"/>
    </row>
    <row r="203" spans="1:30">
      <c r="A203" s="1026">
        <v>207</v>
      </c>
      <c r="M203" s="1254" t="b">
        <v>0</v>
      </c>
      <c r="X203" s="356"/>
      <c r="AD203" s="356"/>
    </row>
    <row r="204" spans="1:30">
      <c r="A204" s="1026">
        <v>208</v>
      </c>
      <c r="M204" s="1254" t="b">
        <v>0</v>
      </c>
      <c r="X204" s="356"/>
      <c r="AD204" s="356"/>
    </row>
    <row r="205" spans="1:30">
      <c r="A205" s="1026">
        <v>209</v>
      </c>
      <c r="M205" s="1254" t="b">
        <v>0</v>
      </c>
      <c r="X205" s="356"/>
      <c r="AD205" s="356"/>
    </row>
    <row r="206" spans="1:30">
      <c r="A206" s="1026">
        <v>210</v>
      </c>
      <c r="M206" s="1254" t="b">
        <v>0</v>
      </c>
      <c r="X206" s="356"/>
      <c r="AD206" s="356"/>
    </row>
    <row r="207" spans="1:30">
      <c r="A207" s="1026">
        <v>211</v>
      </c>
      <c r="M207" s="1254" t="b">
        <v>0</v>
      </c>
      <c r="X207" s="356"/>
      <c r="AD207" s="356"/>
    </row>
    <row r="208" spans="1:30">
      <c r="A208" s="1026">
        <v>212</v>
      </c>
      <c r="M208" s="1254" t="b">
        <v>0</v>
      </c>
      <c r="X208" s="356"/>
      <c r="AD208" s="356"/>
    </row>
    <row r="209" spans="1:30">
      <c r="A209" s="1026">
        <v>213</v>
      </c>
      <c r="M209" s="1254" t="b">
        <v>0</v>
      </c>
      <c r="X209" s="356"/>
      <c r="AD209" s="356"/>
    </row>
    <row r="210" spans="1:30">
      <c r="A210" s="1026">
        <v>214</v>
      </c>
      <c r="M210" s="1254" t="b">
        <v>0</v>
      </c>
      <c r="X210" s="356"/>
      <c r="AD210" s="356"/>
    </row>
    <row r="211" spans="1:30">
      <c r="A211" s="1026">
        <v>215</v>
      </c>
      <c r="M211" s="1254" t="b">
        <v>0</v>
      </c>
      <c r="X211" s="356"/>
      <c r="AD211" s="356"/>
    </row>
    <row r="212" spans="1:30">
      <c r="A212" s="1026">
        <v>216</v>
      </c>
      <c r="M212" s="1254" t="b">
        <v>0</v>
      </c>
      <c r="X212" s="356"/>
      <c r="AD212" s="356"/>
    </row>
    <row r="213" spans="1:30">
      <c r="A213" s="1026">
        <v>217</v>
      </c>
      <c r="M213" s="1254" t="b">
        <v>0</v>
      </c>
      <c r="X213" s="356"/>
      <c r="AD213" s="356"/>
    </row>
    <row r="214" spans="1:30">
      <c r="A214" s="1026">
        <v>218</v>
      </c>
      <c r="M214" s="1254" t="b">
        <v>0</v>
      </c>
      <c r="X214" s="356"/>
      <c r="AD214" s="356"/>
    </row>
    <row r="215" spans="1:30">
      <c r="A215" s="1026">
        <v>219</v>
      </c>
      <c r="M215" s="1254" t="b">
        <v>0</v>
      </c>
      <c r="X215" s="356"/>
      <c r="AD215" s="356"/>
    </row>
    <row r="216" spans="1:30">
      <c r="A216" s="1026">
        <v>220</v>
      </c>
      <c r="M216" s="1254" t="b">
        <v>0</v>
      </c>
      <c r="X216" s="356"/>
      <c r="AD216" s="356"/>
    </row>
    <row r="217" spans="1:30">
      <c r="A217" s="1026">
        <v>221</v>
      </c>
      <c r="M217" s="1254" t="b">
        <v>0</v>
      </c>
      <c r="X217" s="356"/>
      <c r="AD217" s="356"/>
    </row>
    <row r="218" spans="1:30">
      <c r="A218" s="1026">
        <v>222</v>
      </c>
      <c r="M218" s="1254" t="b">
        <v>0</v>
      </c>
      <c r="X218" s="356"/>
      <c r="AD218" s="356"/>
    </row>
    <row r="219" spans="1:30">
      <c r="A219" s="1026">
        <v>223</v>
      </c>
      <c r="M219" s="1254" t="b">
        <v>0</v>
      </c>
      <c r="X219" s="356"/>
      <c r="AD219" s="356"/>
    </row>
    <row r="220" spans="1:30">
      <c r="A220" s="1026">
        <v>224</v>
      </c>
      <c r="M220" s="1254" t="b">
        <v>0</v>
      </c>
      <c r="X220" s="356"/>
      <c r="AD220" s="356"/>
    </row>
    <row r="221" spans="1:30">
      <c r="A221" s="1026">
        <v>225</v>
      </c>
      <c r="M221" s="1254" t="b">
        <v>0</v>
      </c>
      <c r="X221" s="356"/>
      <c r="AD221" s="356"/>
    </row>
    <row r="222" spans="1:30">
      <c r="A222" s="1026">
        <v>226</v>
      </c>
      <c r="M222" s="1254" t="b">
        <v>0</v>
      </c>
      <c r="X222" s="356"/>
      <c r="AD222" s="356"/>
    </row>
    <row r="223" spans="1:30">
      <c r="A223" s="1026">
        <v>227</v>
      </c>
      <c r="M223" s="1254" t="b">
        <v>0</v>
      </c>
      <c r="X223" s="356"/>
      <c r="AD223" s="356"/>
    </row>
    <row r="224" spans="1:30">
      <c r="A224" s="1026">
        <v>228</v>
      </c>
      <c r="M224" s="1254" t="b">
        <v>0</v>
      </c>
      <c r="X224" s="356"/>
      <c r="AD224" s="356"/>
    </row>
    <row r="225" spans="1:30">
      <c r="A225" s="1026">
        <v>229</v>
      </c>
      <c r="M225" s="1254" t="b">
        <v>0</v>
      </c>
      <c r="X225" s="356"/>
      <c r="AD225" s="356"/>
    </row>
    <row r="226" spans="1:30">
      <c r="A226" s="1026">
        <v>230</v>
      </c>
      <c r="M226" s="1254" t="b">
        <v>0</v>
      </c>
      <c r="X226" s="356"/>
      <c r="AD226" s="356"/>
    </row>
    <row r="227" spans="1:30">
      <c r="A227" s="1026">
        <v>231</v>
      </c>
      <c r="M227" s="1254" t="b">
        <v>0</v>
      </c>
      <c r="X227" s="356"/>
      <c r="AD227" s="356"/>
    </row>
    <row r="228" spans="1:30">
      <c r="A228" s="1026">
        <v>232</v>
      </c>
      <c r="M228" s="1254" t="b">
        <v>0</v>
      </c>
      <c r="X228" s="356"/>
      <c r="AD228" s="356"/>
    </row>
    <row r="229" spans="1:30">
      <c r="A229" s="1026">
        <v>233</v>
      </c>
      <c r="M229" s="1254" t="b">
        <v>0</v>
      </c>
      <c r="X229" s="356"/>
      <c r="AD229" s="356"/>
    </row>
    <row r="230" spans="1:30">
      <c r="A230" s="1026">
        <v>234</v>
      </c>
      <c r="M230" s="1254" t="b">
        <v>0</v>
      </c>
      <c r="X230" s="356"/>
      <c r="AD230" s="356"/>
    </row>
    <row r="231" spans="1:30">
      <c r="A231" s="1026">
        <v>235</v>
      </c>
      <c r="M231" s="1254" t="b">
        <v>0</v>
      </c>
      <c r="X231" s="356"/>
      <c r="AD231" s="356"/>
    </row>
    <row r="232" spans="1:30">
      <c r="A232" s="1026">
        <v>236</v>
      </c>
      <c r="M232" s="1254" t="b">
        <v>0</v>
      </c>
      <c r="X232" s="356"/>
      <c r="AD232" s="356"/>
    </row>
    <row r="233" spans="1:30">
      <c r="A233" s="1026">
        <v>237</v>
      </c>
      <c r="M233" s="1254" t="b">
        <v>0</v>
      </c>
      <c r="X233" s="356"/>
      <c r="AD233" s="356"/>
    </row>
    <row r="234" spans="1:30">
      <c r="A234" s="1026">
        <v>238</v>
      </c>
      <c r="M234" s="1254" t="b">
        <v>0</v>
      </c>
      <c r="X234" s="356"/>
      <c r="AD234" s="356"/>
    </row>
    <row r="235" spans="1:30">
      <c r="A235" s="1026">
        <v>239</v>
      </c>
      <c r="M235" s="1254" t="b">
        <v>0</v>
      </c>
      <c r="X235" s="356"/>
      <c r="AD235" s="356"/>
    </row>
    <row r="236" spans="1:30">
      <c r="A236" s="1026">
        <v>240</v>
      </c>
      <c r="M236" s="1254" t="b">
        <v>0</v>
      </c>
      <c r="X236" s="356"/>
      <c r="AD236" s="356"/>
    </row>
    <row r="237" spans="1:30">
      <c r="A237" s="1026">
        <v>241</v>
      </c>
      <c r="M237" s="1254" t="b">
        <v>0</v>
      </c>
      <c r="X237" s="356"/>
      <c r="AD237" s="356"/>
    </row>
    <row r="238" spans="1:30">
      <c r="A238" s="1026">
        <v>242</v>
      </c>
      <c r="M238" s="1254" t="b">
        <v>0</v>
      </c>
      <c r="X238" s="356"/>
      <c r="AD238" s="356"/>
    </row>
    <row r="239" spans="1:30">
      <c r="A239" s="1026">
        <v>243</v>
      </c>
      <c r="M239" s="1254" t="b">
        <v>0</v>
      </c>
      <c r="X239" s="356"/>
      <c r="AD239" s="356"/>
    </row>
    <row r="240" spans="1:30">
      <c r="A240" s="1026">
        <v>244</v>
      </c>
      <c r="M240" s="1254" t="b">
        <v>0</v>
      </c>
      <c r="X240" s="356"/>
      <c r="AD240" s="356"/>
    </row>
    <row r="241" spans="1:30">
      <c r="A241" s="1026">
        <v>245</v>
      </c>
      <c r="M241" s="1254" t="b">
        <v>0</v>
      </c>
      <c r="X241" s="356"/>
      <c r="AD241" s="356"/>
    </row>
    <row r="242" spans="1:30">
      <c r="A242" s="1026">
        <v>246</v>
      </c>
      <c r="M242" s="1254" t="b">
        <v>0</v>
      </c>
      <c r="X242" s="356"/>
      <c r="AD242" s="356"/>
    </row>
    <row r="243" spans="1:30">
      <c r="A243" s="1026">
        <v>247</v>
      </c>
      <c r="M243" s="1254" t="b">
        <v>0</v>
      </c>
      <c r="X243" s="356"/>
      <c r="AD243" s="356"/>
    </row>
    <row r="244" spans="1:30">
      <c r="A244" s="1026">
        <v>248</v>
      </c>
      <c r="M244" s="1254" t="b">
        <v>0</v>
      </c>
      <c r="X244" s="356"/>
      <c r="AD244" s="356"/>
    </row>
    <row r="245" spans="1:30">
      <c r="A245" s="1026">
        <v>249</v>
      </c>
      <c r="M245" s="1254" t="b">
        <v>0</v>
      </c>
      <c r="X245" s="356"/>
      <c r="AD245" s="356"/>
    </row>
    <row r="246" spans="1:30">
      <c r="A246" s="1026">
        <v>250</v>
      </c>
      <c r="M246" s="1254" t="b">
        <v>0</v>
      </c>
      <c r="X246" s="356"/>
      <c r="AD246" s="356"/>
    </row>
    <row r="247" spans="1:30">
      <c r="A247" s="1026">
        <v>251</v>
      </c>
      <c r="M247" s="1254" t="b">
        <v>0</v>
      </c>
      <c r="X247" s="356"/>
      <c r="AD247" s="356"/>
    </row>
    <row r="248" spans="1:30">
      <c r="A248" s="1026">
        <v>252</v>
      </c>
      <c r="M248" s="1254" t="b">
        <v>0</v>
      </c>
      <c r="X248" s="356"/>
      <c r="AD248" s="356"/>
    </row>
    <row r="249" spans="1:30">
      <c r="A249" s="1026">
        <v>253</v>
      </c>
      <c r="M249" s="1254" t="b">
        <v>0</v>
      </c>
      <c r="X249" s="356"/>
      <c r="AD249" s="356"/>
    </row>
    <row r="250" spans="1:30">
      <c r="A250" s="1026">
        <v>254</v>
      </c>
      <c r="M250" s="1254" t="b">
        <v>0</v>
      </c>
      <c r="X250" s="356"/>
      <c r="AD250" s="356"/>
    </row>
    <row r="251" spans="1:30">
      <c r="A251" s="1026">
        <v>255</v>
      </c>
      <c r="M251" s="1254" t="b">
        <v>0</v>
      </c>
      <c r="X251" s="356"/>
      <c r="AD251" s="356"/>
    </row>
    <row r="252" spans="1:30">
      <c r="A252" s="1026">
        <v>256</v>
      </c>
      <c r="M252" s="1254" t="b">
        <v>0</v>
      </c>
      <c r="X252" s="356"/>
      <c r="AD252" s="356"/>
    </row>
    <row r="253" spans="1:30">
      <c r="A253" s="1026">
        <v>257</v>
      </c>
      <c r="M253" s="1254" t="b">
        <v>0</v>
      </c>
      <c r="X253" s="356"/>
      <c r="AD253" s="356"/>
    </row>
    <row r="254" spans="1:30">
      <c r="A254" s="1026">
        <v>258</v>
      </c>
      <c r="M254" s="1254" t="b">
        <v>0</v>
      </c>
      <c r="X254" s="356"/>
      <c r="AD254" s="356"/>
    </row>
    <row r="255" spans="1:30">
      <c r="A255" s="1026">
        <v>259</v>
      </c>
      <c r="M255" s="1254" t="b">
        <v>0</v>
      </c>
      <c r="X255" s="356"/>
      <c r="AD255" s="356"/>
    </row>
    <row r="256" spans="1:30">
      <c r="A256" s="1026">
        <v>260</v>
      </c>
      <c r="M256" s="1254" t="b">
        <v>0</v>
      </c>
      <c r="X256" s="356"/>
      <c r="AD256" s="356"/>
    </row>
    <row r="257" spans="1:30">
      <c r="A257" s="1026">
        <v>261</v>
      </c>
      <c r="M257" s="1254" t="b">
        <v>0</v>
      </c>
      <c r="X257" s="356"/>
      <c r="AD257" s="356"/>
    </row>
    <row r="258" spans="1:30">
      <c r="A258" s="1026">
        <v>262</v>
      </c>
      <c r="M258" s="1254" t="b">
        <v>0</v>
      </c>
      <c r="X258" s="356"/>
      <c r="AD258" s="356"/>
    </row>
    <row r="259" spans="1:30">
      <c r="A259" s="1026">
        <v>263</v>
      </c>
      <c r="M259" s="1254" t="b">
        <v>0</v>
      </c>
      <c r="X259" s="356"/>
      <c r="AD259" s="356"/>
    </row>
    <row r="260" spans="1:30">
      <c r="A260" s="1026">
        <v>264</v>
      </c>
      <c r="M260" s="1254" t="b">
        <v>0</v>
      </c>
      <c r="X260" s="356"/>
      <c r="AD260" s="356"/>
    </row>
    <row r="261" spans="1:30">
      <c r="A261" s="1026">
        <v>265</v>
      </c>
      <c r="M261" s="1254" t="b">
        <v>0</v>
      </c>
      <c r="X261" s="356"/>
      <c r="AD261" s="356"/>
    </row>
    <row r="262" spans="1:30">
      <c r="A262" s="1026">
        <v>266</v>
      </c>
      <c r="M262" s="1254" t="b">
        <v>0</v>
      </c>
      <c r="X262" s="356"/>
      <c r="AD262" s="356"/>
    </row>
    <row r="263" spans="1:30">
      <c r="A263" s="1026">
        <v>267</v>
      </c>
      <c r="M263" s="1254" t="b">
        <v>0</v>
      </c>
      <c r="X263" s="356"/>
      <c r="AD263" s="356"/>
    </row>
    <row r="264" spans="1:30">
      <c r="A264" s="1026">
        <v>268</v>
      </c>
      <c r="M264" s="1254" t="b">
        <v>0</v>
      </c>
      <c r="X264" s="356"/>
      <c r="AD264" s="356"/>
    </row>
    <row r="265" spans="1:30">
      <c r="A265" s="1026">
        <v>269</v>
      </c>
      <c r="M265" s="1254" t="b">
        <v>0</v>
      </c>
      <c r="X265" s="356"/>
      <c r="AD265" s="356"/>
    </row>
    <row r="266" spans="1:30">
      <c r="A266" s="1026">
        <v>270</v>
      </c>
      <c r="M266" s="1254" t="b">
        <v>0</v>
      </c>
      <c r="X266" s="356"/>
      <c r="AD266" s="356"/>
    </row>
    <row r="267" spans="1:30">
      <c r="A267" s="1026">
        <v>271</v>
      </c>
      <c r="M267" s="1254" t="b">
        <v>0</v>
      </c>
      <c r="X267" s="356"/>
      <c r="AD267" s="356"/>
    </row>
    <row r="268" spans="1:30">
      <c r="A268" s="1026">
        <v>272</v>
      </c>
      <c r="M268" s="1254" t="b">
        <v>0</v>
      </c>
      <c r="X268" s="356"/>
      <c r="AD268" s="356"/>
    </row>
    <row r="269" spans="1:30">
      <c r="A269" s="1026">
        <v>273</v>
      </c>
      <c r="M269" s="1254" t="b">
        <v>0</v>
      </c>
      <c r="X269" s="356"/>
      <c r="AD269" s="356"/>
    </row>
    <row r="270" spans="1:30">
      <c r="A270" s="1026">
        <v>274</v>
      </c>
      <c r="M270" s="1254" t="b">
        <v>0</v>
      </c>
      <c r="X270" s="356"/>
      <c r="AD270" s="356"/>
    </row>
    <row r="271" spans="1:30">
      <c r="A271" s="1026">
        <v>275</v>
      </c>
      <c r="M271" s="1254" t="b">
        <v>0</v>
      </c>
      <c r="X271" s="356"/>
      <c r="AD271" s="356"/>
    </row>
    <row r="272" spans="1:30">
      <c r="A272" s="1026">
        <v>276</v>
      </c>
      <c r="M272" s="1254" t="b">
        <v>0</v>
      </c>
      <c r="X272" s="356"/>
      <c r="AD272" s="356"/>
    </row>
    <row r="273" spans="1:30">
      <c r="A273" s="1026">
        <v>277</v>
      </c>
      <c r="M273" s="1254" t="b">
        <v>0</v>
      </c>
      <c r="X273" s="356"/>
      <c r="AD273" s="356"/>
    </row>
    <row r="274" spans="1:30">
      <c r="A274" s="1026">
        <v>278</v>
      </c>
      <c r="M274" s="1254" t="b">
        <v>0</v>
      </c>
      <c r="X274" s="356"/>
      <c r="AD274" s="356"/>
    </row>
    <row r="275" spans="1:30">
      <c r="A275" s="1026">
        <v>279</v>
      </c>
      <c r="M275" s="1254" t="b">
        <v>0</v>
      </c>
      <c r="X275" s="356"/>
      <c r="AD275" s="356"/>
    </row>
    <row r="276" spans="1:30">
      <c r="A276" s="1026">
        <v>280</v>
      </c>
      <c r="M276" s="1254" t="b">
        <v>0</v>
      </c>
      <c r="X276" s="356"/>
      <c r="AD276" s="356"/>
    </row>
    <row r="277" spans="1:30">
      <c r="A277" s="1026">
        <v>281</v>
      </c>
      <c r="M277" s="1254" t="b">
        <v>0</v>
      </c>
      <c r="X277" s="356"/>
      <c r="AD277" s="356"/>
    </row>
    <row r="278" spans="1:30">
      <c r="A278" s="1026">
        <v>282</v>
      </c>
      <c r="M278" s="1254" t="b">
        <v>0</v>
      </c>
      <c r="X278" s="356"/>
      <c r="AD278" s="356"/>
    </row>
    <row r="279" spans="1:30">
      <c r="A279" s="1026">
        <v>283</v>
      </c>
      <c r="M279" s="1254" t="b">
        <v>0</v>
      </c>
      <c r="X279" s="356"/>
      <c r="AD279" s="356"/>
    </row>
    <row r="280" spans="1:30">
      <c r="A280" s="1026">
        <v>284</v>
      </c>
      <c r="M280" s="1254" t="b">
        <v>0</v>
      </c>
      <c r="X280" s="356"/>
      <c r="AD280" s="356"/>
    </row>
    <row r="281" spans="1:30">
      <c r="A281" s="1026">
        <v>285</v>
      </c>
      <c r="M281" s="1254" t="b">
        <v>0</v>
      </c>
      <c r="X281" s="356"/>
      <c r="AD281" s="356"/>
    </row>
    <row r="282" spans="1:30">
      <c r="A282" s="1026">
        <v>286</v>
      </c>
      <c r="X282" s="356"/>
      <c r="AD282" s="356"/>
    </row>
    <row r="283" spans="1:30">
      <c r="A283" s="1026">
        <v>287</v>
      </c>
      <c r="X283" s="356"/>
      <c r="AD283" s="356"/>
    </row>
    <row r="284" spans="1:30">
      <c r="A284" s="1026">
        <v>288</v>
      </c>
      <c r="X284" s="356"/>
      <c r="AD284" s="356"/>
    </row>
    <row r="285" spans="1:30">
      <c r="A285" s="1026">
        <v>289</v>
      </c>
      <c r="X285" s="356"/>
      <c r="AD285" s="356"/>
    </row>
    <row r="286" spans="1:30">
      <c r="A286" s="1026">
        <v>290</v>
      </c>
      <c r="X286" s="356"/>
      <c r="AD286" s="356"/>
    </row>
    <row r="287" spans="1:30">
      <c r="A287" s="1026">
        <v>291</v>
      </c>
      <c r="X287" s="356"/>
      <c r="AD287" s="356"/>
    </row>
    <row r="288" spans="1:30">
      <c r="A288" s="1026">
        <v>292</v>
      </c>
      <c r="X288" s="356"/>
      <c r="AD288" s="356"/>
    </row>
    <row r="289" spans="1:30">
      <c r="A289" s="1026">
        <v>293</v>
      </c>
      <c r="X289" s="356"/>
      <c r="AD289" s="356"/>
    </row>
    <row r="290" spans="1:30">
      <c r="A290" s="1026">
        <v>294</v>
      </c>
      <c r="X290" s="356"/>
      <c r="AD290" s="356"/>
    </row>
    <row r="291" spans="1:30">
      <c r="A291" s="1026">
        <v>295</v>
      </c>
      <c r="X291" s="356"/>
      <c r="AD291" s="356"/>
    </row>
    <row r="292" spans="1:30">
      <c r="A292" s="1026">
        <v>296</v>
      </c>
      <c r="X292" s="356"/>
      <c r="AD292" s="356"/>
    </row>
    <row r="293" spans="1:30">
      <c r="A293" s="1026">
        <v>297</v>
      </c>
      <c r="X293" s="356"/>
      <c r="AD293" s="356"/>
    </row>
    <row r="294" spans="1:30">
      <c r="A294" s="1026">
        <v>298</v>
      </c>
      <c r="X294" s="356"/>
      <c r="AD294" s="356"/>
    </row>
    <row r="295" spans="1:30">
      <c r="A295" s="1026">
        <v>299</v>
      </c>
      <c r="X295" s="356"/>
      <c r="AD295" s="356"/>
    </row>
    <row r="296" spans="1:30">
      <c r="A296" s="1026">
        <v>300</v>
      </c>
      <c r="X296" s="356"/>
      <c r="AD296" s="356"/>
    </row>
    <row r="297" spans="1:30">
      <c r="A297" s="1026">
        <v>301</v>
      </c>
      <c r="X297" s="356"/>
      <c r="AD297" s="356"/>
    </row>
    <row r="298" spans="1:30">
      <c r="A298" s="1026">
        <v>302</v>
      </c>
      <c r="X298" s="356"/>
      <c r="AD298" s="356"/>
    </row>
    <row r="299" spans="1:30">
      <c r="A299" s="1026">
        <v>303</v>
      </c>
      <c r="X299" s="356"/>
      <c r="AD299" s="356"/>
    </row>
    <row r="300" spans="1:30">
      <c r="A300" s="1026">
        <v>304</v>
      </c>
      <c r="X300" s="356"/>
      <c r="AD300" s="356"/>
    </row>
    <row r="301" spans="1:30">
      <c r="A301" s="1026">
        <v>305</v>
      </c>
      <c r="X301" s="356"/>
      <c r="AD301" s="356"/>
    </row>
    <row r="302" spans="1:30">
      <c r="A302" s="1026">
        <v>306</v>
      </c>
      <c r="X302" s="356"/>
      <c r="AD302" s="356"/>
    </row>
    <row r="303" spans="1:30">
      <c r="A303" s="1026">
        <v>307</v>
      </c>
      <c r="X303" s="356"/>
      <c r="AD303" s="356"/>
    </row>
    <row r="304" spans="1:30">
      <c r="A304" s="1026">
        <v>308</v>
      </c>
      <c r="X304" s="356"/>
      <c r="AD304" s="356"/>
    </row>
    <row r="305" spans="1:30">
      <c r="A305" s="1026">
        <v>309</v>
      </c>
      <c r="X305" s="356"/>
      <c r="AD305" s="356"/>
    </row>
    <row r="306" spans="1:30">
      <c r="A306" s="1026">
        <v>310</v>
      </c>
      <c r="X306" s="356"/>
      <c r="AD306" s="356"/>
    </row>
    <row r="307" spans="1:30">
      <c r="A307" s="1026">
        <v>311</v>
      </c>
      <c r="X307" s="356"/>
      <c r="AD307" s="356"/>
    </row>
    <row r="308" spans="1:30">
      <c r="A308" s="1026">
        <v>312</v>
      </c>
      <c r="X308" s="356"/>
      <c r="AD308" s="356"/>
    </row>
    <row r="309" spans="1:30">
      <c r="A309" s="1026">
        <v>313</v>
      </c>
      <c r="X309" s="356"/>
      <c r="AD309" s="356"/>
    </row>
    <row r="310" spans="1:30">
      <c r="A310" s="1026">
        <v>314</v>
      </c>
      <c r="X310" s="356"/>
      <c r="AD310" s="356"/>
    </row>
    <row r="311" spans="1:30">
      <c r="A311" s="1026">
        <v>315</v>
      </c>
      <c r="X311" s="356"/>
      <c r="AD311" s="356"/>
    </row>
    <row r="312" spans="1:30">
      <c r="A312" s="1026">
        <v>316</v>
      </c>
      <c r="X312" s="356"/>
      <c r="AD312" s="356"/>
    </row>
    <row r="313" spans="1:30">
      <c r="A313" s="1026">
        <v>317</v>
      </c>
      <c r="X313" s="356"/>
      <c r="AD313" s="356"/>
    </row>
    <row r="314" spans="1:30">
      <c r="A314" s="1026">
        <v>318</v>
      </c>
      <c r="X314" s="356"/>
      <c r="AD314" s="356"/>
    </row>
    <row r="315" spans="1:30">
      <c r="A315" s="1026">
        <v>319</v>
      </c>
      <c r="X315" s="356"/>
      <c r="AD315" s="356"/>
    </row>
    <row r="316" spans="1:30">
      <c r="A316" s="1026">
        <v>320</v>
      </c>
      <c r="X316" s="356"/>
      <c r="AD316" s="356"/>
    </row>
    <row r="317" spans="1:30">
      <c r="A317" s="1026">
        <v>321</v>
      </c>
      <c r="X317" s="356"/>
      <c r="AD317" s="356"/>
    </row>
    <row r="318" spans="1:30">
      <c r="A318" s="1026">
        <v>322</v>
      </c>
      <c r="X318" s="356"/>
      <c r="AD318" s="356"/>
    </row>
    <row r="319" spans="1:30">
      <c r="A319" s="1026">
        <v>323</v>
      </c>
      <c r="X319" s="356"/>
      <c r="AD319" s="356"/>
    </row>
    <row r="320" spans="1:30">
      <c r="A320" s="1026">
        <v>324</v>
      </c>
      <c r="X320" s="356"/>
      <c r="AD320" s="356"/>
    </row>
    <row r="321" spans="1:30">
      <c r="A321" s="1026">
        <v>325</v>
      </c>
      <c r="X321" s="356"/>
      <c r="AD321" s="356"/>
    </row>
    <row r="322" spans="1:30">
      <c r="A322" s="1026">
        <v>326</v>
      </c>
      <c r="X322" s="356"/>
      <c r="AD322" s="356"/>
    </row>
    <row r="323" spans="1:30">
      <c r="A323" s="1026">
        <v>327</v>
      </c>
      <c r="X323" s="356"/>
      <c r="AD323" s="356"/>
    </row>
    <row r="324" spans="1:30">
      <c r="A324" s="1026">
        <v>328</v>
      </c>
      <c r="X324" s="356"/>
      <c r="AD324" s="356"/>
    </row>
    <row r="325" spans="1:30">
      <c r="A325" s="1026">
        <v>329</v>
      </c>
      <c r="X325" s="356"/>
      <c r="AD325" s="356"/>
    </row>
    <row r="326" spans="1:30">
      <c r="A326" s="1026">
        <v>330</v>
      </c>
      <c r="X326" s="356"/>
      <c r="AD326" s="356"/>
    </row>
    <row r="327" spans="1:30">
      <c r="A327" s="1026">
        <v>331</v>
      </c>
      <c r="X327" s="356"/>
      <c r="AD327" s="356"/>
    </row>
    <row r="328" spans="1:30">
      <c r="A328" s="1026">
        <v>332</v>
      </c>
      <c r="X328" s="356"/>
      <c r="AD328" s="356"/>
    </row>
    <row r="329" spans="1:30">
      <c r="A329" s="1026">
        <v>333</v>
      </c>
      <c r="X329" s="356"/>
      <c r="AD329" s="356"/>
    </row>
    <row r="330" spans="1:30">
      <c r="A330" s="1026">
        <v>334</v>
      </c>
      <c r="X330" s="356"/>
      <c r="AD330" s="356"/>
    </row>
    <row r="331" spans="1:30">
      <c r="A331" s="1026">
        <v>335</v>
      </c>
      <c r="X331" s="356"/>
      <c r="AD331" s="356"/>
    </row>
    <row r="332" spans="1:30">
      <c r="A332" s="1026">
        <v>336</v>
      </c>
      <c r="X332" s="356"/>
      <c r="AD332" s="356"/>
    </row>
    <row r="333" spans="1:30">
      <c r="A333" s="1026">
        <v>337</v>
      </c>
      <c r="X333" s="356"/>
      <c r="AD333" s="356"/>
    </row>
    <row r="334" spans="1:30">
      <c r="A334" s="1026">
        <v>338</v>
      </c>
      <c r="X334" s="356"/>
      <c r="AD334" s="356"/>
    </row>
    <row r="335" spans="1:30">
      <c r="A335" s="1026">
        <v>339</v>
      </c>
      <c r="X335" s="356"/>
      <c r="AD335" s="356"/>
    </row>
    <row r="336" spans="1:30">
      <c r="A336" s="1026">
        <v>340</v>
      </c>
      <c r="X336" s="356"/>
      <c r="AD336" s="356"/>
    </row>
    <row r="337" spans="1:30">
      <c r="A337" s="1026">
        <v>341</v>
      </c>
      <c r="X337" s="356"/>
      <c r="AD337" s="356"/>
    </row>
    <row r="338" spans="1:30">
      <c r="A338" s="1026">
        <v>342</v>
      </c>
      <c r="X338" s="356"/>
      <c r="AD338" s="356"/>
    </row>
    <row r="339" spans="1:30">
      <c r="A339" s="1026">
        <v>343</v>
      </c>
      <c r="X339" s="356"/>
      <c r="AD339" s="356"/>
    </row>
    <row r="340" spans="1:30">
      <c r="A340" s="1026">
        <v>344</v>
      </c>
      <c r="X340" s="356"/>
      <c r="AD340" s="356"/>
    </row>
    <row r="341" spans="1:30">
      <c r="A341" s="1026">
        <v>345</v>
      </c>
      <c r="X341" s="356"/>
      <c r="AD341" s="356"/>
    </row>
    <row r="342" spans="1:30">
      <c r="A342" s="1026">
        <v>346</v>
      </c>
      <c r="X342" s="356"/>
      <c r="AD342" s="356"/>
    </row>
    <row r="343" spans="1:30">
      <c r="A343" s="1026">
        <v>347</v>
      </c>
      <c r="X343" s="356"/>
      <c r="AD343" s="356"/>
    </row>
    <row r="344" spans="1:30">
      <c r="A344" s="1026">
        <v>348</v>
      </c>
      <c r="X344" s="356"/>
      <c r="AD344" s="356"/>
    </row>
    <row r="345" spans="1:30">
      <c r="A345" s="1026">
        <v>349</v>
      </c>
      <c r="X345" s="356"/>
      <c r="AD345" s="356"/>
    </row>
    <row r="346" spans="1:30">
      <c r="A346" s="1026">
        <v>350</v>
      </c>
      <c r="X346" s="356"/>
      <c r="AD346" s="356"/>
    </row>
    <row r="347" spans="1:30">
      <c r="A347" s="1026">
        <v>351</v>
      </c>
      <c r="X347" s="356"/>
      <c r="AD347" s="356"/>
    </row>
    <row r="348" spans="1:30">
      <c r="A348" s="1026">
        <v>352</v>
      </c>
      <c r="X348" s="356"/>
      <c r="AD348" s="356"/>
    </row>
    <row r="349" spans="1:30">
      <c r="A349" s="1026">
        <v>353</v>
      </c>
      <c r="X349" s="356"/>
      <c r="AD349" s="356"/>
    </row>
    <row r="350" spans="1:30">
      <c r="A350" s="1026">
        <v>354</v>
      </c>
      <c r="X350" s="356"/>
      <c r="AD350" s="356"/>
    </row>
    <row r="351" spans="1:30">
      <c r="A351" s="1026">
        <v>355</v>
      </c>
      <c r="X351" s="356"/>
      <c r="AD351" s="356"/>
    </row>
    <row r="352" spans="1:30">
      <c r="A352" s="1026">
        <v>356</v>
      </c>
      <c r="X352" s="356"/>
      <c r="AD352" s="356"/>
    </row>
    <row r="353" spans="1:30">
      <c r="A353" s="1026">
        <v>357</v>
      </c>
      <c r="X353" s="356"/>
      <c r="AD353" s="356"/>
    </row>
    <row r="354" spans="1:30">
      <c r="A354" s="1026">
        <v>358</v>
      </c>
      <c r="X354" s="356"/>
      <c r="AD354" s="356"/>
    </row>
    <row r="355" spans="1:30">
      <c r="A355" s="1026">
        <v>359</v>
      </c>
      <c r="X355" s="356"/>
      <c r="AD355" s="356"/>
    </row>
    <row r="356" spans="1:30">
      <c r="A356" s="1026">
        <v>360</v>
      </c>
      <c r="X356" s="356"/>
      <c r="AD356" s="356"/>
    </row>
    <row r="357" spans="1:30">
      <c r="A357" s="1026">
        <v>361</v>
      </c>
      <c r="X357" s="356"/>
      <c r="AD357" s="356"/>
    </row>
    <row r="358" spans="1:30">
      <c r="A358" s="1026">
        <v>362</v>
      </c>
      <c r="X358" s="356"/>
      <c r="AD358" s="356"/>
    </row>
    <row r="359" spans="1:30">
      <c r="A359" s="1026">
        <v>363</v>
      </c>
      <c r="X359" s="356"/>
      <c r="AD359" s="356"/>
    </row>
    <row r="360" spans="1:30">
      <c r="A360" s="1026">
        <v>364</v>
      </c>
      <c r="X360" s="356"/>
      <c r="AD360" s="356"/>
    </row>
    <row r="361" spans="1:30">
      <c r="A361" s="1026">
        <v>365</v>
      </c>
      <c r="X361" s="356"/>
      <c r="AD361" s="356"/>
    </row>
    <row r="362" spans="1:30">
      <c r="A362" s="1026">
        <v>366</v>
      </c>
      <c r="X362" s="356"/>
      <c r="AD362" s="356"/>
    </row>
    <row r="363" spans="1:30">
      <c r="A363" s="1026">
        <v>367</v>
      </c>
      <c r="X363" s="356"/>
      <c r="AD363" s="356"/>
    </row>
    <row r="364" spans="1:30">
      <c r="A364" s="1026">
        <v>368</v>
      </c>
      <c r="X364" s="356"/>
      <c r="AD364" s="356"/>
    </row>
    <row r="365" spans="1:30">
      <c r="A365" s="1026">
        <v>369</v>
      </c>
      <c r="X365" s="356"/>
      <c r="AD365" s="356"/>
    </row>
    <row r="366" spans="1:30">
      <c r="A366" s="1026">
        <v>370</v>
      </c>
      <c r="X366" s="356"/>
      <c r="AD366" s="356"/>
    </row>
    <row r="367" spans="1:30">
      <c r="A367" s="1026">
        <v>371</v>
      </c>
      <c r="X367" s="356"/>
      <c r="AD367" s="356"/>
    </row>
    <row r="368" spans="1:30">
      <c r="A368" s="1026">
        <v>372</v>
      </c>
      <c r="X368" s="356"/>
      <c r="AD368" s="356"/>
    </row>
    <row r="369" spans="1:30">
      <c r="A369" s="1026">
        <v>373</v>
      </c>
      <c r="X369" s="356"/>
      <c r="AD369" s="356"/>
    </row>
    <row r="370" spans="1:30">
      <c r="A370" s="1026">
        <v>374</v>
      </c>
      <c r="X370" s="356"/>
      <c r="AD370" s="356"/>
    </row>
    <row r="371" spans="1:30">
      <c r="A371" s="1026">
        <v>375</v>
      </c>
      <c r="X371" s="356"/>
      <c r="AD371" s="356"/>
    </row>
    <row r="372" spans="1:30">
      <c r="A372" s="1026">
        <v>376</v>
      </c>
      <c r="X372" s="356"/>
      <c r="AD372" s="356"/>
    </row>
    <row r="373" spans="1:30">
      <c r="A373" s="1026">
        <v>377</v>
      </c>
      <c r="X373" s="356"/>
      <c r="AD373" s="356"/>
    </row>
    <row r="374" spans="1:30">
      <c r="A374" s="1026">
        <v>378</v>
      </c>
      <c r="X374" s="356"/>
      <c r="AD374" s="356"/>
    </row>
    <row r="375" spans="1:30">
      <c r="A375" s="1026">
        <v>379</v>
      </c>
      <c r="X375" s="356"/>
      <c r="AD375" s="356"/>
    </row>
    <row r="376" spans="1:30">
      <c r="A376" s="1026">
        <v>380</v>
      </c>
      <c r="X376" s="356"/>
      <c r="AD376" s="356"/>
    </row>
    <row r="377" spans="1:30">
      <c r="A377" s="1026">
        <v>381</v>
      </c>
      <c r="X377" s="356"/>
      <c r="AD377" s="356"/>
    </row>
    <row r="378" spans="1:30">
      <c r="A378" s="1026">
        <v>382</v>
      </c>
      <c r="X378" s="356"/>
      <c r="AD378" s="356"/>
    </row>
    <row r="379" spans="1:30">
      <c r="A379" s="1026">
        <v>383</v>
      </c>
      <c r="X379" s="356"/>
      <c r="AD379" s="356"/>
    </row>
    <row r="380" spans="1:30">
      <c r="A380" s="1026">
        <v>384</v>
      </c>
      <c r="X380" s="356"/>
      <c r="AD380" s="356"/>
    </row>
    <row r="381" spans="1:30">
      <c r="A381" s="1026">
        <v>385</v>
      </c>
      <c r="X381" s="356"/>
      <c r="AD381" s="356"/>
    </row>
    <row r="382" spans="1:30">
      <c r="A382" s="1026">
        <v>386</v>
      </c>
      <c r="X382" s="356"/>
      <c r="AD382" s="356"/>
    </row>
    <row r="383" spans="1:30">
      <c r="A383" s="1026">
        <v>387</v>
      </c>
      <c r="X383" s="356"/>
      <c r="AD383" s="356"/>
    </row>
    <row r="384" spans="1:30">
      <c r="A384" s="1026">
        <v>388</v>
      </c>
      <c r="X384" s="356"/>
      <c r="AD384" s="356"/>
    </row>
    <row r="385" spans="1:30">
      <c r="A385" s="1026">
        <v>389</v>
      </c>
      <c r="X385" s="356"/>
      <c r="AD385" s="356"/>
    </row>
    <row r="386" spans="1:30">
      <c r="A386" s="1026">
        <v>390</v>
      </c>
      <c r="X386" s="356"/>
      <c r="AD386" s="356"/>
    </row>
    <row r="387" spans="1:30">
      <c r="A387" s="1026">
        <v>391</v>
      </c>
      <c r="X387" s="356"/>
      <c r="AD387" s="356"/>
    </row>
    <row r="388" spans="1:30">
      <c r="A388" s="1026">
        <v>392</v>
      </c>
      <c r="X388" s="356"/>
      <c r="AD388" s="356"/>
    </row>
    <row r="389" spans="1:30">
      <c r="A389" s="1026">
        <v>393</v>
      </c>
      <c r="X389" s="356"/>
      <c r="AD389" s="356"/>
    </row>
    <row r="390" spans="1:30">
      <c r="A390" s="1026">
        <v>394</v>
      </c>
      <c r="X390" s="356"/>
      <c r="AD390" s="356"/>
    </row>
    <row r="391" spans="1:30">
      <c r="A391" s="1026">
        <v>395</v>
      </c>
      <c r="X391" s="356"/>
      <c r="AD391" s="356"/>
    </row>
    <row r="392" spans="1:30">
      <c r="A392" s="1026">
        <v>396</v>
      </c>
      <c r="X392" s="356"/>
      <c r="AD392" s="356"/>
    </row>
    <row r="393" spans="1:30">
      <c r="A393" s="1026">
        <v>397</v>
      </c>
      <c r="X393" s="356"/>
      <c r="AD393" s="356"/>
    </row>
    <row r="394" spans="1:30">
      <c r="A394" s="1026">
        <v>398</v>
      </c>
      <c r="X394" s="356"/>
      <c r="AD394" s="356"/>
    </row>
    <row r="395" spans="1:30">
      <c r="A395" s="1026">
        <v>399</v>
      </c>
      <c r="X395" s="356"/>
      <c r="AD395" s="356"/>
    </row>
    <row r="396" spans="1:30">
      <c r="A396" s="1026">
        <v>400</v>
      </c>
      <c r="X396" s="356"/>
      <c r="AD396" s="356"/>
    </row>
    <row r="397" spans="1:30">
      <c r="A397" s="1026">
        <v>401</v>
      </c>
      <c r="X397" s="356"/>
      <c r="AD397" s="356"/>
    </row>
    <row r="398" spans="1:30">
      <c r="A398" s="1026">
        <v>402</v>
      </c>
      <c r="X398" s="356"/>
      <c r="AD398" s="356"/>
    </row>
    <row r="399" spans="1:30">
      <c r="A399" s="1026">
        <v>403</v>
      </c>
      <c r="X399" s="356"/>
      <c r="AD399" s="356"/>
    </row>
    <row r="400" spans="1:30">
      <c r="A400" s="1026">
        <v>404</v>
      </c>
      <c r="X400" s="356"/>
      <c r="AD400" s="356"/>
    </row>
    <row r="401" spans="1:30">
      <c r="A401" s="1026">
        <v>405</v>
      </c>
      <c r="X401" s="356"/>
      <c r="AD401" s="356"/>
    </row>
    <row r="402" spans="1:30">
      <c r="A402" s="1026">
        <v>406</v>
      </c>
      <c r="X402" s="356"/>
      <c r="AD402" s="356"/>
    </row>
    <row r="403" spans="1:30">
      <c r="A403" s="1026">
        <v>407</v>
      </c>
      <c r="X403" s="356"/>
      <c r="AD403" s="356"/>
    </row>
    <row r="404" spans="1:30">
      <c r="A404" s="1026">
        <v>408</v>
      </c>
      <c r="X404" s="356"/>
      <c r="AD404" s="356"/>
    </row>
    <row r="405" spans="1:30">
      <c r="A405" s="1026">
        <v>409</v>
      </c>
      <c r="X405" s="356"/>
      <c r="AD405" s="356"/>
    </row>
    <row r="406" spans="1:30">
      <c r="A406" s="1026">
        <v>410</v>
      </c>
      <c r="X406" s="356"/>
      <c r="AD406" s="356"/>
    </row>
    <row r="407" spans="1:30">
      <c r="A407" s="1026">
        <v>411</v>
      </c>
      <c r="X407" s="356"/>
      <c r="AD407" s="356"/>
    </row>
    <row r="408" spans="1:30">
      <c r="A408" s="1026">
        <v>412</v>
      </c>
      <c r="X408" s="356"/>
      <c r="AD408" s="356"/>
    </row>
    <row r="409" spans="1:30">
      <c r="A409" s="1026">
        <v>413</v>
      </c>
      <c r="X409" s="356"/>
      <c r="AD409" s="356"/>
    </row>
    <row r="410" spans="1:30">
      <c r="A410" s="1026">
        <v>414</v>
      </c>
      <c r="X410" s="356"/>
      <c r="AD410" s="356"/>
    </row>
    <row r="411" spans="1:30">
      <c r="A411" s="1026">
        <v>415</v>
      </c>
      <c r="X411" s="356"/>
      <c r="AD411" s="356"/>
    </row>
    <row r="412" spans="1:30">
      <c r="A412" s="1026">
        <v>416</v>
      </c>
      <c r="X412" s="356"/>
      <c r="AD412" s="356"/>
    </row>
    <row r="413" spans="1:30">
      <c r="A413" s="1026">
        <v>417</v>
      </c>
      <c r="X413" s="356"/>
      <c r="AD413" s="356"/>
    </row>
    <row r="414" spans="1:30">
      <c r="A414" s="1026">
        <v>418</v>
      </c>
      <c r="X414" s="356"/>
      <c r="AD414" s="356"/>
    </row>
    <row r="415" spans="1:30">
      <c r="A415" s="1026">
        <v>419</v>
      </c>
      <c r="X415" s="356"/>
      <c r="AD415" s="356"/>
    </row>
    <row r="416" spans="1:30">
      <c r="A416" s="1026">
        <v>420</v>
      </c>
      <c r="X416" s="356"/>
      <c r="AD416" s="356"/>
    </row>
    <row r="417" spans="1:30">
      <c r="A417" s="1026">
        <v>421</v>
      </c>
      <c r="X417" s="356"/>
      <c r="AD417" s="356"/>
    </row>
    <row r="418" spans="1:30">
      <c r="A418" s="1026">
        <v>422</v>
      </c>
      <c r="X418" s="356"/>
      <c r="AD418" s="356"/>
    </row>
    <row r="419" spans="1:30">
      <c r="A419" s="1026">
        <v>423</v>
      </c>
      <c r="X419" s="356"/>
      <c r="AD419" s="356"/>
    </row>
    <row r="420" spans="1:30">
      <c r="A420" s="1026">
        <v>424</v>
      </c>
      <c r="X420" s="356"/>
      <c r="AD420" s="356"/>
    </row>
    <row r="421" spans="1:30">
      <c r="A421" s="1026">
        <v>425</v>
      </c>
      <c r="X421" s="356"/>
      <c r="AD421" s="356"/>
    </row>
    <row r="422" spans="1:30">
      <c r="A422" s="1026">
        <v>426</v>
      </c>
      <c r="X422" s="356"/>
      <c r="AD422" s="356"/>
    </row>
    <row r="423" spans="1:30">
      <c r="A423" s="1026">
        <v>427</v>
      </c>
      <c r="X423" s="356"/>
      <c r="AD423" s="356"/>
    </row>
    <row r="424" spans="1:30">
      <c r="A424" s="1026">
        <v>428</v>
      </c>
      <c r="X424" s="356"/>
      <c r="AD424" s="356"/>
    </row>
    <row r="425" spans="1:30">
      <c r="A425" s="1026">
        <v>429</v>
      </c>
      <c r="X425" s="356"/>
      <c r="AD425" s="356"/>
    </row>
    <row r="426" spans="1:30">
      <c r="A426" s="1026">
        <v>430</v>
      </c>
      <c r="X426" s="356"/>
      <c r="AD426" s="356"/>
    </row>
    <row r="427" spans="1:30">
      <c r="A427" s="1026">
        <v>431</v>
      </c>
      <c r="X427" s="356"/>
      <c r="AD427" s="356"/>
    </row>
    <row r="428" spans="1:30">
      <c r="A428" s="1026">
        <v>432</v>
      </c>
      <c r="X428" s="356"/>
      <c r="AD428" s="356"/>
    </row>
    <row r="429" spans="1:30">
      <c r="A429" s="1026">
        <v>433</v>
      </c>
      <c r="X429" s="356"/>
      <c r="AD429" s="356"/>
    </row>
    <row r="430" spans="1:30">
      <c r="A430" s="1026">
        <v>434</v>
      </c>
      <c r="X430" s="356"/>
      <c r="AD430" s="356"/>
    </row>
    <row r="431" spans="1:30">
      <c r="A431" s="1026">
        <v>435</v>
      </c>
      <c r="X431" s="356"/>
      <c r="AD431" s="356"/>
    </row>
    <row r="432" spans="1:30">
      <c r="A432" s="1026">
        <v>436</v>
      </c>
      <c r="X432" s="356"/>
      <c r="AD432" s="356"/>
    </row>
    <row r="433" spans="1:30">
      <c r="A433" s="1026">
        <v>437</v>
      </c>
      <c r="X433" s="356"/>
      <c r="AD433" s="356"/>
    </row>
    <row r="434" spans="1:30">
      <c r="A434" s="1026">
        <v>438</v>
      </c>
      <c r="X434" s="356"/>
      <c r="AD434" s="356"/>
    </row>
    <row r="435" spans="1:30">
      <c r="A435" s="1026">
        <v>439</v>
      </c>
      <c r="X435" s="356"/>
      <c r="AD435" s="356"/>
    </row>
    <row r="436" spans="1:30">
      <c r="A436" s="1026">
        <v>440</v>
      </c>
      <c r="X436" s="356"/>
      <c r="AD436" s="356"/>
    </row>
    <row r="437" spans="1:30">
      <c r="A437" s="1026">
        <v>441</v>
      </c>
      <c r="X437" s="356"/>
      <c r="AD437" s="356"/>
    </row>
    <row r="438" spans="1:30">
      <c r="A438" s="1026">
        <v>442</v>
      </c>
      <c r="X438" s="356"/>
      <c r="AD438" s="356"/>
    </row>
    <row r="439" spans="1:30">
      <c r="A439" s="1026">
        <v>443</v>
      </c>
      <c r="X439" s="356"/>
      <c r="AD439" s="356"/>
    </row>
    <row r="440" spans="1:30">
      <c r="A440" s="1026">
        <v>444</v>
      </c>
      <c r="X440" s="356"/>
      <c r="AD440" s="356"/>
    </row>
    <row r="441" spans="1:30">
      <c r="A441" s="1026">
        <v>445</v>
      </c>
      <c r="X441" s="356"/>
      <c r="AD441" s="356"/>
    </row>
    <row r="442" spans="1:30">
      <c r="A442" s="1026">
        <v>446</v>
      </c>
      <c r="X442" s="356"/>
      <c r="AD442" s="356"/>
    </row>
    <row r="443" spans="1:30">
      <c r="A443" s="1026">
        <v>447</v>
      </c>
      <c r="X443" s="356"/>
      <c r="AD443" s="356"/>
    </row>
    <row r="444" spans="1:30">
      <c r="A444" s="1026">
        <v>448</v>
      </c>
      <c r="X444" s="356"/>
      <c r="AD444" s="356"/>
    </row>
    <row r="445" spans="1:30">
      <c r="A445" s="1026">
        <v>449</v>
      </c>
      <c r="X445" s="356"/>
      <c r="AD445" s="356"/>
    </row>
    <row r="446" spans="1:30">
      <c r="A446" s="1026">
        <v>450</v>
      </c>
      <c r="X446" s="356"/>
      <c r="AD446" s="356"/>
    </row>
    <row r="447" spans="1:30">
      <c r="A447" s="1026">
        <v>451</v>
      </c>
      <c r="X447" s="356"/>
      <c r="AD447" s="356"/>
    </row>
    <row r="448" spans="1:30">
      <c r="A448" s="1026">
        <v>452</v>
      </c>
      <c r="X448" s="356"/>
      <c r="AD448" s="356"/>
    </row>
    <row r="449" spans="1:30">
      <c r="A449" s="1026">
        <v>453</v>
      </c>
      <c r="X449" s="356"/>
      <c r="AD449" s="356"/>
    </row>
    <row r="450" spans="1:30">
      <c r="A450" s="1026">
        <v>454</v>
      </c>
      <c r="X450" s="356"/>
      <c r="AD450" s="356"/>
    </row>
    <row r="451" spans="1:30">
      <c r="A451" s="1026">
        <v>455</v>
      </c>
      <c r="X451" s="356"/>
      <c r="AD451" s="356"/>
    </row>
    <row r="452" spans="1:30">
      <c r="A452" s="1026">
        <v>456</v>
      </c>
      <c r="X452" s="356"/>
      <c r="AD452" s="356"/>
    </row>
    <row r="453" spans="1:30">
      <c r="A453" s="1026">
        <v>457</v>
      </c>
      <c r="X453" s="356"/>
      <c r="AD453" s="356"/>
    </row>
    <row r="454" spans="1:30">
      <c r="A454" s="1026">
        <v>458</v>
      </c>
      <c r="X454" s="356"/>
      <c r="AD454" s="356"/>
    </row>
    <row r="455" spans="1:30">
      <c r="A455" s="1026">
        <v>459</v>
      </c>
      <c r="X455" s="356"/>
      <c r="AD455" s="356"/>
    </row>
    <row r="456" spans="1:30">
      <c r="A456" s="1026">
        <v>460</v>
      </c>
      <c r="X456" s="356"/>
      <c r="AD456" s="356"/>
    </row>
    <row r="457" spans="1:30">
      <c r="A457" s="1026">
        <v>461</v>
      </c>
      <c r="X457" s="356"/>
      <c r="AD457" s="356"/>
    </row>
    <row r="458" spans="1:30">
      <c r="A458" s="1026">
        <v>462</v>
      </c>
      <c r="X458" s="356"/>
      <c r="AD458" s="356"/>
    </row>
    <row r="459" spans="1:30">
      <c r="A459" s="1026">
        <v>463</v>
      </c>
      <c r="X459" s="356"/>
      <c r="AD459" s="356"/>
    </row>
    <row r="460" spans="1:30">
      <c r="A460" s="1026">
        <v>464</v>
      </c>
      <c r="X460" s="356"/>
      <c r="AD460" s="356"/>
    </row>
    <row r="461" spans="1:30">
      <c r="A461" s="1026">
        <v>465</v>
      </c>
      <c r="X461" s="356"/>
      <c r="AD461" s="356"/>
    </row>
    <row r="462" spans="1:30">
      <c r="A462" s="1026">
        <v>466</v>
      </c>
      <c r="X462" s="356"/>
      <c r="AD462" s="356"/>
    </row>
    <row r="463" spans="1:30">
      <c r="A463" s="1026">
        <v>467</v>
      </c>
      <c r="X463" s="356"/>
      <c r="AD463" s="356"/>
    </row>
    <row r="464" spans="1:30">
      <c r="A464" s="1026">
        <v>468</v>
      </c>
      <c r="X464" s="356"/>
      <c r="AD464" s="356"/>
    </row>
    <row r="465" spans="1:30">
      <c r="A465" s="1026">
        <v>469</v>
      </c>
      <c r="X465" s="356"/>
      <c r="AD465" s="356"/>
    </row>
    <row r="466" spans="1:30">
      <c r="A466" s="1026">
        <v>470</v>
      </c>
      <c r="X466" s="356"/>
      <c r="AD466" s="356"/>
    </row>
    <row r="467" spans="1:30">
      <c r="A467" s="1026">
        <v>471</v>
      </c>
      <c r="X467" s="356"/>
      <c r="AD467" s="356"/>
    </row>
    <row r="468" spans="1:30">
      <c r="A468" s="1026">
        <v>472</v>
      </c>
      <c r="X468" s="356"/>
      <c r="AD468" s="356"/>
    </row>
    <row r="469" spans="1:30">
      <c r="A469" s="1026">
        <v>473</v>
      </c>
      <c r="X469" s="356"/>
      <c r="AD469" s="356"/>
    </row>
    <row r="470" spans="1:30">
      <c r="A470" s="1026">
        <v>474</v>
      </c>
      <c r="X470" s="356"/>
      <c r="AD470" s="356"/>
    </row>
    <row r="471" spans="1:30">
      <c r="A471" s="1026">
        <v>475</v>
      </c>
      <c r="X471" s="356"/>
      <c r="AD471" s="356"/>
    </row>
    <row r="472" spans="1:30">
      <c r="A472" s="1026">
        <v>476</v>
      </c>
      <c r="X472" s="356"/>
      <c r="AD472" s="356"/>
    </row>
    <row r="473" spans="1:30">
      <c r="A473" s="1026">
        <v>477</v>
      </c>
      <c r="X473" s="356"/>
      <c r="AD473" s="356"/>
    </row>
    <row r="474" spans="1:30">
      <c r="A474" s="1026">
        <v>478</v>
      </c>
      <c r="X474" s="356"/>
      <c r="AD474" s="356"/>
    </row>
    <row r="475" spans="1:30">
      <c r="A475" s="1026">
        <v>479</v>
      </c>
      <c r="X475" s="356"/>
      <c r="AD475" s="356"/>
    </row>
    <row r="476" spans="1:30">
      <c r="A476" s="1026">
        <v>480</v>
      </c>
      <c r="X476" s="356"/>
      <c r="AD476" s="356"/>
    </row>
    <row r="477" spans="1:30">
      <c r="A477" s="1026">
        <v>481</v>
      </c>
      <c r="X477" s="356"/>
      <c r="AD477" s="356"/>
    </row>
    <row r="478" spans="1:30">
      <c r="A478" s="1026">
        <v>482</v>
      </c>
      <c r="X478" s="356"/>
      <c r="AD478" s="356"/>
    </row>
    <row r="479" spans="1:30">
      <c r="A479" s="1026">
        <v>483</v>
      </c>
      <c r="X479" s="356"/>
      <c r="AD479" s="356"/>
    </row>
    <row r="480" spans="1:30">
      <c r="A480" s="1026">
        <v>484</v>
      </c>
      <c r="X480" s="356"/>
      <c r="AD480" s="356"/>
    </row>
    <row r="481" spans="1:30">
      <c r="A481" s="1026">
        <v>485</v>
      </c>
      <c r="X481" s="356"/>
      <c r="AD481" s="356"/>
    </row>
    <row r="482" spans="1:30">
      <c r="A482" s="1026">
        <v>486</v>
      </c>
      <c r="X482" s="356"/>
      <c r="AD482" s="356"/>
    </row>
    <row r="483" spans="1:30">
      <c r="A483" s="1026">
        <v>487</v>
      </c>
      <c r="X483" s="356"/>
      <c r="AD483" s="356"/>
    </row>
    <row r="484" spans="1:30">
      <c r="A484" s="1026">
        <v>488</v>
      </c>
      <c r="X484" s="356"/>
      <c r="AD484" s="356"/>
    </row>
    <row r="485" spans="1:30">
      <c r="A485" s="1026">
        <v>489</v>
      </c>
      <c r="X485" s="356"/>
      <c r="AD485" s="356"/>
    </row>
    <row r="486" spans="1:30">
      <c r="A486" s="1026">
        <v>490</v>
      </c>
      <c r="X486" s="356"/>
      <c r="AD486" s="356"/>
    </row>
    <row r="487" spans="1:30">
      <c r="A487" s="1026">
        <v>491</v>
      </c>
      <c r="X487" s="356"/>
      <c r="AD487" s="356"/>
    </row>
    <row r="488" spans="1:30">
      <c r="A488" s="1026">
        <v>492</v>
      </c>
      <c r="X488" s="356"/>
      <c r="AD488" s="356"/>
    </row>
    <row r="489" spans="1:30">
      <c r="A489" s="1026">
        <v>493</v>
      </c>
      <c r="X489" s="356"/>
      <c r="AD489" s="356"/>
    </row>
    <row r="490" spans="1:30">
      <c r="A490" s="1026">
        <v>494</v>
      </c>
      <c r="X490" s="356"/>
      <c r="AD490" s="356"/>
    </row>
    <row r="491" spans="1:30">
      <c r="A491" s="1026">
        <v>495</v>
      </c>
      <c r="X491" s="356"/>
      <c r="AD491" s="356"/>
    </row>
    <row r="492" spans="1:30">
      <c r="A492" s="1026">
        <v>496</v>
      </c>
      <c r="X492" s="356"/>
      <c r="AD492" s="356"/>
    </row>
    <row r="493" spans="1:30">
      <c r="A493" s="1026">
        <v>497</v>
      </c>
      <c r="X493" s="356"/>
      <c r="AD493" s="356"/>
    </row>
    <row r="494" spans="1:30">
      <c r="A494" s="1026">
        <v>498</v>
      </c>
      <c r="X494" s="356"/>
      <c r="AD494" s="356"/>
    </row>
    <row r="495" spans="1:30">
      <c r="A495" s="1026">
        <v>499</v>
      </c>
      <c r="X495" s="356"/>
      <c r="AD495" s="356"/>
    </row>
    <row r="496" spans="1:30">
      <c r="A496" s="1026">
        <v>500</v>
      </c>
      <c r="X496" s="356"/>
      <c r="AD496" s="356"/>
    </row>
    <row r="497" spans="1:30">
      <c r="A497" s="1026">
        <v>501</v>
      </c>
      <c r="X497" s="356"/>
      <c r="AD497" s="356"/>
    </row>
    <row r="498" spans="1:30">
      <c r="A498" s="1026">
        <v>502</v>
      </c>
      <c r="X498" s="356"/>
      <c r="AD498" s="356"/>
    </row>
    <row r="499" spans="1:30">
      <c r="A499" s="1026">
        <v>503</v>
      </c>
      <c r="X499" s="356"/>
      <c r="AD499" s="356"/>
    </row>
    <row r="500" spans="1:30">
      <c r="A500" s="1026">
        <v>504</v>
      </c>
      <c r="X500" s="356"/>
      <c r="AD500" s="356"/>
    </row>
    <row r="501" spans="1:30">
      <c r="A501" s="1026">
        <v>505</v>
      </c>
      <c r="X501" s="356"/>
      <c r="AD501" s="356"/>
    </row>
    <row r="502" spans="1:30">
      <c r="A502" s="1026">
        <v>506</v>
      </c>
      <c r="X502" s="356"/>
      <c r="AD502" s="356"/>
    </row>
    <row r="503" spans="1:30">
      <c r="A503" s="1026">
        <v>507</v>
      </c>
      <c r="X503" s="356"/>
      <c r="AD503" s="356"/>
    </row>
    <row r="504" spans="1:30">
      <c r="A504" s="1026">
        <v>508</v>
      </c>
      <c r="X504" s="356"/>
      <c r="AD504" s="356"/>
    </row>
    <row r="505" spans="1:30">
      <c r="A505" s="1026">
        <v>509</v>
      </c>
      <c r="X505" s="356"/>
      <c r="AD505" s="356"/>
    </row>
    <row r="506" spans="1:30">
      <c r="A506" s="1026">
        <v>510</v>
      </c>
      <c r="X506" s="356"/>
      <c r="AD506" s="356"/>
    </row>
    <row r="507" spans="1:30">
      <c r="A507" s="1026">
        <v>511</v>
      </c>
      <c r="X507" s="356"/>
      <c r="AD507" s="356"/>
    </row>
    <row r="508" spans="1:30">
      <c r="A508" s="1026">
        <v>512</v>
      </c>
      <c r="X508" s="356"/>
      <c r="AD508" s="356"/>
    </row>
    <row r="509" spans="1:30">
      <c r="A509" s="1026">
        <v>513</v>
      </c>
      <c r="X509" s="356"/>
      <c r="AD509" s="356"/>
    </row>
    <row r="510" spans="1:30">
      <c r="A510" s="1026">
        <v>514</v>
      </c>
      <c r="X510" s="356"/>
      <c r="AD510" s="356"/>
    </row>
    <row r="511" spans="1:30">
      <c r="A511" s="1026">
        <v>515</v>
      </c>
      <c r="X511" s="356"/>
      <c r="AD511" s="356"/>
    </row>
    <row r="512" spans="1:30">
      <c r="A512" s="1026">
        <v>516</v>
      </c>
      <c r="X512" s="356"/>
      <c r="AD512" s="356"/>
    </row>
    <row r="513" spans="1:30">
      <c r="A513" s="1026">
        <v>517</v>
      </c>
      <c r="X513" s="356"/>
      <c r="AD513" s="356"/>
    </row>
    <row r="514" spans="1:30">
      <c r="A514" s="1026">
        <v>518</v>
      </c>
      <c r="X514" s="356"/>
      <c r="AD514" s="356"/>
    </row>
    <row r="515" spans="1:30">
      <c r="A515" s="1026">
        <v>519</v>
      </c>
      <c r="X515" s="356"/>
      <c r="AD515" s="356"/>
    </row>
    <row r="516" spans="1:30">
      <c r="A516" s="1026">
        <v>520</v>
      </c>
      <c r="X516" s="356"/>
      <c r="AD516" s="356"/>
    </row>
    <row r="517" spans="1:30">
      <c r="A517" s="1026">
        <v>521</v>
      </c>
      <c r="X517" s="356"/>
      <c r="AD517" s="356"/>
    </row>
    <row r="518" spans="1:30">
      <c r="A518" s="1026">
        <v>522</v>
      </c>
      <c r="X518" s="356"/>
      <c r="AD518" s="356"/>
    </row>
    <row r="519" spans="1:30">
      <c r="A519" s="1026">
        <v>523</v>
      </c>
      <c r="X519" s="356"/>
      <c r="AD519" s="356"/>
    </row>
    <row r="520" spans="1:30">
      <c r="A520" s="1026">
        <v>524</v>
      </c>
      <c r="X520" s="356"/>
      <c r="AD520" s="356"/>
    </row>
    <row r="521" spans="1:30">
      <c r="A521" s="1026">
        <v>525</v>
      </c>
      <c r="X521" s="356"/>
      <c r="AD521" s="356"/>
    </row>
    <row r="522" spans="1:30">
      <c r="A522" s="1026">
        <v>526</v>
      </c>
      <c r="X522" s="356"/>
      <c r="AD522" s="356"/>
    </row>
    <row r="523" spans="1:30">
      <c r="A523" s="1026">
        <v>527</v>
      </c>
      <c r="X523" s="356"/>
      <c r="AD523" s="356"/>
    </row>
    <row r="524" spans="1:30">
      <c r="A524" s="1026">
        <v>528</v>
      </c>
      <c r="X524" s="356"/>
      <c r="AD524" s="356"/>
    </row>
    <row r="525" spans="1:30">
      <c r="A525" s="1026">
        <v>529</v>
      </c>
      <c r="X525" s="356"/>
      <c r="AD525" s="356"/>
    </row>
    <row r="526" spans="1:30">
      <c r="A526" s="1026">
        <v>530</v>
      </c>
      <c r="X526" s="356"/>
      <c r="AD526" s="356"/>
    </row>
    <row r="527" spans="1:30">
      <c r="A527" s="1026">
        <v>531</v>
      </c>
      <c r="X527" s="356"/>
      <c r="AD527" s="356"/>
    </row>
    <row r="528" spans="1:30">
      <c r="A528" s="1026">
        <v>532</v>
      </c>
      <c r="X528" s="356"/>
      <c r="AD528" s="356"/>
    </row>
    <row r="529" spans="1:30">
      <c r="A529" s="1026">
        <v>533</v>
      </c>
      <c r="X529" s="356"/>
      <c r="AD529" s="356"/>
    </row>
    <row r="530" spans="1:30">
      <c r="A530" s="1026">
        <v>534</v>
      </c>
      <c r="X530" s="356"/>
      <c r="AD530" s="356"/>
    </row>
    <row r="531" spans="1:30">
      <c r="A531" s="1026">
        <v>535</v>
      </c>
      <c r="X531" s="356"/>
      <c r="AD531" s="356"/>
    </row>
    <row r="532" spans="1:30">
      <c r="A532" s="1026">
        <v>536</v>
      </c>
      <c r="X532" s="356"/>
      <c r="AD532" s="356"/>
    </row>
    <row r="533" spans="1:30">
      <c r="A533" s="1026">
        <v>537</v>
      </c>
      <c r="X533" s="356"/>
      <c r="AD533" s="356"/>
    </row>
    <row r="534" spans="1:30">
      <c r="A534" s="1026">
        <v>538</v>
      </c>
      <c r="X534" s="356"/>
      <c r="AD534" s="356"/>
    </row>
    <row r="535" spans="1:30">
      <c r="A535" s="1026">
        <v>539</v>
      </c>
      <c r="X535" s="356"/>
      <c r="AD535" s="356"/>
    </row>
    <row r="536" spans="1:30">
      <c r="A536" s="1026">
        <v>540</v>
      </c>
      <c r="X536" s="356"/>
      <c r="AD536" s="356"/>
    </row>
    <row r="537" spans="1:30">
      <c r="A537" s="1026">
        <v>541</v>
      </c>
      <c r="X537" s="356"/>
      <c r="AD537" s="356"/>
    </row>
    <row r="538" spans="1:30">
      <c r="A538" s="1026">
        <v>542</v>
      </c>
      <c r="X538" s="356"/>
      <c r="AD538" s="356"/>
    </row>
    <row r="539" spans="1:30">
      <c r="A539" s="1026">
        <v>543</v>
      </c>
      <c r="X539" s="356"/>
      <c r="AD539" s="356"/>
    </row>
    <row r="540" spans="1:30">
      <c r="A540" s="1026">
        <v>544</v>
      </c>
      <c r="X540" s="356"/>
      <c r="AD540" s="356"/>
    </row>
    <row r="541" spans="1:30">
      <c r="A541" s="1026">
        <v>545</v>
      </c>
      <c r="X541" s="356"/>
      <c r="AD541" s="356"/>
    </row>
    <row r="542" spans="1:30">
      <c r="A542" s="1026">
        <v>546</v>
      </c>
      <c r="X542" s="356"/>
      <c r="AD542" s="356"/>
    </row>
    <row r="543" spans="1:30">
      <c r="A543" s="1026">
        <v>547</v>
      </c>
      <c r="X543" s="356"/>
      <c r="AD543" s="356"/>
    </row>
    <row r="544" spans="1:30">
      <c r="A544" s="1026">
        <v>548</v>
      </c>
      <c r="X544" s="356"/>
      <c r="AD544" s="356"/>
    </row>
    <row r="545" spans="1:30">
      <c r="A545" s="1026">
        <v>549</v>
      </c>
      <c r="X545" s="356"/>
      <c r="AD545" s="356"/>
    </row>
    <row r="546" spans="1:30">
      <c r="A546" s="1026">
        <v>550</v>
      </c>
      <c r="X546" s="356"/>
      <c r="AD546" s="356"/>
    </row>
    <row r="547" spans="1:30">
      <c r="A547" s="1026">
        <v>551</v>
      </c>
      <c r="X547" s="356"/>
      <c r="AD547" s="356"/>
    </row>
    <row r="548" spans="1:30">
      <c r="A548" s="1026">
        <v>552</v>
      </c>
      <c r="X548" s="356"/>
      <c r="AD548" s="356"/>
    </row>
    <row r="549" spans="1:30">
      <c r="A549" s="1026">
        <v>553</v>
      </c>
      <c r="X549" s="356"/>
      <c r="AD549" s="356"/>
    </row>
    <row r="550" spans="1:30">
      <c r="A550" s="1026">
        <v>554</v>
      </c>
      <c r="X550" s="356"/>
      <c r="AD550" s="356"/>
    </row>
    <row r="551" spans="1:30">
      <c r="A551" s="1026">
        <v>555</v>
      </c>
      <c r="X551" s="356"/>
      <c r="AD551" s="356"/>
    </row>
    <row r="552" spans="1:30">
      <c r="A552" s="1026">
        <v>556</v>
      </c>
      <c r="X552" s="356"/>
      <c r="AD552" s="356"/>
    </row>
    <row r="553" spans="1:30">
      <c r="A553" s="1026">
        <v>557</v>
      </c>
      <c r="X553" s="356"/>
      <c r="AD553" s="356"/>
    </row>
    <row r="554" spans="1:30">
      <c r="A554" s="1026">
        <v>558</v>
      </c>
      <c r="X554" s="356"/>
      <c r="AD554" s="356"/>
    </row>
    <row r="555" spans="1:30">
      <c r="A555" s="1026">
        <v>559</v>
      </c>
      <c r="X555" s="356"/>
      <c r="AD555" s="356"/>
    </row>
    <row r="556" spans="1:30">
      <c r="A556" s="1026">
        <v>560</v>
      </c>
      <c r="X556" s="356"/>
      <c r="AD556" s="356"/>
    </row>
    <row r="557" spans="1:30">
      <c r="A557" s="1026">
        <v>561</v>
      </c>
      <c r="X557" s="356"/>
      <c r="AD557" s="356"/>
    </row>
    <row r="558" spans="1:30">
      <c r="A558" s="1026">
        <v>562</v>
      </c>
      <c r="X558" s="356"/>
      <c r="AD558" s="356"/>
    </row>
    <row r="559" spans="1:30">
      <c r="A559" s="1026">
        <v>563</v>
      </c>
      <c r="X559" s="356"/>
      <c r="AD559" s="356"/>
    </row>
    <row r="560" spans="1:30">
      <c r="A560" s="1026">
        <v>564</v>
      </c>
      <c r="X560" s="356"/>
      <c r="AD560" s="356"/>
    </row>
    <row r="561" spans="1:30">
      <c r="A561" s="1026">
        <v>565</v>
      </c>
      <c r="X561" s="356"/>
      <c r="AD561" s="356"/>
    </row>
    <row r="562" spans="1:30">
      <c r="A562" s="1026">
        <v>566</v>
      </c>
      <c r="X562" s="356"/>
      <c r="AD562" s="356"/>
    </row>
    <row r="563" spans="1:30">
      <c r="A563" s="1026">
        <v>567</v>
      </c>
      <c r="X563" s="356"/>
      <c r="AD563" s="356"/>
    </row>
    <row r="564" spans="1:30">
      <c r="A564" s="1026">
        <v>568</v>
      </c>
      <c r="X564" s="356"/>
      <c r="AD564" s="356"/>
    </row>
    <row r="565" spans="1:30">
      <c r="A565" s="1026">
        <v>569</v>
      </c>
      <c r="X565" s="356"/>
      <c r="AD565" s="356"/>
    </row>
    <row r="566" spans="1:30">
      <c r="A566" s="1026">
        <v>570</v>
      </c>
      <c r="X566" s="356"/>
      <c r="AD566" s="356"/>
    </row>
    <row r="567" spans="1:30">
      <c r="A567" s="1026">
        <v>571</v>
      </c>
      <c r="X567" s="356"/>
      <c r="AD567" s="356"/>
    </row>
    <row r="568" spans="1:30">
      <c r="A568" s="1026">
        <v>572</v>
      </c>
      <c r="X568" s="356"/>
      <c r="AD568" s="356"/>
    </row>
    <row r="569" spans="1:30">
      <c r="A569" s="1026">
        <v>573</v>
      </c>
      <c r="X569" s="356"/>
      <c r="AD569" s="356"/>
    </row>
    <row r="570" spans="1:30">
      <c r="A570" s="1026">
        <v>574</v>
      </c>
      <c r="X570" s="356"/>
      <c r="AD570" s="356"/>
    </row>
    <row r="571" spans="1:30">
      <c r="A571" s="1026">
        <v>575</v>
      </c>
      <c r="X571" s="356"/>
      <c r="AD571" s="356"/>
    </row>
    <row r="572" spans="1:30">
      <c r="A572" s="1026">
        <v>576</v>
      </c>
      <c r="X572" s="356"/>
      <c r="AD572" s="356"/>
    </row>
    <row r="573" spans="1:30">
      <c r="A573" s="1026">
        <v>577</v>
      </c>
      <c r="X573" s="356"/>
      <c r="AD573" s="356"/>
    </row>
    <row r="574" spans="1:30">
      <c r="A574" s="1026">
        <v>578</v>
      </c>
      <c r="X574" s="356"/>
      <c r="AD574" s="356"/>
    </row>
    <row r="575" spans="1:30">
      <c r="A575" s="1026">
        <v>579</v>
      </c>
      <c r="X575" s="356"/>
      <c r="AD575" s="356"/>
    </row>
    <row r="576" spans="1:30">
      <c r="A576" s="1026">
        <v>580</v>
      </c>
      <c r="X576" s="356"/>
      <c r="AD576" s="356"/>
    </row>
    <row r="577" spans="1:30">
      <c r="A577" s="1026">
        <v>581</v>
      </c>
      <c r="X577" s="356"/>
      <c r="AD577" s="356"/>
    </row>
    <row r="578" spans="1:30">
      <c r="A578" s="1026">
        <v>582</v>
      </c>
      <c r="X578" s="356"/>
      <c r="AD578" s="356"/>
    </row>
    <row r="579" spans="1:30">
      <c r="A579" s="1026">
        <v>583</v>
      </c>
      <c r="X579" s="356"/>
      <c r="AD579" s="356"/>
    </row>
    <row r="580" spans="1:30">
      <c r="A580" s="1026">
        <v>584</v>
      </c>
      <c r="X580" s="356"/>
      <c r="AD580" s="356"/>
    </row>
    <row r="581" spans="1:30">
      <c r="A581" s="1026">
        <v>585</v>
      </c>
      <c r="X581" s="356"/>
      <c r="AD581" s="356"/>
    </row>
    <row r="582" spans="1:30">
      <c r="A582" s="1026">
        <v>586</v>
      </c>
      <c r="X582" s="356"/>
      <c r="AD582" s="356"/>
    </row>
    <row r="583" spans="1:30">
      <c r="A583" s="1026">
        <v>587</v>
      </c>
      <c r="X583" s="356"/>
      <c r="AD583" s="356"/>
    </row>
    <row r="584" spans="1:30">
      <c r="A584" s="1026">
        <v>588</v>
      </c>
      <c r="X584" s="356"/>
      <c r="AD584" s="356"/>
    </row>
    <row r="585" spans="1:30">
      <c r="A585" s="1026">
        <v>589</v>
      </c>
      <c r="X585" s="356"/>
      <c r="AD585" s="356"/>
    </row>
    <row r="586" spans="1:30">
      <c r="A586" s="1026">
        <v>590</v>
      </c>
      <c r="X586" s="356"/>
      <c r="AD586" s="356"/>
    </row>
    <row r="587" spans="1:30">
      <c r="A587" s="1026">
        <v>591</v>
      </c>
      <c r="X587" s="356"/>
      <c r="AD587" s="356"/>
    </row>
    <row r="588" spans="1:30">
      <c r="A588" s="1026">
        <v>592</v>
      </c>
      <c r="X588" s="356"/>
      <c r="AD588" s="356"/>
    </row>
    <row r="589" spans="1:30">
      <c r="A589" s="1026">
        <v>593</v>
      </c>
      <c r="X589" s="356"/>
      <c r="AD589" s="356"/>
    </row>
    <row r="590" spans="1:30">
      <c r="A590" s="1026">
        <v>594</v>
      </c>
      <c r="X590" s="356"/>
      <c r="AD590" s="356"/>
    </row>
    <row r="591" spans="1:30">
      <c r="A591" s="1026">
        <v>595</v>
      </c>
      <c r="X591" s="356"/>
      <c r="AD591" s="356"/>
    </row>
    <row r="592" spans="1:30">
      <c r="A592" s="1026">
        <v>596</v>
      </c>
      <c r="X592" s="356"/>
      <c r="AD592" s="356"/>
    </row>
    <row r="593" spans="1:30">
      <c r="A593" s="1026">
        <v>597</v>
      </c>
      <c r="X593" s="356"/>
      <c r="AD593" s="356"/>
    </row>
    <row r="594" spans="1:30">
      <c r="A594" s="1026">
        <v>598</v>
      </c>
      <c r="X594" s="356"/>
      <c r="AD594" s="356"/>
    </row>
    <row r="595" spans="1:30">
      <c r="A595" s="1026">
        <v>599</v>
      </c>
      <c r="X595" s="356"/>
      <c r="AD595" s="356"/>
    </row>
    <row r="596" spans="1:30">
      <c r="A596" s="1026">
        <v>600</v>
      </c>
      <c r="X596" s="356"/>
      <c r="AD596" s="356"/>
    </row>
    <row r="597" spans="1:30">
      <c r="A597" s="1026">
        <v>601</v>
      </c>
      <c r="X597" s="356"/>
      <c r="AD597" s="356"/>
    </row>
    <row r="598" spans="1:30">
      <c r="A598" s="1026">
        <v>602</v>
      </c>
      <c r="X598" s="356"/>
      <c r="AD598" s="356"/>
    </row>
    <row r="599" spans="1:30">
      <c r="A599" s="1026">
        <v>603</v>
      </c>
      <c r="X599" s="356"/>
      <c r="AD599" s="356"/>
    </row>
    <row r="600" spans="1:30">
      <c r="A600" s="1026">
        <v>604</v>
      </c>
      <c r="X600" s="356"/>
      <c r="AD600" s="356"/>
    </row>
    <row r="601" spans="1:30">
      <c r="A601" s="1026">
        <v>605</v>
      </c>
      <c r="X601" s="356"/>
      <c r="AD601" s="356"/>
    </row>
    <row r="602" spans="1:30">
      <c r="A602" s="1026">
        <v>606</v>
      </c>
      <c r="X602" s="356"/>
      <c r="AD602" s="356"/>
    </row>
    <row r="603" spans="1:30">
      <c r="A603" s="1026">
        <v>607</v>
      </c>
      <c r="X603" s="356"/>
      <c r="AD603" s="356"/>
    </row>
    <row r="604" spans="1:30">
      <c r="A604" s="1026">
        <v>608</v>
      </c>
      <c r="X604" s="356"/>
      <c r="AD604" s="356"/>
    </row>
    <row r="605" spans="1:30">
      <c r="A605" s="1026">
        <v>609</v>
      </c>
      <c r="X605" s="356"/>
      <c r="AD605" s="356"/>
    </row>
    <row r="606" spans="1:30">
      <c r="A606" s="1026">
        <v>610</v>
      </c>
      <c r="X606" s="356"/>
      <c r="AD606" s="356"/>
    </row>
    <row r="607" spans="1:30">
      <c r="A607" s="1026">
        <v>611</v>
      </c>
      <c r="X607" s="356"/>
      <c r="AD607" s="356"/>
    </row>
    <row r="608" spans="1:30">
      <c r="A608" s="1026">
        <v>612</v>
      </c>
      <c r="X608" s="356"/>
      <c r="AD608" s="356"/>
    </row>
    <row r="609" spans="1:30">
      <c r="A609" s="1026">
        <v>613</v>
      </c>
      <c r="X609" s="356"/>
      <c r="AD609" s="356"/>
    </row>
    <row r="610" spans="1:30">
      <c r="A610" s="1026">
        <v>614</v>
      </c>
      <c r="X610" s="356"/>
      <c r="AD610" s="356"/>
    </row>
    <row r="611" spans="1:30">
      <c r="A611" s="1026">
        <v>615</v>
      </c>
      <c r="X611" s="356"/>
      <c r="AD611" s="356"/>
    </row>
    <row r="612" spans="1:30">
      <c r="A612" s="1026">
        <v>616</v>
      </c>
      <c r="X612" s="356"/>
      <c r="AD612" s="356"/>
    </row>
    <row r="613" spans="1:30">
      <c r="A613" s="1026">
        <v>617</v>
      </c>
      <c r="X613" s="356"/>
      <c r="AD613" s="356"/>
    </row>
    <row r="614" spans="1:30">
      <c r="A614" s="1026">
        <v>618</v>
      </c>
      <c r="X614" s="356"/>
      <c r="AD614" s="356"/>
    </row>
    <row r="615" spans="1:30">
      <c r="A615" s="1026">
        <v>619</v>
      </c>
      <c r="X615" s="356"/>
      <c r="AD615" s="356"/>
    </row>
    <row r="616" spans="1:30">
      <c r="A616" s="1026">
        <v>620</v>
      </c>
      <c r="X616" s="356"/>
      <c r="AD616" s="356"/>
    </row>
    <row r="617" spans="1:30">
      <c r="A617" s="1026">
        <v>621</v>
      </c>
      <c r="X617" s="356"/>
      <c r="AD617" s="356"/>
    </row>
    <row r="618" spans="1:30">
      <c r="A618" s="1026">
        <v>622</v>
      </c>
      <c r="X618" s="356"/>
      <c r="AD618" s="356"/>
    </row>
    <row r="619" spans="1:30">
      <c r="A619" s="1026">
        <v>623</v>
      </c>
      <c r="X619" s="356"/>
      <c r="AD619" s="356"/>
    </row>
    <row r="620" spans="1:30">
      <c r="A620" s="1026">
        <v>624</v>
      </c>
      <c r="X620" s="356"/>
      <c r="AD620" s="356"/>
    </row>
    <row r="621" spans="1:30">
      <c r="A621" s="1026">
        <v>625</v>
      </c>
      <c r="X621" s="356"/>
      <c r="AD621" s="356"/>
    </row>
    <row r="622" spans="1:30">
      <c r="A622" s="1026">
        <v>626</v>
      </c>
      <c r="X622" s="356"/>
      <c r="AD622" s="356"/>
    </row>
    <row r="623" spans="1:30">
      <c r="A623" s="1026">
        <v>627</v>
      </c>
      <c r="X623" s="356"/>
      <c r="AD623" s="356"/>
    </row>
    <row r="624" spans="1:30">
      <c r="A624" s="1026">
        <v>628</v>
      </c>
      <c r="X624" s="356"/>
      <c r="AD624" s="356"/>
    </row>
    <row r="625" spans="1:30">
      <c r="A625" s="1026">
        <v>629</v>
      </c>
      <c r="X625" s="356"/>
      <c r="AD625" s="356"/>
    </row>
    <row r="626" spans="1:30">
      <c r="A626" s="1026">
        <v>630</v>
      </c>
      <c r="X626" s="356"/>
      <c r="AD626" s="356"/>
    </row>
    <row r="627" spans="1:30">
      <c r="A627" s="1026">
        <v>631</v>
      </c>
      <c r="X627" s="356"/>
      <c r="AD627" s="356"/>
    </row>
    <row r="628" spans="1:30">
      <c r="A628" s="1026">
        <v>632</v>
      </c>
      <c r="X628" s="356"/>
      <c r="AD628" s="356"/>
    </row>
    <row r="629" spans="1:30">
      <c r="A629" s="1026">
        <v>633</v>
      </c>
      <c r="X629" s="356"/>
      <c r="AD629" s="356"/>
    </row>
    <row r="630" spans="1:30">
      <c r="A630" s="1026">
        <v>634</v>
      </c>
      <c r="X630" s="356"/>
      <c r="AD630" s="356"/>
    </row>
    <row r="631" spans="1:30">
      <c r="A631" s="1026">
        <v>635</v>
      </c>
      <c r="X631" s="356"/>
      <c r="AD631" s="356"/>
    </row>
    <row r="632" spans="1:30">
      <c r="A632" s="1026">
        <v>636</v>
      </c>
      <c r="X632" s="356"/>
      <c r="AD632" s="356"/>
    </row>
    <row r="633" spans="1:30">
      <c r="A633" s="1026">
        <v>637</v>
      </c>
      <c r="X633" s="356"/>
      <c r="AD633" s="356"/>
    </row>
    <row r="634" spans="1:30">
      <c r="A634" s="1026">
        <v>638</v>
      </c>
      <c r="X634" s="356"/>
      <c r="AD634" s="356"/>
    </row>
    <row r="635" spans="1:30">
      <c r="A635" s="1026">
        <v>639</v>
      </c>
      <c r="X635" s="356"/>
      <c r="AD635" s="356"/>
    </row>
    <row r="636" spans="1:30">
      <c r="A636" s="1026">
        <v>640</v>
      </c>
      <c r="X636" s="356"/>
      <c r="AD636" s="356"/>
    </row>
    <row r="637" spans="1:30">
      <c r="A637" s="1026">
        <v>641</v>
      </c>
      <c r="X637" s="356"/>
      <c r="AD637" s="356"/>
    </row>
    <row r="638" spans="1:30">
      <c r="A638" s="1026">
        <v>642</v>
      </c>
      <c r="X638" s="356"/>
      <c r="AD638" s="356"/>
    </row>
    <row r="639" spans="1:30">
      <c r="A639" s="1026">
        <v>643</v>
      </c>
      <c r="X639" s="356"/>
      <c r="AD639" s="356"/>
    </row>
    <row r="640" spans="1:30">
      <c r="A640" s="1026">
        <v>644</v>
      </c>
      <c r="X640" s="356"/>
      <c r="AD640" s="356"/>
    </row>
    <row r="641" spans="1:30">
      <c r="A641" s="1026">
        <v>645</v>
      </c>
      <c r="X641" s="356"/>
      <c r="AD641" s="356"/>
    </row>
    <row r="642" spans="1:30">
      <c r="A642" s="1026">
        <v>646</v>
      </c>
      <c r="X642" s="356"/>
      <c r="AD642" s="356"/>
    </row>
    <row r="643" spans="1:30">
      <c r="A643" s="1026">
        <v>647</v>
      </c>
      <c r="X643" s="356"/>
      <c r="AD643" s="356"/>
    </row>
    <row r="644" spans="1:30">
      <c r="A644" s="1026">
        <v>648</v>
      </c>
      <c r="X644" s="356"/>
      <c r="AD644" s="356"/>
    </row>
    <row r="645" spans="1:30">
      <c r="A645" s="1026">
        <v>649</v>
      </c>
      <c r="X645" s="356"/>
      <c r="AD645" s="356"/>
    </row>
    <row r="646" spans="1:30">
      <c r="A646" s="1026">
        <v>650</v>
      </c>
      <c r="X646" s="356"/>
      <c r="AD646" s="356"/>
    </row>
    <row r="647" spans="1:30">
      <c r="A647" s="1026">
        <v>651</v>
      </c>
      <c r="X647" s="356"/>
      <c r="AD647" s="356"/>
    </row>
    <row r="648" spans="1:30">
      <c r="A648" s="1026">
        <v>652</v>
      </c>
      <c r="X648" s="356"/>
      <c r="AD648" s="356"/>
    </row>
    <row r="649" spans="1:30">
      <c r="A649" s="1026">
        <v>653</v>
      </c>
      <c r="X649" s="356"/>
      <c r="AD649" s="356"/>
    </row>
    <row r="650" spans="1:30">
      <c r="A650" s="1026">
        <v>654</v>
      </c>
      <c r="X650" s="356"/>
      <c r="AD650" s="356"/>
    </row>
    <row r="651" spans="1:30">
      <c r="A651" s="1026">
        <v>655</v>
      </c>
      <c r="X651" s="356"/>
      <c r="AD651" s="356"/>
    </row>
    <row r="652" spans="1:30">
      <c r="A652" s="1026">
        <v>656</v>
      </c>
      <c r="X652" s="356"/>
      <c r="AD652" s="356"/>
    </row>
    <row r="653" spans="1:30">
      <c r="A653" s="1026">
        <v>657</v>
      </c>
      <c r="X653" s="356"/>
      <c r="AD653" s="356"/>
    </row>
    <row r="654" spans="1:30">
      <c r="A654" s="1026">
        <v>658</v>
      </c>
      <c r="X654" s="356"/>
      <c r="AD654" s="356"/>
    </row>
    <row r="655" spans="1:30">
      <c r="A655" s="1026">
        <v>659</v>
      </c>
      <c r="X655" s="356"/>
      <c r="AD655" s="356"/>
    </row>
    <row r="656" spans="1:30">
      <c r="A656" s="1026">
        <v>660</v>
      </c>
      <c r="X656" s="356"/>
      <c r="AD656" s="356"/>
    </row>
    <row r="657" spans="1:30">
      <c r="A657" s="1026">
        <v>661</v>
      </c>
      <c r="X657" s="356"/>
      <c r="AD657" s="356"/>
    </row>
    <row r="658" spans="1:30">
      <c r="A658" s="1026">
        <v>662</v>
      </c>
      <c r="X658" s="356"/>
      <c r="AD658" s="356"/>
    </row>
    <row r="659" spans="1:30">
      <c r="A659" s="1026">
        <v>663</v>
      </c>
      <c r="X659" s="356"/>
      <c r="AD659" s="356"/>
    </row>
    <row r="660" spans="1:30">
      <c r="A660" s="1026">
        <v>664</v>
      </c>
      <c r="X660" s="356"/>
      <c r="AD660" s="356"/>
    </row>
    <row r="661" spans="1:30">
      <c r="A661" s="1026">
        <v>665</v>
      </c>
      <c r="X661" s="356"/>
      <c r="AD661" s="356"/>
    </row>
    <row r="662" spans="1:30">
      <c r="A662" s="1026">
        <v>666</v>
      </c>
      <c r="X662" s="356"/>
      <c r="AD662" s="356"/>
    </row>
    <row r="663" spans="1:30">
      <c r="A663" s="1026">
        <v>667</v>
      </c>
      <c r="X663" s="356"/>
      <c r="AD663" s="356"/>
    </row>
    <row r="664" spans="1:30">
      <c r="A664" s="1026">
        <v>668</v>
      </c>
      <c r="X664" s="356"/>
      <c r="AD664" s="356"/>
    </row>
    <row r="665" spans="1:30">
      <c r="A665" s="1026">
        <v>669</v>
      </c>
      <c r="X665" s="356"/>
      <c r="AD665" s="356"/>
    </row>
    <row r="666" spans="1:30">
      <c r="A666" s="1026">
        <v>670</v>
      </c>
      <c r="X666" s="356"/>
      <c r="AD666" s="356"/>
    </row>
    <row r="667" spans="1:30">
      <c r="A667" s="1026">
        <v>671</v>
      </c>
      <c r="X667" s="356"/>
      <c r="AD667" s="356"/>
    </row>
    <row r="668" spans="1:30">
      <c r="A668" s="1026">
        <v>672</v>
      </c>
      <c r="X668" s="356"/>
      <c r="AD668" s="356"/>
    </row>
    <row r="669" spans="1:30">
      <c r="A669" s="1026">
        <v>673</v>
      </c>
      <c r="X669" s="356"/>
      <c r="AD669" s="356"/>
    </row>
    <row r="670" spans="1:30">
      <c r="A670" s="1026">
        <v>674</v>
      </c>
      <c r="X670" s="356"/>
      <c r="AD670" s="356"/>
    </row>
    <row r="671" spans="1:30">
      <c r="A671" s="1026">
        <v>675</v>
      </c>
      <c r="X671" s="356"/>
      <c r="AD671" s="356"/>
    </row>
    <row r="672" spans="1:30">
      <c r="A672" s="1026">
        <v>676</v>
      </c>
      <c r="X672" s="356"/>
      <c r="AD672" s="356"/>
    </row>
    <row r="673" spans="1:30">
      <c r="A673" s="1026">
        <v>677</v>
      </c>
      <c r="X673" s="356"/>
      <c r="AD673" s="356"/>
    </row>
    <row r="674" spans="1:30">
      <c r="A674" s="1026">
        <v>678</v>
      </c>
      <c r="X674" s="356"/>
      <c r="AD674" s="356"/>
    </row>
    <row r="675" spans="1:30">
      <c r="A675" s="1026">
        <v>679</v>
      </c>
      <c r="X675" s="356"/>
      <c r="AD675" s="356"/>
    </row>
    <row r="676" spans="1:30">
      <c r="A676" s="1026">
        <v>680</v>
      </c>
      <c r="X676" s="356"/>
      <c r="AD676" s="356"/>
    </row>
    <row r="677" spans="1:30">
      <c r="A677" s="1026">
        <v>681</v>
      </c>
      <c r="X677" s="356"/>
      <c r="AD677" s="356"/>
    </row>
    <row r="678" spans="1:30">
      <c r="A678" s="1026">
        <v>682</v>
      </c>
      <c r="X678" s="356"/>
      <c r="AD678" s="356"/>
    </row>
    <row r="679" spans="1:30">
      <c r="A679" s="1026">
        <v>683</v>
      </c>
      <c r="X679" s="356"/>
      <c r="AD679" s="356"/>
    </row>
    <row r="680" spans="1:30">
      <c r="A680" s="1026">
        <v>684</v>
      </c>
      <c r="X680" s="356"/>
      <c r="AD680" s="356"/>
    </row>
    <row r="681" spans="1:30">
      <c r="A681" s="1026">
        <v>685</v>
      </c>
      <c r="X681" s="356"/>
      <c r="AD681" s="356"/>
    </row>
    <row r="682" spans="1:30">
      <c r="A682" s="1026">
        <v>686</v>
      </c>
      <c r="X682" s="356"/>
      <c r="AD682" s="356"/>
    </row>
    <row r="683" spans="1:30">
      <c r="A683" s="1026">
        <v>687</v>
      </c>
      <c r="X683" s="356"/>
      <c r="AD683" s="356"/>
    </row>
    <row r="684" spans="1:30">
      <c r="A684" s="1026">
        <v>688</v>
      </c>
      <c r="X684" s="356"/>
      <c r="AD684" s="356"/>
    </row>
    <row r="685" spans="1:30">
      <c r="A685" s="1026">
        <v>689</v>
      </c>
      <c r="X685" s="356"/>
      <c r="AD685" s="356"/>
    </row>
    <row r="686" spans="1:30">
      <c r="A686" s="1026">
        <v>690</v>
      </c>
      <c r="X686" s="356"/>
      <c r="AD686" s="356"/>
    </row>
    <row r="687" spans="1:30">
      <c r="A687" s="1026">
        <v>691</v>
      </c>
      <c r="X687" s="356"/>
      <c r="AD687" s="356"/>
    </row>
    <row r="688" spans="1:30">
      <c r="A688" s="1026">
        <v>692</v>
      </c>
      <c r="X688" s="356"/>
      <c r="AD688" s="356"/>
    </row>
    <row r="689" spans="1:30">
      <c r="A689" s="1026">
        <v>693</v>
      </c>
      <c r="X689" s="356"/>
      <c r="AD689" s="356"/>
    </row>
    <row r="690" spans="1:30">
      <c r="A690" s="1026">
        <v>694</v>
      </c>
      <c r="X690" s="356"/>
      <c r="AD690" s="356"/>
    </row>
    <row r="691" spans="1:30">
      <c r="A691" s="1026">
        <v>695</v>
      </c>
      <c r="X691" s="356"/>
      <c r="AD691" s="356"/>
    </row>
    <row r="692" spans="1:30">
      <c r="A692" s="1026">
        <v>696</v>
      </c>
      <c r="X692" s="356"/>
      <c r="AD692" s="356"/>
    </row>
    <row r="693" spans="1:30">
      <c r="A693" s="1026">
        <v>697</v>
      </c>
      <c r="X693" s="356"/>
      <c r="AD693" s="356"/>
    </row>
    <row r="694" spans="1:30">
      <c r="A694" s="1026">
        <v>698</v>
      </c>
      <c r="X694" s="356"/>
      <c r="AD694" s="356"/>
    </row>
    <row r="695" spans="1:30">
      <c r="A695" s="1026">
        <v>699</v>
      </c>
      <c r="X695" s="356"/>
      <c r="AD695" s="356"/>
    </row>
    <row r="696" spans="1:30">
      <c r="A696" s="1026">
        <v>700</v>
      </c>
      <c r="X696" s="356"/>
      <c r="AD696" s="356"/>
    </row>
    <row r="697" spans="1:30">
      <c r="A697" s="1026">
        <v>701</v>
      </c>
      <c r="X697" s="356"/>
      <c r="AD697" s="356"/>
    </row>
    <row r="698" spans="1:30">
      <c r="A698" s="1026">
        <v>702</v>
      </c>
      <c r="X698" s="356"/>
      <c r="AD698" s="356"/>
    </row>
    <row r="699" spans="1:30">
      <c r="A699" s="1026">
        <v>703</v>
      </c>
      <c r="X699" s="356"/>
      <c r="AD699" s="356"/>
    </row>
    <row r="700" spans="1:30">
      <c r="A700" s="1026">
        <v>704</v>
      </c>
      <c r="X700" s="356"/>
      <c r="AD700" s="356"/>
    </row>
    <row r="701" spans="1:30">
      <c r="A701" s="1026">
        <v>705</v>
      </c>
      <c r="X701" s="356"/>
      <c r="AD701" s="356"/>
    </row>
    <row r="702" spans="1:30">
      <c r="A702" s="1026">
        <v>706</v>
      </c>
      <c r="X702" s="356"/>
      <c r="AD702" s="356"/>
    </row>
    <row r="703" spans="1:30">
      <c r="A703" s="1026">
        <v>707</v>
      </c>
      <c r="X703" s="356"/>
      <c r="AD703" s="356"/>
    </row>
    <row r="704" spans="1:30">
      <c r="A704" s="1026">
        <v>708</v>
      </c>
      <c r="X704" s="356"/>
      <c r="AD704" s="356"/>
    </row>
    <row r="705" spans="1:30">
      <c r="A705" s="1026">
        <v>709</v>
      </c>
      <c r="X705" s="356"/>
      <c r="AD705" s="356"/>
    </row>
    <row r="706" spans="1:30">
      <c r="A706" s="1026">
        <v>710</v>
      </c>
      <c r="X706" s="356"/>
      <c r="AD706" s="356"/>
    </row>
    <row r="707" spans="1:30">
      <c r="A707" s="1026">
        <v>711</v>
      </c>
      <c r="X707" s="356"/>
      <c r="AD707" s="356"/>
    </row>
    <row r="708" spans="1:30">
      <c r="A708" s="1026">
        <v>712</v>
      </c>
      <c r="X708" s="356"/>
      <c r="AD708" s="356"/>
    </row>
    <row r="709" spans="1:30">
      <c r="A709" s="1026">
        <v>713</v>
      </c>
      <c r="X709" s="356"/>
      <c r="AD709" s="356"/>
    </row>
    <row r="710" spans="1:30">
      <c r="A710" s="1026">
        <v>714</v>
      </c>
      <c r="X710" s="356"/>
      <c r="AD710" s="356"/>
    </row>
    <row r="711" spans="1:30">
      <c r="A711" s="1026">
        <v>715</v>
      </c>
      <c r="X711" s="356"/>
      <c r="AD711" s="356"/>
    </row>
    <row r="712" spans="1:30">
      <c r="A712" s="1026">
        <v>716</v>
      </c>
      <c r="X712" s="356"/>
      <c r="AD712" s="356"/>
    </row>
    <row r="713" spans="1:30">
      <c r="A713" s="1026">
        <v>717</v>
      </c>
      <c r="X713" s="356"/>
      <c r="AD713" s="356"/>
    </row>
    <row r="714" spans="1:30">
      <c r="A714" s="1026">
        <v>718</v>
      </c>
      <c r="X714" s="356"/>
      <c r="AD714" s="356"/>
    </row>
    <row r="715" spans="1:30">
      <c r="A715" s="1026">
        <v>719</v>
      </c>
      <c r="X715" s="356"/>
      <c r="AD715" s="356"/>
    </row>
    <row r="716" spans="1:30">
      <c r="A716" s="1026">
        <v>720</v>
      </c>
      <c r="X716" s="356"/>
      <c r="AD716" s="356"/>
    </row>
    <row r="717" spans="1:30">
      <c r="A717" s="1026">
        <v>721</v>
      </c>
      <c r="X717" s="356"/>
      <c r="AD717" s="356"/>
    </row>
    <row r="718" spans="1:30">
      <c r="A718" s="1026">
        <v>722</v>
      </c>
      <c r="X718" s="356"/>
      <c r="AD718" s="356"/>
    </row>
    <row r="719" spans="1:30">
      <c r="A719" s="1026">
        <v>723</v>
      </c>
      <c r="X719" s="356"/>
      <c r="AD719" s="356"/>
    </row>
    <row r="720" spans="1:30">
      <c r="A720" s="1026">
        <v>724</v>
      </c>
      <c r="X720" s="356"/>
      <c r="AD720" s="356"/>
    </row>
    <row r="721" spans="1:30">
      <c r="A721" s="1026">
        <v>725</v>
      </c>
      <c r="X721" s="356"/>
      <c r="AD721" s="356"/>
    </row>
    <row r="722" spans="1:30">
      <c r="A722" s="1026">
        <v>726</v>
      </c>
      <c r="X722" s="356"/>
      <c r="AD722" s="356"/>
    </row>
    <row r="723" spans="1:30">
      <c r="A723" s="1026">
        <v>727</v>
      </c>
      <c r="X723" s="356"/>
      <c r="AD723" s="356"/>
    </row>
    <row r="724" spans="1:30">
      <c r="A724" s="1026">
        <v>728</v>
      </c>
      <c r="X724" s="356"/>
      <c r="AD724" s="356"/>
    </row>
    <row r="725" spans="1:30">
      <c r="A725" s="1026">
        <v>729</v>
      </c>
      <c r="X725" s="356"/>
      <c r="AD725" s="356"/>
    </row>
    <row r="726" spans="1:30">
      <c r="A726" s="1026">
        <v>730</v>
      </c>
      <c r="X726" s="356"/>
      <c r="AD726" s="356"/>
    </row>
    <row r="727" spans="1:30">
      <c r="A727" s="1026">
        <v>731</v>
      </c>
      <c r="X727" s="356"/>
      <c r="AD727" s="356"/>
    </row>
    <row r="728" spans="1:30">
      <c r="A728" s="1026">
        <v>732</v>
      </c>
      <c r="X728" s="356"/>
      <c r="AD728" s="356"/>
    </row>
    <row r="729" spans="1:30">
      <c r="A729" s="1026">
        <v>733</v>
      </c>
      <c r="X729" s="356"/>
      <c r="AD729" s="356"/>
    </row>
    <row r="730" spans="1:30">
      <c r="A730" s="1026">
        <v>734</v>
      </c>
      <c r="X730" s="356"/>
      <c r="AD730" s="356"/>
    </row>
    <row r="731" spans="1:30">
      <c r="A731" s="1026">
        <v>735</v>
      </c>
      <c r="X731" s="356"/>
      <c r="AD731" s="356"/>
    </row>
    <row r="732" spans="1:30">
      <c r="A732" s="1026">
        <v>736</v>
      </c>
      <c r="X732" s="356"/>
      <c r="AD732" s="356"/>
    </row>
    <row r="733" spans="1:30">
      <c r="A733" s="1026">
        <v>737</v>
      </c>
      <c r="X733" s="356"/>
      <c r="AD733" s="356"/>
    </row>
    <row r="734" spans="1:30">
      <c r="A734" s="1026">
        <v>738</v>
      </c>
      <c r="X734" s="356"/>
      <c r="AD734" s="356"/>
    </row>
    <row r="735" spans="1:30">
      <c r="A735" s="1026">
        <v>739</v>
      </c>
      <c r="X735" s="356"/>
      <c r="AD735" s="356"/>
    </row>
    <row r="736" spans="1:30">
      <c r="A736" s="1026">
        <v>740</v>
      </c>
      <c r="X736" s="356"/>
      <c r="AD736" s="356"/>
    </row>
    <row r="737" spans="1:36">
      <c r="A737" s="1026">
        <v>741</v>
      </c>
      <c r="X737" s="356"/>
      <c r="AD737" s="356"/>
    </row>
    <row r="738" spans="1:36">
      <c r="A738" s="1026">
        <v>742</v>
      </c>
      <c r="X738" s="356"/>
      <c r="AD738" s="356"/>
    </row>
    <row r="739" spans="1:36">
      <c r="A739" s="1026">
        <v>743</v>
      </c>
      <c r="X739" s="356"/>
      <c r="AD739" s="356"/>
    </row>
    <row r="740" spans="1:36">
      <c r="A740" s="1026">
        <v>744</v>
      </c>
      <c r="X740" s="356"/>
      <c r="AD740" s="356"/>
    </row>
    <row r="741" spans="1:36">
      <c r="A741" s="1026">
        <v>745</v>
      </c>
      <c r="X741" s="356"/>
      <c r="AD741" s="356"/>
    </row>
    <row r="742" spans="1:36">
      <c r="A742" s="1026">
        <v>746</v>
      </c>
      <c r="X742" s="356"/>
      <c r="AD742" s="356"/>
    </row>
    <row r="743" spans="1:36">
      <c r="A743" s="1026">
        <v>747</v>
      </c>
      <c r="X743" s="356"/>
      <c r="AD743" s="356"/>
    </row>
    <row r="744" spans="1:36">
      <c r="A744" s="1026">
        <v>748</v>
      </c>
      <c r="X744" s="356"/>
      <c r="AD744" s="356"/>
    </row>
    <row r="745" spans="1:36" ht="72.599999999999994">
      <c r="A745" s="1026">
        <v>749</v>
      </c>
      <c r="C745" s="356" t="s">
        <v>101</v>
      </c>
      <c r="D745" s="356" t="s">
        <v>101</v>
      </c>
      <c r="E745" s="356" t="s">
        <v>2306</v>
      </c>
      <c r="F745" s="356" t="s">
        <v>3426</v>
      </c>
      <c r="G745" s="356" t="s">
        <v>3427</v>
      </c>
      <c r="H745" s="356" t="s">
        <v>3939</v>
      </c>
      <c r="I745" s="356" t="s">
        <v>3429</v>
      </c>
      <c r="L745" s="356" t="s">
        <v>2525</v>
      </c>
      <c r="M745" s="1254" t="b">
        <v>0</v>
      </c>
      <c r="P745" s="821" t="s">
        <v>4757</v>
      </c>
      <c r="Q745" s="821">
        <v>26</v>
      </c>
      <c r="X745" s="356" t="s">
        <v>583</v>
      </c>
      <c r="AD745" s="356" t="s">
        <v>4694</v>
      </c>
      <c r="AJ745" s="356" t="s">
        <v>4758</v>
      </c>
    </row>
    <row r="746" spans="1:36" ht="29.1">
      <c r="A746" s="1026">
        <v>750</v>
      </c>
      <c r="B746" s="821" t="s">
        <v>3708</v>
      </c>
      <c r="C746" s="356" t="s">
        <v>101</v>
      </c>
      <c r="D746" s="356" t="s">
        <v>101</v>
      </c>
      <c r="E746" s="356" t="s">
        <v>2306</v>
      </c>
      <c r="F746" s="786" t="s">
        <v>4759</v>
      </c>
      <c r="G746" s="356" t="s">
        <v>2308</v>
      </c>
      <c r="H746" s="821" t="s">
        <v>2308</v>
      </c>
      <c r="I746" s="822" t="s">
        <v>3293</v>
      </c>
      <c r="J746" s="821">
        <v>2</v>
      </c>
      <c r="K746" s="356" t="s">
        <v>3222</v>
      </c>
      <c r="L746" s="356" t="s">
        <v>2821</v>
      </c>
      <c r="N746" s="824">
        <v>45988</v>
      </c>
      <c r="O746" s="821" t="s">
        <v>286</v>
      </c>
      <c r="P746" s="821">
        <v>30</v>
      </c>
      <c r="Q746" s="821">
        <v>9</v>
      </c>
      <c r="R746" s="821">
        <v>6</v>
      </c>
      <c r="X746" s="356" t="s">
        <v>583</v>
      </c>
      <c r="AD746" s="356" t="s">
        <v>4694</v>
      </c>
    </row>
    <row r="747" spans="1:36">
      <c r="A747" s="1026">
        <v>751</v>
      </c>
      <c r="X747" s="356"/>
      <c r="AD747" s="356"/>
    </row>
    <row r="748" spans="1:36">
      <c r="A748" s="1026">
        <v>752</v>
      </c>
      <c r="X748" s="356"/>
      <c r="AD748" s="356"/>
    </row>
    <row r="749" spans="1:36">
      <c r="A749" s="1026">
        <v>753</v>
      </c>
      <c r="X749" s="356"/>
      <c r="AD749" s="356"/>
    </row>
    <row r="750" spans="1:36">
      <c r="A750" s="1026">
        <v>754</v>
      </c>
      <c r="X750" s="356"/>
      <c r="AD750" s="356"/>
    </row>
    <row r="751" spans="1:36">
      <c r="A751" s="1026">
        <v>755</v>
      </c>
      <c r="X751" s="356"/>
      <c r="AD751" s="356"/>
    </row>
    <row r="752" spans="1:36">
      <c r="A752" s="1026">
        <v>756</v>
      </c>
      <c r="X752" s="356"/>
      <c r="AD752" s="356"/>
    </row>
    <row r="753" spans="1:30">
      <c r="A753" s="1026">
        <v>757</v>
      </c>
      <c r="X753" s="356"/>
      <c r="AD753" s="356"/>
    </row>
    <row r="754" spans="1:30">
      <c r="A754" s="1026">
        <v>758</v>
      </c>
      <c r="X754" s="356"/>
      <c r="AD754" s="356"/>
    </row>
    <row r="755" spans="1:30">
      <c r="A755" s="1026">
        <v>759</v>
      </c>
      <c r="X755" s="356"/>
      <c r="AD755" s="356"/>
    </row>
    <row r="756" spans="1:30">
      <c r="A756" s="1026">
        <v>760</v>
      </c>
      <c r="X756" s="356"/>
      <c r="AD756" s="356"/>
    </row>
    <row r="757" spans="1:30">
      <c r="A757" s="1026">
        <v>761</v>
      </c>
      <c r="X757" s="356"/>
      <c r="AD757" s="356"/>
    </row>
    <row r="758" spans="1:30">
      <c r="A758" s="1026">
        <v>762</v>
      </c>
      <c r="X758" s="356"/>
      <c r="AD758" s="356"/>
    </row>
    <row r="759" spans="1:30">
      <c r="A759" s="1026">
        <v>763</v>
      </c>
      <c r="C759" s="1033"/>
      <c r="E759" s="1025"/>
      <c r="F759" s="1025"/>
      <c r="G759" s="1025"/>
      <c r="H759" s="1025"/>
      <c r="I759" s="1025"/>
      <c r="J759" s="1026"/>
      <c r="K759" s="1025"/>
      <c r="L759" s="1025"/>
      <c r="X759" s="356"/>
      <c r="AD759" s="356"/>
    </row>
    <row r="760" spans="1:30">
      <c r="A760" s="1026">
        <v>764</v>
      </c>
      <c r="B760" s="1026"/>
      <c r="C760" s="1033"/>
      <c r="D760" s="1025"/>
      <c r="L760" s="1025"/>
      <c r="N760" s="1069"/>
      <c r="O760" s="1026"/>
      <c r="P760" s="1026"/>
      <c r="X760" s="356"/>
      <c r="AD760" s="356"/>
    </row>
    <row r="761" spans="1:30">
      <c r="A761" s="1026">
        <v>765</v>
      </c>
      <c r="X761" s="356"/>
      <c r="AD761" s="356"/>
    </row>
    <row r="762" spans="1:30">
      <c r="A762" s="1026">
        <v>766</v>
      </c>
      <c r="X762" s="356"/>
      <c r="AD762" s="356"/>
    </row>
    <row r="763" spans="1:30">
      <c r="A763" s="1026">
        <v>767</v>
      </c>
      <c r="X763" s="356"/>
      <c r="AD763" s="356"/>
    </row>
    <row r="764" spans="1:30">
      <c r="A764" s="1026">
        <v>768</v>
      </c>
      <c r="X764" s="356"/>
      <c r="AD764" s="356"/>
    </row>
    <row r="765" spans="1:30">
      <c r="A765" s="1026">
        <v>769</v>
      </c>
      <c r="X765" s="356"/>
      <c r="AD765" s="356"/>
    </row>
    <row r="766" spans="1:30">
      <c r="A766" s="1026">
        <v>770</v>
      </c>
      <c r="X766" s="356"/>
      <c r="AD766" s="356"/>
    </row>
    <row r="767" spans="1:30">
      <c r="A767" s="1026">
        <v>771</v>
      </c>
      <c r="X767" s="356"/>
      <c r="AD767" s="356"/>
    </row>
    <row r="768" spans="1:30">
      <c r="A768" s="1026">
        <v>772</v>
      </c>
      <c r="X768" s="356"/>
      <c r="AD768" s="356"/>
    </row>
    <row r="769" spans="1:30">
      <c r="A769" s="1026">
        <v>773</v>
      </c>
      <c r="X769" s="356"/>
      <c r="AD769" s="356"/>
    </row>
    <row r="770" spans="1:30">
      <c r="A770" s="1026">
        <v>774</v>
      </c>
      <c r="X770" s="356"/>
      <c r="AD770" s="356"/>
    </row>
    <row r="771" spans="1:30">
      <c r="A771" s="1026">
        <v>775</v>
      </c>
      <c r="X771" s="356"/>
      <c r="AD771" s="356"/>
    </row>
    <row r="772" spans="1:30">
      <c r="A772" s="1026">
        <v>776</v>
      </c>
      <c r="X772" s="356"/>
      <c r="AD772" s="356"/>
    </row>
    <row r="773" spans="1:30">
      <c r="A773" s="1026">
        <v>777</v>
      </c>
      <c r="X773" s="356"/>
      <c r="AD773" s="356"/>
    </row>
    <row r="774" spans="1:30">
      <c r="A774" s="1026">
        <v>778</v>
      </c>
      <c r="X774" s="356"/>
      <c r="AD774" s="356"/>
    </row>
    <row r="775" spans="1:30">
      <c r="A775" s="1026">
        <v>779</v>
      </c>
      <c r="X775" s="356"/>
      <c r="AD775" s="356"/>
    </row>
    <row r="776" spans="1:30">
      <c r="A776" s="1026">
        <v>780</v>
      </c>
      <c r="X776" s="356"/>
      <c r="AD776" s="356"/>
    </row>
    <row r="777" spans="1:30">
      <c r="A777" s="1026">
        <v>781</v>
      </c>
      <c r="X777" s="356"/>
      <c r="AD777" s="356"/>
    </row>
    <row r="778" spans="1:30">
      <c r="A778" s="1026">
        <v>782</v>
      </c>
      <c r="X778" s="356"/>
      <c r="AD778" s="356"/>
    </row>
    <row r="779" spans="1:30">
      <c r="A779" s="1026">
        <v>783</v>
      </c>
      <c r="X779" s="356"/>
      <c r="AD779" s="356"/>
    </row>
    <row r="780" spans="1:30">
      <c r="A780" s="1026">
        <v>784</v>
      </c>
      <c r="X780" s="356"/>
      <c r="AD780" s="356"/>
    </row>
    <row r="781" spans="1:30">
      <c r="A781" s="1026">
        <v>785</v>
      </c>
      <c r="X781" s="356"/>
      <c r="AD781" s="356"/>
    </row>
    <row r="782" spans="1:30">
      <c r="A782" s="1026">
        <v>786</v>
      </c>
      <c r="X782" s="356"/>
      <c r="AD782" s="356"/>
    </row>
    <row r="783" spans="1:30">
      <c r="A783" s="1026">
        <v>787</v>
      </c>
      <c r="X783" s="356"/>
      <c r="AD783" s="356"/>
    </row>
    <row r="784" spans="1:30">
      <c r="A784" s="1026">
        <v>788</v>
      </c>
      <c r="X784" s="356"/>
      <c r="AD784" s="356"/>
    </row>
    <row r="785" spans="1:30">
      <c r="A785" s="1026">
        <v>789</v>
      </c>
      <c r="X785" s="356"/>
      <c r="AD785" s="356"/>
    </row>
    <row r="786" spans="1:30">
      <c r="A786" s="1026">
        <v>790</v>
      </c>
      <c r="X786" s="356"/>
      <c r="AD786" s="356"/>
    </row>
    <row r="787" spans="1:30">
      <c r="A787" s="1026">
        <v>791</v>
      </c>
      <c r="X787" s="356"/>
      <c r="AD787" s="356"/>
    </row>
    <row r="788" spans="1:30">
      <c r="A788" s="1026">
        <v>792</v>
      </c>
      <c r="X788" s="356"/>
      <c r="AD788" s="356"/>
    </row>
    <row r="789" spans="1:30">
      <c r="A789" s="1026">
        <v>793</v>
      </c>
      <c r="X789" s="356"/>
      <c r="AD789" s="356"/>
    </row>
    <row r="790" spans="1:30">
      <c r="A790" s="1026">
        <v>794</v>
      </c>
      <c r="X790" s="356"/>
      <c r="AD790" s="356"/>
    </row>
    <row r="791" spans="1:30">
      <c r="A791" s="1026">
        <v>795</v>
      </c>
      <c r="X791" s="356"/>
      <c r="AD791" s="356"/>
    </row>
    <row r="792" spans="1:30">
      <c r="A792" s="1026">
        <v>796</v>
      </c>
      <c r="X792" s="356"/>
      <c r="AD792" s="356"/>
    </row>
    <row r="793" spans="1:30">
      <c r="A793" s="1026">
        <v>797</v>
      </c>
      <c r="X793" s="356"/>
      <c r="AD793" s="356"/>
    </row>
    <row r="794" spans="1:30">
      <c r="A794" s="1026">
        <v>798</v>
      </c>
      <c r="X794" s="356"/>
      <c r="AD794" s="356"/>
    </row>
    <row r="795" spans="1:30">
      <c r="A795" s="1026">
        <v>799</v>
      </c>
      <c r="X795" s="356"/>
      <c r="AD795" s="356"/>
    </row>
    <row r="796" spans="1:30">
      <c r="A796" s="1026">
        <v>800</v>
      </c>
      <c r="X796" s="356"/>
      <c r="AD796" s="356"/>
    </row>
    <row r="797" spans="1:30">
      <c r="A797" s="1026">
        <v>801</v>
      </c>
      <c r="X797" s="356"/>
      <c r="AD797" s="356"/>
    </row>
    <row r="798" spans="1:30">
      <c r="A798" s="1026">
        <v>802</v>
      </c>
      <c r="X798" s="356"/>
      <c r="AD798" s="356"/>
    </row>
    <row r="799" spans="1:30">
      <c r="A799" s="1026">
        <v>803</v>
      </c>
      <c r="X799" s="356"/>
      <c r="AD799" s="356"/>
    </row>
    <row r="800" spans="1:30">
      <c r="A800" s="1026">
        <v>804</v>
      </c>
      <c r="X800" s="356"/>
      <c r="AD800" s="356"/>
    </row>
    <row r="801" spans="1:30">
      <c r="A801" s="1026">
        <v>805</v>
      </c>
      <c r="X801" s="356"/>
      <c r="AD801" s="356"/>
    </row>
    <row r="802" spans="1:30">
      <c r="A802" s="1026">
        <v>806</v>
      </c>
      <c r="X802" s="356"/>
      <c r="AD802" s="356"/>
    </row>
    <row r="803" spans="1:30">
      <c r="A803" s="1026">
        <v>807</v>
      </c>
      <c r="X803" s="356"/>
      <c r="AD803" s="356"/>
    </row>
    <row r="804" spans="1:30">
      <c r="A804" s="1026">
        <v>808</v>
      </c>
      <c r="X804" s="356"/>
      <c r="AD804" s="356"/>
    </row>
    <row r="805" spans="1:30">
      <c r="A805" s="1026">
        <v>809</v>
      </c>
      <c r="X805" s="356"/>
      <c r="AD805" s="356"/>
    </row>
    <row r="806" spans="1:30">
      <c r="A806" s="1026">
        <v>810</v>
      </c>
      <c r="X806" s="356"/>
      <c r="AD806" s="356"/>
    </row>
    <row r="807" spans="1:30">
      <c r="A807" s="1026">
        <v>811</v>
      </c>
      <c r="X807" s="356"/>
      <c r="AD807" s="356"/>
    </row>
    <row r="808" spans="1:30">
      <c r="A808" s="1026">
        <v>812</v>
      </c>
      <c r="X808" s="356"/>
      <c r="AD808" s="356"/>
    </row>
    <row r="809" spans="1:30">
      <c r="A809" s="1026">
        <v>813</v>
      </c>
      <c r="X809" s="356"/>
      <c r="AD809" s="356"/>
    </row>
    <row r="810" spans="1:30">
      <c r="A810" s="1026">
        <v>814</v>
      </c>
      <c r="X810" s="356"/>
      <c r="AD810" s="356"/>
    </row>
    <row r="811" spans="1:30">
      <c r="A811" s="1026">
        <v>815</v>
      </c>
      <c r="X811" s="356"/>
      <c r="AD811" s="356"/>
    </row>
    <row r="812" spans="1:30">
      <c r="A812" s="1026">
        <v>816</v>
      </c>
      <c r="X812" s="356"/>
      <c r="AD812" s="356"/>
    </row>
    <row r="813" spans="1:30">
      <c r="A813" s="1026">
        <v>817</v>
      </c>
      <c r="X813" s="356"/>
      <c r="AD813" s="356"/>
    </row>
    <row r="814" spans="1:30">
      <c r="A814" s="1026">
        <v>818</v>
      </c>
      <c r="X814" s="356"/>
      <c r="AD814" s="356"/>
    </row>
    <row r="815" spans="1:30">
      <c r="A815" s="1026">
        <v>819</v>
      </c>
      <c r="X815" s="356"/>
      <c r="AD815" s="356"/>
    </row>
    <row r="816" spans="1:30">
      <c r="A816" s="1026">
        <v>820</v>
      </c>
      <c r="X816" s="356"/>
      <c r="AD816" s="356"/>
    </row>
    <row r="817" spans="1:30">
      <c r="A817" s="1026">
        <v>821</v>
      </c>
      <c r="X817" s="356"/>
      <c r="AD817" s="356"/>
    </row>
    <row r="818" spans="1:30">
      <c r="A818" s="1026">
        <v>822</v>
      </c>
      <c r="X818" s="356"/>
      <c r="AD818" s="356"/>
    </row>
    <row r="819" spans="1:30">
      <c r="A819" s="1026">
        <v>823</v>
      </c>
      <c r="X819" s="356"/>
      <c r="AD819" s="356"/>
    </row>
    <row r="820" spans="1:30">
      <c r="A820" s="1026">
        <v>824</v>
      </c>
      <c r="X820" s="356"/>
      <c r="AD820" s="356"/>
    </row>
    <row r="821" spans="1:30">
      <c r="A821" s="1026">
        <v>825</v>
      </c>
      <c r="X821" s="356"/>
      <c r="AD821" s="356"/>
    </row>
    <row r="822" spans="1:30">
      <c r="A822" s="1026">
        <v>826</v>
      </c>
      <c r="X822" s="356"/>
      <c r="AD822" s="356"/>
    </row>
    <row r="823" spans="1:30">
      <c r="A823" s="1026">
        <v>827</v>
      </c>
      <c r="X823" s="356"/>
      <c r="AD823" s="356"/>
    </row>
    <row r="824" spans="1:30">
      <c r="A824" s="1026">
        <v>828</v>
      </c>
      <c r="X824" s="356"/>
      <c r="AD824" s="356"/>
    </row>
    <row r="825" spans="1:30">
      <c r="A825" s="1026">
        <v>829</v>
      </c>
      <c r="X825" s="356"/>
      <c r="AD825" s="356"/>
    </row>
    <row r="826" spans="1:30">
      <c r="A826" s="1026">
        <v>830</v>
      </c>
      <c r="X826" s="356"/>
      <c r="AD826" s="356"/>
    </row>
    <row r="827" spans="1:30">
      <c r="A827" s="1026">
        <v>831</v>
      </c>
      <c r="X827" s="356"/>
      <c r="AD827" s="356"/>
    </row>
    <row r="828" spans="1:30">
      <c r="A828" s="1026">
        <v>832</v>
      </c>
      <c r="X828" s="356"/>
      <c r="AD828" s="356"/>
    </row>
    <row r="829" spans="1:30">
      <c r="A829" s="1026">
        <v>833</v>
      </c>
      <c r="X829" s="356"/>
      <c r="AD829" s="356"/>
    </row>
    <row r="830" spans="1:30">
      <c r="A830" s="1026">
        <v>834</v>
      </c>
      <c r="X830" s="356"/>
      <c r="AD830" s="356"/>
    </row>
    <row r="831" spans="1:30">
      <c r="A831" s="1026">
        <v>835</v>
      </c>
      <c r="X831" s="356"/>
      <c r="AD831" s="356"/>
    </row>
    <row r="832" spans="1:30">
      <c r="A832" s="1026">
        <v>836</v>
      </c>
      <c r="X832" s="356"/>
      <c r="AD832" s="356"/>
    </row>
    <row r="833" spans="1:30">
      <c r="A833" s="1026">
        <v>837</v>
      </c>
      <c r="X833" s="356"/>
      <c r="AD833" s="356"/>
    </row>
    <row r="834" spans="1:30">
      <c r="A834" s="1026">
        <v>838</v>
      </c>
      <c r="X834" s="356"/>
      <c r="AD834" s="356"/>
    </row>
    <row r="835" spans="1:30">
      <c r="A835" s="1026">
        <v>839</v>
      </c>
      <c r="X835" s="356"/>
      <c r="AD835" s="356"/>
    </row>
    <row r="836" spans="1:30">
      <c r="A836" s="1026">
        <v>840</v>
      </c>
      <c r="X836" s="356"/>
      <c r="AD836" s="356"/>
    </row>
    <row r="837" spans="1:30">
      <c r="A837" s="1026">
        <v>841</v>
      </c>
      <c r="X837" s="356"/>
      <c r="AD837" s="356"/>
    </row>
    <row r="838" spans="1:30">
      <c r="A838" s="1026">
        <v>842</v>
      </c>
      <c r="X838" s="356"/>
      <c r="AD838" s="356"/>
    </row>
    <row r="839" spans="1:30">
      <c r="A839" s="1026">
        <v>843</v>
      </c>
      <c r="X839" s="356"/>
      <c r="AD839" s="356"/>
    </row>
    <row r="840" spans="1:30">
      <c r="A840" s="1026">
        <v>844</v>
      </c>
      <c r="X840" s="356"/>
      <c r="AD840" s="356"/>
    </row>
    <row r="841" spans="1:30">
      <c r="A841" s="1026">
        <v>845</v>
      </c>
      <c r="X841" s="356"/>
      <c r="AD841" s="356"/>
    </row>
    <row r="842" spans="1:30">
      <c r="A842" s="1026">
        <v>846</v>
      </c>
      <c r="X842" s="356"/>
      <c r="AD842" s="356"/>
    </row>
    <row r="843" spans="1:30">
      <c r="A843" s="1026">
        <v>847</v>
      </c>
      <c r="X843" s="356"/>
      <c r="AD843" s="356"/>
    </row>
    <row r="844" spans="1:30">
      <c r="A844" s="1026">
        <v>848</v>
      </c>
      <c r="X844" s="356"/>
      <c r="AD844" s="356"/>
    </row>
    <row r="845" spans="1:30">
      <c r="A845" s="1026">
        <v>849</v>
      </c>
      <c r="X845" s="356"/>
      <c r="AD845" s="356"/>
    </row>
    <row r="846" spans="1:30">
      <c r="A846" s="1026">
        <v>850</v>
      </c>
      <c r="X846" s="356"/>
      <c r="AD846" s="356"/>
    </row>
    <row r="847" spans="1:30">
      <c r="A847" s="1026">
        <v>851</v>
      </c>
      <c r="X847" s="356"/>
      <c r="AD847" s="356"/>
    </row>
    <row r="848" spans="1:30">
      <c r="A848" s="1026">
        <v>852</v>
      </c>
      <c r="X848" s="356"/>
      <c r="AD848" s="356"/>
    </row>
    <row r="849" spans="1:30">
      <c r="A849" s="1026">
        <v>853</v>
      </c>
      <c r="X849" s="356"/>
      <c r="AD849" s="356"/>
    </row>
    <row r="850" spans="1:30">
      <c r="A850" s="1026">
        <v>854</v>
      </c>
      <c r="X850" s="356"/>
      <c r="AD850" s="356"/>
    </row>
    <row r="851" spans="1:30">
      <c r="A851" s="1026">
        <v>855</v>
      </c>
      <c r="X851" s="356"/>
      <c r="AD851" s="356"/>
    </row>
    <row r="852" spans="1:30">
      <c r="A852" s="1026">
        <v>856</v>
      </c>
      <c r="X852" s="356"/>
      <c r="AD852" s="356"/>
    </row>
    <row r="853" spans="1:30">
      <c r="A853" s="1026">
        <v>857</v>
      </c>
      <c r="X853" s="356"/>
      <c r="AD853" s="356"/>
    </row>
    <row r="854" spans="1:30">
      <c r="A854" s="1026">
        <v>858</v>
      </c>
      <c r="X854" s="356"/>
      <c r="AD854" s="356"/>
    </row>
    <row r="855" spans="1:30">
      <c r="A855" s="1026">
        <v>859</v>
      </c>
      <c r="X855" s="356"/>
      <c r="AD855" s="356"/>
    </row>
    <row r="856" spans="1:30">
      <c r="A856" s="1026">
        <v>860</v>
      </c>
      <c r="X856" s="356"/>
      <c r="AD856" s="356"/>
    </row>
    <row r="857" spans="1:30">
      <c r="A857" s="1026">
        <v>861</v>
      </c>
      <c r="X857" s="356"/>
      <c r="AD857" s="356"/>
    </row>
    <row r="858" spans="1:30">
      <c r="A858" s="1026">
        <v>862</v>
      </c>
      <c r="X858" s="356"/>
      <c r="AD858" s="356"/>
    </row>
    <row r="859" spans="1:30">
      <c r="A859" s="1026">
        <v>863</v>
      </c>
      <c r="X859" s="356"/>
      <c r="AD859" s="356"/>
    </row>
    <row r="860" spans="1:30">
      <c r="A860" s="1026">
        <v>864</v>
      </c>
      <c r="X860" s="356"/>
      <c r="AD860" s="356"/>
    </row>
    <row r="861" spans="1:30">
      <c r="A861" s="1026">
        <v>865</v>
      </c>
      <c r="X861" s="356"/>
      <c r="AD861" s="356"/>
    </row>
    <row r="862" spans="1:30">
      <c r="A862" s="1026">
        <v>866</v>
      </c>
      <c r="X862" s="356"/>
      <c r="AD862" s="356"/>
    </row>
    <row r="863" spans="1:30">
      <c r="A863" s="1026">
        <v>867</v>
      </c>
      <c r="X863" s="356"/>
      <c r="AD863" s="356"/>
    </row>
    <row r="864" spans="1:30">
      <c r="A864" s="1026">
        <v>868</v>
      </c>
      <c r="X864" s="356"/>
      <c r="AD864" s="356"/>
    </row>
    <row r="865" spans="1:30">
      <c r="A865" s="1026">
        <v>869</v>
      </c>
      <c r="X865" s="356"/>
      <c r="AD865" s="356"/>
    </row>
    <row r="866" spans="1:30">
      <c r="A866" s="1026">
        <v>870</v>
      </c>
      <c r="X866" s="356"/>
      <c r="AD866" s="356"/>
    </row>
    <row r="867" spans="1:30">
      <c r="A867" s="1026">
        <v>871</v>
      </c>
      <c r="X867" s="356"/>
      <c r="AD867" s="356"/>
    </row>
    <row r="868" spans="1:30">
      <c r="A868" s="1026">
        <v>872</v>
      </c>
      <c r="X868" s="356"/>
      <c r="AD868" s="356"/>
    </row>
    <row r="869" spans="1:30">
      <c r="A869" s="1026">
        <v>873</v>
      </c>
      <c r="X869" s="356"/>
      <c r="AD869" s="356"/>
    </row>
    <row r="870" spans="1:30">
      <c r="A870" s="1026">
        <v>874</v>
      </c>
      <c r="X870" s="356"/>
      <c r="AD870" s="356"/>
    </row>
    <row r="871" spans="1:30">
      <c r="A871" s="1026">
        <v>875</v>
      </c>
      <c r="X871" s="356"/>
      <c r="AD871" s="356"/>
    </row>
    <row r="872" spans="1:30">
      <c r="A872" s="1026">
        <v>876</v>
      </c>
      <c r="X872" s="356"/>
      <c r="AD872" s="356"/>
    </row>
    <row r="873" spans="1:30">
      <c r="A873" s="1026">
        <v>877</v>
      </c>
      <c r="X873" s="356"/>
      <c r="AD873" s="356"/>
    </row>
    <row r="874" spans="1:30">
      <c r="A874" s="1026">
        <v>878</v>
      </c>
      <c r="X874" s="356"/>
      <c r="AD874" s="356"/>
    </row>
    <row r="875" spans="1:30">
      <c r="A875" s="1026">
        <v>879</v>
      </c>
      <c r="X875" s="356"/>
      <c r="AD875" s="356"/>
    </row>
    <row r="876" spans="1:30">
      <c r="A876" s="1026">
        <v>880</v>
      </c>
      <c r="X876" s="356"/>
      <c r="AD876" s="356"/>
    </row>
    <row r="877" spans="1:30">
      <c r="A877" s="1026">
        <v>881</v>
      </c>
      <c r="X877" s="356"/>
      <c r="AD877" s="356"/>
    </row>
    <row r="878" spans="1:30">
      <c r="A878" s="1026">
        <v>882</v>
      </c>
      <c r="X878" s="356"/>
      <c r="AD878" s="356"/>
    </row>
    <row r="879" spans="1:30">
      <c r="A879" s="1026">
        <v>883</v>
      </c>
      <c r="X879" s="356"/>
      <c r="AD879" s="356"/>
    </row>
    <row r="880" spans="1:30">
      <c r="A880" s="1026">
        <v>884</v>
      </c>
      <c r="X880" s="356"/>
      <c r="AD880" s="356"/>
    </row>
    <row r="881" spans="1:30">
      <c r="A881" s="1026">
        <v>885</v>
      </c>
      <c r="X881" s="356"/>
      <c r="AD881" s="356"/>
    </row>
    <row r="882" spans="1:30">
      <c r="A882" s="1026">
        <v>886</v>
      </c>
      <c r="X882" s="356"/>
      <c r="AD882" s="356"/>
    </row>
    <row r="883" spans="1:30">
      <c r="A883" s="1026">
        <v>887</v>
      </c>
      <c r="X883" s="356"/>
      <c r="AD883" s="356"/>
    </row>
    <row r="884" spans="1:30">
      <c r="A884" s="1026">
        <v>888</v>
      </c>
      <c r="X884" s="356"/>
      <c r="AD884" s="356"/>
    </row>
    <row r="885" spans="1:30">
      <c r="A885" s="1026">
        <v>889</v>
      </c>
      <c r="X885" s="356"/>
      <c r="AD885" s="356"/>
    </row>
    <row r="886" spans="1:30">
      <c r="A886" s="1026">
        <v>890</v>
      </c>
      <c r="X886" s="356"/>
      <c r="AD886" s="356"/>
    </row>
    <row r="887" spans="1:30">
      <c r="A887" s="1026">
        <v>891</v>
      </c>
      <c r="X887" s="356"/>
      <c r="AD887" s="356"/>
    </row>
    <row r="888" spans="1:30">
      <c r="A888" s="1026">
        <v>892</v>
      </c>
      <c r="X888" s="356"/>
      <c r="AD888" s="356"/>
    </row>
    <row r="889" spans="1:30">
      <c r="A889" s="1026">
        <v>893</v>
      </c>
      <c r="X889" s="356"/>
      <c r="AD889" s="356"/>
    </row>
    <row r="890" spans="1:30">
      <c r="A890" s="1026">
        <v>894</v>
      </c>
      <c r="X890" s="356"/>
      <c r="AD890" s="356"/>
    </row>
    <row r="891" spans="1:30">
      <c r="A891" s="1026">
        <v>895</v>
      </c>
      <c r="X891" s="356"/>
      <c r="AD891" s="356"/>
    </row>
    <row r="892" spans="1:30">
      <c r="A892" s="1026">
        <v>896</v>
      </c>
      <c r="X892" s="356"/>
      <c r="AD892" s="356"/>
    </row>
    <row r="893" spans="1:30">
      <c r="A893" s="1026">
        <v>897</v>
      </c>
      <c r="X893" s="356"/>
      <c r="AD893" s="356"/>
    </row>
    <row r="894" spans="1:30">
      <c r="A894" s="1026">
        <v>898</v>
      </c>
      <c r="X894" s="356"/>
      <c r="AD894" s="356"/>
    </row>
    <row r="895" spans="1:30">
      <c r="A895" s="1026">
        <v>899</v>
      </c>
      <c r="X895" s="356"/>
      <c r="AD895" s="356"/>
    </row>
    <row r="896" spans="1:30">
      <c r="A896" s="1026">
        <v>900</v>
      </c>
      <c r="X896" s="356"/>
      <c r="AD896" s="356"/>
    </row>
    <row r="897" spans="1:30">
      <c r="A897" s="1026">
        <v>901</v>
      </c>
      <c r="X897" s="356"/>
      <c r="AD897" s="356"/>
    </row>
    <row r="898" spans="1:30">
      <c r="A898" s="1026">
        <v>902</v>
      </c>
      <c r="X898" s="356"/>
      <c r="AD898" s="356"/>
    </row>
    <row r="899" spans="1:30">
      <c r="A899" s="1026">
        <v>903</v>
      </c>
      <c r="X899" s="356"/>
      <c r="AD899" s="356"/>
    </row>
    <row r="900" spans="1:30">
      <c r="A900" s="1026">
        <v>904</v>
      </c>
      <c r="X900" s="356"/>
      <c r="AD900" s="356"/>
    </row>
    <row r="901" spans="1:30">
      <c r="A901" s="1026">
        <v>905</v>
      </c>
      <c r="X901" s="356"/>
      <c r="AD901" s="356"/>
    </row>
    <row r="902" spans="1:30">
      <c r="A902" s="1026">
        <v>906</v>
      </c>
      <c r="X902" s="356"/>
      <c r="AD902" s="356"/>
    </row>
    <row r="903" spans="1:30">
      <c r="A903" s="1026">
        <v>907</v>
      </c>
      <c r="X903" s="356"/>
      <c r="AD903" s="356"/>
    </row>
    <row r="904" spans="1:30">
      <c r="A904" s="1026">
        <v>908</v>
      </c>
      <c r="X904" s="356"/>
      <c r="AD904" s="356"/>
    </row>
    <row r="905" spans="1:30">
      <c r="A905" s="1026">
        <v>909</v>
      </c>
      <c r="X905" s="356"/>
      <c r="AD905" s="356"/>
    </row>
    <row r="906" spans="1:30">
      <c r="A906" s="1026">
        <v>910</v>
      </c>
      <c r="X906" s="356"/>
      <c r="AD906" s="356"/>
    </row>
    <row r="907" spans="1:30">
      <c r="A907" s="1026">
        <v>911</v>
      </c>
      <c r="X907" s="356"/>
      <c r="AD907" s="356"/>
    </row>
    <row r="908" spans="1:30">
      <c r="A908" s="1026">
        <v>912</v>
      </c>
      <c r="X908" s="356"/>
      <c r="AD908" s="356"/>
    </row>
    <row r="909" spans="1:30">
      <c r="A909" s="1026">
        <v>913</v>
      </c>
      <c r="X909" s="356"/>
      <c r="AD909" s="356"/>
    </row>
    <row r="910" spans="1:30">
      <c r="A910" s="1026">
        <v>914</v>
      </c>
      <c r="X910" s="356"/>
      <c r="AD910" s="356"/>
    </row>
    <row r="911" spans="1:30">
      <c r="A911" s="1026">
        <v>915</v>
      </c>
      <c r="X911" s="356"/>
      <c r="AD911" s="356"/>
    </row>
    <row r="912" spans="1:30">
      <c r="A912" s="1026">
        <v>916</v>
      </c>
      <c r="X912" s="356"/>
      <c r="AD912" s="356"/>
    </row>
    <row r="913" spans="1:30">
      <c r="A913" s="1026">
        <v>917</v>
      </c>
      <c r="X913" s="356"/>
      <c r="AD913" s="356"/>
    </row>
    <row r="914" spans="1:30">
      <c r="A914" s="1026">
        <v>918</v>
      </c>
      <c r="X914" s="356"/>
      <c r="AD914" s="356"/>
    </row>
    <row r="915" spans="1:30">
      <c r="A915" s="1026">
        <v>919</v>
      </c>
      <c r="X915" s="356"/>
      <c r="AD915" s="356"/>
    </row>
    <row r="916" spans="1:30">
      <c r="A916" s="1026">
        <v>920</v>
      </c>
      <c r="X916" s="356"/>
      <c r="AD916" s="356"/>
    </row>
    <row r="917" spans="1:30">
      <c r="A917" s="1026">
        <v>921</v>
      </c>
      <c r="X917" s="356"/>
      <c r="AD917" s="356"/>
    </row>
    <row r="918" spans="1:30">
      <c r="A918" s="1026">
        <v>922</v>
      </c>
      <c r="X918" s="356"/>
      <c r="AD918" s="356"/>
    </row>
    <row r="919" spans="1:30">
      <c r="A919" s="1026">
        <v>923</v>
      </c>
      <c r="X919" s="356"/>
      <c r="AD919" s="356"/>
    </row>
    <row r="920" spans="1:30">
      <c r="A920" s="1026">
        <v>924</v>
      </c>
      <c r="X920" s="356"/>
      <c r="AD920" s="356"/>
    </row>
    <row r="921" spans="1:30">
      <c r="A921" s="1026">
        <v>925</v>
      </c>
      <c r="X921" s="356"/>
      <c r="AD921" s="356"/>
    </row>
    <row r="922" spans="1:30">
      <c r="A922" s="1026">
        <v>926</v>
      </c>
      <c r="X922" s="356"/>
      <c r="AD922" s="356"/>
    </row>
    <row r="923" spans="1:30">
      <c r="A923" s="1026">
        <v>927</v>
      </c>
      <c r="X923" s="356"/>
      <c r="AD923" s="356"/>
    </row>
    <row r="924" spans="1:30">
      <c r="A924" s="1026">
        <v>928</v>
      </c>
      <c r="X924" s="356"/>
      <c r="AD924" s="356"/>
    </row>
    <row r="925" spans="1:30">
      <c r="A925" s="1026">
        <v>929</v>
      </c>
      <c r="X925" s="356"/>
      <c r="AD925" s="356"/>
    </row>
    <row r="926" spans="1:30">
      <c r="A926" s="1026">
        <v>930</v>
      </c>
      <c r="X926" s="356"/>
      <c r="AD926" s="356"/>
    </row>
    <row r="927" spans="1:30">
      <c r="A927" s="1026">
        <v>931</v>
      </c>
      <c r="X927" s="356"/>
      <c r="AD927" s="356"/>
    </row>
    <row r="928" spans="1:30">
      <c r="A928" s="1026">
        <v>932</v>
      </c>
      <c r="X928" s="356"/>
      <c r="AD928" s="356"/>
    </row>
    <row r="929" spans="1:30">
      <c r="A929" s="1026">
        <v>933</v>
      </c>
      <c r="X929" s="356"/>
      <c r="AD929" s="356"/>
    </row>
    <row r="930" spans="1:30">
      <c r="A930" s="1026">
        <v>934</v>
      </c>
      <c r="X930" s="356"/>
      <c r="AD930" s="356"/>
    </row>
    <row r="931" spans="1:30">
      <c r="A931" s="1026">
        <v>935</v>
      </c>
      <c r="X931" s="356"/>
      <c r="AD931" s="356"/>
    </row>
    <row r="932" spans="1:30">
      <c r="A932" s="1026">
        <v>936</v>
      </c>
      <c r="X932" s="356"/>
      <c r="AD932" s="356"/>
    </row>
    <row r="933" spans="1:30">
      <c r="A933" s="1026">
        <v>937</v>
      </c>
      <c r="X933" s="356"/>
      <c r="AD933" s="356"/>
    </row>
    <row r="934" spans="1:30">
      <c r="A934" s="1026">
        <v>938</v>
      </c>
      <c r="X934" s="356"/>
      <c r="AD934" s="356"/>
    </row>
    <row r="935" spans="1:30">
      <c r="A935" s="1026">
        <v>939</v>
      </c>
      <c r="X935" s="356"/>
      <c r="AD935" s="356"/>
    </row>
    <row r="936" spans="1:30">
      <c r="A936" s="1026">
        <v>940</v>
      </c>
      <c r="X936" s="356"/>
      <c r="AD936" s="356"/>
    </row>
    <row r="937" spans="1:30">
      <c r="A937" s="1026">
        <v>941</v>
      </c>
      <c r="X937" s="356"/>
      <c r="AD937" s="356"/>
    </row>
    <row r="938" spans="1:30">
      <c r="A938" s="1026">
        <v>942</v>
      </c>
      <c r="X938" s="356"/>
      <c r="AD938" s="356"/>
    </row>
    <row r="939" spans="1:30">
      <c r="A939" s="1026">
        <v>943</v>
      </c>
      <c r="X939" s="356"/>
      <c r="AD939" s="356"/>
    </row>
    <row r="940" spans="1:30">
      <c r="A940" s="1026">
        <v>944</v>
      </c>
      <c r="X940" s="356"/>
      <c r="AD940" s="356"/>
    </row>
    <row r="941" spans="1:30">
      <c r="A941" s="1026">
        <v>945</v>
      </c>
      <c r="X941" s="356"/>
      <c r="AD941" s="356"/>
    </row>
    <row r="942" spans="1:30">
      <c r="A942" s="1026">
        <v>946</v>
      </c>
      <c r="X942" s="356"/>
      <c r="AD942" s="356"/>
    </row>
    <row r="943" spans="1:30">
      <c r="A943" s="1026">
        <v>947</v>
      </c>
      <c r="X943" s="356"/>
      <c r="AD943" s="356"/>
    </row>
    <row r="944" spans="1:30">
      <c r="A944" s="1026">
        <v>948</v>
      </c>
      <c r="X944" s="356"/>
      <c r="AD944" s="356"/>
    </row>
    <row r="945" spans="1:36">
      <c r="A945" s="1026">
        <v>949</v>
      </c>
      <c r="X945" s="356"/>
      <c r="AD945" s="356"/>
    </row>
    <row r="946" spans="1:36">
      <c r="A946" s="1026">
        <v>950</v>
      </c>
      <c r="X946" s="356"/>
      <c r="AD946" s="356"/>
    </row>
    <row r="947" spans="1:36" ht="72.599999999999994">
      <c r="A947" s="1026"/>
      <c r="C947" s="822" t="s">
        <v>985</v>
      </c>
      <c r="D947" s="356" t="s">
        <v>4302</v>
      </c>
      <c r="E947" s="356" t="s">
        <v>4162</v>
      </c>
      <c r="F947" s="356" t="s">
        <v>4163</v>
      </c>
      <c r="G947" s="356" t="s">
        <v>4760</v>
      </c>
      <c r="H947" s="356" t="s">
        <v>4761</v>
      </c>
      <c r="I947" s="356" t="s">
        <v>4304</v>
      </c>
      <c r="J947" s="821">
        <v>5</v>
      </c>
      <c r="K947" s="356" t="s">
        <v>4305</v>
      </c>
      <c r="L947" s="356" t="s">
        <v>2821</v>
      </c>
      <c r="M947" s="1254" t="b">
        <v>0</v>
      </c>
      <c r="O947" s="821" t="s">
        <v>4531</v>
      </c>
      <c r="P947" s="821">
        <v>72.2</v>
      </c>
      <c r="Q947" s="821">
        <v>2</v>
      </c>
      <c r="R947" s="821">
        <v>1</v>
      </c>
      <c r="W947" s="1091">
        <v>46157</v>
      </c>
      <c r="X947" s="821" t="s">
        <v>2944</v>
      </c>
      <c r="Y947" s="821">
        <v>5</v>
      </c>
      <c r="Z947" s="821" t="s">
        <v>6</v>
      </c>
      <c r="AB947" s="821">
        <v>34.25</v>
      </c>
      <c r="AE947" s="804">
        <v>46210</v>
      </c>
    </row>
    <row r="948" spans="1:36" ht="275.45">
      <c r="A948" s="1026"/>
      <c r="C948" s="822" t="s">
        <v>42</v>
      </c>
      <c r="D948" s="356" t="s">
        <v>42</v>
      </c>
      <c r="E948" s="356" t="s">
        <v>2211</v>
      </c>
      <c r="F948" s="1022" t="s">
        <v>4762</v>
      </c>
      <c r="G948" s="356" t="s">
        <v>4763</v>
      </c>
      <c r="H948" s="822"/>
      <c r="I948" s="1253"/>
      <c r="J948" s="821">
        <v>5</v>
      </c>
      <c r="K948" s="356" t="s">
        <v>2791</v>
      </c>
      <c r="L948" s="356" t="s">
        <v>2211</v>
      </c>
      <c r="M948" s="1254" t="b">
        <v>0</v>
      </c>
      <c r="N948" s="1077"/>
      <c r="O948" s="821" t="s">
        <v>2791</v>
      </c>
      <c r="P948" s="821">
        <v>75</v>
      </c>
      <c r="Q948" s="821">
        <v>1</v>
      </c>
      <c r="R948" s="356">
        <v>1</v>
      </c>
      <c r="T948" s="597" t="s">
        <v>4764</v>
      </c>
      <c r="V948" s="1024"/>
      <c r="W948" s="910">
        <v>46157</v>
      </c>
      <c r="X948" s="821" t="s">
        <v>583</v>
      </c>
      <c r="Z948" s="356"/>
      <c r="AA948" s="821"/>
      <c r="AD948" s="821" t="s">
        <v>4765</v>
      </c>
      <c r="AJ948" s="786" t="s">
        <v>4766</v>
      </c>
    </row>
    <row r="949" spans="1:36" ht="130.5">
      <c r="A949" s="1026"/>
      <c r="C949" s="356" t="s">
        <v>101</v>
      </c>
      <c r="D949" s="356" t="s">
        <v>101</v>
      </c>
      <c r="E949" s="356" t="s">
        <v>4767</v>
      </c>
      <c r="F949" s="356" t="s">
        <v>4768</v>
      </c>
      <c r="G949" s="356" t="s">
        <v>4769</v>
      </c>
      <c r="H949" s="356" t="s">
        <v>4770</v>
      </c>
      <c r="I949" s="356" t="s">
        <v>4771</v>
      </c>
      <c r="L949" s="356" t="s">
        <v>2525</v>
      </c>
      <c r="P949" s="821">
        <v>150</v>
      </c>
      <c r="Q949" s="821">
        <v>1</v>
      </c>
      <c r="R949" s="821">
        <v>2</v>
      </c>
      <c r="W949" s="1024">
        <v>46155</v>
      </c>
      <c r="X949" s="356" t="s">
        <v>583</v>
      </c>
      <c r="AD949" s="356" t="s">
        <v>4772</v>
      </c>
    </row>
    <row r="950" spans="1:36" ht="130.5">
      <c r="A950" s="1026"/>
      <c r="B950" s="822" t="s">
        <v>4773</v>
      </c>
      <c r="C950" s="356" t="s">
        <v>94</v>
      </c>
      <c r="D950" s="356" t="s">
        <v>4774</v>
      </c>
      <c r="E950" s="356" t="s">
        <v>4775</v>
      </c>
      <c r="F950" s="356" t="s">
        <v>4776</v>
      </c>
      <c r="G950" s="356" t="s">
        <v>4777</v>
      </c>
      <c r="H950" s="356" t="s">
        <v>4778</v>
      </c>
      <c r="I950" s="356" t="s">
        <v>4779</v>
      </c>
      <c r="J950" s="821">
        <v>4</v>
      </c>
      <c r="K950" s="356" t="s">
        <v>251</v>
      </c>
      <c r="L950" s="356" t="s">
        <v>2511</v>
      </c>
      <c r="M950" s="1062">
        <v>46091</v>
      </c>
      <c r="N950" s="821" t="s">
        <v>2977</v>
      </c>
      <c r="O950" s="821" t="s">
        <v>4780</v>
      </c>
      <c r="P950" s="821">
        <v>28</v>
      </c>
      <c r="Q950" s="821">
        <v>3</v>
      </c>
      <c r="R950" s="821">
        <v>2</v>
      </c>
      <c r="T950" s="356" t="s">
        <v>4781</v>
      </c>
      <c r="W950" s="821" t="s">
        <v>4440</v>
      </c>
      <c r="X950" s="356" t="s">
        <v>2944</v>
      </c>
      <c r="Y950" s="821">
        <v>5</v>
      </c>
      <c r="Z950" s="821" t="s">
        <v>6</v>
      </c>
      <c r="AB950" s="821">
        <v>7</v>
      </c>
      <c r="AC950" s="821">
        <v>1</v>
      </c>
      <c r="AD950" s="356"/>
      <c r="AF950" s="597" t="s">
        <v>3564</v>
      </c>
    </row>
    <row r="951" spans="1:36" ht="72.599999999999994">
      <c r="A951" s="1026"/>
      <c r="B951" s="822"/>
      <c r="C951" s="356" t="s">
        <v>94</v>
      </c>
      <c r="D951" s="356" t="s">
        <v>94</v>
      </c>
      <c r="E951" s="356" t="s">
        <v>2151</v>
      </c>
      <c r="F951" s="822" t="s">
        <v>4782</v>
      </c>
      <c r="G951" s="356" t="s">
        <v>4783</v>
      </c>
      <c r="H951" s="822"/>
      <c r="I951" s="356" t="s">
        <v>4784</v>
      </c>
      <c r="J951" s="821">
        <v>5</v>
      </c>
      <c r="K951" s="356" t="s">
        <v>2977</v>
      </c>
      <c r="L951" s="356" t="s">
        <v>2821</v>
      </c>
      <c r="M951" s="1062"/>
      <c r="N951" s="821"/>
      <c r="S951" s="1151"/>
      <c r="T951" s="597" t="s">
        <v>4785</v>
      </c>
      <c r="V951" s="1024"/>
      <c r="W951" s="1024">
        <v>46155</v>
      </c>
      <c r="X951" s="356" t="s">
        <v>2944</v>
      </c>
      <c r="Y951" s="821">
        <v>5</v>
      </c>
      <c r="Z951" s="821" t="s">
        <v>6</v>
      </c>
      <c r="AB951" s="821">
        <v>7</v>
      </c>
      <c r="AC951" s="821">
        <v>2</v>
      </c>
      <c r="AD951" s="356"/>
      <c r="AE951" s="405"/>
      <c r="AG951" s="356"/>
    </row>
    <row r="952" spans="1:36" ht="43.5">
      <c r="A952" s="1026"/>
      <c r="B952" s="1123" t="s">
        <v>4786</v>
      </c>
      <c r="C952" s="356" t="s">
        <v>704</v>
      </c>
      <c r="D952" s="356" t="s">
        <v>704</v>
      </c>
      <c r="E952" s="356" t="s">
        <v>4787</v>
      </c>
      <c r="F952" s="356" t="s">
        <v>4788</v>
      </c>
      <c r="G952" s="356" t="s">
        <v>4789</v>
      </c>
      <c r="J952" s="821">
        <v>4</v>
      </c>
      <c r="L952" s="356" t="s">
        <v>3421</v>
      </c>
      <c r="M952" s="1254" t="b">
        <v>0</v>
      </c>
      <c r="O952" s="821" t="s">
        <v>1634</v>
      </c>
      <c r="P952" s="821">
        <v>15</v>
      </c>
      <c r="Q952" s="821" t="s">
        <v>583</v>
      </c>
      <c r="X952" s="356" t="s">
        <v>2944</v>
      </c>
      <c r="AD952" s="356"/>
    </row>
    <row r="953" spans="1:36" ht="43.5">
      <c r="A953" s="1025"/>
      <c r="C953" s="356" t="s">
        <v>603</v>
      </c>
      <c r="D953" s="356" t="s">
        <v>4350</v>
      </c>
      <c r="E953" s="356" t="s">
        <v>4351</v>
      </c>
      <c r="F953" s="356" t="s">
        <v>4352</v>
      </c>
      <c r="G953" s="356" t="s">
        <v>4353</v>
      </c>
      <c r="H953" s="356" t="s">
        <v>4354</v>
      </c>
      <c r="J953" s="821">
        <v>5</v>
      </c>
      <c r="K953" s="356" t="s">
        <v>4008</v>
      </c>
      <c r="L953" s="356" t="s">
        <v>2525</v>
      </c>
      <c r="M953" s="1254" t="b">
        <v>0</v>
      </c>
      <c r="O953" s="821" t="s">
        <v>607</v>
      </c>
      <c r="P953" s="821">
        <v>30</v>
      </c>
      <c r="Q953" s="821">
        <v>5</v>
      </c>
      <c r="X953" s="821" t="s">
        <v>583</v>
      </c>
      <c r="AD953" s="356" t="s">
        <v>4790</v>
      </c>
      <c r="AJ953" s="356" t="s">
        <v>4791</v>
      </c>
    </row>
    <row r="954" spans="1:36" ht="101.45">
      <c r="A954" s="1026"/>
      <c r="C954" s="356" t="s">
        <v>603</v>
      </c>
      <c r="D954" s="356" t="s">
        <v>4350</v>
      </c>
      <c r="E954" s="356" t="s">
        <v>4792</v>
      </c>
      <c r="F954" s="356" t="s">
        <v>4793</v>
      </c>
      <c r="G954" s="356" t="s">
        <v>4794</v>
      </c>
      <c r="H954" s="356" t="s">
        <v>4795</v>
      </c>
      <c r="I954" s="1021" t="s">
        <v>4796</v>
      </c>
      <c r="J954" s="821">
        <v>5</v>
      </c>
      <c r="K954" s="356" t="s">
        <v>4008</v>
      </c>
      <c r="L954" s="356" t="s">
        <v>2525</v>
      </c>
      <c r="M954" s="1254" t="b">
        <v>0</v>
      </c>
      <c r="N954" s="785">
        <v>45987</v>
      </c>
      <c r="O954" s="822" t="s">
        <v>607</v>
      </c>
      <c r="P954" s="821">
        <v>100</v>
      </c>
      <c r="Q954" s="821">
        <v>6</v>
      </c>
      <c r="R954" s="820"/>
      <c r="T954" s="356" t="s">
        <v>4797</v>
      </c>
      <c r="X954" s="821" t="s">
        <v>583</v>
      </c>
      <c r="Z954" s="356"/>
      <c r="AA954" s="821"/>
      <c r="AD954" s="356" t="s">
        <v>4798</v>
      </c>
      <c r="AF954" s="597" t="s">
        <v>4799</v>
      </c>
      <c r="AG954" s="356"/>
      <c r="AJ954" s="356" t="s">
        <v>4800</v>
      </c>
    </row>
    <row r="955" spans="1:36" ht="116.1">
      <c r="A955" s="1026"/>
      <c r="B955" s="821" t="s">
        <v>4801</v>
      </c>
      <c r="C955" s="356" t="s">
        <v>101</v>
      </c>
      <c r="D955" s="356" t="s">
        <v>101</v>
      </c>
      <c r="E955" s="356" t="s">
        <v>4802</v>
      </c>
      <c r="F955" s="786" t="s">
        <v>4803</v>
      </c>
      <c r="G955" s="356" t="s">
        <v>4804</v>
      </c>
      <c r="H955" s="356" t="s">
        <v>4805</v>
      </c>
      <c r="I955" s="356" t="s">
        <v>4806</v>
      </c>
      <c r="J955" s="821">
        <v>4</v>
      </c>
      <c r="L955" s="356" t="s">
        <v>2525</v>
      </c>
      <c r="M955" s="1062"/>
      <c r="P955" s="821" t="s">
        <v>4701</v>
      </c>
      <c r="Q955" s="821">
        <v>15</v>
      </c>
      <c r="X955" s="821" t="s">
        <v>583</v>
      </c>
      <c r="AD955" s="356" t="s">
        <v>4807</v>
      </c>
    </row>
    <row r="956" spans="1:36" ht="116.1">
      <c r="A956" s="1026"/>
      <c r="B956" s="821" t="s">
        <v>3903</v>
      </c>
      <c r="C956" s="356" t="s">
        <v>101</v>
      </c>
      <c r="D956" s="356" t="s">
        <v>101</v>
      </c>
      <c r="E956" s="356" t="s">
        <v>2288</v>
      </c>
      <c r="F956" s="356" t="s">
        <v>3904</v>
      </c>
      <c r="G956" s="356" t="s">
        <v>3905</v>
      </c>
      <c r="H956" s="356" t="s">
        <v>3906</v>
      </c>
      <c r="I956" s="356" t="s">
        <v>3907</v>
      </c>
      <c r="J956" s="821">
        <v>4</v>
      </c>
      <c r="K956" s="356" t="s">
        <v>3908</v>
      </c>
      <c r="L956" s="356" t="s">
        <v>2821</v>
      </c>
      <c r="M956" s="1062"/>
      <c r="N956" s="821" t="s">
        <v>1213</v>
      </c>
      <c r="P956" s="821">
        <v>30</v>
      </c>
      <c r="Q956" s="821">
        <v>16</v>
      </c>
      <c r="R956" s="821">
        <v>11</v>
      </c>
      <c r="X956" s="821" t="s">
        <v>583</v>
      </c>
      <c r="AD956" s="356" t="s">
        <v>4694</v>
      </c>
    </row>
    <row r="957" spans="1:36" ht="116.1">
      <c r="A957" s="1026"/>
      <c r="B957" s="821" t="s">
        <v>3910</v>
      </c>
      <c r="C957" s="821" t="s">
        <v>101</v>
      </c>
      <c r="D957" s="356" t="s">
        <v>4808</v>
      </c>
      <c r="E957" s="356" t="s">
        <v>4809</v>
      </c>
      <c r="F957" s="822" t="s">
        <v>3912</v>
      </c>
      <c r="G957" s="356" t="s">
        <v>3913</v>
      </c>
      <c r="H957" s="822" t="s">
        <v>3914</v>
      </c>
      <c r="J957" s="821">
        <v>4</v>
      </c>
      <c r="K957" s="356" t="s">
        <v>3916</v>
      </c>
      <c r="L957" s="356" t="s">
        <v>2525</v>
      </c>
      <c r="M957" s="1254" t="b">
        <v>0</v>
      </c>
      <c r="N957" t="s">
        <v>4810</v>
      </c>
      <c r="P957" s="821" t="s">
        <v>4446</v>
      </c>
      <c r="Q957" s="821">
        <v>17</v>
      </c>
      <c r="R957" s="1178">
        <v>11</v>
      </c>
      <c r="S957" s="1178"/>
      <c r="T957" s="821"/>
      <c r="V957" s="356"/>
      <c r="X957" s="821" t="s">
        <v>583</v>
      </c>
      <c r="Y957" s="356"/>
      <c r="Z957" s="356"/>
      <c r="AA957" s="821"/>
      <c r="AD957" s="356" t="s">
        <v>4694</v>
      </c>
      <c r="AG957" s="356"/>
    </row>
    <row r="958" spans="1:36" ht="43.5">
      <c r="A958" s="1026"/>
      <c r="B958" s="821" t="s">
        <v>3695</v>
      </c>
      <c r="C958" s="822" t="s">
        <v>42</v>
      </c>
      <c r="D958" s="356" t="s">
        <v>3696</v>
      </c>
      <c r="E958" s="356" t="s">
        <v>3637</v>
      </c>
      <c r="F958" s="356" t="s">
        <v>3638</v>
      </c>
      <c r="G958" s="356" t="s">
        <v>3639</v>
      </c>
      <c r="H958" s="356" t="s">
        <v>3640</v>
      </c>
      <c r="I958" s="800" t="s">
        <v>3641</v>
      </c>
      <c r="J958" s="821">
        <v>4</v>
      </c>
      <c r="K958" s="356" t="s">
        <v>3020</v>
      </c>
      <c r="L958" s="356" t="s">
        <v>2821</v>
      </c>
      <c r="M958" s="1254" t="b">
        <v>0</v>
      </c>
      <c r="O958" s="821" t="s">
        <v>958</v>
      </c>
      <c r="P958" s="821">
        <v>20</v>
      </c>
      <c r="Q958" s="821">
        <v>8</v>
      </c>
      <c r="R958" s="356">
        <v>5</v>
      </c>
      <c r="X958" s="821" t="s">
        <v>583</v>
      </c>
      <c r="AD958" s="356" t="s">
        <v>4694</v>
      </c>
      <c r="AJ958" s="356" t="s">
        <v>4607</v>
      </c>
    </row>
    <row r="959" spans="1:36">
      <c r="A959" s="1026"/>
      <c r="C959" s="356"/>
      <c r="H959" s="1070"/>
      <c r="I959" s="1068"/>
      <c r="M959" s="1254" t="b">
        <v>0</v>
      </c>
      <c r="X959" s="356"/>
      <c r="AD959" s="356"/>
    </row>
    <row r="960" spans="1:36" ht="101.45">
      <c r="A960" s="1026"/>
      <c r="C960" s="356" t="s">
        <v>1191</v>
      </c>
      <c r="D960" s="356" t="s">
        <v>1191</v>
      </c>
      <c r="E960" s="356" t="s">
        <v>4811</v>
      </c>
      <c r="F960" s="356" t="s">
        <v>4812</v>
      </c>
      <c r="G960" s="356" t="s">
        <v>4813</v>
      </c>
      <c r="H960" s="356" t="s">
        <v>4814</v>
      </c>
      <c r="J960" s="821">
        <v>5</v>
      </c>
      <c r="K960" s="356" t="s">
        <v>4815</v>
      </c>
      <c r="L960" s="356" t="s">
        <v>2511</v>
      </c>
      <c r="M960" s="1254" t="b">
        <v>0</v>
      </c>
      <c r="O960" s="821" t="s">
        <v>607</v>
      </c>
      <c r="Q960" s="821">
        <v>1</v>
      </c>
      <c r="T960" s="356" t="s">
        <v>4816</v>
      </c>
      <c r="W960" s="356"/>
      <c r="X960" s="356" t="s">
        <v>2944</v>
      </c>
      <c r="AC960" s="821">
        <v>3</v>
      </c>
      <c r="AD960" s="356"/>
      <c r="AF960" s="805" t="s">
        <v>4817</v>
      </c>
      <c r="AJ960" s="356" t="s">
        <v>4818</v>
      </c>
    </row>
    <row r="961" spans="1:36" ht="87">
      <c r="C961" s="1033" t="s">
        <v>1196</v>
      </c>
      <c r="D961" s="1033" t="s">
        <v>1196</v>
      </c>
      <c r="E961" s="356" t="s">
        <v>1469</v>
      </c>
      <c r="F961" s="356" t="s">
        <v>4819</v>
      </c>
      <c r="G961" s="356" t="s">
        <v>4820</v>
      </c>
      <c r="H961" s="356" t="s">
        <v>4814</v>
      </c>
      <c r="J961" s="821">
        <v>5</v>
      </c>
      <c r="K961" s="356" t="s">
        <v>4815</v>
      </c>
      <c r="L961" s="356" t="s">
        <v>2511</v>
      </c>
      <c r="M961" s="1254" t="b">
        <v>0</v>
      </c>
      <c r="O961" s="821" t="s">
        <v>607</v>
      </c>
      <c r="Q961" s="821">
        <v>2</v>
      </c>
      <c r="T961" s="356" t="s">
        <v>4821</v>
      </c>
      <c r="W961" s="356"/>
      <c r="X961" s="356" t="s">
        <v>2944</v>
      </c>
      <c r="AC961" s="821">
        <v>5</v>
      </c>
      <c r="AD961" s="356"/>
      <c r="AF961" s="805" t="s">
        <v>4817</v>
      </c>
      <c r="AJ961" s="356" t="s">
        <v>4818</v>
      </c>
    </row>
    <row r="962" spans="1:36" ht="116.1">
      <c r="C962" s="356" t="s">
        <v>1185</v>
      </c>
      <c r="D962" s="356" t="s">
        <v>1185</v>
      </c>
      <c r="E962" s="356" t="s">
        <v>4822</v>
      </c>
      <c r="F962" s="356" t="s">
        <v>4823</v>
      </c>
      <c r="G962" s="356" t="s">
        <v>4824</v>
      </c>
      <c r="H962" s="356" t="s">
        <v>4825</v>
      </c>
      <c r="J962" s="821">
        <v>5</v>
      </c>
      <c r="K962" s="356" t="s">
        <v>4815</v>
      </c>
      <c r="L962" s="356" t="s">
        <v>2511</v>
      </c>
      <c r="M962" s="1254" t="b">
        <v>0</v>
      </c>
      <c r="O962" s="821" t="s">
        <v>607</v>
      </c>
      <c r="Q962" s="821">
        <v>3</v>
      </c>
      <c r="T962" s="356" t="s">
        <v>4826</v>
      </c>
      <c r="W962" s="356"/>
      <c r="X962" s="356" t="s">
        <v>2944</v>
      </c>
      <c r="AC962" s="821">
        <v>2</v>
      </c>
      <c r="AD962" s="356"/>
      <c r="AF962" s="805" t="s">
        <v>4827</v>
      </c>
      <c r="AJ962" s="356" t="s">
        <v>4818</v>
      </c>
    </row>
    <row r="963" spans="1:36" ht="29.1">
      <c r="B963" s="821" t="s">
        <v>3716</v>
      </c>
      <c r="C963" s="356" t="s">
        <v>101</v>
      </c>
      <c r="D963" s="356" t="s">
        <v>101</v>
      </c>
      <c r="E963" s="356" t="s">
        <v>2956</v>
      </c>
      <c r="F963" s="356" t="s">
        <v>193</v>
      </c>
      <c r="G963" s="356" t="s">
        <v>194</v>
      </c>
      <c r="H963" s="356" t="s">
        <v>193</v>
      </c>
      <c r="I963" s="822" t="s">
        <v>2276</v>
      </c>
      <c r="J963" s="821">
        <v>2</v>
      </c>
      <c r="K963" s="356" t="s">
        <v>2957</v>
      </c>
      <c r="L963" s="356" t="s">
        <v>2958</v>
      </c>
      <c r="M963" s="1254" t="b">
        <v>0</v>
      </c>
      <c r="N963" s="821"/>
      <c r="P963" s="821">
        <v>50</v>
      </c>
      <c r="Q963" s="821" t="s">
        <v>583</v>
      </c>
      <c r="W963" s="1026"/>
      <c r="X963" s="356" t="s">
        <v>583</v>
      </c>
      <c r="AD963" s="356" t="s">
        <v>4694</v>
      </c>
    </row>
    <row r="964" spans="1:36" ht="72.599999999999994">
      <c r="C964" s="1033" t="s">
        <v>222</v>
      </c>
      <c r="D964" s="1033" t="s">
        <v>222</v>
      </c>
      <c r="E964" s="1025" t="s">
        <v>4746</v>
      </c>
      <c r="F964" s="356" t="s">
        <v>4828</v>
      </c>
      <c r="I964" s="356" t="s">
        <v>4748</v>
      </c>
      <c r="J964" s="821">
        <v>5</v>
      </c>
      <c r="K964" s="356" t="s">
        <v>384</v>
      </c>
      <c r="L964" s="356" t="s">
        <v>2525</v>
      </c>
      <c r="M964" s="1254" t="b">
        <v>0</v>
      </c>
      <c r="O964" s="821" t="s">
        <v>384</v>
      </c>
      <c r="P964" s="821">
        <v>20</v>
      </c>
      <c r="Q964" s="821">
        <v>4</v>
      </c>
      <c r="R964" s="821">
        <v>3</v>
      </c>
      <c r="T964" s="356" t="s">
        <v>4829</v>
      </c>
      <c r="W964" s="1314">
        <v>46160</v>
      </c>
      <c r="X964" s="356" t="s">
        <v>2944</v>
      </c>
      <c r="Y964" s="821">
        <v>5</v>
      </c>
      <c r="Z964" s="821" t="s">
        <v>6</v>
      </c>
      <c r="AB964" s="821">
        <v>11</v>
      </c>
      <c r="AC964" s="821">
        <v>1</v>
      </c>
      <c r="AD964" s="356"/>
    </row>
    <row r="965" spans="1:36" ht="116.1">
      <c r="A965" s="1026"/>
      <c r="B965" s="1026"/>
      <c r="C965" s="1033" t="s">
        <v>222</v>
      </c>
      <c r="D965" s="1025" t="s">
        <v>42</v>
      </c>
      <c r="E965" s="1025" t="s">
        <v>2151</v>
      </c>
      <c r="F965" s="1025" t="s">
        <v>4287</v>
      </c>
      <c r="G965" s="1025" t="s">
        <v>4830</v>
      </c>
      <c r="H965" s="1025"/>
      <c r="I965" s="1025"/>
      <c r="J965" s="1026">
        <v>5</v>
      </c>
      <c r="K965" s="1025"/>
      <c r="L965" s="1025" t="s">
        <v>2525</v>
      </c>
      <c r="M965" s="1273" t="b">
        <v>0</v>
      </c>
      <c r="N965" s="1069"/>
      <c r="O965" s="821" t="s">
        <v>384</v>
      </c>
      <c r="P965" s="1026">
        <v>5</v>
      </c>
      <c r="Q965" s="1026"/>
      <c r="R965" s="1026"/>
      <c r="S965" s="1025"/>
      <c r="T965" s="1025" t="s">
        <v>4289</v>
      </c>
      <c r="U965" s="1026"/>
      <c r="V965" s="1026"/>
      <c r="W965" s="1075">
        <v>46161</v>
      </c>
      <c r="X965" s="356" t="s">
        <v>2944</v>
      </c>
      <c r="Y965" s="1026">
        <v>5</v>
      </c>
      <c r="Z965" s="1026" t="s">
        <v>6</v>
      </c>
      <c r="AA965" s="1025"/>
      <c r="AB965" s="1025">
        <v>18.25</v>
      </c>
      <c r="AC965" s="1026">
        <v>2</v>
      </c>
      <c r="AD965" s="1025"/>
      <c r="AE965" s="1025"/>
      <c r="AF965" s="1025"/>
      <c r="AG965" s="1026"/>
      <c r="AJ965" s="356" t="s">
        <v>4831</v>
      </c>
    </row>
    <row r="966" spans="1:36" ht="57.95">
      <c r="A966" s="1026"/>
      <c r="C966" s="356" t="s">
        <v>101</v>
      </c>
      <c r="D966" s="356" t="s">
        <v>101</v>
      </c>
      <c r="E966" s="1025" t="s">
        <v>2279</v>
      </c>
      <c r="F966" s="356" t="s">
        <v>3290</v>
      </c>
      <c r="G966" s="356" t="s">
        <v>3291</v>
      </c>
      <c r="H966" s="356" t="s">
        <v>3292</v>
      </c>
      <c r="I966" s="356" t="s">
        <v>3293</v>
      </c>
      <c r="K966" s="356" t="s">
        <v>3294</v>
      </c>
      <c r="L966" s="356" t="s">
        <v>2525</v>
      </c>
      <c r="M966" s="1254" t="b">
        <v>0</v>
      </c>
      <c r="O966" s="1026" t="s">
        <v>1213</v>
      </c>
      <c r="P966" s="1026">
        <v>20</v>
      </c>
      <c r="Q966" s="1026"/>
      <c r="R966" s="1026"/>
      <c r="S966" s="1025"/>
      <c r="T966" s="1025"/>
      <c r="U966" s="1026"/>
      <c r="W966" s="1026"/>
      <c r="X966" s="356" t="s">
        <v>583</v>
      </c>
      <c r="Y966" s="1026"/>
      <c r="Z966" s="1026"/>
      <c r="AA966" s="1025"/>
      <c r="AB966" s="1026"/>
      <c r="AC966" s="1026"/>
      <c r="AD966" s="1025" t="s">
        <v>4694</v>
      </c>
      <c r="AE966" s="1025"/>
      <c r="AF966" s="1025"/>
      <c r="AG966" s="1026"/>
    </row>
    <row r="967" spans="1:36" ht="87">
      <c r="C967" s="822" t="s">
        <v>180</v>
      </c>
      <c r="D967" s="356" t="s">
        <v>4212</v>
      </c>
      <c r="E967" s="356" t="s">
        <v>4182</v>
      </c>
      <c r="F967" s="786" t="s">
        <v>4292</v>
      </c>
      <c r="G967" s="356" t="s">
        <v>4184</v>
      </c>
      <c r="I967" s="356" t="s">
        <v>4293</v>
      </c>
      <c r="J967" s="821">
        <v>5</v>
      </c>
      <c r="K967" s="356" t="s">
        <v>2844</v>
      </c>
      <c r="L967" s="356" t="s">
        <v>2525</v>
      </c>
      <c r="M967" s="1254" t="b">
        <v>0</v>
      </c>
      <c r="N967" s="1062">
        <v>46058</v>
      </c>
      <c r="O967" s="821" t="s">
        <v>2844</v>
      </c>
      <c r="P967" s="821">
        <v>20</v>
      </c>
      <c r="Q967" s="821">
        <v>1</v>
      </c>
      <c r="S967" s="1025"/>
      <c r="T967" s="356" t="s">
        <v>4294</v>
      </c>
      <c r="W967" s="1024">
        <v>46155</v>
      </c>
      <c r="X967" s="356" t="s">
        <v>2944</v>
      </c>
      <c r="Y967" s="821">
        <v>5</v>
      </c>
      <c r="Z967" s="821" t="s">
        <v>6</v>
      </c>
      <c r="AB967" s="821">
        <v>20</v>
      </c>
      <c r="AC967" s="821">
        <v>1</v>
      </c>
      <c r="AD967" s="356"/>
    </row>
    <row r="968" spans="1:36" ht="29.1">
      <c r="C968" s="822" t="s">
        <v>704</v>
      </c>
      <c r="D968" s="356" t="s">
        <v>704</v>
      </c>
      <c r="E968" s="356" t="s">
        <v>4832</v>
      </c>
      <c r="F968" s="356" t="s">
        <v>4833</v>
      </c>
      <c r="G968" s="356" t="s">
        <v>4834</v>
      </c>
      <c r="J968" s="821">
        <v>5</v>
      </c>
      <c r="K968" s="356" t="s">
        <v>1634</v>
      </c>
      <c r="L968" s="356" t="s">
        <v>2525</v>
      </c>
      <c r="O968" s="821" t="s">
        <v>1634</v>
      </c>
      <c r="Q968" s="821">
        <v>1</v>
      </c>
      <c r="X968" s="356" t="s">
        <v>2944</v>
      </c>
      <c r="AD968" s="356"/>
    </row>
    <row r="969" spans="1:36" ht="57.95">
      <c r="C969" s="822" t="s">
        <v>222</v>
      </c>
      <c r="D969" s="356" t="s">
        <v>222</v>
      </c>
      <c r="E969" s="356" t="s">
        <v>4835</v>
      </c>
      <c r="F969" s="356" t="s">
        <v>4836</v>
      </c>
      <c r="G969" s="356" t="s">
        <v>4837</v>
      </c>
      <c r="I969" s="356" t="s">
        <v>4838</v>
      </c>
      <c r="X969" s="821" t="s">
        <v>2944</v>
      </c>
      <c r="Y969" s="821">
        <v>5</v>
      </c>
      <c r="Z969" s="821" t="s">
        <v>6</v>
      </c>
      <c r="AB969" s="821">
        <v>12</v>
      </c>
      <c r="AC969" s="821">
        <v>1</v>
      </c>
    </row>
    <row r="970" spans="1:36" ht="159.6">
      <c r="C970" s="822" t="s">
        <v>222</v>
      </c>
      <c r="D970" s="356" t="s">
        <v>222</v>
      </c>
      <c r="E970" s="356" t="s">
        <v>4839</v>
      </c>
      <c r="F970" s="356" t="s">
        <v>4840</v>
      </c>
      <c r="G970" s="800" t="s">
        <v>4841</v>
      </c>
      <c r="H970" s="356" t="s">
        <v>4842</v>
      </c>
      <c r="X970" s="821" t="s">
        <v>2944</v>
      </c>
      <c r="Y970" s="821">
        <v>5</v>
      </c>
      <c r="Z970" s="821" t="s">
        <v>6</v>
      </c>
      <c r="AB970" s="821">
        <v>16</v>
      </c>
      <c r="AC970" s="821">
        <v>1</v>
      </c>
    </row>
  </sheetData>
  <sheetProtection autoFilter="0"/>
  <autoFilter ref="A1:AJ970" xr:uid="{97F0FEC7-2E97-4274-BE7A-81BFF615971C}"/>
  <conditionalFormatting sqref="A126 A108 A83 A144 A162 A180 A198 A216 A234 A252 A270 A288 A306 A324 A342 A360 A378 A396 A414 A432 A450 A468 A486 A504 A522 A540 A558 A576 A594 A612 A630 A648 A666 A684 A702">
    <cfRule type="duplicateValues" dxfId="545" priority="161"/>
  </conditionalFormatting>
  <conditionalFormatting sqref="A127:A143 A84:A107 A1:A67 A145:A161 A163:A179 A181:A197 A199:A215 A217:A233 A235:A251 A253:A269 A271:A287 A289:A305 A307:A323 A325:A341 A343:A359 A361:A377 A379:A395 A397:A413 A415:A431 A433:A449 A451:A467 A469:A485 A487:A503 A505:A521 A523:A539 A541:A557 A559:A575 A577:A593 A595:A611 A613:A629 A631:A647 A649:A665 A667:A683 A685:A701 A703:A964 A109:A125 A967:A1048576 A81:A82 A70:A79">
    <cfRule type="duplicateValues" dxfId="544" priority="917"/>
  </conditionalFormatting>
  <conditionalFormatting sqref="A965:B965">
    <cfRule type="duplicateValues" dxfId="543" priority="18"/>
  </conditionalFormatting>
  <conditionalFormatting sqref="A966:B966">
    <cfRule type="duplicateValues" dxfId="542" priority="10"/>
  </conditionalFormatting>
  <conditionalFormatting sqref="B18:B27">
    <cfRule type="duplicateValues" dxfId="541" priority="288"/>
  </conditionalFormatting>
  <conditionalFormatting sqref="B28:B47">
    <cfRule type="duplicateValues" dxfId="540" priority="1236"/>
  </conditionalFormatting>
  <conditionalFormatting sqref="B57">
    <cfRule type="duplicateValues" dxfId="539" priority="87"/>
  </conditionalFormatting>
  <conditionalFormatting sqref="B58">
    <cfRule type="duplicateValues" dxfId="538" priority="90"/>
  </conditionalFormatting>
  <conditionalFormatting sqref="B61:B62">
    <cfRule type="duplicateValues" dxfId="537" priority="179"/>
  </conditionalFormatting>
  <conditionalFormatting sqref="B65">
    <cfRule type="duplicateValues" dxfId="536" priority="35"/>
  </conditionalFormatting>
  <conditionalFormatting sqref="B68:B69">
    <cfRule type="duplicateValues" dxfId="535" priority="3"/>
  </conditionalFormatting>
  <conditionalFormatting sqref="B71">
    <cfRule type="duplicateValues" dxfId="534" priority="28"/>
  </conditionalFormatting>
  <conditionalFormatting sqref="B83">
    <cfRule type="duplicateValues" dxfId="533" priority="86"/>
  </conditionalFormatting>
  <conditionalFormatting sqref="B85">
    <cfRule type="duplicateValues" dxfId="532" priority="85"/>
  </conditionalFormatting>
  <conditionalFormatting sqref="B86">
    <cfRule type="duplicateValues" dxfId="531" priority="128"/>
  </conditionalFormatting>
  <conditionalFormatting sqref="B91">
    <cfRule type="duplicateValues" dxfId="530" priority="54"/>
  </conditionalFormatting>
  <conditionalFormatting sqref="B92">
    <cfRule type="duplicateValues" dxfId="529" priority="84"/>
  </conditionalFormatting>
  <conditionalFormatting sqref="B94">
    <cfRule type="duplicateValues" dxfId="528" priority="80"/>
  </conditionalFormatting>
  <conditionalFormatting sqref="B96">
    <cfRule type="duplicateValues" dxfId="527" priority="1315"/>
  </conditionalFormatting>
  <conditionalFormatting sqref="B97:B98">
    <cfRule type="duplicateValues" dxfId="526" priority="68"/>
  </conditionalFormatting>
  <conditionalFormatting sqref="B99:B100">
    <cfRule type="duplicateValues" dxfId="525" priority="56"/>
  </conditionalFormatting>
  <conditionalFormatting sqref="B103">
    <cfRule type="duplicateValues" dxfId="524" priority="48"/>
  </conditionalFormatting>
  <conditionalFormatting sqref="B104">
    <cfRule type="duplicateValues" dxfId="523" priority="39"/>
  </conditionalFormatting>
  <conditionalFormatting sqref="B106:B107">
    <cfRule type="duplicateValues" dxfId="522" priority="108"/>
  </conditionalFormatting>
  <conditionalFormatting sqref="B108">
    <cfRule type="duplicateValues" dxfId="521" priority="101"/>
  </conditionalFormatting>
  <conditionalFormatting sqref="B109">
    <cfRule type="duplicateValues" dxfId="520" priority="97"/>
  </conditionalFormatting>
  <conditionalFormatting sqref="B111">
    <cfRule type="duplicateValues" dxfId="519" priority="24"/>
  </conditionalFormatting>
  <conditionalFormatting sqref="E31">
    <cfRule type="duplicateValues" dxfId="518" priority="277"/>
    <cfRule type="duplicateValues" dxfId="517" priority="276"/>
  </conditionalFormatting>
  <conditionalFormatting sqref="E40:E43 E45">
    <cfRule type="duplicateValues" dxfId="516" priority="1238"/>
  </conditionalFormatting>
  <conditionalFormatting sqref="E40:E43 E45:E46">
    <cfRule type="duplicateValues" dxfId="515" priority="1240"/>
    <cfRule type="duplicateValues" dxfId="514" priority="1239"/>
  </conditionalFormatting>
  <conditionalFormatting sqref="E61">
    <cfRule type="duplicateValues" dxfId="513" priority="177"/>
    <cfRule type="duplicateValues" dxfId="512" priority="178"/>
  </conditionalFormatting>
  <conditionalFormatting sqref="E71">
    <cfRule type="duplicateValues" dxfId="511" priority="33"/>
    <cfRule type="duplicateValues" dxfId="510" priority="34"/>
  </conditionalFormatting>
  <conditionalFormatting sqref="E93">
    <cfRule type="duplicateValues" dxfId="509" priority="146"/>
    <cfRule type="duplicateValues" dxfId="508" priority="145"/>
    <cfRule type="duplicateValues" dxfId="507" priority="144"/>
  </conditionalFormatting>
  <conditionalFormatting sqref="E97:E98">
    <cfRule type="duplicateValues" dxfId="506" priority="75"/>
    <cfRule type="duplicateValues" dxfId="505" priority="76"/>
    <cfRule type="duplicateValues" dxfId="504" priority="77"/>
  </conditionalFormatting>
  <conditionalFormatting sqref="E99:E100">
    <cfRule type="duplicateValues" dxfId="503" priority="61"/>
    <cfRule type="duplicateValues" dxfId="502" priority="62"/>
  </conditionalFormatting>
  <conditionalFormatting sqref="E106:E107">
    <cfRule type="duplicateValues" dxfId="501" priority="117"/>
    <cfRule type="duplicateValues" dxfId="500" priority="116"/>
    <cfRule type="duplicateValues" dxfId="499" priority="115"/>
  </conditionalFormatting>
  <conditionalFormatting sqref="E108">
    <cfRule type="duplicateValues" dxfId="498" priority="107"/>
    <cfRule type="duplicateValues" dxfId="497" priority="106"/>
  </conditionalFormatting>
  <conditionalFormatting sqref="E964">
    <cfRule type="duplicateValues" dxfId="496" priority="20"/>
    <cfRule type="duplicateValues" dxfId="495" priority="19"/>
  </conditionalFormatting>
  <conditionalFormatting sqref="F1:F2">
    <cfRule type="duplicateValues" dxfId="494" priority="453"/>
    <cfRule type="duplicateValues" dxfId="493" priority="454"/>
  </conditionalFormatting>
  <conditionalFormatting sqref="F26 F23:F24 F18:F20">
    <cfRule type="duplicateValues" dxfId="492" priority="289"/>
    <cfRule type="duplicateValues" dxfId="491" priority="290"/>
  </conditionalFormatting>
  <conditionalFormatting sqref="F28:F29">
    <cfRule type="duplicateValues" dxfId="490" priority="283"/>
    <cfRule type="duplicateValues" dxfId="489" priority="282"/>
  </conditionalFormatting>
  <conditionalFormatting sqref="F34">
    <cfRule type="duplicateValues" dxfId="488" priority="274"/>
    <cfRule type="duplicateValues" dxfId="487" priority="275"/>
  </conditionalFormatting>
  <conditionalFormatting sqref="F37 F35 F30:F32">
    <cfRule type="duplicateValues" dxfId="486" priority="279"/>
    <cfRule type="duplicateValues" dxfId="485" priority="278"/>
  </conditionalFormatting>
  <conditionalFormatting sqref="F38">
    <cfRule type="duplicateValues" dxfId="484" priority="266"/>
    <cfRule type="duplicateValues" dxfId="483" priority="265"/>
    <cfRule type="duplicateValues" dxfId="482" priority="267"/>
  </conditionalFormatting>
  <conditionalFormatting sqref="F38:F45">
    <cfRule type="duplicateValues" dxfId="481" priority="1244"/>
    <cfRule type="duplicateValues" dxfId="480" priority="1243"/>
  </conditionalFormatting>
  <conditionalFormatting sqref="F39">
    <cfRule type="duplicateValues" dxfId="479" priority="262"/>
    <cfRule type="duplicateValues" dxfId="478" priority="261"/>
    <cfRule type="duplicateValues" dxfId="477" priority="260"/>
  </conditionalFormatting>
  <conditionalFormatting sqref="F40">
    <cfRule type="duplicateValues" dxfId="476" priority="252"/>
    <cfRule type="duplicateValues" dxfId="475" priority="251"/>
    <cfRule type="duplicateValues" dxfId="474" priority="250"/>
  </conditionalFormatting>
  <conditionalFormatting sqref="F41">
    <cfRule type="duplicateValues" dxfId="473" priority="247"/>
    <cfRule type="duplicateValues" dxfId="472" priority="246"/>
    <cfRule type="duplicateValues" dxfId="471" priority="245"/>
  </conditionalFormatting>
  <conditionalFormatting sqref="F42">
    <cfRule type="duplicateValues" dxfId="470" priority="240"/>
    <cfRule type="duplicateValues" dxfId="469" priority="241"/>
    <cfRule type="duplicateValues" dxfId="468" priority="242"/>
  </conditionalFormatting>
  <conditionalFormatting sqref="F43">
    <cfRule type="duplicateValues" dxfId="467" priority="235"/>
    <cfRule type="duplicateValues" dxfId="466" priority="236"/>
    <cfRule type="duplicateValues" dxfId="465" priority="237"/>
  </conditionalFormatting>
  <conditionalFormatting sqref="F44">
    <cfRule type="duplicateValues" dxfId="464" priority="232"/>
    <cfRule type="duplicateValues" dxfId="463" priority="230"/>
    <cfRule type="duplicateValues" dxfId="462" priority="231"/>
  </conditionalFormatting>
  <conditionalFormatting sqref="F45">
    <cfRule type="duplicateValues" dxfId="461" priority="1186"/>
    <cfRule type="duplicateValues" dxfId="460" priority="1185"/>
    <cfRule type="duplicateValues" dxfId="459" priority="1184"/>
  </conditionalFormatting>
  <conditionalFormatting sqref="F48">
    <cfRule type="duplicateValues" dxfId="458" priority="216"/>
    <cfRule type="duplicateValues" dxfId="457" priority="217"/>
  </conditionalFormatting>
  <conditionalFormatting sqref="F49">
    <cfRule type="duplicateValues" dxfId="456" priority="214"/>
    <cfRule type="duplicateValues" dxfId="455" priority="213"/>
  </conditionalFormatting>
  <conditionalFormatting sqref="F50">
    <cfRule type="duplicateValues" dxfId="454" priority="208"/>
    <cfRule type="duplicateValues" dxfId="453" priority="209"/>
    <cfRule type="duplicateValues" dxfId="452" priority="210"/>
  </conditionalFormatting>
  <conditionalFormatting sqref="F51">
    <cfRule type="duplicateValues" dxfId="451" priority="203"/>
    <cfRule type="duplicateValues" dxfId="450" priority="202"/>
    <cfRule type="duplicateValues" dxfId="449" priority="201"/>
  </conditionalFormatting>
  <conditionalFormatting sqref="F62">
    <cfRule type="duplicateValues" dxfId="448" priority="175"/>
    <cfRule type="duplicateValues" dxfId="447" priority="174"/>
  </conditionalFormatting>
  <conditionalFormatting sqref="F65">
    <cfRule type="duplicateValues" dxfId="446" priority="36"/>
    <cfRule type="duplicateValues" dxfId="445" priority="37"/>
  </conditionalFormatting>
  <conditionalFormatting sqref="F68:F69">
    <cfRule type="duplicateValues" dxfId="444" priority="4"/>
    <cfRule type="duplicateValues" dxfId="443" priority="5"/>
    <cfRule type="duplicateValues" dxfId="442" priority="6"/>
  </conditionalFormatting>
  <conditionalFormatting sqref="F71">
    <cfRule type="duplicateValues" dxfId="441" priority="30"/>
    <cfRule type="duplicateValues" dxfId="440" priority="31"/>
    <cfRule type="duplicateValues" dxfId="439" priority="32"/>
  </conditionalFormatting>
  <conditionalFormatting sqref="F75">
    <cfRule type="duplicateValues" dxfId="438" priority="166"/>
    <cfRule type="duplicateValues" dxfId="437" priority="165"/>
  </conditionalFormatting>
  <conditionalFormatting sqref="F76">
    <cfRule type="duplicateValues" dxfId="436" priority="7"/>
    <cfRule type="duplicateValues" dxfId="435" priority="8"/>
  </conditionalFormatting>
  <conditionalFormatting sqref="F77 F80">
    <cfRule type="duplicateValues" dxfId="434" priority="163"/>
    <cfRule type="duplicateValues" dxfId="433" priority="162"/>
  </conditionalFormatting>
  <conditionalFormatting sqref="F81">
    <cfRule type="duplicateValues" dxfId="432" priority="169"/>
    <cfRule type="duplicateValues" dxfId="431" priority="168"/>
  </conditionalFormatting>
  <conditionalFormatting sqref="F85">
    <cfRule type="duplicateValues" dxfId="430" priority="154"/>
    <cfRule type="duplicateValues" dxfId="429" priority="155"/>
  </conditionalFormatting>
  <conditionalFormatting sqref="F86">
    <cfRule type="duplicateValues" dxfId="428" priority="129"/>
    <cfRule type="duplicateValues" dxfId="427" priority="130"/>
  </conditionalFormatting>
  <conditionalFormatting sqref="F90">
    <cfRule type="duplicateValues" dxfId="426" priority="152"/>
    <cfRule type="duplicateValues" dxfId="425" priority="151"/>
  </conditionalFormatting>
  <conditionalFormatting sqref="F92">
    <cfRule type="duplicateValues" dxfId="424" priority="148"/>
    <cfRule type="duplicateValues" dxfId="423" priority="149"/>
  </conditionalFormatting>
  <conditionalFormatting sqref="F93">
    <cfRule type="duplicateValues" dxfId="422" priority="147"/>
    <cfRule type="duplicateValues" dxfId="421" priority="143"/>
    <cfRule type="duplicateValues" dxfId="420" priority="141"/>
    <cfRule type="duplicateValues" dxfId="419" priority="140"/>
    <cfRule type="duplicateValues" dxfId="418" priority="142"/>
  </conditionalFormatting>
  <conditionalFormatting sqref="F94">
    <cfRule type="duplicateValues" dxfId="417" priority="81"/>
    <cfRule type="duplicateValues" dxfId="416" priority="82"/>
  </conditionalFormatting>
  <conditionalFormatting sqref="F95">
    <cfRule type="duplicateValues" dxfId="415" priority="134"/>
    <cfRule type="duplicateValues" dxfId="414" priority="133"/>
    <cfRule type="duplicateValues" dxfId="413" priority="135"/>
  </conditionalFormatting>
  <conditionalFormatting sqref="F96">
    <cfRule type="duplicateValues" dxfId="412" priority="126"/>
    <cfRule type="duplicateValues" dxfId="411" priority="125"/>
    <cfRule type="duplicateValues" dxfId="410" priority="123"/>
  </conditionalFormatting>
  <conditionalFormatting sqref="F97">
    <cfRule type="duplicateValues" dxfId="409" priority="71"/>
    <cfRule type="duplicateValues" dxfId="408" priority="72"/>
    <cfRule type="duplicateValues" dxfId="407" priority="73"/>
  </conditionalFormatting>
  <conditionalFormatting sqref="F97:F98">
    <cfRule type="duplicateValues" dxfId="406" priority="78"/>
    <cfRule type="duplicateValues" dxfId="405" priority="74"/>
  </conditionalFormatting>
  <conditionalFormatting sqref="F98">
    <cfRule type="duplicateValues" dxfId="404" priority="65"/>
    <cfRule type="duplicateValues" dxfId="403" priority="66"/>
    <cfRule type="duplicateValues" dxfId="402" priority="67"/>
  </conditionalFormatting>
  <conditionalFormatting sqref="F99:F100">
    <cfRule type="duplicateValues" dxfId="401" priority="58"/>
    <cfRule type="duplicateValues" dxfId="400" priority="60"/>
    <cfRule type="duplicateValues" dxfId="399" priority="59"/>
  </conditionalFormatting>
  <conditionalFormatting sqref="F101">
    <cfRule type="duplicateValues" dxfId="398" priority="120"/>
    <cfRule type="duplicateValues" dxfId="397" priority="119"/>
  </conditionalFormatting>
  <conditionalFormatting sqref="F103">
    <cfRule type="duplicateValues" dxfId="396" priority="51"/>
    <cfRule type="duplicateValues" dxfId="395" priority="53"/>
    <cfRule type="duplicateValues" dxfId="394" priority="52"/>
  </conditionalFormatting>
  <conditionalFormatting sqref="F104">
    <cfRule type="duplicateValues" dxfId="393" priority="43"/>
    <cfRule type="duplicateValues" dxfId="392" priority="42"/>
    <cfRule type="duplicateValues" dxfId="391" priority="44"/>
  </conditionalFormatting>
  <conditionalFormatting sqref="F105">
    <cfRule type="duplicateValues" dxfId="390" priority="1006"/>
    <cfRule type="duplicateValues" dxfId="389" priority="1007"/>
  </conditionalFormatting>
  <conditionalFormatting sqref="F106:F107">
    <cfRule type="duplicateValues" dxfId="388" priority="118"/>
    <cfRule type="duplicateValues" dxfId="387" priority="114"/>
    <cfRule type="duplicateValues" dxfId="386" priority="113"/>
    <cfRule type="duplicateValues" dxfId="385" priority="112"/>
    <cfRule type="duplicateValues" dxfId="384" priority="111"/>
  </conditionalFormatting>
  <conditionalFormatting sqref="F108">
    <cfRule type="duplicateValues" dxfId="383" priority="104"/>
    <cfRule type="duplicateValues" dxfId="382" priority="103"/>
    <cfRule type="duplicateValues" dxfId="381" priority="105"/>
  </conditionalFormatting>
  <conditionalFormatting sqref="F109">
    <cfRule type="duplicateValues" dxfId="380" priority="99"/>
    <cfRule type="duplicateValues" dxfId="379" priority="98"/>
  </conditionalFormatting>
  <conditionalFormatting sqref="F111:F112">
    <cfRule type="duplicateValues" dxfId="378" priority="1"/>
    <cfRule type="duplicateValues" dxfId="377" priority="2"/>
  </conditionalFormatting>
  <conditionalFormatting sqref="F759">
    <cfRule type="duplicateValues" dxfId="376" priority="95"/>
    <cfRule type="duplicateValues" dxfId="375" priority="94"/>
  </conditionalFormatting>
  <conditionalFormatting sqref="F760">
    <cfRule type="duplicateValues" dxfId="374" priority="92"/>
  </conditionalFormatting>
  <conditionalFormatting sqref="F761:F964 F117:F118 F102 F52:F56 F4 F10:F17 F59:F60 F63:F64 F72:F74 F82 F84 F87 F66:F67 F110 F967:F1048576 F78:F79 F120:F758">
    <cfRule type="duplicateValues" dxfId="373" priority="1357"/>
    <cfRule type="duplicateValues" dxfId="372" priority="1358"/>
  </conditionalFormatting>
  <conditionalFormatting sqref="F966">
    <cfRule type="duplicateValues" dxfId="371" priority="15"/>
    <cfRule type="duplicateValues" dxfId="370" priority="17"/>
    <cfRule type="duplicateValues" dxfId="369" priority="16"/>
    <cfRule type="duplicateValues" dxfId="368" priority="14"/>
    <cfRule type="duplicateValues" dxfId="367" priority="13"/>
  </conditionalFormatting>
  <conditionalFormatting sqref="G1:G2">
    <cfRule type="duplicateValues" dxfId="366" priority="452"/>
  </conditionalFormatting>
  <conditionalFormatting sqref="G20">
    <cfRule type="duplicateValues" dxfId="365" priority="287"/>
    <cfRule type="duplicateValues" dxfId="364" priority="286"/>
  </conditionalFormatting>
  <conditionalFormatting sqref="G25">
    <cfRule type="duplicateValues" dxfId="363" priority="285"/>
  </conditionalFormatting>
  <conditionalFormatting sqref="G26 G21:G24 G18:G19">
    <cfRule type="duplicateValues" dxfId="362" priority="291"/>
  </conditionalFormatting>
  <conditionalFormatting sqref="G28:G29">
    <cfRule type="duplicateValues" dxfId="361" priority="284"/>
  </conditionalFormatting>
  <conditionalFormatting sqref="G34">
    <cfRule type="duplicateValues" dxfId="360" priority="273"/>
  </conditionalFormatting>
  <conditionalFormatting sqref="G37 G35 G30:G32">
    <cfRule type="duplicateValues" dxfId="359" priority="280"/>
  </conditionalFormatting>
  <conditionalFormatting sqref="G38">
    <cfRule type="duplicateValues" dxfId="358" priority="263"/>
    <cfRule type="duplicateValues" dxfId="357" priority="264"/>
  </conditionalFormatting>
  <conditionalFormatting sqref="G39">
    <cfRule type="duplicateValues" dxfId="356" priority="258"/>
    <cfRule type="duplicateValues" dxfId="355" priority="259"/>
  </conditionalFormatting>
  <conditionalFormatting sqref="G40">
    <cfRule type="duplicateValues" dxfId="354" priority="248"/>
    <cfRule type="duplicateValues" dxfId="353" priority="249"/>
  </conditionalFormatting>
  <conditionalFormatting sqref="G41">
    <cfRule type="duplicateValues" dxfId="352" priority="243"/>
    <cfRule type="duplicateValues" dxfId="351" priority="244"/>
  </conditionalFormatting>
  <conditionalFormatting sqref="G42">
    <cfRule type="duplicateValues" dxfId="350" priority="238"/>
    <cfRule type="duplicateValues" dxfId="349" priority="239"/>
  </conditionalFormatting>
  <conditionalFormatting sqref="G43">
    <cfRule type="duplicateValues" dxfId="348" priority="233"/>
    <cfRule type="duplicateValues" dxfId="347" priority="234"/>
  </conditionalFormatting>
  <conditionalFormatting sqref="G44">
    <cfRule type="duplicateValues" dxfId="346" priority="229"/>
    <cfRule type="duplicateValues" dxfId="345" priority="228"/>
  </conditionalFormatting>
  <conditionalFormatting sqref="G45">
    <cfRule type="duplicateValues" dxfId="344" priority="1218"/>
    <cfRule type="duplicateValues" dxfId="343" priority="1217"/>
  </conditionalFormatting>
  <conditionalFormatting sqref="G48">
    <cfRule type="duplicateValues" dxfId="342" priority="218"/>
  </conditionalFormatting>
  <conditionalFormatting sqref="G49">
    <cfRule type="duplicateValues" dxfId="341" priority="215"/>
  </conditionalFormatting>
  <conditionalFormatting sqref="G50">
    <cfRule type="duplicateValues" dxfId="340" priority="206"/>
    <cfRule type="duplicateValues" dxfId="339" priority="207"/>
  </conditionalFormatting>
  <conditionalFormatting sqref="G51">
    <cfRule type="duplicateValues" dxfId="338" priority="204"/>
    <cfRule type="duplicateValues" dxfId="337" priority="205"/>
  </conditionalFormatting>
  <conditionalFormatting sqref="G62">
    <cfRule type="duplicateValues" dxfId="336" priority="176"/>
  </conditionalFormatting>
  <conditionalFormatting sqref="G65">
    <cfRule type="duplicateValues" dxfId="335" priority="38"/>
  </conditionalFormatting>
  <conditionalFormatting sqref="G71">
    <cfRule type="duplicateValues" dxfId="334" priority="29"/>
  </conditionalFormatting>
  <conditionalFormatting sqref="G75">
    <cfRule type="duplicateValues" dxfId="333" priority="167"/>
  </conditionalFormatting>
  <conditionalFormatting sqref="G76">
    <cfRule type="duplicateValues" dxfId="332" priority="9"/>
  </conditionalFormatting>
  <conditionalFormatting sqref="G77">
    <cfRule type="duplicateValues" dxfId="331" priority="164"/>
  </conditionalFormatting>
  <conditionalFormatting sqref="G81">
    <cfRule type="duplicateValues" dxfId="330" priority="170"/>
  </conditionalFormatting>
  <conditionalFormatting sqref="G85">
    <cfRule type="duplicateValues" dxfId="329" priority="156"/>
  </conditionalFormatting>
  <conditionalFormatting sqref="G86">
    <cfRule type="duplicateValues" dxfId="328" priority="131"/>
  </conditionalFormatting>
  <conditionalFormatting sqref="G90">
    <cfRule type="duplicateValues" dxfId="327" priority="153"/>
  </conditionalFormatting>
  <conditionalFormatting sqref="G92">
    <cfRule type="duplicateValues" dxfId="326" priority="150"/>
  </conditionalFormatting>
  <conditionalFormatting sqref="G93">
    <cfRule type="duplicateValues" dxfId="325" priority="138"/>
    <cfRule type="duplicateValues" dxfId="324" priority="139"/>
  </conditionalFormatting>
  <conditionalFormatting sqref="G94">
    <cfRule type="duplicateValues" dxfId="323" priority="83"/>
  </conditionalFormatting>
  <conditionalFormatting sqref="G95">
    <cfRule type="duplicateValues" dxfId="322" priority="132"/>
  </conditionalFormatting>
  <conditionalFormatting sqref="G96">
    <cfRule type="duplicateValues" dxfId="321" priority="124"/>
    <cfRule type="duplicateValues" dxfId="320" priority="127"/>
  </conditionalFormatting>
  <conditionalFormatting sqref="G97">
    <cfRule type="duplicateValues" dxfId="319" priority="69"/>
    <cfRule type="duplicateValues" dxfId="318" priority="70"/>
  </conditionalFormatting>
  <conditionalFormatting sqref="G98">
    <cfRule type="duplicateValues" dxfId="317" priority="64"/>
    <cfRule type="duplicateValues" dxfId="316" priority="63"/>
  </conditionalFormatting>
  <conditionalFormatting sqref="G99:G100">
    <cfRule type="duplicateValues" dxfId="315" priority="57"/>
  </conditionalFormatting>
  <conditionalFormatting sqref="G101">
    <cfRule type="duplicateValues" dxfId="314" priority="121"/>
  </conditionalFormatting>
  <conditionalFormatting sqref="G103">
    <cfRule type="duplicateValues" dxfId="313" priority="49"/>
    <cfRule type="duplicateValues" dxfId="312" priority="50"/>
  </conditionalFormatting>
  <conditionalFormatting sqref="G104">
    <cfRule type="duplicateValues" dxfId="311" priority="41"/>
    <cfRule type="duplicateValues" dxfId="310" priority="40"/>
  </conditionalFormatting>
  <conditionalFormatting sqref="G105">
    <cfRule type="duplicateValues" dxfId="309" priority="1036"/>
  </conditionalFormatting>
  <conditionalFormatting sqref="G106:G107">
    <cfRule type="duplicateValues" dxfId="308" priority="110"/>
    <cfRule type="duplicateValues" dxfId="307" priority="109"/>
  </conditionalFormatting>
  <conditionalFormatting sqref="G108">
    <cfRule type="duplicateValues" dxfId="306" priority="102"/>
  </conditionalFormatting>
  <conditionalFormatting sqref="G109">
    <cfRule type="duplicateValues" dxfId="305" priority="100"/>
  </conditionalFormatting>
  <conditionalFormatting sqref="G759">
    <cfRule type="duplicateValues" dxfId="304" priority="96"/>
  </conditionalFormatting>
  <conditionalFormatting sqref="G760">
    <cfRule type="duplicateValues" dxfId="303" priority="93"/>
  </conditionalFormatting>
  <conditionalFormatting sqref="G761:G964 G117:G118 G102 G52:G56 G3:G4 G10:G17 G59:G60 G63:G64 G74 H73 G82 G84 G87 G66:G67 G72 G110 G967:G1048576 G70 G78:G79 G120:G758">
    <cfRule type="duplicateValues" dxfId="302" priority="1391"/>
  </conditionalFormatting>
  <conditionalFormatting sqref="G966">
    <cfRule type="duplicateValues" dxfId="301" priority="11"/>
    <cfRule type="duplicateValues" dxfId="300" priority="12"/>
  </conditionalFormatting>
  <conditionalFormatting sqref="G46:H46">
    <cfRule type="duplicateValues" dxfId="299" priority="221"/>
    <cfRule type="duplicateValues" dxfId="298" priority="222"/>
  </conditionalFormatting>
  <conditionalFormatting sqref="G100:H100">
    <cfRule type="duplicateValues" dxfId="297" priority="55"/>
  </conditionalFormatting>
  <conditionalFormatting sqref="H49">
    <cfRule type="duplicateValues" dxfId="296" priority="212"/>
  </conditionalFormatting>
  <conditionalFormatting sqref="H57">
    <cfRule type="duplicateValues" dxfId="295" priority="89"/>
    <cfRule type="duplicateValues" dxfId="294" priority="88"/>
  </conditionalFormatting>
  <conditionalFormatting sqref="I49">
    <cfRule type="duplicateValues" dxfId="293" priority="211"/>
  </conditionalFormatting>
  <dataValidations count="6">
    <dataValidation allowBlank="1" showInputMessage="1" showErrorMessage="1" sqref="P2 P28:P29 Q31 P35 P44:P45 O61:P61 P32 P83 P85:P86 P101 P97 P75" xr:uid="{779BE820-4095-4FDF-9F41-706814347A1D}"/>
    <dataValidation type="list" allowBlank="1" showInputMessage="1" showErrorMessage="1" sqref="U28:U29 Y63:Y74 X80:X81 AD966 Y25:Y56 U86 Y59:Y60 Y967:Y1048576 AD106 Y3:Y11 Y13:Y23 Y81:Y110 Y113:Y965" xr:uid="{668AB1B7-227A-42F6-8E4C-2E8BFA801C7B}">
      <formula1>"0, 1, 2, 3, 4, 5, 6, 7, 8, 9, 10, 11, 12"</formula1>
    </dataValidation>
    <dataValidation type="list" allowBlank="1" showInputMessage="1" showErrorMessage="1" sqref="L3:L10 L28:L38 L108 L95:L97 M968:M1048576 L12:L17 L99:L102 M761:M961 M296:M758 L59:L69 L48:L57 M964 L71:L93 L967:L1048576 L110:L965" xr:uid="{16337B5E-0CE9-4E3F-BBFB-A6B28207EC46}">
      <formula1>"New, Enhancement, Bugs, Compliance, Carry Over"</formula1>
    </dataValidation>
    <dataValidation type="list" allowBlank="1" showInputMessage="1" showErrorMessage="1" sqref="V28:V29 Z63:Z74 Y62 Z81:Z105 U83 Z25:Z56 V86 U75 Z59:Z60 Y81 Y966 Y58 Z967:Z1048576 Z3:Z23 Z108:Z110 Z113:Z965" xr:uid="{023C2904-8266-4099-822A-FCCB730117F8}">
      <formula1>"Yes, No"</formula1>
    </dataValidation>
    <dataValidation type="list" allowBlank="1" showInputMessage="1" showErrorMessage="1" sqref="S30:S34 R49 S968:S1048576 R966 S84:S85 S70:S71 W124 S3:S27 S124:S964 S36:S48 S87:S102 S56 S77:S79 T59 S50:S52 S63:S66 S73:S75 R76 S81:S82 S59:S60 S110 S113:S118" xr:uid="{0DDDFDF2-6D55-489D-B62A-CA635D74C86B}">
      <formula1>"High, Medium, Low"</formula1>
    </dataValidation>
    <dataValidation type="list" allowBlank="1" showInputMessage="1" showErrorMessage="1" sqref="J62:J93 J3:J60 J95:J110 J113:J1048576" xr:uid="{E90535DB-5199-4B6E-ACE7-349AB3A7BF06}">
      <formula1>"1, 2, 3, 4, 5, 6, 7, 8, 9, 10, 11, 12"</formula1>
    </dataValidation>
  </dataValidations>
  <hyperlinks>
    <hyperlink ref="AF51" r:id="rId1" xr:uid="{67DC7079-DEED-423A-8675-CEB20ADF55BF}"/>
    <hyperlink ref="AF52" r:id="rId2" xr:uid="{9A240907-064D-43FE-A457-BE9A8DF26613}"/>
    <hyperlink ref="AF53" r:id="rId3" xr:uid="{15712F05-9603-41DA-910D-C855F5A525A1}"/>
    <hyperlink ref="AF54" r:id="rId4" xr:uid="{6134C554-D21E-45E2-9122-C1E341C4A502}"/>
    <hyperlink ref="AF65" r:id="rId5" display="https://pmicloud.sharepoint.com/:p:/r/teams/Comm.Deployment-Deployment-ID/Shared Documents/00. COMM_DEPLOYMENT/06. SPRINT/1. Sprint 2026/BRD 2026/Sprint 3 - BRD - Compile/Sprint 3 2026 - B2B - Toko, Principal, CITA, MITA, Mitra, Mitra Order/BRD AYO TOKO - Pop Up Revamp.pptx?d=wb4fb381aa173448299edf6afb8859301&amp;csf=1&amp;web=1&amp;e=H3ZZAy" xr:uid="{66883ECB-FE40-4405-934D-1AAF1C757869}"/>
    <hyperlink ref="AF67" r:id="rId6" display="https://pmicloud.sharepoint.com/:p:/r/teams/Comm.Deployment-Deployment-ID/Shared Documents/00. COMM_DEPLOYMENT/06. SPRINT/1. Sprint 2026/BRD 2026/Sprint 3 - BRD - Compile/Sprint 3 2026 - B2B - Toko, Principal, CITA, MITA, Mitra, Mitra Order/BRD AYO TOKO %26 AYO PRINCIPAL - Search Suggestion.pptx?d=w5ad0b928062e4a3b8bd8c716d046b828&amp;csf=1&amp;web=1&amp;e=ys2rPx" xr:uid="{96B75C30-6047-4DE0-900F-0DDE01C96C5E}"/>
    <hyperlink ref="AF69" r:id="rId7" display="https://pmicloud-my.sharepoint.com/:p:/r/personal/jdharmaw_pmintl_net/Documents/CITA%20Chatbot%20Enhancement%20%E2%80%93%20Intent-Based%20Order%20Assistance%20(Phase%201%20%E2%80%93%20Temporary%20Solution).pptx?d=w607ad470f6a84bf4afc28d72f6c86667&amp;csf=1&amp;web=1&amp;e=GaDrTl" xr:uid="{B43F5115-2654-4C08-908C-B0191F683A46}"/>
    <hyperlink ref="AF70" r:id="rId8" xr:uid="{2D4F5660-1326-4D1A-8BA7-543544C1ECA0}"/>
    <hyperlink ref="AF3" r:id="rId9" display="https://pmicloud.sharepoint.com/:p:/r/teams/Comm.Deployment-Deployment-ID/Shared Documents/00. COMM_DEPLOYMENT/06. SPRINT/1. Sprint 2026/BRD 2026/Sprint 5 - BRD - Compile/Sprint 5 2026 - MyHero/HLE OTA Flow.pptx?d=w6534c0fa44a4470e885088aed71c9e23&amp;csf=1&amp;web=1&amp;e=tbFWhF" xr:uid="{1722321B-21EA-4147-A88E-DBE675FD4AD8}"/>
    <hyperlink ref="AF4" r:id="rId10" display="https://pmicloud.sharepoint.com/:p:/r/teams/Comm.Deployment-Deployment-ID/Shared Documents/00. COMM_DEPLOYMENT/06. SPRINT/1. Sprint 2026/BRD 2026/Sprint 5 - BRD - Compile/Sprint 5 2026 - MyHero/Data Ingestion for PBI Cleo Reconcile.pptx?d=w2de570f27978462cb4b7e23c0c055cc3&amp;csf=1&amp;web=1&amp;e=azSWLg" xr:uid="{1A0B5261-1854-454F-9BD3-FDD6B6BEEF47}"/>
    <hyperlink ref="AF12" r:id="rId11" display="https://pmicloud.sharepoint.com/:p:/r/teams/Comm.Deployment-Deployment-ID/Shared Documents/00. COMM_DEPLOYMENT/06. SPRINT/1. Sprint 2026/BRD 2026/Sprint 5 - BRD - Compile/Sprint 5 2026 - MyHero/BRD Automate Collectra Report.pptx?d=w623d05f74f8240368fbe62fba87a1ff9&amp;csf=1&amp;web=1&amp;e=3kyBgC" xr:uid="{BE61C05F-C873-4EBA-8A61-A8DE60528D84}"/>
    <hyperlink ref="AF954" r:id="rId12" display="../../../:p:/g/personal/rtjandra_pmintl_net/IQDwepYzlGFDRpDhVq3JYbHuASpuytPI_lhvGQ5lsgOr8xE?e=xBNvMD" xr:uid="{B92C6C58-D3DF-4BD4-A8A6-08BFABEAFA56}"/>
    <hyperlink ref="AF75" r:id="rId13" display="../../../:p:/g/personal/rtjandra_pmintl_net/IQDUoUxURce9Qb4UYHrNfREBAViPfuYnlTZa2O0a-Hp0X-U?e=YHRqQv" xr:uid="{5AF66939-7339-49F4-B927-DF0AB94DD9A4}"/>
    <hyperlink ref="AF77" r:id="rId14" display="../../../:p:/g/personal/rtjandra_pmintl_net/IQBMpJAYPeWSQqSCXTA-SPIjAWkhJT3R3s4mLcIhE5D6NRo?e=jF4fug" xr:uid="{D2262150-64B4-450C-887D-A60F7FFD13B3}"/>
    <hyperlink ref="AF68" r:id="rId15" xr:uid="{2CD42FAD-C24A-4B84-9056-34658439C8FB}"/>
    <hyperlink ref="T6" r:id="rId16" display="https://jira.app.pconnect.biz/browse/CDE-59328" xr:uid="{261AAA56-6BC7-4A5E-AE2E-37B4884C4F86}"/>
    <hyperlink ref="T948" r:id="rId17" display="[CDE-59249] [AYO Principal] Multiple Country Support for AYO Principal - Jira" xr:uid="{625013B1-F948-42AD-B73D-92ABCF8F8F5A}"/>
    <hyperlink ref="T93" r:id="rId18" display="https://jira.app.pconnect.biz/browse/CDE-59332" xr:uid="{528C7E5C-CD4B-4D3B-8280-BA10E3D2F040}"/>
    <hyperlink ref="T67" r:id="rId19" xr:uid="{C23C2976-22C8-4C60-B726-7C108A24A871}"/>
    <hyperlink ref="AF72" r:id="rId20" display="https://wiki.app.pconnect.biz/spaces/CDE/pages/1696827059/SPRINT+5+-+Configurable+AYO+Mitra+AYO+Mitra+Order+Parameters" xr:uid="{32B48295-7295-49BF-8BFB-8B7AAF5B93E6}"/>
    <hyperlink ref="AF950" r:id="rId21" xr:uid="{3B42D203-0AE4-44EE-8B64-E482E453E0B7}"/>
    <hyperlink ref="T96" r:id="rId22" display="https://jira.app.pconnect.biz/browse/CDE-61570" xr:uid="{CF38F484-A4CD-4440-9BC2-97C373C234B2}"/>
    <hyperlink ref="AF76" r:id="rId23" display="https://pmicloud-my.sharepoint.com/:p:/g/personal/rtjandra_pmintl_net/IQCPL1OmjCxATpIDD-01s2p6AUo3-LPkBdh84mlvLw9GjBk?e=Sd2TBT" xr:uid="{BB289537-7EE4-4B1E-AF0F-11E0FFF2FF65}"/>
    <hyperlink ref="AF78" r:id="rId24" display="https://pmicloud-my.sharepoint.com/:p:/g/personal/rtjandra_pmintl_net/IQDFSp63kDyZS4wql7QqyO1bARaTLRmrR4_CxBmHGxMA6-c?e=wiCsxT" xr:uid="{616CF388-7C09-4255-BAB8-2E53880D2542}"/>
    <hyperlink ref="S68" r:id="rId25" xr:uid="{41E276CF-B52B-48B5-94EE-00F69A311154}"/>
    <hyperlink ref="AE24" r:id="rId26" display="https://pmicloud.sharepoint.com/:p:/r/teams/Comm.Deployment-Deployment-ID/Shared%20Documents/00.%20COMM_DEPLOYMENT/06.%20SPRINT/1.%20Sprint%202026/BRD%202026/Sprint%204%20-%20BRD%20-%20Compile/Sprint%204%202026%20-%20B2B%20-%20Toko,%20Principal,%20CITA,%20MITA,%20Mitra,%20Mitra%20Order/BRD%20-%20Serbu%20Rabu.pptx?d=w2a0545887200499f810d4ccfca2a3768&amp;csf=1&amp;web=1&amp;e=TVSRSd" xr:uid="{498B67BD-7605-4BF8-A6CD-1109CE841ADE}"/>
    <hyperlink ref="AF79" r:id="rId27" display="https://pmicloud-my.sharepoint.com/:p:/g/personal/rtjandra_pmintl_net/IQDFSp63kDyZS4wql7QqyO1bARaTLRmrR4_CxBmHGxMA6-c?e=wiCsxT" xr:uid="{5F4B9A62-269A-4C27-9A1E-2D28394B8F92}"/>
    <hyperlink ref="S24" r:id="rId28" display="https://pmicloud-my.sharepoint.com/:p:/g/personal/rtjandra_pmintl_net/IQDFSp63kDyZS4wql7QqyO1bARaTLRmrR4_CxBmHGxMA6-c?e=wiCsxT" xr:uid="{F3C839A2-9A70-483A-BC73-2888707D4F3C}"/>
    <hyperlink ref="T95" r:id="rId29" xr:uid="{FE5FB0A4-A8A8-4CCE-8D69-5A6C6969B9EC}"/>
    <hyperlink ref="T9" r:id="rId30" display="https://jira.app.pconnect.biz/browse/CDE-60527" xr:uid="{B88C8793-F7A4-46E3-8227-1AB05C77EB80}"/>
    <hyperlink ref="T10" r:id="rId31" display="https://jira.app.pconnect.biz/browse/CDE-60511" xr:uid="{8CEBB592-25E9-4C8C-9DD2-0933A6383943}"/>
    <hyperlink ref="AF962" r:id="rId32" display="https://pmicloud-my.sharepoint.com/:p:/r/personal/rtjandra_pmintl_net/Documents/Documents/BRD 2026/BRD_KSA_Order Cancel Reason.pptx?d=we5706b96e2354898b35e12133f156712&amp;csf=1&amp;web=1&amp;e=HwknvE" xr:uid="{A59E9B51-D7AE-470A-8AF1-A6772CCB285A}"/>
    <hyperlink ref="AF960" r:id="rId33" display="https://pmicloud-my.sharepoint.com/:p:/g/personal/rtjandra_pmintl_net/IQAXRUWflzP7RrYF6-VmkVsXAQdqfzI21UNR-M-Qg1OoeSw?e=LWphEl" xr:uid="{FC4B275F-FAE5-40DF-8A59-E6E061EC6832}"/>
    <hyperlink ref="AF961" r:id="rId34" display="https://pmicloud-my.sharepoint.com/:p:/g/personal/rtjandra_pmintl_net/IQAXRUWflzP7RrYF6-VmkVsXAQdqfzI21UNR-M-Qg1OoeSw?e=LWphEl" xr:uid="{7DA1CDD1-54F3-48C5-96A1-2CFD99DE84B6}"/>
    <hyperlink ref="AF111" r:id="rId35" display="https://pmicloud-my.sharepoint.com/:p:/g/personal/rtjandra_pmintl_net/IQDkKJSrPigRTaHJwFC16HlsAYVEkXSWDYBFhJOqF6xgh5c?e=Uglz6K" xr:uid="{8B4A712A-B841-4C79-AF5B-592F3B1C4CF4}"/>
    <hyperlink ref="AF112" r:id="rId36" display="https://pmicloud-my.sharepoint.com/:p:/g/personal/rtjandra_pmintl_net/IQDgguleg_84QIkOMH44l6FSAcUUkNPi4CULzhKuQF7KX5Y?e=Ga5lWA" xr:uid="{A41E9869-CEBB-48D5-AECA-3CE7D5457778}"/>
  </hyperlinks>
  <pageMargins left="0.7" right="0.7" top="0.75" bottom="0.75" header="0.3" footer="0.3"/>
  <pageSetup orientation="portrait" r:id="rId37"/>
  <legacyDrawing r:id="rId38"/>
  <extLst>
    <ext xmlns:x14="http://schemas.microsoft.com/office/spreadsheetml/2009/9/main" uri="{CCE6A557-97BC-4b89-ADB6-D9C93CAAB3DF}">
      <x14:dataValidations xmlns:xm="http://schemas.microsoft.com/office/excel/2006/main" count="1">
        <x14:dataValidation type="list" allowBlank="1" showInputMessage="1" showErrorMessage="1" xr:uid="{8DACDD57-7597-48AD-9EE2-429D5EBA5E82}">
          <x14:formula1>
            <xm:f>'Glossary Final Status'!$A$2:$A$7</xm:f>
          </x14:formula1>
          <xm:sqref>AI57:AI58 AG61:AG62 AI78:AI80 AG83 AG965:AG966 AG81 AG75:AG76 AF68:AF69</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813A6-B7EC-4BF6-8508-2D5ADB570480}">
  <sheetPr codeName="Sheet41"/>
  <dimension ref="A1:Q18"/>
  <sheetViews>
    <sheetView workbookViewId="0">
      <pane ySplit="1" topLeftCell="A2" activePane="bottomLeft" state="frozen"/>
      <selection pane="bottomLeft"/>
    </sheetView>
  </sheetViews>
  <sheetFormatPr defaultRowHeight="14.45"/>
  <cols>
    <col min="2" max="2" width="33.42578125" customWidth="1"/>
    <col min="3" max="3" width="27" customWidth="1"/>
    <col min="4" max="4" width="48.5703125" style="1077" customWidth="1"/>
    <col min="5" max="5" width="16.5703125" customWidth="1"/>
    <col min="6" max="6" width="13.42578125" customWidth="1"/>
    <col min="7" max="7" width="20.42578125" customWidth="1"/>
    <col min="8" max="8" width="26.42578125" customWidth="1"/>
    <col min="12" max="13" width="15.5703125" customWidth="1"/>
    <col min="14" max="14" width="15" customWidth="1"/>
    <col min="15" max="15" width="14.5703125" customWidth="1"/>
  </cols>
  <sheetData>
    <row r="1" spans="1:17" ht="57.95">
      <c r="A1" s="813" t="s">
        <v>6</v>
      </c>
      <c r="B1" s="813" t="s">
        <v>2145</v>
      </c>
      <c r="C1" s="813" t="s">
        <v>2571</v>
      </c>
      <c r="D1" s="815" t="s">
        <v>2764</v>
      </c>
      <c r="E1" s="815" t="s">
        <v>2765</v>
      </c>
      <c r="F1" s="815" t="s">
        <v>2766</v>
      </c>
      <c r="G1" s="818" t="s">
        <v>2767</v>
      </c>
      <c r="H1" s="818" t="s">
        <v>2768</v>
      </c>
      <c r="I1" s="818" t="s">
        <v>2769</v>
      </c>
      <c r="J1" s="818" t="s">
        <v>2770</v>
      </c>
      <c r="K1" s="818" t="s">
        <v>2771</v>
      </c>
      <c r="L1" s="818" t="s">
        <v>4843</v>
      </c>
      <c r="M1" s="818" t="s">
        <v>2773</v>
      </c>
      <c r="N1" s="818" t="s">
        <v>2774</v>
      </c>
      <c r="O1" s="818" t="s">
        <v>2391</v>
      </c>
      <c r="P1" s="820" t="s">
        <v>2369</v>
      </c>
      <c r="Q1" s="820" t="s">
        <v>999</v>
      </c>
    </row>
    <row r="2" spans="1:17" ht="29.1">
      <c r="A2" s="1077">
        <v>1</v>
      </c>
      <c r="B2" s="1025" t="s">
        <v>222</v>
      </c>
      <c r="C2" s="1025" t="s">
        <v>222</v>
      </c>
      <c r="D2" s="405" t="s">
        <v>4844</v>
      </c>
      <c r="E2" s="1077"/>
      <c r="F2" s="1077"/>
      <c r="G2" s="1077" t="s">
        <v>4440</v>
      </c>
      <c r="H2" s="1077" t="s">
        <v>2944</v>
      </c>
      <c r="I2" s="1077">
        <v>4</v>
      </c>
      <c r="J2" s="1077"/>
      <c r="K2" s="1077"/>
      <c r="L2" s="1026"/>
      <c r="M2" s="821"/>
      <c r="N2" s="1077"/>
      <c r="O2" s="1077"/>
      <c r="P2" s="1077"/>
      <c r="Q2" s="1077"/>
    </row>
    <row r="3" spans="1:17" ht="29.1">
      <c r="A3" s="1077">
        <v>2</v>
      </c>
      <c r="B3" s="1077" t="s">
        <v>42</v>
      </c>
      <c r="C3" s="1077" t="s">
        <v>42</v>
      </c>
      <c r="D3" s="405" t="s">
        <v>4845</v>
      </c>
      <c r="E3" s="1077"/>
      <c r="F3" s="1077"/>
      <c r="G3" s="1077" t="s">
        <v>4440</v>
      </c>
      <c r="H3" s="1077" t="s">
        <v>2944</v>
      </c>
      <c r="I3" s="1077">
        <v>4</v>
      </c>
      <c r="J3" s="1077"/>
      <c r="K3" s="1077"/>
      <c r="L3" s="1026"/>
      <c r="M3" s="821"/>
      <c r="N3" s="1077"/>
      <c r="O3" s="1077"/>
      <c r="P3" s="1077"/>
      <c r="Q3" s="1077"/>
    </row>
    <row r="4" spans="1:17" ht="29.1">
      <c r="A4" s="1077">
        <v>3</v>
      </c>
      <c r="B4" s="1025" t="s">
        <v>222</v>
      </c>
      <c r="C4" s="1025" t="s">
        <v>222</v>
      </c>
      <c r="D4" s="405" t="s">
        <v>4846</v>
      </c>
      <c r="E4" s="1077"/>
      <c r="F4" s="1077"/>
      <c r="G4" s="1077" t="s">
        <v>4440</v>
      </c>
      <c r="H4" s="1077" t="s">
        <v>2944</v>
      </c>
      <c r="I4" s="1077">
        <v>4</v>
      </c>
      <c r="J4" s="1077"/>
      <c r="K4" s="1077"/>
      <c r="L4" s="1077"/>
      <c r="M4" s="1077"/>
      <c r="N4" s="1077"/>
      <c r="O4" s="1077"/>
      <c r="P4" s="1077"/>
      <c r="Q4" s="1077"/>
    </row>
    <row r="5" spans="1:17" ht="29.1">
      <c r="A5" s="1077">
        <v>4</v>
      </c>
      <c r="B5" s="1077" t="s">
        <v>42</v>
      </c>
      <c r="C5" s="1077" t="s">
        <v>42</v>
      </c>
      <c r="D5" s="405" t="s">
        <v>4847</v>
      </c>
      <c r="E5" s="1232"/>
      <c r="F5" s="1026"/>
      <c r="G5" s="1077" t="s">
        <v>4440</v>
      </c>
      <c r="H5" s="1025" t="s">
        <v>2944</v>
      </c>
      <c r="I5" s="1077">
        <v>4</v>
      </c>
      <c r="J5" s="1026"/>
      <c r="K5" s="1025"/>
      <c r="L5" s="1026"/>
      <c r="M5" s="1026"/>
      <c r="N5" s="1025"/>
      <c r="O5" s="1025"/>
      <c r="P5" s="1025"/>
      <c r="Q5" s="1026"/>
    </row>
    <row r="6" spans="1:17">
      <c r="A6" s="1077">
        <v>5</v>
      </c>
      <c r="B6" s="1077" t="s">
        <v>2655</v>
      </c>
      <c r="C6" s="1077" t="s">
        <v>2655</v>
      </c>
      <c r="D6" s="1234" t="s">
        <v>4848</v>
      </c>
      <c r="E6" s="1235"/>
      <c r="F6" s="1077"/>
      <c r="G6" s="1236">
        <v>46122</v>
      </c>
      <c r="H6" s="1077" t="s">
        <v>2944</v>
      </c>
      <c r="I6" s="1077">
        <v>4</v>
      </c>
      <c r="J6" s="1077"/>
      <c r="K6" s="1077"/>
      <c r="L6" s="1026">
        <v>20</v>
      </c>
      <c r="M6" s="821">
        <v>3</v>
      </c>
      <c r="N6" s="1077"/>
      <c r="O6" s="1077"/>
      <c r="P6" s="1077"/>
      <c r="Q6" s="1077"/>
    </row>
    <row r="7" spans="1:17">
      <c r="A7" s="1077">
        <v>6</v>
      </c>
      <c r="B7" s="1077" t="s">
        <v>2655</v>
      </c>
      <c r="C7" s="1077" t="s">
        <v>2655</v>
      </c>
      <c r="D7" s="1237" t="s">
        <v>4849</v>
      </c>
      <c r="E7" s="1238"/>
      <c r="F7" s="1239"/>
      <c r="G7" s="1236">
        <v>46122</v>
      </c>
      <c r="H7" s="1077" t="s">
        <v>2944</v>
      </c>
      <c r="I7" s="1077">
        <v>4</v>
      </c>
      <c r="J7" s="1077"/>
      <c r="K7" s="1077"/>
      <c r="L7" s="1077">
        <v>20</v>
      </c>
      <c r="M7" s="1077">
        <v>3</v>
      </c>
      <c r="N7" s="1077"/>
      <c r="O7" s="1077"/>
      <c r="P7" s="1077"/>
      <c r="Q7" s="1077"/>
    </row>
    <row r="8" spans="1:17">
      <c r="A8" s="1077">
        <v>7</v>
      </c>
      <c r="B8" s="1077" t="s">
        <v>2655</v>
      </c>
      <c r="C8" s="1077" t="s">
        <v>2655</v>
      </c>
      <c r="D8" s="1240" t="s">
        <v>4850</v>
      </c>
      <c r="E8" s="1241"/>
      <c r="F8" s="1242"/>
      <c r="G8" s="1236">
        <v>46122</v>
      </c>
      <c r="H8" s="1077" t="s">
        <v>2944</v>
      </c>
      <c r="I8" s="1077">
        <v>4</v>
      </c>
      <c r="J8" s="1077"/>
      <c r="K8" s="1077"/>
      <c r="L8" s="1077">
        <v>20</v>
      </c>
      <c r="M8" s="1077">
        <v>2</v>
      </c>
      <c r="N8" s="1077"/>
      <c r="O8" s="1077"/>
      <c r="P8" s="1077"/>
      <c r="Q8" s="1077"/>
    </row>
    <row r="9" spans="1:17">
      <c r="A9" s="1077">
        <v>8</v>
      </c>
      <c r="B9" s="1077" t="s">
        <v>358</v>
      </c>
      <c r="C9" s="1077" t="s">
        <v>358</v>
      </c>
      <c r="D9" s="1237" t="s">
        <v>4851</v>
      </c>
      <c r="E9" s="1077"/>
      <c r="F9" s="1077"/>
      <c r="G9" s="1236">
        <v>46073</v>
      </c>
      <c r="H9" s="1077" t="s">
        <v>2944</v>
      </c>
      <c r="I9" s="1077">
        <v>4</v>
      </c>
      <c r="J9" s="1077"/>
      <c r="K9" s="1077"/>
      <c r="L9" s="1077">
        <v>25</v>
      </c>
      <c r="M9" s="1077">
        <v>2</v>
      </c>
      <c r="N9" s="1077"/>
      <c r="O9" s="1077"/>
      <c r="P9" s="1077"/>
      <c r="Q9" s="1077"/>
    </row>
    <row r="10" spans="1:17">
      <c r="A10" s="1077">
        <v>9</v>
      </c>
      <c r="B10" s="1077" t="s">
        <v>704</v>
      </c>
      <c r="C10" s="1077" t="s">
        <v>704</v>
      </c>
      <c r="D10" s="1237" t="s">
        <v>4852</v>
      </c>
      <c r="E10" s="1077"/>
      <c r="F10" s="1077"/>
      <c r="G10" s="1236">
        <v>46122</v>
      </c>
      <c r="H10" s="1077" t="s">
        <v>2944</v>
      </c>
      <c r="I10" s="1077">
        <v>4</v>
      </c>
      <c r="J10" s="1077"/>
      <c r="K10" s="1077"/>
      <c r="L10" s="1077">
        <v>10</v>
      </c>
      <c r="M10" s="1077">
        <v>3</v>
      </c>
      <c r="N10" s="1077"/>
      <c r="O10" s="1077"/>
      <c r="P10" s="1077"/>
      <c r="Q10" s="1077"/>
    </row>
    <row r="11" spans="1:17" ht="63.75" customHeight="1">
      <c r="A11" s="1077">
        <v>10</v>
      </c>
      <c r="B11" s="1077" t="s">
        <v>180</v>
      </c>
      <c r="C11" s="1077" t="s">
        <v>180</v>
      </c>
      <c r="D11" s="405" t="s">
        <v>4853</v>
      </c>
      <c r="E11" s="1077"/>
      <c r="F11" s="1077"/>
      <c r="G11" s="1236">
        <v>46115</v>
      </c>
      <c r="H11" s="1077" t="s">
        <v>4612</v>
      </c>
      <c r="I11" s="1077">
        <v>4</v>
      </c>
      <c r="J11" s="1077"/>
      <c r="K11" s="1077"/>
      <c r="L11" s="1077"/>
      <c r="M11" s="1077"/>
      <c r="N11" s="1077"/>
      <c r="O11" s="1077"/>
      <c r="P11" s="1077"/>
      <c r="Q11" s="1077"/>
    </row>
    <row r="12" spans="1:17">
      <c r="A12">
        <v>11</v>
      </c>
      <c r="B12" t="s">
        <v>222</v>
      </c>
      <c r="C12" t="s">
        <v>4854</v>
      </c>
      <c r="D12" s="540" t="s">
        <v>4855</v>
      </c>
      <c r="H12" t="s">
        <v>2944</v>
      </c>
      <c r="I12">
        <v>4</v>
      </c>
      <c r="J12" t="s">
        <v>6</v>
      </c>
      <c r="L12">
        <v>5</v>
      </c>
      <c r="M12">
        <v>1</v>
      </c>
    </row>
    <row r="13" spans="1:17">
      <c r="A13">
        <v>12</v>
      </c>
      <c r="B13" t="s">
        <v>42</v>
      </c>
      <c r="C13" t="s">
        <v>4854</v>
      </c>
      <c r="D13" s="540" t="s">
        <v>4856</v>
      </c>
      <c r="E13" s="1111"/>
      <c r="H13" t="s">
        <v>2944</v>
      </c>
      <c r="I13">
        <v>4</v>
      </c>
      <c r="J13" t="s">
        <v>6</v>
      </c>
      <c r="L13">
        <v>5</v>
      </c>
      <c r="M13">
        <v>1</v>
      </c>
    </row>
    <row r="14" spans="1:17" ht="43.5">
      <c r="A14">
        <v>13</v>
      </c>
      <c r="B14" t="s">
        <v>42</v>
      </c>
      <c r="C14" t="s">
        <v>42</v>
      </c>
      <c r="D14" s="356" t="s">
        <v>4857</v>
      </c>
      <c r="E14" s="1111"/>
      <c r="G14" s="1236">
        <v>46122</v>
      </c>
      <c r="H14" t="s">
        <v>2944</v>
      </c>
      <c r="I14">
        <v>4</v>
      </c>
      <c r="J14" t="s">
        <v>6</v>
      </c>
      <c r="M14">
        <v>2</v>
      </c>
    </row>
    <row r="15" spans="1:17">
      <c r="A15">
        <v>14</v>
      </c>
      <c r="B15" t="s">
        <v>358</v>
      </c>
      <c r="C15" t="s">
        <v>358</v>
      </c>
      <c r="D15" s="805" t="s">
        <v>4858</v>
      </c>
      <c r="H15" s="1077" t="s">
        <v>2944</v>
      </c>
      <c r="I15">
        <v>4</v>
      </c>
      <c r="J15" t="s">
        <v>1315</v>
      </c>
      <c r="K15">
        <v>5</v>
      </c>
      <c r="L15">
        <v>25</v>
      </c>
      <c r="M15">
        <v>4</v>
      </c>
    </row>
    <row r="16" spans="1:17">
      <c r="A16">
        <v>15</v>
      </c>
      <c r="B16" t="s">
        <v>358</v>
      </c>
      <c r="C16" t="s">
        <v>358</v>
      </c>
      <c r="D16" s="805" t="s">
        <v>4859</v>
      </c>
      <c r="H16" s="1077" t="s">
        <v>2944</v>
      </c>
      <c r="I16">
        <v>4</v>
      </c>
      <c r="L16">
        <v>20</v>
      </c>
      <c r="M16">
        <v>4</v>
      </c>
    </row>
    <row r="17" spans="1:13">
      <c r="A17">
        <v>16</v>
      </c>
      <c r="B17" t="s">
        <v>358</v>
      </c>
      <c r="C17" t="s">
        <v>358</v>
      </c>
      <c r="D17" s="805" t="s">
        <v>4860</v>
      </c>
      <c r="H17" s="1077" t="s">
        <v>2944</v>
      </c>
      <c r="I17">
        <v>4</v>
      </c>
      <c r="L17">
        <v>15</v>
      </c>
      <c r="M17">
        <v>3</v>
      </c>
    </row>
    <row r="18" spans="1:13">
      <c r="A18">
        <v>17</v>
      </c>
      <c r="B18" t="s">
        <v>704</v>
      </c>
      <c r="C18" t="s">
        <v>704</v>
      </c>
      <c r="D18" s="137" t="s">
        <v>4861</v>
      </c>
      <c r="H18" t="s">
        <v>2944</v>
      </c>
      <c r="I18">
        <v>4</v>
      </c>
      <c r="J18" t="s">
        <v>4862</v>
      </c>
      <c r="K18">
        <v>5</v>
      </c>
      <c r="L18">
        <v>25</v>
      </c>
      <c r="M18">
        <v>3</v>
      </c>
    </row>
  </sheetData>
  <autoFilter ref="A1:Q1" xr:uid="{E6C813A6-B7EC-4BF6-8508-2D5ADB570480}"/>
  <dataValidations count="1">
    <dataValidation type="list" allowBlank="1" showInputMessage="1" showErrorMessage="1" sqref="J5" xr:uid="{D5C25564-D096-4DD3-A6B6-027BB8B6ACF3}">
      <formula1>"Yes, No"</formula1>
    </dataValidation>
  </dataValidations>
  <hyperlinks>
    <hyperlink ref="D3" r:id="rId1" xr:uid="{6415A65F-F599-4292-AD13-BC39F654667B}"/>
    <hyperlink ref="D2" r:id="rId2" xr:uid="{2542F01F-3BFA-4851-A42C-1884A4531565}"/>
    <hyperlink ref="D4" r:id="rId3" xr:uid="{DD7437C2-8015-4070-87EE-DC9EAF643911}"/>
    <hyperlink ref="D5" r:id="rId4" xr:uid="{825FB3CE-CB2A-47E1-9D4E-6ABF10684AAD}"/>
    <hyperlink ref="D8" r:id="rId5" xr:uid="{52CF2ECE-3C30-4444-9F25-2A74D5B69D11}"/>
    <hyperlink ref="D7" r:id="rId6" xr:uid="{C948DE6E-04BA-4522-AC98-55910CDE191D}"/>
    <hyperlink ref="D6" r:id="rId7" xr:uid="{261FD4A7-A0F5-4823-B0AC-6AC51DC5158C}"/>
    <hyperlink ref="D9" r:id="rId8" xr:uid="{A2F81CA8-77BB-42BD-9D13-8FBE34F19242}"/>
    <hyperlink ref="D10" r:id="rId9" xr:uid="{BC1F2678-69DC-4642-B478-A7E580431962}"/>
    <hyperlink ref="D11" r:id="rId10" xr:uid="{64D3D87E-6876-461C-BEA7-D5220A218269}"/>
    <hyperlink ref="D12" r:id="rId11" xr:uid="{9C0D6228-0859-488E-A160-FDD0C22E7358}"/>
    <hyperlink ref="D13" r:id="rId12" xr:uid="{0F4C358B-346F-4140-8117-F49B3633954D}"/>
    <hyperlink ref="D15" r:id="rId13" xr:uid="{E26F59C0-9A90-48EA-9E3A-0AFD3355D145}"/>
    <hyperlink ref="D16" r:id="rId14" xr:uid="{D4B7908B-4B8C-43AB-995D-ABA09E67F9D1}"/>
    <hyperlink ref="D17" r:id="rId15" xr:uid="{110707FE-4671-449F-88A0-3BE8721D36B8}"/>
    <hyperlink ref="D18" r:id="rId16" xr:uid="{A40FBFF7-4977-46F9-8EEA-0A4CA90DD223}"/>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3CB5-B270-4B1C-B43C-67C93D760946}">
  <sheetPr codeName="Sheet42"/>
  <dimension ref="A1:P19"/>
  <sheetViews>
    <sheetView workbookViewId="0">
      <pane ySplit="1" topLeftCell="A11" activePane="bottomLeft" state="frozen"/>
      <selection pane="bottomLeft" activeCell="D14" sqref="D14"/>
    </sheetView>
  </sheetViews>
  <sheetFormatPr defaultRowHeight="14.45"/>
  <cols>
    <col min="2" max="2" width="16.5703125" bestFit="1" customWidth="1"/>
    <col min="3" max="3" width="12.5703125" bestFit="1" customWidth="1"/>
    <col min="4" max="4" width="25.5703125" style="1077" customWidth="1"/>
    <col min="5" max="6" width="9.42578125" bestFit="1" customWidth="1"/>
    <col min="7" max="7" width="20.42578125" customWidth="1"/>
    <col min="8" max="8" width="17.42578125" customWidth="1"/>
  </cols>
  <sheetData>
    <row r="1" spans="1:16" ht="57.95">
      <c r="A1" s="813" t="s">
        <v>6</v>
      </c>
      <c r="B1" s="813" t="s">
        <v>2145</v>
      </c>
      <c r="C1" s="813" t="s">
        <v>2571</v>
      </c>
      <c r="D1" s="815" t="s">
        <v>2764</v>
      </c>
      <c r="E1" s="815" t="s">
        <v>2765</v>
      </c>
      <c r="F1" s="815" t="s">
        <v>2766</v>
      </c>
      <c r="G1" s="818" t="s">
        <v>2767</v>
      </c>
      <c r="H1" s="818" t="s">
        <v>2768</v>
      </c>
      <c r="I1" s="818" t="s">
        <v>2769</v>
      </c>
      <c r="J1" s="818" t="s">
        <v>2770</v>
      </c>
      <c r="K1" s="818" t="s">
        <v>2771</v>
      </c>
      <c r="L1" s="818" t="s">
        <v>4147</v>
      </c>
      <c r="M1" s="818" t="s">
        <v>2774</v>
      </c>
      <c r="N1" s="818" t="s">
        <v>2391</v>
      </c>
      <c r="O1" s="820" t="s">
        <v>2369</v>
      </c>
      <c r="P1" s="820" t="s">
        <v>999</v>
      </c>
    </row>
    <row r="2" spans="1:16" ht="75.75" customHeight="1">
      <c r="A2">
        <v>1</v>
      </c>
      <c r="B2" s="1077" t="s">
        <v>180</v>
      </c>
      <c r="C2" s="1077" t="s">
        <v>180</v>
      </c>
      <c r="D2" s="404" t="s">
        <v>4863</v>
      </c>
      <c r="E2" s="1077"/>
      <c r="F2" s="1077"/>
      <c r="G2" s="1236">
        <v>46115</v>
      </c>
      <c r="H2" s="1077" t="s">
        <v>4612</v>
      </c>
      <c r="I2" s="1077">
        <v>5</v>
      </c>
      <c r="J2" s="1077"/>
      <c r="K2" s="1077"/>
      <c r="L2" s="1077">
        <v>4</v>
      </c>
    </row>
    <row r="3" spans="1:16" ht="72.599999999999994">
      <c r="A3">
        <v>2</v>
      </c>
      <c r="B3" s="1077" t="s">
        <v>180</v>
      </c>
      <c r="C3" s="1077" t="s">
        <v>180</v>
      </c>
      <c r="D3" s="404" t="s">
        <v>4864</v>
      </c>
      <c r="G3" s="1236">
        <v>46115</v>
      </c>
      <c r="H3" s="1077" t="s">
        <v>4612</v>
      </c>
      <c r="I3">
        <v>5</v>
      </c>
      <c r="L3" s="1243">
        <v>4</v>
      </c>
    </row>
    <row r="4" spans="1:16" ht="57.95">
      <c r="A4">
        <v>3</v>
      </c>
      <c r="B4" s="1025" t="s">
        <v>2655</v>
      </c>
      <c r="C4" s="1025" t="s">
        <v>2655</v>
      </c>
      <c r="D4" s="405" t="s">
        <v>4029</v>
      </c>
      <c r="G4" s="1236">
        <v>46127</v>
      </c>
      <c r="H4" s="1077" t="s">
        <v>4148</v>
      </c>
      <c r="I4" s="1283" t="s">
        <v>4865</v>
      </c>
      <c r="J4" s="1031" t="s">
        <v>1315</v>
      </c>
      <c r="K4">
        <v>6</v>
      </c>
      <c r="L4">
        <v>15</v>
      </c>
    </row>
    <row r="5" spans="1:16" ht="57.95">
      <c r="A5">
        <v>4</v>
      </c>
      <c r="B5" s="1077" t="s">
        <v>2655</v>
      </c>
      <c r="C5" s="1077" t="s">
        <v>2655</v>
      </c>
      <c r="D5" s="405" t="s">
        <v>4034</v>
      </c>
      <c r="E5" s="1232"/>
      <c r="F5" s="1026"/>
      <c r="G5" s="1233">
        <v>46127</v>
      </c>
      <c r="H5" s="1025" t="s">
        <v>4148</v>
      </c>
      <c r="I5" s="1284" t="s">
        <v>4865</v>
      </c>
      <c r="J5" s="1026" t="s">
        <v>1315</v>
      </c>
      <c r="K5" s="1025">
        <v>6</v>
      </c>
      <c r="L5" s="1025">
        <v>25</v>
      </c>
      <c r="M5" s="1025"/>
      <c r="N5" s="1025"/>
      <c r="O5" s="1025"/>
      <c r="P5" s="1026"/>
    </row>
    <row r="6" spans="1:16" ht="43.5">
      <c r="A6">
        <v>5</v>
      </c>
      <c r="B6" t="s">
        <v>42</v>
      </c>
      <c r="C6" t="s">
        <v>42</v>
      </c>
      <c r="D6" s="1264" t="s">
        <v>4866</v>
      </c>
      <c r="E6" s="1231"/>
      <c r="G6" s="1233">
        <v>46146</v>
      </c>
      <c r="I6">
        <v>5</v>
      </c>
      <c r="L6" s="1026"/>
    </row>
    <row r="7" spans="1:16" ht="43.5">
      <c r="A7">
        <v>6</v>
      </c>
      <c r="B7" t="s">
        <v>180</v>
      </c>
      <c r="C7" t="s">
        <v>180</v>
      </c>
      <c r="D7" s="404" t="s">
        <v>4867</v>
      </c>
      <c r="G7" s="1233">
        <v>46146</v>
      </c>
      <c r="H7" s="1077" t="s">
        <v>4612</v>
      </c>
      <c r="I7">
        <v>5</v>
      </c>
      <c r="L7">
        <v>1</v>
      </c>
    </row>
    <row r="8" spans="1:16" ht="43.5">
      <c r="A8">
        <v>7</v>
      </c>
      <c r="B8" t="s">
        <v>180</v>
      </c>
      <c r="C8" t="s">
        <v>180</v>
      </c>
      <c r="D8" s="404" t="s">
        <v>4868</v>
      </c>
      <c r="G8" s="1233">
        <v>46146</v>
      </c>
      <c r="H8" s="1077" t="s">
        <v>4612</v>
      </c>
      <c r="I8">
        <v>5</v>
      </c>
      <c r="L8">
        <v>1</v>
      </c>
    </row>
    <row r="9" spans="1:16" ht="57.95">
      <c r="A9">
        <v>8</v>
      </c>
      <c r="B9" t="s">
        <v>180</v>
      </c>
      <c r="C9" t="s">
        <v>180</v>
      </c>
      <c r="D9" s="404" t="s">
        <v>4869</v>
      </c>
      <c r="G9" s="1233">
        <v>46146</v>
      </c>
      <c r="H9" s="1077" t="s">
        <v>4612</v>
      </c>
      <c r="I9">
        <v>5</v>
      </c>
      <c r="L9">
        <v>1</v>
      </c>
    </row>
    <row r="10" spans="1:16" ht="57.95">
      <c r="A10">
        <v>9</v>
      </c>
      <c r="B10" t="s">
        <v>180</v>
      </c>
      <c r="C10" t="s">
        <v>180</v>
      </c>
      <c r="D10" s="404" t="s">
        <v>4870</v>
      </c>
      <c r="G10" s="1233">
        <v>46146</v>
      </c>
      <c r="H10" s="1077" t="s">
        <v>4612</v>
      </c>
      <c r="I10">
        <v>5</v>
      </c>
      <c r="L10">
        <v>4</v>
      </c>
    </row>
    <row r="11" spans="1:16" ht="57.95">
      <c r="A11">
        <v>10</v>
      </c>
      <c r="B11" t="s">
        <v>180</v>
      </c>
      <c r="C11" t="s">
        <v>180</v>
      </c>
      <c r="D11" s="404" t="s">
        <v>4871</v>
      </c>
      <c r="G11" s="1233">
        <v>46146</v>
      </c>
      <c r="H11" s="1077" t="s">
        <v>4612</v>
      </c>
      <c r="I11">
        <v>5</v>
      </c>
      <c r="L11">
        <v>1</v>
      </c>
    </row>
    <row r="12" spans="1:16">
      <c r="A12">
        <v>11</v>
      </c>
      <c r="B12" t="s">
        <v>2655</v>
      </c>
      <c r="C12" t="s">
        <v>2655</v>
      </c>
      <c r="D12" s="805" t="s">
        <v>4872</v>
      </c>
      <c r="G12" s="1233">
        <v>46160</v>
      </c>
      <c r="H12" t="s">
        <v>4873</v>
      </c>
      <c r="I12">
        <v>5</v>
      </c>
      <c r="L12">
        <v>3</v>
      </c>
    </row>
    <row r="13" spans="1:16">
      <c r="A13">
        <v>12</v>
      </c>
      <c r="B13" t="s">
        <v>358</v>
      </c>
      <c r="C13" t="s">
        <v>358</v>
      </c>
      <c r="D13" s="805" t="s">
        <v>4858</v>
      </c>
      <c r="H13" s="1077" t="s">
        <v>2944</v>
      </c>
      <c r="I13">
        <v>4</v>
      </c>
      <c r="J13" t="s">
        <v>1315</v>
      </c>
      <c r="K13">
        <v>5</v>
      </c>
      <c r="L13">
        <v>25</v>
      </c>
      <c r="M13">
        <v>4</v>
      </c>
    </row>
    <row r="14" spans="1:16">
      <c r="A14">
        <v>13</v>
      </c>
      <c r="B14" t="s">
        <v>985</v>
      </c>
      <c r="C14" t="s">
        <v>985</v>
      </c>
      <c r="D14" s="137" t="s">
        <v>2603</v>
      </c>
      <c r="G14" s="1281">
        <v>46157</v>
      </c>
      <c r="H14" t="s">
        <v>2944</v>
      </c>
      <c r="I14">
        <v>3</v>
      </c>
      <c r="J14" t="s">
        <v>1315</v>
      </c>
      <c r="K14">
        <v>5</v>
      </c>
      <c r="L14">
        <v>319.5</v>
      </c>
    </row>
    <row r="15" spans="1:16">
      <c r="A15">
        <v>14</v>
      </c>
      <c r="B15" t="s">
        <v>2655</v>
      </c>
      <c r="C15" t="s">
        <v>2655</v>
      </c>
      <c r="D15" s="137" t="s">
        <v>4874</v>
      </c>
      <c r="H15" t="s">
        <v>2944</v>
      </c>
      <c r="L15" t="s">
        <v>2955</v>
      </c>
    </row>
    <row r="16" spans="1:16">
      <c r="A16">
        <v>15</v>
      </c>
      <c r="B16" t="s">
        <v>2655</v>
      </c>
      <c r="C16" t="s">
        <v>2655</v>
      </c>
      <c r="D16" s="137" t="s">
        <v>4875</v>
      </c>
      <c r="H16" t="s">
        <v>2944</v>
      </c>
      <c r="L16" t="s">
        <v>2955</v>
      </c>
    </row>
    <row r="17" spans="1:12">
      <c r="A17">
        <v>16</v>
      </c>
      <c r="B17" t="s">
        <v>2655</v>
      </c>
      <c r="C17" t="s">
        <v>2655</v>
      </c>
      <c r="D17" s="137" t="s">
        <v>4876</v>
      </c>
      <c r="H17" t="s">
        <v>2944</v>
      </c>
      <c r="L17" t="s">
        <v>2955</v>
      </c>
    </row>
    <row r="18" spans="1:12">
      <c r="A18">
        <v>17</v>
      </c>
      <c r="B18" t="s">
        <v>2655</v>
      </c>
      <c r="C18" t="s">
        <v>2655</v>
      </c>
      <c r="D18" s="137" t="s">
        <v>4877</v>
      </c>
      <c r="H18" t="s">
        <v>2944</v>
      </c>
      <c r="L18" t="s">
        <v>2955</v>
      </c>
    </row>
    <row r="19" spans="1:12">
      <c r="A19">
        <v>18</v>
      </c>
      <c r="B19" t="s">
        <v>2655</v>
      </c>
      <c r="C19" t="s">
        <v>2655</v>
      </c>
      <c r="D19" s="137" t="s">
        <v>4878</v>
      </c>
      <c r="H19" t="s">
        <v>2944</v>
      </c>
      <c r="L19" t="s">
        <v>2955</v>
      </c>
    </row>
  </sheetData>
  <autoFilter ref="A1:P19" xr:uid="{F8E93CB5-B270-4B1C-B43C-67C93D760946}"/>
  <dataValidations count="1">
    <dataValidation type="list" allowBlank="1" showInputMessage="1" showErrorMessage="1" sqref="J5" xr:uid="{DC1D262F-F15A-4B16-A40A-C0283BA662AA}">
      <formula1>"Yes, No"</formula1>
    </dataValidation>
  </dataValidations>
  <hyperlinks>
    <hyperlink ref="D2" r:id="rId1" xr:uid="{67AB2799-61EE-4D02-929B-2FD82DF35464}"/>
    <hyperlink ref="D3" r:id="rId2" xr:uid="{E319693D-EA18-4A95-BC39-F9E0778CDC3B}"/>
    <hyperlink ref="D4" r:id="rId3" display="Paguyuban - Notify Retailers on Account Changes OR abnormal login (RIAM)" xr:uid="{1CAF62E7-47CB-46E9-8726-F96A515A3C78}"/>
    <hyperlink ref="D5" r:id="rId4" xr:uid="{EABCBB06-ADF4-47DF-B8BD-6D42350A1C27}"/>
    <hyperlink ref="D6" r:id="rId5" display="https://jira.app.pconnect.biz/browse/CDE-48742" xr:uid="{301D113A-6158-4A71-A5F8-066AFF6329EA}"/>
    <hyperlink ref="D10" r:id="rId6" xr:uid="{B89A3827-6871-4DEC-9F56-E6019CA47B20}"/>
    <hyperlink ref="D7" r:id="rId7" xr:uid="{A9BEBBBF-6028-40F6-BAF0-4C07817E661F}"/>
    <hyperlink ref="D8" r:id="rId8" xr:uid="{DCC3FF9E-7EB0-4823-BD68-BC521F3FDE92}"/>
    <hyperlink ref="D9" r:id="rId9" xr:uid="{7F0321F2-FEE4-4B74-934C-C142CCB26F9F}"/>
    <hyperlink ref="D12" r:id="rId10" xr:uid="{E23E5435-9882-4C4A-8E6A-75C2F97A9AF7}"/>
    <hyperlink ref="D13" r:id="rId11" display="https://jira.app.pconnect.biz/browse/CDE-58293" xr:uid="{6CADC42A-B07D-4153-AC2D-72FCFA8DE157}"/>
    <hyperlink ref="D14" r:id="rId12" xr:uid="{BBDE3497-F713-4144-98E9-3EC4104DFF9B}"/>
    <hyperlink ref="D15" r:id="rId13" xr:uid="{4D48D5BB-028D-4DC6-8947-1B8D312F269E}"/>
    <hyperlink ref="D16" r:id="rId14" xr:uid="{0F822FE0-4580-4502-BD71-356726BB1E4C}"/>
    <hyperlink ref="D17" r:id="rId15" xr:uid="{6195740D-9456-489F-BD4E-EA0B76454566}"/>
    <hyperlink ref="D18" r:id="rId16" xr:uid="{B6E45CE9-B4C3-4E0C-BDB6-37E5E3474B96}"/>
    <hyperlink ref="D19" r:id="rId17" xr:uid="{C2A91E74-0DEC-46DD-AAAD-79BAB02EAC05}"/>
    <hyperlink ref="D11" r:id="rId18" xr:uid="{4CC9A4DB-9C4D-4A76-8F72-9BEC6CF9F509}"/>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8EC1F-2A47-4EEC-A904-60C847B95333}">
  <sheetPr codeName="Sheet43"/>
  <dimension ref="A1:GQ139"/>
  <sheetViews>
    <sheetView topLeftCell="B1" zoomScale="70" zoomScaleNormal="70" workbookViewId="0">
      <pane xSplit="4" ySplit="2" topLeftCell="F27" activePane="bottomRight" state="frozen"/>
      <selection pane="bottomRight" activeCell="D25" sqref="D25"/>
      <selection pane="bottomLeft" activeCell="B3" sqref="B3"/>
      <selection pane="topRight" activeCell="F1" sqref="F1"/>
    </sheetView>
  </sheetViews>
  <sheetFormatPr defaultColWidth="8.5703125" defaultRowHeight="14.45"/>
  <cols>
    <col min="1" max="1" width="8.5703125" style="821"/>
    <col min="2" max="2" width="15.42578125" style="821" customWidth="1"/>
    <col min="3" max="3" width="21.42578125" style="822" customWidth="1"/>
    <col min="4" max="5" width="21.42578125" style="356" customWidth="1"/>
    <col min="6" max="6" width="40.5703125" style="356" customWidth="1"/>
    <col min="7" max="7" width="47.5703125" style="356" customWidth="1"/>
    <col min="8" max="8" width="21.42578125" style="356" customWidth="1"/>
    <col min="9" max="9" width="23.42578125" style="356" customWidth="1"/>
    <col min="10" max="10" width="14" style="821" customWidth="1"/>
    <col min="11" max="11" width="12.5703125" style="356" customWidth="1"/>
    <col min="12" max="12" width="16" style="821" customWidth="1"/>
    <col min="13" max="13" width="15.42578125" style="1062" customWidth="1"/>
    <col min="14" max="14" width="23.42578125" style="821" customWidth="1"/>
    <col min="15" max="15" width="25.42578125" style="821" customWidth="1"/>
    <col min="16" max="16" width="13.5703125" style="821" bestFit="1" customWidth="1"/>
    <col min="17" max="17" width="14.42578125" style="821" bestFit="1" customWidth="1"/>
    <col min="18" max="18" width="14.42578125" style="356" customWidth="1"/>
    <col min="19" max="19" width="9.42578125" style="356" customWidth="1"/>
    <col min="20" max="20" width="14" style="821" bestFit="1" customWidth="1"/>
    <col min="21" max="21" width="9.42578125" style="821" customWidth="1"/>
    <col min="22" max="22" width="11.5703125" style="821" customWidth="1"/>
    <col min="23" max="23" width="9.42578125" style="356" customWidth="1"/>
    <col min="24" max="24" width="17.5703125" style="821" customWidth="1"/>
    <col min="25" max="25" width="12.42578125" style="821" customWidth="1"/>
    <col min="26" max="26" width="14" style="821" customWidth="1"/>
    <col min="27" max="28" width="9.42578125" style="821" customWidth="1"/>
    <col min="29" max="30" width="22.42578125" style="356" customWidth="1"/>
    <col min="31" max="31" width="30.42578125" style="356" customWidth="1"/>
    <col min="32" max="32" width="14.5703125" style="821" hidden="1" customWidth="1"/>
    <col min="33" max="33" width="17" style="356" hidden="1" customWidth="1"/>
    <col min="34" max="34" width="21.5703125" style="356" customWidth="1"/>
    <col min="35" max="35" width="33.5703125" style="356" customWidth="1"/>
    <col min="36" max="198" width="8.5703125" style="356"/>
    <col min="199" max="199" width="11.5703125" style="356" customWidth="1"/>
    <col min="200" max="16384" width="8.5703125" style="356"/>
  </cols>
  <sheetData>
    <row r="1" spans="1:199">
      <c r="A1" s="806"/>
      <c r="B1" s="1063" t="s">
        <v>2750</v>
      </c>
      <c r="C1" s="1019" t="s">
        <v>2406</v>
      </c>
      <c r="D1" s="1124" t="s">
        <v>2406</v>
      </c>
      <c r="E1" s="1124" t="s">
        <v>2751</v>
      </c>
      <c r="F1" s="806" t="s">
        <v>2406</v>
      </c>
      <c r="G1" s="806" t="s">
        <v>2406</v>
      </c>
      <c r="H1" s="806" t="s">
        <v>2406</v>
      </c>
      <c r="I1" s="806" t="s">
        <v>2406</v>
      </c>
      <c r="J1" s="806" t="s">
        <v>2406</v>
      </c>
      <c r="K1" s="806" t="s">
        <v>2406</v>
      </c>
      <c r="L1" s="806" t="s">
        <v>2406</v>
      </c>
      <c r="M1" s="807" t="s">
        <v>2752</v>
      </c>
      <c r="N1" s="808" t="s">
        <v>2752</v>
      </c>
      <c r="O1" s="808" t="s">
        <v>2753</v>
      </c>
      <c r="P1" s="809" t="s">
        <v>2754</v>
      </c>
      <c r="Q1" s="810" t="s">
        <v>2755</v>
      </c>
      <c r="R1" s="808" t="s">
        <v>2752</v>
      </c>
      <c r="S1" s="808" t="s">
        <v>2752</v>
      </c>
      <c r="T1" s="808" t="s">
        <v>2752</v>
      </c>
      <c r="U1" s="808" t="s">
        <v>2752</v>
      </c>
      <c r="V1" s="811" t="s">
        <v>694</v>
      </c>
      <c r="W1" s="811" t="s">
        <v>694</v>
      </c>
      <c r="X1" s="811" t="s">
        <v>694</v>
      </c>
      <c r="Y1" s="811" t="s">
        <v>694</v>
      </c>
      <c r="Z1" s="811" t="s">
        <v>694</v>
      </c>
      <c r="AA1" s="811" t="s">
        <v>694</v>
      </c>
      <c r="AB1" s="811"/>
      <c r="AC1" s="811" t="s">
        <v>694</v>
      </c>
      <c r="AD1" s="811" t="s">
        <v>694</v>
      </c>
      <c r="AE1" s="812"/>
      <c r="AF1" s="1063" t="s">
        <v>2750</v>
      </c>
      <c r="AG1" s="1063" t="s">
        <v>2750</v>
      </c>
      <c r="AH1" s="1063" t="s">
        <v>2750</v>
      </c>
      <c r="AI1" s="812"/>
    </row>
    <row r="2" spans="1:199" ht="98.85" customHeight="1">
      <c r="A2" s="813" t="s">
        <v>6</v>
      </c>
      <c r="B2" s="813" t="s">
        <v>2756</v>
      </c>
      <c r="C2" s="1020" t="s">
        <v>2145</v>
      </c>
      <c r="D2" s="1125" t="s">
        <v>2571</v>
      </c>
      <c r="E2" s="1125" t="s">
        <v>2147</v>
      </c>
      <c r="F2" s="813" t="s">
        <v>837</v>
      </c>
      <c r="G2" s="813" t="s">
        <v>10</v>
      </c>
      <c r="H2" s="813" t="s">
        <v>11</v>
      </c>
      <c r="I2" s="813" t="s">
        <v>2550</v>
      </c>
      <c r="J2" s="813" t="s">
        <v>3825</v>
      </c>
      <c r="K2" s="813" t="s">
        <v>2737</v>
      </c>
      <c r="L2" s="813" t="s">
        <v>2422</v>
      </c>
      <c r="M2" s="814" t="s">
        <v>2759</v>
      </c>
      <c r="N2" s="815" t="s">
        <v>2760</v>
      </c>
      <c r="O2" s="815" t="s">
        <v>2761</v>
      </c>
      <c r="P2" s="816" t="s">
        <v>2149</v>
      </c>
      <c r="Q2" s="817" t="s">
        <v>2762</v>
      </c>
      <c r="R2" s="815" t="s">
        <v>2763</v>
      </c>
      <c r="S2" s="815" t="s">
        <v>2764</v>
      </c>
      <c r="T2" s="815" t="s">
        <v>2765</v>
      </c>
      <c r="U2" s="815" t="s">
        <v>2766</v>
      </c>
      <c r="V2" s="818" t="s">
        <v>2767</v>
      </c>
      <c r="W2" s="818" t="s">
        <v>2768</v>
      </c>
      <c r="X2" s="818" t="s">
        <v>2769</v>
      </c>
      <c r="Y2" s="818" t="s">
        <v>2770</v>
      </c>
      <c r="Z2" s="818" t="s">
        <v>2771</v>
      </c>
      <c r="AA2" s="818" t="s">
        <v>4843</v>
      </c>
      <c r="AB2" s="818" t="s">
        <v>2773</v>
      </c>
      <c r="AC2" s="818" t="s">
        <v>2774</v>
      </c>
      <c r="AD2" s="818" t="s">
        <v>2391</v>
      </c>
      <c r="AE2" s="820" t="s">
        <v>2369</v>
      </c>
      <c r="AF2" s="813" t="s">
        <v>2775</v>
      </c>
      <c r="AG2" s="813" t="s">
        <v>2776</v>
      </c>
      <c r="AH2" s="813" t="s">
        <v>2777</v>
      </c>
      <c r="AI2" s="820" t="s">
        <v>999</v>
      </c>
      <c r="GQ2" s="356" t="s">
        <v>2780</v>
      </c>
    </row>
    <row r="3" spans="1:199" ht="53.85" customHeight="1">
      <c r="A3" s="1026">
        <v>1</v>
      </c>
      <c r="B3" s="1026" t="s">
        <v>4508</v>
      </c>
      <c r="C3" s="1025" t="s">
        <v>985</v>
      </c>
      <c r="D3" s="1025" t="s">
        <v>1948</v>
      </c>
      <c r="E3" s="1225" t="s">
        <v>4509</v>
      </c>
      <c r="F3" s="800" t="s">
        <v>4510</v>
      </c>
      <c r="G3" s="1025" t="s">
        <v>4511</v>
      </c>
      <c r="H3" s="1026"/>
      <c r="I3" s="1025"/>
      <c r="J3" s="1026">
        <v>4</v>
      </c>
      <c r="K3" s="1033" t="s">
        <v>4471</v>
      </c>
      <c r="L3" s="1033" t="s">
        <v>2511</v>
      </c>
      <c r="M3" s="1069" t="s">
        <v>653</v>
      </c>
      <c r="N3" s="1026" t="s">
        <v>1580</v>
      </c>
      <c r="O3" s="1026">
        <v>27</v>
      </c>
      <c r="P3" s="1026">
        <v>0</v>
      </c>
      <c r="Q3" s="1026">
        <v>1</v>
      </c>
      <c r="R3" s="1025"/>
      <c r="S3" s="1025" t="s">
        <v>4512</v>
      </c>
      <c r="T3" s="1026"/>
      <c r="U3" s="1026"/>
      <c r="V3" s="1026" t="s">
        <v>4513</v>
      </c>
      <c r="W3" s="1026" t="s">
        <v>2944</v>
      </c>
      <c r="X3" s="1026">
        <v>2</v>
      </c>
      <c r="Y3" s="1026" t="s">
        <v>1315</v>
      </c>
      <c r="Z3" s="1026">
        <v>4</v>
      </c>
      <c r="AA3" s="1076">
        <v>240.25</v>
      </c>
      <c r="AB3" s="1076"/>
      <c r="AC3" s="1026"/>
      <c r="AD3" s="1168">
        <v>46168</v>
      </c>
      <c r="AE3" s="1025"/>
      <c r="AF3" s="1026" t="s">
        <v>4879</v>
      </c>
      <c r="AG3" s="1025"/>
      <c r="AH3" s="1025"/>
    </row>
    <row r="4" spans="1:199" ht="139.35" customHeight="1">
      <c r="A4" s="821">
        <v>2</v>
      </c>
      <c r="B4" s="1026" t="s">
        <v>4880</v>
      </c>
      <c r="C4" s="1025" t="s">
        <v>101</v>
      </c>
      <c r="D4" s="1025" t="s">
        <v>101</v>
      </c>
      <c r="E4" s="1025" t="s">
        <v>2211</v>
      </c>
      <c r="F4" s="356" t="s">
        <v>4881</v>
      </c>
      <c r="G4" s="1025" t="s">
        <v>4882</v>
      </c>
      <c r="H4" s="1025" t="s">
        <v>4883</v>
      </c>
      <c r="I4" s="1025" t="s">
        <v>4884</v>
      </c>
      <c r="J4" s="1026">
        <v>4</v>
      </c>
      <c r="K4" s="1025" t="s">
        <v>3908</v>
      </c>
      <c r="L4" s="1033" t="s">
        <v>3421</v>
      </c>
      <c r="M4" s="1069"/>
      <c r="N4" s="1026" t="s">
        <v>1213</v>
      </c>
      <c r="O4" s="1026">
        <v>27</v>
      </c>
      <c r="P4" s="1026">
        <v>0</v>
      </c>
      <c r="Q4" s="1026">
        <v>0</v>
      </c>
      <c r="R4" s="1025"/>
      <c r="S4" s="1025"/>
      <c r="T4" s="1026"/>
      <c r="U4" s="1026"/>
      <c r="V4" s="1075">
        <v>46299</v>
      </c>
      <c r="W4" s="1025" t="s">
        <v>2944</v>
      </c>
      <c r="X4" s="1026">
        <v>4</v>
      </c>
      <c r="Y4" s="1026" t="s">
        <v>6</v>
      </c>
      <c r="Z4" s="1025"/>
      <c r="AA4" s="1026">
        <v>21.5</v>
      </c>
      <c r="AB4" s="1026"/>
      <c r="AC4" s="1025"/>
      <c r="AD4" s="1096">
        <v>46167</v>
      </c>
      <c r="AF4" s="1026"/>
      <c r="AG4" s="1025"/>
      <c r="AH4" s="1025"/>
    </row>
    <row r="5" spans="1:199" ht="174">
      <c r="A5" s="1026">
        <v>3</v>
      </c>
      <c r="B5" s="1025" t="s">
        <v>4885</v>
      </c>
      <c r="C5" s="1025" t="s">
        <v>985</v>
      </c>
      <c r="D5" s="356" t="s">
        <v>3093</v>
      </c>
      <c r="E5" s="1025" t="s">
        <v>4886</v>
      </c>
      <c r="F5" s="1025" t="s">
        <v>4887</v>
      </c>
      <c r="G5" s="1025" t="s">
        <v>4888</v>
      </c>
      <c r="H5" s="1025" t="s">
        <v>4889</v>
      </c>
      <c r="I5" s="1025"/>
      <c r="J5" s="1026">
        <v>4</v>
      </c>
      <c r="K5" s="1025" t="s">
        <v>4890</v>
      </c>
      <c r="L5" s="1033" t="s">
        <v>2511</v>
      </c>
      <c r="M5" s="1069">
        <v>46057</v>
      </c>
      <c r="N5" s="1026" t="s">
        <v>420</v>
      </c>
      <c r="O5" s="1026">
        <v>0</v>
      </c>
      <c r="P5" s="1026">
        <v>0</v>
      </c>
      <c r="Q5" s="1026">
        <v>2</v>
      </c>
      <c r="R5" s="1025"/>
      <c r="S5" s="1025" t="s">
        <v>4891</v>
      </c>
      <c r="T5" s="1026"/>
      <c r="U5" s="1026"/>
      <c r="V5" s="1168">
        <v>46073</v>
      </c>
      <c r="W5" s="1026" t="s">
        <v>2944</v>
      </c>
      <c r="X5" s="1026">
        <v>3</v>
      </c>
      <c r="Y5" s="1026" t="s">
        <v>6</v>
      </c>
      <c r="Z5" s="1026"/>
      <c r="AA5" s="1026">
        <v>5.5</v>
      </c>
      <c r="AB5" s="1026"/>
      <c r="AC5" s="1026"/>
      <c r="AD5" s="1026"/>
      <c r="AF5" s="1025"/>
      <c r="AG5" s="1025"/>
      <c r="AH5" s="1025"/>
    </row>
    <row r="6" spans="1:199" ht="29.1">
      <c r="A6" s="821">
        <v>4</v>
      </c>
      <c r="B6" s="1025" t="s">
        <v>4892</v>
      </c>
      <c r="C6" s="1025" t="s">
        <v>985</v>
      </c>
      <c r="D6" s="356" t="s">
        <v>526</v>
      </c>
      <c r="E6" s="1025" t="s">
        <v>4893</v>
      </c>
      <c r="F6" s="1025" t="s">
        <v>4894</v>
      </c>
      <c r="G6" s="1025" t="s">
        <v>4895</v>
      </c>
      <c r="H6" s="1025"/>
      <c r="I6" s="1025"/>
      <c r="J6" s="1026">
        <v>4</v>
      </c>
      <c r="K6" s="1025" t="s">
        <v>4896</v>
      </c>
      <c r="L6" s="1033" t="s">
        <v>2511</v>
      </c>
      <c r="M6" s="1069"/>
      <c r="N6" s="1026" t="s">
        <v>653</v>
      </c>
      <c r="O6" s="1026">
        <v>55</v>
      </c>
      <c r="P6" s="1026">
        <v>0</v>
      </c>
      <c r="Q6" s="1026">
        <v>3</v>
      </c>
      <c r="R6" s="1025"/>
      <c r="S6" s="1025"/>
      <c r="T6" s="1026"/>
      <c r="U6" s="1026"/>
      <c r="V6" s="1168">
        <v>46073</v>
      </c>
      <c r="W6" s="1026" t="s">
        <v>2944</v>
      </c>
      <c r="X6" s="1026">
        <v>3</v>
      </c>
      <c r="Y6" s="1026" t="s">
        <v>6</v>
      </c>
      <c r="Z6" s="1026">
        <v>5</v>
      </c>
      <c r="AA6" s="1026">
        <v>10</v>
      </c>
      <c r="AB6" s="1026"/>
      <c r="AC6" s="1026"/>
      <c r="AD6" s="1168">
        <v>46135</v>
      </c>
      <c r="AF6" s="1025"/>
      <c r="AG6" s="1025"/>
      <c r="AH6" s="1025"/>
    </row>
    <row r="7" spans="1:199" ht="219" customHeight="1">
      <c r="A7" s="1026">
        <v>5</v>
      </c>
      <c r="B7" s="1026" t="s">
        <v>4514</v>
      </c>
      <c r="C7" s="1025" t="s">
        <v>985</v>
      </c>
      <c r="D7" s="356" t="s">
        <v>410</v>
      </c>
      <c r="E7" s="1025" t="s">
        <v>4515</v>
      </c>
      <c r="F7" s="1025" t="s">
        <v>4516</v>
      </c>
      <c r="G7" s="1025" t="s">
        <v>3729</v>
      </c>
      <c r="H7" s="1025" t="s">
        <v>3730</v>
      </c>
      <c r="I7" s="1025"/>
      <c r="J7" s="1026">
        <v>4</v>
      </c>
      <c r="K7" s="1025" t="s">
        <v>4517</v>
      </c>
      <c r="L7" s="1033" t="s">
        <v>2511</v>
      </c>
      <c r="M7" s="1027">
        <v>46056</v>
      </c>
      <c r="N7" s="1026" t="s">
        <v>217</v>
      </c>
      <c r="O7" s="1026">
        <v>19</v>
      </c>
      <c r="P7" s="1026">
        <v>0</v>
      </c>
      <c r="Q7" s="1026">
        <v>5</v>
      </c>
      <c r="R7" s="1025"/>
      <c r="S7" s="1026"/>
      <c r="T7" s="1026"/>
      <c r="U7" s="1025"/>
      <c r="V7" s="1168">
        <v>46076</v>
      </c>
      <c r="W7" s="1026" t="s">
        <v>2944</v>
      </c>
      <c r="X7" s="1026">
        <v>3</v>
      </c>
      <c r="Y7" s="1026" t="s">
        <v>1315</v>
      </c>
      <c r="Z7" s="1026">
        <v>4</v>
      </c>
      <c r="AA7" s="1026">
        <v>19</v>
      </c>
      <c r="AB7" s="1026"/>
      <c r="AC7" s="1026"/>
      <c r="AD7" s="1168">
        <v>46168</v>
      </c>
      <c r="AF7" s="1025"/>
      <c r="AG7" s="1025"/>
      <c r="AH7" s="1025"/>
    </row>
    <row r="8" spans="1:199" ht="156" customHeight="1">
      <c r="A8" s="821">
        <v>6</v>
      </c>
      <c r="B8" s="822" t="s">
        <v>4773</v>
      </c>
      <c r="C8" s="1025" t="s">
        <v>94</v>
      </c>
      <c r="D8" s="356" t="s">
        <v>4774</v>
      </c>
      <c r="E8" s="1025" t="s">
        <v>2211</v>
      </c>
      <c r="F8" s="1025" t="s">
        <v>4778</v>
      </c>
      <c r="G8" s="1025" t="s">
        <v>4777</v>
      </c>
      <c r="H8" s="1025" t="s">
        <v>4778</v>
      </c>
      <c r="I8" s="1025" t="s">
        <v>4779</v>
      </c>
      <c r="J8" s="1026">
        <v>4</v>
      </c>
      <c r="K8" s="1025" t="s">
        <v>251</v>
      </c>
      <c r="L8" s="1025" t="s">
        <v>2511</v>
      </c>
      <c r="M8" s="1069">
        <v>46091</v>
      </c>
      <c r="N8" s="1026" t="s">
        <v>2977</v>
      </c>
      <c r="O8" s="1026" t="s">
        <v>4780</v>
      </c>
      <c r="P8" s="1026">
        <v>0</v>
      </c>
      <c r="Q8" s="1026">
        <v>0</v>
      </c>
      <c r="R8" s="1078" t="s">
        <v>4897</v>
      </c>
      <c r="S8" s="1102" t="s">
        <v>4781</v>
      </c>
      <c r="T8" s="1026"/>
      <c r="U8" s="1026"/>
      <c r="V8" s="1075">
        <v>46127</v>
      </c>
      <c r="W8" s="1025" t="s">
        <v>583</v>
      </c>
      <c r="X8" s="1026">
        <v>5</v>
      </c>
      <c r="Y8" s="1026"/>
      <c r="Z8" s="1025"/>
      <c r="AA8" s="1026">
        <v>22</v>
      </c>
      <c r="AB8" s="1026"/>
      <c r="AC8" s="356" t="s">
        <v>4898</v>
      </c>
      <c r="AD8" s="1025" t="s">
        <v>583</v>
      </c>
      <c r="AE8" s="1025"/>
      <c r="AF8" s="1026"/>
      <c r="AG8" s="1025"/>
      <c r="AH8" s="1025"/>
      <c r="AI8" s="356" t="s">
        <v>4542</v>
      </c>
    </row>
    <row r="9" spans="1:199" ht="98.85" customHeight="1">
      <c r="A9" s="1026">
        <v>7</v>
      </c>
      <c r="B9" s="1026" t="s">
        <v>4514</v>
      </c>
      <c r="C9" s="1025" t="s">
        <v>985</v>
      </c>
      <c r="D9" s="1025" t="s">
        <v>985</v>
      </c>
      <c r="E9" s="1025" t="s">
        <v>4515</v>
      </c>
      <c r="F9" s="1025" t="s">
        <v>4518</v>
      </c>
      <c r="G9" s="1025" t="s">
        <v>4518</v>
      </c>
      <c r="H9" s="1025"/>
      <c r="I9" s="1025"/>
      <c r="J9" s="1026">
        <v>4</v>
      </c>
      <c r="K9" s="1025" t="s">
        <v>4517</v>
      </c>
      <c r="L9" s="1033" t="s">
        <v>2511</v>
      </c>
      <c r="M9" s="1069">
        <v>46058</v>
      </c>
      <c r="N9" s="1026" t="s">
        <v>217</v>
      </c>
      <c r="O9" s="1026">
        <v>53</v>
      </c>
      <c r="P9" s="1026">
        <v>0</v>
      </c>
      <c r="Q9" s="821">
        <v>6</v>
      </c>
      <c r="R9" s="1025"/>
      <c r="S9" s="1025"/>
      <c r="T9" s="1026"/>
      <c r="U9" s="1026"/>
      <c r="V9" s="1168">
        <v>46076</v>
      </c>
      <c r="W9" s="1026" t="s">
        <v>2944</v>
      </c>
      <c r="X9" s="1026">
        <v>3</v>
      </c>
      <c r="Y9" s="1026" t="s">
        <v>1315</v>
      </c>
      <c r="Z9" s="1026">
        <v>4</v>
      </c>
      <c r="AA9" s="1026">
        <v>26</v>
      </c>
      <c r="AB9" s="1026"/>
      <c r="AC9" s="1026"/>
      <c r="AD9" s="1168">
        <v>46135</v>
      </c>
      <c r="AE9" s="1025" t="s">
        <v>4899</v>
      </c>
      <c r="AF9" s="1025"/>
      <c r="AG9" s="1025"/>
      <c r="AH9" s="1025"/>
    </row>
    <row r="10" spans="1:199" ht="130.5">
      <c r="A10" s="821">
        <v>8</v>
      </c>
      <c r="B10" s="1025" t="s">
        <v>4900</v>
      </c>
      <c r="C10" s="1025" t="s">
        <v>985</v>
      </c>
      <c r="D10" s="1025" t="s">
        <v>3093</v>
      </c>
      <c r="E10" s="1025" t="s">
        <v>4901</v>
      </c>
      <c r="F10" s="1025" t="s">
        <v>4902</v>
      </c>
      <c r="G10" s="1025" t="s">
        <v>4903</v>
      </c>
      <c r="H10" s="1025" t="s">
        <v>4904</v>
      </c>
      <c r="I10" s="1025"/>
      <c r="J10" s="1026">
        <v>4</v>
      </c>
      <c r="K10" s="1025"/>
      <c r="L10" s="1033" t="s">
        <v>2511</v>
      </c>
      <c r="M10" s="1069">
        <v>46055</v>
      </c>
      <c r="N10" s="1026" t="s">
        <v>420</v>
      </c>
      <c r="O10" s="1026">
        <v>0</v>
      </c>
      <c r="P10" s="1026">
        <v>0</v>
      </c>
      <c r="Q10" s="1026">
        <v>7</v>
      </c>
      <c r="R10" s="1025"/>
      <c r="S10" s="1025" t="s">
        <v>4905</v>
      </c>
      <c r="T10" s="1026"/>
      <c r="U10" s="1026"/>
      <c r="V10" s="1168">
        <v>46076</v>
      </c>
      <c r="W10" s="1026" t="s">
        <v>2944</v>
      </c>
      <c r="X10" s="1026">
        <v>3</v>
      </c>
      <c r="Y10" s="1026" t="s">
        <v>6</v>
      </c>
      <c r="Z10" s="1026">
        <v>3</v>
      </c>
      <c r="AA10" s="1026">
        <v>10</v>
      </c>
      <c r="AB10" s="1026"/>
      <c r="AC10" s="1026" t="s">
        <v>4906</v>
      </c>
      <c r="AD10" s="1168">
        <v>46135</v>
      </c>
      <c r="AE10" s="1025"/>
      <c r="AF10" s="1025"/>
      <c r="AG10" s="1025"/>
      <c r="AH10" s="1025"/>
    </row>
    <row r="11" spans="1:199" ht="29.1">
      <c r="A11" s="1026">
        <v>9</v>
      </c>
      <c r="B11" s="1026" t="s">
        <v>4907</v>
      </c>
      <c r="C11" s="1025" t="s">
        <v>985</v>
      </c>
      <c r="D11" s="1025" t="s">
        <v>985</v>
      </c>
      <c r="E11" s="1025" t="s">
        <v>2188</v>
      </c>
      <c r="F11" s="1025" t="s">
        <v>4908</v>
      </c>
      <c r="G11" s="356" t="s">
        <v>4909</v>
      </c>
      <c r="H11" s="1026"/>
      <c r="I11" s="1025"/>
      <c r="J11" s="1026">
        <v>4</v>
      </c>
      <c r="K11" s="1033" t="s">
        <v>3107</v>
      </c>
      <c r="L11" s="1033" t="s">
        <v>2511</v>
      </c>
      <c r="M11" s="1027"/>
      <c r="N11" s="1026" t="s">
        <v>89</v>
      </c>
      <c r="O11" s="1026">
        <v>0</v>
      </c>
      <c r="P11" s="1026">
        <v>0</v>
      </c>
      <c r="Q11" s="1026">
        <v>8</v>
      </c>
      <c r="R11" s="1025"/>
      <c r="S11" s="356" t="s">
        <v>4910</v>
      </c>
      <c r="T11" s="1026"/>
      <c r="U11" s="1026"/>
      <c r="V11" s="1168">
        <v>46072</v>
      </c>
      <c r="W11" s="1026" t="s">
        <v>2944</v>
      </c>
      <c r="X11" s="1026">
        <v>3</v>
      </c>
      <c r="Y11" s="1026" t="s">
        <v>6</v>
      </c>
      <c r="Z11" s="1026"/>
      <c r="AA11" s="1026">
        <v>9</v>
      </c>
      <c r="AB11" s="1026"/>
      <c r="AC11" s="1026" t="s">
        <v>4906</v>
      </c>
      <c r="AD11" s="1168">
        <v>46135</v>
      </c>
      <c r="AE11" s="1082" t="s">
        <v>4911</v>
      </c>
      <c r="AF11" s="1026" t="s">
        <v>4912</v>
      </c>
      <c r="AG11" s="1025"/>
      <c r="AH11" s="1025"/>
    </row>
    <row r="12" spans="1:199" ht="57.95">
      <c r="A12" s="821">
        <v>10</v>
      </c>
      <c r="B12" s="1026" t="s">
        <v>4913</v>
      </c>
      <c r="C12" s="1025" t="s">
        <v>985</v>
      </c>
      <c r="D12" s="1025" t="s">
        <v>3093</v>
      </c>
      <c r="E12" s="1025" t="s">
        <v>2188</v>
      </c>
      <c r="F12" s="1025" t="s">
        <v>4914</v>
      </c>
      <c r="G12" s="356" t="s">
        <v>4915</v>
      </c>
      <c r="H12" s="1026"/>
      <c r="I12" s="1025"/>
      <c r="J12" s="1026">
        <v>4</v>
      </c>
      <c r="K12" s="1033" t="s">
        <v>4916</v>
      </c>
      <c r="L12" s="1033" t="s">
        <v>2511</v>
      </c>
      <c r="M12" s="1027"/>
      <c r="N12" s="1026" t="s">
        <v>89</v>
      </c>
      <c r="O12" s="1026">
        <v>5.6999999999999993</v>
      </c>
      <c r="P12" s="1026">
        <v>0</v>
      </c>
      <c r="Q12" s="821">
        <v>9</v>
      </c>
      <c r="R12" s="1025"/>
      <c r="S12" s="1025" t="s">
        <v>4917</v>
      </c>
      <c r="T12" s="1026"/>
      <c r="U12" s="1026"/>
      <c r="V12" s="1168">
        <v>46076</v>
      </c>
      <c r="W12" s="1026" t="s">
        <v>2944</v>
      </c>
      <c r="X12" s="1026">
        <v>3</v>
      </c>
      <c r="Y12" s="1026" t="s">
        <v>6</v>
      </c>
      <c r="Z12" s="1026"/>
      <c r="AA12" s="1026">
        <v>7</v>
      </c>
      <c r="AB12" s="1026"/>
      <c r="AC12" s="1026" t="s">
        <v>4906</v>
      </c>
      <c r="AD12" s="1168">
        <v>46135</v>
      </c>
      <c r="AE12" s="1082" t="s">
        <v>4918</v>
      </c>
      <c r="AF12" s="1026" t="s">
        <v>4912</v>
      </c>
      <c r="AG12" s="1025"/>
      <c r="AH12" s="1025"/>
    </row>
    <row r="13" spans="1:199" ht="29.1">
      <c r="A13" s="1026">
        <v>11</v>
      </c>
      <c r="B13" s="1025" t="s">
        <v>4519</v>
      </c>
      <c r="C13" s="1025" t="s">
        <v>985</v>
      </c>
      <c r="D13" s="1025" t="s">
        <v>3093</v>
      </c>
      <c r="E13" s="1025" t="s">
        <v>4520</v>
      </c>
      <c r="F13" s="1025" t="s">
        <v>4521</v>
      </c>
      <c r="G13" s="1025" t="s">
        <v>4521</v>
      </c>
      <c r="H13" s="1025"/>
      <c r="I13" s="1025"/>
      <c r="J13" s="1026">
        <v>4</v>
      </c>
      <c r="K13" s="1025" t="s">
        <v>3947</v>
      </c>
      <c r="L13" s="1033" t="s">
        <v>2511</v>
      </c>
      <c r="M13" s="1069"/>
      <c r="N13" s="1026" t="s">
        <v>1580</v>
      </c>
      <c r="O13" s="1026">
        <v>16</v>
      </c>
      <c r="P13" s="1026">
        <v>0</v>
      </c>
      <c r="Q13" s="1026">
        <v>10</v>
      </c>
      <c r="R13" s="1025"/>
      <c r="T13" s="1026"/>
      <c r="U13" s="1026"/>
      <c r="V13" s="1168">
        <v>46380</v>
      </c>
      <c r="W13" s="1026" t="s">
        <v>2944</v>
      </c>
      <c r="X13" s="1026">
        <v>2</v>
      </c>
      <c r="Y13" s="1026" t="s">
        <v>1315</v>
      </c>
      <c r="Z13" s="1026">
        <v>4</v>
      </c>
      <c r="AA13" s="1026">
        <v>59</v>
      </c>
      <c r="AB13" s="1026"/>
      <c r="AC13" s="1026"/>
      <c r="AD13" s="1168">
        <v>46168</v>
      </c>
      <c r="AE13" s="1082" t="s">
        <v>4919</v>
      </c>
      <c r="AF13" s="1025"/>
      <c r="AG13" s="1025"/>
      <c r="AH13" s="1025"/>
    </row>
    <row r="14" spans="1:199" s="829" customFormat="1" ht="86.1" customHeight="1">
      <c r="A14" s="821">
        <v>12</v>
      </c>
      <c r="B14" s="1026" t="s">
        <v>4522</v>
      </c>
      <c r="C14" s="1025" t="s">
        <v>985</v>
      </c>
      <c r="D14" s="1025" t="s">
        <v>4523</v>
      </c>
      <c r="E14" s="1025" t="s">
        <v>2188</v>
      </c>
      <c r="F14" s="356" t="s">
        <v>4524</v>
      </c>
      <c r="G14" s="1025" t="s">
        <v>4525</v>
      </c>
      <c r="H14" s="1033"/>
      <c r="I14" s="1025"/>
      <c r="J14" s="1026">
        <v>4</v>
      </c>
      <c r="K14" s="1033" t="s">
        <v>4385</v>
      </c>
      <c r="L14" s="1033" t="s">
        <v>2511</v>
      </c>
      <c r="M14" s="1027" t="s">
        <v>653</v>
      </c>
      <c r="N14" s="1026" t="s">
        <v>89</v>
      </c>
      <c r="O14" s="1026">
        <v>18</v>
      </c>
      <c r="P14" s="1026">
        <v>0</v>
      </c>
      <c r="Q14" s="1026">
        <v>11</v>
      </c>
      <c r="R14" s="1025"/>
      <c r="S14" s="356" t="s">
        <v>4526</v>
      </c>
      <c r="T14" s="1026"/>
      <c r="U14" s="1026"/>
      <c r="V14" s="1168">
        <v>46135</v>
      </c>
      <c r="W14" s="1026" t="s">
        <v>2944</v>
      </c>
      <c r="X14" s="1026">
        <v>3</v>
      </c>
      <c r="Y14" s="1026" t="s">
        <v>1315</v>
      </c>
      <c r="Z14" s="1026">
        <v>4</v>
      </c>
      <c r="AA14" s="1150">
        <v>46</v>
      </c>
      <c r="AB14" s="1150"/>
      <c r="AC14" s="1026"/>
      <c r="AD14" s="1026" t="s">
        <v>4920</v>
      </c>
      <c r="AE14" s="1082" t="s">
        <v>4921</v>
      </c>
      <c r="AF14" s="1026" t="s">
        <v>4922</v>
      </c>
      <c r="AG14" s="1025"/>
      <c r="AH14" s="1025"/>
      <c r="AI14" s="356"/>
      <c r="AJ14" s="356"/>
      <c r="AK14" s="356"/>
      <c r="AL14" s="356"/>
      <c r="AM14" s="356"/>
      <c r="AN14" s="356"/>
      <c r="AO14" s="356"/>
      <c r="AP14" s="356"/>
      <c r="AQ14" s="356"/>
      <c r="AR14" s="356"/>
      <c r="AS14" s="356"/>
      <c r="AT14" s="356"/>
      <c r="AU14" s="356"/>
      <c r="AV14" s="356"/>
      <c r="AW14" s="356"/>
      <c r="AX14" s="356"/>
      <c r="AY14" s="356"/>
      <c r="AZ14" s="356"/>
      <c r="BA14" s="356"/>
      <c r="BB14" s="356"/>
      <c r="BC14" s="356"/>
      <c r="BD14" s="356"/>
      <c r="BE14" s="356"/>
      <c r="BF14" s="356"/>
      <c r="BG14" s="356"/>
      <c r="BH14" s="356"/>
      <c r="BI14" s="356"/>
      <c r="BJ14" s="356"/>
      <c r="BK14" s="356"/>
      <c r="BL14" s="356"/>
      <c r="BM14" s="356"/>
      <c r="BN14" s="356"/>
      <c r="BO14" s="356"/>
      <c r="BP14" s="356"/>
      <c r="BQ14" s="356"/>
      <c r="BR14" s="356"/>
      <c r="BS14" s="356"/>
      <c r="BT14" s="356"/>
      <c r="BU14" s="356"/>
      <c r="BV14" s="356"/>
      <c r="BW14" s="356"/>
      <c r="BX14" s="356"/>
      <c r="BY14" s="356"/>
      <c r="BZ14" s="356"/>
      <c r="CA14" s="356"/>
      <c r="CB14" s="356"/>
      <c r="CC14" s="356"/>
      <c r="CD14" s="356"/>
      <c r="CE14" s="356"/>
      <c r="CF14" s="356"/>
      <c r="CG14" s="356"/>
      <c r="CH14" s="356"/>
      <c r="CI14" s="356"/>
      <c r="CJ14" s="356"/>
      <c r="CK14" s="356"/>
      <c r="CL14" s="356"/>
      <c r="CM14" s="356"/>
      <c r="CN14" s="356"/>
      <c r="CO14" s="356"/>
      <c r="CP14" s="356"/>
      <c r="CQ14" s="356"/>
      <c r="CR14" s="356"/>
      <c r="CS14" s="356"/>
      <c r="CT14" s="356"/>
      <c r="CU14" s="356"/>
      <c r="CV14" s="356"/>
      <c r="CW14" s="356"/>
      <c r="CX14" s="356"/>
      <c r="CY14" s="356"/>
      <c r="CZ14" s="356"/>
      <c r="DA14" s="356"/>
      <c r="DB14" s="356"/>
      <c r="DC14" s="356"/>
      <c r="DD14" s="356"/>
      <c r="DE14" s="356"/>
      <c r="DF14" s="356"/>
      <c r="DG14" s="356"/>
      <c r="DH14" s="356"/>
      <c r="DI14" s="356"/>
      <c r="DJ14" s="356"/>
      <c r="DK14" s="356"/>
      <c r="DL14" s="356"/>
      <c r="DM14" s="356"/>
      <c r="DN14" s="356"/>
      <c r="DO14" s="356"/>
      <c r="DP14" s="356"/>
      <c r="DQ14" s="356"/>
      <c r="DR14" s="356"/>
      <c r="DS14" s="356"/>
      <c r="DT14" s="356"/>
      <c r="DU14" s="356"/>
      <c r="DV14" s="356"/>
      <c r="DW14" s="356"/>
      <c r="DX14" s="356"/>
      <c r="DY14" s="356"/>
      <c r="DZ14" s="356"/>
      <c r="EA14" s="356"/>
      <c r="EB14" s="356"/>
      <c r="EC14" s="356"/>
      <c r="ED14" s="356"/>
      <c r="EE14" s="356"/>
      <c r="EF14" s="356"/>
      <c r="EG14" s="356"/>
      <c r="EH14" s="356"/>
      <c r="EI14" s="356"/>
      <c r="EJ14" s="356"/>
      <c r="EK14" s="356"/>
      <c r="EL14" s="356"/>
      <c r="EM14" s="356"/>
      <c r="EN14" s="356"/>
      <c r="EO14" s="356"/>
      <c r="EP14" s="356"/>
      <c r="EQ14" s="356"/>
      <c r="ER14" s="356"/>
      <c r="ES14" s="356"/>
      <c r="ET14" s="356"/>
      <c r="EU14" s="356"/>
      <c r="EV14" s="356"/>
      <c r="EW14" s="356"/>
      <c r="EX14" s="356"/>
      <c r="EY14" s="356"/>
      <c r="EZ14" s="356"/>
      <c r="FA14" s="356"/>
      <c r="FB14" s="356"/>
      <c r="FC14" s="356"/>
      <c r="FD14" s="356"/>
      <c r="FE14" s="356"/>
      <c r="FF14" s="356"/>
      <c r="FG14" s="356"/>
      <c r="FH14" s="356"/>
      <c r="FI14" s="356"/>
      <c r="FJ14" s="356"/>
      <c r="FK14" s="356"/>
      <c r="FL14" s="356"/>
      <c r="FM14" s="356"/>
      <c r="FN14" s="356"/>
      <c r="FO14" s="356"/>
      <c r="FP14" s="356"/>
      <c r="FQ14" s="356"/>
      <c r="FR14" s="356"/>
      <c r="FS14" s="356"/>
      <c r="FT14" s="356"/>
      <c r="FU14" s="356"/>
      <c r="FV14" s="356"/>
      <c r="FW14" s="356"/>
      <c r="FX14" s="356"/>
      <c r="FY14" s="356"/>
      <c r="FZ14" s="356"/>
      <c r="GA14" s="356"/>
      <c r="GB14" s="356"/>
      <c r="GC14" s="356"/>
      <c r="GD14" s="356"/>
      <c r="GE14" s="356"/>
      <c r="GF14" s="356"/>
      <c r="GG14" s="356"/>
      <c r="GH14" s="356"/>
      <c r="GI14" s="356"/>
      <c r="GJ14" s="356"/>
      <c r="GK14" s="356"/>
      <c r="GL14" s="356"/>
      <c r="GM14" s="356"/>
      <c r="GN14" s="356"/>
      <c r="GO14" s="356"/>
      <c r="GP14" s="356"/>
      <c r="GQ14" s="356"/>
    </row>
    <row r="15" spans="1:199" ht="57.95">
      <c r="A15" s="1026">
        <v>13</v>
      </c>
      <c r="B15" s="1026" t="s">
        <v>4528</v>
      </c>
      <c r="C15" s="1025" t="s">
        <v>985</v>
      </c>
      <c r="D15" s="1025" t="s">
        <v>526</v>
      </c>
      <c r="E15" s="1025" t="s">
        <v>2186</v>
      </c>
      <c r="F15" s="356" t="s">
        <v>4529</v>
      </c>
      <c r="G15" s="1025" t="s">
        <v>4530</v>
      </c>
      <c r="H15" s="1033"/>
      <c r="I15" s="1025"/>
      <c r="J15" s="1026">
        <v>4</v>
      </c>
      <c r="K15" s="1033"/>
      <c r="L15" s="1033" t="s">
        <v>2511</v>
      </c>
      <c r="M15" s="1027"/>
      <c r="N15" s="1026" t="s">
        <v>4531</v>
      </c>
      <c r="O15" s="1026">
        <v>0</v>
      </c>
      <c r="P15" s="1026">
        <v>0</v>
      </c>
      <c r="Q15" s="1026">
        <v>12</v>
      </c>
      <c r="R15" s="1025"/>
      <c r="S15" s="356" t="s">
        <v>4533</v>
      </c>
      <c r="T15" s="1026"/>
      <c r="U15" s="1026"/>
      <c r="V15" s="1168">
        <v>46045</v>
      </c>
      <c r="W15" s="1026" t="s">
        <v>2944</v>
      </c>
      <c r="X15" s="1026">
        <v>2</v>
      </c>
      <c r="Y15" s="1026" t="s">
        <v>1315</v>
      </c>
      <c r="Z15" s="1026"/>
      <c r="AA15" s="1026" t="s">
        <v>2955</v>
      </c>
      <c r="AB15" s="1026"/>
      <c r="AC15" s="1026"/>
      <c r="AD15" s="1026" t="s">
        <v>4923</v>
      </c>
      <c r="AE15" s="1025"/>
      <c r="AF15" s="1026" t="s">
        <v>4924</v>
      </c>
      <c r="AG15" s="1025"/>
      <c r="AH15" s="1025"/>
    </row>
    <row r="16" spans="1:199" ht="58.35" customHeight="1">
      <c r="A16" s="821">
        <v>14</v>
      </c>
      <c r="B16" s="1026" t="s">
        <v>4543</v>
      </c>
      <c r="C16" s="1025" t="s">
        <v>985</v>
      </c>
      <c r="D16" s="1025" t="s">
        <v>1948</v>
      </c>
      <c r="E16" s="1025" t="s">
        <v>2186</v>
      </c>
      <c r="F16" s="1025" t="s">
        <v>4544</v>
      </c>
      <c r="G16" s="1025" t="s">
        <v>4545</v>
      </c>
      <c r="H16" s="1033"/>
      <c r="I16" s="1184"/>
      <c r="J16" s="1026">
        <v>4</v>
      </c>
      <c r="K16" s="1033"/>
      <c r="L16" s="1033" t="s">
        <v>2511</v>
      </c>
      <c r="M16" s="1027"/>
      <c r="N16" s="1026" t="s">
        <v>4531</v>
      </c>
      <c r="O16" s="1026">
        <v>0</v>
      </c>
      <c r="P16" s="1026">
        <v>0</v>
      </c>
      <c r="Q16" s="821">
        <v>13</v>
      </c>
      <c r="R16" s="1025"/>
      <c r="S16" s="1025" t="s">
        <v>4533</v>
      </c>
      <c r="T16" s="1026"/>
      <c r="U16" s="1026"/>
      <c r="V16" s="1168">
        <v>46045</v>
      </c>
      <c r="W16" s="1026" t="s">
        <v>2944</v>
      </c>
      <c r="X16" s="1026">
        <v>2</v>
      </c>
      <c r="Y16" s="1026" t="s">
        <v>1315</v>
      </c>
      <c r="Z16" s="1026"/>
      <c r="AA16" s="1026" t="s">
        <v>2955</v>
      </c>
      <c r="AB16" s="1026"/>
      <c r="AC16" s="1026"/>
      <c r="AD16" s="1026" t="s">
        <v>4925</v>
      </c>
      <c r="AE16" s="1025"/>
      <c r="AF16" s="1026" t="s">
        <v>4924</v>
      </c>
      <c r="AG16" s="1025"/>
      <c r="AH16" s="1025"/>
    </row>
    <row r="17" spans="1:199" ht="43.5">
      <c r="A17" s="1026">
        <v>15</v>
      </c>
      <c r="B17" s="1026" t="s">
        <v>3713</v>
      </c>
      <c r="C17" s="1025" t="s">
        <v>985</v>
      </c>
      <c r="D17" s="1025" t="s">
        <v>2042</v>
      </c>
      <c r="E17" s="1025" t="s">
        <v>2042</v>
      </c>
      <c r="F17" s="1025" t="s">
        <v>407</v>
      </c>
      <c r="G17" s="1025" t="s">
        <v>408</v>
      </c>
      <c r="H17" s="1033"/>
      <c r="I17" s="1184"/>
      <c r="J17" s="1026">
        <v>4</v>
      </c>
      <c r="K17" s="1033"/>
      <c r="L17" s="1026" t="s">
        <v>2511</v>
      </c>
      <c r="M17" s="1027"/>
      <c r="N17" s="1026" t="s">
        <v>217</v>
      </c>
      <c r="O17" s="1026">
        <v>789</v>
      </c>
      <c r="P17" s="1026">
        <v>0</v>
      </c>
      <c r="Q17" s="1026">
        <v>14</v>
      </c>
      <c r="R17" s="1025"/>
      <c r="S17" s="1025" t="s">
        <v>4533</v>
      </c>
      <c r="T17" s="1026"/>
      <c r="U17" s="1026"/>
      <c r="V17" s="1168">
        <v>46045</v>
      </c>
      <c r="W17" s="1026" t="s">
        <v>2944</v>
      </c>
      <c r="X17" s="1026">
        <v>2</v>
      </c>
      <c r="Y17" s="1026" t="s">
        <v>1315</v>
      </c>
      <c r="Z17" s="1026"/>
      <c r="AA17" s="1026" t="s">
        <v>2955</v>
      </c>
      <c r="AB17" s="1026"/>
      <c r="AC17" s="1026"/>
      <c r="AD17" s="1026"/>
      <c r="AE17" s="1025"/>
      <c r="AF17" s="1026" t="s">
        <v>4926</v>
      </c>
      <c r="AG17" s="1025"/>
      <c r="AH17" s="1025"/>
    </row>
    <row r="18" spans="1:199" ht="29.1">
      <c r="A18" s="821">
        <v>16</v>
      </c>
      <c r="B18" s="1139" t="s">
        <v>4927</v>
      </c>
      <c r="C18" s="1025" t="s">
        <v>985</v>
      </c>
      <c r="D18" s="1025" t="s">
        <v>526</v>
      </c>
      <c r="E18" s="1025" t="s">
        <v>4283</v>
      </c>
      <c r="F18" s="786" t="s">
        <v>4283</v>
      </c>
      <c r="G18" s="356" t="s">
        <v>4928</v>
      </c>
      <c r="I18" s="1025"/>
      <c r="J18" s="1026">
        <v>4</v>
      </c>
      <c r="K18" s="1025" t="s">
        <v>4629</v>
      </c>
      <c r="L18" s="1026" t="s">
        <v>2525</v>
      </c>
      <c r="M18" s="1069"/>
      <c r="N18" s="1026" t="s">
        <v>1580</v>
      </c>
      <c r="O18" s="1026">
        <v>62.5</v>
      </c>
      <c r="P18" s="1026">
        <v>1</v>
      </c>
      <c r="Q18" s="1026">
        <v>22</v>
      </c>
      <c r="R18" s="1025"/>
      <c r="S18" s="1025" t="s">
        <v>4929</v>
      </c>
      <c r="T18" s="1026"/>
      <c r="U18" s="1026"/>
      <c r="V18" s="1168">
        <v>46122</v>
      </c>
      <c r="W18" s="1025" t="s">
        <v>2944</v>
      </c>
      <c r="X18" s="1026">
        <v>4</v>
      </c>
      <c r="Y18" s="1026" t="s">
        <v>6</v>
      </c>
      <c r="Z18" s="1025"/>
      <c r="AA18" s="1026">
        <v>17</v>
      </c>
      <c r="AB18" s="1026"/>
      <c r="AC18" s="1025"/>
      <c r="AD18" s="1097">
        <v>46168</v>
      </c>
      <c r="AE18" s="1078" t="s">
        <v>4930</v>
      </c>
      <c r="AF18" s="1026"/>
      <c r="AG18" s="1025"/>
      <c r="AH18" s="1025"/>
    </row>
    <row r="19" spans="1:199" ht="159.6">
      <c r="A19" s="1026">
        <v>17</v>
      </c>
      <c r="B19" s="1026" t="s">
        <v>4931</v>
      </c>
      <c r="C19" s="1033" t="s">
        <v>101</v>
      </c>
      <c r="D19" s="1025" t="s">
        <v>3487</v>
      </c>
      <c r="E19" s="1025" t="s">
        <v>4932</v>
      </c>
      <c r="F19" s="1230" t="s">
        <v>4933</v>
      </c>
      <c r="G19" s="1025" t="s">
        <v>4934</v>
      </c>
      <c r="H19" s="1025" t="s">
        <v>4935</v>
      </c>
      <c r="I19" s="1025"/>
      <c r="J19" s="1026">
        <v>4</v>
      </c>
      <c r="K19" s="1025"/>
      <c r="L19" s="1033"/>
      <c r="M19" s="1069"/>
      <c r="N19" s="1026"/>
      <c r="O19" s="1026">
        <v>5</v>
      </c>
      <c r="P19" s="1026">
        <v>1</v>
      </c>
      <c r="Q19" s="1026">
        <v>1</v>
      </c>
      <c r="R19" s="1025"/>
      <c r="S19" s="1025"/>
      <c r="T19" s="1026"/>
      <c r="U19" s="1026"/>
      <c r="V19" s="1075">
        <v>46299</v>
      </c>
      <c r="W19" s="1025" t="s">
        <v>2944</v>
      </c>
      <c r="X19" s="1026">
        <v>4</v>
      </c>
      <c r="Y19" s="1026" t="s">
        <v>6</v>
      </c>
      <c r="Z19" s="1026"/>
      <c r="AA19" s="1026">
        <v>5</v>
      </c>
      <c r="AB19" s="1026"/>
      <c r="AC19" s="1026"/>
      <c r="AD19" s="1096">
        <v>46167</v>
      </c>
      <c r="AF19" s="1026"/>
      <c r="AG19" s="1025"/>
      <c r="AH19" s="1025"/>
    </row>
    <row r="20" spans="1:199" ht="101.45">
      <c r="A20" s="821">
        <v>18</v>
      </c>
      <c r="B20" s="1026" t="s">
        <v>4936</v>
      </c>
      <c r="C20" s="356" t="s">
        <v>101</v>
      </c>
      <c r="D20" s="356" t="s">
        <v>101</v>
      </c>
      <c r="E20" s="356" t="s">
        <v>4802</v>
      </c>
      <c r="F20" s="356" t="s">
        <v>141</v>
      </c>
      <c r="G20" s="356" t="s">
        <v>143</v>
      </c>
      <c r="H20" s="822" t="s">
        <v>4937</v>
      </c>
      <c r="I20" s="822" t="s">
        <v>2283</v>
      </c>
      <c r="J20" s="1026">
        <v>2</v>
      </c>
      <c r="K20" s="822" t="s">
        <v>2957</v>
      </c>
      <c r="L20" s="822" t="s">
        <v>2511</v>
      </c>
      <c r="M20" s="824">
        <v>45669</v>
      </c>
      <c r="N20" s="821" t="s">
        <v>3264</v>
      </c>
      <c r="O20" s="821">
        <v>83</v>
      </c>
      <c r="P20" s="1026">
        <v>2</v>
      </c>
      <c r="Q20" s="821">
        <v>2</v>
      </c>
      <c r="R20" s="1075">
        <v>45678</v>
      </c>
      <c r="S20" s="821" t="s">
        <v>2944</v>
      </c>
      <c r="T20" s="1026">
        <v>3</v>
      </c>
      <c r="U20" s="1026" t="s">
        <v>1315</v>
      </c>
      <c r="V20" s="1075">
        <v>46269</v>
      </c>
      <c r="W20" s="1026" t="s">
        <v>2944</v>
      </c>
      <c r="X20" s="1026">
        <v>4</v>
      </c>
      <c r="Y20" s="1025" t="s">
        <v>6</v>
      </c>
      <c r="Z20" s="1025"/>
      <c r="AA20" s="1026">
        <v>85</v>
      </c>
      <c r="AB20" s="1026"/>
      <c r="AC20" s="1025" t="s">
        <v>4938</v>
      </c>
      <c r="AD20" s="1097">
        <v>46167</v>
      </c>
      <c r="AF20" s="1025"/>
      <c r="AG20" s="1025"/>
      <c r="AH20" s="1025"/>
    </row>
    <row r="21" spans="1:199" ht="249.75" customHeight="1">
      <c r="A21" s="1026">
        <v>19</v>
      </c>
      <c r="B21" s="1026" t="s">
        <v>4939</v>
      </c>
      <c r="C21" s="1025" t="s">
        <v>42</v>
      </c>
      <c r="D21" s="1025" t="s">
        <v>42</v>
      </c>
      <c r="E21" s="1025" t="s">
        <v>2211</v>
      </c>
      <c r="F21" s="356" t="s">
        <v>4940</v>
      </c>
      <c r="G21" s="356" t="s">
        <v>2219</v>
      </c>
      <c r="H21" s="1026" t="s">
        <v>4941</v>
      </c>
      <c r="I21" s="1026" t="s">
        <v>2220</v>
      </c>
      <c r="J21" s="1026">
        <v>2</v>
      </c>
      <c r="K21" s="1033" t="s">
        <v>4942</v>
      </c>
      <c r="L21" s="1025" t="s">
        <v>2211</v>
      </c>
      <c r="M21" s="1069">
        <v>46027</v>
      </c>
      <c r="N21" s="1026" t="s">
        <v>2791</v>
      </c>
      <c r="O21" s="821">
        <v>30</v>
      </c>
      <c r="P21" s="821">
        <v>6</v>
      </c>
      <c r="Q21" s="821">
        <v>0</v>
      </c>
      <c r="R21" s="1025"/>
      <c r="S21" s="597" t="s">
        <v>4943</v>
      </c>
      <c r="T21" s="1026"/>
      <c r="U21" s="1075" t="s">
        <v>4944</v>
      </c>
      <c r="V21" s="1026" t="s">
        <v>4440</v>
      </c>
      <c r="W21" s="1025" t="s">
        <v>2944</v>
      </c>
      <c r="X21" s="1026">
        <v>4</v>
      </c>
      <c r="Y21" s="1025" t="s">
        <v>6</v>
      </c>
      <c r="Z21" s="1026"/>
      <c r="AA21" s="1025">
        <v>15</v>
      </c>
      <c r="AB21" s="1025">
        <v>1</v>
      </c>
      <c r="AC21" s="1025"/>
      <c r="AD21" s="1167">
        <v>46167</v>
      </c>
      <c r="AE21" s="1153" t="s">
        <v>4945</v>
      </c>
      <c r="AF21" s="1026"/>
      <c r="AG21" s="1025"/>
      <c r="AH21" s="1025"/>
    </row>
    <row r="22" spans="1:199" ht="231.95">
      <c r="A22" s="821">
        <v>20</v>
      </c>
      <c r="B22" s="822" t="s">
        <v>4534</v>
      </c>
      <c r="C22" s="1025" t="s">
        <v>94</v>
      </c>
      <c r="D22" s="1025" t="s">
        <v>94</v>
      </c>
      <c r="E22" s="1025" t="s">
        <v>2151</v>
      </c>
      <c r="F22" s="822" t="s">
        <v>4535</v>
      </c>
      <c r="G22" s="356" t="s">
        <v>4536</v>
      </c>
      <c r="H22" s="1033" t="s">
        <v>4537</v>
      </c>
      <c r="I22" s="1025" t="s">
        <v>4536</v>
      </c>
      <c r="J22" s="1026">
        <v>4</v>
      </c>
      <c r="K22" s="1025" t="s">
        <v>4538</v>
      </c>
      <c r="L22" s="1025" t="s">
        <v>2525</v>
      </c>
      <c r="M22" s="1069">
        <v>46091</v>
      </c>
      <c r="N22" s="1026" t="s">
        <v>2977</v>
      </c>
      <c r="O22" s="1026">
        <v>13</v>
      </c>
      <c r="P22" s="1026">
        <v>1</v>
      </c>
      <c r="Q22" s="1026">
        <v>1</v>
      </c>
      <c r="R22" s="1078" t="s">
        <v>4539</v>
      </c>
      <c r="S22" s="1102" t="s">
        <v>4540</v>
      </c>
      <c r="T22" s="1026"/>
      <c r="U22" s="1026"/>
      <c r="V22" s="1075">
        <v>46127</v>
      </c>
      <c r="W22" s="1025" t="s">
        <v>2944</v>
      </c>
      <c r="X22" s="1026">
        <v>4</v>
      </c>
      <c r="Y22" s="1026" t="s">
        <v>6</v>
      </c>
      <c r="Z22" s="1025"/>
      <c r="AA22" s="1026">
        <v>7</v>
      </c>
      <c r="AB22" s="1026">
        <v>3</v>
      </c>
      <c r="AC22" s="1025"/>
      <c r="AD22" s="1025" t="s">
        <v>583</v>
      </c>
      <c r="AE22" s="597" t="s">
        <v>4541</v>
      </c>
      <c r="AF22" s="1026"/>
      <c r="AG22" s="1025"/>
      <c r="AH22" s="1025"/>
      <c r="AI22" s="356" t="s">
        <v>4542</v>
      </c>
    </row>
    <row r="23" spans="1:199" ht="87" customHeight="1">
      <c r="A23" s="1026">
        <v>21</v>
      </c>
      <c r="B23" s="1026" t="s">
        <v>4946</v>
      </c>
      <c r="C23" s="1025" t="s">
        <v>358</v>
      </c>
      <c r="D23" s="1025" t="s">
        <v>358</v>
      </c>
      <c r="E23" s="1025" t="s">
        <v>4947</v>
      </c>
      <c r="F23" s="356" t="s">
        <v>4948</v>
      </c>
      <c r="G23" s="1025" t="s">
        <v>4949</v>
      </c>
      <c r="I23" s="1025"/>
      <c r="J23" s="1026">
        <v>4</v>
      </c>
      <c r="K23" s="1025" t="s">
        <v>251</v>
      </c>
      <c r="L23" s="1025"/>
      <c r="M23" s="1069"/>
      <c r="N23" s="1026"/>
      <c r="O23" s="1026">
        <v>20</v>
      </c>
      <c r="P23" s="1026">
        <v>1</v>
      </c>
      <c r="Q23" s="1026">
        <v>1</v>
      </c>
      <c r="R23" s="1025"/>
      <c r="S23" s="356" t="s">
        <v>4851</v>
      </c>
      <c r="T23" s="1026"/>
      <c r="U23" s="1026"/>
      <c r="V23" s="1075">
        <v>46114</v>
      </c>
      <c r="W23" s="1025" t="s">
        <v>2944</v>
      </c>
      <c r="X23" s="1026">
        <v>4</v>
      </c>
      <c r="Y23" s="1026" t="s">
        <v>6</v>
      </c>
      <c r="Z23" s="1025"/>
      <c r="AA23" s="1026">
        <v>12</v>
      </c>
      <c r="AB23" s="1026">
        <v>2</v>
      </c>
      <c r="AC23" s="1025"/>
      <c r="AD23" s="1025"/>
      <c r="AF23" s="1026"/>
      <c r="AG23" s="1025"/>
      <c r="AH23" s="1025"/>
    </row>
    <row r="24" spans="1:199" ht="409.6" customHeight="1">
      <c r="A24" s="821">
        <v>22</v>
      </c>
      <c r="B24" s="1026" t="s">
        <v>4950</v>
      </c>
      <c r="C24" s="1025" t="s">
        <v>263</v>
      </c>
      <c r="D24" s="1025" t="s">
        <v>263</v>
      </c>
      <c r="E24" s="1025" t="s">
        <v>4951</v>
      </c>
      <c r="F24" s="786" t="s">
        <v>4952</v>
      </c>
      <c r="G24" s="1025" t="s">
        <v>2338</v>
      </c>
      <c r="H24" s="356" t="s">
        <v>4953</v>
      </c>
      <c r="I24" s="1025"/>
      <c r="J24" s="1026">
        <v>4</v>
      </c>
      <c r="K24" s="1025" t="s">
        <v>4954</v>
      </c>
      <c r="L24" s="821" t="s">
        <v>2958</v>
      </c>
      <c r="M24" s="1069"/>
      <c r="N24" s="1026" t="s">
        <v>1634</v>
      </c>
      <c r="O24" s="1026">
        <v>15</v>
      </c>
      <c r="P24" s="1026">
        <v>3</v>
      </c>
      <c r="Q24" s="1026">
        <v>1</v>
      </c>
      <c r="R24" s="1025"/>
      <c r="S24" s="597" t="s">
        <v>4955</v>
      </c>
      <c r="T24" s="1026"/>
      <c r="U24" s="1026"/>
      <c r="V24" s="1024">
        <v>46122</v>
      </c>
      <c r="W24" s="1025" t="s">
        <v>2944</v>
      </c>
      <c r="X24" s="1026"/>
      <c r="Y24" s="1026"/>
      <c r="Z24" s="1026"/>
      <c r="AA24" s="1026">
        <v>7</v>
      </c>
      <c r="AB24" s="1026">
        <v>1</v>
      </c>
      <c r="AC24" s="1025" t="s">
        <v>4956</v>
      </c>
      <c r="AD24" s="1167">
        <v>46167</v>
      </c>
      <c r="AE24" s="1138" t="s">
        <v>4957</v>
      </c>
      <c r="AF24" s="1026"/>
      <c r="AG24" s="1025"/>
      <c r="AH24" s="1025"/>
      <c r="AJ24" s="821"/>
      <c r="AK24" s="821"/>
      <c r="AL24" s="821"/>
      <c r="AM24" s="821"/>
      <c r="AN24" s="821"/>
      <c r="AO24" s="821"/>
      <c r="AP24" s="821"/>
      <c r="AQ24" s="821"/>
      <c r="AR24" s="821"/>
      <c r="AS24" s="821"/>
      <c r="AT24" s="821"/>
      <c r="AU24" s="821"/>
      <c r="AV24" s="821"/>
      <c r="AW24" s="821"/>
      <c r="AX24" s="821"/>
      <c r="AY24" s="821"/>
      <c r="AZ24" s="821"/>
      <c r="BA24" s="821"/>
      <c r="BB24" s="821"/>
      <c r="BC24" s="821"/>
      <c r="BD24" s="821"/>
      <c r="BE24" s="821"/>
      <c r="BF24" s="821"/>
      <c r="BG24" s="821"/>
      <c r="BH24" s="821"/>
      <c r="BI24" s="821"/>
      <c r="BJ24" s="821"/>
      <c r="BK24" s="821"/>
      <c r="BL24" s="821"/>
      <c r="BM24" s="821"/>
      <c r="BN24" s="821"/>
      <c r="BO24" s="821"/>
      <c r="BP24" s="821"/>
      <c r="BQ24" s="821"/>
      <c r="BR24" s="821"/>
      <c r="BS24" s="821"/>
      <c r="BT24" s="821"/>
      <c r="BU24" s="821"/>
      <c r="BV24" s="821"/>
      <c r="BW24" s="821"/>
      <c r="BX24" s="821"/>
      <c r="BY24" s="821"/>
      <c r="BZ24" s="821"/>
      <c r="CA24" s="821"/>
      <c r="CB24" s="821"/>
      <c r="CC24" s="821"/>
      <c r="CD24" s="821"/>
      <c r="CE24" s="821"/>
      <c r="CF24" s="821"/>
      <c r="CG24" s="821"/>
      <c r="CH24" s="821"/>
      <c r="CI24" s="821"/>
      <c r="CJ24" s="821"/>
      <c r="CK24" s="821"/>
      <c r="CL24" s="821"/>
      <c r="CM24" s="821"/>
      <c r="CN24" s="821"/>
      <c r="CO24" s="821"/>
      <c r="CP24" s="821"/>
      <c r="CQ24" s="821"/>
      <c r="CR24" s="821"/>
      <c r="CS24" s="821"/>
      <c r="CT24" s="821"/>
      <c r="CU24" s="821"/>
      <c r="CV24" s="821"/>
      <c r="CW24" s="821"/>
      <c r="CX24" s="821"/>
      <c r="CY24" s="821"/>
      <c r="CZ24" s="821"/>
      <c r="DA24" s="821"/>
      <c r="DB24" s="821"/>
      <c r="DC24" s="821"/>
      <c r="DD24" s="821"/>
      <c r="DE24" s="821"/>
      <c r="DF24" s="821"/>
      <c r="DG24" s="821"/>
      <c r="DH24" s="821"/>
      <c r="DI24" s="821"/>
      <c r="DJ24" s="821"/>
      <c r="DK24" s="821"/>
      <c r="DL24" s="821"/>
      <c r="DM24" s="821"/>
      <c r="DN24" s="821"/>
      <c r="DO24" s="821"/>
      <c r="DP24" s="821"/>
      <c r="DQ24" s="821"/>
      <c r="DR24" s="821"/>
      <c r="DS24" s="821"/>
      <c r="DT24" s="821"/>
      <c r="DU24" s="821"/>
      <c r="DV24" s="821"/>
      <c r="DW24" s="821"/>
      <c r="DX24" s="821"/>
      <c r="DY24" s="821"/>
      <c r="DZ24" s="821"/>
      <c r="EA24" s="821"/>
      <c r="EB24" s="821"/>
      <c r="EC24" s="821"/>
      <c r="ED24" s="821"/>
      <c r="EE24" s="821"/>
      <c r="EF24" s="821"/>
      <c r="EG24" s="821"/>
      <c r="EH24" s="821"/>
      <c r="EI24" s="821"/>
      <c r="EJ24" s="821"/>
      <c r="EK24" s="821"/>
      <c r="EL24" s="821"/>
      <c r="EM24" s="821"/>
      <c r="EN24" s="821"/>
      <c r="EO24" s="821"/>
      <c r="EP24" s="821"/>
      <c r="EQ24" s="821"/>
      <c r="ER24" s="821"/>
      <c r="ES24" s="821"/>
      <c r="ET24" s="821"/>
      <c r="EU24" s="821"/>
      <c r="EV24" s="821"/>
      <c r="EW24" s="821"/>
      <c r="EX24" s="821"/>
      <c r="EY24" s="821"/>
      <c r="EZ24" s="821"/>
      <c r="FA24" s="821"/>
      <c r="FB24" s="821"/>
      <c r="FC24" s="821"/>
      <c r="FD24" s="821"/>
      <c r="FE24" s="821"/>
      <c r="FF24" s="821"/>
      <c r="FG24" s="821"/>
      <c r="FH24" s="821"/>
      <c r="FI24" s="821"/>
      <c r="FJ24" s="821"/>
      <c r="FK24" s="821"/>
      <c r="FL24" s="821"/>
      <c r="FM24" s="821"/>
      <c r="FN24" s="821"/>
      <c r="FO24" s="821"/>
      <c r="FP24" s="821"/>
      <c r="FQ24" s="821"/>
      <c r="FR24" s="821"/>
      <c r="FS24" s="821"/>
      <c r="FT24" s="821"/>
      <c r="FU24" s="821"/>
      <c r="FV24" s="821"/>
      <c r="FW24" s="821"/>
      <c r="FX24" s="821"/>
      <c r="FY24" s="821"/>
      <c r="FZ24" s="821"/>
      <c r="GA24" s="821"/>
      <c r="GB24" s="821"/>
      <c r="GC24" s="821"/>
      <c r="GD24" s="821"/>
      <c r="GE24" s="821"/>
      <c r="GF24" s="821"/>
      <c r="GG24" s="821"/>
      <c r="GH24" s="821"/>
      <c r="GI24" s="821"/>
      <c r="GJ24" s="821"/>
      <c r="GK24" s="821"/>
      <c r="GL24" s="821"/>
      <c r="GM24" s="821"/>
      <c r="GN24" s="821"/>
      <c r="GO24" s="821"/>
      <c r="GP24" s="821"/>
    </row>
    <row r="25" spans="1:199" ht="409.6" customHeight="1">
      <c r="A25" s="1026">
        <v>23</v>
      </c>
      <c r="B25" s="1137" t="s">
        <v>4958</v>
      </c>
      <c r="C25" s="1033" t="s">
        <v>180</v>
      </c>
      <c r="D25" s="1025" t="s">
        <v>180</v>
      </c>
      <c r="E25" s="1025" t="s">
        <v>2528</v>
      </c>
      <c r="F25" s="1120" t="s">
        <v>4959</v>
      </c>
      <c r="G25" s="1025" t="s">
        <v>4588</v>
      </c>
      <c r="H25" s="1025" t="s">
        <v>4588</v>
      </c>
      <c r="I25" s="1025" t="s">
        <v>4588</v>
      </c>
      <c r="J25" s="1026">
        <v>4</v>
      </c>
      <c r="K25" s="1033" t="s">
        <v>4960</v>
      </c>
      <c r="L25" s="1026" t="s">
        <v>2525</v>
      </c>
      <c r="M25" s="1069">
        <v>46091</v>
      </c>
      <c r="N25" s="1026" t="s">
        <v>293</v>
      </c>
      <c r="O25" s="1026">
        <v>20</v>
      </c>
      <c r="P25" s="1026">
        <v>4</v>
      </c>
      <c r="Q25" s="1026">
        <v>1</v>
      </c>
      <c r="R25" s="1025"/>
      <c r="S25" s="1025" t="s">
        <v>4961</v>
      </c>
      <c r="T25" s="1026"/>
      <c r="U25" s="1026"/>
      <c r="V25" s="1075">
        <v>46122</v>
      </c>
      <c r="W25" s="1025" t="s">
        <v>2944</v>
      </c>
      <c r="X25" s="1026">
        <v>4</v>
      </c>
      <c r="Y25" s="1026" t="s">
        <v>1315</v>
      </c>
      <c r="Z25" s="1025">
        <v>5</v>
      </c>
      <c r="AA25" s="1026">
        <v>15</v>
      </c>
      <c r="AB25" s="1026"/>
      <c r="AC25" s="1025"/>
      <c r="AD25" s="1025"/>
      <c r="AE25" s="597" t="s">
        <v>4593</v>
      </c>
      <c r="AF25" s="1026"/>
      <c r="AG25" s="1025"/>
      <c r="AH25" s="1025"/>
    </row>
    <row r="26" spans="1:199" ht="57.95">
      <c r="A26" s="821">
        <v>24</v>
      </c>
      <c r="B26" s="1026" t="s">
        <v>3713</v>
      </c>
      <c r="C26" s="1025" t="s">
        <v>985</v>
      </c>
      <c r="D26" s="1025" t="s">
        <v>1948</v>
      </c>
      <c r="E26" s="1025" t="s">
        <v>2186</v>
      </c>
      <c r="F26" s="1025" t="s">
        <v>553</v>
      </c>
      <c r="G26" s="356" t="s">
        <v>554</v>
      </c>
      <c r="H26" s="1033"/>
      <c r="I26" s="1025"/>
      <c r="J26" s="1026">
        <v>4</v>
      </c>
      <c r="K26" s="1033" t="s">
        <v>3336</v>
      </c>
      <c r="L26" s="1026" t="s">
        <v>2958</v>
      </c>
      <c r="M26" s="1027"/>
      <c r="N26" s="1026" t="s">
        <v>4562</v>
      </c>
      <c r="O26" s="1026" t="s">
        <v>4962</v>
      </c>
      <c r="P26" s="1026">
        <v>29</v>
      </c>
      <c r="Q26" s="1026"/>
      <c r="R26" s="1025"/>
      <c r="S26" s="1025" t="s">
        <v>4563</v>
      </c>
      <c r="T26" s="1026"/>
      <c r="U26" s="1026"/>
      <c r="V26" s="1074" t="s">
        <v>653</v>
      </c>
      <c r="W26" s="1026" t="s">
        <v>583</v>
      </c>
      <c r="X26" s="1026"/>
      <c r="Y26" s="1026"/>
      <c r="Z26" s="1026"/>
      <c r="AA26" s="1026"/>
      <c r="AB26" s="1026"/>
      <c r="AC26" s="1026" t="s">
        <v>4963</v>
      </c>
      <c r="AD26" s="1026"/>
      <c r="AE26" s="1025"/>
      <c r="AF26" s="1026" t="s">
        <v>583</v>
      </c>
      <c r="AG26" s="1025"/>
      <c r="AH26" s="1025"/>
    </row>
    <row r="27" spans="1:199" ht="160.5" customHeight="1">
      <c r="A27" s="1026">
        <v>25</v>
      </c>
      <c r="B27" s="1137" t="s">
        <v>4964</v>
      </c>
      <c r="C27" s="356" t="s">
        <v>2170</v>
      </c>
      <c r="D27" s="1025" t="s">
        <v>2170</v>
      </c>
      <c r="E27" s="356" t="s">
        <v>4965</v>
      </c>
      <c r="F27" s="356" t="s">
        <v>4966</v>
      </c>
      <c r="G27" s="356" t="s">
        <v>4967</v>
      </c>
      <c r="H27" s="1025"/>
      <c r="I27" s="356" t="s">
        <v>4968</v>
      </c>
      <c r="K27" s="821" t="s">
        <v>384</v>
      </c>
      <c r="L27" s="356" t="s">
        <v>2821</v>
      </c>
      <c r="M27" s="1069">
        <v>46058</v>
      </c>
      <c r="N27" s="821" t="s">
        <v>384</v>
      </c>
      <c r="O27" s="1026">
        <v>35</v>
      </c>
      <c r="P27" s="1026">
        <v>1</v>
      </c>
      <c r="Q27" s="1026">
        <v>1</v>
      </c>
      <c r="R27" s="1075">
        <v>46076</v>
      </c>
      <c r="S27" s="1026" t="s">
        <v>4969</v>
      </c>
      <c r="T27" s="1026"/>
      <c r="U27" s="1026"/>
      <c r="V27" s="1025" t="s">
        <v>4440</v>
      </c>
      <c r="W27" s="1026" t="s">
        <v>2944</v>
      </c>
      <c r="X27" s="1025">
        <v>4</v>
      </c>
      <c r="Y27" s="1025" t="s">
        <v>6</v>
      </c>
      <c r="Z27" s="1025"/>
      <c r="AA27" s="1026" t="s">
        <v>4970</v>
      </c>
      <c r="AB27" s="1026">
        <v>3</v>
      </c>
      <c r="AC27" s="1025"/>
      <c r="AD27" s="1167">
        <v>46168</v>
      </c>
      <c r="AE27" s="1118" t="s">
        <v>4971</v>
      </c>
      <c r="AF27" s="1026"/>
      <c r="AG27" s="1025"/>
      <c r="AH27" s="1025"/>
      <c r="AI27" s="356" t="s">
        <v>4972</v>
      </c>
      <c r="GQ27" s="356" t="str">
        <f>VLOOKUP(F27,'[1]Sprint 4'!$F$3:$G$75,2,0)</f>
        <v>To ensure that during sync upload, data already included in the payload is used directly without querying the database again, reducing inefficiency and data inconsistency risks.</v>
      </c>
    </row>
    <row r="28" spans="1:199" ht="87">
      <c r="A28" s="821">
        <v>26</v>
      </c>
      <c r="B28" s="1026" t="s">
        <v>4973</v>
      </c>
      <c r="C28" s="1025" t="s">
        <v>222</v>
      </c>
      <c r="D28" s="1025" t="s">
        <v>4974</v>
      </c>
      <c r="E28" s="1025" t="s">
        <v>4480</v>
      </c>
      <c r="F28" s="356" t="s">
        <v>4975</v>
      </c>
      <c r="G28" s="356" t="s">
        <v>4976</v>
      </c>
      <c r="I28" s="356" t="s">
        <v>4977</v>
      </c>
      <c r="J28" s="821">
        <v>4</v>
      </c>
      <c r="K28" s="356" t="s">
        <v>384</v>
      </c>
      <c r="L28" s="1025" t="s">
        <v>2821</v>
      </c>
      <c r="M28" s="1069">
        <v>46093</v>
      </c>
      <c r="N28" s="821" t="s">
        <v>384</v>
      </c>
      <c r="O28" s="1026">
        <v>25</v>
      </c>
      <c r="P28" s="1026">
        <v>1</v>
      </c>
      <c r="Q28" s="1026"/>
      <c r="R28" s="1025"/>
      <c r="S28" s="1120" t="s">
        <v>4978</v>
      </c>
      <c r="T28" s="1026"/>
      <c r="U28" s="1026"/>
      <c r="V28" s="1075">
        <v>46122</v>
      </c>
      <c r="W28" s="1025" t="s">
        <v>2944</v>
      </c>
      <c r="X28" s="1026">
        <v>4</v>
      </c>
      <c r="Y28" s="1026" t="s">
        <v>6</v>
      </c>
      <c r="Z28" s="1025"/>
      <c r="AA28" s="1026">
        <v>28</v>
      </c>
      <c r="AB28" s="1026">
        <v>1</v>
      </c>
      <c r="AC28" s="1025"/>
      <c r="AD28" s="1167">
        <v>46168</v>
      </c>
      <c r="AE28" s="1025"/>
      <c r="AF28" s="1026"/>
      <c r="AG28" s="1025"/>
      <c r="AH28" s="1025"/>
    </row>
    <row r="29" spans="1:199" ht="72.599999999999994">
      <c r="A29" s="1026">
        <v>27</v>
      </c>
      <c r="B29" s="1026"/>
      <c r="C29" s="1025" t="s">
        <v>2428</v>
      </c>
      <c r="D29" s="1025" t="s">
        <v>2428</v>
      </c>
      <c r="E29" s="1025" t="s">
        <v>4979</v>
      </c>
      <c r="F29" s="356" t="s">
        <v>4980</v>
      </c>
      <c r="G29" s="356" t="s">
        <v>4981</v>
      </c>
      <c r="H29" s="1033" t="s">
        <v>4982</v>
      </c>
      <c r="I29" s="821"/>
      <c r="J29" s="821">
        <v>4</v>
      </c>
      <c r="K29" s="356" t="s">
        <v>4008</v>
      </c>
      <c r="L29" s="1025" t="s">
        <v>2958</v>
      </c>
      <c r="M29" s="1096">
        <v>46010</v>
      </c>
      <c r="N29" s="822" t="s">
        <v>607</v>
      </c>
      <c r="O29" s="821">
        <v>30</v>
      </c>
      <c r="P29" s="1026">
        <v>1</v>
      </c>
      <c r="Q29" s="1026">
        <v>1</v>
      </c>
      <c r="R29" s="1025"/>
      <c r="S29" s="1025" t="s">
        <v>4983</v>
      </c>
      <c r="T29" s="1026"/>
      <c r="U29" s="1026"/>
      <c r="V29" s="1025" t="s">
        <v>4440</v>
      </c>
      <c r="W29" s="1026" t="s">
        <v>2944</v>
      </c>
      <c r="X29" s="1026">
        <v>4</v>
      </c>
      <c r="Y29" s="1026" t="s">
        <v>6</v>
      </c>
      <c r="Z29" s="1025"/>
      <c r="AA29" s="1026" t="s">
        <v>4984</v>
      </c>
      <c r="AB29" s="1026"/>
      <c r="AC29" s="1025"/>
      <c r="AD29" s="1075">
        <v>46167</v>
      </c>
      <c r="AE29" s="1078" t="s">
        <v>4985</v>
      </c>
      <c r="AF29" s="1026"/>
      <c r="AG29" s="1025"/>
      <c r="AH29" s="1025"/>
      <c r="AI29" s="356" t="s">
        <v>4986</v>
      </c>
    </row>
    <row r="30" spans="1:199" ht="159.6">
      <c r="A30" s="821">
        <v>28</v>
      </c>
      <c r="B30" s="1026" t="s">
        <v>4987</v>
      </c>
      <c r="C30" s="1025" t="s">
        <v>2170</v>
      </c>
      <c r="D30" s="1025" t="s">
        <v>2170</v>
      </c>
      <c r="E30" s="1025" t="s">
        <v>4283</v>
      </c>
      <c r="F30" s="1120" t="s">
        <v>4988</v>
      </c>
      <c r="G30" s="1025" t="s">
        <v>4989</v>
      </c>
      <c r="H30" s="1025" t="s">
        <v>4990</v>
      </c>
      <c r="I30" s="1025"/>
      <c r="J30" s="1026">
        <v>4</v>
      </c>
      <c r="K30" s="1025" t="s">
        <v>4629</v>
      </c>
      <c r="L30" s="1025" t="s">
        <v>2525</v>
      </c>
      <c r="M30" s="1069"/>
      <c r="N30" s="821" t="s">
        <v>384</v>
      </c>
      <c r="O30" s="1026">
        <v>55</v>
      </c>
      <c r="P30" s="1026">
        <v>2</v>
      </c>
      <c r="Q30" s="1026">
        <v>2</v>
      </c>
      <c r="R30" s="1025"/>
      <c r="S30" s="405" t="s">
        <v>4991</v>
      </c>
      <c r="T30" s="1026"/>
      <c r="U30" s="1026"/>
      <c r="V30" s="1075">
        <v>46122</v>
      </c>
      <c r="W30" s="1025" t="s">
        <v>2944</v>
      </c>
      <c r="X30" s="1026">
        <v>4</v>
      </c>
      <c r="Y30" s="1026" t="s">
        <v>6</v>
      </c>
      <c r="Z30" s="1025"/>
      <c r="AA30" s="1026">
        <v>16</v>
      </c>
      <c r="AB30" s="1026">
        <v>2</v>
      </c>
      <c r="AC30" s="1025" t="s">
        <v>4992</v>
      </c>
      <c r="AD30" s="1025"/>
      <c r="AE30" s="1078" t="s">
        <v>4586</v>
      </c>
      <c r="AF30" s="1026"/>
      <c r="AG30" s="1025"/>
      <c r="AH30" s="1025"/>
    </row>
    <row r="31" spans="1:199" ht="146.25" customHeight="1">
      <c r="A31" s="1026">
        <v>29</v>
      </c>
      <c r="B31" s="821" t="s">
        <v>4993</v>
      </c>
      <c r="C31" s="1025" t="s">
        <v>101</v>
      </c>
      <c r="D31" s="1025" t="s">
        <v>3911</v>
      </c>
      <c r="E31" s="1025" t="s">
        <v>2267</v>
      </c>
      <c r="F31" s="1025" t="s">
        <v>2268</v>
      </c>
      <c r="G31" s="1025" t="s">
        <v>2269</v>
      </c>
      <c r="H31" s="1026" t="s">
        <v>4994</v>
      </c>
      <c r="I31" s="1033" t="s">
        <v>2270</v>
      </c>
      <c r="J31" s="1026">
        <v>2</v>
      </c>
      <c r="K31" s="1033" t="s">
        <v>4995</v>
      </c>
      <c r="L31" s="1182"/>
      <c r="M31" s="1084">
        <v>46007</v>
      </c>
      <c r="N31" s="821" t="s">
        <v>286</v>
      </c>
      <c r="O31" s="1026">
        <v>40</v>
      </c>
      <c r="P31" s="1026">
        <v>3</v>
      </c>
      <c r="Q31" s="1026">
        <v>3</v>
      </c>
      <c r="R31" s="1075">
        <v>46045</v>
      </c>
      <c r="S31" s="1026" t="s">
        <v>583</v>
      </c>
      <c r="T31" s="1026"/>
      <c r="U31" s="1026"/>
      <c r="V31" s="1167">
        <v>46207</v>
      </c>
      <c r="W31" s="1026" t="s">
        <v>2944</v>
      </c>
      <c r="X31" s="1025">
        <v>4</v>
      </c>
      <c r="Y31" s="1025" t="s">
        <v>6</v>
      </c>
      <c r="Z31" s="1025"/>
      <c r="AA31" s="1026">
        <v>40</v>
      </c>
      <c r="AB31" s="1026"/>
      <c r="AC31" s="1025"/>
      <c r="AD31" s="1025"/>
      <c r="AE31" s="1025"/>
      <c r="AF31" s="1025"/>
      <c r="AG31" s="1025"/>
      <c r="AH31" s="1025"/>
    </row>
    <row r="32" spans="1:199" ht="146.25" customHeight="1">
      <c r="A32" s="821">
        <v>30</v>
      </c>
      <c r="B32" s="1123" t="s">
        <v>4996</v>
      </c>
      <c r="C32" s="1033" t="s">
        <v>235</v>
      </c>
      <c r="D32" s="1025" t="s">
        <v>4997</v>
      </c>
      <c r="E32" s="1025" t="s">
        <v>2211</v>
      </c>
      <c r="F32" s="1025" t="s">
        <v>4998</v>
      </c>
      <c r="G32" s="1025" t="s">
        <v>4999</v>
      </c>
      <c r="H32" s="1025"/>
      <c r="I32" s="1025" t="s">
        <v>5000</v>
      </c>
      <c r="J32" s="1026">
        <v>4</v>
      </c>
      <c r="K32" s="1025" t="s">
        <v>2791</v>
      </c>
      <c r="L32" s="1025" t="s">
        <v>2211</v>
      </c>
      <c r="M32" s="1069">
        <v>46091</v>
      </c>
      <c r="N32" s="356" t="s">
        <v>2791</v>
      </c>
      <c r="O32" s="1026">
        <v>8</v>
      </c>
      <c r="P32" s="1026">
        <v>1</v>
      </c>
      <c r="Q32" s="1026">
        <v>1</v>
      </c>
      <c r="R32" s="1025"/>
      <c r="S32" s="540" t="s">
        <v>5001</v>
      </c>
      <c r="T32" s="1026"/>
      <c r="U32" s="1026"/>
      <c r="V32" s="1075">
        <v>46122</v>
      </c>
      <c r="W32" s="1025" t="s">
        <v>2944</v>
      </c>
      <c r="X32" s="1026">
        <v>4</v>
      </c>
      <c r="Y32" s="1026" t="s">
        <v>6</v>
      </c>
      <c r="Z32" s="1025"/>
      <c r="AA32" s="1026">
        <v>5</v>
      </c>
      <c r="AB32" s="1026">
        <v>1</v>
      </c>
      <c r="AC32" s="1025"/>
      <c r="AD32" s="1167">
        <v>46167</v>
      </c>
      <c r="AE32" s="1085" t="s">
        <v>5002</v>
      </c>
      <c r="AF32" s="1026"/>
      <c r="AG32" s="1025"/>
      <c r="AH32" s="1025"/>
      <c r="AI32" s="356" t="s">
        <v>5003</v>
      </c>
    </row>
    <row r="33" spans="1:35" ht="146.25" customHeight="1">
      <c r="A33" s="1026">
        <v>31</v>
      </c>
      <c r="B33" s="822" t="s">
        <v>5004</v>
      </c>
      <c r="C33" s="1025" t="s">
        <v>94</v>
      </c>
      <c r="D33" s="1025" t="s">
        <v>94</v>
      </c>
      <c r="E33" s="1025" t="s">
        <v>2151</v>
      </c>
      <c r="F33" s="1025" t="s">
        <v>5005</v>
      </c>
      <c r="G33" s="1025" t="s">
        <v>5006</v>
      </c>
      <c r="H33" s="1025"/>
      <c r="I33" s="1025" t="s">
        <v>5007</v>
      </c>
      <c r="J33" s="1026">
        <v>4</v>
      </c>
      <c r="K33" s="1025" t="s">
        <v>251</v>
      </c>
      <c r="L33" s="1025" t="s">
        <v>2525</v>
      </c>
      <c r="M33" s="1069">
        <v>46091</v>
      </c>
      <c r="N33" s="821" t="s">
        <v>2977</v>
      </c>
      <c r="O33" s="1026">
        <v>18</v>
      </c>
      <c r="P33" s="1026">
        <v>2</v>
      </c>
      <c r="Q33" s="1026">
        <v>2</v>
      </c>
      <c r="R33" s="137" t="s">
        <v>5008</v>
      </c>
      <c r="S33" s="1256" t="s">
        <v>5009</v>
      </c>
      <c r="T33" s="1026"/>
      <c r="U33" s="1026"/>
      <c r="V33" s="1075">
        <v>46127</v>
      </c>
      <c r="W33" s="1025" t="s">
        <v>2944</v>
      </c>
      <c r="X33" s="1026">
        <v>4</v>
      </c>
      <c r="Y33" s="1026" t="s">
        <v>6</v>
      </c>
      <c r="Z33" s="1025"/>
      <c r="AA33" s="1026">
        <v>20</v>
      </c>
      <c r="AB33" s="1026">
        <v>3</v>
      </c>
      <c r="AC33" s="1025"/>
      <c r="AD33" s="1025"/>
      <c r="AE33" s="1078" t="s">
        <v>5010</v>
      </c>
      <c r="AF33" s="1026"/>
      <c r="AG33" s="1025"/>
      <c r="AH33" s="1025"/>
      <c r="AI33" s="356" t="s">
        <v>4542</v>
      </c>
    </row>
    <row r="34" spans="1:35" ht="129" customHeight="1">
      <c r="A34" s="821">
        <v>32</v>
      </c>
      <c r="B34" s="1026" t="s">
        <v>5011</v>
      </c>
      <c r="C34" s="1025" t="s">
        <v>358</v>
      </c>
      <c r="D34" s="1025" t="s">
        <v>358</v>
      </c>
      <c r="E34" s="356" t="s">
        <v>4947</v>
      </c>
      <c r="F34" s="356" t="s">
        <v>5012</v>
      </c>
      <c r="G34" s="356" t="s">
        <v>5013</v>
      </c>
      <c r="H34" s="1025"/>
      <c r="J34" s="1026">
        <v>4</v>
      </c>
      <c r="K34" s="356" t="s">
        <v>251</v>
      </c>
      <c r="L34" s="1025"/>
      <c r="M34" s="1069"/>
      <c r="N34" s="1026"/>
      <c r="O34" s="1026">
        <v>20</v>
      </c>
      <c r="P34" s="1026">
        <v>2</v>
      </c>
      <c r="Q34" s="1026">
        <v>2</v>
      </c>
      <c r="R34" s="1025"/>
      <c r="S34" s="540" t="s">
        <v>5014</v>
      </c>
      <c r="T34" s="1026"/>
      <c r="U34" s="1026"/>
      <c r="V34" s="1026" t="s">
        <v>4440</v>
      </c>
      <c r="W34" s="1025" t="s">
        <v>2944</v>
      </c>
      <c r="X34" s="1026">
        <v>4</v>
      </c>
      <c r="Y34" s="1026" t="s">
        <v>6</v>
      </c>
      <c r="Z34" s="1025"/>
      <c r="AA34" s="1026">
        <v>7</v>
      </c>
      <c r="AB34" s="1026">
        <v>2</v>
      </c>
      <c r="AC34" s="1025"/>
      <c r="AD34" s="1025"/>
      <c r="AE34" s="1025"/>
      <c r="AF34" s="1026"/>
      <c r="AG34" s="1025"/>
      <c r="AH34" s="1025"/>
    </row>
    <row r="35" spans="1:35" ht="245.1" customHeight="1">
      <c r="A35" s="1026">
        <v>33</v>
      </c>
      <c r="B35" s="1026" t="s">
        <v>5015</v>
      </c>
      <c r="C35" s="1025" t="s">
        <v>263</v>
      </c>
      <c r="D35" s="356" t="s">
        <v>263</v>
      </c>
      <c r="E35" s="356" t="s">
        <v>4951</v>
      </c>
      <c r="F35" s="1120" t="s">
        <v>5016</v>
      </c>
      <c r="G35" s="1025" t="s">
        <v>5017</v>
      </c>
      <c r="H35" s="1025" t="s">
        <v>5018</v>
      </c>
      <c r="J35" s="1026">
        <v>4</v>
      </c>
      <c r="K35" s="356" t="s">
        <v>4954</v>
      </c>
      <c r="L35" s="1026" t="s">
        <v>2958</v>
      </c>
      <c r="N35" s="821" t="s">
        <v>1634</v>
      </c>
      <c r="O35" s="1026">
        <v>20</v>
      </c>
      <c r="P35" s="821">
        <v>4</v>
      </c>
      <c r="Q35" s="821">
        <v>2</v>
      </c>
      <c r="R35" s="1025"/>
      <c r="S35" s="1078" t="s">
        <v>5019</v>
      </c>
      <c r="T35" s="1026"/>
      <c r="U35" s="1026"/>
      <c r="V35" s="1024">
        <v>46122</v>
      </c>
      <c r="W35" s="1025" t="s">
        <v>2944</v>
      </c>
      <c r="X35" s="1026">
        <v>4</v>
      </c>
      <c r="Y35" s="1026" t="s">
        <v>6</v>
      </c>
      <c r="Z35" s="1026"/>
      <c r="AA35" s="1026">
        <v>40</v>
      </c>
      <c r="AB35" s="1026">
        <v>1</v>
      </c>
      <c r="AC35" s="1025"/>
      <c r="AD35" s="1167">
        <v>46167</v>
      </c>
      <c r="AE35" s="1082" t="s">
        <v>4957</v>
      </c>
      <c r="AF35" s="1026"/>
      <c r="AG35" s="1025"/>
      <c r="AH35" s="1025"/>
    </row>
    <row r="36" spans="1:35" ht="109.5" customHeight="1">
      <c r="A36" s="821">
        <v>34</v>
      </c>
      <c r="B36" s="1137" t="s">
        <v>5020</v>
      </c>
      <c r="C36" s="1025" t="s">
        <v>180</v>
      </c>
      <c r="D36" s="356" t="s">
        <v>4212</v>
      </c>
      <c r="E36" s="356" t="s">
        <v>2527</v>
      </c>
      <c r="F36" s="1120" t="s">
        <v>4213</v>
      </c>
      <c r="G36" s="1025" t="s">
        <v>4177</v>
      </c>
      <c r="H36" s="1033" t="s">
        <v>4178</v>
      </c>
      <c r="I36" s="356" t="s">
        <v>4214</v>
      </c>
      <c r="J36" s="1026">
        <v>4</v>
      </c>
      <c r="K36" s="822" t="s">
        <v>4215</v>
      </c>
      <c r="L36" s="1025" t="s">
        <v>2525</v>
      </c>
      <c r="M36" s="1062">
        <v>46091</v>
      </c>
      <c r="N36" s="1026" t="s">
        <v>2844</v>
      </c>
      <c r="O36" s="1026">
        <v>40</v>
      </c>
      <c r="P36" s="821">
        <v>2</v>
      </c>
      <c r="Q36" s="821">
        <v>2</v>
      </c>
      <c r="R36" s="1025"/>
      <c r="S36" s="1025" t="s">
        <v>5021</v>
      </c>
      <c r="T36" s="1026"/>
      <c r="U36" s="1026"/>
      <c r="W36" s="1026" t="s">
        <v>583</v>
      </c>
      <c r="X36" s="1026"/>
      <c r="Y36" s="1026"/>
      <c r="Z36" s="1025"/>
      <c r="AA36" s="1026"/>
      <c r="AB36" s="1026"/>
      <c r="AC36" s="1025" t="s">
        <v>5022</v>
      </c>
      <c r="AD36" s="1025"/>
      <c r="AE36" s="1078" t="s">
        <v>4217</v>
      </c>
      <c r="AF36" s="1026"/>
      <c r="AG36" s="1025"/>
      <c r="AH36" s="1025"/>
    </row>
    <row r="37" spans="1:35" ht="29.1">
      <c r="A37" s="1026">
        <v>35</v>
      </c>
      <c r="B37" s="821" t="s">
        <v>5023</v>
      </c>
      <c r="C37" s="1025" t="s">
        <v>985</v>
      </c>
      <c r="D37" s="1025" t="s">
        <v>4523</v>
      </c>
      <c r="E37" s="1025" t="s">
        <v>4559</v>
      </c>
      <c r="F37" s="1025" t="s">
        <v>4559</v>
      </c>
      <c r="G37" s="1025" t="s">
        <v>5024</v>
      </c>
      <c r="H37" s="1026"/>
      <c r="I37" s="1025"/>
      <c r="J37" s="1026">
        <v>4</v>
      </c>
      <c r="K37" s="822" t="s">
        <v>5025</v>
      </c>
      <c r="L37" s="1033" t="s">
        <v>2511</v>
      </c>
      <c r="M37" s="1084" t="s">
        <v>653</v>
      </c>
      <c r="N37" s="1026" t="s">
        <v>217</v>
      </c>
      <c r="O37" s="1026">
        <v>77</v>
      </c>
      <c r="P37" s="1026">
        <v>0</v>
      </c>
      <c r="Q37" s="1026"/>
      <c r="R37" s="1025"/>
      <c r="S37" s="1025" t="s">
        <v>5026</v>
      </c>
      <c r="T37" s="1026"/>
      <c r="U37" s="1026"/>
      <c r="V37" s="1026" t="s">
        <v>1669</v>
      </c>
      <c r="W37" s="1026" t="s">
        <v>2944</v>
      </c>
      <c r="X37" s="1026">
        <v>2</v>
      </c>
      <c r="Y37" s="1026" t="s">
        <v>1315</v>
      </c>
      <c r="Z37" s="1026">
        <v>4</v>
      </c>
      <c r="AA37" s="1026">
        <v>35</v>
      </c>
      <c r="AB37" s="1026"/>
      <c r="AC37" s="1026"/>
      <c r="AD37" s="1168">
        <v>46168</v>
      </c>
      <c r="AE37" s="1025"/>
      <c r="AF37" s="1026" t="s">
        <v>5027</v>
      </c>
      <c r="AG37" s="1025"/>
      <c r="AH37" s="1025"/>
    </row>
    <row r="38" spans="1:35" ht="159.6">
      <c r="A38" s="821">
        <v>36</v>
      </c>
      <c r="B38" s="1026"/>
      <c r="C38" s="1025" t="s">
        <v>603</v>
      </c>
      <c r="D38" s="1025" t="s">
        <v>4350</v>
      </c>
      <c r="E38" s="1025" t="s">
        <v>4792</v>
      </c>
      <c r="F38" s="1025" t="s">
        <v>4793</v>
      </c>
      <c r="G38" s="1025" t="s">
        <v>4794</v>
      </c>
      <c r="H38" s="1025" t="s">
        <v>4795</v>
      </c>
      <c r="I38" s="1074" t="s">
        <v>4796</v>
      </c>
      <c r="J38" s="1026"/>
      <c r="K38" s="356" t="s">
        <v>4008</v>
      </c>
      <c r="L38" s="1025" t="s">
        <v>2958</v>
      </c>
      <c r="M38" s="1096">
        <v>45987</v>
      </c>
      <c r="N38" s="1033" t="s">
        <v>607</v>
      </c>
      <c r="O38" s="1026">
        <v>100</v>
      </c>
      <c r="P38" s="1026">
        <v>2</v>
      </c>
      <c r="Q38" s="1162">
        <v>2</v>
      </c>
      <c r="R38" s="1025"/>
      <c r="S38" s="1025" t="s">
        <v>4797</v>
      </c>
      <c r="T38" s="1026"/>
      <c r="U38" s="1026"/>
      <c r="V38" s="1025" t="s">
        <v>4440</v>
      </c>
      <c r="W38" s="1026" t="s">
        <v>583</v>
      </c>
      <c r="X38" s="1026"/>
      <c r="Y38" s="1026"/>
      <c r="Z38" s="1025"/>
      <c r="AA38" s="1026"/>
      <c r="AB38" s="1026"/>
      <c r="AC38" s="1025" t="s">
        <v>5028</v>
      </c>
      <c r="AD38" s="1025"/>
      <c r="AE38" s="1078" t="s">
        <v>4799</v>
      </c>
      <c r="AF38" s="1026"/>
      <c r="AG38" s="1025"/>
      <c r="AH38" s="1025"/>
    </row>
    <row r="39" spans="1:35" ht="93" customHeight="1">
      <c r="A39" s="1026">
        <v>37</v>
      </c>
      <c r="B39" s="1026" t="s">
        <v>5029</v>
      </c>
      <c r="C39" s="1025" t="s">
        <v>101</v>
      </c>
      <c r="D39" s="1025" t="s">
        <v>101</v>
      </c>
      <c r="E39" s="1025" t="s">
        <v>2956</v>
      </c>
      <c r="F39" s="1025" t="s">
        <v>2271</v>
      </c>
      <c r="G39" s="1025" t="s">
        <v>2272</v>
      </c>
      <c r="H39" s="1026" t="s">
        <v>5030</v>
      </c>
      <c r="I39" s="1033" t="s">
        <v>2273</v>
      </c>
      <c r="J39" s="1026">
        <v>2</v>
      </c>
      <c r="K39" s="822" t="s">
        <v>4995</v>
      </c>
      <c r="L39" s="1182" t="s">
        <v>2958</v>
      </c>
      <c r="M39" s="1027">
        <v>45669</v>
      </c>
      <c r="N39" s="1026" t="s">
        <v>1213</v>
      </c>
      <c r="O39" s="1026">
        <v>12</v>
      </c>
      <c r="P39" s="1026">
        <v>4</v>
      </c>
      <c r="Q39" s="1026">
        <v>4</v>
      </c>
      <c r="R39" s="1075">
        <v>46379</v>
      </c>
      <c r="S39" s="1026" t="s">
        <v>583</v>
      </c>
      <c r="T39" s="1026"/>
      <c r="U39" s="1026"/>
      <c r="V39" s="1167">
        <v>46207</v>
      </c>
      <c r="W39" s="1026" t="s">
        <v>2944</v>
      </c>
      <c r="X39" s="1025">
        <v>4</v>
      </c>
      <c r="Y39" s="1025" t="s">
        <v>6</v>
      </c>
      <c r="Z39" s="1025"/>
      <c r="AA39" s="1026">
        <v>12</v>
      </c>
      <c r="AB39" s="1026"/>
      <c r="AC39" s="1025"/>
      <c r="AD39" s="1096">
        <v>46167</v>
      </c>
      <c r="AE39" s="1025"/>
      <c r="AF39" s="1025"/>
      <c r="AG39" s="1025"/>
      <c r="AH39" s="1025"/>
    </row>
    <row r="40" spans="1:35" ht="116.1">
      <c r="A40" s="821">
        <v>38</v>
      </c>
      <c r="B40" s="822" t="s">
        <v>5031</v>
      </c>
      <c r="C40" s="1025" t="s">
        <v>94</v>
      </c>
      <c r="D40" s="1025" t="s">
        <v>94</v>
      </c>
      <c r="E40" s="1025" t="s">
        <v>2151</v>
      </c>
      <c r="F40" s="356" t="s">
        <v>5032</v>
      </c>
      <c r="G40" s="356" t="s">
        <v>5033</v>
      </c>
      <c r="I40" s="356" t="s">
        <v>5034</v>
      </c>
      <c r="J40" s="821">
        <v>4</v>
      </c>
      <c r="K40" s="356" t="s">
        <v>251</v>
      </c>
      <c r="L40" s="1025" t="s">
        <v>2525</v>
      </c>
      <c r="M40" s="1069">
        <v>46091</v>
      </c>
      <c r="N40" s="1026" t="s">
        <v>2977</v>
      </c>
      <c r="O40" s="1026">
        <v>13</v>
      </c>
      <c r="P40" s="1026">
        <v>3</v>
      </c>
      <c r="Q40" s="1026">
        <v>3</v>
      </c>
      <c r="R40" s="1078" t="s">
        <v>5035</v>
      </c>
      <c r="S40" s="1102" t="s">
        <v>5036</v>
      </c>
      <c r="T40" s="1026"/>
      <c r="U40" s="1026"/>
      <c r="V40" s="1075">
        <v>46127</v>
      </c>
      <c r="W40" s="1025" t="s">
        <v>2944</v>
      </c>
      <c r="X40" s="1026">
        <v>4</v>
      </c>
      <c r="Y40" s="1026" t="s">
        <v>6</v>
      </c>
      <c r="Z40" s="1025"/>
      <c r="AA40" s="1026">
        <v>17</v>
      </c>
      <c r="AB40" s="1026">
        <v>3</v>
      </c>
      <c r="AC40" s="1025"/>
      <c r="AD40" s="1025"/>
      <c r="AE40" s="1078" t="s">
        <v>5037</v>
      </c>
      <c r="AF40" s="1026"/>
      <c r="AG40" s="1025"/>
      <c r="AH40" s="1025"/>
      <c r="AI40" s="356" t="s">
        <v>4542</v>
      </c>
    </row>
    <row r="41" spans="1:35" ht="78.599999999999994" customHeight="1">
      <c r="A41" s="1026">
        <v>39</v>
      </c>
      <c r="B41" s="1026" t="s">
        <v>5038</v>
      </c>
      <c r="C41" s="1025" t="s">
        <v>42</v>
      </c>
      <c r="D41" s="1025" t="s">
        <v>42</v>
      </c>
      <c r="E41" s="1025" t="s">
        <v>2211</v>
      </c>
      <c r="F41" s="1120" t="s">
        <v>5039</v>
      </c>
      <c r="G41" s="1025" t="s">
        <v>2216</v>
      </c>
      <c r="H41" s="1033" t="s">
        <v>5040</v>
      </c>
      <c r="I41" s="1026" t="s">
        <v>2217</v>
      </c>
      <c r="J41" s="1026">
        <v>2</v>
      </c>
      <c r="K41" s="1033" t="s">
        <v>4942</v>
      </c>
      <c r="L41" s="1025" t="s">
        <v>2211</v>
      </c>
      <c r="M41" s="1069">
        <v>46027</v>
      </c>
      <c r="N41" s="1026" t="s">
        <v>2791</v>
      </c>
      <c r="O41" s="1026">
        <v>30</v>
      </c>
      <c r="P41" s="1026">
        <v>1</v>
      </c>
      <c r="Q41" s="1026">
        <v>0</v>
      </c>
      <c r="R41" s="1025"/>
      <c r="S41" s="1078" t="s">
        <v>5041</v>
      </c>
      <c r="T41" s="1026"/>
      <c r="U41" s="1075" t="s">
        <v>4944</v>
      </c>
      <c r="V41" s="1026" t="s">
        <v>4440</v>
      </c>
      <c r="W41" s="1025" t="s">
        <v>2944</v>
      </c>
      <c r="X41" s="1026">
        <v>4</v>
      </c>
      <c r="Y41" s="1025" t="s">
        <v>6</v>
      </c>
      <c r="Z41" s="1026"/>
      <c r="AA41" s="1025">
        <v>35</v>
      </c>
      <c r="AB41" s="1025">
        <v>2</v>
      </c>
      <c r="AC41" s="1025"/>
      <c r="AD41" s="1025" t="s">
        <v>5042</v>
      </c>
      <c r="AE41" s="1152" t="s">
        <v>5043</v>
      </c>
      <c r="AF41" s="1026"/>
      <c r="AG41" s="1025"/>
      <c r="AH41" s="1025"/>
      <c r="AI41" s="356" t="s">
        <v>5044</v>
      </c>
    </row>
    <row r="42" spans="1:35" ht="136.5" customHeight="1">
      <c r="A42" s="821">
        <v>40</v>
      </c>
      <c r="B42" s="1026" t="s">
        <v>4950</v>
      </c>
      <c r="C42" s="1025" t="s">
        <v>263</v>
      </c>
      <c r="D42" s="1025" t="s">
        <v>263</v>
      </c>
      <c r="E42" s="1025" t="s">
        <v>4951</v>
      </c>
      <c r="F42" s="1120" t="s">
        <v>5045</v>
      </c>
      <c r="G42" s="1025" t="s">
        <v>5017</v>
      </c>
      <c r="H42" s="1025" t="s">
        <v>5046</v>
      </c>
      <c r="I42" s="1025"/>
      <c r="J42" s="1026">
        <v>4</v>
      </c>
      <c r="K42" s="356" t="s">
        <v>4954</v>
      </c>
      <c r="L42" s="1026" t="s">
        <v>2958</v>
      </c>
      <c r="M42" s="1069"/>
      <c r="N42" s="1026" t="s">
        <v>1634</v>
      </c>
      <c r="O42" s="1026">
        <v>20</v>
      </c>
      <c r="P42" s="1026">
        <v>5</v>
      </c>
      <c r="Q42" s="1026">
        <v>3</v>
      </c>
      <c r="R42" s="1025"/>
      <c r="S42" s="1078" t="s">
        <v>5047</v>
      </c>
      <c r="T42" s="1026"/>
      <c r="U42" s="1026"/>
      <c r="V42" s="1075">
        <v>46122</v>
      </c>
      <c r="W42" s="1025" t="s">
        <v>2944</v>
      </c>
      <c r="X42" s="1026"/>
      <c r="Y42" s="1026"/>
      <c r="Z42" s="1026"/>
      <c r="AA42" s="1026">
        <v>22</v>
      </c>
      <c r="AB42" s="1026">
        <v>1</v>
      </c>
      <c r="AC42" s="1025" t="s">
        <v>4956</v>
      </c>
      <c r="AD42" s="1167">
        <v>46167</v>
      </c>
      <c r="AE42" s="1082" t="s">
        <v>4957</v>
      </c>
      <c r="AF42" s="1026"/>
      <c r="AG42" s="1025"/>
      <c r="AH42" s="1025"/>
    </row>
    <row r="43" spans="1:35" ht="159.6">
      <c r="A43" s="1026">
        <v>41</v>
      </c>
      <c r="B43" s="1026" t="s">
        <v>3572</v>
      </c>
      <c r="C43" s="1025" t="s">
        <v>358</v>
      </c>
      <c r="D43" s="1025" t="s">
        <v>3573</v>
      </c>
      <c r="E43" s="1025" t="s">
        <v>3574</v>
      </c>
      <c r="F43" s="1120" t="s">
        <v>3575</v>
      </c>
      <c r="G43" s="1025" t="s">
        <v>3576</v>
      </c>
      <c r="H43" s="1025"/>
      <c r="I43" s="1025" t="s">
        <v>3577</v>
      </c>
      <c r="J43" s="1026">
        <v>4</v>
      </c>
      <c r="K43" s="356" t="s">
        <v>3535</v>
      </c>
      <c r="L43" s="1025" t="s">
        <v>2525</v>
      </c>
      <c r="M43" s="1069">
        <v>46091</v>
      </c>
      <c r="N43" s="1026" t="s">
        <v>2844</v>
      </c>
      <c r="O43" s="1026">
        <v>20</v>
      </c>
      <c r="P43" s="1026">
        <v>3</v>
      </c>
      <c r="Q43" s="1026">
        <v>3</v>
      </c>
      <c r="R43" s="1025"/>
      <c r="S43" s="1025" t="s">
        <v>5048</v>
      </c>
      <c r="T43" s="1026"/>
      <c r="U43" s="1026"/>
      <c r="W43" s="1026" t="s">
        <v>583</v>
      </c>
      <c r="X43" s="1026"/>
      <c r="Y43" s="1026"/>
      <c r="Z43" s="1025"/>
      <c r="AA43" s="1026"/>
      <c r="AB43" s="1026"/>
      <c r="AC43" s="1025" t="s">
        <v>5049</v>
      </c>
      <c r="AD43" s="1025"/>
      <c r="AE43" s="1078" t="s">
        <v>5050</v>
      </c>
      <c r="AF43" s="1026"/>
      <c r="AG43" s="1025"/>
      <c r="AH43" s="1025"/>
    </row>
    <row r="44" spans="1:35" ht="261">
      <c r="A44" s="821">
        <v>42</v>
      </c>
      <c r="B44" s="356" t="s">
        <v>5051</v>
      </c>
      <c r="C44" s="1025" t="s">
        <v>358</v>
      </c>
      <c r="D44" s="1025" t="s">
        <v>358</v>
      </c>
      <c r="E44" s="356" t="s">
        <v>2163</v>
      </c>
      <c r="F44" s="1025" t="s">
        <v>5052</v>
      </c>
      <c r="G44" s="1025" t="s">
        <v>5053</v>
      </c>
      <c r="H44" s="1025" t="s">
        <v>5052</v>
      </c>
      <c r="I44" s="1025" t="s">
        <v>5054</v>
      </c>
      <c r="J44" s="1026">
        <v>4</v>
      </c>
      <c r="K44" s="1025" t="s">
        <v>251</v>
      </c>
      <c r="L44" s="1025" t="s">
        <v>2511</v>
      </c>
      <c r="M44" s="1069">
        <v>46058</v>
      </c>
      <c r="N44" s="1026" t="s">
        <v>251</v>
      </c>
      <c r="O44" s="1026">
        <v>20</v>
      </c>
      <c r="P44" s="1026">
        <v>1</v>
      </c>
      <c r="Q44" s="1026">
        <v>1</v>
      </c>
      <c r="R44" s="1075">
        <v>46057</v>
      </c>
      <c r="S44" s="356" t="s">
        <v>5055</v>
      </c>
      <c r="T44" s="1026"/>
      <c r="U44" s="1026"/>
      <c r="V44" s="1025"/>
      <c r="W44" s="1026" t="s">
        <v>2944</v>
      </c>
      <c r="X44" s="1025">
        <v>4</v>
      </c>
      <c r="Y44" s="1167" t="s">
        <v>6</v>
      </c>
      <c r="Z44" s="1025"/>
      <c r="AA44" s="356">
        <v>12</v>
      </c>
      <c r="AB44" s="356">
        <v>2</v>
      </c>
      <c r="AF44" s="356"/>
    </row>
    <row r="45" spans="1:35" ht="275.45">
      <c r="A45" s="1026">
        <v>43</v>
      </c>
      <c r="B45" s="1123" t="s">
        <v>5056</v>
      </c>
      <c r="C45" s="356" t="s">
        <v>985</v>
      </c>
      <c r="D45" s="356" t="s">
        <v>3073</v>
      </c>
      <c r="E45" s="356" t="s">
        <v>5057</v>
      </c>
      <c r="F45" s="822" t="s">
        <v>5058</v>
      </c>
      <c r="G45" s="356" t="s">
        <v>5059</v>
      </c>
      <c r="H45" s="822" t="s">
        <v>5060</v>
      </c>
      <c r="I45" s="1025" t="s">
        <v>5061</v>
      </c>
      <c r="J45" s="821">
        <v>4</v>
      </c>
      <c r="K45" s="822" t="s">
        <v>3092</v>
      </c>
      <c r="L45" s="821" t="s">
        <v>2525</v>
      </c>
      <c r="O45" s="1026">
        <v>4</v>
      </c>
      <c r="P45" s="821">
        <v>2</v>
      </c>
      <c r="R45" s="1025"/>
      <c r="S45" s="1025" t="s">
        <v>5062</v>
      </c>
      <c r="T45" s="1026"/>
      <c r="U45" s="1026"/>
      <c r="V45" s="1168">
        <v>46122</v>
      </c>
      <c r="W45" s="1025" t="s">
        <v>2944</v>
      </c>
      <c r="X45" s="1026">
        <v>4</v>
      </c>
      <c r="Y45" s="1026" t="s">
        <v>6</v>
      </c>
      <c r="Z45" s="1025"/>
      <c r="AA45" s="1026">
        <v>4</v>
      </c>
      <c r="AI45" s="356" t="s">
        <v>5063</v>
      </c>
    </row>
    <row r="46" spans="1:35" ht="101.45">
      <c r="A46" s="821">
        <v>44</v>
      </c>
      <c r="B46" s="1026"/>
      <c r="C46" s="356" t="s">
        <v>2428</v>
      </c>
      <c r="D46" s="356" t="s">
        <v>2428</v>
      </c>
      <c r="E46" s="356" t="s">
        <v>4654</v>
      </c>
      <c r="F46" s="800" t="s">
        <v>4655</v>
      </c>
      <c r="G46" s="356" t="s">
        <v>4656</v>
      </c>
      <c r="H46" s="356" t="s">
        <v>4657</v>
      </c>
      <c r="I46" s="800" t="s">
        <v>4658</v>
      </c>
      <c r="J46" s="821">
        <v>4</v>
      </c>
      <c r="K46" s="356" t="s">
        <v>4008</v>
      </c>
      <c r="L46" s="356" t="s">
        <v>2958</v>
      </c>
      <c r="M46" s="785">
        <v>45987</v>
      </c>
      <c r="N46" s="822" t="s">
        <v>607</v>
      </c>
      <c r="O46" s="1026">
        <v>120</v>
      </c>
      <c r="P46" s="821">
        <v>3</v>
      </c>
      <c r="Q46" s="821">
        <v>3</v>
      </c>
      <c r="R46" s="1025"/>
      <c r="S46" s="1025" t="s">
        <v>4660</v>
      </c>
      <c r="T46" s="1026"/>
      <c r="U46" s="1026"/>
      <c r="V46" s="1025" t="s">
        <v>4440</v>
      </c>
      <c r="W46" s="1025" t="s">
        <v>2944</v>
      </c>
      <c r="X46" s="1026">
        <v>4</v>
      </c>
      <c r="Y46" s="1026" t="s">
        <v>6</v>
      </c>
      <c r="Z46" s="1025"/>
      <c r="AA46" s="1026">
        <v>103</v>
      </c>
      <c r="AE46" s="805" t="s">
        <v>4661</v>
      </c>
      <c r="AI46" s="356" t="s">
        <v>4662</v>
      </c>
    </row>
    <row r="47" spans="1:35" ht="91.5" customHeight="1">
      <c r="A47" s="1026">
        <v>45</v>
      </c>
      <c r="B47" s="1123" t="s">
        <v>5064</v>
      </c>
      <c r="C47" s="356" t="s">
        <v>101</v>
      </c>
      <c r="D47" s="356" t="s">
        <v>101</v>
      </c>
      <c r="E47" s="356" t="s">
        <v>3341</v>
      </c>
      <c r="F47" s="356" t="s">
        <v>5065</v>
      </c>
      <c r="G47" s="722" t="s">
        <v>5066</v>
      </c>
      <c r="J47" s="821">
        <v>3</v>
      </c>
      <c r="K47" s="356" t="s">
        <v>1634</v>
      </c>
      <c r="L47" s="1222" t="s">
        <v>2958</v>
      </c>
      <c r="M47" s="1062">
        <v>46058</v>
      </c>
      <c r="N47" s="821" t="s">
        <v>286</v>
      </c>
      <c r="O47" s="1026">
        <v>8</v>
      </c>
      <c r="P47" s="821">
        <v>5</v>
      </c>
      <c r="Q47" s="1026">
        <v>5</v>
      </c>
      <c r="R47" s="1026"/>
      <c r="S47" s="1026" t="s">
        <v>583</v>
      </c>
      <c r="T47" s="1026"/>
      <c r="U47" s="1026"/>
      <c r="V47" s="1167">
        <v>46299</v>
      </c>
      <c r="W47" s="1026" t="s">
        <v>2944</v>
      </c>
      <c r="X47" s="1025">
        <v>4</v>
      </c>
      <c r="Y47" s="1025" t="s">
        <v>6</v>
      </c>
      <c r="Z47" s="1025"/>
      <c r="AA47" s="1026">
        <v>8</v>
      </c>
      <c r="AB47" s="356"/>
      <c r="AC47" s="821"/>
      <c r="AD47" s="821"/>
      <c r="AE47" s="821"/>
      <c r="AG47" s="821"/>
      <c r="AH47" s="821"/>
      <c r="AI47" s="821"/>
    </row>
    <row r="48" spans="1:35" ht="217.5">
      <c r="A48" s="821">
        <v>46</v>
      </c>
      <c r="B48" s="822" t="s">
        <v>4567</v>
      </c>
      <c r="C48" s="356" t="s">
        <v>94</v>
      </c>
      <c r="D48" s="356" t="s">
        <v>94</v>
      </c>
      <c r="E48" s="356" t="s">
        <v>4568</v>
      </c>
      <c r="F48" s="356" t="s">
        <v>4569</v>
      </c>
      <c r="G48" s="356" t="s">
        <v>4570</v>
      </c>
      <c r="H48" s="1025" t="s">
        <v>4571</v>
      </c>
      <c r="I48" s="1025" t="s">
        <v>4572</v>
      </c>
      <c r="J48" s="821">
        <v>4</v>
      </c>
      <c r="K48" s="356" t="s">
        <v>251</v>
      </c>
      <c r="L48" s="356" t="s">
        <v>2525</v>
      </c>
      <c r="M48" s="1062">
        <v>46091</v>
      </c>
      <c r="N48" s="821" t="s">
        <v>2977</v>
      </c>
      <c r="O48" s="1026">
        <v>8</v>
      </c>
      <c r="P48" s="821">
        <v>4</v>
      </c>
      <c r="Q48" s="821">
        <v>4</v>
      </c>
      <c r="R48" s="1078" t="s">
        <v>5067</v>
      </c>
      <c r="S48" s="1102" t="s">
        <v>4573</v>
      </c>
      <c r="T48" s="1026"/>
      <c r="U48" s="1026"/>
      <c r="V48" s="1075">
        <v>46127</v>
      </c>
      <c r="W48" s="1025" t="s">
        <v>2944</v>
      </c>
      <c r="X48" s="1026">
        <v>4</v>
      </c>
      <c r="Y48" s="1026" t="s">
        <v>6</v>
      </c>
      <c r="Z48" s="1025"/>
      <c r="AA48" s="1026">
        <v>15</v>
      </c>
      <c r="AB48" s="1026">
        <v>3</v>
      </c>
      <c r="AI48" s="356" t="s">
        <v>4542</v>
      </c>
    </row>
    <row r="49" spans="1:35" ht="409.6" customHeight="1">
      <c r="A49" s="1026">
        <v>47</v>
      </c>
      <c r="B49" s="1026" t="s">
        <v>4950</v>
      </c>
      <c r="C49" s="1025" t="s">
        <v>263</v>
      </c>
      <c r="D49" s="1025" t="s">
        <v>263</v>
      </c>
      <c r="E49" s="356" t="s">
        <v>4951</v>
      </c>
      <c r="F49" s="786" t="s">
        <v>5068</v>
      </c>
      <c r="G49" s="356" t="s">
        <v>5017</v>
      </c>
      <c r="H49" s="356" t="s">
        <v>5069</v>
      </c>
      <c r="J49" s="821">
        <v>4</v>
      </c>
      <c r="K49" s="356" t="s">
        <v>4954</v>
      </c>
      <c r="L49" s="1026" t="s">
        <v>2958</v>
      </c>
      <c r="M49" s="1069"/>
      <c r="N49" s="1026" t="s">
        <v>1634</v>
      </c>
      <c r="O49" s="1026">
        <v>20</v>
      </c>
      <c r="P49" s="1026">
        <v>6</v>
      </c>
      <c r="Q49" s="1026">
        <v>4</v>
      </c>
      <c r="R49" s="1025"/>
      <c r="S49" s="1078" t="s">
        <v>5070</v>
      </c>
      <c r="T49" s="1026"/>
      <c r="U49" s="1026"/>
      <c r="V49" s="1024">
        <v>46122</v>
      </c>
      <c r="W49" s="1025" t="s">
        <v>2944</v>
      </c>
      <c r="X49" s="1026">
        <v>4</v>
      </c>
      <c r="Y49" s="1026" t="s">
        <v>1315</v>
      </c>
      <c r="Z49" s="1026">
        <v>5</v>
      </c>
      <c r="AA49" s="1026">
        <v>50</v>
      </c>
      <c r="AB49" s="821">
        <v>1</v>
      </c>
      <c r="AD49" s="1167">
        <v>46167</v>
      </c>
      <c r="AE49" s="1138" t="s">
        <v>4957</v>
      </c>
    </row>
    <row r="50" spans="1:35" ht="201.6" customHeight="1">
      <c r="A50" s="821">
        <v>48</v>
      </c>
      <c r="B50" s="1123" t="s">
        <v>5071</v>
      </c>
      <c r="C50" s="356" t="s">
        <v>2594</v>
      </c>
      <c r="D50" s="356" t="s">
        <v>2594</v>
      </c>
      <c r="E50" s="356" t="s">
        <v>2528</v>
      </c>
      <c r="F50" s="786" t="s">
        <v>5072</v>
      </c>
      <c r="G50" s="356" t="s">
        <v>5073</v>
      </c>
      <c r="H50" s="800" t="s">
        <v>5074</v>
      </c>
      <c r="I50" s="356" t="s">
        <v>5075</v>
      </c>
      <c r="J50" s="821">
        <v>4</v>
      </c>
      <c r="K50" s="822" t="s">
        <v>4960</v>
      </c>
      <c r="L50" s="821" t="s">
        <v>2525</v>
      </c>
      <c r="M50" s="1062">
        <v>46091</v>
      </c>
      <c r="N50" s="821" t="s">
        <v>1634</v>
      </c>
      <c r="O50" s="1026">
        <v>20</v>
      </c>
      <c r="P50" s="1026">
        <v>9</v>
      </c>
      <c r="Q50" s="1026">
        <v>5</v>
      </c>
      <c r="T50" s="1026"/>
      <c r="U50" s="1026"/>
      <c r="W50" s="1105" t="s">
        <v>1710</v>
      </c>
      <c r="X50" s="1026"/>
      <c r="Y50" s="1026"/>
      <c r="Z50" s="1026"/>
      <c r="AC50" s="356" t="s">
        <v>5076</v>
      </c>
      <c r="AD50" s="1167">
        <v>46167</v>
      </c>
      <c r="AE50" s="597" t="s">
        <v>4593</v>
      </c>
    </row>
    <row r="51" spans="1:35" ht="130.5">
      <c r="A51" s="1026">
        <v>49</v>
      </c>
      <c r="B51" s="1123" t="s">
        <v>5077</v>
      </c>
      <c r="C51" s="356" t="s">
        <v>985</v>
      </c>
      <c r="D51" s="356" t="s">
        <v>571</v>
      </c>
      <c r="E51" s="356" t="s">
        <v>5078</v>
      </c>
      <c r="F51" s="356" t="s">
        <v>5079</v>
      </c>
      <c r="G51" s="356" t="s">
        <v>5080</v>
      </c>
      <c r="H51" s="356" t="s">
        <v>5081</v>
      </c>
      <c r="I51" s="800" t="s">
        <v>5082</v>
      </c>
      <c r="J51" s="821">
        <v>4</v>
      </c>
      <c r="K51" s="356" t="s">
        <v>89</v>
      </c>
      <c r="L51" s="821" t="s">
        <v>2525</v>
      </c>
      <c r="M51" s="1062">
        <v>46091</v>
      </c>
      <c r="N51" s="821" t="s">
        <v>89</v>
      </c>
      <c r="O51" s="1026">
        <v>8</v>
      </c>
      <c r="P51" s="1026">
        <v>3</v>
      </c>
      <c r="Q51" s="1026"/>
      <c r="R51" s="1025"/>
      <c r="S51" s="1025" t="s">
        <v>5083</v>
      </c>
      <c r="T51" s="1026"/>
      <c r="U51" s="1026"/>
      <c r="V51" s="1168">
        <v>46122</v>
      </c>
      <c r="W51" s="1025" t="s">
        <v>2944</v>
      </c>
      <c r="X51" s="1026">
        <v>4</v>
      </c>
      <c r="Y51" s="1026" t="s">
        <v>6</v>
      </c>
      <c r="Z51" s="1025"/>
      <c r="AA51" s="821">
        <v>7</v>
      </c>
      <c r="AD51" s="804">
        <v>46167</v>
      </c>
      <c r="AE51" s="540" t="s">
        <v>5084</v>
      </c>
    </row>
    <row r="52" spans="1:35" ht="144.94999999999999">
      <c r="A52" s="821">
        <v>50</v>
      </c>
      <c r="B52" s="1123" t="s">
        <v>5085</v>
      </c>
      <c r="C52" s="1025" t="s">
        <v>101</v>
      </c>
      <c r="D52" s="1025" t="s">
        <v>5086</v>
      </c>
      <c r="E52" s="1025" t="s">
        <v>5087</v>
      </c>
      <c r="F52" s="1025" t="s">
        <v>5088</v>
      </c>
      <c r="G52" s="1025" t="s">
        <v>5089</v>
      </c>
      <c r="H52" s="1025" t="s">
        <v>5090</v>
      </c>
      <c r="I52" s="1025" t="s">
        <v>5091</v>
      </c>
      <c r="J52" s="1026"/>
      <c r="K52" s="1025" t="s">
        <v>5092</v>
      </c>
      <c r="L52" s="1182" t="s">
        <v>2958</v>
      </c>
      <c r="M52" s="1069"/>
      <c r="N52" s="1026" t="s">
        <v>958</v>
      </c>
      <c r="O52" s="1026">
        <v>22</v>
      </c>
      <c r="P52" s="1026">
        <v>6</v>
      </c>
      <c r="Q52" s="1026">
        <v>6</v>
      </c>
      <c r="R52" s="1075">
        <v>46028</v>
      </c>
      <c r="S52" s="1026" t="s">
        <v>583</v>
      </c>
      <c r="T52" s="1026"/>
      <c r="U52" s="1026"/>
      <c r="V52" s="1167">
        <v>46269</v>
      </c>
      <c r="W52" s="1026" t="s">
        <v>2944</v>
      </c>
      <c r="X52" s="1025">
        <v>4</v>
      </c>
      <c r="Y52" s="1025" t="s">
        <v>6</v>
      </c>
      <c r="Z52" s="1025"/>
      <c r="AA52" s="821">
        <v>38</v>
      </c>
      <c r="AB52" s="356"/>
      <c r="AC52" s="356" t="s">
        <v>5093</v>
      </c>
      <c r="AD52" s="356" t="s">
        <v>5094</v>
      </c>
      <c r="AF52" s="356"/>
    </row>
    <row r="53" spans="1:35" ht="409.6" customHeight="1">
      <c r="A53" s="1026">
        <v>51</v>
      </c>
      <c r="B53" s="1026" t="s">
        <v>5095</v>
      </c>
      <c r="C53" s="1033" t="s">
        <v>235</v>
      </c>
      <c r="D53" s="1025" t="s">
        <v>4997</v>
      </c>
      <c r="E53" s="1025" t="s">
        <v>5096</v>
      </c>
      <c r="F53" s="356" t="s">
        <v>5097</v>
      </c>
      <c r="G53" s="356" t="s">
        <v>5098</v>
      </c>
      <c r="H53" s="1025"/>
      <c r="I53" s="1025" t="s">
        <v>5099</v>
      </c>
      <c r="J53" s="1026">
        <v>4</v>
      </c>
      <c r="K53" s="1025" t="s">
        <v>2791</v>
      </c>
      <c r="L53" s="1025" t="s">
        <v>3421</v>
      </c>
      <c r="M53" s="1069">
        <v>46091</v>
      </c>
      <c r="N53" s="1025" t="s">
        <v>2791</v>
      </c>
      <c r="O53" s="1026">
        <v>10</v>
      </c>
      <c r="P53" s="1026">
        <v>2</v>
      </c>
      <c r="Q53" s="1026">
        <v>2</v>
      </c>
      <c r="R53" s="1025"/>
      <c r="S53" s="1085" t="s">
        <v>5100</v>
      </c>
      <c r="T53" s="1026"/>
      <c r="U53" s="1026"/>
      <c r="V53" s="1075">
        <v>46122</v>
      </c>
      <c r="W53" s="1025" t="s">
        <v>2944</v>
      </c>
      <c r="X53" s="1026">
        <v>4</v>
      </c>
      <c r="Y53" s="1026" t="s">
        <v>6</v>
      </c>
      <c r="Z53" s="1025"/>
      <c r="AA53" s="821">
        <v>6</v>
      </c>
      <c r="AD53" s="1167">
        <v>46167</v>
      </c>
      <c r="AE53" s="540" t="s">
        <v>5101</v>
      </c>
    </row>
    <row r="54" spans="1:35" ht="216" customHeight="1">
      <c r="A54" s="821">
        <v>52</v>
      </c>
      <c r="B54" s="1123" t="s">
        <v>5102</v>
      </c>
      <c r="C54" s="356" t="s">
        <v>263</v>
      </c>
      <c r="D54" s="356" t="s">
        <v>263</v>
      </c>
      <c r="E54" s="356" t="s">
        <v>2254</v>
      </c>
      <c r="F54" s="1260" t="s">
        <v>5103</v>
      </c>
      <c r="G54" s="356" t="s">
        <v>5104</v>
      </c>
      <c r="I54" s="1025"/>
      <c r="J54" s="1026">
        <v>4</v>
      </c>
      <c r="K54" s="1025" t="s">
        <v>4483</v>
      </c>
      <c r="L54" s="1026" t="s">
        <v>2821</v>
      </c>
      <c r="M54" s="1069"/>
      <c r="N54" s="1026" t="s">
        <v>1634</v>
      </c>
      <c r="O54" s="1026">
        <v>20</v>
      </c>
      <c r="P54" s="1026">
        <v>1</v>
      </c>
      <c r="Q54" s="1026">
        <v>6</v>
      </c>
      <c r="R54" s="1025"/>
      <c r="S54" s="1078" t="s">
        <v>5105</v>
      </c>
      <c r="T54" s="1026"/>
      <c r="U54" s="1026"/>
      <c r="V54" s="1075">
        <v>46122</v>
      </c>
      <c r="W54" s="1025" t="s">
        <v>2944</v>
      </c>
      <c r="X54" s="1026">
        <v>4</v>
      </c>
      <c r="Y54" s="1026" t="s">
        <v>6</v>
      </c>
      <c r="Z54" s="1026"/>
      <c r="AA54" s="821">
        <v>15</v>
      </c>
      <c r="AB54" s="821">
        <v>1</v>
      </c>
      <c r="AD54" s="1167">
        <v>46167</v>
      </c>
      <c r="AE54" s="597" t="s">
        <v>5106</v>
      </c>
      <c r="AI54" s="829" t="s">
        <v>5107</v>
      </c>
    </row>
    <row r="55" spans="1:35" ht="188.45">
      <c r="A55" s="1026">
        <v>53</v>
      </c>
      <c r="B55" s="1123" t="s">
        <v>5108</v>
      </c>
      <c r="C55" s="1025" t="s">
        <v>985</v>
      </c>
      <c r="D55" s="356" t="s">
        <v>3073</v>
      </c>
      <c r="E55" s="356" t="s">
        <v>3087</v>
      </c>
      <c r="F55" s="822" t="s">
        <v>3088</v>
      </c>
      <c r="G55" s="800" t="s">
        <v>3089</v>
      </c>
      <c r="H55" s="1021" t="s">
        <v>3090</v>
      </c>
      <c r="I55" s="1025" t="s">
        <v>3091</v>
      </c>
      <c r="J55" s="1026">
        <v>4</v>
      </c>
      <c r="K55" s="1033" t="s">
        <v>3092</v>
      </c>
      <c r="L55" s="1026" t="s">
        <v>2525</v>
      </c>
      <c r="M55" s="1069"/>
      <c r="N55" s="1026"/>
      <c r="O55" s="1026" t="s">
        <v>5109</v>
      </c>
      <c r="P55" s="1026">
        <v>4</v>
      </c>
      <c r="Q55" s="1026"/>
      <c r="R55" s="1025"/>
      <c r="S55" s="1025"/>
      <c r="T55" s="1026"/>
      <c r="U55" s="1026"/>
      <c r="V55" s="1026"/>
      <c r="W55" s="1025" t="s">
        <v>583</v>
      </c>
      <c r="X55" s="1026">
        <v>5</v>
      </c>
      <c r="Y55" s="1026" t="s">
        <v>1315</v>
      </c>
      <c r="Z55" s="1025">
        <v>5</v>
      </c>
      <c r="AA55" s="821" t="s">
        <v>653</v>
      </c>
      <c r="AC55" s="356" t="s">
        <v>4507</v>
      </c>
      <c r="AI55" s="356" t="s">
        <v>5063</v>
      </c>
    </row>
    <row r="56" spans="1:35" ht="116.1">
      <c r="A56" s="821">
        <v>109</v>
      </c>
      <c r="B56" s="1026" t="s">
        <v>3486</v>
      </c>
      <c r="C56" s="1025" t="s">
        <v>101</v>
      </c>
      <c r="D56" s="356" t="s">
        <v>3487</v>
      </c>
      <c r="E56" s="356" t="s">
        <v>4703</v>
      </c>
      <c r="F56" s="356" t="s">
        <v>3489</v>
      </c>
      <c r="G56" s="356" t="s">
        <v>3490</v>
      </c>
      <c r="H56" s="356" t="s">
        <v>3490</v>
      </c>
      <c r="I56" s="1025" t="s">
        <v>3491</v>
      </c>
      <c r="J56" s="1026">
        <v>3</v>
      </c>
      <c r="K56" s="1025" t="s">
        <v>3492</v>
      </c>
      <c r="L56" s="1182" t="s">
        <v>2958</v>
      </c>
      <c r="M56" s="1069">
        <v>46058</v>
      </c>
      <c r="N56" s="1026" t="s">
        <v>3264</v>
      </c>
      <c r="O56" s="1108">
        <v>15</v>
      </c>
      <c r="P56" s="1026" t="s">
        <v>1015</v>
      </c>
      <c r="Q56" s="1026"/>
      <c r="R56" s="1026"/>
      <c r="S56" s="1026" t="s">
        <v>5110</v>
      </c>
      <c r="T56" s="1026"/>
      <c r="U56" s="1026"/>
      <c r="V56" s="1025"/>
      <c r="W56" s="1026" t="s">
        <v>583</v>
      </c>
      <c r="X56" s="1026"/>
      <c r="Y56" s="1025"/>
      <c r="Z56" s="1025"/>
      <c r="AA56" s="356"/>
      <c r="AB56" s="356"/>
      <c r="AC56" s="356" t="s">
        <v>5111</v>
      </c>
      <c r="AF56" s="356"/>
    </row>
    <row r="57" spans="1:35" ht="201.6" customHeight="1">
      <c r="A57" s="1026">
        <v>55</v>
      </c>
      <c r="B57" s="1026" t="s">
        <v>4439</v>
      </c>
      <c r="C57" s="1025" t="s">
        <v>263</v>
      </c>
      <c r="D57" s="1025" t="s">
        <v>1013</v>
      </c>
      <c r="E57" s="1025" t="s">
        <v>2163</v>
      </c>
      <c r="F57" s="1120" t="s">
        <v>2341</v>
      </c>
      <c r="G57" s="1025" t="s">
        <v>2342</v>
      </c>
      <c r="H57" s="1026" t="s">
        <v>3293</v>
      </c>
      <c r="I57" s="1033" t="s">
        <v>2165</v>
      </c>
      <c r="J57" s="1026">
        <v>2</v>
      </c>
      <c r="K57" s="1033" t="s">
        <v>4103</v>
      </c>
      <c r="L57" s="1026" t="s">
        <v>2958</v>
      </c>
      <c r="M57" s="1027">
        <v>46019</v>
      </c>
      <c r="N57" s="1026" t="s">
        <v>482</v>
      </c>
      <c r="O57" s="1026">
        <v>20</v>
      </c>
      <c r="P57" s="1026">
        <v>2</v>
      </c>
      <c r="Q57" s="1026">
        <v>7</v>
      </c>
      <c r="R57" s="1083"/>
      <c r="S57" s="1085" t="s">
        <v>4105</v>
      </c>
      <c r="T57" s="1026"/>
      <c r="U57" s="1026"/>
      <c r="V57" s="1076"/>
      <c r="W57" s="1026" t="s">
        <v>2944</v>
      </c>
      <c r="X57" s="1026">
        <v>4</v>
      </c>
      <c r="Y57" s="1026" t="s">
        <v>1315</v>
      </c>
      <c r="Z57" s="1026">
        <v>5</v>
      </c>
      <c r="AA57" s="821">
        <v>5</v>
      </c>
      <c r="AB57" s="821">
        <v>3</v>
      </c>
      <c r="AE57" s="540" t="s">
        <v>4689</v>
      </c>
    </row>
    <row r="58" spans="1:35" ht="43.5">
      <c r="A58" s="821">
        <v>56</v>
      </c>
      <c r="B58" s="1026" t="s">
        <v>5112</v>
      </c>
      <c r="C58" s="1025" t="s">
        <v>985</v>
      </c>
      <c r="D58" s="1025" t="s">
        <v>1948</v>
      </c>
      <c r="E58" s="1025" t="s">
        <v>4559</v>
      </c>
      <c r="F58" s="1025" t="s">
        <v>5113</v>
      </c>
      <c r="G58" s="1025"/>
      <c r="H58" s="1025"/>
      <c r="I58" s="1025"/>
      <c r="J58" s="1026">
        <v>4</v>
      </c>
      <c r="K58" s="1025" t="s">
        <v>3336</v>
      </c>
      <c r="L58" s="1026" t="s">
        <v>2958</v>
      </c>
      <c r="M58" s="1026"/>
      <c r="N58" s="1026" t="s">
        <v>4562</v>
      </c>
      <c r="O58" s="1026">
        <v>7.6</v>
      </c>
      <c r="P58" s="1026">
        <v>5</v>
      </c>
      <c r="Q58" s="1026"/>
      <c r="R58" s="1025"/>
      <c r="S58" s="1025"/>
      <c r="T58" s="1026"/>
      <c r="U58" s="1026"/>
      <c r="V58" s="1074" t="s">
        <v>653</v>
      </c>
      <c r="W58" s="1026" t="s">
        <v>2944</v>
      </c>
      <c r="X58" s="1026">
        <v>4</v>
      </c>
      <c r="Y58" s="1026" t="s">
        <v>6</v>
      </c>
      <c r="Z58" s="1026"/>
      <c r="AA58" s="821">
        <v>12</v>
      </c>
      <c r="AC58" s="821"/>
      <c r="AD58" s="1091">
        <v>46168</v>
      </c>
      <c r="AF58" s="821" t="s">
        <v>5114</v>
      </c>
    </row>
    <row r="59" spans="1:35" ht="116.1">
      <c r="A59" s="1026">
        <v>111</v>
      </c>
      <c r="B59" s="1026" t="s">
        <v>3910</v>
      </c>
      <c r="C59" s="821" t="s">
        <v>101</v>
      </c>
      <c r="D59" s="356" t="s">
        <v>4808</v>
      </c>
      <c r="E59" s="356" t="s">
        <v>4809</v>
      </c>
      <c r="F59" s="822" t="s">
        <v>3912</v>
      </c>
      <c r="G59" s="356" t="s">
        <v>3913</v>
      </c>
      <c r="H59" s="822" t="s">
        <v>3914</v>
      </c>
      <c r="J59" s="821">
        <v>4</v>
      </c>
      <c r="K59" s="822" t="s">
        <v>3916</v>
      </c>
      <c r="L59" s="822" t="s">
        <v>2525</v>
      </c>
      <c r="N59" t="s">
        <v>4810</v>
      </c>
      <c r="O59" s="1026"/>
      <c r="P59" s="821" t="s">
        <v>1015</v>
      </c>
      <c r="Q59" s="1026"/>
      <c r="R59" s="1025"/>
      <c r="S59" s="1025" t="s">
        <v>5115</v>
      </c>
      <c r="T59" s="1026"/>
      <c r="U59" s="1026"/>
      <c r="V59" s="1026"/>
      <c r="W59" s="1025" t="s">
        <v>583</v>
      </c>
      <c r="X59" s="1026"/>
      <c r="Y59" s="1026"/>
      <c r="Z59" s="1025"/>
      <c r="AC59" s="356" t="s">
        <v>5111</v>
      </c>
    </row>
    <row r="60" spans="1:35" ht="409.6" customHeight="1">
      <c r="A60" s="821">
        <v>58</v>
      </c>
      <c r="B60" s="1123" t="s">
        <v>4624</v>
      </c>
      <c r="C60" s="1025" t="s">
        <v>263</v>
      </c>
      <c r="D60" s="1025" t="s">
        <v>263</v>
      </c>
      <c r="E60" s="1260" t="s">
        <v>4625</v>
      </c>
      <c r="F60" s="1119" t="s">
        <v>4626</v>
      </c>
      <c r="G60" s="800" t="s">
        <v>2352</v>
      </c>
      <c r="H60" s="822" t="s">
        <v>4627</v>
      </c>
      <c r="I60" s="356" t="s">
        <v>4628</v>
      </c>
      <c r="J60" s="821">
        <v>4</v>
      </c>
      <c r="K60" s="1025" t="s">
        <v>4629</v>
      </c>
      <c r="L60" s="1026" t="s">
        <v>2821</v>
      </c>
      <c r="M60" s="1069">
        <v>46058</v>
      </c>
      <c r="N60" s="821" t="s">
        <v>1634</v>
      </c>
      <c r="O60" s="821">
        <v>20</v>
      </c>
      <c r="P60" s="821">
        <v>8</v>
      </c>
      <c r="Q60" s="821">
        <v>8</v>
      </c>
      <c r="S60" s="1025" t="s">
        <v>4630</v>
      </c>
      <c r="V60" s="1024">
        <v>46122</v>
      </c>
      <c r="W60" s="356" t="s">
        <v>583</v>
      </c>
      <c r="X60" s="1026"/>
      <c r="AC60" s="356" t="s">
        <v>5116</v>
      </c>
      <c r="AD60" s="356" t="s">
        <v>583</v>
      </c>
      <c r="AE60" s="597" t="s">
        <v>4631</v>
      </c>
    </row>
    <row r="61" spans="1:35" ht="18" customHeight="1">
      <c r="A61" s="1026">
        <v>59</v>
      </c>
      <c r="B61" s="1123" t="s">
        <v>5117</v>
      </c>
      <c r="C61" s="1025" t="s">
        <v>985</v>
      </c>
      <c r="D61" s="1025" t="s">
        <v>985</v>
      </c>
      <c r="E61" s="1025" t="s">
        <v>2188</v>
      </c>
      <c r="F61" s="1025" t="s">
        <v>3137</v>
      </c>
      <c r="G61" s="1025" t="s">
        <v>3138</v>
      </c>
      <c r="H61" s="1025" t="s">
        <v>3138</v>
      </c>
      <c r="I61" s="1026"/>
      <c r="J61" s="1026">
        <v>4</v>
      </c>
      <c r="K61" s="1026"/>
      <c r="L61" s="1026" t="s">
        <v>2821</v>
      </c>
      <c r="M61" s="1148"/>
      <c r="N61" s="1026" t="s">
        <v>1544</v>
      </c>
      <c r="O61" s="1026">
        <v>47.5</v>
      </c>
      <c r="P61" s="1026">
        <v>6</v>
      </c>
      <c r="Q61" s="1026"/>
      <c r="R61" s="1026"/>
      <c r="S61" s="1025"/>
      <c r="T61" s="1025"/>
      <c r="U61" s="1026"/>
      <c r="V61" s="1115" t="s">
        <v>653</v>
      </c>
      <c r="W61" s="1025" t="s">
        <v>583</v>
      </c>
      <c r="X61" s="1115" t="s">
        <v>653</v>
      </c>
      <c r="Y61" s="1115" t="s">
        <v>653</v>
      </c>
      <c r="Z61" s="1026"/>
      <c r="AA61" s="1025"/>
      <c r="AB61" s="1025"/>
      <c r="AC61" s="1026" t="s">
        <v>4553</v>
      </c>
      <c r="AD61" s="1025" t="s">
        <v>583</v>
      </c>
      <c r="AE61" s="1085" t="s">
        <v>5118</v>
      </c>
      <c r="AF61" s="1026"/>
      <c r="AG61" s="1025"/>
      <c r="AH61" s="1025"/>
    </row>
    <row r="62" spans="1:35" ht="143.1" customHeight="1">
      <c r="A62" s="821">
        <v>60</v>
      </c>
      <c r="B62" s="1123" t="s">
        <v>5119</v>
      </c>
      <c r="C62" s="1033" t="s">
        <v>263</v>
      </c>
      <c r="D62" s="1025" t="s">
        <v>263</v>
      </c>
      <c r="E62" s="1260" t="s">
        <v>4625</v>
      </c>
      <c r="F62" s="1033" t="s">
        <v>5120</v>
      </c>
      <c r="G62" s="1025" t="s">
        <v>5121</v>
      </c>
      <c r="H62" s="1033" t="s">
        <v>5122</v>
      </c>
      <c r="I62" s="1025" t="s">
        <v>5123</v>
      </c>
      <c r="J62" s="1026">
        <v>4</v>
      </c>
      <c r="K62" s="1033" t="s">
        <v>5124</v>
      </c>
      <c r="L62" s="1026" t="s">
        <v>2525</v>
      </c>
      <c r="M62" s="1069"/>
      <c r="N62" s="1031" t="s">
        <v>1634</v>
      </c>
      <c r="O62" s="1026">
        <v>8</v>
      </c>
      <c r="P62" s="821">
        <v>4</v>
      </c>
      <c r="Q62" s="1026"/>
      <c r="R62" s="1025"/>
      <c r="S62" s="1259"/>
      <c r="T62" s="1026"/>
      <c r="U62" s="1026"/>
      <c r="V62" s="1026"/>
      <c r="W62" s="356" t="s">
        <v>583</v>
      </c>
      <c r="X62" s="1026"/>
      <c r="AC62" s="356" t="s">
        <v>5116</v>
      </c>
      <c r="AD62" s="1025" t="s">
        <v>583</v>
      </c>
      <c r="AE62" s="1078" t="s">
        <v>5125</v>
      </c>
      <c r="AF62" s="1026"/>
      <c r="AG62" s="1025"/>
      <c r="AH62" s="1025"/>
      <c r="AI62" s="356" t="s">
        <v>5126</v>
      </c>
    </row>
    <row r="63" spans="1:35" ht="101.85" customHeight="1">
      <c r="A63" s="1026">
        <v>61</v>
      </c>
      <c r="B63" s="1123" t="s">
        <v>5127</v>
      </c>
      <c r="C63" s="1025" t="s">
        <v>985</v>
      </c>
      <c r="D63" s="1025" t="s">
        <v>3093</v>
      </c>
      <c r="E63" s="1025" t="s">
        <v>2188</v>
      </c>
      <c r="F63" s="1025" t="s">
        <v>3131</v>
      </c>
      <c r="G63" s="1025" t="s">
        <v>3132</v>
      </c>
      <c r="H63" s="1033" t="s">
        <v>3133</v>
      </c>
      <c r="I63" s="1026"/>
      <c r="J63" s="1026">
        <v>4</v>
      </c>
      <c r="K63" s="1026"/>
      <c r="L63" s="1026" t="s">
        <v>2821</v>
      </c>
      <c r="M63" s="1148"/>
      <c r="N63" s="1026" t="s">
        <v>1544</v>
      </c>
      <c r="O63" s="1026">
        <v>26.6</v>
      </c>
      <c r="P63" s="821">
        <v>7</v>
      </c>
      <c r="Q63" s="1026"/>
      <c r="R63" s="1026"/>
      <c r="S63" s="1025"/>
      <c r="T63" s="1025"/>
      <c r="U63" s="1026"/>
      <c r="V63" s="1097"/>
      <c r="W63" s="1025" t="s">
        <v>583</v>
      </c>
      <c r="X63" s="1025">
        <v>0</v>
      </c>
      <c r="Y63" s="1026"/>
      <c r="Z63" s="1026"/>
      <c r="AA63" s="1025"/>
      <c r="AB63" s="1025"/>
      <c r="AC63" s="821" t="s">
        <v>4553</v>
      </c>
      <c r="AD63" s="1025" t="s">
        <v>583</v>
      </c>
      <c r="AE63" s="1085" t="s">
        <v>5128</v>
      </c>
      <c r="AF63" s="1026"/>
      <c r="AG63" s="1025"/>
      <c r="AH63" s="1025"/>
    </row>
    <row r="64" spans="1:35" ht="116.1" customHeight="1">
      <c r="A64" s="821">
        <v>77</v>
      </c>
      <c r="B64" s="1026" t="s">
        <v>3715</v>
      </c>
      <c r="C64" s="1025" t="s">
        <v>101</v>
      </c>
      <c r="D64" s="1025" t="s">
        <v>101</v>
      </c>
      <c r="E64" s="1025" t="s">
        <v>3279</v>
      </c>
      <c r="F64" s="1025" t="s">
        <v>130</v>
      </c>
      <c r="G64" s="1025" t="s">
        <v>3280</v>
      </c>
      <c r="H64" s="1033" t="s">
        <v>132</v>
      </c>
      <c r="I64" s="1025"/>
      <c r="J64" s="1026">
        <v>3</v>
      </c>
      <c r="K64" s="1025"/>
      <c r="L64" s="1182" t="s">
        <v>2958</v>
      </c>
      <c r="M64" s="1069" t="s">
        <v>3293</v>
      </c>
      <c r="N64" s="1026" t="s">
        <v>3264</v>
      </c>
      <c r="O64" s="1108">
        <v>15</v>
      </c>
      <c r="P64" s="1026">
        <v>15</v>
      </c>
      <c r="Q64" s="1026">
        <v>15</v>
      </c>
      <c r="R64" s="1026"/>
      <c r="S64" s="1026" t="s">
        <v>5129</v>
      </c>
      <c r="T64" s="1026"/>
      <c r="U64" s="1026"/>
      <c r="V64" s="1025"/>
      <c r="W64" s="1026" t="s">
        <v>583</v>
      </c>
      <c r="X64" s="1025"/>
      <c r="Y64" s="1025"/>
      <c r="Z64" s="1025"/>
      <c r="AA64" s="1025"/>
      <c r="AB64" s="1025"/>
      <c r="AC64" s="1025" t="s">
        <v>5111</v>
      </c>
      <c r="AD64" s="1025"/>
      <c r="AE64" s="1025"/>
      <c r="AF64" s="1025"/>
      <c r="AG64" s="1025"/>
      <c r="AH64" s="1025"/>
    </row>
    <row r="65" spans="1:35" ht="116.1" customHeight="1">
      <c r="A65" s="1026">
        <v>63</v>
      </c>
      <c r="B65" s="1123" t="s">
        <v>4447</v>
      </c>
      <c r="C65" s="1025" t="s">
        <v>263</v>
      </c>
      <c r="D65" s="1025" t="s">
        <v>4448</v>
      </c>
      <c r="E65" s="1257" t="s">
        <v>4637</v>
      </c>
      <c r="F65" s="1120" t="s">
        <v>4108</v>
      </c>
      <c r="G65" s="1025" t="s">
        <v>4109</v>
      </c>
      <c r="H65" s="1025"/>
      <c r="I65" s="1025" t="s">
        <v>4449</v>
      </c>
      <c r="J65" s="1026">
        <v>4</v>
      </c>
      <c r="K65" s="1025" t="s">
        <v>4629</v>
      </c>
      <c r="L65" s="1026" t="s">
        <v>2821</v>
      </c>
      <c r="M65" s="1069">
        <v>46058</v>
      </c>
      <c r="N65" s="1026" t="s">
        <v>1634</v>
      </c>
      <c r="O65" s="1026">
        <v>25</v>
      </c>
      <c r="P65" s="1026">
        <v>7</v>
      </c>
      <c r="Q65" s="1026"/>
      <c r="R65" s="1025"/>
      <c r="S65" s="1078" t="s">
        <v>4450</v>
      </c>
      <c r="T65" s="1026"/>
      <c r="U65" s="1026"/>
      <c r="V65" s="1075">
        <v>46122</v>
      </c>
      <c r="W65" s="1025" t="s">
        <v>583</v>
      </c>
      <c r="X65" s="1026"/>
      <c r="Y65" s="1026"/>
      <c r="Z65" s="1026"/>
      <c r="AA65" s="1026"/>
      <c r="AB65" s="1026"/>
      <c r="AC65" s="1025" t="s">
        <v>5116</v>
      </c>
      <c r="AD65" s="1025"/>
      <c r="AE65" s="1078" t="s">
        <v>5130</v>
      </c>
      <c r="AF65" s="1026"/>
      <c r="AG65" s="1025"/>
      <c r="AH65" s="1025"/>
    </row>
    <row r="66" spans="1:35" ht="231.95">
      <c r="A66" s="821">
        <v>64</v>
      </c>
      <c r="B66" s="1123" t="s">
        <v>5131</v>
      </c>
      <c r="C66" s="1025" t="s">
        <v>985</v>
      </c>
      <c r="D66" s="1025" t="s">
        <v>3093</v>
      </c>
      <c r="E66" s="1025" t="s">
        <v>2188</v>
      </c>
      <c r="F66" s="1025" t="s">
        <v>3134</v>
      </c>
      <c r="G66" s="1025" t="s">
        <v>3135</v>
      </c>
      <c r="H66" s="1128" t="s">
        <v>3136</v>
      </c>
      <c r="I66" s="1026"/>
      <c r="J66" s="1026">
        <v>4</v>
      </c>
      <c r="K66" s="1026"/>
      <c r="L66" s="1026" t="s">
        <v>2821</v>
      </c>
      <c r="M66" s="1148"/>
      <c r="N66" s="1026" t="s">
        <v>1580</v>
      </c>
      <c r="O66" s="1026">
        <v>13.3</v>
      </c>
      <c r="P66" s="1026">
        <v>8</v>
      </c>
      <c r="Q66" s="1026"/>
      <c r="R66" s="1026"/>
      <c r="S66" s="1025"/>
      <c r="T66" s="1025"/>
      <c r="U66" s="1026"/>
      <c r="V66" s="1025"/>
      <c r="W66" s="1025" t="s">
        <v>583</v>
      </c>
      <c r="X66" s="1025"/>
      <c r="Y66" s="1026"/>
      <c r="Z66" s="1026"/>
      <c r="AA66" s="1025"/>
      <c r="AB66" s="1025"/>
      <c r="AC66" s="1026" t="s">
        <v>4553</v>
      </c>
      <c r="AD66" s="1025"/>
      <c r="AE66" s="540" t="s">
        <v>5132</v>
      </c>
      <c r="AF66" s="1026"/>
      <c r="AG66" s="1025"/>
      <c r="AH66" s="1025"/>
    </row>
    <row r="67" spans="1:35" ht="130.5">
      <c r="A67" s="1026">
        <v>73</v>
      </c>
      <c r="B67" s="1026" t="s">
        <v>3882</v>
      </c>
      <c r="C67" s="1025" t="s">
        <v>101</v>
      </c>
      <c r="D67" s="1025" t="s">
        <v>101</v>
      </c>
      <c r="E67" s="1025" t="s">
        <v>2277</v>
      </c>
      <c r="F67" s="1025" t="s">
        <v>1271</v>
      </c>
      <c r="G67" s="1025" t="s">
        <v>1272</v>
      </c>
      <c r="H67" s="1025" t="s">
        <v>3883</v>
      </c>
      <c r="I67" s="1033" t="s">
        <v>2278</v>
      </c>
      <c r="J67" s="1026"/>
      <c r="K67" s="1033" t="s">
        <v>2957</v>
      </c>
      <c r="L67" s="1027" t="s">
        <v>2958</v>
      </c>
      <c r="M67" s="1027" t="s">
        <v>5133</v>
      </c>
      <c r="N67" s="1026" t="s">
        <v>3951</v>
      </c>
      <c r="O67" s="1026">
        <v>90</v>
      </c>
      <c r="P67" s="1026">
        <v>13</v>
      </c>
      <c r="Q67" s="1026">
        <v>13</v>
      </c>
      <c r="R67" s="1079"/>
      <c r="S67" s="1079"/>
      <c r="T67" s="1026"/>
      <c r="U67" s="1026"/>
      <c r="V67" s="1025"/>
      <c r="W67" s="1026" t="s">
        <v>583</v>
      </c>
      <c r="X67" s="1025"/>
      <c r="Y67" s="1025"/>
      <c r="Z67" s="1025"/>
      <c r="AA67" s="1026">
        <v>90</v>
      </c>
      <c r="AB67" s="1026"/>
      <c r="AC67" s="1026" t="s">
        <v>5134</v>
      </c>
      <c r="AD67" s="1025"/>
      <c r="AF67" s="1025"/>
      <c r="AG67" s="1025"/>
      <c r="AH67" s="1025"/>
    </row>
    <row r="68" spans="1:35" ht="130.5">
      <c r="A68" s="821">
        <v>66</v>
      </c>
      <c r="B68" s="1026" t="s">
        <v>5135</v>
      </c>
      <c r="C68" s="1025" t="s">
        <v>263</v>
      </c>
      <c r="D68" s="1025" t="s">
        <v>263</v>
      </c>
      <c r="E68" s="1025" t="s">
        <v>2333</v>
      </c>
      <c r="F68" s="1025" t="s">
        <v>2334</v>
      </c>
      <c r="G68" s="1025" t="s">
        <v>2335</v>
      </c>
      <c r="H68" s="1142" t="s">
        <v>5136</v>
      </c>
      <c r="I68" s="1089" t="s">
        <v>2336</v>
      </c>
      <c r="J68" s="1026">
        <v>2</v>
      </c>
      <c r="K68" s="1033" t="s">
        <v>2844</v>
      </c>
      <c r="L68" s="1026" t="s">
        <v>2511</v>
      </c>
      <c r="M68" s="1069" t="s">
        <v>3950</v>
      </c>
      <c r="N68" s="1026" t="s">
        <v>1634</v>
      </c>
      <c r="O68" s="1026">
        <v>10</v>
      </c>
      <c r="P68" s="1026">
        <v>10</v>
      </c>
      <c r="Q68" s="1162"/>
      <c r="R68" s="1083">
        <v>46076</v>
      </c>
      <c r="S68" s="1026" t="s">
        <v>5137</v>
      </c>
      <c r="T68" s="1026"/>
      <c r="U68" s="1026"/>
      <c r="V68" s="1025"/>
      <c r="W68" s="1026" t="s">
        <v>2944</v>
      </c>
      <c r="X68" s="1026">
        <v>4</v>
      </c>
      <c r="Y68" s="1026" t="s">
        <v>6</v>
      </c>
      <c r="Z68" s="1026"/>
      <c r="AA68" s="1026">
        <v>10</v>
      </c>
      <c r="AB68" s="1026">
        <v>2</v>
      </c>
      <c r="AC68" s="1025"/>
      <c r="AD68" s="1167">
        <v>46167</v>
      </c>
      <c r="AF68" s="1026"/>
      <c r="AG68" s="1025"/>
      <c r="AH68" s="1025"/>
      <c r="AI68" s="830" t="s">
        <v>5138</v>
      </c>
    </row>
    <row r="69" spans="1:35" ht="43.5">
      <c r="A69" s="1026">
        <v>67</v>
      </c>
      <c r="B69" s="1025" t="s">
        <v>3712</v>
      </c>
      <c r="C69" s="1025" t="s">
        <v>985</v>
      </c>
      <c r="D69" s="1025" t="s">
        <v>985</v>
      </c>
      <c r="E69" s="1025" t="s">
        <v>3341</v>
      </c>
      <c r="F69" s="1177" t="s">
        <v>3342</v>
      </c>
      <c r="G69" s="1177" t="s">
        <v>5139</v>
      </c>
      <c r="H69" s="1025"/>
      <c r="I69" s="1025"/>
      <c r="J69" s="1026">
        <v>4</v>
      </c>
      <c r="K69" s="1025" t="s">
        <v>1634</v>
      </c>
      <c r="L69" s="1026" t="s">
        <v>2958</v>
      </c>
      <c r="M69" s="1069">
        <v>46058</v>
      </c>
      <c r="N69" s="1026"/>
      <c r="O69" s="1026" t="s">
        <v>4962</v>
      </c>
      <c r="P69" s="1026">
        <v>9</v>
      </c>
      <c r="Q69" s="1026"/>
      <c r="R69" s="1025"/>
      <c r="S69" s="1025"/>
      <c r="T69" s="1026"/>
      <c r="U69" s="1026"/>
      <c r="V69" s="1074" t="s">
        <v>653</v>
      </c>
      <c r="W69" s="1026" t="s">
        <v>583</v>
      </c>
      <c r="X69" s="1026"/>
      <c r="Y69" s="1026"/>
      <c r="Z69" s="1026"/>
      <c r="AA69" s="1026"/>
      <c r="AB69" s="1026"/>
      <c r="AC69" s="1026" t="s">
        <v>3364</v>
      </c>
      <c r="AD69" s="1026"/>
      <c r="AF69" s="1025"/>
      <c r="AG69" s="1025"/>
      <c r="AH69" s="1025"/>
    </row>
    <row r="70" spans="1:35" ht="57.95">
      <c r="A70" s="821">
        <v>71</v>
      </c>
      <c r="B70" s="1150" t="s">
        <v>3493</v>
      </c>
      <c r="C70" s="1025" t="s">
        <v>101</v>
      </c>
      <c r="D70" s="356" t="s">
        <v>101</v>
      </c>
      <c r="E70" s="1025" t="s">
        <v>5140</v>
      </c>
      <c r="F70" s="1025" t="s">
        <v>5141</v>
      </c>
      <c r="G70" s="1025" t="s">
        <v>3497</v>
      </c>
      <c r="H70" s="1025"/>
      <c r="I70" s="1025"/>
      <c r="J70" s="821">
        <v>1</v>
      </c>
      <c r="K70" s="356" t="s">
        <v>3499</v>
      </c>
      <c r="L70" s="1182" t="s">
        <v>2958</v>
      </c>
      <c r="M70" s="1027" t="s">
        <v>5142</v>
      </c>
      <c r="N70" s="821" t="s">
        <v>1213</v>
      </c>
      <c r="O70" s="1026">
        <v>50</v>
      </c>
      <c r="P70" s="1026">
        <v>12</v>
      </c>
      <c r="Q70" s="1026">
        <v>12</v>
      </c>
      <c r="R70" s="1026"/>
      <c r="S70" s="1026" t="s">
        <v>583</v>
      </c>
      <c r="T70" s="1026"/>
      <c r="U70" s="1026"/>
      <c r="V70" s="1025"/>
      <c r="W70" s="1026" t="s">
        <v>583</v>
      </c>
      <c r="X70" s="1025"/>
      <c r="Y70" s="1025"/>
      <c r="Z70" s="1025"/>
      <c r="AA70" s="1025">
        <v>50</v>
      </c>
      <c r="AB70" s="1025"/>
      <c r="AC70" s="1026" t="s">
        <v>5134</v>
      </c>
      <c r="AD70" s="1026"/>
      <c r="AE70" s="1265"/>
      <c r="AF70" s="1026"/>
      <c r="AG70" s="1026"/>
      <c r="AH70" s="1026"/>
      <c r="AI70" s="821"/>
    </row>
    <row r="71" spans="1:35" ht="29.1" customHeight="1">
      <c r="A71" s="1026">
        <v>69</v>
      </c>
      <c r="B71" s="1123" t="s">
        <v>5143</v>
      </c>
      <c r="C71" s="822" t="s">
        <v>263</v>
      </c>
      <c r="D71" s="356" t="s">
        <v>5144</v>
      </c>
      <c r="E71" s="1258" t="s">
        <v>5145</v>
      </c>
      <c r="F71" s="822" t="s">
        <v>5146</v>
      </c>
      <c r="G71" s="800" t="s">
        <v>5147</v>
      </c>
      <c r="H71" s="1021" t="s">
        <v>5148</v>
      </c>
      <c r="I71" s="800" t="s">
        <v>5149</v>
      </c>
      <c r="J71" s="821">
        <v>4</v>
      </c>
      <c r="K71" s="1033" t="s">
        <v>4960</v>
      </c>
      <c r="L71" s="1026" t="s">
        <v>2525</v>
      </c>
      <c r="M71" s="1069"/>
      <c r="N71" s="1026" t="s">
        <v>1634</v>
      </c>
      <c r="O71" s="1026">
        <v>20</v>
      </c>
      <c r="P71" s="1026">
        <v>11</v>
      </c>
      <c r="Q71" s="1026"/>
      <c r="S71" s="356" t="s">
        <v>5150</v>
      </c>
      <c r="T71" s="1026"/>
      <c r="U71" s="1026"/>
      <c r="V71" s="1075">
        <v>46122</v>
      </c>
      <c r="W71" s="1025" t="s">
        <v>2944</v>
      </c>
      <c r="X71" s="1026">
        <v>4</v>
      </c>
      <c r="Y71" s="1026" t="s">
        <v>6</v>
      </c>
      <c r="Z71" s="1026"/>
      <c r="AA71" s="1026">
        <v>2</v>
      </c>
      <c r="AB71" s="1026">
        <v>1</v>
      </c>
      <c r="AC71" s="1025"/>
      <c r="AD71" s="1025"/>
      <c r="AF71" s="1026"/>
      <c r="AG71" s="1025"/>
      <c r="AH71" s="1025"/>
    </row>
    <row r="72" spans="1:35" ht="58.35" customHeight="1">
      <c r="A72" s="821">
        <v>70</v>
      </c>
      <c r="B72" s="1026" t="s">
        <v>4546</v>
      </c>
      <c r="C72" s="1025" t="s">
        <v>985</v>
      </c>
      <c r="D72" s="1025" t="s">
        <v>4407</v>
      </c>
      <c r="E72" s="1025" t="s">
        <v>4179</v>
      </c>
      <c r="F72" s="1025" t="s">
        <v>4180</v>
      </c>
      <c r="G72" s="1025" t="s">
        <v>4181</v>
      </c>
      <c r="H72" s="1025"/>
      <c r="I72" s="1025"/>
      <c r="J72" s="1026">
        <v>4</v>
      </c>
      <c r="K72" s="1025" t="s">
        <v>4408</v>
      </c>
      <c r="L72" s="1026" t="s">
        <v>2958</v>
      </c>
      <c r="M72" s="1168">
        <v>46057</v>
      </c>
      <c r="N72" s="1026" t="s">
        <v>4409</v>
      </c>
      <c r="O72" s="1026">
        <v>110.2</v>
      </c>
      <c r="P72" s="1026">
        <v>10</v>
      </c>
      <c r="Q72" s="1026"/>
      <c r="R72" s="1025"/>
      <c r="S72" s="1025"/>
      <c r="T72" s="1025"/>
      <c r="U72" s="1025"/>
      <c r="V72" s="1168">
        <v>46122</v>
      </c>
      <c r="W72" s="1026" t="s">
        <v>2944</v>
      </c>
      <c r="X72" s="1026">
        <v>5</v>
      </c>
      <c r="Y72" s="1026" t="s">
        <v>1315</v>
      </c>
      <c r="Z72" s="1026">
        <v>5</v>
      </c>
      <c r="AA72" s="1026" t="s">
        <v>5151</v>
      </c>
      <c r="AB72" s="1026"/>
      <c r="AC72" s="1026"/>
      <c r="AD72" s="1026"/>
      <c r="AE72" s="1025"/>
      <c r="AF72" s="1025"/>
      <c r="AG72" s="1025"/>
      <c r="AH72" s="1025"/>
    </row>
    <row r="73" spans="1:35" ht="101.45">
      <c r="A73" s="1026">
        <v>104</v>
      </c>
      <c r="B73" s="821" t="s">
        <v>4704</v>
      </c>
      <c r="C73" s="1025" t="s">
        <v>101</v>
      </c>
      <c r="D73" s="356" t="s">
        <v>101</v>
      </c>
      <c r="E73" s="356" t="s">
        <v>2279</v>
      </c>
      <c r="F73" s="356" t="s">
        <v>1309</v>
      </c>
      <c r="G73" s="356" t="s">
        <v>1310</v>
      </c>
      <c r="H73" s="356" t="s">
        <v>1309</v>
      </c>
      <c r="I73" s="822" t="s">
        <v>2280</v>
      </c>
      <c r="J73" s="821">
        <v>2</v>
      </c>
      <c r="K73" s="822" t="s">
        <v>2957</v>
      </c>
      <c r="L73" s="1033" t="s">
        <v>2958</v>
      </c>
      <c r="M73" s="824" t="s">
        <v>5152</v>
      </c>
      <c r="N73" s="821" t="s">
        <v>958</v>
      </c>
      <c r="O73" s="821" t="s">
        <v>583</v>
      </c>
      <c r="P73" s="821" t="s">
        <v>1015</v>
      </c>
      <c r="Q73" s="1026"/>
      <c r="R73" s="1026"/>
      <c r="S73" s="821" t="s">
        <v>583</v>
      </c>
      <c r="T73" s="1026"/>
      <c r="U73" s="1026"/>
      <c r="V73" s="356"/>
      <c r="W73" s="1026" t="s">
        <v>583</v>
      </c>
      <c r="X73" s="1025" t="s">
        <v>5111</v>
      </c>
      <c r="Y73" s="1025"/>
      <c r="Z73" s="1025"/>
      <c r="AA73" s="1026" t="s">
        <v>3689</v>
      </c>
      <c r="AB73" s="1026"/>
      <c r="AC73" s="1025"/>
      <c r="AD73" s="1025"/>
      <c r="AF73" s="1025"/>
      <c r="AG73" s="1025"/>
      <c r="AH73" s="1025"/>
    </row>
    <row r="74" spans="1:35" ht="87" customHeight="1">
      <c r="A74" s="821">
        <v>72</v>
      </c>
      <c r="B74" s="1123" t="s">
        <v>5153</v>
      </c>
      <c r="C74" s="1025" t="s">
        <v>985</v>
      </c>
      <c r="D74" s="1025" t="s">
        <v>4407</v>
      </c>
      <c r="E74" s="1025" t="s">
        <v>5154</v>
      </c>
      <c r="F74" s="1025" t="s">
        <v>5155</v>
      </c>
      <c r="G74" s="1025" t="s">
        <v>5156</v>
      </c>
      <c r="H74" s="1025"/>
      <c r="I74" s="1025"/>
      <c r="J74" s="1026">
        <v>4</v>
      </c>
      <c r="K74" s="1025" t="s">
        <v>4408</v>
      </c>
      <c r="L74" s="1026" t="s">
        <v>2821</v>
      </c>
      <c r="M74" s="1069"/>
      <c r="N74" s="1026" t="s">
        <v>4409</v>
      </c>
      <c r="O74" s="1026">
        <v>60.8</v>
      </c>
      <c r="P74" s="1026">
        <v>11</v>
      </c>
      <c r="Q74" s="1026"/>
      <c r="R74" s="1025"/>
      <c r="S74" s="1025"/>
      <c r="T74" s="1026"/>
      <c r="U74" s="1026"/>
      <c r="V74" s="1168">
        <v>46122</v>
      </c>
      <c r="W74" s="1026" t="s">
        <v>2944</v>
      </c>
      <c r="X74" s="1026">
        <v>4</v>
      </c>
      <c r="Y74" s="1026" t="s">
        <v>6</v>
      </c>
      <c r="Z74" s="1025"/>
      <c r="AA74" s="1026">
        <v>23</v>
      </c>
      <c r="AB74" s="1026"/>
      <c r="AC74" s="1025"/>
      <c r="AD74" s="1097">
        <v>46168</v>
      </c>
      <c r="AE74" s="1223" t="s">
        <v>5157</v>
      </c>
      <c r="AF74" s="1026"/>
      <c r="AG74" s="1025"/>
      <c r="AH74" s="1025"/>
    </row>
    <row r="75" spans="1:35" ht="43.5">
      <c r="A75" s="1026">
        <v>54</v>
      </c>
      <c r="B75" s="1026" t="s">
        <v>4608</v>
      </c>
      <c r="C75" s="1120" t="s">
        <v>101</v>
      </c>
      <c r="D75" s="1120" t="s">
        <v>4609</v>
      </c>
      <c r="E75" s="1120" t="s">
        <v>4610</v>
      </c>
      <c r="F75" s="1120" t="s">
        <v>4611</v>
      </c>
      <c r="G75" s="1120" t="s">
        <v>4611</v>
      </c>
      <c r="H75" s="1120"/>
      <c r="I75" s="1120"/>
      <c r="J75" s="1142">
        <v>4</v>
      </c>
      <c r="K75" s="1025" t="s">
        <v>3499</v>
      </c>
      <c r="L75" s="1033" t="s">
        <v>2525</v>
      </c>
      <c r="M75" s="1069">
        <v>46093</v>
      </c>
      <c r="N75" s="1026" t="s">
        <v>5158</v>
      </c>
      <c r="O75" s="1026">
        <v>55</v>
      </c>
      <c r="P75" s="1026">
        <v>7</v>
      </c>
      <c r="Q75" s="1026">
        <v>7</v>
      </c>
      <c r="R75" s="1025"/>
      <c r="S75" s="1025"/>
      <c r="T75" s="1026"/>
      <c r="U75" s="1026"/>
      <c r="V75" s="1075">
        <v>46299</v>
      </c>
      <c r="W75" s="1025" t="s">
        <v>583</v>
      </c>
      <c r="X75" s="1026"/>
      <c r="Y75" s="1026"/>
      <c r="Z75" s="1025"/>
      <c r="AA75" s="1026">
        <v>55.2</v>
      </c>
      <c r="AB75" s="1026"/>
      <c r="AC75" s="1025" t="s">
        <v>5159</v>
      </c>
      <c r="AD75" s="1025" t="s">
        <v>5160</v>
      </c>
      <c r="AE75" s="1025"/>
      <c r="AF75" s="1026"/>
      <c r="AG75" s="1025"/>
      <c r="AH75" s="1025"/>
    </row>
    <row r="76" spans="1:35" ht="57.95">
      <c r="A76" s="821">
        <v>74</v>
      </c>
      <c r="B76" s="1123" t="s">
        <v>5161</v>
      </c>
      <c r="C76" s="1025" t="s">
        <v>985</v>
      </c>
      <c r="D76" s="1025" t="s">
        <v>526</v>
      </c>
      <c r="E76" s="1025" t="s">
        <v>4209</v>
      </c>
      <c r="F76" s="1025" t="s">
        <v>4210</v>
      </c>
      <c r="G76" s="1025" t="s">
        <v>4211</v>
      </c>
      <c r="H76" s="1025"/>
      <c r="I76" s="1025"/>
      <c r="J76" s="1026">
        <v>4</v>
      </c>
      <c r="K76" s="1025" t="s">
        <v>4379</v>
      </c>
      <c r="L76" s="1026" t="s">
        <v>2511</v>
      </c>
      <c r="M76" s="1069"/>
      <c r="N76" s="1026" t="s">
        <v>653</v>
      </c>
      <c r="O76" s="1026">
        <v>360</v>
      </c>
      <c r="P76" s="1026">
        <v>12</v>
      </c>
      <c r="Q76" s="1026"/>
      <c r="R76" s="1025"/>
      <c r="S76" s="1025"/>
      <c r="T76" s="1026"/>
      <c r="U76" s="1026"/>
      <c r="V76" s="1168">
        <v>46122</v>
      </c>
      <c r="W76" s="1026" t="s">
        <v>2944</v>
      </c>
      <c r="X76" s="1026">
        <v>4</v>
      </c>
      <c r="Y76" s="1026" t="s">
        <v>1315</v>
      </c>
      <c r="Z76" s="1026">
        <v>5</v>
      </c>
      <c r="AA76" s="1026" t="s">
        <v>5151</v>
      </c>
      <c r="AB76" s="1026"/>
      <c r="AC76" s="1026"/>
      <c r="AD76" s="1026"/>
      <c r="AE76" s="1025"/>
      <c r="AF76" s="1025"/>
      <c r="AG76" s="1025"/>
      <c r="AH76" s="1025"/>
      <c r="AI76" s="356" t="s">
        <v>5162</v>
      </c>
    </row>
    <row r="77" spans="1:35" ht="162.6" customHeight="1">
      <c r="A77" s="1026">
        <v>79</v>
      </c>
      <c r="B77" s="1026" t="s">
        <v>4695</v>
      </c>
      <c r="C77" s="1025" t="s">
        <v>101</v>
      </c>
      <c r="D77" s="1025" t="s">
        <v>101</v>
      </c>
      <c r="E77" s="1025" t="s">
        <v>4696</v>
      </c>
      <c r="F77" s="1025" t="s">
        <v>4697</v>
      </c>
      <c r="G77" s="1025" t="s">
        <v>4698</v>
      </c>
      <c r="H77" s="1025" t="s">
        <v>4699</v>
      </c>
      <c r="I77" s="1025" t="s">
        <v>4700</v>
      </c>
      <c r="J77" s="1026">
        <v>4</v>
      </c>
      <c r="K77" s="1025"/>
      <c r="L77" s="1033" t="s">
        <v>2821</v>
      </c>
      <c r="M77" s="1069"/>
      <c r="N77" s="1026"/>
      <c r="O77" s="1108">
        <v>5</v>
      </c>
      <c r="P77" s="1026">
        <v>16</v>
      </c>
      <c r="Q77" s="1026">
        <v>16</v>
      </c>
      <c r="R77" s="1025"/>
      <c r="S77" s="1025"/>
      <c r="T77" s="1026"/>
      <c r="U77" s="1026"/>
      <c r="V77" s="1026"/>
      <c r="W77" s="1025" t="s">
        <v>583</v>
      </c>
      <c r="X77" s="1026"/>
      <c r="Y77" s="1026"/>
      <c r="Z77" s="1025"/>
      <c r="AA77" s="1026"/>
      <c r="AB77" s="1026"/>
      <c r="AC77" s="1025" t="s">
        <v>5111</v>
      </c>
      <c r="AD77" s="1025"/>
      <c r="AE77" s="1025"/>
      <c r="AF77" s="1026"/>
      <c r="AG77" s="1025"/>
      <c r="AH77" s="1025"/>
    </row>
    <row r="78" spans="1:35" ht="10.5" customHeight="1">
      <c r="A78" s="821">
        <v>76</v>
      </c>
      <c r="B78" s="1123" t="s">
        <v>5163</v>
      </c>
      <c r="C78" s="1025" t="s">
        <v>985</v>
      </c>
      <c r="D78" s="1025" t="s">
        <v>3073</v>
      </c>
      <c r="E78" s="1025" t="s">
        <v>4170</v>
      </c>
      <c r="F78" s="1025" t="s">
        <v>4171</v>
      </c>
      <c r="G78" s="1025" t="s">
        <v>4172</v>
      </c>
      <c r="H78" s="1025" t="s">
        <v>4173</v>
      </c>
      <c r="I78" s="800" t="s">
        <v>4382</v>
      </c>
      <c r="J78" s="1026">
        <v>4</v>
      </c>
      <c r="K78" s="1025" t="s">
        <v>5164</v>
      </c>
      <c r="L78" s="1026" t="s">
        <v>2821</v>
      </c>
      <c r="M78" s="1069">
        <v>46090</v>
      </c>
      <c r="N78" s="821" t="s">
        <v>420</v>
      </c>
      <c r="O78" s="821">
        <v>66.5</v>
      </c>
      <c r="P78" s="1026">
        <v>13</v>
      </c>
      <c r="Q78" s="1026"/>
      <c r="R78" s="1025"/>
      <c r="S78" s="1025"/>
      <c r="T78" s="1026"/>
      <c r="U78" s="1026"/>
      <c r="V78" s="1168"/>
      <c r="W78" s="1025" t="s">
        <v>583</v>
      </c>
      <c r="X78" s="1026"/>
      <c r="Y78" s="1026"/>
      <c r="Z78" s="1025"/>
      <c r="AA78" s="1026"/>
      <c r="AB78" s="1026"/>
      <c r="AC78" s="1025" t="s">
        <v>4553</v>
      </c>
      <c r="AD78" s="1025" t="s">
        <v>583</v>
      </c>
      <c r="AE78" s="1025"/>
      <c r="AF78" s="1026"/>
      <c r="AG78" s="1025"/>
      <c r="AH78" s="1025"/>
    </row>
    <row r="79" spans="1:35" ht="174">
      <c r="A79" s="1026">
        <v>75</v>
      </c>
      <c r="B79" s="1026" t="s">
        <v>5165</v>
      </c>
      <c r="C79" s="1025" t="s">
        <v>101</v>
      </c>
      <c r="D79" s="1025" t="s">
        <v>101</v>
      </c>
      <c r="E79" s="1025" t="s">
        <v>2314</v>
      </c>
      <c r="F79" s="1025" t="s">
        <v>2315</v>
      </c>
      <c r="G79" s="1025" t="s">
        <v>2316</v>
      </c>
      <c r="H79" s="1026" t="s">
        <v>5166</v>
      </c>
      <c r="I79" s="1033" t="s">
        <v>2317</v>
      </c>
      <c r="J79" s="1026">
        <v>2</v>
      </c>
      <c r="K79" s="1033" t="s">
        <v>5167</v>
      </c>
      <c r="L79" s="1182" t="s">
        <v>2958</v>
      </c>
      <c r="M79" s="1027">
        <v>45993</v>
      </c>
      <c r="N79" s="821" t="s">
        <v>1213</v>
      </c>
      <c r="O79" s="1108">
        <v>50</v>
      </c>
      <c r="P79" s="1026">
        <v>14</v>
      </c>
      <c r="Q79" s="1026">
        <v>14</v>
      </c>
      <c r="R79" s="1026"/>
      <c r="S79" s="1026" t="s">
        <v>5168</v>
      </c>
      <c r="T79" s="1026"/>
      <c r="U79" s="1026"/>
      <c r="V79" s="1025"/>
      <c r="W79" s="1026" t="s">
        <v>583</v>
      </c>
      <c r="X79" s="1025"/>
      <c r="Y79" s="1025"/>
      <c r="Z79" s="1025"/>
      <c r="AA79" s="1026" t="s">
        <v>5169</v>
      </c>
      <c r="AB79" s="1026"/>
      <c r="AC79" s="1025" t="s">
        <v>5111</v>
      </c>
      <c r="AD79" s="1025"/>
      <c r="AE79" s="1025"/>
      <c r="AF79" s="1025"/>
      <c r="AG79" s="1025"/>
      <c r="AH79" s="1025"/>
    </row>
    <row r="80" spans="1:35" ht="101.45">
      <c r="A80" s="821">
        <v>78</v>
      </c>
      <c r="B80" s="1123" t="s">
        <v>5170</v>
      </c>
      <c r="C80" s="1025" t="s">
        <v>985</v>
      </c>
      <c r="D80" s="1025" t="s">
        <v>3954</v>
      </c>
      <c r="E80" s="1025" t="s">
        <v>3955</v>
      </c>
      <c r="F80" s="1025" t="s">
        <v>3956</v>
      </c>
      <c r="G80" s="1025" t="s">
        <v>3957</v>
      </c>
      <c r="H80" s="1025" t="s">
        <v>3958</v>
      </c>
      <c r="I80" s="1115" t="s">
        <v>3959</v>
      </c>
      <c r="J80" s="1026">
        <v>4</v>
      </c>
      <c r="K80" s="1025" t="s">
        <v>3363</v>
      </c>
      <c r="L80" s="1026" t="s">
        <v>2525</v>
      </c>
      <c r="M80" s="1069"/>
      <c r="N80" s="821" t="s">
        <v>420</v>
      </c>
      <c r="O80" s="821">
        <v>47.5</v>
      </c>
      <c r="P80" s="1026">
        <v>14</v>
      </c>
      <c r="Q80" s="1026"/>
      <c r="R80" s="1025"/>
      <c r="S80" s="1025"/>
      <c r="T80" s="1026"/>
      <c r="U80" s="1026"/>
      <c r="V80" s="1026"/>
      <c r="W80" s="1025" t="s">
        <v>583</v>
      </c>
      <c r="X80" s="1026"/>
      <c r="Y80" s="1026"/>
      <c r="Z80" s="1025"/>
      <c r="AA80" s="1026"/>
      <c r="AB80" s="1026"/>
      <c r="AC80" s="1026" t="s">
        <v>4920</v>
      </c>
      <c r="AD80" s="1025" t="s">
        <v>583</v>
      </c>
      <c r="AE80" s="1025"/>
      <c r="AF80" s="1026"/>
      <c r="AG80" s="1025"/>
      <c r="AH80" s="1025"/>
    </row>
    <row r="81" spans="1:199" ht="72.599999999999994">
      <c r="A81" s="1026">
        <v>105</v>
      </c>
      <c r="B81" s="1150" t="s">
        <v>5171</v>
      </c>
      <c r="C81" s="1025" t="s">
        <v>101</v>
      </c>
      <c r="D81" s="356" t="s">
        <v>101</v>
      </c>
      <c r="E81" s="356" t="s">
        <v>4705</v>
      </c>
      <c r="F81" s="356" t="s">
        <v>1306</v>
      </c>
      <c r="G81" s="356" t="s">
        <v>1307</v>
      </c>
      <c r="H81" s="821"/>
      <c r="I81" s="821"/>
      <c r="J81" s="821">
        <v>1</v>
      </c>
      <c r="K81" s="356" t="s">
        <v>3499</v>
      </c>
      <c r="L81" s="1182" t="s">
        <v>2958</v>
      </c>
      <c r="M81" s="824" t="s">
        <v>5142</v>
      </c>
      <c r="N81" s="821" t="s">
        <v>5172</v>
      </c>
      <c r="O81" s="1108">
        <v>100</v>
      </c>
      <c r="P81" s="821" t="s">
        <v>1015</v>
      </c>
      <c r="R81" s="821"/>
      <c r="S81" s="821" t="s">
        <v>5173</v>
      </c>
      <c r="V81" s="356"/>
      <c r="W81" s="821" t="s">
        <v>583</v>
      </c>
      <c r="Y81" s="356"/>
      <c r="Z81" s="356"/>
      <c r="AA81" s="821" t="s">
        <v>5174</v>
      </c>
      <c r="AC81" s="356" t="s">
        <v>5111</v>
      </c>
      <c r="AF81" s="1025"/>
      <c r="AG81" s="1025"/>
      <c r="AH81" s="1025"/>
    </row>
    <row r="82" spans="1:199" ht="275.45">
      <c r="A82" s="821">
        <v>80</v>
      </c>
      <c r="B82" s="1123" t="s">
        <v>5175</v>
      </c>
      <c r="C82" s="1025" t="s">
        <v>985</v>
      </c>
      <c r="D82" s="356" t="s">
        <v>3954</v>
      </c>
      <c r="E82" s="356" t="s">
        <v>5176</v>
      </c>
      <c r="F82" s="356" t="s">
        <v>5177</v>
      </c>
      <c r="G82" s="356" t="s">
        <v>5178</v>
      </c>
      <c r="H82" s="356" t="s">
        <v>5179</v>
      </c>
      <c r="I82" s="800" t="s">
        <v>5180</v>
      </c>
      <c r="J82" s="821">
        <v>4</v>
      </c>
      <c r="K82" s="356" t="s">
        <v>3363</v>
      </c>
      <c r="L82" s="1026" t="s">
        <v>2525</v>
      </c>
      <c r="O82" s="1026">
        <v>19</v>
      </c>
      <c r="P82" s="821">
        <v>15</v>
      </c>
      <c r="V82" s="1091">
        <v>46122</v>
      </c>
      <c r="W82" s="356" t="s">
        <v>2944</v>
      </c>
      <c r="X82" s="821">
        <v>4</v>
      </c>
      <c r="Y82" s="821" t="s">
        <v>6</v>
      </c>
      <c r="Z82" s="356"/>
      <c r="AA82" s="821">
        <v>10</v>
      </c>
      <c r="AD82" s="804">
        <v>46168</v>
      </c>
      <c r="AF82" s="1026"/>
      <c r="AG82" s="1025"/>
      <c r="AH82" s="1025"/>
      <c r="GQ82" s="356" t="str">
        <f>VLOOKUP(F82,'[1]Sprint 4'!$F$3:$G$75,2,0)</f>
        <v>a) Reduce pain point by 3PL warehouse team to manually reconcile sales and stock movement for cricket. 
b) Deliver Q2 2026 productivity target by eliminating time-spent for manual reconcile.</v>
      </c>
    </row>
    <row r="83" spans="1:199" ht="203.1">
      <c r="A83" s="1026">
        <v>93</v>
      </c>
      <c r="B83" s="1026" t="s">
        <v>4801</v>
      </c>
      <c r="C83" s="1025" t="s">
        <v>101</v>
      </c>
      <c r="D83" s="356" t="s">
        <v>101</v>
      </c>
      <c r="E83" s="356" t="s">
        <v>4802</v>
      </c>
      <c r="F83" s="786" t="s">
        <v>4803</v>
      </c>
      <c r="G83" s="356" t="s">
        <v>4804</v>
      </c>
      <c r="H83" s="356" t="s">
        <v>4805</v>
      </c>
      <c r="I83" s="356" t="s">
        <v>4806</v>
      </c>
      <c r="J83" s="821">
        <v>4</v>
      </c>
      <c r="L83" s="822" t="s">
        <v>2525</v>
      </c>
      <c r="O83" s="1108">
        <v>10</v>
      </c>
      <c r="P83" s="821" t="s">
        <v>1015</v>
      </c>
      <c r="W83" s="356" t="s">
        <v>583</v>
      </c>
      <c r="Z83" s="356"/>
      <c r="AC83" s="1025" t="s">
        <v>5111</v>
      </c>
      <c r="AF83" s="1026"/>
      <c r="AG83" s="1025"/>
      <c r="AH83" s="1025"/>
    </row>
    <row r="84" spans="1:199" ht="101.45">
      <c r="A84" s="821">
        <v>82</v>
      </c>
      <c r="B84" s="1123" t="s">
        <v>5181</v>
      </c>
      <c r="C84" s="1025" t="s">
        <v>985</v>
      </c>
      <c r="D84" s="1025" t="s">
        <v>3073</v>
      </c>
      <c r="E84" s="356" t="s">
        <v>3358</v>
      </c>
      <c r="F84" s="356" t="s">
        <v>3359</v>
      </c>
      <c r="G84" s="356" t="s">
        <v>3360</v>
      </c>
      <c r="H84" s="356" t="s">
        <v>3361</v>
      </c>
      <c r="I84" s="800" t="s">
        <v>3362</v>
      </c>
      <c r="J84" s="1026">
        <v>4</v>
      </c>
      <c r="K84" s="1025" t="s">
        <v>3363</v>
      </c>
      <c r="L84" s="1026" t="s">
        <v>2525</v>
      </c>
      <c r="M84" s="1069"/>
      <c r="N84" s="1026"/>
      <c r="O84" s="1026" t="s">
        <v>5109</v>
      </c>
      <c r="P84" s="1026">
        <v>16</v>
      </c>
      <c r="Q84" s="1026"/>
      <c r="R84" s="1025"/>
      <c r="S84" s="1025"/>
      <c r="T84" s="1026"/>
      <c r="U84" s="1026"/>
      <c r="V84" s="1026"/>
      <c r="W84" s="1025" t="s">
        <v>583</v>
      </c>
      <c r="X84" s="1026"/>
      <c r="Y84" s="1026"/>
      <c r="Z84" s="1025"/>
      <c r="AA84" s="1026"/>
      <c r="AB84" s="1026"/>
      <c r="AC84" s="1025" t="s">
        <v>4507</v>
      </c>
      <c r="AD84" s="1025"/>
      <c r="AE84" s="1025"/>
      <c r="AF84" s="1026"/>
      <c r="AG84" s="1025"/>
      <c r="AH84" s="1025"/>
      <c r="GQ84" s="356" t="str">
        <f>VLOOKUP(F84,'[1]Sprint 4'!$F$3:$G$75,2,0)</f>
        <v>Reduce pain point by 3PL warehouse team to do manual input for reward processing.</v>
      </c>
    </row>
    <row r="85" spans="1:199" ht="203.1">
      <c r="A85" s="1026">
        <v>83</v>
      </c>
      <c r="B85" s="1026" t="s">
        <v>5182</v>
      </c>
      <c r="C85" s="1025" t="s">
        <v>101</v>
      </c>
      <c r="D85" s="1025" t="s">
        <v>101</v>
      </c>
      <c r="E85" s="1025" t="s">
        <v>3265</v>
      </c>
      <c r="F85" s="1025" t="s">
        <v>5183</v>
      </c>
      <c r="G85" s="1025" t="s">
        <v>5184</v>
      </c>
      <c r="H85" s="1120" t="s">
        <v>5185</v>
      </c>
      <c r="I85" s="1025" t="s">
        <v>5186</v>
      </c>
      <c r="J85" s="1026">
        <v>4</v>
      </c>
      <c r="K85" s="1025"/>
      <c r="L85" s="1033" t="s">
        <v>2821</v>
      </c>
      <c r="M85" s="1069"/>
      <c r="N85" s="1026"/>
      <c r="O85" s="1108">
        <v>10</v>
      </c>
      <c r="P85" s="1026">
        <v>18</v>
      </c>
      <c r="Q85" s="1026">
        <v>18</v>
      </c>
      <c r="R85" s="1025"/>
      <c r="S85" s="1025"/>
      <c r="T85" s="1026"/>
      <c r="U85" s="1026"/>
      <c r="V85" s="1026" t="s">
        <v>5187</v>
      </c>
      <c r="W85" s="1025" t="s">
        <v>2944</v>
      </c>
      <c r="X85" s="1026">
        <v>3</v>
      </c>
      <c r="Y85" s="1026" t="s">
        <v>6</v>
      </c>
      <c r="Z85" s="1025"/>
      <c r="AA85" s="1026">
        <v>4</v>
      </c>
      <c r="AB85" s="1026"/>
      <c r="AC85" s="1025"/>
      <c r="AD85" s="1097">
        <v>46135</v>
      </c>
      <c r="AE85" s="1025"/>
      <c r="AF85" s="1026"/>
      <c r="AG85" s="1025"/>
      <c r="AH85" s="1025"/>
    </row>
    <row r="86" spans="1:199" ht="87">
      <c r="A86" s="821">
        <v>84</v>
      </c>
      <c r="B86" s="1026" t="s">
        <v>5188</v>
      </c>
      <c r="C86" s="1025" t="s">
        <v>985</v>
      </c>
      <c r="D86" s="1025" t="s">
        <v>526</v>
      </c>
      <c r="E86" s="1025" t="s">
        <v>2188</v>
      </c>
      <c r="F86" s="1025" t="s">
        <v>5189</v>
      </c>
      <c r="G86" s="1025" t="s">
        <v>5190</v>
      </c>
      <c r="H86" s="1026"/>
      <c r="I86" s="1025"/>
      <c r="J86" s="1026">
        <v>4</v>
      </c>
      <c r="K86" s="1033"/>
      <c r="L86" s="1026" t="s">
        <v>2958</v>
      </c>
      <c r="M86" s="1027" t="s">
        <v>653</v>
      </c>
      <c r="N86" s="1026" t="s">
        <v>89</v>
      </c>
      <c r="O86" s="1026" t="s">
        <v>5191</v>
      </c>
      <c r="P86" s="1026">
        <v>17</v>
      </c>
      <c r="Q86" s="1026"/>
      <c r="R86" s="1025"/>
      <c r="S86" s="1025" t="s">
        <v>5192</v>
      </c>
      <c r="T86" s="1026"/>
      <c r="U86" s="1026"/>
      <c r="V86" s="1074" t="s">
        <v>653</v>
      </c>
      <c r="W86" s="1026" t="s">
        <v>1710</v>
      </c>
      <c r="X86" s="1026"/>
      <c r="Y86" s="1026"/>
      <c r="Z86" s="1026"/>
      <c r="AA86" s="1026"/>
      <c r="AB86" s="1026"/>
      <c r="AC86" s="1026" t="s">
        <v>5193</v>
      </c>
      <c r="AD86" s="1026" t="s">
        <v>1710</v>
      </c>
      <c r="AE86" s="1025"/>
      <c r="AF86" s="1026" t="s">
        <v>583</v>
      </c>
      <c r="AG86" s="1025"/>
      <c r="AH86" s="1025"/>
      <c r="AI86" s="356" t="s">
        <v>5191</v>
      </c>
    </row>
    <row r="87" spans="1:199" ht="203.1">
      <c r="A87" s="1026">
        <v>68</v>
      </c>
      <c r="B87" s="1026" t="s">
        <v>3711</v>
      </c>
      <c r="C87" s="1025" t="s">
        <v>101</v>
      </c>
      <c r="D87" s="1025" t="s">
        <v>3080</v>
      </c>
      <c r="E87" s="1025" t="s">
        <v>2192</v>
      </c>
      <c r="F87" s="1120" t="s">
        <v>2224</v>
      </c>
      <c r="G87" s="1115" t="s">
        <v>3270</v>
      </c>
      <c r="H87" s="1033" t="s">
        <v>3271</v>
      </c>
      <c r="I87" s="1026" t="s">
        <v>2226</v>
      </c>
      <c r="J87" s="1026">
        <v>2</v>
      </c>
      <c r="K87" s="1033" t="s">
        <v>5194</v>
      </c>
      <c r="L87" s="1033" t="s">
        <v>2958</v>
      </c>
      <c r="M87" s="1069" t="s">
        <v>5152</v>
      </c>
      <c r="N87" s="1026" t="s">
        <v>958</v>
      </c>
      <c r="O87" s="1026">
        <v>57</v>
      </c>
      <c r="P87" s="1026">
        <v>11</v>
      </c>
      <c r="Q87" s="1026">
        <v>11</v>
      </c>
      <c r="R87" s="1178"/>
      <c r="S87" s="1079" t="s">
        <v>583</v>
      </c>
      <c r="T87" s="1026"/>
      <c r="U87" s="1026"/>
      <c r="V87" s="1025"/>
      <c r="W87" s="1026" t="s">
        <v>583</v>
      </c>
      <c r="X87" s="1025"/>
      <c r="Y87" s="1025"/>
      <c r="Z87" s="356"/>
      <c r="AA87" s="1026">
        <v>58</v>
      </c>
      <c r="AB87" s="1026"/>
      <c r="AC87" s="1025" t="s">
        <v>5134</v>
      </c>
      <c r="AD87" s="1025"/>
      <c r="AE87" s="1025"/>
      <c r="AF87" s="1025"/>
      <c r="AG87" s="1025"/>
      <c r="AH87" s="1025"/>
    </row>
    <row r="88" spans="1:199" ht="43.5">
      <c r="A88" s="821">
        <v>86</v>
      </c>
      <c r="B88" s="1026" t="s">
        <v>3676</v>
      </c>
      <c r="C88" s="1025" t="s">
        <v>985</v>
      </c>
      <c r="D88" s="1025" t="s">
        <v>3093</v>
      </c>
      <c r="E88" s="1025" t="s">
        <v>2188</v>
      </c>
      <c r="F88" s="1025" t="s">
        <v>3105</v>
      </c>
      <c r="G88" s="1025" t="s">
        <v>3106</v>
      </c>
      <c r="H88" s="1026"/>
      <c r="I88" s="1025"/>
      <c r="J88" s="1026">
        <v>4</v>
      </c>
      <c r="K88" s="1033" t="s">
        <v>3107</v>
      </c>
      <c r="L88" s="1026" t="s">
        <v>2958</v>
      </c>
      <c r="M88" s="1027"/>
      <c r="N88" s="1026" t="s">
        <v>89</v>
      </c>
      <c r="O88" s="1026">
        <v>9.5</v>
      </c>
      <c r="P88" s="1026">
        <v>18</v>
      </c>
      <c r="Q88" s="1026"/>
      <c r="R88" s="1025"/>
      <c r="S88" s="1025" t="s">
        <v>4551</v>
      </c>
      <c r="T88" s="1026"/>
      <c r="U88" s="1026"/>
      <c r="V88" s="1074" t="s">
        <v>653</v>
      </c>
      <c r="W88" s="1026" t="s">
        <v>583</v>
      </c>
      <c r="X88" s="1026"/>
      <c r="Y88" s="1026"/>
      <c r="Z88" s="1026"/>
      <c r="AA88" s="1026"/>
      <c r="AB88" s="1026"/>
      <c r="AC88" s="1026" t="s">
        <v>4553</v>
      </c>
      <c r="AD88" s="1025" t="s">
        <v>583</v>
      </c>
      <c r="AE88" s="1082" t="s">
        <v>5195</v>
      </c>
      <c r="AF88" s="1026" t="s">
        <v>4912</v>
      </c>
      <c r="AG88" s="1025"/>
      <c r="AH88" s="1025"/>
    </row>
    <row r="89" spans="1:199" ht="159.6">
      <c r="A89" s="1026">
        <v>81</v>
      </c>
      <c r="B89" s="1026" t="s">
        <v>3710</v>
      </c>
      <c r="C89" s="356" t="s">
        <v>101</v>
      </c>
      <c r="D89" s="356" t="s">
        <v>101</v>
      </c>
      <c r="E89" s="356" t="s">
        <v>3265</v>
      </c>
      <c r="F89" s="356" t="s">
        <v>4702</v>
      </c>
      <c r="G89" s="356" t="s">
        <v>3267</v>
      </c>
      <c r="H89" s="356" t="s">
        <v>3268</v>
      </c>
      <c r="I89" s="356" t="s">
        <v>3269</v>
      </c>
      <c r="J89" s="821">
        <v>4</v>
      </c>
      <c r="K89" s="1025"/>
      <c r="L89" s="1033" t="s">
        <v>2821</v>
      </c>
      <c r="M89" s="1069"/>
      <c r="N89" s="1026"/>
      <c r="O89" s="1108">
        <v>5</v>
      </c>
      <c r="P89" s="1026">
        <v>17</v>
      </c>
      <c r="Q89" s="1026">
        <v>17</v>
      </c>
      <c r="R89" s="1025"/>
      <c r="S89" s="1025"/>
      <c r="T89" s="1026"/>
      <c r="U89" s="1026"/>
      <c r="V89" s="1026"/>
      <c r="W89" s="1025" t="s">
        <v>583</v>
      </c>
      <c r="X89" s="1026"/>
      <c r="Y89" s="1026"/>
      <c r="Z89" s="1025"/>
      <c r="AA89" s="1026"/>
      <c r="AB89" s="1026"/>
      <c r="AC89" s="1025" t="s">
        <v>5111</v>
      </c>
      <c r="AD89" s="1025"/>
      <c r="AE89" s="1025"/>
      <c r="AF89" s="1026"/>
      <c r="AG89" s="1025"/>
      <c r="AH89" s="1025"/>
    </row>
    <row r="90" spans="1:199" ht="57.95">
      <c r="A90" s="821">
        <v>88</v>
      </c>
      <c r="B90" s="1025" t="s">
        <v>3677</v>
      </c>
      <c r="C90" s="356" t="s">
        <v>985</v>
      </c>
      <c r="D90" s="356" t="s">
        <v>985</v>
      </c>
      <c r="E90" s="356" t="s">
        <v>2188</v>
      </c>
      <c r="F90" s="356" t="s">
        <v>3119</v>
      </c>
      <c r="G90" s="356" t="s">
        <v>3120</v>
      </c>
      <c r="H90" s="821"/>
      <c r="J90" s="1026">
        <v>4</v>
      </c>
      <c r="K90" s="1033" t="s">
        <v>3107</v>
      </c>
      <c r="L90" s="821" t="s">
        <v>2958</v>
      </c>
      <c r="M90" s="1027"/>
      <c r="N90" s="821" t="s">
        <v>89</v>
      </c>
      <c r="O90" s="1026">
        <v>22.799999999999997</v>
      </c>
      <c r="P90" s="1026">
        <v>19</v>
      </c>
      <c r="Q90" s="1026"/>
      <c r="R90" s="1025"/>
      <c r="S90" s="1025" t="s">
        <v>4552</v>
      </c>
      <c r="T90" s="1026"/>
      <c r="U90" s="1026"/>
      <c r="V90" s="1074" t="s">
        <v>653</v>
      </c>
      <c r="W90" s="1026" t="s">
        <v>583</v>
      </c>
      <c r="X90" s="1026"/>
      <c r="Y90" s="1026"/>
      <c r="Z90" s="1026"/>
      <c r="AA90" s="1026"/>
      <c r="AB90" s="1026"/>
      <c r="AC90" s="1026" t="s">
        <v>4553</v>
      </c>
      <c r="AD90" s="1025" t="s">
        <v>583</v>
      </c>
      <c r="AE90" s="1082" t="s">
        <v>5196</v>
      </c>
      <c r="AF90" s="1026" t="s">
        <v>583</v>
      </c>
      <c r="AG90" s="1025"/>
      <c r="AH90" s="1025"/>
    </row>
    <row r="91" spans="1:199" ht="159.6">
      <c r="A91" s="1026">
        <v>87</v>
      </c>
      <c r="B91" s="1026" t="s">
        <v>3714</v>
      </c>
      <c r="C91" s="356" t="s">
        <v>101</v>
      </c>
      <c r="D91" s="356" t="s">
        <v>101</v>
      </c>
      <c r="E91" s="356" t="s">
        <v>3265</v>
      </c>
      <c r="F91" s="356" t="s">
        <v>3275</v>
      </c>
      <c r="G91" s="356" t="s">
        <v>3276</v>
      </c>
      <c r="H91" s="356" t="s">
        <v>3277</v>
      </c>
      <c r="I91" s="356" t="s">
        <v>3278</v>
      </c>
      <c r="J91" s="821">
        <v>4</v>
      </c>
      <c r="K91" s="1025" t="s">
        <v>486</v>
      </c>
      <c r="L91" s="822" t="s">
        <v>2525</v>
      </c>
      <c r="O91" s="1109">
        <v>70</v>
      </c>
      <c r="P91" s="1026">
        <v>20</v>
      </c>
      <c r="Q91" s="1026">
        <v>20</v>
      </c>
      <c r="R91" s="1025"/>
      <c r="S91" s="1025" t="s">
        <v>3364</v>
      </c>
      <c r="T91" s="1026"/>
      <c r="U91" s="1026"/>
      <c r="W91" s="1025" t="s">
        <v>583</v>
      </c>
      <c r="Y91" s="1026"/>
      <c r="Z91" s="1025"/>
      <c r="AA91" s="1026"/>
      <c r="AB91" s="1026"/>
      <c r="AC91" s="1025" t="s">
        <v>5111</v>
      </c>
      <c r="AD91" s="1025"/>
      <c r="AG91" s="1025"/>
      <c r="AH91" s="1025"/>
    </row>
    <row r="92" spans="1:199" ht="43.5">
      <c r="A92" s="821">
        <v>90</v>
      </c>
      <c r="B92" s="1123" t="s">
        <v>5197</v>
      </c>
      <c r="C92" s="356" t="s">
        <v>985</v>
      </c>
      <c r="D92" s="356" t="s">
        <v>571</v>
      </c>
      <c r="E92" s="356" t="s">
        <v>2188</v>
      </c>
      <c r="F92" s="356" t="s">
        <v>3116</v>
      </c>
      <c r="G92" s="356" t="s">
        <v>3117</v>
      </c>
      <c r="J92" s="821">
        <v>4</v>
      </c>
      <c r="K92" s="356" t="s">
        <v>3118</v>
      </c>
      <c r="L92" s="821" t="s">
        <v>2821</v>
      </c>
      <c r="M92" s="1062">
        <v>46072</v>
      </c>
      <c r="N92" s="821" t="s">
        <v>89</v>
      </c>
      <c r="O92" s="1026">
        <v>11.399999999999999</v>
      </c>
      <c r="P92" s="1026">
        <v>20</v>
      </c>
      <c r="Q92" s="1026"/>
      <c r="R92" s="1025"/>
      <c r="T92" s="1026"/>
      <c r="U92" s="1026"/>
      <c r="V92" s="1035" t="s">
        <v>653</v>
      </c>
      <c r="W92" s="1026" t="s">
        <v>583</v>
      </c>
      <c r="Y92" s="1026"/>
      <c r="Z92" s="1025"/>
      <c r="AA92" s="1026"/>
      <c r="AB92" s="1026"/>
      <c r="AC92" s="1026" t="s">
        <v>4553</v>
      </c>
      <c r="AD92" s="1025" t="s">
        <v>583</v>
      </c>
      <c r="AE92" s="1085" t="s">
        <v>5198</v>
      </c>
      <c r="AG92" s="1025"/>
      <c r="AH92" s="1025"/>
    </row>
    <row r="93" spans="1:199" ht="409.5">
      <c r="A93" s="1026">
        <v>62</v>
      </c>
      <c r="B93" s="821" t="s">
        <v>4632</v>
      </c>
      <c r="C93" s="356" t="s">
        <v>101</v>
      </c>
      <c r="D93" s="356" t="s">
        <v>101</v>
      </c>
      <c r="E93" s="1026">
        <v>11.399999999999999</v>
      </c>
      <c r="F93" s="356" t="s">
        <v>4633</v>
      </c>
      <c r="G93" s="356" t="s">
        <v>4634</v>
      </c>
      <c r="H93" s="356" t="s">
        <v>4635</v>
      </c>
      <c r="I93" s="786" t="s">
        <v>4636</v>
      </c>
      <c r="J93" s="821">
        <v>4</v>
      </c>
      <c r="L93" s="822" t="s">
        <v>2821</v>
      </c>
      <c r="N93" s="821" t="s">
        <v>3264</v>
      </c>
      <c r="O93" s="1026">
        <v>5</v>
      </c>
      <c r="P93" s="1026">
        <v>9</v>
      </c>
      <c r="Q93" s="1026">
        <v>9</v>
      </c>
      <c r="R93" s="1025"/>
      <c r="S93" s="1025"/>
      <c r="T93" s="1026"/>
      <c r="U93" s="1026"/>
      <c r="V93" s="1024">
        <v>46207</v>
      </c>
      <c r="W93" s="1025" t="s">
        <v>583</v>
      </c>
      <c r="Y93" s="1026"/>
      <c r="Z93" s="1025"/>
      <c r="AA93" s="1026">
        <v>21.5</v>
      </c>
      <c r="AB93" s="1026"/>
      <c r="AC93" s="1025"/>
      <c r="AD93" s="1025"/>
      <c r="AE93" s="1025"/>
      <c r="AG93" s="1025"/>
      <c r="AH93" s="1025"/>
    </row>
    <row r="94" spans="1:199" ht="29.1">
      <c r="A94" s="821">
        <v>92</v>
      </c>
      <c r="B94" s="1026" t="s">
        <v>5199</v>
      </c>
      <c r="C94" s="356" t="s">
        <v>985</v>
      </c>
      <c r="D94" s="356" t="s">
        <v>5200</v>
      </c>
      <c r="E94" s="356" t="s">
        <v>2188</v>
      </c>
      <c r="F94" s="356" t="s">
        <v>5201</v>
      </c>
      <c r="G94" s="356" t="s">
        <v>5202</v>
      </c>
      <c r="H94" s="821"/>
      <c r="J94" s="821">
        <v>4</v>
      </c>
      <c r="K94" s="822"/>
      <c r="L94" s="821" t="s">
        <v>2958</v>
      </c>
      <c r="M94" s="824"/>
      <c r="N94" s="821" t="s">
        <v>1580</v>
      </c>
      <c r="O94" s="1026">
        <v>10</v>
      </c>
      <c r="P94" s="1026">
        <v>21</v>
      </c>
      <c r="Q94" s="1026"/>
      <c r="R94" s="1025"/>
      <c r="S94" s="356" t="s">
        <v>1999</v>
      </c>
      <c r="T94" s="1026"/>
      <c r="U94" s="1026"/>
      <c r="V94" s="1168">
        <v>46378</v>
      </c>
      <c r="W94" s="1026" t="s">
        <v>2535</v>
      </c>
      <c r="X94" s="1026"/>
      <c r="Y94" s="1026" t="s">
        <v>6</v>
      </c>
      <c r="Z94" s="1026"/>
      <c r="AA94" s="1026"/>
      <c r="AB94" s="1026"/>
      <c r="AC94" s="1026">
        <v>2</v>
      </c>
      <c r="AD94" s="1168">
        <v>46090</v>
      </c>
      <c r="AE94" s="1025"/>
      <c r="AF94" s="821" t="s">
        <v>583</v>
      </c>
      <c r="AG94" s="1025"/>
      <c r="AH94" s="1025"/>
    </row>
    <row r="95" spans="1:199" ht="409.5">
      <c r="A95" s="1026">
        <v>65</v>
      </c>
      <c r="B95" s="1026" t="s">
        <v>5203</v>
      </c>
      <c r="C95" s="356" t="s">
        <v>101</v>
      </c>
      <c r="D95" s="356" t="s">
        <v>101</v>
      </c>
      <c r="E95" s="356" t="s">
        <v>5204</v>
      </c>
      <c r="F95" s="356" t="s">
        <v>5205</v>
      </c>
      <c r="G95" s="356" t="s">
        <v>5206</v>
      </c>
      <c r="H95" s="356" t="s">
        <v>5207</v>
      </c>
      <c r="I95" s="786" t="s">
        <v>4636</v>
      </c>
      <c r="J95" s="821">
        <v>4</v>
      </c>
      <c r="L95" s="822" t="s">
        <v>2821</v>
      </c>
      <c r="M95" s="1069"/>
      <c r="N95" s="821" t="s">
        <v>3264</v>
      </c>
      <c r="O95" s="1026">
        <v>22</v>
      </c>
      <c r="P95" s="1026">
        <v>10</v>
      </c>
      <c r="Q95" s="1026">
        <v>10</v>
      </c>
      <c r="R95" s="1025"/>
      <c r="S95" s="1025"/>
      <c r="T95" s="1026"/>
      <c r="U95" s="1026"/>
      <c r="V95" s="1075">
        <v>46207</v>
      </c>
      <c r="W95" s="1025" t="s">
        <v>583</v>
      </c>
      <c r="X95" s="1026"/>
      <c r="Y95" s="1026"/>
      <c r="Z95" s="1025"/>
      <c r="AA95" s="1026">
        <v>6</v>
      </c>
      <c r="AB95" s="1026"/>
      <c r="AC95" s="1025" t="s">
        <v>5134</v>
      </c>
      <c r="AD95" s="1097">
        <v>46167</v>
      </c>
      <c r="AF95" s="1026"/>
      <c r="AG95" s="1025"/>
      <c r="AH95" s="1025"/>
    </row>
    <row r="96" spans="1:199" ht="159.6">
      <c r="A96" s="821">
        <v>94</v>
      </c>
      <c r="B96" s="1123" t="s">
        <v>5208</v>
      </c>
      <c r="C96" s="356" t="s">
        <v>985</v>
      </c>
      <c r="D96" s="356" t="s">
        <v>3093</v>
      </c>
      <c r="E96" s="356" t="s">
        <v>2192</v>
      </c>
      <c r="F96" s="786" t="s">
        <v>3103</v>
      </c>
      <c r="G96" s="356" t="s">
        <v>3104</v>
      </c>
      <c r="I96" s="821" t="s">
        <v>2165</v>
      </c>
      <c r="J96" s="821">
        <v>4</v>
      </c>
      <c r="K96" s="822" t="s">
        <v>3102</v>
      </c>
      <c r="L96" s="821" t="s">
        <v>2958</v>
      </c>
      <c r="M96" s="1062">
        <v>46058</v>
      </c>
      <c r="N96" s="821" t="s">
        <v>2844</v>
      </c>
      <c r="O96" s="1026">
        <v>38</v>
      </c>
      <c r="P96" s="1026">
        <v>22</v>
      </c>
      <c r="Q96" s="1026"/>
      <c r="R96" s="1025"/>
      <c r="S96" s="1151" t="s">
        <v>4554</v>
      </c>
      <c r="T96" s="1026"/>
      <c r="U96" s="1026"/>
      <c r="V96" s="1091">
        <v>46122</v>
      </c>
      <c r="W96" s="1025" t="s">
        <v>583</v>
      </c>
      <c r="X96" s="1026"/>
      <c r="Y96" s="1026"/>
      <c r="Z96" s="1025"/>
      <c r="AA96" s="1026"/>
      <c r="AB96" s="1026"/>
      <c r="AC96" s="1025" t="s">
        <v>4553</v>
      </c>
      <c r="AD96" s="1025"/>
      <c r="AE96" s="597" t="s">
        <v>5209</v>
      </c>
      <c r="AF96" s="1026"/>
      <c r="AG96" s="1025"/>
      <c r="AH96" s="1025"/>
      <c r="AI96" s="821">
        <v>13</v>
      </c>
    </row>
    <row r="97" spans="1:35" ht="159.6">
      <c r="A97" s="1026">
        <v>95</v>
      </c>
      <c r="B97" s="1123" t="s">
        <v>5210</v>
      </c>
      <c r="C97" s="356" t="s">
        <v>985</v>
      </c>
      <c r="D97" s="356" t="s">
        <v>3093</v>
      </c>
      <c r="E97" s="356" t="s">
        <v>2192</v>
      </c>
      <c r="F97" s="786" t="s">
        <v>3094</v>
      </c>
      <c r="G97" s="356" t="s">
        <v>3095</v>
      </c>
      <c r="I97" s="821" t="s">
        <v>3096</v>
      </c>
      <c r="J97" s="821">
        <v>4</v>
      </c>
      <c r="K97" s="822" t="s">
        <v>3097</v>
      </c>
      <c r="L97" s="821" t="s">
        <v>2958</v>
      </c>
      <c r="M97" s="1062">
        <v>46058</v>
      </c>
      <c r="N97" s="821" t="s">
        <v>2844</v>
      </c>
      <c r="O97" s="1026">
        <v>32.299999999999997</v>
      </c>
      <c r="P97" s="821">
        <v>23</v>
      </c>
      <c r="Q97" s="1026"/>
      <c r="R97" s="1025"/>
      <c r="S97" s="1151" t="s">
        <v>4555</v>
      </c>
      <c r="T97" s="1026"/>
      <c r="U97" s="1026"/>
      <c r="V97" s="1091"/>
      <c r="W97" s="1025" t="s">
        <v>583</v>
      </c>
      <c r="X97" s="1026"/>
      <c r="Y97" s="1026"/>
      <c r="Z97" s="1025"/>
      <c r="AA97" s="1026"/>
      <c r="AB97" s="1026"/>
      <c r="AC97" s="1025" t="s">
        <v>4553</v>
      </c>
      <c r="AD97" s="1025"/>
      <c r="AE97" s="597" t="s">
        <v>5211</v>
      </c>
      <c r="AF97" s="1026"/>
      <c r="AG97" s="1025"/>
      <c r="AH97" s="1025"/>
      <c r="AI97" s="1052">
        <v>14</v>
      </c>
    </row>
    <row r="98" spans="1:35" ht="116.1">
      <c r="A98" s="821">
        <v>96</v>
      </c>
      <c r="B98" s="1123" t="s">
        <v>5212</v>
      </c>
      <c r="C98" s="356" t="s">
        <v>985</v>
      </c>
      <c r="D98" s="356" t="s">
        <v>3093</v>
      </c>
      <c r="E98" s="356" t="s">
        <v>2192</v>
      </c>
      <c r="F98" s="786" t="s">
        <v>3098</v>
      </c>
      <c r="G98" s="356" t="s">
        <v>3099</v>
      </c>
      <c r="I98" s="821" t="s">
        <v>2165</v>
      </c>
      <c r="J98" s="821">
        <v>4</v>
      </c>
      <c r="K98" s="822" t="s">
        <v>3097</v>
      </c>
      <c r="L98" s="821" t="s">
        <v>2958</v>
      </c>
      <c r="M98" s="1062">
        <v>46058</v>
      </c>
      <c r="N98" s="821" t="s">
        <v>2844</v>
      </c>
      <c r="O98" s="1026">
        <v>60.8</v>
      </c>
      <c r="P98" s="821">
        <v>24</v>
      </c>
      <c r="Q98" s="1026"/>
      <c r="R98" s="1025"/>
      <c r="S98" s="1151" t="s">
        <v>4556</v>
      </c>
      <c r="T98" s="1026"/>
      <c r="U98" s="1026"/>
      <c r="W98" s="1025" t="s">
        <v>583</v>
      </c>
      <c r="X98" s="1026"/>
      <c r="Y98" s="1026"/>
      <c r="Z98" s="1025"/>
      <c r="AA98" s="1026"/>
      <c r="AB98" s="1026"/>
      <c r="AC98" s="1025" t="s">
        <v>4553</v>
      </c>
      <c r="AD98" s="1025"/>
      <c r="AE98" s="597" t="s">
        <v>5213</v>
      </c>
      <c r="AF98" s="1026"/>
      <c r="AG98" s="1025"/>
      <c r="AH98" s="1025"/>
      <c r="AI98" s="1026">
        <v>15</v>
      </c>
    </row>
    <row r="99" spans="1:35" ht="87">
      <c r="A99" s="1026">
        <v>97</v>
      </c>
      <c r="B99" s="1123" t="s">
        <v>5214</v>
      </c>
      <c r="C99" s="356" t="s">
        <v>985</v>
      </c>
      <c r="D99" s="356" t="s">
        <v>3093</v>
      </c>
      <c r="E99" s="356" t="s">
        <v>2192</v>
      </c>
      <c r="F99" s="1120" t="s">
        <v>3100</v>
      </c>
      <c r="G99" s="356" t="s">
        <v>3101</v>
      </c>
      <c r="I99" s="821" t="s">
        <v>2254</v>
      </c>
      <c r="J99" s="821">
        <v>4</v>
      </c>
      <c r="K99" s="822" t="s">
        <v>3102</v>
      </c>
      <c r="L99" s="821" t="s">
        <v>2958</v>
      </c>
      <c r="M99" s="1062">
        <v>46058</v>
      </c>
      <c r="N99" s="821" t="s">
        <v>2844</v>
      </c>
      <c r="O99" s="1026">
        <v>9.5</v>
      </c>
      <c r="P99" s="821">
        <v>25</v>
      </c>
      <c r="Q99" s="1026"/>
      <c r="R99" s="1025"/>
      <c r="S99" s="1151" t="s">
        <v>4557</v>
      </c>
      <c r="T99" s="1026"/>
      <c r="U99" s="1026"/>
      <c r="W99" s="1025" t="s">
        <v>583</v>
      </c>
      <c r="X99" s="1026"/>
      <c r="Y99" s="1026"/>
      <c r="Z99" s="1025"/>
      <c r="AA99" s="1026"/>
      <c r="AB99" s="1026"/>
      <c r="AC99" s="1025" t="s">
        <v>4553</v>
      </c>
      <c r="AD99" s="1025"/>
      <c r="AE99" s="597" t="s">
        <v>5215</v>
      </c>
      <c r="AF99" s="1026"/>
      <c r="AG99" s="1025"/>
      <c r="AH99" s="1025"/>
      <c r="AI99" s="1026">
        <v>16</v>
      </c>
    </row>
    <row r="100" spans="1:35" ht="188.45">
      <c r="A100" s="821">
        <v>98</v>
      </c>
      <c r="B100" s="1026" t="s">
        <v>5216</v>
      </c>
      <c r="C100" s="356" t="s">
        <v>985</v>
      </c>
      <c r="D100" s="356" t="s">
        <v>1948</v>
      </c>
      <c r="E100" s="356" t="s">
        <v>5217</v>
      </c>
      <c r="F100" s="356" t="s">
        <v>1873</v>
      </c>
      <c r="G100" s="356" t="s">
        <v>1874</v>
      </c>
      <c r="H100" s="822" t="s">
        <v>1875</v>
      </c>
      <c r="J100" s="821">
        <v>4</v>
      </c>
      <c r="K100" s="822" t="s">
        <v>3336</v>
      </c>
      <c r="L100" s="821" t="s">
        <v>2958</v>
      </c>
      <c r="M100" s="824" t="s">
        <v>653</v>
      </c>
      <c r="N100" s="821" t="s">
        <v>1580</v>
      </c>
      <c r="O100" s="1026">
        <v>7</v>
      </c>
      <c r="P100" s="821">
        <v>26</v>
      </c>
      <c r="Q100" s="1026"/>
      <c r="R100" s="1025"/>
      <c r="S100" s="356" t="s">
        <v>1877</v>
      </c>
      <c r="T100" s="1026"/>
      <c r="U100" s="1026"/>
      <c r="V100" s="1035" t="s">
        <v>653</v>
      </c>
      <c r="W100" s="1026" t="s">
        <v>583</v>
      </c>
      <c r="X100" s="1026"/>
      <c r="Y100" s="1026"/>
      <c r="Z100" s="1026"/>
      <c r="AA100" s="1026"/>
      <c r="AB100" s="1026"/>
      <c r="AC100" s="1026" t="s">
        <v>4553</v>
      </c>
      <c r="AD100" s="1026"/>
      <c r="AE100" s="1025"/>
      <c r="AF100" s="1026" t="s">
        <v>583</v>
      </c>
      <c r="AG100" s="1025"/>
      <c r="AH100" s="1025"/>
      <c r="AI100" s="1025"/>
    </row>
    <row r="101" spans="1:35" ht="43.5">
      <c r="A101" s="1026">
        <v>99</v>
      </c>
      <c r="B101" s="821" t="s">
        <v>5218</v>
      </c>
      <c r="C101" s="356" t="s">
        <v>985</v>
      </c>
      <c r="D101" s="356" t="s">
        <v>1948</v>
      </c>
      <c r="E101" s="356" t="s">
        <v>5219</v>
      </c>
      <c r="F101" s="356" t="s">
        <v>411</v>
      </c>
      <c r="G101" s="356" t="s">
        <v>412</v>
      </c>
      <c r="H101" s="822"/>
      <c r="J101" s="821">
        <v>4</v>
      </c>
      <c r="K101" s="822" t="s">
        <v>5025</v>
      </c>
      <c r="L101" s="821" t="s">
        <v>2958</v>
      </c>
      <c r="M101" s="824"/>
      <c r="N101" s="821" t="s">
        <v>217</v>
      </c>
      <c r="O101" s="1026">
        <v>0</v>
      </c>
      <c r="P101" s="1026">
        <v>27</v>
      </c>
      <c r="Q101" s="1026"/>
      <c r="R101" s="1025"/>
      <c r="S101" s="1025" t="s">
        <v>5220</v>
      </c>
      <c r="T101" s="1026"/>
      <c r="U101" s="1026"/>
      <c r="V101" s="1035" t="s">
        <v>653</v>
      </c>
      <c r="W101" s="1026" t="s">
        <v>583</v>
      </c>
      <c r="X101" s="1026"/>
      <c r="Y101" s="1026"/>
      <c r="Z101" s="1026"/>
      <c r="AA101" s="1026"/>
      <c r="AB101" s="1026"/>
      <c r="AC101" s="1026" t="s">
        <v>413</v>
      </c>
      <c r="AD101" s="1026"/>
      <c r="AE101" s="1025"/>
      <c r="AF101" s="821" t="s">
        <v>413</v>
      </c>
      <c r="AG101" s="1025"/>
      <c r="AH101" s="1025"/>
    </row>
    <row r="102" spans="1:35" ht="43.5">
      <c r="A102" s="821">
        <v>100</v>
      </c>
      <c r="B102" s="1026" t="s">
        <v>4558</v>
      </c>
      <c r="C102" s="356" t="s">
        <v>985</v>
      </c>
      <c r="D102" s="356" t="s">
        <v>1948</v>
      </c>
      <c r="E102" s="356" t="s">
        <v>4559</v>
      </c>
      <c r="F102" s="356" t="s">
        <v>4560</v>
      </c>
      <c r="G102" s="356" t="s">
        <v>4560</v>
      </c>
      <c r="H102" s="822"/>
      <c r="J102" s="821">
        <v>4</v>
      </c>
      <c r="K102" s="822"/>
      <c r="L102" s="821" t="s">
        <v>2958</v>
      </c>
      <c r="M102" s="824"/>
      <c r="N102" s="821" t="s">
        <v>4531</v>
      </c>
      <c r="O102" s="1026" t="s">
        <v>4962</v>
      </c>
      <c r="P102" s="1026">
        <v>28</v>
      </c>
      <c r="Q102" s="1026"/>
      <c r="R102" s="1025"/>
      <c r="S102" s="1025" t="s">
        <v>4561</v>
      </c>
      <c r="T102" s="1026"/>
      <c r="U102" s="1026"/>
      <c r="V102" s="1074" t="s">
        <v>653</v>
      </c>
      <c r="W102" s="1026" t="s">
        <v>583</v>
      </c>
      <c r="X102" s="1026"/>
      <c r="Y102" s="1026"/>
      <c r="Z102" s="1026"/>
      <c r="AA102" s="1026"/>
      <c r="AB102" s="1026"/>
      <c r="AC102" s="1026" t="s">
        <v>3364</v>
      </c>
      <c r="AD102" s="1026"/>
      <c r="AE102" s="1025"/>
      <c r="AF102" s="821" t="s">
        <v>5221</v>
      </c>
      <c r="AG102" s="1025"/>
      <c r="AH102" s="1025"/>
    </row>
    <row r="103" spans="1:35" ht="116.1">
      <c r="A103" s="1026">
        <v>101</v>
      </c>
      <c r="B103" s="1026" t="s">
        <v>3686</v>
      </c>
      <c r="C103" s="356" t="s">
        <v>985</v>
      </c>
      <c r="D103" s="356" t="s">
        <v>985</v>
      </c>
      <c r="E103" s="356" t="s">
        <v>2188</v>
      </c>
      <c r="F103" s="356" t="s">
        <v>3257</v>
      </c>
      <c r="G103" s="800" t="s">
        <v>3258</v>
      </c>
      <c r="J103" s="821">
        <v>4</v>
      </c>
      <c r="K103" s="356" t="s">
        <v>3259</v>
      </c>
      <c r="L103" s="821" t="s">
        <v>2958</v>
      </c>
      <c r="M103" s="1062">
        <v>46058</v>
      </c>
      <c r="N103" s="821" t="s">
        <v>89</v>
      </c>
      <c r="O103" s="1026">
        <v>13.3</v>
      </c>
      <c r="P103" s="1026">
        <v>30</v>
      </c>
      <c r="Q103" s="1026"/>
      <c r="R103" s="1025"/>
      <c r="T103" s="1026"/>
      <c r="U103" s="1026"/>
      <c r="V103" s="1074" t="s">
        <v>653</v>
      </c>
      <c r="W103" s="1026" t="s">
        <v>583</v>
      </c>
      <c r="X103" s="1026"/>
      <c r="Y103" s="1026"/>
      <c r="Z103" s="1026"/>
      <c r="AA103" s="1026"/>
      <c r="AB103" s="1026"/>
      <c r="AC103" s="1026" t="s">
        <v>4553</v>
      </c>
      <c r="AD103" s="1025" t="s">
        <v>583</v>
      </c>
      <c r="AE103" s="1085" t="s">
        <v>5222</v>
      </c>
      <c r="AF103" s="821" t="s">
        <v>583</v>
      </c>
      <c r="AG103" s="1025"/>
      <c r="AH103" s="1025"/>
      <c r="AI103" s="356" t="s">
        <v>583</v>
      </c>
    </row>
    <row r="104" spans="1:35" ht="108.6" customHeight="1">
      <c r="A104" s="821">
        <v>102</v>
      </c>
      <c r="B104" s="1026"/>
      <c r="C104" s="356" t="s">
        <v>1329</v>
      </c>
      <c r="D104" s="356" t="s">
        <v>1329</v>
      </c>
      <c r="E104" s="356" t="s">
        <v>4619</v>
      </c>
      <c r="F104" s="356" t="s">
        <v>4620</v>
      </c>
      <c r="G104" s="356" t="s">
        <v>4621</v>
      </c>
      <c r="K104" s="356" t="s">
        <v>958</v>
      </c>
      <c r="L104" s="356" t="s">
        <v>2525</v>
      </c>
      <c r="N104" s="821" t="s">
        <v>958</v>
      </c>
      <c r="O104" s="1108">
        <v>20</v>
      </c>
      <c r="P104" s="1026"/>
      <c r="Q104" s="1026">
        <v>2</v>
      </c>
      <c r="R104" s="1025"/>
      <c r="T104" s="1026"/>
      <c r="U104" s="1026"/>
      <c r="V104" s="1026"/>
      <c r="W104" s="1025" t="s">
        <v>1015</v>
      </c>
      <c r="X104" s="1026"/>
      <c r="Y104" s="1026"/>
      <c r="Z104" s="1025"/>
      <c r="AA104" s="1026"/>
      <c r="AB104" s="1026"/>
      <c r="AC104" s="1025"/>
      <c r="AD104" s="1025" t="s">
        <v>1015</v>
      </c>
      <c r="AE104" s="1025"/>
      <c r="AG104" s="1025"/>
      <c r="AH104" s="1025"/>
    </row>
    <row r="105" spans="1:35" ht="87">
      <c r="A105" s="1026">
        <v>103</v>
      </c>
      <c r="B105" s="1026"/>
      <c r="C105" s="356" t="s">
        <v>5223</v>
      </c>
      <c r="D105" s="356" t="s">
        <v>5224</v>
      </c>
      <c r="E105" s="356" t="s">
        <v>5225</v>
      </c>
      <c r="F105" s="356" t="s">
        <v>5226</v>
      </c>
      <c r="G105" s="356" t="s">
        <v>5227</v>
      </c>
      <c r="K105" s="356" t="s">
        <v>5228</v>
      </c>
      <c r="L105" s="356" t="s">
        <v>2525</v>
      </c>
      <c r="N105" s="821" t="s">
        <v>958</v>
      </c>
      <c r="O105" s="1108">
        <v>15</v>
      </c>
      <c r="P105" s="1026" t="s">
        <v>1711</v>
      </c>
      <c r="Q105" s="1026"/>
      <c r="R105" s="1025"/>
      <c r="S105" s="1025"/>
      <c r="T105" s="1026"/>
      <c r="U105" s="1026"/>
      <c r="V105" s="1026"/>
      <c r="W105" s="1025" t="s">
        <v>1015</v>
      </c>
      <c r="X105" s="1026"/>
      <c r="Y105" s="1026"/>
      <c r="Z105" s="1025"/>
      <c r="AA105" s="1026"/>
      <c r="AB105" s="1026"/>
      <c r="AC105" s="1025"/>
      <c r="AD105" s="1025" t="s">
        <v>1015</v>
      </c>
      <c r="AE105" s="1025"/>
      <c r="AG105" s="1025"/>
      <c r="AH105" s="1025"/>
    </row>
    <row r="106" spans="1:35" ht="101.45">
      <c r="A106" s="821">
        <v>57</v>
      </c>
      <c r="B106" s="1026" t="s">
        <v>3706</v>
      </c>
      <c r="C106" s="356" t="s">
        <v>101</v>
      </c>
      <c r="D106" s="356" t="s">
        <v>3216</v>
      </c>
      <c r="E106" s="356" t="s">
        <v>2306</v>
      </c>
      <c r="F106" s="356" t="s">
        <v>2309</v>
      </c>
      <c r="G106" s="800" t="s">
        <v>2310</v>
      </c>
      <c r="H106" s="356" t="s">
        <v>3217</v>
      </c>
      <c r="I106" s="822" t="s">
        <v>2311</v>
      </c>
      <c r="J106" s="821">
        <v>2</v>
      </c>
      <c r="K106" s="822" t="s">
        <v>3218</v>
      </c>
      <c r="L106" s="1222" t="s">
        <v>2958</v>
      </c>
      <c r="M106" s="1027">
        <v>46027</v>
      </c>
      <c r="N106" s="1026" t="s">
        <v>1213</v>
      </c>
      <c r="O106" s="1108">
        <v>10</v>
      </c>
      <c r="P106" s="1026">
        <v>8</v>
      </c>
      <c r="Q106" s="1026">
        <v>8</v>
      </c>
      <c r="R106" s="1026"/>
      <c r="S106" s="1026" t="s">
        <v>583</v>
      </c>
      <c r="T106" s="1026"/>
      <c r="U106" s="1026"/>
      <c r="V106" s="1167">
        <v>46207</v>
      </c>
      <c r="W106" s="1026" t="s">
        <v>583</v>
      </c>
      <c r="X106" s="1025"/>
      <c r="Y106" s="1025"/>
      <c r="Z106" s="1025"/>
      <c r="AA106" s="1026"/>
      <c r="AB106" s="1026"/>
      <c r="AC106" s="1025" t="s">
        <v>5229</v>
      </c>
      <c r="AD106" s="1025"/>
      <c r="AE106" s="1025"/>
      <c r="AF106" s="1025"/>
      <c r="AG106" s="1025"/>
      <c r="AH106" s="1025"/>
    </row>
    <row r="107" spans="1:35" ht="72.599999999999994">
      <c r="A107" s="1026">
        <v>89</v>
      </c>
      <c r="B107" s="1026" t="s">
        <v>3708</v>
      </c>
      <c r="C107" s="1025" t="s">
        <v>101</v>
      </c>
      <c r="D107" s="1025" t="s">
        <v>101</v>
      </c>
      <c r="E107" s="829" t="s">
        <v>2306</v>
      </c>
      <c r="F107" s="786" t="s">
        <v>4759</v>
      </c>
      <c r="G107" s="356" t="s">
        <v>2308</v>
      </c>
      <c r="H107" s="821" t="s">
        <v>2308</v>
      </c>
      <c r="I107" s="822" t="s">
        <v>3293</v>
      </c>
      <c r="J107" s="821">
        <v>2</v>
      </c>
      <c r="K107" s="822" t="s">
        <v>3222</v>
      </c>
      <c r="L107" s="822" t="s">
        <v>2958</v>
      </c>
      <c r="M107" s="1027">
        <v>45988</v>
      </c>
      <c r="N107" s="1026" t="s">
        <v>286</v>
      </c>
      <c r="O107" s="1108">
        <v>30</v>
      </c>
      <c r="P107" s="1026">
        <v>21</v>
      </c>
      <c r="Q107" s="1026">
        <v>21</v>
      </c>
      <c r="R107" s="1025"/>
      <c r="S107" s="1026" t="s">
        <v>583</v>
      </c>
      <c r="T107" s="1026"/>
      <c r="U107" s="1026"/>
      <c r="V107" s="1025"/>
      <c r="W107" s="1026" t="s">
        <v>583</v>
      </c>
      <c r="Y107" s="1025"/>
      <c r="Z107" s="1025"/>
      <c r="AA107" s="1025"/>
      <c r="AB107" s="1025"/>
      <c r="AC107" s="1026" t="s">
        <v>5230</v>
      </c>
      <c r="AD107" s="1025"/>
      <c r="AE107" s="1025"/>
      <c r="AF107" s="1025"/>
      <c r="AG107" s="1025"/>
      <c r="AH107" s="1025"/>
    </row>
    <row r="108" spans="1:35" ht="245.1" customHeight="1">
      <c r="A108" s="821">
        <v>106</v>
      </c>
      <c r="B108" s="1026" t="s">
        <v>4718</v>
      </c>
      <c r="C108" s="1033" t="s">
        <v>42</v>
      </c>
      <c r="D108" s="1025" t="s">
        <v>5231</v>
      </c>
      <c r="E108" s="1025" t="s">
        <v>4720</v>
      </c>
      <c r="F108" s="1261" t="s">
        <v>4721</v>
      </c>
      <c r="G108" s="1025" t="s">
        <v>5232</v>
      </c>
      <c r="H108" s="1033" t="s">
        <v>4723</v>
      </c>
      <c r="I108" s="1253" t="s">
        <v>5233</v>
      </c>
      <c r="J108" s="821">
        <v>4</v>
      </c>
      <c r="K108" s="1033" t="s">
        <v>4589</v>
      </c>
      <c r="L108" s="821" t="s">
        <v>2525</v>
      </c>
      <c r="M108" s="1069"/>
      <c r="N108" s="1127" t="s">
        <v>5234</v>
      </c>
      <c r="O108" s="1026">
        <v>12</v>
      </c>
      <c r="P108" s="1026">
        <v>3</v>
      </c>
      <c r="Q108" s="1026"/>
      <c r="R108" s="1025"/>
      <c r="S108" s="1025" t="s">
        <v>5235</v>
      </c>
      <c r="T108" s="1026"/>
      <c r="U108" s="1026"/>
      <c r="V108" s="1075">
        <v>46122</v>
      </c>
      <c r="W108" s="1025" t="s">
        <v>583</v>
      </c>
      <c r="Y108" s="1026" t="s">
        <v>6</v>
      </c>
      <c r="Z108" s="1025"/>
      <c r="AA108" s="1026">
        <v>20</v>
      </c>
      <c r="AB108" s="1026"/>
      <c r="AC108" s="1026">
        <v>4</v>
      </c>
      <c r="AD108" s="1167"/>
      <c r="AE108" s="1025"/>
      <c r="AF108" s="1026"/>
      <c r="AG108" s="1025"/>
      <c r="AH108" s="1025"/>
    </row>
    <row r="109" spans="1:35" ht="144" customHeight="1">
      <c r="A109" s="1026">
        <v>107</v>
      </c>
      <c r="B109" s="1026" t="s">
        <v>5236</v>
      </c>
      <c r="C109" s="1033" t="s">
        <v>235</v>
      </c>
      <c r="D109" s="1025" t="s">
        <v>42</v>
      </c>
      <c r="E109" s="1025" t="s">
        <v>2528</v>
      </c>
      <c r="F109" s="1120" t="s">
        <v>5237</v>
      </c>
      <c r="G109" s="1120" t="s">
        <v>5238</v>
      </c>
      <c r="H109" s="1025"/>
      <c r="I109" s="356" t="s">
        <v>5075</v>
      </c>
      <c r="J109" s="821">
        <v>4</v>
      </c>
      <c r="K109" s="1025" t="s">
        <v>3020</v>
      </c>
      <c r="L109" s="356" t="s">
        <v>2525</v>
      </c>
      <c r="M109" s="1069">
        <v>46091</v>
      </c>
      <c r="N109" s="1026" t="s">
        <v>46</v>
      </c>
      <c r="O109" s="1026">
        <v>10</v>
      </c>
      <c r="P109" s="1026">
        <v>5</v>
      </c>
      <c r="Q109" s="1026">
        <v>3</v>
      </c>
      <c r="R109" s="1025"/>
      <c r="S109" s="1025" t="s">
        <v>5239</v>
      </c>
      <c r="T109" s="1026"/>
      <c r="U109" s="1026"/>
      <c r="V109" s="1075">
        <v>46122</v>
      </c>
      <c r="W109" s="1025" t="s">
        <v>2944</v>
      </c>
      <c r="Y109" s="1026" t="s">
        <v>6</v>
      </c>
      <c r="Z109" s="1025"/>
      <c r="AA109" s="1026">
        <v>5</v>
      </c>
      <c r="AB109" s="1026">
        <v>1</v>
      </c>
      <c r="AC109" s="1026">
        <v>4</v>
      </c>
      <c r="AD109" s="1167">
        <v>46167</v>
      </c>
      <c r="AE109" s="1078" t="s">
        <v>4593</v>
      </c>
      <c r="AF109" s="1026"/>
      <c r="AG109" s="1025"/>
      <c r="AH109" s="1025"/>
    </row>
    <row r="110" spans="1:35" ht="409.6" customHeight="1">
      <c r="A110" s="821">
        <v>108</v>
      </c>
      <c r="B110" s="1026" t="s">
        <v>5240</v>
      </c>
      <c r="C110" s="1033" t="s">
        <v>235</v>
      </c>
      <c r="D110" s="356" t="s">
        <v>5241</v>
      </c>
      <c r="E110" s="1025" t="s">
        <v>5242</v>
      </c>
      <c r="F110" s="1033" t="s">
        <v>5120</v>
      </c>
      <c r="G110" s="1025" t="s">
        <v>5121</v>
      </c>
      <c r="H110" s="1033" t="s">
        <v>5243</v>
      </c>
      <c r="I110" s="356" t="s">
        <v>5123</v>
      </c>
      <c r="J110" s="1026">
        <v>4</v>
      </c>
      <c r="K110" s="1033" t="s">
        <v>5124</v>
      </c>
      <c r="L110" s="821" t="s">
        <v>2525</v>
      </c>
      <c r="M110" s="1069"/>
      <c r="N110" s="1026" t="s">
        <v>46</v>
      </c>
      <c r="O110" s="1026">
        <v>20</v>
      </c>
      <c r="P110" s="1026">
        <v>4</v>
      </c>
      <c r="Q110" s="1026">
        <v>4</v>
      </c>
      <c r="R110" s="1025"/>
      <c r="S110" s="1025"/>
      <c r="T110" s="1026"/>
      <c r="U110" s="1026"/>
      <c r="V110" s="1075">
        <v>46122</v>
      </c>
      <c r="W110" s="1025" t="s">
        <v>5244</v>
      </c>
      <c r="Y110" s="1026"/>
      <c r="Z110" s="1025"/>
      <c r="AB110" s="821">
        <v>1</v>
      </c>
      <c r="AC110" s="1026"/>
      <c r="AD110" s="1025"/>
      <c r="AE110" s="1025"/>
      <c r="AG110" s="1025"/>
      <c r="AH110" s="1025"/>
    </row>
    <row r="111" spans="1:35" ht="246.6">
      <c r="A111" s="1026">
        <v>85</v>
      </c>
      <c r="B111" s="821" t="s">
        <v>3903</v>
      </c>
      <c r="C111" s="1025" t="s">
        <v>101</v>
      </c>
      <c r="D111" s="1025" t="s">
        <v>101</v>
      </c>
      <c r="E111" s="1025" t="s">
        <v>5245</v>
      </c>
      <c r="F111" s="1025" t="s">
        <v>3904</v>
      </c>
      <c r="G111" s="1025" t="s">
        <v>3905</v>
      </c>
      <c r="H111" s="1025" t="s">
        <v>3906</v>
      </c>
      <c r="I111" s="356" t="s">
        <v>3907</v>
      </c>
      <c r="J111" s="1026">
        <v>4</v>
      </c>
      <c r="K111" s="1025" t="s">
        <v>3908</v>
      </c>
      <c r="L111" s="1033" t="s">
        <v>2821</v>
      </c>
      <c r="M111" s="1069"/>
      <c r="N111" s="1026" t="s">
        <v>1213</v>
      </c>
      <c r="O111" s="1108">
        <v>30</v>
      </c>
      <c r="P111" s="1026">
        <v>19</v>
      </c>
      <c r="Q111" s="1026">
        <v>19</v>
      </c>
      <c r="R111" s="1025"/>
      <c r="S111" s="1025"/>
      <c r="T111" s="1026"/>
      <c r="U111" s="1026"/>
      <c r="V111" s="1026"/>
      <c r="W111" s="1025" t="s">
        <v>583</v>
      </c>
      <c r="Y111" s="1026"/>
      <c r="Z111" s="1025"/>
      <c r="AA111" s="1026"/>
      <c r="AB111" s="1026"/>
      <c r="AC111" s="1025" t="s">
        <v>5111</v>
      </c>
      <c r="AD111" s="1025"/>
      <c r="AE111" s="1025"/>
      <c r="AG111" s="1025"/>
      <c r="AH111" s="1025"/>
    </row>
    <row r="112" spans="1:35" ht="230.85" customHeight="1">
      <c r="A112" s="821">
        <v>110</v>
      </c>
      <c r="B112" s="1026" t="s">
        <v>4727</v>
      </c>
      <c r="C112" s="1033" t="s">
        <v>235</v>
      </c>
      <c r="D112" s="1025" t="s">
        <v>4728</v>
      </c>
      <c r="E112" s="1025" t="s">
        <v>2211</v>
      </c>
      <c r="F112" s="1025" t="s">
        <v>5246</v>
      </c>
      <c r="G112" s="1025" t="s">
        <v>4730</v>
      </c>
      <c r="H112" s="1025"/>
      <c r="I112" s="356" t="s">
        <v>5247</v>
      </c>
      <c r="J112" s="1026">
        <v>4</v>
      </c>
      <c r="K112" s="1025" t="s">
        <v>2791</v>
      </c>
      <c r="L112" s="1025" t="s">
        <v>2211</v>
      </c>
      <c r="M112" s="1069">
        <v>46091</v>
      </c>
      <c r="N112" s="1025" t="s">
        <v>2791</v>
      </c>
      <c r="O112" s="1026">
        <v>12</v>
      </c>
      <c r="P112" s="1026" t="s">
        <v>1015</v>
      </c>
      <c r="Q112" s="1026"/>
      <c r="R112" s="1025"/>
      <c r="S112" s="1025"/>
      <c r="T112" s="1026"/>
      <c r="U112" s="1026"/>
      <c r="V112" s="1026"/>
      <c r="W112" s="1026" t="s">
        <v>583</v>
      </c>
      <c r="X112" s="1026"/>
      <c r="Y112" s="1026"/>
      <c r="Z112" s="1025"/>
      <c r="AA112" s="1026"/>
      <c r="AB112" s="1026"/>
      <c r="AC112" s="1025"/>
      <c r="AD112" s="1025"/>
      <c r="AE112" s="1085" t="s">
        <v>5002</v>
      </c>
      <c r="AG112" s="1025"/>
      <c r="AH112" s="1025"/>
    </row>
    <row r="113" spans="1:35" ht="57.95">
      <c r="A113" s="1026">
        <v>91</v>
      </c>
      <c r="B113" s="1026" t="s">
        <v>3716</v>
      </c>
      <c r="C113" s="1025" t="s">
        <v>101</v>
      </c>
      <c r="D113" s="1025" t="s">
        <v>101</v>
      </c>
      <c r="E113" s="1135" t="s">
        <v>2956</v>
      </c>
      <c r="F113" s="1025" t="s">
        <v>193</v>
      </c>
      <c r="G113" s="1025" t="s">
        <v>194</v>
      </c>
      <c r="H113" s="1025" t="s">
        <v>193</v>
      </c>
      <c r="I113" s="822" t="s">
        <v>2276</v>
      </c>
      <c r="J113" s="1026">
        <v>2</v>
      </c>
      <c r="K113" s="1033" t="s">
        <v>2957</v>
      </c>
      <c r="L113" s="1033" t="s">
        <v>2958</v>
      </c>
      <c r="M113" s="1027" t="s">
        <v>5133</v>
      </c>
      <c r="N113" s="1026" t="s">
        <v>1213</v>
      </c>
      <c r="O113" s="1108">
        <v>50</v>
      </c>
      <c r="P113" s="1026">
        <v>22</v>
      </c>
      <c r="Q113" s="1026">
        <v>22</v>
      </c>
      <c r="R113" s="1026"/>
      <c r="S113" s="1026" t="s">
        <v>583</v>
      </c>
      <c r="T113" s="1026"/>
      <c r="U113" s="1026"/>
      <c r="V113" s="1025"/>
      <c r="W113" s="1026" t="s">
        <v>583</v>
      </c>
      <c r="X113" s="1026"/>
      <c r="Y113" s="1025"/>
      <c r="Z113" s="1025"/>
      <c r="AA113" s="1026"/>
      <c r="AB113" s="1026"/>
      <c r="AC113" s="1026" t="s">
        <v>5230</v>
      </c>
      <c r="AD113" s="1025"/>
      <c r="AE113" s="1025"/>
      <c r="AF113" s="356"/>
      <c r="AG113" s="1025"/>
      <c r="AH113" s="1025"/>
    </row>
    <row r="114" spans="1:35" ht="144.94999999999999">
      <c r="A114" s="821">
        <v>112</v>
      </c>
      <c r="B114" s="356" t="s">
        <v>3942</v>
      </c>
      <c r="C114" s="1025" t="s">
        <v>985</v>
      </c>
      <c r="D114" s="1025" t="s">
        <v>1948</v>
      </c>
      <c r="E114" s="1025" t="s">
        <v>3943</v>
      </c>
      <c r="F114" s="1026" t="s">
        <v>3944</v>
      </c>
      <c r="G114" s="1026" t="s">
        <v>3945</v>
      </c>
      <c r="H114" s="1026" t="s">
        <v>3946</v>
      </c>
      <c r="J114" s="1026">
        <v>4</v>
      </c>
      <c r="K114" s="1033" t="s">
        <v>3947</v>
      </c>
      <c r="L114" s="821" t="s">
        <v>2958</v>
      </c>
      <c r="M114" s="1069">
        <v>45687</v>
      </c>
      <c r="N114" s="1026" t="s">
        <v>1580</v>
      </c>
      <c r="O114" s="1026">
        <v>47.5</v>
      </c>
      <c r="P114" s="1026" t="s">
        <v>5248</v>
      </c>
      <c r="Q114" s="1026"/>
      <c r="R114" s="1025"/>
      <c r="S114" s="1025" t="s">
        <v>4564</v>
      </c>
      <c r="T114" s="1026"/>
      <c r="U114" s="1026"/>
      <c r="V114" s="1168">
        <v>46073</v>
      </c>
      <c r="W114" s="1026" t="s">
        <v>583</v>
      </c>
      <c r="X114" s="1026">
        <v>3</v>
      </c>
      <c r="Y114" s="1026"/>
      <c r="Z114" s="1026"/>
      <c r="AA114" s="1026">
        <v>47.5</v>
      </c>
      <c r="AB114" s="1026"/>
      <c r="AC114" s="1026" t="s">
        <v>5249</v>
      </c>
      <c r="AD114" s="1026"/>
      <c r="AE114" s="1185" t="s">
        <v>5250</v>
      </c>
      <c r="AF114" s="821" t="s">
        <v>5251</v>
      </c>
      <c r="AG114" s="1025"/>
      <c r="AH114" s="1025"/>
      <c r="AI114" s="356" t="s">
        <v>5248</v>
      </c>
    </row>
    <row r="115" spans="1:35" ht="43.5">
      <c r="A115" s="1026">
        <v>113</v>
      </c>
      <c r="B115" s="821" t="s">
        <v>4384</v>
      </c>
      <c r="C115" s="1025" t="s">
        <v>985</v>
      </c>
      <c r="D115" s="1025" t="s">
        <v>526</v>
      </c>
      <c r="E115" s="1025" t="s">
        <v>2188</v>
      </c>
      <c r="F115" s="356" t="s">
        <v>4188</v>
      </c>
      <c r="G115" s="356" t="s">
        <v>4188</v>
      </c>
      <c r="H115" s="1033"/>
      <c r="J115" s="1026">
        <v>4</v>
      </c>
      <c r="K115" s="1033" t="s">
        <v>4385</v>
      </c>
      <c r="L115" s="821" t="s">
        <v>2958</v>
      </c>
      <c r="M115" s="1069" t="s">
        <v>653</v>
      </c>
      <c r="N115" s="1026" t="s">
        <v>1580</v>
      </c>
      <c r="O115" s="1026" t="s">
        <v>4962</v>
      </c>
      <c r="P115" s="1026" t="s">
        <v>5252</v>
      </c>
      <c r="Q115" s="1026"/>
      <c r="R115" s="1025"/>
      <c r="S115" s="1025" t="s">
        <v>4565</v>
      </c>
      <c r="T115" s="1026"/>
      <c r="U115" s="1026"/>
      <c r="V115" s="1074" t="s">
        <v>653</v>
      </c>
      <c r="W115" s="1026" t="s">
        <v>583</v>
      </c>
      <c r="X115" s="1026"/>
      <c r="Y115" s="1026"/>
      <c r="Z115" s="1026"/>
      <c r="AA115" s="1026"/>
      <c r="AB115" s="1026"/>
      <c r="AC115" s="1026" t="s">
        <v>3364</v>
      </c>
      <c r="AD115" s="1026"/>
      <c r="AE115" s="1025"/>
      <c r="AF115" s="821" t="s">
        <v>5253</v>
      </c>
      <c r="AG115" s="1025"/>
      <c r="AH115" s="1025"/>
      <c r="AI115" s="356" t="s">
        <v>5254</v>
      </c>
    </row>
    <row r="116" spans="1:35" ht="101.45">
      <c r="A116" s="821">
        <v>114</v>
      </c>
      <c r="B116" s="1123" t="s">
        <v>5255</v>
      </c>
      <c r="C116" s="1025" t="s">
        <v>704</v>
      </c>
      <c r="D116" s="1025" t="s">
        <v>704</v>
      </c>
      <c r="E116" s="1025" t="s">
        <v>5256</v>
      </c>
      <c r="F116" s="1120" t="s">
        <v>5257</v>
      </c>
      <c r="G116" s="1025" t="s">
        <v>5258</v>
      </c>
      <c r="H116" s="1025"/>
      <c r="J116" s="1026">
        <v>4</v>
      </c>
      <c r="K116" s="1025"/>
      <c r="L116" s="1025" t="s">
        <v>2821</v>
      </c>
      <c r="M116" s="1069"/>
      <c r="N116" s="1026" t="s">
        <v>1634</v>
      </c>
      <c r="O116" s="1026">
        <v>15</v>
      </c>
      <c r="P116" s="1026"/>
      <c r="Q116" s="1026"/>
      <c r="R116" s="1025"/>
      <c r="S116" s="1082" t="s">
        <v>5259</v>
      </c>
      <c r="T116" s="1026"/>
      <c r="U116" s="1026"/>
      <c r="V116" s="1026"/>
      <c r="W116" s="1025" t="s">
        <v>2944</v>
      </c>
      <c r="X116" s="821" t="s">
        <v>2399</v>
      </c>
      <c r="Y116" s="1026"/>
      <c r="Z116" s="1025"/>
      <c r="AA116" s="1026">
        <v>15</v>
      </c>
      <c r="AB116" s="1026">
        <v>3</v>
      </c>
      <c r="AC116" s="1025"/>
      <c r="AD116" s="1025"/>
      <c r="AG116" s="1025"/>
      <c r="AH116" s="1025"/>
    </row>
    <row r="117" spans="1:35" ht="144.94999999999999">
      <c r="A117" s="1026">
        <v>115</v>
      </c>
      <c r="B117" s="1123" t="s">
        <v>5260</v>
      </c>
      <c r="C117" s="1025" t="s">
        <v>704</v>
      </c>
      <c r="D117" s="1025" t="s">
        <v>704</v>
      </c>
      <c r="E117" s="1025" t="s">
        <v>5256</v>
      </c>
      <c r="F117" s="1120" t="s">
        <v>5261</v>
      </c>
      <c r="G117" s="1025" t="s">
        <v>5262</v>
      </c>
      <c r="H117" s="1025"/>
      <c r="J117" s="1026">
        <v>4</v>
      </c>
      <c r="K117" s="1025"/>
      <c r="L117" s="1025" t="s">
        <v>2821</v>
      </c>
      <c r="M117" s="1069"/>
      <c r="N117" s="1026" t="s">
        <v>1634</v>
      </c>
      <c r="O117" s="1026">
        <v>18</v>
      </c>
      <c r="P117" s="1026"/>
      <c r="Q117" s="1026"/>
      <c r="R117" s="1025"/>
      <c r="S117" s="1078" t="s">
        <v>5263</v>
      </c>
      <c r="T117" s="1026"/>
      <c r="U117" s="1026"/>
      <c r="V117" s="1026"/>
      <c r="W117" s="1025" t="s">
        <v>2944</v>
      </c>
      <c r="X117" s="821" t="s">
        <v>2399</v>
      </c>
      <c r="Y117" s="1026"/>
      <c r="Z117" s="1025"/>
      <c r="AA117" s="1026">
        <v>18</v>
      </c>
      <c r="AB117" s="1026">
        <v>2</v>
      </c>
      <c r="AC117" s="1025"/>
      <c r="AD117" s="1025"/>
      <c r="AE117" s="1025"/>
      <c r="AG117" s="1025"/>
      <c r="AH117" s="1025"/>
    </row>
    <row r="118" spans="1:35" ht="72.599999999999994">
      <c r="A118" s="821">
        <v>116</v>
      </c>
      <c r="B118" s="1123" t="s">
        <v>4786</v>
      </c>
      <c r="C118" s="1025" t="s">
        <v>704</v>
      </c>
      <c r="D118" s="1025" t="s">
        <v>704</v>
      </c>
      <c r="E118" s="1025" t="s">
        <v>4787</v>
      </c>
      <c r="F118" s="1025" t="s">
        <v>5264</v>
      </c>
      <c r="G118" s="1025" t="s">
        <v>4789</v>
      </c>
      <c r="H118" s="1025"/>
      <c r="J118" s="1026">
        <v>4</v>
      </c>
      <c r="K118" s="1025"/>
      <c r="L118" s="1025" t="s">
        <v>3421</v>
      </c>
      <c r="M118" s="1069"/>
      <c r="N118" s="1026" t="s">
        <v>1634</v>
      </c>
      <c r="O118" s="1026">
        <v>11</v>
      </c>
      <c r="P118" s="1026"/>
      <c r="Q118" s="1026"/>
      <c r="R118" s="1025"/>
      <c r="S118" s="1082" t="s">
        <v>5265</v>
      </c>
      <c r="T118" s="1026"/>
      <c r="U118" s="1026"/>
      <c r="V118" s="1026"/>
      <c r="W118" s="1025" t="s">
        <v>583</v>
      </c>
      <c r="X118" s="821" t="s">
        <v>2401</v>
      </c>
      <c r="Y118" s="1026"/>
      <c r="Z118" s="1025"/>
      <c r="AA118" s="1026">
        <v>11</v>
      </c>
      <c r="AB118" s="1026"/>
      <c r="AC118" s="1025"/>
      <c r="AD118" s="1025"/>
      <c r="AE118" s="1025"/>
      <c r="AG118" s="1025"/>
      <c r="AH118" s="1025"/>
    </row>
    <row r="119" spans="1:35" ht="72.599999999999994">
      <c r="A119" s="1026">
        <v>117</v>
      </c>
      <c r="B119" s="1123" t="s">
        <v>5266</v>
      </c>
      <c r="C119" s="1025" t="s">
        <v>704</v>
      </c>
      <c r="D119" s="1025" t="s">
        <v>704</v>
      </c>
      <c r="E119" s="1025" t="s">
        <v>5267</v>
      </c>
      <c r="F119" s="1025" t="s">
        <v>5268</v>
      </c>
      <c r="G119" s="1025" t="s">
        <v>5269</v>
      </c>
      <c r="H119" s="1025"/>
      <c r="I119" s="1025"/>
      <c r="J119" s="1026">
        <v>4</v>
      </c>
      <c r="K119" s="1025"/>
      <c r="L119" s="1025" t="s">
        <v>2821</v>
      </c>
      <c r="M119" s="1069">
        <v>46091</v>
      </c>
      <c r="N119" s="1026" t="s">
        <v>1634</v>
      </c>
      <c r="O119" s="1026">
        <v>15</v>
      </c>
      <c r="P119" s="1026"/>
      <c r="Q119" s="1026"/>
      <c r="R119" s="1025"/>
      <c r="S119" s="1082" t="s">
        <v>5270</v>
      </c>
      <c r="T119" s="1026"/>
      <c r="U119" s="1026"/>
      <c r="V119" s="1026"/>
      <c r="W119" s="1025" t="s">
        <v>2944</v>
      </c>
      <c r="X119" s="821" t="s">
        <v>2399</v>
      </c>
      <c r="Y119" s="1026"/>
      <c r="Z119" s="1025"/>
      <c r="AA119" s="1026">
        <v>15</v>
      </c>
      <c r="AB119" s="1026">
        <v>2</v>
      </c>
      <c r="AC119" s="1025"/>
      <c r="AD119" s="1025"/>
      <c r="AE119" s="1078" t="s">
        <v>5271</v>
      </c>
      <c r="AF119" s="1026"/>
      <c r="AG119" s="1025"/>
      <c r="AH119" s="1025"/>
    </row>
    <row r="120" spans="1:35" ht="72.599999999999994">
      <c r="A120" s="821">
        <v>118</v>
      </c>
      <c r="B120" s="1123" t="s">
        <v>5272</v>
      </c>
      <c r="C120" s="356" t="s">
        <v>704</v>
      </c>
      <c r="D120" s="356" t="s">
        <v>704</v>
      </c>
      <c r="E120" s="356" t="s">
        <v>5267</v>
      </c>
      <c r="F120" s="356" t="s">
        <v>5273</v>
      </c>
      <c r="G120" s="356" t="s">
        <v>5274</v>
      </c>
      <c r="J120" s="1026">
        <v>4</v>
      </c>
      <c r="L120" s="356" t="s">
        <v>3421</v>
      </c>
      <c r="N120" s="821" t="s">
        <v>1634</v>
      </c>
      <c r="O120" s="821">
        <v>15</v>
      </c>
      <c r="S120" s="1138" t="s">
        <v>5275</v>
      </c>
      <c r="W120" s="1025" t="s">
        <v>2944</v>
      </c>
      <c r="X120" s="821" t="s">
        <v>2399</v>
      </c>
      <c r="Y120" s="1026"/>
      <c r="Z120" s="356"/>
      <c r="AA120" s="821">
        <v>15</v>
      </c>
      <c r="AB120" s="1026">
        <v>2</v>
      </c>
      <c r="AC120" s="1025"/>
      <c r="AD120" s="1025"/>
      <c r="AF120" s="1026"/>
      <c r="AG120" s="1025"/>
      <c r="AH120" s="1025"/>
    </row>
    <row r="121" spans="1:35" ht="72.599999999999994">
      <c r="A121" s="1026">
        <v>119</v>
      </c>
      <c r="B121" s="1123" t="s">
        <v>5276</v>
      </c>
      <c r="C121" s="356" t="s">
        <v>704</v>
      </c>
      <c r="D121" s="356" t="s">
        <v>704</v>
      </c>
      <c r="E121" s="356" t="s">
        <v>5277</v>
      </c>
      <c r="F121" s="356" t="s">
        <v>5278</v>
      </c>
      <c r="G121" s="356" t="s">
        <v>5279</v>
      </c>
      <c r="J121" s="821">
        <v>4</v>
      </c>
      <c r="L121" s="356" t="s">
        <v>3421</v>
      </c>
      <c r="N121" s="821" t="s">
        <v>1634</v>
      </c>
      <c r="O121" s="821">
        <v>3</v>
      </c>
      <c r="S121" s="597" t="s">
        <v>5280</v>
      </c>
      <c r="V121" s="1026"/>
      <c r="W121" s="1025" t="s">
        <v>2944</v>
      </c>
      <c r="X121" s="821" t="s">
        <v>2399</v>
      </c>
      <c r="Y121" s="1026"/>
      <c r="Z121" s="356"/>
      <c r="AA121" s="821">
        <v>3</v>
      </c>
      <c r="AB121" s="1026">
        <v>2</v>
      </c>
      <c r="AC121" s="1025"/>
      <c r="AD121" s="1025"/>
      <c r="AF121" s="1026"/>
      <c r="AG121" s="1025"/>
      <c r="AH121" s="1025"/>
    </row>
    <row r="122" spans="1:35" ht="43.5" customHeight="1">
      <c r="A122" s="821">
        <v>120</v>
      </c>
      <c r="B122" s="1026" t="s">
        <v>4368</v>
      </c>
      <c r="C122" s="822" t="s">
        <v>235</v>
      </c>
      <c r="D122" s="356" t="s">
        <v>4997</v>
      </c>
      <c r="E122" s="1025" t="s">
        <v>4369</v>
      </c>
      <c r="F122" s="1025" t="s">
        <v>5281</v>
      </c>
      <c r="G122" s="1025" t="s">
        <v>4371</v>
      </c>
      <c r="I122" s="1025"/>
      <c r="J122" s="1026">
        <v>4</v>
      </c>
      <c r="K122" s="356" t="s">
        <v>2791</v>
      </c>
      <c r="L122" s="356" t="s">
        <v>2821</v>
      </c>
      <c r="M122" s="1062">
        <v>46091</v>
      </c>
      <c r="N122" s="356" t="s">
        <v>2791</v>
      </c>
      <c r="O122" s="1026">
        <v>18</v>
      </c>
      <c r="P122" s="1026" t="s">
        <v>1015</v>
      </c>
      <c r="Q122" s="1026"/>
      <c r="R122" s="1025"/>
      <c r="S122" s="1025"/>
      <c r="T122" s="1026"/>
      <c r="U122" s="1026"/>
      <c r="V122" s="1026"/>
      <c r="W122" s="1026" t="s">
        <v>583</v>
      </c>
      <c r="X122" s="1026"/>
      <c r="Y122" s="1026"/>
      <c r="Z122" s="1025"/>
      <c r="AA122" s="1026"/>
      <c r="AB122" s="1026"/>
      <c r="AC122" s="1025"/>
      <c r="AD122" s="1025"/>
      <c r="AE122" s="540" t="s">
        <v>5101</v>
      </c>
      <c r="AF122" s="1026"/>
      <c r="AG122" s="1025"/>
      <c r="AH122" s="1025"/>
    </row>
    <row r="123" spans="1:35" ht="409.6" customHeight="1">
      <c r="A123" s="1026">
        <v>121</v>
      </c>
      <c r="B123" s="1123" t="s">
        <v>5282</v>
      </c>
      <c r="C123" s="1033" t="s">
        <v>985</v>
      </c>
      <c r="D123" s="1025" t="s">
        <v>526</v>
      </c>
      <c r="E123" s="356" t="s">
        <v>4574</v>
      </c>
      <c r="F123" s="356" t="s">
        <v>5283</v>
      </c>
      <c r="G123" s="356" t="s">
        <v>4576</v>
      </c>
      <c r="H123" s="822" t="s">
        <v>5284</v>
      </c>
      <c r="I123" s="356" t="s">
        <v>4578</v>
      </c>
      <c r="J123" s="821">
        <v>4</v>
      </c>
      <c r="K123" s="356" t="s">
        <v>4579</v>
      </c>
      <c r="L123" s="356" t="s">
        <v>2821</v>
      </c>
      <c r="M123" s="1069">
        <v>46090</v>
      </c>
      <c r="N123" s="1026" t="s">
        <v>4580</v>
      </c>
      <c r="O123" s="1026"/>
      <c r="P123" s="1026" t="s">
        <v>1015</v>
      </c>
      <c r="Q123" s="1026"/>
      <c r="R123" s="1025"/>
      <c r="S123" s="1025"/>
      <c r="T123" s="1026"/>
      <c r="U123" s="1026"/>
      <c r="V123" s="1026"/>
      <c r="W123" s="1025" t="s">
        <v>583</v>
      </c>
      <c r="X123" s="1026"/>
      <c r="Y123" s="1026"/>
      <c r="Z123" s="1025"/>
      <c r="AA123" s="1026"/>
      <c r="AB123" s="1026"/>
      <c r="AC123" s="1025" t="s">
        <v>5285</v>
      </c>
      <c r="AD123" s="1025"/>
      <c r="AE123" s="1025"/>
      <c r="AF123" s="1026"/>
      <c r="AG123" s="1025"/>
      <c r="AH123" s="1025"/>
    </row>
    <row r="124" spans="1:35" ht="409.6" customHeight="1">
      <c r="A124" s="821">
        <v>122</v>
      </c>
      <c r="B124" s="1026" t="s">
        <v>5286</v>
      </c>
      <c r="C124" s="1025" t="s">
        <v>180</v>
      </c>
      <c r="D124" s="1025" t="s">
        <v>4212</v>
      </c>
      <c r="E124" s="1025" t="s">
        <v>4283</v>
      </c>
      <c r="F124" s="1120" t="s">
        <v>4582</v>
      </c>
      <c r="G124" s="1025" t="s">
        <v>2235</v>
      </c>
      <c r="H124" s="1025"/>
      <c r="I124" s="1033" t="s">
        <v>4583</v>
      </c>
      <c r="J124" s="1026">
        <v>4</v>
      </c>
      <c r="K124" s="1033" t="s">
        <v>5287</v>
      </c>
      <c r="L124" s="1025" t="s">
        <v>2511</v>
      </c>
      <c r="M124" s="1069">
        <v>46058</v>
      </c>
      <c r="N124" s="1026" t="s">
        <v>2844</v>
      </c>
      <c r="O124" s="1026">
        <v>80</v>
      </c>
      <c r="P124" s="1026">
        <v>1</v>
      </c>
      <c r="Q124" s="1026">
        <v>3</v>
      </c>
      <c r="R124" s="1025"/>
      <c r="S124" s="1025" t="s">
        <v>5288</v>
      </c>
      <c r="T124" s="1026"/>
      <c r="U124" s="1026"/>
      <c r="V124" s="1026" t="s">
        <v>4440</v>
      </c>
      <c r="W124" s="1025" t="s">
        <v>2944</v>
      </c>
      <c r="X124" s="1026">
        <v>4</v>
      </c>
      <c r="Y124" s="1026" t="s">
        <v>1315</v>
      </c>
      <c r="Z124" s="1025">
        <v>5</v>
      </c>
      <c r="AA124" s="1026">
        <v>55</v>
      </c>
      <c r="AB124" s="1026"/>
      <c r="AC124" s="1025"/>
      <c r="AD124" s="1025"/>
      <c r="AE124" s="1078" t="s">
        <v>4586</v>
      </c>
      <c r="AF124" s="1026"/>
      <c r="AG124" s="1025"/>
      <c r="AH124" s="1025"/>
    </row>
    <row r="125" spans="1:35" ht="159.6">
      <c r="A125" s="1026">
        <v>123</v>
      </c>
      <c r="B125" s="1139" t="s">
        <v>5289</v>
      </c>
      <c r="C125" s="356" t="s">
        <v>180</v>
      </c>
      <c r="D125" s="356" t="s">
        <v>42</v>
      </c>
      <c r="E125" s="356" t="s">
        <v>4160</v>
      </c>
      <c r="F125" s="786" t="s">
        <v>5290</v>
      </c>
      <c r="G125" s="356" t="s">
        <v>5291</v>
      </c>
      <c r="I125" s="822" t="s">
        <v>5292</v>
      </c>
      <c r="J125" s="821">
        <v>4</v>
      </c>
      <c r="K125" s="822" t="s">
        <v>2844</v>
      </c>
      <c r="L125" s="356" t="s">
        <v>2511</v>
      </c>
      <c r="N125" s="821" t="s">
        <v>2844</v>
      </c>
      <c r="O125" s="821">
        <v>10</v>
      </c>
      <c r="P125" s="1026">
        <v>5</v>
      </c>
      <c r="Q125" s="1026">
        <v>4</v>
      </c>
      <c r="R125" s="1025"/>
      <c r="S125" s="1102" t="s">
        <v>5293</v>
      </c>
      <c r="T125" s="1026"/>
      <c r="U125" s="1026"/>
      <c r="V125" s="1026" t="s">
        <v>4440</v>
      </c>
      <c r="W125" s="1025" t="s">
        <v>2944</v>
      </c>
      <c r="X125" s="1026">
        <v>4</v>
      </c>
      <c r="Y125" s="1026" t="s">
        <v>6</v>
      </c>
      <c r="Z125" s="1025"/>
      <c r="AA125" s="1026">
        <v>4</v>
      </c>
      <c r="AB125" s="1026"/>
      <c r="AC125" s="1025"/>
      <c r="AD125" s="1025"/>
      <c r="AE125" s="1025"/>
      <c r="AF125" s="1026"/>
      <c r="AG125" s="1025"/>
      <c r="AH125" s="1025"/>
    </row>
    <row r="126" spans="1:35" ht="72.599999999999994">
      <c r="A126" s="821">
        <v>124</v>
      </c>
      <c r="B126" s="1026"/>
      <c r="C126" s="1033" t="s">
        <v>4664</v>
      </c>
      <c r="D126" s="1033" t="s">
        <v>4664</v>
      </c>
      <c r="E126" s="1025" t="s">
        <v>4665</v>
      </c>
      <c r="F126" s="1025" t="s">
        <v>4666</v>
      </c>
      <c r="G126" s="1025" t="s">
        <v>4667</v>
      </c>
      <c r="H126" s="1025" t="s">
        <v>4668</v>
      </c>
      <c r="I126" s="1025"/>
      <c r="J126" s="1026">
        <v>4</v>
      </c>
      <c r="K126" s="356" t="s">
        <v>4008</v>
      </c>
      <c r="L126" s="1026" t="s">
        <v>2525</v>
      </c>
      <c r="M126" s="1069"/>
      <c r="N126" s="1026" t="s">
        <v>607</v>
      </c>
      <c r="O126" s="1026"/>
      <c r="P126" s="1026">
        <v>4</v>
      </c>
      <c r="Q126" s="1026"/>
      <c r="R126" s="1025"/>
      <c r="S126" s="1025" t="s">
        <v>4669</v>
      </c>
      <c r="T126" s="1026"/>
      <c r="U126" s="1026"/>
      <c r="V126" s="1075">
        <v>46120</v>
      </c>
      <c r="W126" s="1025" t="s">
        <v>2944</v>
      </c>
      <c r="X126" s="1026">
        <v>4</v>
      </c>
      <c r="Y126" s="1026" t="s">
        <v>6</v>
      </c>
      <c r="Z126" s="1025"/>
      <c r="AA126" s="1026">
        <v>26</v>
      </c>
      <c r="AB126" s="1026"/>
      <c r="AC126" s="1025"/>
      <c r="AE126" s="137" t="s">
        <v>4670</v>
      </c>
      <c r="AF126" s="1026"/>
      <c r="AG126" s="1025"/>
      <c r="AH126" s="1025"/>
    </row>
    <row r="127" spans="1:35" ht="72.599999999999994">
      <c r="A127" s="1026">
        <v>125</v>
      </c>
      <c r="B127" s="1026"/>
      <c r="C127" s="356" t="s">
        <v>2428</v>
      </c>
      <c r="D127" s="356" t="s">
        <v>2428</v>
      </c>
      <c r="E127" s="1025" t="s">
        <v>5294</v>
      </c>
      <c r="F127" s="1025" t="s">
        <v>5295</v>
      </c>
      <c r="G127" s="1025" t="s">
        <v>5296</v>
      </c>
      <c r="H127" s="1025" t="s">
        <v>5297</v>
      </c>
      <c r="I127" s="1025"/>
      <c r="J127" s="1026">
        <v>4</v>
      </c>
      <c r="K127" s="356" t="s">
        <v>4008</v>
      </c>
      <c r="L127" s="1026" t="s">
        <v>2525</v>
      </c>
      <c r="M127" s="1069"/>
      <c r="N127" s="1026" t="s">
        <v>607</v>
      </c>
      <c r="O127" s="1026"/>
      <c r="P127" s="1026">
        <v>4</v>
      </c>
      <c r="Q127" s="1026"/>
      <c r="R127" s="1025"/>
      <c r="S127" s="1025" t="s">
        <v>5298</v>
      </c>
      <c r="T127" s="1026"/>
      <c r="U127" s="1026"/>
      <c r="V127" s="1075"/>
      <c r="W127" s="1025" t="s">
        <v>2944</v>
      </c>
      <c r="X127" s="1026">
        <v>4</v>
      </c>
      <c r="Y127" s="1026" t="s">
        <v>6</v>
      </c>
      <c r="Z127" s="1025"/>
      <c r="AA127" s="1026"/>
      <c r="AB127" s="1026"/>
      <c r="AC127" s="1025"/>
      <c r="AD127" s="1075">
        <v>46167</v>
      </c>
      <c r="AE127" s="597" t="s">
        <v>1760</v>
      </c>
      <c r="AF127" s="1026"/>
      <c r="AG127" s="1025"/>
      <c r="AH127" s="1025"/>
    </row>
    <row r="128" spans="1:35" ht="72.599999999999994">
      <c r="A128" s="1026">
        <v>126</v>
      </c>
      <c r="B128" s="1026"/>
      <c r="C128" s="1033" t="s">
        <v>4671</v>
      </c>
      <c r="D128" s="1033" t="s">
        <v>4671</v>
      </c>
      <c r="E128" s="1025" t="s">
        <v>4672</v>
      </c>
      <c r="F128" s="1025" t="s">
        <v>4673</v>
      </c>
      <c r="G128" s="1025" t="s">
        <v>4674</v>
      </c>
      <c r="H128" s="1025" t="s">
        <v>4675</v>
      </c>
      <c r="I128" s="1025" t="s">
        <v>4676</v>
      </c>
      <c r="J128" s="1026">
        <v>5</v>
      </c>
      <c r="K128" s="356" t="s">
        <v>4008</v>
      </c>
      <c r="L128" s="1026" t="s">
        <v>2525</v>
      </c>
      <c r="M128" s="1069"/>
      <c r="N128" s="1026" t="s">
        <v>607</v>
      </c>
      <c r="O128" s="1026"/>
      <c r="P128" s="1026"/>
      <c r="Q128" s="1026"/>
      <c r="R128" s="1025"/>
      <c r="S128" s="1025" t="s">
        <v>4677</v>
      </c>
      <c r="T128" s="1026"/>
      <c r="U128" s="1026"/>
      <c r="V128" s="1168"/>
      <c r="W128" s="1025" t="s">
        <v>583</v>
      </c>
      <c r="X128" s="1026"/>
      <c r="Y128" s="1026"/>
      <c r="Z128" s="1025"/>
      <c r="AA128" s="1026"/>
      <c r="AB128" s="1026"/>
      <c r="AC128" s="1025" t="s">
        <v>5299</v>
      </c>
      <c r="AD128" s="1025"/>
      <c r="AE128" s="596" t="s">
        <v>4678</v>
      </c>
      <c r="AF128" s="1026"/>
      <c r="AG128" s="1025"/>
      <c r="AH128" s="1025"/>
      <c r="AI128" s="356" t="s">
        <v>5300</v>
      </c>
    </row>
    <row r="129" spans="1:34" ht="217.5">
      <c r="A129" s="821">
        <v>127</v>
      </c>
      <c r="B129" s="1026"/>
      <c r="C129" s="1033" t="s">
        <v>1196</v>
      </c>
      <c r="D129" s="1033" t="s">
        <v>1196</v>
      </c>
      <c r="E129" s="1025" t="s">
        <v>5301</v>
      </c>
      <c r="F129" s="1025" t="s">
        <v>5302</v>
      </c>
      <c r="G129" s="1025" t="s">
        <v>5303</v>
      </c>
      <c r="H129" s="1025" t="s">
        <v>5304</v>
      </c>
      <c r="I129" s="1025" t="s">
        <v>5305</v>
      </c>
      <c r="J129" s="1026">
        <v>4</v>
      </c>
      <c r="K129" s="1025" t="s">
        <v>5306</v>
      </c>
      <c r="L129" s="1026" t="s">
        <v>2525</v>
      </c>
      <c r="M129" s="1069"/>
      <c r="N129" s="1026" t="s">
        <v>607</v>
      </c>
      <c r="O129" s="1026"/>
      <c r="P129" s="1026">
        <v>1</v>
      </c>
      <c r="Q129" s="1026"/>
      <c r="R129" s="1025"/>
      <c r="S129" s="1025" t="s">
        <v>5307</v>
      </c>
      <c r="T129" s="1026"/>
      <c r="U129" s="1026"/>
      <c r="V129" s="1168">
        <v>46093</v>
      </c>
      <c r="W129" s="1025" t="s">
        <v>2944</v>
      </c>
      <c r="X129" s="1026">
        <v>4</v>
      </c>
      <c r="Y129" s="1026" t="s">
        <v>1315</v>
      </c>
      <c r="Z129" s="1025">
        <v>5</v>
      </c>
      <c r="AA129" s="1025" t="s">
        <v>5308</v>
      </c>
      <c r="AB129" s="1025"/>
      <c r="AC129" s="1025"/>
      <c r="AD129" s="1025"/>
      <c r="AE129" s="597" t="s">
        <v>4817</v>
      </c>
      <c r="AF129" s="1026"/>
      <c r="AG129" s="1025"/>
      <c r="AH129" s="1025"/>
    </row>
    <row r="130" spans="1:34" ht="159.6">
      <c r="A130" s="1026">
        <v>128</v>
      </c>
      <c r="B130" s="1026"/>
      <c r="C130" s="1033" t="s">
        <v>1185</v>
      </c>
      <c r="D130" s="1033" t="s">
        <v>1185</v>
      </c>
      <c r="E130" s="1025" t="s">
        <v>5309</v>
      </c>
      <c r="F130" s="1025" t="s">
        <v>4823</v>
      </c>
      <c r="G130" s="1025" t="s">
        <v>5310</v>
      </c>
      <c r="H130" s="1025" t="s">
        <v>4824</v>
      </c>
      <c r="I130" s="1025" t="s">
        <v>5305</v>
      </c>
      <c r="J130" s="1026">
        <v>4</v>
      </c>
      <c r="K130" s="1025" t="s">
        <v>5306</v>
      </c>
      <c r="L130" s="1026" t="s">
        <v>2525</v>
      </c>
      <c r="M130" s="1069"/>
      <c r="N130" s="1026" t="s">
        <v>607</v>
      </c>
      <c r="O130" s="1026"/>
      <c r="P130" s="1026">
        <v>2</v>
      </c>
      <c r="Q130" s="1026"/>
      <c r="R130" s="1025"/>
      <c r="S130" s="1025" t="s">
        <v>4826</v>
      </c>
      <c r="T130" s="1026"/>
      <c r="U130" s="1026"/>
      <c r="V130" s="1168">
        <v>46094</v>
      </c>
      <c r="W130" s="1025" t="s">
        <v>2944</v>
      </c>
      <c r="X130" s="1026">
        <v>4</v>
      </c>
      <c r="Y130" s="1026" t="s">
        <v>1315</v>
      </c>
      <c r="Z130" s="1025">
        <v>5</v>
      </c>
      <c r="AA130" s="1026">
        <v>25</v>
      </c>
      <c r="AB130" s="1026"/>
      <c r="AC130" s="1025"/>
      <c r="AD130" s="1025"/>
      <c r="AE130" s="596" t="s">
        <v>4827</v>
      </c>
      <c r="AF130" s="1026"/>
      <c r="AG130" s="1025"/>
      <c r="AH130" s="1025"/>
    </row>
    <row r="131" spans="1:34" ht="29.1">
      <c r="A131" s="1026">
        <v>129</v>
      </c>
      <c r="B131" s="1026"/>
      <c r="C131" s="1033" t="s">
        <v>222</v>
      </c>
      <c r="D131" s="1025" t="s">
        <v>5311</v>
      </c>
      <c r="E131" s="1025" t="s">
        <v>5312</v>
      </c>
      <c r="F131" s="1025"/>
      <c r="G131" s="1025"/>
      <c r="H131" s="1025"/>
      <c r="I131" s="1025"/>
      <c r="J131" s="1026">
        <v>4</v>
      </c>
      <c r="K131" s="1025"/>
      <c r="L131" s="1026" t="s">
        <v>2821</v>
      </c>
      <c r="M131" s="1069"/>
      <c r="N131" s="1026" t="s">
        <v>384</v>
      </c>
      <c r="O131" s="1026"/>
      <c r="P131" s="1026"/>
      <c r="Q131" s="1026"/>
      <c r="R131" s="1025"/>
      <c r="S131" s="1025" t="s">
        <v>5313</v>
      </c>
      <c r="T131" s="1026"/>
      <c r="U131" s="1026"/>
      <c r="V131" s="1026"/>
      <c r="W131" s="1025" t="s">
        <v>1710</v>
      </c>
      <c r="X131" s="1026"/>
      <c r="Y131" s="1026"/>
      <c r="Z131" s="1025"/>
      <c r="AA131" s="1026"/>
      <c r="AB131" s="1026"/>
      <c r="AC131" s="1025" t="s">
        <v>5314</v>
      </c>
      <c r="AD131" s="1167">
        <v>46168</v>
      </c>
      <c r="AE131" s="1025"/>
      <c r="AF131" s="1026"/>
      <c r="AG131" s="1025"/>
      <c r="AH131" s="1025"/>
    </row>
    <row r="132" spans="1:34" ht="29.1">
      <c r="A132" s="821">
        <v>130</v>
      </c>
      <c r="B132" s="821" t="s">
        <v>5315</v>
      </c>
      <c r="C132" s="1033" t="s">
        <v>2170</v>
      </c>
      <c r="D132" s="1025" t="s">
        <v>5316</v>
      </c>
      <c r="E132" s="1025" t="s">
        <v>5312</v>
      </c>
      <c r="F132" s="1025"/>
      <c r="G132" s="1025"/>
      <c r="H132" s="1025"/>
      <c r="I132" s="1025"/>
      <c r="J132" s="1026">
        <v>4</v>
      </c>
      <c r="K132" s="1025"/>
      <c r="L132" s="1026" t="s">
        <v>2821</v>
      </c>
      <c r="M132" s="1069"/>
      <c r="N132" s="1026" t="s">
        <v>384</v>
      </c>
      <c r="O132" s="1026"/>
      <c r="P132" s="1026"/>
      <c r="Q132" s="1026">
        <v>3</v>
      </c>
      <c r="R132" s="1025"/>
      <c r="S132" s="1025" t="s">
        <v>5317</v>
      </c>
      <c r="T132" s="1026"/>
      <c r="U132" s="1026"/>
      <c r="V132" s="1026"/>
      <c r="W132" s="1025" t="s">
        <v>2944</v>
      </c>
      <c r="X132" s="1026">
        <v>4</v>
      </c>
      <c r="Y132" s="1026" t="s">
        <v>6</v>
      </c>
      <c r="Z132" s="1025"/>
      <c r="AA132" s="1026">
        <v>8</v>
      </c>
      <c r="AB132" s="1026">
        <v>1</v>
      </c>
      <c r="AC132" s="1025"/>
      <c r="AD132" s="1167">
        <v>46168</v>
      </c>
      <c r="AE132" s="1025"/>
      <c r="AF132" s="1026"/>
      <c r="AG132" s="1025"/>
      <c r="AH132" s="1025"/>
    </row>
    <row r="133" spans="1:34" ht="409.6" customHeight="1">
      <c r="A133" s="1026">
        <v>131</v>
      </c>
      <c r="B133" s="1026" t="s">
        <v>3695</v>
      </c>
      <c r="C133" s="822" t="s">
        <v>42</v>
      </c>
      <c r="D133" s="356" t="s">
        <v>3696</v>
      </c>
      <c r="E133" s="356" t="s">
        <v>3637</v>
      </c>
      <c r="F133" s="356" t="s">
        <v>3638</v>
      </c>
      <c r="G133" s="356" t="s">
        <v>3639</v>
      </c>
      <c r="H133" s="356" t="s">
        <v>3640</v>
      </c>
      <c r="I133" s="800" t="s">
        <v>3641</v>
      </c>
      <c r="J133" s="821">
        <v>4</v>
      </c>
      <c r="K133" s="356" t="s">
        <v>3020</v>
      </c>
      <c r="L133" s="356" t="s">
        <v>2821</v>
      </c>
      <c r="M133" s="1069"/>
      <c r="O133" s="1026"/>
      <c r="P133" s="1026" t="s">
        <v>1015</v>
      </c>
      <c r="Q133" s="1026"/>
      <c r="S133" s="356" t="s">
        <v>5318</v>
      </c>
      <c r="T133" s="1026"/>
      <c r="U133" s="1026"/>
      <c r="V133" s="1026"/>
      <c r="W133" s="1025" t="s">
        <v>583</v>
      </c>
      <c r="X133" s="1026"/>
      <c r="Y133" s="1026"/>
      <c r="Z133" s="1025"/>
      <c r="AA133" s="1026"/>
      <c r="AB133" s="1026"/>
      <c r="AC133" s="1025" t="s">
        <v>5111</v>
      </c>
      <c r="AD133" s="1025"/>
      <c r="AF133" s="1026"/>
      <c r="AG133" s="1025"/>
      <c r="AH133" s="1025"/>
    </row>
    <row r="134" spans="1:34" ht="409.6" customHeight="1">
      <c r="A134" s="1026">
        <v>132</v>
      </c>
      <c r="B134" s="1026" t="s">
        <v>5319</v>
      </c>
      <c r="C134" s="356" t="s">
        <v>42</v>
      </c>
      <c r="D134" s="356" t="s">
        <v>42</v>
      </c>
      <c r="E134" s="356" t="s">
        <v>2211</v>
      </c>
      <c r="F134" s="356" t="s">
        <v>5320</v>
      </c>
      <c r="G134" s="356" t="s">
        <v>5321</v>
      </c>
      <c r="H134" s="821"/>
      <c r="I134" s="821"/>
      <c r="J134" s="821">
        <v>4</v>
      </c>
      <c r="K134" s="356" t="s">
        <v>2791</v>
      </c>
      <c r="L134" s="356" t="s">
        <v>2211</v>
      </c>
      <c r="M134" s="1027"/>
      <c r="N134" s="821" t="s">
        <v>46</v>
      </c>
      <c r="O134" s="1108">
        <v>8</v>
      </c>
      <c r="P134" s="1026"/>
      <c r="Q134" s="1026"/>
      <c r="R134" s="821"/>
      <c r="S134" s="540" t="s">
        <v>5322</v>
      </c>
      <c r="T134" s="1026"/>
      <c r="U134" s="1026"/>
      <c r="V134" s="1075">
        <v>46122</v>
      </c>
      <c r="W134" s="1026" t="s">
        <v>583</v>
      </c>
      <c r="X134" s="1025">
        <v>4</v>
      </c>
      <c r="Y134" s="1025" t="s">
        <v>6</v>
      </c>
      <c r="Z134" s="1025"/>
      <c r="AA134" s="1026">
        <v>3</v>
      </c>
      <c r="AB134" s="1026">
        <v>1</v>
      </c>
      <c r="AC134" s="1025"/>
      <c r="AD134" s="1167">
        <v>46167</v>
      </c>
      <c r="AF134" s="1025"/>
      <c r="AG134" s="1025"/>
      <c r="AH134" s="1025"/>
    </row>
    <row r="135" spans="1:34" ht="144.94999999999999">
      <c r="A135" s="821">
        <v>133</v>
      </c>
      <c r="B135" s="1026" t="s">
        <v>5323</v>
      </c>
      <c r="C135" s="356" t="s">
        <v>42</v>
      </c>
      <c r="D135" s="356" t="s">
        <v>42</v>
      </c>
      <c r="E135" s="356" t="s">
        <v>2211</v>
      </c>
      <c r="F135" s="356" t="s">
        <v>5324</v>
      </c>
      <c r="G135" s="356" t="s">
        <v>5325</v>
      </c>
      <c r="H135" s="1070" t="s">
        <v>3293</v>
      </c>
      <c r="I135" s="1068" t="s">
        <v>3293</v>
      </c>
      <c r="J135" s="821">
        <v>2</v>
      </c>
      <c r="K135" s="822" t="s">
        <v>4942</v>
      </c>
      <c r="L135" s="356" t="s">
        <v>2211</v>
      </c>
      <c r="M135" s="1090" t="s">
        <v>3293</v>
      </c>
      <c r="N135" s="821" t="s">
        <v>2791</v>
      </c>
      <c r="O135" s="1074" t="s">
        <v>653</v>
      </c>
      <c r="R135" s="1025"/>
      <c r="S135" s="821" t="s">
        <v>5326</v>
      </c>
      <c r="T135" s="1026"/>
      <c r="U135" s="1026"/>
      <c r="V135" s="1075">
        <v>46044</v>
      </c>
      <c r="W135" s="1026" t="s">
        <v>583</v>
      </c>
      <c r="X135" s="1026">
        <v>4</v>
      </c>
      <c r="Y135" s="1026" t="s">
        <v>6</v>
      </c>
      <c r="Z135" s="1025"/>
      <c r="AA135" s="1026">
        <v>12</v>
      </c>
      <c r="AB135" s="1026">
        <v>1</v>
      </c>
      <c r="AC135" s="1025"/>
      <c r="AD135" s="1025"/>
      <c r="AE135" s="1026" t="s">
        <v>5327</v>
      </c>
      <c r="AF135" s="1025"/>
      <c r="AG135" s="1026" t="str">
        <f>VLOOKUP(C135,'Sprint 3 - Locked'!C:C,1,0)</f>
        <v>AYO Principal</v>
      </c>
      <c r="AH135" s="1025"/>
    </row>
    <row r="136" spans="1:34" ht="130.5">
      <c r="A136" s="1026">
        <v>134</v>
      </c>
      <c r="B136" s="821" t="s">
        <v>5328</v>
      </c>
      <c r="C136" s="356" t="s">
        <v>42</v>
      </c>
      <c r="D136" s="356" t="s">
        <v>5329</v>
      </c>
      <c r="E136" s="356" t="s">
        <v>3558</v>
      </c>
      <c r="F136" s="356" t="s">
        <v>5330</v>
      </c>
      <c r="G136" s="356" t="s">
        <v>5331</v>
      </c>
      <c r="H136" s="356" t="s">
        <v>653</v>
      </c>
      <c r="I136" s="356" t="s">
        <v>5332</v>
      </c>
      <c r="J136" s="821">
        <v>4</v>
      </c>
      <c r="K136" s="822" t="s">
        <v>4942</v>
      </c>
      <c r="L136" s="821" t="s">
        <v>2525</v>
      </c>
      <c r="Q136" s="821">
        <v>5</v>
      </c>
      <c r="S136" s="404" t="s">
        <v>5333</v>
      </c>
      <c r="W136" s="1025" t="s">
        <v>2944</v>
      </c>
      <c r="AA136" s="821">
        <v>35</v>
      </c>
      <c r="AD136" s="1167">
        <v>46167</v>
      </c>
    </row>
    <row r="137" spans="1:34" ht="43.5">
      <c r="A137" s="1026">
        <v>135</v>
      </c>
      <c r="B137" s="1026"/>
      <c r="C137" s="1033" t="s">
        <v>1329</v>
      </c>
      <c r="D137" s="1025"/>
      <c r="E137" s="1025" t="s">
        <v>2230</v>
      </c>
      <c r="F137" s="1025" t="s">
        <v>5334</v>
      </c>
      <c r="G137" s="1025" t="s">
        <v>5335</v>
      </c>
      <c r="H137" s="1025" t="s">
        <v>5335</v>
      </c>
      <c r="I137" s="1025"/>
      <c r="J137" s="1026"/>
      <c r="K137" s="1025"/>
      <c r="L137" s="1026"/>
      <c r="M137" s="1069"/>
      <c r="N137" s="1026" t="s">
        <v>958</v>
      </c>
      <c r="O137" s="1026">
        <v>15</v>
      </c>
      <c r="P137" s="1026"/>
      <c r="Q137" s="1026">
        <v>1</v>
      </c>
      <c r="R137" s="1025"/>
      <c r="S137" s="1025"/>
      <c r="T137" s="1026"/>
      <c r="U137" s="1026"/>
      <c r="V137" s="1026"/>
      <c r="W137" s="1025" t="s">
        <v>5336</v>
      </c>
      <c r="X137" s="1026"/>
      <c r="Y137" s="1026"/>
      <c r="Z137" s="1025"/>
      <c r="AA137" s="1026"/>
      <c r="AB137" s="1026"/>
      <c r="AC137" s="1025"/>
      <c r="AD137" s="1096">
        <v>46167</v>
      </c>
      <c r="AE137" s="1025"/>
      <c r="AF137" s="1026"/>
      <c r="AG137" s="1025"/>
      <c r="AH137" s="1025"/>
    </row>
    <row r="138" spans="1:34" ht="217.5">
      <c r="A138" s="821">
        <v>136</v>
      </c>
      <c r="B138" s="1123" t="s">
        <v>5337</v>
      </c>
      <c r="C138" s="1025" t="s">
        <v>263</v>
      </c>
      <c r="D138" s="1025" t="s">
        <v>1013</v>
      </c>
      <c r="E138" s="80" t="s">
        <v>5338</v>
      </c>
      <c r="F138" s="356" t="s">
        <v>5339</v>
      </c>
      <c r="G138" s="356" t="s">
        <v>5340</v>
      </c>
      <c r="H138" s="1025"/>
      <c r="I138" s="1025" t="s">
        <v>5341</v>
      </c>
      <c r="J138" s="1026">
        <v>1</v>
      </c>
      <c r="K138" s="1025" t="s">
        <v>4103</v>
      </c>
      <c r="L138" s="1025" t="s">
        <v>2525</v>
      </c>
      <c r="M138" s="1069">
        <v>46058</v>
      </c>
      <c r="N138" s="1026" t="s">
        <v>482</v>
      </c>
      <c r="O138" s="1026">
        <v>20</v>
      </c>
      <c r="P138" s="1026">
        <v>3</v>
      </c>
      <c r="Q138" s="1162">
        <v>3</v>
      </c>
      <c r="R138" s="405"/>
      <c r="S138" s="405" t="s">
        <v>5342</v>
      </c>
      <c r="T138" s="1026"/>
      <c r="U138" s="1026"/>
      <c r="V138" s="1075">
        <v>46076</v>
      </c>
      <c r="W138" s="1026" t="s">
        <v>2944</v>
      </c>
      <c r="X138" s="1026">
        <v>3</v>
      </c>
      <c r="Y138" s="1026" t="s">
        <v>6</v>
      </c>
      <c r="Z138" s="1025"/>
      <c r="AA138" s="1026">
        <v>37</v>
      </c>
      <c r="AB138" s="1025"/>
      <c r="AC138" s="1025"/>
      <c r="AD138" s="1138" t="s">
        <v>5343</v>
      </c>
      <c r="AE138" s="1025"/>
      <c r="AF138" s="830" t="s">
        <v>5344</v>
      </c>
      <c r="AG138" s="1025"/>
      <c r="AH138" s="1025"/>
    </row>
    <row r="139" spans="1:34" ht="130.5">
      <c r="A139" s="1026">
        <v>137</v>
      </c>
      <c r="B139" s="1123" t="s">
        <v>5345</v>
      </c>
      <c r="C139" s="1025" t="s">
        <v>263</v>
      </c>
      <c r="D139" s="1025" t="s">
        <v>1013</v>
      </c>
      <c r="E139" s="1025" t="s">
        <v>5346</v>
      </c>
      <c r="F139" s="1025" t="s">
        <v>5347</v>
      </c>
      <c r="G139" s="1025" t="s">
        <v>5348</v>
      </c>
      <c r="H139" s="1025" t="s">
        <v>5349</v>
      </c>
      <c r="I139" s="1025"/>
      <c r="J139" s="1026">
        <v>2</v>
      </c>
      <c r="K139" s="1025" t="s">
        <v>5350</v>
      </c>
      <c r="L139" s="1025" t="s">
        <v>2525</v>
      </c>
      <c r="M139" s="1069">
        <v>46058</v>
      </c>
      <c r="N139" s="1026" t="s">
        <v>482</v>
      </c>
      <c r="O139" s="1026">
        <v>20</v>
      </c>
      <c r="P139" s="1026">
        <v>1</v>
      </c>
      <c r="Q139" s="1162">
        <v>1</v>
      </c>
      <c r="R139" s="596"/>
      <c r="S139" s="596" t="s">
        <v>5351</v>
      </c>
      <c r="T139" s="1026"/>
      <c r="U139" s="1026"/>
      <c r="V139" s="1024">
        <v>46076</v>
      </c>
      <c r="W139" s="1026" t="s">
        <v>2944</v>
      </c>
      <c r="X139" s="1026">
        <v>3</v>
      </c>
      <c r="Y139" s="1026" t="s">
        <v>6</v>
      </c>
      <c r="Z139" s="1025"/>
      <c r="AA139" s="1026">
        <v>20</v>
      </c>
      <c r="AB139" s="1025"/>
      <c r="AC139" s="1025"/>
      <c r="AD139" s="1082" t="s">
        <v>5352</v>
      </c>
      <c r="AE139" s="1025"/>
      <c r="AF139" s="830" t="s">
        <v>5353</v>
      </c>
      <c r="AG139" s="1025"/>
      <c r="AH139" s="1025"/>
    </row>
  </sheetData>
  <sheetProtection selectLockedCells="1" autoFilter="0" selectUnlockedCells="1"/>
  <autoFilter ref="A2:GQ2" xr:uid="{4E98EC1F-2A47-4EEC-A904-60C847B95333}"/>
  <conditionalFormatting sqref="A2">
    <cfRule type="duplicateValues" dxfId="292" priority="21"/>
  </conditionalFormatting>
  <conditionalFormatting sqref="A303:A1048576 A1 B4:B23 A3 B32:B34 B45:B46 B25:B26 B36:B41 B50:B51 B48 B53:B72 B74:B106 B108:B118 A5 A7 A9 A11 A13 A15 A17 A19 A21 A23 A25 A27 A29:B29 A31 A33 A35 A37 A39 A41 A43:B43 A45 A47 A49 A51 A53 A55 A57 A59 A61 A63 A65 A67 A69 A71 A73 A75 A77 A79 A81 A83 A85 A87 A89 A91 A93 A95 A97 A99 A101 A103 A105 A107 A109 A111 A113 A115 A117 A119 A121 A123 A125 A127:A128 A130:A131 A133:A134 A136:A137 A139:A301">
    <cfRule type="duplicateValues" dxfId="291" priority="53"/>
  </conditionalFormatting>
  <conditionalFormatting sqref="B122">
    <cfRule type="duplicateValues" dxfId="290" priority="12"/>
  </conditionalFormatting>
  <conditionalFormatting sqref="B123">
    <cfRule type="duplicateValues" dxfId="289" priority="10"/>
  </conditionalFormatting>
  <conditionalFormatting sqref="B133:B134">
    <cfRule type="duplicateValues" dxfId="288" priority="11"/>
  </conditionalFormatting>
  <conditionalFormatting sqref="E60">
    <cfRule type="duplicateValues" dxfId="287" priority="8"/>
    <cfRule type="duplicateValues" dxfId="286" priority="9"/>
  </conditionalFormatting>
  <conditionalFormatting sqref="E62:E63">
    <cfRule type="duplicateValues" dxfId="285" priority="646"/>
    <cfRule type="duplicateValues" dxfId="284" priority="645"/>
  </conditionalFormatting>
  <conditionalFormatting sqref="E90:E92 E94:E109">
    <cfRule type="duplicateValues" dxfId="283" priority="634"/>
  </conditionalFormatting>
  <conditionalFormatting sqref="E116:E118 E90:E92 E94:E114">
    <cfRule type="duplicateValues" dxfId="282" priority="139"/>
    <cfRule type="duplicateValues" dxfId="281" priority="140"/>
  </conditionalFormatting>
  <conditionalFormatting sqref="F1">
    <cfRule type="duplicateValues" dxfId="280" priority="245"/>
    <cfRule type="duplicateValues" dxfId="279" priority="246"/>
  </conditionalFormatting>
  <conditionalFormatting sqref="F2">
    <cfRule type="duplicateValues" dxfId="278" priority="20"/>
    <cfRule type="duplicateValues" dxfId="277" priority="19"/>
  </conditionalFormatting>
  <conditionalFormatting sqref="F3">
    <cfRule type="duplicateValues" dxfId="276" priority="655"/>
    <cfRule type="duplicateValues" dxfId="275" priority="657"/>
    <cfRule type="duplicateValues" dxfId="274" priority="656"/>
  </conditionalFormatting>
  <conditionalFormatting sqref="F4">
    <cfRule type="duplicateValues" dxfId="273" priority="163"/>
    <cfRule type="duplicateValues" dxfId="272" priority="164"/>
    <cfRule type="duplicateValues" dxfId="271" priority="162"/>
  </conditionalFormatting>
  <conditionalFormatting sqref="F22">
    <cfRule type="duplicateValues" dxfId="270" priority="242"/>
    <cfRule type="duplicateValues" dxfId="269" priority="241"/>
    <cfRule type="duplicateValues" dxfId="268" priority="240"/>
  </conditionalFormatting>
  <conditionalFormatting sqref="F23">
    <cfRule type="duplicateValues" dxfId="267" priority="238"/>
    <cfRule type="duplicateValues" dxfId="266" priority="237"/>
    <cfRule type="duplicateValues" dxfId="265" priority="239"/>
  </conditionalFormatting>
  <conditionalFormatting sqref="F24">
    <cfRule type="duplicateValues" dxfId="264" priority="234"/>
    <cfRule type="duplicateValues" dxfId="263" priority="236"/>
    <cfRule type="duplicateValues" dxfId="262" priority="235"/>
  </conditionalFormatting>
  <conditionalFormatting sqref="F25">
    <cfRule type="duplicateValues" dxfId="261" priority="231"/>
    <cfRule type="duplicateValues" dxfId="260" priority="233"/>
    <cfRule type="duplicateValues" dxfId="259" priority="232"/>
  </conditionalFormatting>
  <conditionalFormatting sqref="F27:F29">
    <cfRule type="duplicateValues" dxfId="258" priority="218"/>
    <cfRule type="duplicateValues" dxfId="257" priority="216"/>
    <cfRule type="duplicateValues" dxfId="256" priority="217"/>
  </conditionalFormatting>
  <conditionalFormatting sqref="F30">
    <cfRule type="duplicateValues" dxfId="255" priority="530"/>
    <cfRule type="duplicateValues" dxfId="254" priority="529"/>
    <cfRule type="duplicateValues" dxfId="253" priority="528"/>
  </conditionalFormatting>
  <conditionalFormatting sqref="F31:F32">
    <cfRule type="duplicateValues" dxfId="252" priority="533"/>
    <cfRule type="duplicateValues" dxfId="251" priority="532"/>
    <cfRule type="duplicateValues" dxfId="250" priority="531"/>
  </conditionalFormatting>
  <conditionalFormatting sqref="F34:F36">
    <cfRule type="duplicateValues" dxfId="249" priority="603"/>
    <cfRule type="duplicateValues" dxfId="248" priority="604"/>
    <cfRule type="duplicateValues" dxfId="247" priority="605"/>
  </conditionalFormatting>
  <conditionalFormatting sqref="F40">
    <cfRule type="duplicateValues" dxfId="246" priority="196"/>
    <cfRule type="duplicateValues" dxfId="245" priority="199"/>
    <cfRule type="duplicateValues" dxfId="244" priority="200"/>
  </conditionalFormatting>
  <conditionalFormatting sqref="F44">
    <cfRule type="duplicateValues" dxfId="243" priority="25"/>
    <cfRule type="duplicateValues" dxfId="242" priority="26"/>
  </conditionalFormatting>
  <conditionalFormatting sqref="F45">
    <cfRule type="duplicateValues" dxfId="241" priority="184"/>
    <cfRule type="duplicateValues" dxfId="240" priority="183"/>
  </conditionalFormatting>
  <conditionalFormatting sqref="F49">
    <cfRule type="duplicateValues" dxfId="239" priority="187"/>
  </conditionalFormatting>
  <conditionalFormatting sqref="F52">
    <cfRule type="duplicateValues" dxfId="238" priority="42"/>
    <cfRule type="duplicateValues" dxfId="237" priority="41"/>
    <cfRule type="duplicateValues" dxfId="236" priority="40"/>
  </conditionalFormatting>
  <conditionalFormatting sqref="F54">
    <cfRule type="duplicateValues" dxfId="235" priority="185"/>
  </conditionalFormatting>
  <conditionalFormatting sqref="F57:F58 H56 F54 F46:F48 F50:F51">
    <cfRule type="duplicateValues" dxfId="234" priority="534"/>
    <cfRule type="duplicateValues" dxfId="233" priority="535"/>
  </conditionalFormatting>
  <conditionalFormatting sqref="F71">
    <cfRule type="duplicateValues" dxfId="232" priority="160"/>
    <cfRule type="duplicateValues" dxfId="231" priority="161"/>
  </conditionalFormatting>
  <conditionalFormatting sqref="F73">
    <cfRule type="duplicateValues" dxfId="230" priority="158"/>
    <cfRule type="duplicateValues" dxfId="229" priority="156"/>
    <cfRule type="duplicateValues" dxfId="228" priority="157"/>
  </conditionalFormatting>
  <conditionalFormatting sqref="F78">
    <cfRule type="duplicateValues" dxfId="227" priority="152"/>
    <cfRule type="duplicateValues" dxfId="226" priority="153"/>
  </conditionalFormatting>
  <conditionalFormatting sqref="F90">
    <cfRule type="duplicateValues" dxfId="225" priority="127"/>
    <cfRule type="duplicateValues" dxfId="224" priority="128"/>
    <cfRule type="duplicateValues" dxfId="223" priority="126"/>
  </conditionalFormatting>
  <conditionalFormatting sqref="F90:F109">
    <cfRule type="duplicateValues" dxfId="222" priority="640"/>
  </conditionalFormatting>
  <conditionalFormatting sqref="F91">
    <cfRule type="duplicateValues" dxfId="221" priority="123"/>
    <cfRule type="duplicateValues" dxfId="220" priority="122"/>
    <cfRule type="duplicateValues" dxfId="219" priority="121"/>
  </conditionalFormatting>
  <conditionalFormatting sqref="F92">
    <cfRule type="duplicateValues" dxfId="218" priority="116"/>
    <cfRule type="duplicateValues" dxfId="217" priority="118"/>
    <cfRule type="duplicateValues" dxfId="216" priority="117"/>
  </conditionalFormatting>
  <conditionalFormatting sqref="F93">
    <cfRule type="duplicateValues" dxfId="215" priority="111"/>
    <cfRule type="duplicateValues" dxfId="214" priority="112"/>
    <cfRule type="duplicateValues" dxfId="213" priority="113"/>
  </conditionalFormatting>
  <conditionalFormatting sqref="F94">
    <cfRule type="duplicateValues" dxfId="212" priority="106"/>
    <cfRule type="duplicateValues" dxfId="211" priority="107"/>
    <cfRule type="duplicateValues" dxfId="210" priority="108"/>
  </conditionalFormatting>
  <conditionalFormatting sqref="F95">
    <cfRule type="duplicateValues" dxfId="209" priority="103"/>
    <cfRule type="duplicateValues" dxfId="208" priority="102"/>
    <cfRule type="duplicateValues" dxfId="207" priority="101"/>
  </conditionalFormatting>
  <conditionalFormatting sqref="F96">
    <cfRule type="duplicateValues" dxfId="206" priority="96"/>
    <cfRule type="duplicateValues" dxfId="205" priority="97"/>
    <cfRule type="duplicateValues" dxfId="204" priority="98"/>
  </conditionalFormatting>
  <conditionalFormatting sqref="F97">
    <cfRule type="duplicateValues" dxfId="203" priority="91"/>
    <cfRule type="duplicateValues" dxfId="202" priority="92"/>
    <cfRule type="duplicateValues" dxfId="201" priority="93"/>
  </conditionalFormatting>
  <conditionalFormatting sqref="F98">
    <cfRule type="duplicateValues" dxfId="200" priority="88"/>
    <cfRule type="duplicateValues" dxfId="199" priority="87"/>
    <cfRule type="duplicateValues" dxfId="198" priority="86"/>
  </conditionalFormatting>
  <conditionalFormatting sqref="F99">
    <cfRule type="duplicateValues" dxfId="197" priority="81"/>
    <cfRule type="duplicateValues" dxfId="196" priority="82"/>
    <cfRule type="duplicateValues" dxfId="195" priority="83"/>
  </conditionalFormatting>
  <conditionalFormatting sqref="F100">
    <cfRule type="duplicateValues" dxfId="194" priority="78"/>
    <cfRule type="duplicateValues" dxfId="193" priority="77"/>
    <cfRule type="duplicateValues" dxfId="192" priority="76"/>
  </conditionalFormatting>
  <conditionalFormatting sqref="F101">
    <cfRule type="duplicateValues" dxfId="191" priority="68"/>
    <cfRule type="duplicateValues" dxfId="190" priority="67"/>
    <cfRule type="duplicateValues" dxfId="189" priority="66"/>
  </conditionalFormatting>
  <conditionalFormatting sqref="F102:F106">
    <cfRule type="duplicateValues" dxfId="188" priority="63"/>
    <cfRule type="duplicateValues" dxfId="187" priority="62"/>
    <cfRule type="duplicateValues" dxfId="186" priority="61"/>
  </conditionalFormatting>
  <conditionalFormatting sqref="F107:F109">
    <cfRule type="duplicateValues" dxfId="185" priority="58"/>
  </conditionalFormatting>
  <conditionalFormatting sqref="F116:F118 F90:F113">
    <cfRule type="duplicateValues" dxfId="184" priority="137"/>
  </conditionalFormatting>
  <conditionalFormatting sqref="F116:F118 F107:F114">
    <cfRule type="duplicateValues" dxfId="183" priority="57"/>
    <cfRule type="duplicateValues" dxfId="182" priority="56"/>
  </conditionalFormatting>
  <conditionalFormatting sqref="F120:F121">
    <cfRule type="duplicateValues" dxfId="181" priority="50"/>
    <cfRule type="duplicateValues" dxfId="180" priority="51"/>
    <cfRule type="duplicateValues" dxfId="179" priority="52"/>
  </conditionalFormatting>
  <conditionalFormatting sqref="F123">
    <cfRule type="duplicateValues" dxfId="178" priority="34"/>
    <cfRule type="duplicateValues" dxfId="177" priority="33"/>
  </conditionalFormatting>
  <conditionalFormatting sqref="F125">
    <cfRule type="duplicateValues" dxfId="176" priority="28"/>
    <cfRule type="duplicateValues" dxfId="175" priority="29"/>
  </conditionalFormatting>
  <conditionalFormatting sqref="F133:F134">
    <cfRule type="duplicateValues" dxfId="174" priority="16"/>
    <cfRule type="duplicateValues" dxfId="173" priority="17"/>
    <cfRule type="duplicateValues" dxfId="172" priority="15"/>
  </conditionalFormatting>
  <conditionalFormatting sqref="F139">
    <cfRule type="duplicateValues" dxfId="171" priority="3"/>
    <cfRule type="duplicateValues" dxfId="170" priority="2"/>
  </conditionalFormatting>
  <conditionalFormatting sqref="F303:F1048576 F122 F61:F70 F37:F39 F5:F13 F16:F17 F26 F42:F43 F33 F72 F81:F83 F87:F88 F124 F126:F132 F135:F137 F140:F301">
    <cfRule type="duplicateValues" dxfId="169" priority="469"/>
    <cfRule type="duplicateValues" dxfId="168" priority="470"/>
  </conditionalFormatting>
  <conditionalFormatting sqref="F114:H114">
    <cfRule type="duplicateValues" dxfId="167" priority="135"/>
    <cfRule type="duplicateValues" dxfId="166" priority="134"/>
  </conditionalFormatting>
  <conditionalFormatting sqref="G1">
    <cfRule type="duplicateValues" dxfId="165" priority="244"/>
  </conditionalFormatting>
  <conditionalFormatting sqref="G2">
    <cfRule type="duplicateValues" dxfId="164" priority="18"/>
  </conditionalFormatting>
  <conditionalFormatting sqref="G10">
    <cfRule type="duplicateValues" dxfId="163" priority="37"/>
    <cfRule type="duplicateValues" dxfId="162" priority="36"/>
  </conditionalFormatting>
  <conditionalFormatting sqref="G18 G20">
    <cfRule type="duplicateValues" dxfId="161" priority="243"/>
  </conditionalFormatting>
  <conditionalFormatting sqref="G19">
    <cfRule type="duplicateValues" dxfId="160" priority="32"/>
  </conditionalFormatting>
  <conditionalFormatting sqref="G23">
    <cfRule type="duplicateValues" dxfId="159" priority="224"/>
    <cfRule type="duplicateValues" dxfId="158" priority="223"/>
  </conditionalFormatting>
  <conditionalFormatting sqref="G24">
    <cfRule type="duplicateValues" dxfId="157" priority="222"/>
    <cfRule type="duplicateValues" dxfId="156" priority="221"/>
  </conditionalFormatting>
  <conditionalFormatting sqref="G25">
    <cfRule type="duplicateValues" dxfId="155" priority="220"/>
    <cfRule type="duplicateValues" dxfId="154" priority="219"/>
  </conditionalFormatting>
  <conditionalFormatting sqref="G27 G29 H28">
    <cfRule type="duplicateValues" dxfId="153" priority="215"/>
    <cfRule type="duplicateValues" dxfId="152" priority="214"/>
  </conditionalFormatting>
  <conditionalFormatting sqref="G34:G36">
    <cfRule type="duplicateValues" dxfId="151" priority="629"/>
    <cfRule type="duplicateValues" dxfId="150" priority="630"/>
  </conditionalFormatting>
  <conditionalFormatting sqref="G40">
    <cfRule type="duplicateValues" dxfId="149" priority="197"/>
    <cfRule type="duplicateValues" dxfId="148" priority="198"/>
  </conditionalFormatting>
  <conditionalFormatting sqref="G44">
    <cfRule type="duplicateValues" dxfId="147" priority="24"/>
  </conditionalFormatting>
  <conditionalFormatting sqref="G45">
    <cfRule type="duplicateValues" dxfId="146" priority="182"/>
  </conditionalFormatting>
  <conditionalFormatting sqref="G52">
    <cfRule type="duplicateValues" dxfId="145" priority="39"/>
    <cfRule type="duplicateValues" dxfId="144" priority="38"/>
  </conditionalFormatting>
  <conditionalFormatting sqref="G54">
    <cfRule type="duplicateValues" dxfId="143" priority="186"/>
  </conditionalFormatting>
  <conditionalFormatting sqref="G57:G58 G54 H55 G46:G51">
    <cfRule type="duplicateValues" dxfId="142" priority="568"/>
  </conditionalFormatting>
  <conditionalFormatting sqref="G68">
    <cfRule type="duplicateValues" dxfId="141" priority="179"/>
    <cfRule type="duplicateValues" dxfId="140" priority="178"/>
  </conditionalFormatting>
  <conditionalFormatting sqref="G71">
    <cfRule type="duplicateValues" dxfId="139" priority="159"/>
  </conditionalFormatting>
  <conditionalFormatting sqref="G73">
    <cfRule type="duplicateValues" dxfId="138" priority="154"/>
    <cfRule type="duplicateValues" dxfId="137" priority="155"/>
  </conditionalFormatting>
  <conditionalFormatting sqref="G78">
    <cfRule type="duplicateValues" dxfId="136" priority="151"/>
  </conditionalFormatting>
  <conditionalFormatting sqref="G90">
    <cfRule type="duplicateValues" dxfId="135" priority="124"/>
    <cfRule type="duplicateValues" dxfId="134" priority="125"/>
  </conditionalFormatting>
  <conditionalFormatting sqref="G91">
    <cfRule type="duplicateValues" dxfId="133" priority="119"/>
    <cfRule type="duplicateValues" dxfId="132" priority="120"/>
  </conditionalFormatting>
  <conditionalFormatting sqref="G92">
    <cfRule type="duplicateValues" dxfId="131" priority="115"/>
    <cfRule type="duplicateValues" dxfId="130" priority="114"/>
  </conditionalFormatting>
  <conditionalFormatting sqref="G93">
    <cfRule type="duplicateValues" dxfId="129" priority="110"/>
    <cfRule type="duplicateValues" dxfId="128" priority="109"/>
  </conditionalFormatting>
  <conditionalFormatting sqref="G94">
    <cfRule type="duplicateValues" dxfId="127" priority="105"/>
    <cfRule type="duplicateValues" dxfId="126" priority="104"/>
  </conditionalFormatting>
  <conditionalFormatting sqref="G95">
    <cfRule type="duplicateValues" dxfId="125" priority="100"/>
    <cfRule type="duplicateValues" dxfId="124" priority="99"/>
  </conditionalFormatting>
  <conditionalFormatting sqref="G96">
    <cfRule type="duplicateValues" dxfId="123" priority="94"/>
    <cfRule type="duplicateValues" dxfId="122" priority="95"/>
  </conditionalFormatting>
  <conditionalFormatting sqref="G97">
    <cfRule type="duplicateValues" dxfId="121" priority="90"/>
    <cfRule type="duplicateValues" dxfId="120" priority="89"/>
  </conditionalFormatting>
  <conditionalFormatting sqref="G98">
    <cfRule type="duplicateValues" dxfId="119" priority="84"/>
    <cfRule type="duplicateValues" dxfId="118" priority="85"/>
  </conditionalFormatting>
  <conditionalFormatting sqref="G99">
    <cfRule type="duplicateValues" dxfId="117" priority="79"/>
    <cfRule type="duplicateValues" dxfId="116" priority="80"/>
  </conditionalFormatting>
  <conditionalFormatting sqref="G100">
    <cfRule type="duplicateValues" dxfId="115" priority="74"/>
    <cfRule type="duplicateValues" dxfId="114" priority="75"/>
  </conditionalFormatting>
  <conditionalFormatting sqref="G101">
    <cfRule type="duplicateValues" dxfId="113" priority="64"/>
    <cfRule type="duplicateValues" dxfId="112" priority="65"/>
  </conditionalFormatting>
  <conditionalFormatting sqref="G102:G106">
    <cfRule type="duplicateValues" dxfId="111" priority="59"/>
    <cfRule type="duplicateValues" dxfId="110" priority="60"/>
  </conditionalFormatting>
  <conditionalFormatting sqref="G107:G109">
    <cfRule type="duplicateValues" dxfId="109" priority="55"/>
  </conditionalFormatting>
  <conditionalFormatting sqref="G116:G118 G107:G113">
    <cfRule type="duplicateValues" dxfId="108" priority="54"/>
  </conditionalFormatting>
  <conditionalFormatting sqref="G120:G121">
    <cfRule type="duplicateValues" dxfId="107" priority="48"/>
    <cfRule type="duplicateValues" dxfId="106" priority="49"/>
  </conditionalFormatting>
  <conditionalFormatting sqref="G123">
    <cfRule type="duplicateValues" dxfId="105" priority="35"/>
  </conditionalFormatting>
  <conditionalFormatting sqref="G125">
    <cfRule type="duplicateValues" dxfId="104" priority="27"/>
  </conditionalFormatting>
  <conditionalFormatting sqref="G133:G134">
    <cfRule type="duplicateValues" dxfId="103" priority="13"/>
    <cfRule type="duplicateValues" dxfId="102" priority="14"/>
  </conditionalFormatting>
  <conditionalFormatting sqref="G139">
    <cfRule type="duplicateValues" dxfId="101" priority="1"/>
  </conditionalFormatting>
  <conditionalFormatting sqref="G303:G1048576 G124 G122 G61:G67 G37:G39 G3:G9 G13:G17 G42:G43 G30:G33 G69:G70 G72 G81:G83 G87:G88 G126:G132 G135:G137 G140:G301">
    <cfRule type="duplicateValues" dxfId="100" priority="479"/>
  </conditionalFormatting>
  <conditionalFormatting sqref="G113:H113">
    <cfRule type="duplicateValues" dxfId="99" priority="136"/>
  </conditionalFormatting>
  <conditionalFormatting sqref="H40">
    <cfRule type="duplicateValues" dxfId="98" priority="194"/>
    <cfRule type="duplicateValues" dxfId="97" priority="195"/>
    <cfRule type="duplicateValues" dxfId="96" priority="193"/>
  </conditionalFormatting>
  <conditionalFormatting sqref="H44">
    <cfRule type="duplicateValues" dxfId="95" priority="22"/>
    <cfRule type="duplicateValues" dxfId="94" priority="23"/>
  </conditionalFormatting>
  <conditionalFormatting sqref="H124">
    <cfRule type="duplicateValues" dxfId="93" priority="31"/>
  </conditionalFormatting>
  <conditionalFormatting sqref="H137">
    <cfRule type="duplicateValues" dxfId="92" priority="6"/>
  </conditionalFormatting>
  <conditionalFormatting sqref="I124">
    <cfRule type="duplicateValues" dxfId="91" priority="30"/>
  </conditionalFormatting>
  <dataValidations count="7">
    <dataValidation allowBlank="1" showInputMessage="1" showErrorMessage="1" sqref="O2 O101 O57:O59 O60:P60 W45 O73 O81:O83 O45:O48 O120:O121 O51 O20 O125 P62:P63 O135 AA120:AA121" xr:uid="{176D961C-B5D1-4B15-A357-9AAE00BEA37B}"/>
    <dataValidation type="list" allowBlank="1" showInputMessage="1" showErrorMessage="1" sqref="R61:R70 R84:R86 R72:R80 R112:R119 R88:R110 R23:R32 R122:R132 R41:R43 R35:R39 R3:R7 R9:R21 R303:R1048576 R135:R137 R140:R301" xr:uid="{9DA5E832-73DF-48CD-9EFB-073448F57A86}">
      <formula1>"High, Medium, Low"</formula1>
    </dataValidation>
    <dataValidation type="list" allowBlank="1" showInputMessage="1" showErrorMessage="1" sqref="J84:J88 J61:J80 J3:J59 J303:J1048576 J90:J301" xr:uid="{E530F598-A57C-4450-9629-5AF628C46453}">
      <formula1>"1, 2, 3, 4, 5, 6, 7, 8, 9, 10, 11, 12"</formula1>
    </dataValidation>
    <dataValidation type="list" allowBlank="1" showInputMessage="1" showErrorMessage="1" sqref="Y63:Y80 T48 U71 Y84:Y86 U87 T111 U44:U59 Y88:Y125 Y128:Y132 X133:X134 Y3:Y43 Y48 Y303:Y1048576 Y61 Y135:Y301" xr:uid="{AEFAC44F-D916-4ECB-889A-A024DBAB999B}">
      <formula1>"Yes, No"</formula1>
    </dataValidation>
    <dataValidation type="list" allowBlank="1" showInputMessage="1" showErrorMessage="1" sqref="M45 L28:L45 L49:L50 L52:L58 L84:L89 L111:L113 L116:L119 L21:L26 L60:L82 L136:L301 L3:L19 L303:L1048576 L124:L132" xr:uid="{1D0AFF96-965B-4E88-A735-95CED9CE4479}">
      <formula1>"New, Enhancement, Bugs, Compliance, Carry Over"</formula1>
    </dataValidation>
    <dataValidation type="list" allowBlank="1" showInputMessage="1" showErrorMessage="1" sqref="T71 X84:X86 T87 T44:T47 S111 T49:T59 X112:X115 X13 X63:X70 X122:X125 X128:X132 X3:X11 X72:X80 AC91:AC93 X88:X90 AC107:AC111 X94:X106 Y116 X15:X43 X48 X303:X1048576 X61 X135:X301" xr:uid="{7F22B3BD-A728-46B0-85F7-62A14545D723}">
      <formula1>"0, 1, 2, 3, 4, 5, 6, 7, 8, 9, 10, 11, 12"</formula1>
    </dataValidation>
    <dataValidation type="list" allowBlank="1" showInputMessage="1" showErrorMessage="1" sqref="W81:W83" xr:uid="{CAAB170A-2D41-4B22-A5E3-1B5329A4A02D}">
      <formula1>"Develop, Deprio, Cancelled, In Assesment"</formula1>
    </dataValidation>
  </dataValidations>
  <hyperlinks>
    <hyperlink ref="AE60" r:id="rId1" display="https://pmicloud.sharepoint.com/:p:/r/teams/Comm.Deployment-Deployment-ID/Shared Documents/00. COMM_DEPLOYMENT/06. SPRINT/1. Sprint 2026/BRD 2026/Sprint 3 - BRD - Compile/Sprint 3 2026 - B2B - Toko, Principal, CITA, MITA, Mitra, Mitra Order/BRD AYO TOKO - Pop Up Revamp.pptx?d=wb4fb381aa173448299edf6afb8859301&amp;csf=1&amp;web=1&amp;e=H3ZZAy" xr:uid="{249EE8DB-279E-450D-921D-3E054CC52DBD}"/>
    <hyperlink ref="AE65" r:id="rId2" display="https://pmicloud.sharepoint.com/:p:/r/teams/Comm.Deployment-Deployment-ID/Shared Documents/00. COMM_DEPLOYMENT/06. SPRINT/1. Sprint 2026/BRD 2026/Sprint 3 - BRD - Compile/Sprint 3 2026 - B2B - Toko, Principal, CITA, MITA, Mitra, Mitra Order/BRD AYO TOKO %26 AYO PRINCIPAL - Search Suggestion.pptx?d=w5ad0b928062e4a3b8bd8c716d046b828&amp;csf=1&amp;web=1&amp;e=ys2rPx" xr:uid="{79097F50-A803-4911-8C3D-C0C1966AEE35}"/>
    <hyperlink ref="S24" r:id="rId3" xr:uid="{61E55071-57BE-412B-BFAD-6494BD1BEA19}"/>
    <hyperlink ref="AE24" r:id="rId4" display="https://pmicloud.sharepoint.com/:p:/r/teams/Comm.Deployment-Deployment-ID/Shared Documents/00. COMM_DEPLOYMENT/06. SPRINT/1. Sprint 2026/BRD 2026/Sprint 1 - BRD - Compile/Sprint 1 2026 - B2B - Toko, Principal, CITA, MITA, Mitra, Mitra Order/Ayo toko Believer - BRD Template 2026 - Nov%2725 Update - FINAL.pptx?d=w1b2d5fb4601946cea72a854860b26b9f&amp;csf=1&amp;web=1&amp;e=mQ3ZMh" xr:uid="{9A2D6BB6-ABC4-4CE6-8C3B-8A56ADF34F9B}"/>
    <hyperlink ref="S35" r:id="rId5" xr:uid="{BAA1ED6F-18E9-4E0F-A154-CDC4DD1141BF}"/>
    <hyperlink ref="S42" r:id="rId6" xr:uid="{AADD224B-EE23-42CD-83BD-79F4C544398F}"/>
    <hyperlink ref="S49" r:id="rId7" xr:uid="{963700A5-455A-4605-9F40-7C2E1A369762}"/>
    <hyperlink ref="AE35" r:id="rId8" display="https://pmicloud.sharepoint.com/:p:/r/teams/Comm.Deployment-Deployment-ID/Shared Documents/00. COMM_DEPLOYMENT/06. SPRINT/1. Sprint 2026/BRD 2026/Sprint 1 - BRD - Compile/Sprint 1 2026 - B2B - Toko, Principal, CITA, MITA, Mitra, Mitra Order/Ayo toko Believer - BRD Template 2026 - Nov%2725 Update - FINAL.pptx?d=w1b2d5fb4601946cea72a854860b26b9f&amp;csf=1&amp;web=1&amp;e=mQ3ZMh" xr:uid="{279BB70F-B45A-49CD-A5AB-1176D471413C}"/>
    <hyperlink ref="AE42" r:id="rId9" display="https://pmicloud.sharepoint.com/:p:/r/teams/Comm.Deployment-Deployment-ID/Shared Documents/00. COMM_DEPLOYMENT/06. SPRINT/1. Sprint 2026/BRD 2026/Sprint 1 - BRD - Compile/Sprint 1 2026 - B2B - Toko, Principal, CITA, MITA, Mitra, Mitra Order/Ayo toko Believer - BRD Template 2026 - Nov%2725 Update - FINAL.pptx?d=w1b2d5fb4601946cea72a854860b26b9f&amp;csf=1&amp;web=1&amp;e=mQ3ZMh" xr:uid="{D6D7E362-68B1-4250-992C-A3B18483BC79}"/>
    <hyperlink ref="AE49" r:id="rId10" display="https://pmicloud.sharepoint.com/:p:/r/teams/Comm.Deployment-Deployment-ID/Shared Documents/00. COMM_DEPLOYMENT/06. SPRINT/1. Sprint 2026/BRD 2026/Sprint 1 - BRD - Compile/Sprint 1 2026 - B2B - Toko, Principal, CITA, MITA, Mitra, Mitra Order/Ayo toko Believer - BRD Template 2026 - Nov%2725 Update - FINAL.pptx?d=w1b2d5fb4601946cea72a854860b26b9f&amp;csf=1&amp;web=1&amp;e=mQ3ZMh" xr:uid="{7BFD8C24-1695-417F-A68A-D78B8668DD5D}"/>
    <hyperlink ref="S119" r:id="rId11" xr:uid="{3E606418-D8B8-49E3-A838-F2C70F4E96A3}"/>
    <hyperlink ref="S118" r:id="rId12" xr:uid="{A172590B-0BA5-4AC6-A35B-2D562356EEA3}"/>
    <hyperlink ref="S116" r:id="rId13" xr:uid="{4A56AA58-4674-47D1-B7D4-69BD6B74094D}"/>
    <hyperlink ref="S120" r:id="rId14" xr:uid="{57683046-9ACC-472B-82AA-12E66B685698}"/>
    <hyperlink ref="S121" r:id="rId15" xr:uid="{2AE3A511-4D79-4F8A-8ADF-F4AB2F6B284D}"/>
    <hyperlink ref="S54" r:id="rId16" xr:uid="{ED12FFAB-7FF6-47FB-85AE-9FB25A96C833}"/>
    <hyperlink ref="S65" r:id="rId17" xr:uid="{EA454EF5-878D-415F-80F0-30C0893CF941}"/>
    <hyperlink ref="AE33" r:id="rId18" xr:uid="{AFCA67A8-585A-4526-9CBC-146564612C03}"/>
    <hyperlink ref="AE40" r:id="rId19" xr:uid="{5C02B45F-83E1-4E61-8926-3CE35C46D325}"/>
    <hyperlink ref="AE119" r:id="rId20" xr:uid="{54477623-176C-4EBE-A6A2-6693020EC428}"/>
    <hyperlink ref="AE51" r:id="rId21" display="https://pmicloud.sharepoint.com/:p:/r/teams/Comm.Deployment-Deployment-ID/Shared Documents/00. COMM_DEPLOYMENT/06. SPRINT/1. Sprint 2026/BRD 2026/Sprint 4 - BRD - Compile/Sprint 4 2026 - MyHero/BRD Update Job Dummy Variance SAP AYO Cancellation.pptx?d=w77535dd7c4af4e24afeae8842be2d97f&amp;csf=1&amp;web=1&amp;e=97Wbj5" xr:uid="{ADF11697-BB20-4138-89B9-0FFC381804B0}"/>
    <hyperlink ref="AE112" r:id="rId22" display="https://pmicloud.sharepoint.com/:p:/r/teams/Comm.Deployment-Deployment-ID/Shared Documents/00. COMM_DEPLOYMENT/06. SPRINT/1. Sprint 2026/BRD 2026/Sprint 4 - BRD - Compile/Sprint 4 2026 - B2B - Toko, Principal, CITA, MITA, Mitra, Mitra Order/04. AYO Principal BRD - Compliance for Sprint 4.pptx?d=w1631c602e95944009f4635e1278441d5&amp;csf=1&amp;web=1&amp;e=3y71ab" xr:uid="{6A3A8C3B-9502-416D-A67C-105610D93507}"/>
    <hyperlink ref="AE32" r:id="rId23" display="https://pmicloud.sharepoint.com/:p:/r/teams/Comm.Deployment-Deployment-ID/Shared Documents/00. COMM_DEPLOYMENT/06. SPRINT/1. Sprint 2026/BRD 2026/Sprint 4 - BRD - Compile/Sprint 4 2026 - B2B - Toko, Principal, CITA, MITA, Mitra, Mitra Order/04. AYO Principal BRD - Compliance for Sprint 4.pptx?d=w1631c602e95944009f4635e1278441d5&amp;csf=1&amp;web=1&amp;e=3y71ab" xr:uid="{E5501145-C171-41A0-B53D-832332F0FCEA}"/>
    <hyperlink ref="AE53" r:id="rId24" display="https://pmicloud.sharepoint.com/:p:/r/teams/Comm.Deployment-Deployment-ID/Shared Documents/00. COMM_DEPLOYMENT/06. SPRINT/1. Sprint 2026/BRD 2026/Sprint 4 - BRD - Compile/Sprint 4 2026 - B2B - Toko, Principal, CITA, MITA, Mitra, Mitra Order/05. AYO Principal BRD -  AYO Principal 2.0 April.pptx?d=w61e39afeb41b4fe1b18cec4d6afaa407&amp;csf=1&amp;web=1&amp;e=p0kHwi" xr:uid="{85E89E21-B6C6-4634-8D4B-7C5807B199E7}"/>
    <hyperlink ref="AE122" r:id="rId25" display="https://pmicloud.sharepoint.com/:p:/r/teams/Comm.Deployment-Deployment-ID/Shared Documents/00. COMM_DEPLOYMENT/06. SPRINT/1. Sprint 2026/BRD 2026/Sprint 4 - BRD - Compile/Sprint 4 2026 - B2B - Toko, Principal, CITA, MITA, Mitra, Mitra Order/05. AYO Principal BRD -  AYO Principal 2.0 April.pptx?d=w61e39afeb41b4fe1b18cec4d6afaa407&amp;csf=1&amp;web=1&amp;e=p0kHwi" xr:uid="{EE601E34-D217-45AE-A8D1-310A7EC5AB92}"/>
    <hyperlink ref="AE92" r:id="rId26" display="https://pmicloud.sharepoint.com/:p:/r/teams/Comm.Deployment-Deployment-ID/Shared Documents/00. COMM_DEPLOYMENT/06. SPRINT/1. Sprint 2026/BRD 2026/Sprint 4 - BRD - Compile/Sprint 4 2026 - MyHero/BRD Enhancement GR Report to differentiate by Partner (ABC, Kopi Jago, Meterai).pptx?d=wc9880b736e6e4b51a2abf1978b225760&amp;csf=1&amp;web=1&amp;e=As37Iz" xr:uid="{A143A6D7-8C1A-4408-94C6-6A8104C4D04A}"/>
    <hyperlink ref="AE74" location="'MYHERO terminate session after '!A1" display="BRD MYHERO terminate session after timeout.pptx" xr:uid="{49EADEE7-A7E1-46C9-82DA-77B9E8F971AA}"/>
    <hyperlink ref="S57" r:id="rId27" display="https://jira.app.pconnect.biz/browse/CDE-48503" xr:uid="{F00CE8BB-1416-48BF-9B27-6945FAB5691C}"/>
    <hyperlink ref="AE57" r:id="rId28" display="https://pmicloud.sharepoint.com/:p:/r/teams/Comm.Deployment-Deployment-ID/Shared Documents/00. COMM_DEPLOYMENT/06. SPRINT/1. Sprint 2026/BRD 2026/Sprint 1 - BRD - Compile/Sprint 1 2026 - B2B - Toko, Principal, CITA, MITA, Mitra, Mitra Order/AYO Toko SFP - Simplify and faster update invoice status (for manual transfer payment).pptx?d=w86437c9b948b4ebc84c4fa8833dc128a&amp;csf=1&amp;web=1&amp;e=bvnsiZ" xr:uid="{32876F4D-C1EA-4B78-B8AC-B2C2C56CA474}"/>
    <hyperlink ref="AE30" r:id="rId29" xr:uid="{4BB1E46A-7DDB-440C-8623-E01E59B0670F}"/>
    <hyperlink ref="AE36" r:id="rId30" xr:uid="{85BDFA0C-E05F-4B17-B9D9-9DF30EEADF55}"/>
    <hyperlink ref="AE109" r:id="rId31" xr:uid="{7AC55379-0A42-429D-A608-BA9EC0AFB00A}"/>
    <hyperlink ref="AE98" r:id="rId32" xr:uid="{3876054F-D363-4660-AFD6-28BA7F8A185A}"/>
    <hyperlink ref="AE97" r:id="rId33" xr:uid="{D7CA7CC1-AE7D-4967-8727-95E7DDB0F232}"/>
    <hyperlink ref="AE96" r:id="rId34" xr:uid="{37823EAF-7ACF-4CD3-822F-14B9F2511879}"/>
    <hyperlink ref="AE99" r:id="rId35" xr:uid="{EC21979E-E84C-4259-9B30-7150D7BC6C62}"/>
    <hyperlink ref="AE61" r:id="rId36" display="https://pmicloud.sharepoint.com/:p:/r/teams/Comm.Deployment-Deployment-ID/Shared Documents/00. COMM_DEPLOYMENT/06. SPRINT/1. Sprint 2026/BRD 2026/Sprint 2 - BRD - Compile/Sprint 2 2026 - MyHero/BRD - Panamas RE Cancel Pre Order Phase 2.pptx?d=wa8d435c632ea4563952299e1dd1c007e&amp;csf=1&amp;web=1&amp;e=dg6Jcv" xr:uid="{1448DC35-6420-4D43-B480-DD73DD115F9B}"/>
    <hyperlink ref="AE63" r:id="rId37" display="https://pmicloud.sharepoint.com/:p:/r/teams/Comm.Deployment-Deployment-ID/Shared Documents/00. COMM_DEPLOYMENT/06. SPRINT/1. Sprint 2026/BRD 2026/Sprint 2 - BRD - Compile/Sprint 2 2026 - MyHero/BRD - Panamas RE Retry Send Cancel Pre Order.pptx?d=wcdf7ce85df5642cca8dc289bc064fb3c&amp;csf=1&amp;web=1&amp;e=pJtKxn" xr:uid="{48917996-8DB5-4148-9B7D-FC1A88D895FD}"/>
    <hyperlink ref="AE66" r:id="rId38" display="https://pmicloud.sharepoint.com/:p:/r/teams/Comm.Deployment-Deployment-ID/Shared Documents/00. COMM_DEPLOYMENT/06. SPRINT/1. Sprint 2026/BRD 2026/Sprint 2 - BRD - Compile/Sprint 2 2026 - MyHero/BRD Changes for WMS Sales TA RE Data.pptx?d=wb3e0ecaeb58a49d38cd6ad015e2a20a0&amp;csf=1&amp;web=1&amp;e=mzAFC1" xr:uid="{FFE313B8-AB3C-4825-87B7-5B60E6C1F36D}"/>
    <hyperlink ref="AE22" r:id="rId39" display="https://pmicloud.sharepoint.com/:p:/r/teams/Comm.Deployment-Deployment-ID/Shared%20Documents/00.%20COMM_DEPLOYMENT/06.%20SPRINT/1.%20Sprint%202026/BRD%202026/Sprint%204%20-%20BRD%20-%20Compile/Sprint%204%202026%20-%20B2B%20-%20Toko,%20Principal,%20CITA,%20MITA,%20Mitra,%20Mitra%20Order/BRD%20-%20Serbu%20Rabu.pptx?d=w2a0545887200499f810d4ccfca2a3768&amp;csf=1&amp;web=1&amp;e=TVSRSd" xr:uid="{1C77B790-37F5-4F06-AC67-8E8FFC08E5E0}"/>
    <hyperlink ref="AE50" r:id="rId40" xr:uid="{FC206F1D-91F9-41BB-9F0B-5C1704FE6B2E}"/>
    <hyperlink ref="AE124" r:id="rId41" xr:uid="{C1B38449-D17E-429E-AF06-6D4C1DFFD0B9}"/>
    <hyperlink ref="AE18" r:id="rId42" display="https://pmicloud.sharepoint.com/:p:/r/teams/Comm.Deployment-Deployment-ID/Shared Documents/00. COMM_DEPLOYMENT/06. SPRINT/1. Sprint 2026/BRD 2026/Sprint 2 - BRD - Compile/Sprint 2 2026 - DTE/BRD - SMP Auto Verification - Copy.pptx?d=wb7e76e8c0bb94ca3b70798b0a2e76068&amp;csf=1&amp;web=1&amp;e=4N62PD" xr:uid="{2CFE257B-1241-4A99-B608-656E96F1AA59}"/>
    <hyperlink ref="AE27" r:id="rId43" display="https://pmicloud.sharepoint.com/:p:/r/teams/Comm.Deployment-Deployment-ID/Shared%20Documents/00.%20COMM_DEPLOYMENT/06.%20SPRINT/1.%20Sprint%202026/BRD%202026/Sprint%203%20-%20BRD%20-%20Compile/Sprint%203%202026%20-%20B2B%20-%20Toko,%20Principal,%20CITA,%20MITA,%20Mitra,%20Mitra%20Order/Sprint%203%202026%20-%20AYO%20Mitra%20Order%20-%20Sync%20Upload%20Improvement.pptx?d=w64637866817f42fe97dc0805db2d4437&amp;csf=1&amp;web=1&amp;e=yEGNS5" xr:uid="{4E7D2FF1-0809-4038-B865-BFFE795E33FC}"/>
    <hyperlink ref="AE43" r:id="rId44" xr:uid="{EDB59FE9-9B0B-4E0A-8746-D2ECF26D369D}"/>
    <hyperlink ref="AE54" r:id="rId45" xr:uid="{4D900EAA-8BFF-4111-8854-40BB9895BA7A}"/>
    <hyperlink ref="AE114" r:id="rId46" display="https://pmicloud.sharepoint.com/:p:/r/teams/Comm.Deployment-Deployment-ID/Shared Documents/00. COMM_DEPLOYMENT/06. SPRINT/1. Sprint 2026/BRD 2026/Sprint 3 - BRD - Compile/Sprint 3 2026 - MyHero/Split Invoice Tax %26 Non Tax.pptx?d=wdddf0bb7b29c4f778940cd934490695e&amp;csf=1&amp;web=1&amp;e=orMppP" xr:uid="{ACBC8B29-7918-4DEC-92D0-F5D0C0F9900D}"/>
    <hyperlink ref="AE90" r:id="rId47" display="https://pmicloud.sharepoint.com/:p:/r/teams/Comm.Deployment-Deployment-ID/Shared Documents/00. COMM_DEPLOYMENT/06. SPRINT/1. Sprint 2026/BRD 2026/Sprint 3 - BRD - Compile/Sprint 3 2026 - MyHero/BRD - Report Filter Business Model.pptx?d=w89c65e47670b42baaefef4d78a0f870b&amp;csf=1&amp;web=1&amp;e=gyPxDC" xr:uid="{6FFC47C1-5FE1-48BE-95E0-CDDEF9A0F119}"/>
    <hyperlink ref="AE11" r:id="rId48" display="https://pmicloud.sharepoint.com/:p:/r/teams/Comm.Deployment-Deployment-ID/_layouts/15/Doc.aspx?sourcedoc=%7BC94BF00D-574A-4C7C-8E3D-CA3D8749CF22%7D&amp;file=BRD%20-%20My%20Hero%20Customer%20Data%20Privacy.pptx&amp;action=edit&amp;mobileredirect=true" xr:uid="{1F09E326-F581-4260-ADC1-0A27B0BDE813}"/>
    <hyperlink ref="AE88" r:id="rId49" display="https://pmicloud.sharepoint.com/:p:/r/teams/Comm.Deployment-Deployment-ID/Shared Documents/00. COMM_DEPLOYMENT/06. SPRINT/1. Sprint 2026/BRD 2026/Sprint 3 - BRD - Compile/Sprint 3 2026 - MyHero/BRD - Adjust product category to Busn Model.pptx?d=w2125b1ff09b2407f8637e6bf2aeb9c98&amp;csf=1&amp;web=1&amp;e=4UE7oE" xr:uid="{4C1C4A0C-C7A4-46FA-834A-423DAFCF9B39}"/>
    <hyperlink ref="AE12" r:id="rId50" display="https://pmicloud.sharepoint.com/:p:/r/teams/Comm.Deployment-Deployment-ID/Shared Documents/00. COMM_DEPLOYMENT/06. SPRINT/1. Sprint 2026/BRD 2026/Sprint 3 - BRD - Compile/Sprint 3 2026 - MyHero/BRD Enhancement and Revision for Batch JOB SOX SAP vs AYO Panamas.pptx?d=w9de96fc475e942b086067072383c6c1e&amp;csf=1&amp;web=1&amp;e=rhQp77" xr:uid="{60458CB7-DA6B-48D4-89DC-F0F3FB0A5CE0}"/>
    <hyperlink ref="AE103" r:id="rId51" display="https://pmicloud.sharepoint.com/:p:/r/teams/Comm.Deployment-Deployment-ID/Shared Documents/00. COMM_DEPLOYMENT/06. SPRINT/1. Sprint 2026/BRD 2026/Sprint 3 - BRD - Compile/Sprint 3 2026 - MyHero/BRD WEE Pre Order (Delivery Date Revision) - 2026.pptx?d=w48c7fa7fe6b14e818a3b79b981db2e10&amp;csf=1&amp;web=1&amp;e=L9r8ky" xr:uid="{8C486B2B-3732-43C0-9DFF-E2706C32AEEC}"/>
    <hyperlink ref="AE13" r:id="rId52" display="https://pmicloud.sharepoint.com/:p:/r/teams/Comm.Deployment-Deployment-ID/Shared Documents/00. COMM_DEPLOYMENT/06. SPRINT/1. Sprint 2026/BRD 2026/Sprint 2 - BRD - Compile/Sprint 2 2026 - MyHero/BRD Migrate Menu Principal to MYHERO BE.pptx?d=wb34955f7029c4ba482a7e5807cb3d4f7&amp;csf=1&amp;web=1&amp;e=LLlobC" xr:uid="{F490C0B3-4DE3-4783-9291-2D6B904E424F}"/>
    <hyperlink ref="AE14" r:id="rId53" display="https://pmicloud.sharepoint.com/:p:/r/teams/Comm.Deployment-Deployment-ID/Shared Documents/00. COMM_DEPLOYMENT/06. SPRINT/1. Sprint 2026/BRD 2026/Sprint 3 - BRD - Compile/Sprint 3 2026 - MyHero/BRD - FMCG V2V.pptx?d=w4876430c8cba47aa93d3d039681dad92&amp;csf=1&amp;web=1&amp;e=dIR9V8" xr:uid="{730E6B0A-0946-4227-A1D5-B2046DF86283}"/>
    <hyperlink ref="S134" r:id="rId54" display="https://jira.app.pconnect.biz/browse/CDE-55216" xr:uid="{60A1CFB7-CD8C-4B2B-AF3A-6EE0F4F6F160}"/>
    <hyperlink ref="AE38" r:id="rId55" display="../../../:p:/g/personal/rtjandra_pmintl_net/IQDwepYzlGFDRpDhVq3JYbHuASpuytPI_lhvGQ5lsgOr8xE?e=xBNvMD" xr:uid="{86795A31-B7E8-4EB5-8259-92C205FEE2D2}"/>
    <hyperlink ref="AE29" r:id="rId56" display="../../../:p:/r/personal/rtjandra_pmintl_net/Documents/Documents/BRD 2026/BRD_PH_UIUX Revamp (Ph1).pptx?d=w885b731320664603964b3e60ab549f4f&amp;csf=1&amp;web=1&amp;e=XLURPg" xr:uid="{F9011E05-450C-4ACB-AC35-FBF6CEA958B6}"/>
    <hyperlink ref="AE46" r:id="rId57" display="../../../:p:/g/personal/rtjandra_pmintl_net/IQDUoUxURce9Qb4UYHrNfREBAViPfuYnlTZa2O0a-Hp0X-U?e=YHRqQv" xr:uid="{F1B6AC94-59F5-4320-B2B0-EFD47AD8351E}"/>
    <hyperlink ref="AE62" r:id="rId58" xr:uid="{E4837471-5515-490B-B0EB-245CCC5C9EC3}"/>
    <hyperlink ref="S117" r:id="rId59" xr:uid="{1F331A2C-3816-4A21-9B97-D0561020DC39}"/>
    <hyperlink ref="AE25" r:id="rId60" display="https://pmicloud.sharepoint.com/:p:/r/teams/Comm.Deployment-Deployment-ID/Shared Documents/00. COMM_DEPLOYMENT/06. SPRINT/1. Sprint 2026/BRD 2026/Sprint 4 - BRD - Compile/Sprint 4 2026 - B2B - Toko, Principal, CITA, MITA, Mitra, Mitra Order/01. AYO Toko - Deeplink Foto Toko.pptx?d=w14e45dc386044b6ca0a0835af05e9d9f&amp;csf=1&amp;web=1&amp;e=fHKM0X" xr:uid="{4D483AE5-564C-4F26-8E1E-389A168CF67B}"/>
    <hyperlink ref="S34" r:id="rId61" xr:uid="{8BD4A16D-2228-4759-9C1E-B3CC101DC346}"/>
    <hyperlink ref="S32" r:id="rId62" display="https://jira.app.pconnect.biz/browse/CDE-56586" xr:uid="{313C0436-B5B6-4763-9BF1-AC6ADC21588E}"/>
    <hyperlink ref="S53" r:id="rId63" display="https://wiki.app.pconnect.biz/spaces/CDE/pages/1652131561/AYO+Principal+-+Enable+User+Identification+in+New+Relic+Browser+Monitoring" xr:uid="{6F95656E-69F2-4119-BBF5-CA7144946C5E}"/>
    <hyperlink ref="AE129" r:id="rId64" display="../../../:p:/r/personal/rtjandra_pmintl_net/Documents/Documents/BRD 2026/BRD_KSA_AMO Hybrid %26 Loadsheet Improvement.pptx?d=w9f454517339746fbb605ebe566915b17&amp;csf=1&amp;web=1&amp;e=QAfIGJ" xr:uid="{74CEAE28-D4A1-40B6-A8A6-C8E5C5C5208D}"/>
    <hyperlink ref="AE130" r:id="rId65" display="../../../:p:/r/personal/rtjandra_pmintl_net/Documents/Documents/BRD 2026/BRD_KSA_Order Cancel Reason.pptx?d=we5706b96e2354898b35e12133f156712&amp;csf=1&amp;web=1&amp;e=cYV3Da" xr:uid="{146D8192-10CF-4B49-8897-5CA6903B7E1E}"/>
    <hyperlink ref="AE128" r:id="rId66" display="../../../:p:/g/personal/rtjandra_pmintl_net/IQBMpJAYPeWSQqSCXTA-SPIjAWkhJT3R3s4mLcIhE5D6NRo?e=jF4fug" xr:uid="{B92BE3B7-2732-45E1-8BEB-0F72D22AC060}"/>
    <hyperlink ref="S41" r:id="rId67" display="https://jira.app.pconnect.biz/browse/CDE-46812" xr:uid="{53E43E9C-8654-4C3E-A902-49AFB681F1E5}"/>
    <hyperlink ref="S21" r:id="rId68" display="https://jira.app.pconnect.biz/browse/CDE-48550" xr:uid="{6FE9CCAC-87BA-4D49-9167-403B78DBA865}"/>
    <hyperlink ref="S136" r:id="rId69" tooltip="https://jira.app.pconnect.biz/browse/cde-57103" display="https://jira.app.pconnect.biz/browse/CDE-57103" xr:uid="{26D9DCA3-E6E7-454D-9702-6E9150C0C9C9}"/>
    <hyperlink ref="S30" r:id="rId70" xr:uid="{BC6C39E4-A5E4-4E04-BAB0-A9A23C412439}"/>
    <hyperlink ref="R22" r:id="rId71" xr:uid="{51972893-6C95-4CAE-B17F-DC75D5C5D25F}"/>
    <hyperlink ref="R33" r:id="rId72" display="https://wiki.app.pconnect.biz/spaces/CDE/pages/1652131569/PRD+CITA+-+Enable+Questionnaire+mission+on+CITA" xr:uid="{6A2177F9-66F4-48B5-B3E1-BC4CC2E092D5}"/>
    <hyperlink ref="R40" r:id="rId73" xr:uid="{F0436D68-8522-4B0C-AEC9-D13209F128CB}"/>
    <hyperlink ref="R48" r:id="rId74" xr:uid="{10CC1C31-6DC9-41A2-86E7-7980BD9E3FF6}"/>
    <hyperlink ref="R8" r:id="rId75" xr:uid="{EECBB166-1D7F-47F4-96F4-47DDE6A4E932}"/>
    <hyperlink ref="AD138" r:id="rId76" display="[PRD] AYO Toko SFP - Calibrating ACL in AYO Toko Post‑Implementation of ACL from iSMS - Commercial Digital Ecosystem - Confluence" xr:uid="{E6E58EF7-AD08-4A20-82A6-45E417A8AE0A}"/>
    <hyperlink ref="S138" r:id="rId77" display="[CDE-51828] [ID][AYO Toko][SFP] Tax Calculation Formula Change - Jira" xr:uid="{1623918B-683F-4F71-8F03-F7BE9D002192}"/>
    <hyperlink ref="AE127" r:id="rId78" xr:uid="{08F049D3-FD1F-4586-98AC-501AA1814D49}"/>
    <hyperlink ref="AE126" r:id="rId79" display="https://pmicloud-my.sharepoint.com/:p:/g/personal/rtjandra_pmintl_net/IQCPL1OmjCxATpIDD-01s2p6AUo3-LPkBdh84mlvLw9GjBk?e=Sd2TBT" xr:uid="{41EBF33D-BD16-49C9-9D82-9C3C17C8D35B}"/>
  </hyperlinks>
  <pageMargins left="0.7" right="0.7" top="0.75" bottom="0.75" header="0.3" footer="0.3"/>
  <pageSetup orientation="portrait" r:id="rId80"/>
  <legacyDrawing r:id="rId81"/>
  <extLst>
    <ext xmlns:x14="http://schemas.microsoft.com/office/spreadsheetml/2009/9/main" uri="{CCE6A557-97BC-4b89-ADB6-D9C93CAAB3DF}">
      <x14:dataValidations xmlns:xm="http://schemas.microsoft.com/office/excel/2006/main" count="1">
        <x14:dataValidation type="list" allowBlank="1" showInputMessage="1" showErrorMessage="1" xr:uid="{1317737B-B728-42AE-83A1-74130FBB2C6E}">
          <x14:formula1>
            <xm:f>'Glossary Final Status'!$A$2:$A$7</xm:f>
          </x14:formula1>
          <xm:sqref>AH3:AH137 AE138:AE139</xm:sqref>
        </x14:dataValidation>
      </x14:dataValidations>
    </ext>
  </extLst>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6BF8D-C9B1-48AC-9D05-4A0CCC2FD1EB}">
  <sheetPr codeName="Sheet44" filterMode="1"/>
  <dimension ref="A1:AK148"/>
  <sheetViews>
    <sheetView zoomScale="70" zoomScaleNormal="70" workbookViewId="0">
      <pane xSplit="6" ySplit="1" topLeftCell="G30" activePane="bottomRight" state="frozen"/>
      <selection pane="bottomRight" activeCell="H42" sqref="H42"/>
      <selection pane="bottomLeft" activeCell="A3" sqref="A3"/>
      <selection pane="topRight" activeCell="G1" sqref="G1"/>
    </sheetView>
  </sheetViews>
  <sheetFormatPr defaultColWidth="8.5703125" defaultRowHeight="14.45"/>
  <cols>
    <col min="1" max="1" width="8.5703125" style="821"/>
    <col min="2" max="2" width="15.5703125" style="821" customWidth="1"/>
    <col min="3" max="3" width="14.5703125" style="356" bestFit="1" customWidth="1"/>
    <col min="4" max="4" width="13.5703125" style="356" customWidth="1"/>
    <col min="5" max="5" width="17" style="356" customWidth="1"/>
    <col min="6" max="6" width="45.5703125" style="356" customWidth="1"/>
    <col min="7" max="7" width="35.5703125" style="356" customWidth="1"/>
    <col min="8" max="8" width="32.42578125" style="356" customWidth="1"/>
    <col min="9" max="9" width="35.42578125" style="356" customWidth="1"/>
    <col min="10" max="10" width="14" style="821" customWidth="1"/>
    <col min="11" max="11" width="34.5703125" style="356" customWidth="1"/>
    <col min="12" max="12" width="16" style="356" customWidth="1"/>
    <col min="13" max="13" width="16.42578125" style="1062" customWidth="1"/>
    <col min="14" max="14" width="14.5703125" style="821" customWidth="1"/>
    <col min="15" max="15" width="26.5703125" style="821" bestFit="1" customWidth="1"/>
    <col min="16" max="16" width="13.5703125" style="821" bestFit="1" customWidth="1"/>
    <col min="17" max="17" width="14.42578125" style="821" bestFit="1" customWidth="1"/>
    <col min="18" max="18" width="13.42578125" style="356" hidden="1" customWidth="1"/>
    <col min="19" max="19" width="31.42578125" style="356" customWidth="1"/>
    <col min="20" max="21" width="14" style="821" customWidth="1"/>
    <col min="22" max="22" width="21.5703125" style="821" bestFit="1" customWidth="1"/>
    <col min="23" max="23" width="22" style="821" customWidth="1"/>
    <col min="24" max="24" width="17.5703125" style="821" customWidth="1"/>
    <col min="25" max="25" width="12.42578125" style="821" customWidth="1"/>
    <col min="26" max="26" width="14" style="821" customWidth="1"/>
    <col min="27" max="27" width="19.42578125" style="821" customWidth="1"/>
    <col min="28" max="29" width="22.42578125" style="821" customWidth="1"/>
    <col min="30" max="30" width="19.42578125" style="356" customWidth="1"/>
    <col min="31" max="31" width="14.5703125" style="821" hidden="1" customWidth="1"/>
    <col min="32" max="32" width="17" style="356" hidden="1" customWidth="1"/>
    <col min="33" max="33" width="21.5703125" style="356" customWidth="1"/>
    <col min="34" max="34" width="33.5703125" style="356" customWidth="1"/>
    <col min="35" max="16384" width="8.5703125" style="356"/>
  </cols>
  <sheetData>
    <row r="1" spans="1:34" s="820" customFormat="1" ht="29.1">
      <c r="A1" s="813" t="s">
        <v>6</v>
      </c>
      <c r="B1" s="813" t="s">
        <v>2756</v>
      </c>
      <c r="C1" s="1125" t="s">
        <v>2145</v>
      </c>
      <c r="D1" s="1125" t="s">
        <v>2571</v>
      </c>
      <c r="E1" s="1125" t="s">
        <v>2147</v>
      </c>
      <c r="F1" s="813" t="s">
        <v>837</v>
      </c>
      <c r="G1" s="813" t="s">
        <v>10</v>
      </c>
      <c r="H1" s="813" t="s">
        <v>11</v>
      </c>
      <c r="I1" s="813" t="s">
        <v>2550</v>
      </c>
      <c r="J1" s="813" t="s">
        <v>3825</v>
      </c>
      <c r="K1" s="813" t="s">
        <v>2737</v>
      </c>
      <c r="L1" s="813" t="s">
        <v>2422</v>
      </c>
      <c r="M1" s="814" t="s">
        <v>2759</v>
      </c>
      <c r="N1" s="815" t="s">
        <v>2760</v>
      </c>
      <c r="O1" s="815" t="s">
        <v>2761</v>
      </c>
      <c r="P1" s="816" t="s">
        <v>2149</v>
      </c>
      <c r="Q1" s="817" t="s">
        <v>2762</v>
      </c>
      <c r="R1" s="815" t="s">
        <v>2763</v>
      </c>
      <c r="S1" s="815" t="s">
        <v>2764</v>
      </c>
      <c r="T1" s="815" t="s">
        <v>2765</v>
      </c>
      <c r="U1" s="815" t="s">
        <v>2766</v>
      </c>
      <c r="V1" s="818" t="s">
        <v>2767</v>
      </c>
      <c r="W1" s="818" t="s">
        <v>2768</v>
      </c>
      <c r="X1" s="818" t="s">
        <v>2769</v>
      </c>
      <c r="Y1" s="818" t="s">
        <v>2770</v>
      </c>
      <c r="Z1" s="818" t="s">
        <v>2771</v>
      </c>
      <c r="AA1" s="818" t="s">
        <v>4147</v>
      </c>
      <c r="AB1" s="818" t="s">
        <v>2774</v>
      </c>
      <c r="AC1" s="818" t="s">
        <v>2391</v>
      </c>
      <c r="AD1" s="820" t="s">
        <v>2369</v>
      </c>
      <c r="AE1" s="813" t="s">
        <v>2775</v>
      </c>
      <c r="AF1" s="813" t="s">
        <v>2776</v>
      </c>
      <c r="AG1" s="813" t="s">
        <v>2777</v>
      </c>
      <c r="AH1" s="820" t="s">
        <v>999</v>
      </c>
    </row>
    <row r="2" spans="1:34" ht="43.5" hidden="1">
      <c r="A2" s="1026"/>
      <c r="B2" s="821" t="s">
        <v>5023</v>
      </c>
      <c r="C2" s="1025" t="s">
        <v>985</v>
      </c>
      <c r="D2" s="1025" t="s">
        <v>4523</v>
      </c>
      <c r="E2" s="1025" t="s">
        <v>4559</v>
      </c>
      <c r="F2" s="1025" t="s">
        <v>4559</v>
      </c>
      <c r="G2" s="1025" t="s">
        <v>5024</v>
      </c>
      <c r="H2" s="1166"/>
      <c r="I2" s="821"/>
      <c r="J2" s="1026">
        <v>3</v>
      </c>
      <c r="K2" s="1033" t="s">
        <v>5025</v>
      </c>
      <c r="L2" s="1026" t="s">
        <v>2511</v>
      </c>
      <c r="M2" s="1084" t="s">
        <v>653</v>
      </c>
      <c r="N2" s="822" t="s">
        <v>217</v>
      </c>
      <c r="O2" s="1026">
        <v>42</v>
      </c>
      <c r="P2" s="821">
        <v>0</v>
      </c>
      <c r="Q2" s="1026">
        <v>8</v>
      </c>
      <c r="R2" s="1025"/>
      <c r="S2" s="1025" t="s">
        <v>5026</v>
      </c>
      <c r="T2" s="1026"/>
      <c r="U2" s="1026"/>
      <c r="V2" s="1026" t="s">
        <v>1669</v>
      </c>
      <c r="W2" s="1026" t="s">
        <v>2944</v>
      </c>
      <c r="X2" s="1026">
        <v>2</v>
      </c>
      <c r="Y2" s="1026" t="s">
        <v>1315</v>
      </c>
      <c r="Z2" s="1026">
        <v>4</v>
      </c>
      <c r="AA2" s="1026">
        <v>139</v>
      </c>
      <c r="AB2" s="1026"/>
      <c r="AC2" s="1168">
        <v>46168</v>
      </c>
      <c r="AE2" s="1026">
        <v>10</v>
      </c>
      <c r="AF2" s="1026">
        <v>1</v>
      </c>
      <c r="AG2" s="1025" t="s">
        <v>2530</v>
      </c>
      <c r="AH2" s="1026" t="s">
        <v>5027</v>
      </c>
    </row>
    <row r="3" spans="1:34" ht="80.099999999999994" hidden="1" customHeight="1">
      <c r="A3" s="1026"/>
      <c r="B3" s="1026" t="s">
        <v>4508</v>
      </c>
      <c r="C3" s="356" t="s">
        <v>985</v>
      </c>
      <c r="D3" s="356" t="s">
        <v>1948</v>
      </c>
      <c r="E3" s="832" t="s">
        <v>4509</v>
      </c>
      <c r="F3" s="800" t="s">
        <v>4510</v>
      </c>
      <c r="G3" s="356" t="s">
        <v>4511</v>
      </c>
      <c r="H3" s="1033"/>
      <c r="I3" s="821"/>
      <c r="J3" s="1026">
        <v>3</v>
      </c>
      <c r="K3" s="1033" t="s">
        <v>4471</v>
      </c>
      <c r="L3" s="1026" t="s">
        <v>2511</v>
      </c>
      <c r="M3" s="1069" t="s">
        <v>653</v>
      </c>
      <c r="N3" s="822" t="s">
        <v>1580</v>
      </c>
      <c r="O3" s="1026">
        <v>220</v>
      </c>
      <c r="P3" s="1052">
        <v>0</v>
      </c>
      <c r="Q3" s="1026">
        <v>1</v>
      </c>
      <c r="R3" s="1025"/>
      <c r="S3" s="1025" t="s">
        <v>4512</v>
      </c>
      <c r="T3" s="1026"/>
      <c r="U3" s="1026"/>
      <c r="V3" s="1026" t="s">
        <v>4513</v>
      </c>
      <c r="W3" s="1026" t="s">
        <v>2944</v>
      </c>
      <c r="X3" s="1026">
        <v>2</v>
      </c>
      <c r="Y3" s="1026" t="s">
        <v>1315</v>
      </c>
      <c r="Z3" s="1026">
        <v>4</v>
      </c>
      <c r="AA3" s="1076">
        <v>240.25</v>
      </c>
      <c r="AB3" s="1026"/>
      <c r="AC3" s="1168">
        <v>46168</v>
      </c>
      <c r="AD3" s="1025"/>
      <c r="AE3" s="1026">
        <v>10</v>
      </c>
      <c r="AF3" s="1026">
        <v>1</v>
      </c>
      <c r="AG3" s="1025" t="s">
        <v>2530</v>
      </c>
      <c r="AH3" s="1026" t="s">
        <v>4879</v>
      </c>
    </row>
    <row r="4" spans="1:34" ht="170.25" hidden="1" customHeight="1">
      <c r="A4" s="1026"/>
      <c r="B4" s="1026" t="s">
        <v>5354</v>
      </c>
      <c r="C4" s="1025" t="s">
        <v>985</v>
      </c>
      <c r="D4" s="1025" t="s">
        <v>1948</v>
      </c>
      <c r="E4" s="1025" t="s">
        <v>4559</v>
      </c>
      <c r="F4" s="1025" t="s">
        <v>5355</v>
      </c>
      <c r="G4" s="1025" t="s">
        <v>1066</v>
      </c>
      <c r="H4" s="1025"/>
      <c r="J4" s="1026">
        <v>3</v>
      </c>
      <c r="K4" s="1025" t="s">
        <v>3336</v>
      </c>
      <c r="L4" s="821" t="s">
        <v>2511</v>
      </c>
      <c r="M4" s="1025"/>
      <c r="N4" s="1026" t="s">
        <v>4562</v>
      </c>
      <c r="O4" s="1026">
        <v>17</v>
      </c>
      <c r="P4" s="1026">
        <v>0</v>
      </c>
      <c r="Q4" s="1026">
        <v>19</v>
      </c>
      <c r="R4" s="1025"/>
      <c r="S4" s="1025" t="s">
        <v>5356</v>
      </c>
      <c r="T4" s="1026"/>
      <c r="U4" s="1026"/>
      <c r="V4" s="1075" t="s">
        <v>1669</v>
      </c>
      <c r="W4" s="1026" t="s">
        <v>2944</v>
      </c>
      <c r="X4" s="1026">
        <v>1</v>
      </c>
      <c r="Y4" s="1026" t="s">
        <v>1315</v>
      </c>
      <c r="Z4" s="1026">
        <v>3</v>
      </c>
      <c r="AA4" s="1026">
        <v>17</v>
      </c>
      <c r="AB4" s="1026"/>
      <c r="AC4" s="1168">
        <v>46135</v>
      </c>
      <c r="AD4" s="1025"/>
      <c r="AE4" s="1026">
        <v>2</v>
      </c>
      <c r="AF4" s="1025"/>
      <c r="AG4" s="1025" t="s">
        <v>2535</v>
      </c>
      <c r="AH4" s="1026" t="s">
        <v>5357</v>
      </c>
    </row>
    <row r="5" spans="1:34" ht="80.099999999999994" hidden="1" customHeight="1">
      <c r="A5" s="1026"/>
      <c r="B5" s="821" t="s">
        <v>5358</v>
      </c>
      <c r="C5" s="356" t="s">
        <v>985</v>
      </c>
      <c r="D5" s="356" t="s">
        <v>5359</v>
      </c>
      <c r="E5" s="356" t="s">
        <v>5360</v>
      </c>
      <c r="F5" s="356" t="s">
        <v>5361</v>
      </c>
      <c r="G5" s="356" t="s">
        <v>5362</v>
      </c>
      <c r="H5" s="822"/>
      <c r="I5" s="821"/>
      <c r="J5" s="821">
        <v>3</v>
      </c>
      <c r="K5" s="822"/>
      <c r="L5" s="821" t="s">
        <v>2511</v>
      </c>
      <c r="M5" s="1061"/>
      <c r="N5" s="821" t="s">
        <v>1580</v>
      </c>
      <c r="O5" s="1026">
        <v>106.75</v>
      </c>
      <c r="P5" s="821">
        <v>0</v>
      </c>
      <c r="Q5" s="1026">
        <v>5</v>
      </c>
      <c r="R5" s="1025"/>
      <c r="S5" s="356" t="s">
        <v>5363</v>
      </c>
      <c r="T5" s="1026"/>
      <c r="U5" s="1026"/>
      <c r="V5" s="1026" t="s">
        <v>1669</v>
      </c>
      <c r="W5" s="1026" t="s">
        <v>2944</v>
      </c>
      <c r="X5" s="1026">
        <v>1</v>
      </c>
      <c r="Y5" s="1026" t="s">
        <v>1315</v>
      </c>
      <c r="Z5" s="1026">
        <v>3</v>
      </c>
      <c r="AA5" s="1026">
        <v>106.75</v>
      </c>
      <c r="AB5" s="1026"/>
      <c r="AC5" s="1168">
        <v>46168</v>
      </c>
      <c r="AD5" s="1025"/>
      <c r="AE5" s="1026">
        <v>10</v>
      </c>
      <c r="AF5" s="1026">
        <v>1</v>
      </c>
      <c r="AG5" s="1025" t="s">
        <v>2530</v>
      </c>
      <c r="AH5" s="821"/>
    </row>
    <row r="6" spans="1:34" ht="132" hidden="1" customHeight="1">
      <c r="A6" s="1026"/>
      <c r="B6" s="1026" t="s">
        <v>5364</v>
      </c>
      <c r="C6" s="356" t="s">
        <v>985</v>
      </c>
      <c r="D6" s="356" t="s">
        <v>5365</v>
      </c>
      <c r="E6" s="356" t="s">
        <v>5366</v>
      </c>
      <c r="F6" s="356" t="s">
        <v>2103</v>
      </c>
      <c r="G6" s="356" t="s">
        <v>2104</v>
      </c>
      <c r="H6" s="821"/>
      <c r="I6" s="821"/>
      <c r="J6" s="821">
        <v>3</v>
      </c>
      <c r="L6" s="356" t="s">
        <v>2511</v>
      </c>
      <c r="N6" s="1026" t="s">
        <v>530</v>
      </c>
      <c r="O6" s="1026">
        <v>41</v>
      </c>
      <c r="P6" s="821">
        <v>0</v>
      </c>
      <c r="Q6" s="1026">
        <v>3</v>
      </c>
      <c r="R6" s="1025"/>
      <c r="S6" s="1025" t="s">
        <v>5367</v>
      </c>
      <c r="T6" s="1026"/>
      <c r="U6" s="1026"/>
      <c r="V6" s="1026" t="s">
        <v>1669</v>
      </c>
      <c r="W6" s="1026" t="s">
        <v>2944</v>
      </c>
      <c r="X6" s="1026">
        <v>2</v>
      </c>
      <c r="Y6" s="1026" t="s">
        <v>1315</v>
      </c>
      <c r="Z6" s="1026">
        <v>3</v>
      </c>
      <c r="AA6" s="1026">
        <v>41</v>
      </c>
      <c r="AB6" s="1026"/>
      <c r="AC6" s="1168">
        <v>46135</v>
      </c>
      <c r="AD6" s="1025"/>
      <c r="AE6" s="1026">
        <v>10</v>
      </c>
      <c r="AF6" s="1026">
        <v>1</v>
      </c>
      <c r="AG6" s="1025" t="s">
        <v>2535</v>
      </c>
      <c r="AH6" s="821"/>
    </row>
    <row r="7" spans="1:34" ht="80.099999999999994" hidden="1" customHeight="1">
      <c r="A7" s="1026"/>
      <c r="B7" s="1026" t="s">
        <v>5188</v>
      </c>
      <c r="C7" s="356" t="s">
        <v>985</v>
      </c>
      <c r="D7" s="356" t="s">
        <v>526</v>
      </c>
      <c r="E7" s="356" t="s">
        <v>2188</v>
      </c>
      <c r="F7" s="356" t="s">
        <v>5189</v>
      </c>
      <c r="G7" s="356" t="s">
        <v>5190</v>
      </c>
      <c r="H7" s="822"/>
      <c r="I7" s="821"/>
      <c r="J7" s="821">
        <v>3</v>
      </c>
      <c r="K7" s="1033"/>
      <c r="L7" s="821" t="s">
        <v>2958</v>
      </c>
      <c r="M7" s="824" t="s">
        <v>653</v>
      </c>
      <c r="N7" s="821" t="s">
        <v>89</v>
      </c>
      <c r="O7" s="1026">
        <v>10</v>
      </c>
      <c r="P7" s="821">
        <v>17</v>
      </c>
      <c r="Q7" s="1026">
        <v>26</v>
      </c>
      <c r="R7" s="1025"/>
      <c r="S7" s="1025" t="s">
        <v>5192</v>
      </c>
      <c r="T7" s="1026"/>
      <c r="U7" s="1026"/>
      <c r="V7" s="1035" t="s">
        <v>653</v>
      </c>
      <c r="W7" s="1026" t="s">
        <v>583</v>
      </c>
      <c r="X7" s="1026"/>
      <c r="Y7" s="1026"/>
      <c r="Z7" s="1026"/>
      <c r="AA7" s="1026"/>
      <c r="AB7" s="1026" t="s">
        <v>5368</v>
      </c>
      <c r="AC7" s="1026"/>
      <c r="AE7" s="1026">
        <v>10</v>
      </c>
      <c r="AF7" s="1026">
        <v>1</v>
      </c>
      <c r="AG7" s="1025" t="s">
        <v>583</v>
      </c>
      <c r="AH7" s="821" t="s">
        <v>583</v>
      </c>
    </row>
    <row r="8" spans="1:34" ht="29.1" hidden="1">
      <c r="A8" s="1026"/>
      <c r="B8" s="1026" t="s">
        <v>5199</v>
      </c>
      <c r="C8" s="356" t="s">
        <v>985</v>
      </c>
      <c r="D8" s="356" t="s">
        <v>5200</v>
      </c>
      <c r="E8" s="356" t="s">
        <v>2163</v>
      </c>
      <c r="F8" s="356" t="s">
        <v>5201</v>
      </c>
      <c r="G8" s="356" t="s">
        <v>5202</v>
      </c>
      <c r="H8" s="822"/>
      <c r="I8" s="821"/>
      <c r="J8" s="821">
        <v>3</v>
      </c>
      <c r="K8" s="822"/>
      <c r="L8" s="821" t="s">
        <v>2958</v>
      </c>
      <c r="M8" s="824"/>
      <c r="N8" s="821" t="s">
        <v>1580</v>
      </c>
      <c r="O8" s="1026">
        <v>10</v>
      </c>
      <c r="P8" s="821">
        <v>1</v>
      </c>
      <c r="Q8" s="1026"/>
      <c r="R8" s="1025"/>
      <c r="S8" s="356" t="s">
        <v>1999</v>
      </c>
      <c r="T8" s="1026"/>
      <c r="U8" s="1026"/>
      <c r="V8" s="1035" t="s">
        <v>653</v>
      </c>
      <c r="W8" s="1026" t="s">
        <v>583</v>
      </c>
      <c r="X8" s="1026"/>
      <c r="Y8" s="1026"/>
      <c r="Z8" s="1026"/>
      <c r="AA8" s="1026"/>
      <c r="AB8" s="1026" t="s">
        <v>3364</v>
      </c>
      <c r="AC8" s="1026"/>
      <c r="AD8" s="1025"/>
      <c r="AE8" s="1026">
        <v>2</v>
      </c>
      <c r="AF8" s="1025"/>
      <c r="AG8" s="1025" t="s">
        <v>583</v>
      </c>
      <c r="AH8" s="821" t="s">
        <v>583</v>
      </c>
    </row>
    <row r="9" spans="1:34" ht="80.099999999999994" hidden="1" customHeight="1">
      <c r="A9" s="1026"/>
      <c r="B9" s="821" t="s">
        <v>5112</v>
      </c>
      <c r="C9" s="356" t="s">
        <v>985</v>
      </c>
      <c r="D9" s="356" t="s">
        <v>1948</v>
      </c>
      <c r="E9" s="356" t="s">
        <v>4559</v>
      </c>
      <c r="F9" s="356" t="s">
        <v>5113</v>
      </c>
      <c r="J9" s="821">
        <v>3</v>
      </c>
      <c r="K9" s="356" t="s">
        <v>3336</v>
      </c>
      <c r="L9" s="821" t="s">
        <v>2511</v>
      </c>
      <c r="M9" s="356"/>
      <c r="N9" s="821" t="s">
        <v>4562</v>
      </c>
      <c r="O9" s="1026">
        <v>7.6</v>
      </c>
      <c r="P9" s="821">
        <v>0</v>
      </c>
      <c r="Q9" s="1026">
        <v>0</v>
      </c>
      <c r="R9" s="1025"/>
      <c r="S9" s="1025"/>
      <c r="T9" s="1026"/>
      <c r="U9" s="1026"/>
      <c r="V9" s="1035" t="s">
        <v>653</v>
      </c>
      <c r="W9" s="1026" t="s">
        <v>583</v>
      </c>
      <c r="X9" s="1026"/>
      <c r="Y9" s="1026"/>
      <c r="Z9" s="1026"/>
      <c r="AA9" s="1026"/>
      <c r="AB9" s="1026" t="s">
        <v>3364</v>
      </c>
      <c r="AC9" s="1026"/>
      <c r="AD9" s="1025"/>
      <c r="AE9" s="1026">
        <v>1</v>
      </c>
      <c r="AF9" s="1025"/>
      <c r="AG9" s="1025" t="s">
        <v>583</v>
      </c>
      <c r="AH9" s="821" t="s">
        <v>5114</v>
      </c>
    </row>
    <row r="10" spans="1:34" ht="80.099999999999994" hidden="1" customHeight="1">
      <c r="A10" s="1026"/>
      <c r="B10" s="1026" t="s">
        <v>5369</v>
      </c>
      <c r="C10" s="356" t="s">
        <v>985</v>
      </c>
      <c r="D10" s="356" t="s">
        <v>1948</v>
      </c>
      <c r="E10" s="356" t="s">
        <v>2188</v>
      </c>
      <c r="F10" s="356" t="s">
        <v>5370</v>
      </c>
      <c r="G10" s="356" t="s">
        <v>5371</v>
      </c>
      <c r="H10" s="822"/>
      <c r="I10" s="821"/>
      <c r="J10" s="821">
        <v>3</v>
      </c>
      <c r="K10" s="822" t="s">
        <v>5372</v>
      </c>
      <c r="L10" s="1026" t="s">
        <v>2511</v>
      </c>
      <c r="M10" s="824" t="s">
        <v>653</v>
      </c>
      <c r="N10" s="821" t="s">
        <v>1580</v>
      </c>
      <c r="O10" s="1026">
        <v>16</v>
      </c>
      <c r="P10" s="821">
        <v>0</v>
      </c>
      <c r="Q10" s="1026">
        <v>2</v>
      </c>
      <c r="R10" s="1025"/>
      <c r="S10" s="356" t="s">
        <v>5373</v>
      </c>
      <c r="T10" s="1026"/>
      <c r="U10" s="1026"/>
      <c r="V10" s="1168">
        <v>46043</v>
      </c>
      <c r="W10" s="1026" t="s">
        <v>2944</v>
      </c>
      <c r="X10" s="1026">
        <v>2</v>
      </c>
      <c r="Y10" s="1026" t="s">
        <v>1315</v>
      </c>
      <c r="Z10" s="1026">
        <v>3</v>
      </c>
      <c r="AA10" s="1026">
        <v>16</v>
      </c>
      <c r="AB10" s="1026"/>
      <c r="AC10" s="1168">
        <v>46135</v>
      </c>
      <c r="AD10" s="1025"/>
      <c r="AE10" s="1026">
        <v>9</v>
      </c>
      <c r="AF10" s="1026">
        <v>1</v>
      </c>
      <c r="AG10" s="1025" t="s">
        <v>2535</v>
      </c>
      <c r="AH10" s="821"/>
    </row>
    <row r="11" spans="1:34" ht="80.099999999999994" hidden="1" customHeight="1">
      <c r="A11" s="1026"/>
      <c r="B11" s="1026" t="s">
        <v>5374</v>
      </c>
      <c r="C11" s="356" t="s">
        <v>985</v>
      </c>
      <c r="D11" s="356" t="s">
        <v>3093</v>
      </c>
      <c r="E11" s="356" t="s">
        <v>5375</v>
      </c>
      <c r="F11" s="356" t="s">
        <v>5376</v>
      </c>
      <c r="G11" s="356" t="s">
        <v>5377</v>
      </c>
      <c r="H11" s="822" t="s">
        <v>5378</v>
      </c>
      <c r="J11" s="821">
        <v>3</v>
      </c>
      <c r="K11" s="822" t="s">
        <v>3107</v>
      </c>
      <c r="L11" s="356" t="s">
        <v>2511</v>
      </c>
      <c r="N11" s="821" t="s">
        <v>89</v>
      </c>
      <c r="O11" s="1026">
        <v>6</v>
      </c>
      <c r="P11" s="821">
        <v>0</v>
      </c>
      <c r="Q11" s="821">
        <v>4</v>
      </c>
      <c r="R11" s="1025"/>
      <c r="S11" s="1025" t="s">
        <v>5379</v>
      </c>
      <c r="T11" s="1026"/>
      <c r="U11" s="1026"/>
      <c r="V11" s="1168">
        <v>46045</v>
      </c>
      <c r="W11" s="1026" t="s">
        <v>2944</v>
      </c>
      <c r="X11" s="1026">
        <v>2</v>
      </c>
      <c r="Y11" s="1026" t="s">
        <v>1315</v>
      </c>
      <c r="Z11" s="1026">
        <v>3</v>
      </c>
      <c r="AA11" s="1026">
        <v>6</v>
      </c>
      <c r="AB11" s="1026"/>
      <c r="AC11" s="1168">
        <v>46135</v>
      </c>
      <c r="AD11" s="1025"/>
      <c r="AE11" s="1026">
        <v>10</v>
      </c>
      <c r="AF11" s="1026">
        <v>1</v>
      </c>
      <c r="AG11" s="1025" t="s">
        <v>2530</v>
      </c>
      <c r="AH11" s="821"/>
    </row>
    <row r="12" spans="1:34" ht="80.099999999999994" hidden="1" customHeight="1">
      <c r="A12" s="1026"/>
      <c r="B12" s="1026" t="s">
        <v>5380</v>
      </c>
      <c r="C12" s="356" t="s">
        <v>985</v>
      </c>
      <c r="D12" s="356" t="s">
        <v>3093</v>
      </c>
      <c r="E12" s="356" t="s">
        <v>2188</v>
      </c>
      <c r="F12" s="356" t="s">
        <v>5381</v>
      </c>
      <c r="G12" s="356" t="s">
        <v>5382</v>
      </c>
      <c r="H12" s="822" t="s">
        <v>5383</v>
      </c>
      <c r="I12" s="821"/>
      <c r="J12" s="821">
        <v>3</v>
      </c>
      <c r="K12" s="822"/>
      <c r="L12" s="821" t="s">
        <v>2511</v>
      </c>
      <c r="M12" s="824" t="s">
        <v>653</v>
      </c>
      <c r="N12" s="821" t="s">
        <v>89</v>
      </c>
      <c r="O12" s="1026">
        <v>0</v>
      </c>
      <c r="P12" s="821">
        <v>6</v>
      </c>
      <c r="Q12" s="821">
        <v>11</v>
      </c>
      <c r="R12" s="1025"/>
      <c r="T12" s="1026"/>
      <c r="U12" s="1026"/>
      <c r="V12" s="1168">
        <v>46043</v>
      </c>
      <c r="W12" s="1026" t="s">
        <v>2944</v>
      </c>
      <c r="X12" s="1026">
        <v>2</v>
      </c>
      <c r="Y12" s="1026" t="s">
        <v>6</v>
      </c>
      <c r="Z12" s="1026"/>
      <c r="AA12" s="1026"/>
      <c r="AB12" s="1026"/>
      <c r="AC12" s="1168"/>
      <c r="AD12" s="1025"/>
      <c r="AE12" s="1026">
        <v>1</v>
      </c>
      <c r="AF12" s="1026">
        <v>1</v>
      </c>
      <c r="AG12" s="1025" t="s">
        <v>2535</v>
      </c>
      <c r="AH12" s="821" t="s">
        <v>4922</v>
      </c>
    </row>
    <row r="13" spans="1:34" ht="80.099999999999994" hidden="1" customHeight="1">
      <c r="A13" s="1026"/>
      <c r="B13" s="821" t="s">
        <v>5384</v>
      </c>
      <c r="C13" s="356" t="s">
        <v>985</v>
      </c>
      <c r="D13" s="356" t="s">
        <v>3093</v>
      </c>
      <c r="E13" s="356" t="s">
        <v>2188</v>
      </c>
      <c r="F13" s="800" t="s">
        <v>5385</v>
      </c>
      <c r="G13" s="356" t="s">
        <v>5386</v>
      </c>
      <c r="H13" s="1021" t="s">
        <v>5387</v>
      </c>
      <c r="I13" s="821"/>
      <c r="J13" s="821">
        <v>3</v>
      </c>
      <c r="K13" s="822" t="s">
        <v>3107</v>
      </c>
      <c r="L13" s="821" t="s">
        <v>2511</v>
      </c>
      <c r="N13" s="821" t="s">
        <v>89</v>
      </c>
      <c r="O13" s="1026">
        <v>5</v>
      </c>
      <c r="P13" s="821">
        <v>0</v>
      </c>
      <c r="Q13" s="821">
        <v>22</v>
      </c>
      <c r="R13" s="1025"/>
      <c r="S13" s="356" t="s">
        <v>5388</v>
      </c>
      <c r="T13" s="1026"/>
      <c r="U13" s="1026"/>
      <c r="V13" s="1075">
        <v>46045</v>
      </c>
      <c r="W13" s="1026" t="s">
        <v>2944</v>
      </c>
      <c r="X13" s="1026">
        <v>2</v>
      </c>
      <c r="Y13" s="1026" t="s">
        <v>1315</v>
      </c>
      <c r="Z13" s="1026">
        <v>3</v>
      </c>
      <c r="AA13" s="1026">
        <v>5</v>
      </c>
      <c r="AB13" s="1026"/>
      <c r="AC13" s="1168">
        <v>46135</v>
      </c>
      <c r="AD13" s="1025"/>
      <c r="AE13" s="1026">
        <v>2</v>
      </c>
      <c r="AF13" s="1025"/>
      <c r="AG13" s="1025" t="s">
        <v>2535</v>
      </c>
      <c r="AH13" s="821"/>
    </row>
    <row r="14" spans="1:34" ht="126.75" hidden="1" customHeight="1">
      <c r="A14" s="1026"/>
      <c r="B14" s="821" t="s">
        <v>5389</v>
      </c>
      <c r="C14" s="356" t="s">
        <v>985</v>
      </c>
      <c r="D14" s="356" t="s">
        <v>3093</v>
      </c>
      <c r="E14" s="356" t="s">
        <v>5390</v>
      </c>
      <c r="F14" s="356" t="s">
        <v>5391</v>
      </c>
      <c r="G14" s="356" t="s">
        <v>5392</v>
      </c>
      <c r="H14" s="356" t="s">
        <v>5393</v>
      </c>
      <c r="J14" s="821">
        <v>3</v>
      </c>
      <c r="K14" s="822" t="s">
        <v>5394</v>
      </c>
      <c r="L14" s="821" t="s">
        <v>2511</v>
      </c>
      <c r="M14" s="824"/>
      <c r="N14" s="821" t="s">
        <v>420</v>
      </c>
      <c r="O14" s="1026">
        <v>1.5</v>
      </c>
      <c r="P14" s="821">
        <v>0</v>
      </c>
      <c r="Q14" s="821">
        <v>18</v>
      </c>
      <c r="R14" s="1025"/>
      <c r="S14" s="356" t="s">
        <v>5395</v>
      </c>
      <c r="T14" s="1026"/>
      <c r="U14" s="1026"/>
      <c r="V14" s="1075">
        <v>46044</v>
      </c>
      <c r="W14" s="1026" t="s">
        <v>2944</v>
      </c>
      <c r="X14" s="1026">
        <v>2</v>
      </c>
      <c r="Y14" s="1026" t="s">
        <v>1315</v>
      </c>
      <c r="Z14" s="1026">
        <v>3</v>
      </c>
      <c r="AA14" s="1026">
        <v>1.5</v>
      </c>
      <c r="AB14" s="1026"/>
      <c r="AC14" s="1168">
        <v>46135</v>
      </c>
      <c r="AD14" s="1025"/>
      <c r="AE14" s="1026">
        <v>1</v>
      </c>
      <c r="AF14" s="1026">
        <v>1</v>
      </c>
      <c r="AG14" s="1025" t="s">
        <v>2535</v>
      </c>
      <c r="AH14" s="821" t="s">
        <v>5396</v>
      </c>
    </row>
    <row r="15" spans="1:34" ht="80.099999999999994" hidden="1" customHeight="1">
      <c r="A15" s="1026"/>
      <c r="B15" s="356" t="s">
        <v>4885</v>
      </c>
      <c r="C15" s="356" t="s">
        <v>985</v>
      </c>
      <c r="D15" s="356" t="s">
        <v>3093</v>
      </c>
      <c r="E15" s="356" t="s">
        <v>4886</v>
      </c>
      <c r="F15" s="356" t="s">
        <v>4887</v>
      </c>
      <c r="G15" s="356" t="s">
        <v>4888</v>
      </c>
      <c r="H15" s="356" t="s">
        <v>4889</v>
      </c>
      <c r="J15" s="821">
        <v>3</v>
      </c>
      <c r="K15" s="356" t="s">
        <v>4890</v>
      </c>
      <c r="L15" s="821" t="s">
        <v>2525</v>
      </c>
      <c r="M15" s="1069">
        <v>46057</v>
      </c>
      <c r="N15" s="821" t="s">
        <v>420</v>
      </c>
      <c r="O15" s="1026">
        <v>17.099999999999998</v>
      </c>
      <c r="P15" s="1026">
        <v>5</v>
      </c>
      <c r="Q15" s="1026">
        <v>17</v>
      </c>
      <c r="R15" s="1025"/>
      <c r="S15" s="1025" t="s">
        <v>4891</v>
      </c>
      <c r="T15" s="1026"/>
      <c r="U15" s="1026"/>
      <c r="V15" s="1168">
        <v>46073</v>
      </c>
      <c r="W15" s="1026" t="s">
        <v>2944</v>
      </c>
      <c r="X15" s="1026">
        <v>3</v>
      </c>
      <c r="Y15" s="1026"/>
      <c r="Z15" s="1026"/>
      <c r="AA15" s="1026">
        <v>5.5</v>
      </c>
      <c r="AB15" s="1026"/>
      <c r="AC15" s="1026"/>
      <c r="AE15" s="1026"/>
      <c r="AF15" s="1025"/>
      <c r="AG15" s="1025" t="s">
        <v>2539</v>
      </c>
      <c r="AH15" s="1025"/>
    </row>
    <row r="16" spans="1:34" ht="80.099999999999994" hidden="1" customHeight="1">
      <c r="A16" s="1026"/>
      <c r="B16" s="1025" t="s">
        <v>4892</v>
      </c>
      <c r="C16" s="356" t="s">
        <v>985</v>
      </c>
      <c r="D16" s="356" t="s">
        <v>526</v>
      </c>
      <c r="E16" s="356" t="s">
        <v>4893</v>
      </c>
      <c r="F16" s="356" t="s">
        <v>4894</v>
      </c>
      <c r="G16" s="356" t="s">
        <v>4895</v>
      </c>
      <c r="J16" s="821">
        <v>3</v>
      </c>
      <c r="K16" s="356" t="s">
        <v>4896</v>
      </c>
      <c r="L16" s="821" t="s">
        <v>2525</v>
      </c>
      <c r="N16" s="821" t="s">
        <v>653</v>
      </c>
      <c r="O16" s="1026">
        <v>10</v>
      </c>
      <c r="P16" s="821">
        <v>13</v>
      </c>
      <c r="Q16" s="1026">
        <v>23</v>
      </c>
      <c r="R16" s="1025"/>
      <c r="T16" s="1026"/>
      <c r="U16" s="1026"/>
      <c r="V16" s="1091">
        <v>46073</v>
      </c>
      <c r="W16" s="1026" t="s">
        <v>2944</v>
      </c>
      <c r="X16" s="1026">
        <v>3</v>
      </c>
      <c r="Y16" s="1026" t="s">
        <v>6</v>
      </c>
      <c r="Z16" s="1026"/>
      <c r="AA16" s="1026">
        <v>39</v>
      </c>
      <c r="AB16" s="1026"/>
      <c r="AC16" s="1168">
        <v>46135</v>
      </c>
      <c r="AE16" s="1026"/>
      <c r="AF16" s="1025"/>
      <c r="AG16" s="1025" t="s">
        <v>2530</v>
      </c>
      <c r="AH16" s="1025"/>
    </row>
    <row r="17" spans="1:34" ht="80.099999999999994" hidden="1" customHeight="1">
      <c r="A17" s="1026"/>
      <c r="B17" s="1026" t="s">
        <v>4514</v>
      </c>
      <c r="C17" s="356" t="s">
        <v>985</v>
      </c>
      <c r="D17" s="356" t="s">
        <v>410</v>
      </c>
      <c r="E17" s="356" t="s">
        <v>4515</v>
      </c>
      <c r="F17" s="356" t="s">
        <v>4516</v>
      </c>
      <c r="G17" s="356" t="s">
        <v>3729</v>
      </c>
      <c r="H17" s="356" t="s">
        <v>3730</v>
      </c>
      <c r="J17" s="821">
        <v>3</v>
      </c>
      <c r="K17" s="356" t="s">
        <v>4517</v>
      </c>
      <c r="L17" s="821" t="s">
        <v>2525</v>
      </c>
      <c r="M17" s="824">
        <v>46056</v>
      </c>
      <c r="N17" s="821" t="s">
        <v>217</v>
      </c>
      <c r="O17" s="1026">
        <v>115.89999999999998</v>
      </c>
      <c r="P17" s="821">
        <v>2</v>
      </c>
      <c r="Q17" s="1026">
        <v>9</v>
      </c>
      <c r="R17" s="1025"/>
      <c r="S17" s="821"/>
      <c r="T17" s="1026"/>
      <c r="U17" s="1025"/>
      <c r="V17" s="1091">
        <v>46076</v>
      </c>
      <c r="W17" s="1026" t="s">
        <v>2944</v>
      </c>
      <c r="X17" s="1026">
        <v>3</v>
      </c>
      <c r="Y17" s="1026" t="s">
        <v>1315</v>
      </c>
      <c r="Z17" s="1026">
        <v>4</v>
      </c>
      <c r="AA17" s="1026">
        <v>103</v>
      </c>
      <c r="AB17" s="1026"/>
      <c r="AC17" s="1168">
        <v>46168</v>
      </c>
      <c r="AE17" s="1026"/>
      <c r="AF17" s="1025"/>
      <c r="AG17" s="1025" t="s">
        <v>2530</v>
      </c>
      <c r="AH17" s="1025"/>
    </row>
    <row r="18" spans="1:34" ht="80.099999999999994" hidden="1" customHeight="1">
      <c r="A18" s="1026"/>
      <c r="B18" s="1026" t="s">
        <v>4514</v>
      </c>
      <c r="C18" s="356" t="s">
        <v>985</v>
      </c>
      <c r="D18" s="356" t="s">
        <v>985</v>
      </c>
      <c r="E18" s="356" t="s">
        <v>4515</v>
      </c>
      <c r="F18" s="356" t="s">
        <v>4518</v>
      </c>
      <c r="G18" s="356" t="s">
        <v>4518</v>
      </c>
      <c r="J18" s="821">
        <v>3</v>
      </c>
      <c r="K18" s="356" t="s">
        <v>4517</v>
      </c>
      <c r="L18" s="821" t="s">
        <v>2525</v>
      </c>
      <c r="M18" s="1062">
        <v>46058</v>
      </c>
      <c r="N18" s="821" t="s">
        <v>217</v>
      </c>
      <c r="O18" s="1026">
        <v>76</v>
      </c>
      <c r="P18" s="821">
        <v>3</v>
      </c>
      <c r="Q18" s="1026">
        <v>10</v>
      </c>
      <c r="R18" s="1025"/>
      <c r="T18" s="1026"/>
      <c r="U18" s="1026"/>
      <c r="V18" s="1091">
        <v>46076</v>
      </c>
      <c r="W18" s="1026" t="s">
        <v>2944</v>
      </c>
      <c r="X18" s="1026">
        <v>3</v>
      </c>
      <c r="Y18" s="1026" t="s">
        <v>6</v>
      </c>
      <c r="Z18" s="1026"/>
      <c r="AA18" s="1026">
        <v>76</v>
      </c>
      <c r="AB18" s="1026"/>
      <c r="AC18" s="1168">
        <v>46135</v>
      </c>
      <c r="AD18" s="356" t="s">
        <v>4899</v>
      </c>
      <c r="AE18" s="1026"/>
      <c r="AF18" s="1025"/>
      <c r="AG18" s="1025" t="s">
        <v>2530</v>
      </c>
      <c r="AH18" s="1025"/>
    </row>
    <row r="19" spans="1:34" ht="80.099999999999994" hidden="1" customHeight="1">
      <c r="A19" s="1026"/>
      <c r="B19" s="1026" t="s">
        <v>4546</v>
      </c>
      <c r="C19" s="356" t="s">
        <v>985</v>
      </c>
      <c r="D19" s="356" t="s">
        <v>4407</v>
      </c>
      <c r="E19" s="356" t="s">
        <v>4179</v>
      </c>
      <c r="F19" s="1025" t="s">
        <v>4180</v>
      </c>
      <c r="G19" s="356" t="s">
        <v>4181</v>
      </c>
      <c r="J19" s="356">
        <v>3</v>
      </c>
      <c r="K19" s="356" t="s">
        <v>4408</v>
      </c>
      <c r="L19" s="821" t="s">
        <v>2525</v>
      </c>
      <c r="M19" s="804">
        <v>46057</v>
      </c>
      <c r="N19" s="821" t="s">
        <v>4409</v>
      </c>
      <c r="O19" s="1026">
        <v>110.20000000000002</v>
      </c>
      <c r="P19" s="821">
        <v>17</v>
      </c>
      <c r="Q19" s="1025"/>
      <c r="R19" s="1025"/>
      <c r="T19" s="1025"/>
      <c r="U19" s="1025"/>
      <c r="V19" s="821" t="s">
        <v>653</v>
      </c>
      <c r="W19" s="1026" t="s">
        <v>583</v>
      </c>
      <c r="X19" s="1026"/>
      <c r="Y19" s="1026"/>
      <c r="Z19" s="1026"/>
      <c r="AA19" s="1026"/>
      <c r="AB19" s="1026" t="s">
        <v>5368</v>
      </c>
      <c r="AC19" s="1026"/>
      <c r="AE19" s="1025"/>
      <c r="AF19" s="1025"/>
      <c r="AG19" s="1025" t="s">
        <v>583</v>
      </c>
      <c r="AH19" s="1025"/>
    </row>
    <row r="20" spans="1:34" ht="80.099999999999994" hidden="1" customHeight="1">
      <c r="A20" s="1026"/>
      <c r="B20" s="1025" t="s">
        <v>3942</v>
      </c>
      <c r="C20" s="356" t="s">
        <v>985</v>
      </c>
      <c r="D20" s="356" t="s">
        <v>1948</v>
      </c>
      <c r="E20" s="356" t="s">
        <v>3943</v>
      </c>
      <c r="F20" s="821" t="s">
        <v>3944</v>
      </c>
      <c r="G20" s="821" t="s">
        <v>3945</v>
      </c>
      <c r="H20" s="822"/>
      <c r="I20" s="821" t="s">
        <v>3946</v>
      </c>
      <c r="J20" s="821">
        <v>3</v>
      </c>
      <c r="K20" s="822" t="s">
        <v>3947</v>
      </c>
      <c r="L20" s="822" t="s">
        <v>2525</v>
      </c>
      <c r="M20" s="1062">
        <v>45687</v>
      </c>
      <c r="N20" s="822" t="s">
        <v>1580</v>
      </c>
      <c r="O20" s="1026">
        <v>47.5</v>
      </c>
      <c r="P20" s="821">
        <v>12</v>
      </c>
      <c r="Q20" s="1026">
        <v>21</v>
      </c>
      <c r="R20" s="1025"/>
      <c r="S20" s="356" t="s">
        <v>4564</v>
      </c>
      <c r="T20" s="1026"/>
      <c r="U20" s="1026"/>
      <c r="V20" s="1091">
        <v>46073</v>
      </c>
      <c r="W20" s="1026" t="s">
        <v>583</v>
      </c>
      <c r="X20" s="1026">
        <v>3</v>
      </c>
      <c r="Y20" s="1026"/>
      <c r="Z20" s="1026"/>
      <c r="AA20" s="1026">
        <v>47.5</v>
      </c>
      <c r="AB20" s="1026" t="s">
        <v>5397</v>
      </c>
      <c r="AC20" s="1026"/>
      <c r="AD20" s="1165" t="s">
        <v>5250</v>
      </c>
      <c r="AE20" s="1026">
        <v>1</v>
      </c>
      <c r="AF20" s="1026">
        <v>1</v>
      </c>
      <c r="AG20" s="1025" t="s">
        <v>583</v>
      </c>
      <c r="AH20" s="1026" t="s">
        <v>5251</v>
      </c>
    </row>
    <row r="21" spans="1:34" ht="80.099999999999994" hidden="1" customHeight="1">
      <c r="A21" s="1026"/>
      <c r="B21" s="1025" t="s">
        <v>3712</v>
      </c>
      <c r="C21" s="356" t="s">
        <v>985</v>
      </c>
      <c r="D21" s="356" t="s">
        <v>985</v>
      </c>
      <c r="E21" s="356" t="s">
        <v>3341</v>
      </c>
      <c r="F21" s="722" t="s">
        <v>3342</v>
      </c>
      <c r="G21" s="722" t="s">
        <v>5139</v>
      </c>
      <c r="J21" s="821">
        <v>3</v>
      </c>
      <c r="K21" s="356" t="s">
        <v>1634</v>
      </c>
      <c r="L21" s="821" t="s">
        <v>2525</v>
      </c>
      <c r="M21" s="1062">
        <v>46058</v>
      </c>
      <c r="O21" s="1026" t="s">
        <v>4962</v>
      </c>
      <c r="Q21" s="1026"/>
      <c r="R21" s="1025"/>
      <c r="S21" s="1025"/>
      <c r="T21" s="1026"/>
      <c r="U21" s="1026"/>
      <c r="V21" s="1074" t="s">
        <v>653</v>
      </c>
      <c r="W21" s="1026" t="s">
        <v>583</v>
      </c>
      <c r="X21" s="1026"/>
      <c r="Y21" s="1026"/>
      <c r="Z21" s="1026"/>
      <c r="AA21" s="1026"/>
      <c r="AB21" s="1026" t="s">
        <v>3364</v>
      </c>
      <c r="AC21" s="1026"/>
      <c r="AD21" s="1025"/>
      <c r="AE21" s="1026"/>
      <c r="AF21" s="1025"/>
      <c r="AG21" s="1025" t="s">
        <v>583</v>
      </c>
      <c r="AH21" s="1025"/>
    </row>
    <row r="22" spans="1:34" ht="80.099999999999994" hidden="1" customHeight="1">
      <c r="A22" s="1026"/>
      <c r="B22" s="356" t="s">
        <v>4900</v>
      </c>
      <c r="C22" s="356" t="s">
        <v>985</v>
      </c>
      <c r="D22" s="356" t="s">
        <v>3093</v>
      </c>
      <c r="E22" s="356" t="s">
        <v>4901</v>
      </c>
      <c r="F22" s="356" t="s">
        <v>4902</v>
      </c>
      <c r="G22" s="356" t="s">
        <v>4903</v>
      </c>
      <c r="H22" s="356" t="s">
        <v>4904</v>
      </c>
      <c r="J22" s="821">
        <v>3</v>
      </c>
      <c r="L22" s="356" t="s">
        <v>2525</v>
      </c>
      <c r="M22" s="1062">
        <v>46055</v>
      </c>
      <c r="N22" s="821" t="s">
        <v>420</v>
      </c>
      <c r="O22" s="1026">
        <v>24.7</v>
      </c>
      <c r="P22" s="821">
        <v>9</v>
      </c>
      <c r="Q22" s="1026">
        <v>12</v>
      </c>
      <c r="R22" s="1025"/>
      <c r="S22" s="1025" t="s">
        <v>4905</v>
      </c>
      <c r="T22" s="1026"/>
      <c r="U22" s="1026"/>
      <c r="V22" s="1091">
        <v>46132</v>
      </c>
      <c r="W22" s="1026" t="s">
        <v>2944</v>
      </c>
      <c r="X22" s="1026">
        <v>3</v>
      </c>
      <c r="Y22" s="1026" t="s">
        <v>1315</v>
      </c>
      <c r="Z22" s="1026">
        <v>4</v>
      </c>
      <c r="AA22" s="1026">
        <v>10</v>
      </c>
      <c r="AB22" s="1026"/>
      <c r="AC22" s="1168">
        <v>46135</v>
      </c>
      <c r="AD22" s="1025"/>
      <c r="AE22" s="1026"/>
      <c r="AF22" s="1025"/>
      <c r="AG22" s="1025" t="s">
        <v>2535</v>
      </c>
    </row>
    <row r="23" spans="1:34" ht="80.099999999999994" hidden="1" customHeight="1">
      <c r="A23" s="1026"/>
      <c r="B23" s="1025" t="s">
        <v>3677</v>
      </c>
      <c r="C23" s="356" t="s">
        <v>985</v>
      </c>
      <c r="D23" s="356" t="s">
        <v>985</v>
      </c>
      <c r="E23" s="356" t="s">
        <v>2188</v>
      </c>
      <c r="F23" s="356" t="s">
        <v>3119</v>
      </c>
      <c r="G23" s="356" t="s">
        <v>3120</v>
      </c>
      <c r="H23" s="822"/>
      <c r="I23" s="821"/>
      <c r="J23" s="821">
        <v>3</v>
      </c>
      <c r="K23" s="822" t="s">
        <v>3107</v>
      </c>
      <c r="L23" s="821" t="s">
        <v>2525</v>
      </c>
      <c r="M23" s="824"/>
      <c r="N23" s="821" t="s">
        <v>89</v>
      </c>
      <c r="O23" s="1026">
        <v>22.799999999999997</v>
      </c>
      <c r="P23" s="821">
        <v>18</v>
      </c>
      <c r="Q23" s="1026">
        <v>27</v>
      </c>
      <c r="R23" s="1025"/>
      <c r="S23" s="1025" t="s">
        <v>4552</v>
      </c>
      <c r="T23" s="1026"/>
      <c r="U23" s="1026"/>
      <c r="V23" s="1074" t="s">
        <v>653</v>
      </c>
      <c r="W23" s="1026" t="s">
        <v>583</v>
      </c>
      <c r="X23" s="1026"/>
      <c r="Y23" s="1026"/>
      <c r="Z23" s="1026"/>
      <c r="AA23" s="1026"/>
      <c r="AB23" s="1026" t="s">
        <v>5368</v>
      </c>
      <c r="AC23" s="1026"/>
      <c r="AD23" s="1082" t="s">
        <v>5196</v>
      </c>
      <c r="AE23" s="1026">
        <v>10</v>
      </c>
      <c r="AF23" s="1026">
        <v>1</v>
      </c>
      <c r="AG23" s="1025" t="s">
        <v>583</v>
      </c>
      <c r="AH23" s="821" t="s">
        <v>583</v>
      </c>
    </row>
    <row r="24" spans="1:34" ht="173.25" hidden="1" customHeight="1">
      <c r="A24" s="1026"/>
      <c r="B24" s="1026" t="s">
        <v>3676</v>
      </c>
      <c r="C24" s="356" t="s">
        <v>985</v>
      </c>
      <c r="D24" s="356" t="s">
        <v>3093</v>
      </c>
      <c r="E24" s="356" t="s">
        <v>2188</v>
      </c>
      <c r="F24" s="356" t="s">
        <v>3105</v>
      </c>
      <c r="G24" s="356" t="s">
        <v>3106</v>
      </c>
      <c r="H24" s="822"/>
      <c r="I24" s="821"/>
      <c r="J24" s="821">
        <v>3</v>
      </c>
      <c r="K24" s="822" t="s">
        <v>3107</v>
      </c>
      <c r="L24" s="821" t="s">
        <v>2525</v>
      </c>
      <c r="M24" s="824"/>
      <c r="N24" s="821" t="s">
        <v>89</v>
      </c>
      <c r="O24" s="1026">
        <v>9.5</v>
      </c>
      <c r="P24" s="821">
        <v>16</v>
      </c>
      <c r="Q24" s="821">
        <v>25</v>
      </c>
      <c r="R24" s="1025"/>
      <c r="S24" s="356" t="s">
        <v>4551</v>
      </c>
      <c r="T24" s="1026"/>
      <c r="U24" s="1026"/>
      <c r="V24" s="1074" t="s">
        <v>653</v>
      </c>
      <c r="W24" s="1026" t="s">
        <v>583</v>
      </c>
      <c r="X24" s="1026"/>
      <c r="Y24" s="1026"/>
      <c r="Z24" s="1026"/>
      <c r="AA24" s="1026"/>
      <c r="AB24" s="1026" t="s">
        <v>3364</v>
      </c>
      <c r="AC24" s="1026"/>
      <c r="AD24" s="1082" t="s">
        <v>5195</v>
      </c>
      <c r="AE24" s="1026"/>
      <c r="AF24" s="1026"/>
      <c r="AG24" s="1025" t="s">
        <v>583</v>
      </c>
      <c r="AH24" s="821" t="s">
        <v>4912</v>
      </c>
    </row>
    <row r="25" spans="1:34" ht="80.099999999999994" hidden="1" customHeight="1">
      <c r="A25" s="1026"/>
      <c r="B25" s="1026" t="s">
        <v>4907</v>
      </c>
      <c r="C25" s="356" t="s">
        <v>985</v>
      </c>
      <c r="D25" s="356" t="s">
        <v>985</v>
      </c>
      <c r="E25" s="356" t="s">
        <v>2188</v>
      </c>
      <c r="F25" s="356" t="s">
        <v>4908</v>
      </c>
      <c r="G25" s="356" t="s">
        <v>4909</v>
      </c>
      <c r="H25" s="822"/>
      <c r="I25" s="821"/>
      <c r="J25" s="821">
        <v>3</v>
      </c>
      <c r="K25" s="822" t="s">
        <v>3107</v>
      </c>
      <c r="L25" s="821" t="s">
        <v>2525</v>
      </c>
      <c r="M25" s="824"/>
      <c r="N25" s="821" t="s">
        <v>89</v>
      </c>
      <c r="O25" s="1026">
        <v>15.2</v>
      </c>
      <c r="P25" s="821">
        <v>4</v>
      </c>
      <c r="Q25" s="821">
        <v>20</v>
      </c>
      <c r="R25" s="1025"/>
      <c r="S25" s="1025" t="s">
        <v>4910</v>
      </c>
      <c r="T25" s="1026"/>
      <c r="U25" s="1026"/>
      <c r="V25" s="1168">
        <v>46072</v>
      </c>
      <c r="W25" s="1026" t="s">
        <v>2944</v>
      </c>
      <c r="X25" s="1026"/>
      <c r="Y25" s="1026" t="s">
        <v>6</v>
      </c>
      <c r="Z25" s="1026"/>
      <c r="AA25" s="1026">
        <v>9</v>
      </c>
      <c r="AB25" s="1026"/>
      <c r="AC25" s="1168">
        <v>46135</v>
      </c>
      <c r="AD25" s="1082" t="s">
        <v>4911</v>
      </c>
      <c r="AE25" s="1026"/>
      <c r="AF25" s="1026"/>
      <c r="AG25" s="1025" t="s">
        <v>2535</v>
      </c>
      <c r="AH25" s="821" t="s">
        <v>4912</v>
      </c>
    </row>
    <row r="26" spans="1:34" ht="180.75" hidden="1" customHeight="1">
      <c r="A26" s="1026"/>
      <c r="B26" s="1026" t="s">
        <v>5398</v>
      </c>
      <c r="C26" s="356" t="s">
        <v>42</v>
      </c>
      <c r="D26" s="356" t="s">
        <v>94</v>
      </c>
      <c r="E26" s="356" t="s">
        <v>5399</v>
      </c>
      <c r="F26" s="356" t="s">
        <v>2241</v>
      </c>
      <c r="G26" s="356" t="s">
        <v>2242</v>
      </c>
      <c r="H26" s="822" t="s">
        <v>2242</v>
      </c>
      <c r="I26" s="821" t="s">
        <v>2243</v>
      </c>
      <c r="J26" s="821">
        <v>2</v>
      </c>
      <c r="K26" s="822" t="s">
        <v>5400</v>
      </c>
      <c r="L26" s="356" t="s">
        <v>2958</v>
      </c>
      <c r="M26" s="1027">
        <v>45989</v>
      </c>
      <c r="N26" s="821" t="s">
        <v>958</v>
      </c>
      <c r="O26" s="821">
        <v>20</v>
      </c>
      <c r="P26" s="1026">
        <v>2</v>
      </c>
      <c r="Q26" s="1026">
        <v>2</v>
      </c>
      <c r="R26" s="1025"/>
      <c r="S26" s="1077" t="s">
        <v>5401</v>
      </c>
      <c r="T26" s="1026"/>
      <c r="U26" s="1026"/>
      <c r="V26" s="1024">
        <v>46073</v>
      </c>
      <c r="W26" s="821" t="s">
        <v>2944</v>
      </c>
      <c r="X26" s="1026">
        <v>3</v>
      </c>
      <c r="Y26" s="1026" t="s">
        <v>6</v>
      </c>
      <c r="Z26" s="1025"/>
      <c r="AA26" s="1026">
        <v>20</v>
      </c>
      <c r="AB26" s="1025"/>
      <c r="AC26" s="1025"/>
      <c r="AD26" s="1025"/>
      <c r="AE26" s="1026">
        <v>1</v>
      </c>
      <c r="AF26" s="1025"/>
      <c r="AG26" s="1025" t="s">
        <v>2535</v>
      </c>
      <c r="AH26" s="1152" t="s">
        <v>4945</v>
      </c>
    </row>
    <row r="27" spans="1:34" ht="90.6" hidden="1" customHeight="1">
      <c r="A27" s="1026"/>
      <c r="B27" s="821" t="s">
        <v>5402</v>
      </c>
      <c r="C27" s="356" t="s">
        <v>42</v>
      </c>
      <c r="D27" s="356" t="s">
        <v>94</v>
      </c>
      <c r="E27" s="356" t="s">
        <v>5399</v>
      </c>
      <c r="F27" s="356" t="s">
        <v>2222</v>
      </c>
      <c r="G27" s="356" t="s">
        <v>2223</v>
      </c>
      <c r="H27" s="822" t="s">
        <v>5403</v>
      </c>
      <c r="I27" s="821" t="s">
        <v>3293</v>
      </c>
      <c r="J27" s="821">
        <v>2</v>
      </c>
      <c r="K27" s="822" t="s">
        <v>5400</v>
      </c>
      <c r="L27" s="356" t="s">
        <v>2958</v>
      </c>
      <c r="M27" s="1027">
        <v>45989</v>
      </c>
      <c r="N27" s="821" t="s">
        <v>958</v>
      </c>
      <c r="O27" s="1026">
        <v>10</v>
      </c>
      <c r="P27" s="1026">
        <v>8</v>
      </c>
      <c r="Q27" s="1026">
        <v>8</v>
      </c>
      <c r="R27" s="1025"/>
      <c r="S27" s="1025" t="s">
        <v>5404</v>
      </c>
      <c r="T27" s="1026"/>
      <c r="U27" s="1026"/>
      <c r="V27" s="1075">
        <v>46073</v>
      </c>
      <c r="W27" s="1026" t="s">
        <v>2944</v>
      </c>
      <c r="X27" s="1026">
        <v>3</v>
      </c>
      <c r="Y27" s="1026" t="s">
        <v>6</v>
      </c>
      <c r="Z27" s="1025"/>
      <c r="AA27" s="1026">
        <v>10</v>
      </c>
      <c r="AB27" s="1025"/>
      <c r="AC27" s="1025"/>
      <c r="AD27" s="1025"/>
      <c r="AE27" s="1026">
        <v>10</v>
      </c>
      <c r="AF27" s="1025"/>
      <c r="AG27" s="1025" t="s">
        <v>2535</v>
      </c>
      <c r="AH27" s="1170" t="s">
        <v>5405</v>
      </c>
    </row>
    <row r="28" spans="1:34" ht="117" hidden="1" customHeight="1">
      <c r="A28" s="1026"/>
      <c r="B28" s="821" t="s">
        <v>5038</v>
      </c>
      <c r="C28" s="356" t="s">
        <v>42</v>
      </c>
      <c r="D28" s="356" t="s">
        <v>42</v>
      </c>
      <c r="E28" s="356" t="s">
        <v>2211</v>
      </c>
      <c r="F28" s="786" t="s">
        <v>5039</v>
      </c>
      <c r="G28" s="356" t="s">
        <v>2216</v>
      </c>
      <c r="H28" s="822" t="s">
        <v>5040</v>
      </c>
      <c r="I28" s="821" t="s">
        <v>2217</v>
      </c>
      <c r="J28" s="821">
        <v>2</v>
      </c>
      <c r="K28" s="822" t="s">
        <v>4942</v>
      </c>
      <c r="L28" s="356" t="s">
        <v>2211</v>
      </c>
      <c r="M28" s="1069">
        <v>46027</v>
      </c>
      <c r="N28" s="821" t="s">
        <v>2791</v>
      </c>
      <c r="O28" s="1026">
        <v>30</v>
      </c>
      <c r="P28" s="1026">
        <v>1</v>
      </c>
      <c r="Q28" s="1162">
        <v>1</v>
      </c>
      <c r="R28" s="1025"/>
      <c r="S28" s="540" t="s">
        <v>5041</v>
      </c>
      <c r="T28" s="1026"/>
      <c r="U28" s="1026"/>
      <c r="V28" s="1075" t="s">
        <v>4944</v>
      </c>
      <c r="W28" s="1026" t="s">
        <v>2944</v>
      </c>
      <c r="X28" s="1026">
        <v>3</v>
      </c>
      <c r="Y28" s="1026" t="s">
        <v>6</v>
      </c>
      <c r="Z28" s="1025"/>
      <c r="AA28" s="1026">
        <v>20</v>
      </c>
      <c r="AB28" s="1025"/>
      <c r="AC28" s="1025"/>
      <c r="AD28" s="1025"/>
      <c r="AE28" s="1026">
        <v>10</v>
      </c>
      <c r="AF28" s="1025"/>
      <c r="AG28" s="1025" t="s">
        <v>2537</v>
      </c>
      <c r="AH28" s="1153" t="s">
        <v>5043</v>
      </c>
    </row>
    <row r="29" spans="1:34" ht="116.1" hidden="1" customHeight="1">
      <c r="A29" s="1026"/>
      <c r="B29" s="821" t="s">
        <v>4939</v>
      </c>
      <c r="C29" s="356" t="s">
        <v>42</v>
      </c>
      <c r="D29" s="356" t="s">
        <v>42</v>
      </c>
      <c r="E29" s="356" t="s">
        <v>2211</v>
      </c>
      <c r="F29" s="356" t="s">
        <v>4940</v>
      </c>
      <c r="G29" s="356" t="s">
        <v>2219</v>
      </c>
      <c r="H29" s="821" t="s">
        <v>4941</v>
      </c>
      <c r="I29" s="821" t="s">
        <v>2220</v>
      </c>
      <c r="J29" s="821">
        <v>2</v>
      </c>
      <c r="K29" s="822" t="s">
        <v>4942</v>
      </c>
      <c r="L29" s="356" t="s">
        <v>2211</v>
      </c>
      <c r="M29" s="1069">
        <v>46027</v>
      </c>
      <c r="N29" s="821" t="s">
        <v>2791</v>
      </c>
      <c r="O29" s="1026">
        <v>30</v>
      </c>
      <c r="P29" s="1026">
        <v>6</v>
      </c>
      <c r="Q29" s="1026">
        <v>6</v>
      </c>
      <c r="R29" s="1025"/>
      <c r="S29" s="1138" t="s">
        <v>4943</v>
      </c>
      <c r="T29" s="1026"/>
      <c r="U29" s="1026"/>
      <c r="V29" s="1075" t="s">
        <v>4944</v>
      </c>
      <c r="W29" s="1026" t="s">
        <v>2944</v>
      </c>
      <c r="X29" s="1026">
        <v>3</v>
      </c>
      <c r="Y29" s="1026" t="s">
        <v>6</v>
      </c>
      <c r="Z29" s="1025"/>
      <c r="AA29" s="1026">
        <v>20</v>
      </c>
      <c r="AB29" s="1025"/>
      <c r="AC29" s="1025"/>
      <c r="AD29" s="1025"/>
      <c r="AE29" s="1026">
        <v>1</v>
      </c>
      <c r="AF29" s="1025"/>
      <c r="AG29" s="1025" t="s">
        <v>2535</v>
      </c>
      <c r="AH29" s="1153" t="s">
        <v>4945</v>
      </c>
    </row>
    <row r="30" spans="1:34" ht="167.25" hidden="1" customHeight="1">
      <c r="A30" s="1026"/>
      <c r="B30" s="821" t="s">
        <v>5286</v>
      </c>
      <c r="C30" s="356" t="s">
        <v>180</v>
      </c>
      <c r="D30" s="356" t="s">
        <v>180</v>
      </c>
      <c r="E30" s="356" t="s">
        <v>4160</v>
      </c>
      <c r="F30" s="786" t="s">
        <v>4582</v>
      </c>
      <c r="G30" s="356" t="s">
        <v>2235</v>
      </c>
      <c r="H30" s="1070" t="s">
        <v>3293</v>
      </c>
      <c r="I30" s="822" t="s">
        <v>2236</v>
      </c>
      <c r="J30" s="821">
        <v>3</v>
      </c>
      <c r="K30" s="822" t="s">
        <v>5287</v>
      </c>
      <c r="L30" s="356" t="s">
        <v>2958</v>
      </c>
      <c r="M30" s="1069">
        <v>46058</v>
      </c>
      <c r="N30" s="821" t="s">
        <v>2844</v>
      </c>
      <c r="O30" s="1026">
        <v>80</v>
      </c>
      <c r="P30" s="1026">
        <v>1</v>
      </c>
      <c r="Q30" s="1026">
        <v>1</v>
      </c>
      <c r="R30" s="1025"/>
      <c r="S30" s="1025" t="s">
        <v>5406</v>
      </c>
      <c r="T30" s="1026"/>
      <c r="U30" s="1026"/>
      <c r="V30" s="1024">
        <v>46078</v>
      </c>
      <c r="W30" s="1026" t="s">
        <v>2944</v>
      </c>
      <c r="X30" s="1026">
        <v>3</v>
      </c>
      <c r="Y30" s="1026" t="s">
        <v>1315</v>
      </c>
      <c r="Z30" s="1025">
        <v>4</v>
      </c>
      <c r="AA30" s="1026">
        <v>30</v>
      </c>
      <c r="AB30" s="1025"/>
      <c r="AC30" s="1025"/>
      <c r="AD30" s="1025"/>
      <c r="AE30" s="1026">
        <v>2</v>
      </c>
      <c r="AF30" s="1025"/>
      <c r="AG30" s="1025" t="s">
        <v>2530</v>
      </c>
      <c r="AH30" s="821"/>
    </row>
    <row r="31" spans="1:34" ht="94.35" hidden="1" customHeight="1">
      <c r="A31" s="1026"/>
      <c r="B31" s="821" t="s">
        <v>5407</v>
      </c>
      <c r="C31" s="1025" t="s">
        <v>263</v>
      </c>
      <c r="D31" s="356" t="s">
        <v>5408</v>
      </c>
      <c r="E31" s="356" t="s">
        <v>2326</v>
      </c>
      <c r="F31" s="356" t="s">
        <v>2327</v>
      </c>
      <c r="G31" s="80" t="s">
        <v>5409</v>
      </c>
      <c r="H31" s="822" t="s">
        <v>5410</v>
      </c>
      <c r="I31" s="821" t="s">
        <v>2329</v>
      </c>
      <c r="J31" s="821">
        <v>2</v>
      </c>
      <c r="K31" s="822" t="s">
        <v>5411</v>
      </c>
      <c r="L31" s="356" t="s">
        <v>2511</v>
      </c>
      <c r="M31" s="1027" t="s">
        <v>5412</v>
      </c>
      <c r="N31" s="821" t="s">
        <v>1634</v>
      </c>
      <c r="O31" s="1026">
        <v>60</v>
      </c>
      <c r="P31" s="1026">
        <v>2</v>
      </c>
      <c r="Q31" s="1162">
        <v>2</v>
      </c>
      <c r="R31" s="1106">
        <v>46045</v>
      </c>
      <c r="S31" s="1025" t="s">
        <v>5413</v>
      </c>
      <c r="T31" s="1026">
        <v>3</v>
      </c>
      <c r="U31" s="1026"/>
      <c r="V31" s="1069" t="s">
        <v>4944</v>
      </c>
      <c r="W31" s="1026" t="s">
        <v>2944</v>
      </c>
      <c r="X31" s="1026">
        <v>3</v>
      </c>
      <c r="Y31" s="1026" t="s">
        <v>6</v>
      </c>
      <c r="Z31" s="1025"/>
      <c r="AA31" s="1026">
        <v>20</v>
      </c>
      <c r="AB31" s="1025"/>
      <c r="AC31" s="1025"/>
      <c r="AD31" s="1025"/>
      <c r="AE31" s="1026">
        <v>2</v>
      </c>
      <c r="AF31" s="1025"/>
      <c r="AG31" s="1025" t="s">
        <v>2535</v>
      </c>
      <c r="AH31" s="830" t="s">
        <v>4945</v>
      </c>
    </row>
    <row r="32" spans="1:34" ht="155.1" hidden="1" customHeight="1">
      <c r="A32" s="1026"/>
      <c r="B32" s="821" t="s">
        <v>5414</v>
      </c>
      <c r="C32" s="356" t="s">
        <v>42</v>
      </c>
      <c r="D32" s="356" t="s">
        <v>5415</v>
      </c>
      <c r="E32" s="356" t="s">
        <v>2254</v>
      </c>
      <c r="F32" s="356" t="s">
        <v>2351</v>
      </c>
      <c r="G32" s="356" t="s">
        <v>5416</v>
      </c>
      <c r="H32" s="1068" t="s">
        <v>5417</v>
      </c>
      <c r="I32" s="1068" t="s">
        <v>3293</v>
      </c>
      <c r="J32" s="821">
        <v>2</v>
      </c>
      <c r="K32" s="822" t="s">
        <v>5418</v>
      </c>
      <c r="L32" s="356" t="s">
        <v>2958</v>
      </c>
      <c r="M32" s="1069">
        <v>46028</v>
      </c>
      <c r="N32" s="821" t="s">
        <v>1167</v>
      </c>
      <c r="O32" s="1026">
        <v>10</v>
      </c>
      <c r="P32" s="1026">
        <v>12</v>
      </c>
      <c r="Q32" s="1026">
        <v>12</v>
      </c>
      <c r="R32" s="1075"/>
      <c r="S32" s="1078"/>
      <c r="T32" s="1026"/>
      <c r="U32" s="1026"/>
      <c r="V32" s="1026" t="s">
        <v>583</v>
      </c>
      <c r="W32" s="1026" t="s">
        <v>583</v>
      </c>
      <c r="X32" s="1026"/>
      <c r="Y32" s="1026"/>
      <c r="Z32" s="1025"/>
      <c r="AA32" s="1026"/>
      <c r="AB32" s="1025" t="s">
        <v>5419</v>
      </c>
      <c r="AC32" s="1025"/>
      <c r="AD32" s="1025"/>
      <c r="AE32" s="1026">
        <v>1</v>
      </c>
      <c r="AF32" s="1025"/>
      <c r="AG32" s="1025" t="s">
        <v>583</v>
      </c>
      <c r="AH32" s="876" t="s">
        <v>5420</v>
      </c>
    </row>
    <row r="33" spans="1:37" ht="108.6" hidden="1" customHeight="1">
      <c r="A33" s="1026"/>
      <c r="B33" s="1026" t="s">
        <v>5015</v>
      </c>
      <c r="C33" s="1025" t="s">
        <v>263</v>
      </c>
      <c r="D33" s="356" t="s">
        <v>263</v>
      </c>
      <c r="E33" s="356" t="s">
        <v>5421</v>
      </c>
      <c r="F33" s="786" t="s">
        <v>5016</v>
      </c>
      <c r="G33" s="356" t="s">
        <v>5422</v>
      </c>
      <c r="H33" s="356" t="s">
        <v>5069</v>
      </c>
      <c r="J33" s="821">
        <v>3</v>
      </c>
      <c r="K33" s="356" t="s">
        <v>4954</v>
      </c>
      <c r="L33" s="821" t="s">
        <v>2525</v>
      </c>
      <c r="M33" s="1069"/>
      <c r="N33" s="821" t="s">
        <v>1634</v>
      </c>
      <c r="O33" s="1026">
        <v>20</v>
      </c>
      <c r="P33" s="1026">
        <v>6</v>
      </c>
      <c r="Q33" s="1162">
        <v>6</v>
      </c>
      <c r="R33" s="1025"/>
      <c r="S33" s="597" t="s">
        <v>5019</v>
      </c>
      <c r="T33" s="1026"/>
      <c r="U33" s="1026"/>
      <c r="V33" s="821" t="s">
        <v>583</v>
      </c>
      <c r="W33" s="1026" t="s">
        <v>583</v>
      </c>
      <c r="X33" s="1026"/>
      <c r="Y33" s="1026"/>
      <c r="Z33" s="1025"/>
      <c r="AA33" s="1026"/>
      <c r="AB33" s="1025" t="s">
        <v>5423</v>
      </c>
      <c r="AC33" s="1025"/>
      <c r="AD33" s="1138" t="s">
        <v>4957</v>
      </c>
      <c r="AE33" s="1026"/>
      <c r="AF33" s="1025"/>
      <c r="AG33" s="1025" t="s">
        <v>583</v>
      </c>
      <c r="AH33" s="830" t="s">
        <v>4945</v>
      </c>
    </row>
    <row r="34" spans="1:37" ht="230.85" hidden="1" customHeight="1">
      <c r="A34" s="1026"/>
      <c r="B34" s="821" t="s">
        <v>5424</v>
      </c>
      <c r="C34" s="356" t="s">
        <v>42</v>
      </c>
      <c r="D34" s="356" t="s">
        <v>42</v>
      </c>
      <c r="E34" s="356" t="s">
        <v>5425</v>
      </c>
      <c r="F34" s="786" t="s">
        <v>5426</v>
      </c>
      <c r="G34" s="1034" t="s">
        <v>3293</v>
      </c>
      <c r="H34" s="822" t="s">
        <v>3293</v>
      </c>
      <c r="I34" s="1022" t="s">
        <v>3293</v>
      </c>
      <c r="J34" s="821">
        <v>2</v>
      </c>
      <c r="K34" s="822" t="s">
        <v>4942</v>
      </c>
      <c r="L34" s="356" t="s">
        <v>2525</v>
      </c>
      <c r="M34" s="1027">
        <v>46028</v>
      </c>
      <c r="N34" s="821" t="s">
        <v>2791</v>
      </c>
      <c r="O34" s="1026">
        <v>30</v>
      </c>
      <c r="P34" s="1026">
        <v>7</v>
      </c>
      <c r="Q34" s="1026">
        <v>7</v>
      </c>
      <c r="R34" s="1025"/>
      <c r="T34" s="1026"/>
      <c r="U34" s="1026"/>
      <c r="V34" s="821" t="s">
        <v>583</v>
      </c>
      <c r="W34" s="1026" t="s">
        <v>583</v>
      </c>
      <c r="X34" s="1026"/>
      <c r="Y34" s="1026"/>
      <c r="Z34" s="1025"/>
      <c r="AA34" s="1026"/>
      <c r="AB34" s="1025" t="s">
        <v>5427</v>
      </c>
      <c r="AC34" s="1025"/>
      <c r="AE34" s="1026">
        <v>2</v>
      </c>
      <c r="AF34" s="1025"/>
      <c r="AG34" s="1025" t="s">
        <v>583</v>
      </c>
      <c r="AH34" s="876" t="s">
        <v>5428</v>
      </c>
    </row>
    <row r="35" spans="1:37" ht="101.85" hidden="1" customHeight="1">
      <c r="A35" s="1026"/>
      <c r="B35" s="1026" t="s">
        <v>4950</v>
      </c>
      <c r="C35" s="356" t="s">
        <v>263</v>
      </c>
      <c r="D35" s="356" t="s">
        <v>263</v>
      </c>
      <c r="E35" s="356" t="s">
        <v>5429</v>
      </c>
      <c r="F35" s="786" t="s">
        <v>5045</v>
      </c>
      <c r="G35" s="356" t="s">
        <v>5430</v>
      </c>
      <c r="H35" s="356" t="s">
        <v>5046</v>
      </c>
      <c r="I35" s="1025"/>
      <c r="J35" s="821">
        <v>3</v>
      </c>
      <c r="K35" s="356" t="s">
        <v>4954</v>
      </c>
      <c r="L35" s="821" t="s">
        <v>2525</v>
      </c>
      <c r="N35" s="821" t="s">
        <v>1634</v>
      </c>
      <c r="O35" s="821">
        <v>20</v>
      </c>
      <c r="P35" s="1026">
        <v>11</v>
      </c>
      <c r="Q35" s="1026">
        <v>11</v>
      </c>
      <c r="R35" s="1025"/>
      <c r="S35" s="597" t="s">
        <v>5047</v>
      </c>
      <c r="T35" s="1026"/>
      <c r="U35" s="1026"/>
      <c r="V35" s="1026" t="s">
        <v>583</v>
      </c>
      <c r="W35" s="1026" t="s">
        <v>583</v>
      </c>
      <c r="X35" s="1026"/>
      <c r="Y35" s="1026"/>
      <c r="Z35" s="1025"/>
      <c r="AA35" s="1026"/>
      <c r="AB35" s="1025" t="s">
        <v>5423</v>
      </c>
      <c r="AC35" s="1025"/>
      <c r="AD35" s="1138" t="s">
        <v>4957</v>
      </c>
      <c r="AE35" s="1026"/>
      <c r="AF35" s="1025"/>
      <c r="AG35" s="1025" t="s">
        <v>583</v>
      </c>
      <c r="AH35" s="1129" t="s">
        <v>4945</v>
      </c>
    </row>
    <row r="36" spans="1:37" ht="128.1" hidden="1" customHeight="1">
      <c r="A36" s="1026"/>
      <c r="B36" s="1026" t="s">
        <v>4913</v>
      </c>
      <c r="C36" s="356" t="s">
        <v>985</v>
      </c>
      <c r="D36" s="356" t="s">
        <v>3093</v>
      </c>
      <c r="E36" s="356" t="s">
        <v>2188</v>
      </c>
      <c r="F36" s="356" t="s">
        <v>4914</v>
      </c>
      <c r="G36" s="356" t="s">
        <v>4915</v>
      </c>
      <c r="H36" s="822"/>
      <c r="I36" s="821"/>
      <c r="J36" s="821">
        <v>3</v>
      </c>
      <c r="K36" s="822" t="s">
        <v>4916</v>
      </c>
      <c r="L36" s="821" t="s">
        <v>2525</v>
      </c>
      <c r="M36" s="1027"/>
      <c r="N36" s="1026" t="s">
        <v>89</v>
      </c>
      <c r="O36" s="1026">
        <v>5.6999999999999993</v>
      </c>
      <c r="P36" s="1026">
        <v>8</v>
      </c>
      <c r="Q36" s="1026">
        <v>14</v>
      </c>
      <c r="R36" s="1025"/>
      <c r="S36" s="1025" t="s">
        <v>5431</v>
      </c>
      <c r="T36" s="1026"/>
      <c r="U36" s="1026"/>
      <c r="V36" s="1168">
        <v>46076</v>
      </c>
      <c r="W36" s="1026" t="s">
        <v>2944</v>
      </c>
      <c r="X36" s="1026">
        <v>3</v>
      </c>
      <c r="Y36" s="1026" t="s">
        <v>6</v>
      </c>
      <c r="Z36" s="1026"/>
      <c r="AA36" s="1026">
        <v>7</v>
      </c>
      <c r="AB36" s="1026"/>
      <c r="AC36" s="1168">
        <v>46135</v>
      </c>
      <c r="AD36" s="1082" t="s">
        <v>4918</v>
      </c>
      <c r="AE36" s="1026"/>
      <c r="AF36" s="1026"/>
      <c r="AG36" s="1025" t="s">
        <v>2535</v>
      </c>
      <c r="AH36" s="1026" t="s">
        <v>4912</v>
      </c>
      <c r="AK36" s="356" t="s">
        <v>1710</v>
      </c>
    </row>
    <row r="37" spans="1:37" ht="128.25" hidden="1" customHeight="1">
      <c r="A37" s="1026"/>
      <c r="B37" s="821" t="s">
        <v>5432</v>
      </c>
      <c r="C37" s="1025" t="s">
        <v>985</v>
      </c>
      <c r="D37" s="1025" t="s">
        <v>3093</v>
      </c>
      <c r="E37" s="356" t="s">
        <v>2188</v>
      </c>
      <c r="F37" s="356" t="s">
        <v>5433</v>
      </c>
      <c r="G37" s="356" t="s">
        <v>5434</v>
      </c>
      <c r="H37" s="822"/>
      <c r="I37" s="821"/>
      <c r="J37" s="821">
        <v>3</v>
      </c>
      <c r="K37" s="822" t="s">
        <v>5435</v>
      </c>
      <c r="L37" s="821" t="s">
        <v>2525</v>
      </c>
      <c r="M37" s="1027"/>
      <c r="N37" s="1026" t="s">
        <v>89</v>
      </c>
      <c r="O37" s="1026">
        <v>5.6999999999999993</v>
      </c>
      <c r="P37" s="1026">
        <v>11</v>
      </c>
      <c r="Q37" s="1026">
        <v>16</v>
      </c>
      <c r="R37" s="1025"/>
      <c r="S37" s="1025" t="s">
        <v>5431</v>
      </c>
      <c r="T37" s="1026"/>
      <c r="U37" s="1026"/>
      <c r="V37" s="1168">
        <v>46076</v>
      </c>
      <c r="W37" s="1026" t="s">
        <v>1710</v>
      </c>
      <c r="X37" s="1026"/>
      <c r="Y37" s="1026"/>
      <c r="Z37" s="1026"/>
      <c r="AA37" s="1026"/>
      <c r="AB37" s="1026" t="s">
        <v>5436</v>
      </c>
      <c r="AC37" s="1026"/>
      <c r="AD37" s="1082" t="s">
        <v>5437</v>
      </c>
      <c r="AE37" s="1026"/>
      <c r="AF37" s="1026"/>
      <c r="AG37" s="1025" t="s">
        <v>2532</v>
      </c>
      <c r="AH37" s="1026" t="s">
        <v>4912</v>
      </c>
      <c r="AK37" s="356" t="s">
        <v>5438</v>
      </c>
    </row>
    <row r="38" spans="1:37" ht="166.5" hidden="1" customHeight="1">
      <c r="A38" s="1026"/>
      <c r="B38" s="821" t="s">
        <v>3686</v>
      </c>
      <c r="C38" s="1025" t="s">
        <v>985</v>
      </c>
      <c r="D38" s="1025" t="s">
        <v>985</v>
      </c>
      <c r="E38" s="356" t="s">
        <v>2188</v>
      </c>
      <c r="F38" s="356" t="s">
        <v>3257</v>
      </c>
      <c r="G38" s="800" t="s">
        <v>3258</v>
      </c>
      <c r="J38" s="821">
        <v>3</v>
      </c>
      <c r="K38" s="356" t="s">
        <v>3259</v>
      </c>
      <c r="L38" s="356" t="s">
        <v>2525</v>
      </c>
      <c r="M38" s="1069">
        <v>46058</v>
      </c>
      <c r="N38" s="1026" t="s">
        <v>89</v>
      </c>
      <c r="O38" s="1026">
        <v>13.3</v>
      </c>
      <c r="P38" s="1026">
        <v>10</v>
      </c>
      <c r="Q38" s="1026">
        <v>15</v>
      </c>
      <c r="R38" s="1025"/>
      <c r="S38" s="1025"/>
      <c r="T38" s="1026"/>
      <c r="U38" s="1026"/>
      <c r="V38" s="1074" t="s">
        <v>653</v>
      </c>
      <c r="W38" s="1026" t="s">
        <v>583</v>
      </c>
      <c r="X38" s="1026"/>
      <c r="Y38" s="1026"/>
      <c r="Z38" s="1026"/>
      <c r="AA38" s="1026"/>
      <c r="AB38" s="1026" t="s">
        <v>3364</v>
      </c>
      <c r="AC38" s="1026"/>
      <c r="AD38" s="1082" t="s">
        <v>5222</v>
      </c>
      <c r="AE38" s="1026"/>
      <c r="AF38" s="1025"/>
      <c r="AG38" s="1025" t="s">
        <v>583</v>
      </c>
      <c r="AH38" s="1026" t="s">
        <v>583</v>
      </c>
    </row>
    <row r="39" spans="1:37" ht="80.099999999999994" hidden="1" customHeight="1">
      <c r="A39" s="1026"/>
      <c r="B39" s="356" t="s">
        <v>3686</v>
      </c>
      <c r="C39" s="1025" t="s">
        <v>985</v>
      </c>
      <c r="D39" s="1025" t="s">
        <v>3093</v>
      </c>
      <c r="E39" s="356" t="s">
        <v>2192</v>
      </c>
      <c r="F39" s="786" t="s">
        <v>3098</v>
      </c>
      <c r="G39" s="356" t="s">
        <v>3099</v>
      </c>
      <c r="H39" s="821"/>
      <c r="I39" s="821" t="s">
        <v>2165</v>
      </c>
      <c r="J39" s="821">
        <v>3</v>
      </c>
      <c r="K39" s="822" t="s">
        <v>2844</v>
      </c>
      <c r="L39" s="356" t="s">
        <v>2525</v>
      </c>
      <c r="M39" s="1069">
        <v>46058</v>
      </c>
      <c r="N39" s="1026" t="s">
        <v>2844</v>
      </c>
      <c r="O39" s="1026">
        <v>60.8</v>
      </c>
      <c r="P39" s="1026">
        <v>21</v>
      </c>
      <c r="Q39" s="1026">
        <v>31</v>
      </c>
      <c r="R39" s="1025"/>
      <c r="S39" s="1102" t="s">
        <v>4556</v>
      </c>
      <c r="T39" s="1026"/>
      <c r="U39" s="1026"/>
      <c r="V39" s="1074" t="s">
        <v>653</v>
      </c>
      <c r="W39" s="1026" t="s">
        <v>583</v>
      </c>
      <c r="X39" s="1026"/>
      <c r="Y39" s="1026"/>
      <c r="Z39" s="1026"/>
      <c r="AA39" s="1026"/>
      <c r="AB39" s="1026" t="s">
        <v>5368</v>
      </c>
      <c r="AC39" s="1026"/>
      <c r="AD39" s="1025"/>
      <c r="AE39" s="1026">
        <v>2</v>
      </c>
      <c r="AF39" s="1025"/>
      <c r="AG39" s="1025" t="s">
        <v>583</v>
      </c>
      <c r="AH39" s="1026" t="s">
        <v>4912</v>
      </c>
    </row>
    <row r="40" spans="1:37" ht="80.099999999999994" hidden="1" customHeight="1">
      <c r="A40" s="1026"/>
      <c r="B40" s="356" t="s">
        <v>5439</v>
      </c>
      <c r="C40" s="1025" t="s">
        <v>985</v>
      </c>
      <c r="D40" s="1025" t="s">
        <v>3093</v>
      </c>
      <c r="E40" s="356" t="s">
        <v>2192</v>
      </c>
      <c r="F40" s="786" t="s">
        <v>3094</v>
      </c>
      <c r="G40" s="356" t="s">
        <v>3095</v>
      </c>
      <c r="H40" s="822"/>
      <c r="I40" s="821" t="s">
        <v>3096</v>
      </c>
      <c r="J40" s="821">
        <v>3</v>
      </c>
      <c r="K40" s="822" t="s">
        <v>2844</v>
      </c>
      <c r="L40" s="356" t="s">
        <v>2525</v>
      </c>
      <c r="M40" s="1069">
        <v>46058</v>
      </c>
      <c r="N40" s="1026" t="s">
        <v>2844</v>
      </c>
      <c r="O40" s="1026">
        <v>32.299999999999997</v>
      </c>
      <c r="P40" s="1031">
        <v>20</v>
      </c>
      <c r="Q40" s="821">
        <v>29</v>
      </c>
      <c r="S40" s="1151" t="s">
        <v>4555</v>
      </c>
      <c r="V40" s="1074" t="s">
        <v>653</v>
      </c>
      <c r="W40" s="1026" t="s">
        <v>583</v>
      </c>
      <c r="X40" s="1026"/>
      <c r="Y40" s="1026"/>
      <c r="Z40" s="1026"/>
      <c r="AA40" s="1026"/>
      <c r="AB40" s="1026" t="s">
        <v>5368</v>
      </c>
      <c r="AC40" s="1026"/>
      <c r="AD40" s="1025"/>
      <c r="AE40" s="1026">
        <v>10</v>
      </c>
      <c r="AF40" s="1025"/>
      <c r="AG40" s="1025" t="s">
        <v>583</v>
      </c>
      <c r="AH40" s="821" t="s">
        <v>4912</v>
      </c>
    </row>
    <row r="41" spans="1:37" ht="80.099999999999994" hidden="1" customHeight="1">
      <c r="A41" s="1026"/>
      <c r="B41" s="1123" t="s">
        <v>5440</v>
      </c>
      <c r="C41" s="356" t="s">
        <v>42</v>
      </c>
      <c r="D41" s="356" t="s">
        <v>5086</v>
      </c>
      <c r="E41" s="356" t="s">
        <v>5087</v>
      </c>
      <c r="F41" s="356" t="s">
        <v>5441</v>
      </c>
      <c r="G41" s="356" t="s">
        <v>5089</v>
      </c>
      <c r="H41" s="356" t="s">
        <v>5090</v>
      </c>
      <c r="J41" s="821">
        <v>2</v>
      </c>
      <c r="K41" s="356" t="s">
        <v>5092</v>
      </c>
      <c r="L41" s="821" t="s">
        <v>2958</v>
      </c>
      <c r="N41" s="821" t="s">
        <v>958</v>
      </c>
      <c r="O41" s="821">
        <v>21</v>
      </c>
      <c r="P41" s="821">
        <v>5</v>
      </c>
      <c r="Q41" s="821">
        <v>5</v>
      </c>
      <c r="V41" s="1024">
        <v>46028</v>
      </c>
      <c r="W41" s="1026" t="s">
        <v>583</v>
      </c>
      <c r="X41" s="1026"/>
      <c r="Z41" s="356"/>
      <c r="AA41" s="1026">
        <v>21</v>
      </c>
      <c r="AB41" s="1025" t="s">
        <v>3707</v>
      </c>
      <c r="AC41" s="1025"/>
      <c r="AD41" s="1025"/>
      <c r="AE41" s="1026"/>
      <c r="AF41" s="1025"/>
      <c r="AG41" s="1025" t="s">
        <v>583</v>
      </c>
    </row>
    <row r="42" spans="1:37" ht="80.099999999999994" hidden="1" customHeight="1">
      <c r="A42" s="1026"/>
      <c r="B42" s="1123" t="s">
        <v>5442</v>
      </c>
      <c r="C42" s="356" t="s">
        <v>180</v>
      </c>
      <c r="D42" s="356" t="s">
        <v>180</v>
      </c>
      <c r="E42" s="356" t="s">
        <v>180</v>
      </c>
      <c r="F42" s="786" t="s">
        <v>5443</v>
      </c>
      <c r="G42" s="356" t="s">
        <v>5444</v>
      </c>
      <c r="I42" s="822" t="s">
        <v>5445</v>
      </c>
      <c r="J42" s="821">
        <v>3</v>
      </c>
      <c r="K42" s="822" t="s">
        <v>2844</v>
      </c>
      <c r="L42" s="821" t="s">
        <v>2525</v>
      </c>
      <c r="M42" s="824"/>
      <c r="N42" s="821" t="s">
        <v>2844</v>
      </c>
      <c r="O42" s="1026">
        <v>20</v>
      </c>
      <c r="P42" s="821">
        <v>2</v>
      </c>
      <c r="Q42" s="821">
        <v>2</v>
      </c>
      <c r="S42" s="356" t="s">
        <v>5446</v>
      </c>
      <c r="V42" s="1075">
        <v>46078</v>
      </c>
      <c r="W42" s="1026" t="s">
        <v>2944</v>
      </c>
      <c r="X42" s="1026">
        <v>3</v>
      </c>
      <c r="Y42" s="1026" t="s">
        <v>6</v>
      </c>
      <c r="Z42" s="1025"/>
      <c r="AA42" s="1026">
        <v>15</v>
      </c>
      <c r="AB42" s="356"/>
      <c r="AC42" s="356"/>
      <c r="AD42" s="1025"/>
      <c r="AE42" s="1026">
        <v>9</v>
      </c>
      <c r="AF42" s="1025"/>
      <c r="AG42" s="1025" t="s">
        <v>2535</v>
      </c>
      <c r="AH42" s="1026"/>
    </row>
    <row r="43" spans="1:37" ht="80.099999999999994" hidden="1" customHeight="1">
      <c r="A43" s="1026"/>
      <c r="C43" s="356" t="s">
        <v>2428</v>
      </c>
      <c r="D43" s="356" t="s">
        <v>2428</v>
      </c>
      <c r="E43" s="356" t="s">
        <v>4979</v>
      </c>
      <c r="F43" s="356" t="s">
        <v>4980</v>
      </c>
      <c r="G43" s="356" t="s">
        <v>4981</v>
      </c>
      <c r="H43" s="822" t="s">
        <v>4982</v>
      </c>
      <c r="I43" s="821"/>
      <c r="J43" s="821">
        <v>3</v>
      </c>
      <c r="K43" s="356" t="s">
        <v>4008</v>
      </c>
      <c r="L43" s="356" t="s">
        <v>2958</v>
      </c>
      <c r="M43" s="785">
        <v>46010</v>
      </c>
      <c r="N43" s="822" t="s">
        <v>607</v>
      </c>
      <c r="O43" s="821">
        <v>30</v>
      </c>
      <c r="P43" s="821">
        <v>1</v>
      </c>
      <c r="Q43" s="821">
        <v>1</v>
      </c>
      <c r="R43" s="1091">
        <v>46049</v>
      </c>
      <c r="S43" s="356" t="s">
        <v>4983</v>
      </c>
      <c r="T43" s="356">
        <v>1</v>
      </c>
      <c r="V43" s="356" t="s">
        <v>4440</v>
      </c>
      <c r="W43" s="1026" t="s">
        <v>2944</v>
      </c>
      <c r="X43" s="1026">
        <v>3</v>
      </c>
      <c r="Y43" s="1026" t="s">
        <v>1315</v>
      </c>
      <c r="Z43" s="1025"/>
      <c r="AA43" s="1026"/>
      <c r="AB43" s="1025"/>
      <c r="AC43" s="1025"/>
      <c r="AD43" s="597" t="s">
        <v>4985</v>
      </c>
      <c r="AE43" s="1026"/>
      <c r="AF43" s="1025"/>
      <c r="AG43" s="356" t="s">
        <v>2537</v>
      </c>
      <c r="AH43" s="1154" t="s">
        <v>4945</v>
      </c>
    </row>
    <row r="44" spans="1:37" ht="80.099999999999994" hidden="1" customHeight="1">
      <c r="A44" s="1026"/>
      <c r="C44" s="356" t="s">
        <v>603</v>
      </c>
      <c r="D44" s="356" t="s">
        <v>4350</v>
      </c>
      <c r="E44" s="356" t="s">
        <v>4792</v>
      </c>
      <c r="F44" s="356" t="s">
        <v>4793</v>
      </c>
      <c r="G44" s="356" t="s">
        <v>4794</v>
      </c>
      <c r="H44" s="356" t="s">
        <v>4657</v>
      </c>
      <c r="I44" s="821"/>
      <c r="J44" s="821">
        <v>3</v>
      </c>
      <c r="K44" s="356" t="s">
        <v>4008</v>
      </c>
      <c r="L44" s="356" t="s">
        <v>2958</v>
      </c>
      <c r="M44" s="785">
        <v>45987</v>
      </c>
      <c r="N44" s="822" t="s">
        <v>607</v>
      </c>
      <c r="O44" s="821" t="s">
        <v>5447</v>
      </c>
      <c r="P44" s="821">
        <v>2</v>
      </c>
      <c r="Q44" s="820">
        <v>2</v>
      </c>
      <c r="R44" s="821"/>
      <c r="S44" s="356" t="s">
        <v>4797</v>
      </c>
      <c r="T44" s="356"/>
      <c r="U44" s="356"/>
      <c r="V44" s="1025" t="s">
        <v>4440</v>
      </c>
      <c r="W44" s="1026" t="s">
        <v>2944</v>
      </c>
      <c r="X44" s="1026">
        <v>3</v>
      </c>
      <c r="Y44" s="1026" t="s">
        <v>1315</v>
      </c>
      <c r="Z44" s="1025"/>
      <c r="AA44" s="1026"/>
      <c r="AB44" s="1025"/>
      <c r="AC44" s="1025"/>
      <c r="AD44" s="597" t="s">
        <v>4799</v>
      </c>
      <c r="AE44" s="1026"/>
      <c r="AF44" s="1025"/>
      <c r="AG44" s="356" t="s">
        <v>2537</v>
      </c>
      <c r="AH44" s="1154" t="s">
        <v>4945</v>
      </c>
    </row>
    <row r="45" spans="1:37" ht="80.099999999999994" hidden="1" customHeight="1">
      <c r="A45" s="1026"/>
      <c r="B45" s="1123" t="s">
        <v>5448</v>
      </c>
      <c r="C45" s="1025" t="s">
        <v>1329</v>
      </c>
      <c r="D45" s="1025" t="s">
        <v>128</v>
      </c>
      <c r="E45" s="1025" t="s">
        <v>5449</v>
      </c>
      <c r="F45" s="1025" t="s">
        <v>5450</v>
      </c>
      <c r="G45" s="1025"/>
      <c r="H45" s="1025" t="s">
        <v>5450</v>
      </c>
      <c r="I45" s="1025"/>
      <c r="J45" s="1026"/>
      <c r="K45" s="1025"/>
      <c r="L45" s="1026" t="s">
        <v>2525</v>
      </c>
      <c r="M45" s="1069"/>
      <c r="N45" s="1026" t="s">
        <v>958</v>
      </c>
      <c r="O45" s="1026">
        <v>15</v>
      </c>
      <c r="P45" s="1026">
        <v>4</v>
      </c>
      <c r="Q45" s="1162">
        <v>3</v>
      </c>
      <c r="R45" s="1025"/>
      <c r="S45" s="1025"/>
      <c r="T45" s="1026"/>
      <c r="U45" s="1026"/>
      <c r="V45" s="1026"/>
      <c r="W45" s="1026"/>
      <c r="X45" s="1026"/>
      <c r="Y45" s="1026"/>
      <c r="Z45" s="1025"/>
      <c r="AA45" s="1026"/>
      <c r="AB45" s="1025"/>
      <c r="AC45" s="1025"/>
      <c r="AD45" s="1025"/>
      <c r="AE45" s="1026"/>
      <c r="AF45" s="1025"/>
      <c r="AG45" s="356" t="s">
        <v>2535</v>
      </c>
    </row>
    <row r="46" spans="1:37" ht="80.099999999999994" hidden="1" customHeight="1">
      <c r="A46" s="1026"/>
      <c r="B46" s="1119" t="s">
        <v>5451</v>
      </c>
      <c r="C46" s="1025" t="s">
        <v>1329</v>
      </c>
      <c r="D46" s="1025" t="s">
        <v>1124</v>
      </c>
      <c r="E46" s="1025" t="s">
        <v>2254</v>
      </c>
      <c r="F46" s="1025" t="s">
        <v>5452</v>
      </c>
      <c r="G46" s="1025" t="s">
        <v>5453</v>
      </c>
      <c r="H46" s="1025"/>
      <c r="I46" s="1025"/>
      <c r="J46" s="1026">
        <v>1</v>
      </c>
      <c r="K46" s="1025" t="s">
        <v>3499</v>
      </c>
      <c r="L46" s="1025" t="s">
        <v>2511</v>
      </c>
      <c r="M46" s="1027" t="s">
        <v>5142</v>
      </c>
      <c r="N46" s="1026" t="s">
        <v>958</v>
      </c>
      <c r="O46" s="1150" t="s">
        <v>5454</v>
      </c>
      <c r="P46" s="1026">
        <v>2</v>
      </c>
      <c r="Q46" s="821" t="s">
        <v>1015</v>
      </c>
      <c r="R46" s="1025"/>
      <c r="S46" s="1026"/>
      <c r="T46" s="1025"/>
      <c r="U46" s="1150"/>
      <c r="V46" s="1026"/>
      <c r="W46" s="1026"/>
      <c r="X46" s="1026"/>
      <c r="Y46" s="1026"/>
      <c r="Z46" s="1025"/>
      <c r="AA46" s="1026"/>
      <c r="AB46" s="1025"/>
      <c r="AC46" s="1025"/>
      <c r="AD46" s="1025"/>
      <c r="AE46" s="1026"/>
      <c r="AF46" s="1025"/>
      <c r="AG46" s="821" t="s">
        <v>2532</v>
      </c>
      <c r="AH46" s="356" t="s">
        <v>5455</v>
      </c>
    </row>
    <row r="47" spans="1:37" ht="137.1" customHeight="1">
      <c r="A47" s="1026"/>
      <c r="B47" s="1026" t="s">
        <v>5456</v>
      </c>
      <c r="C47" s="1025" t="s">
        <v>101</v>
      </c>
      <c r="D47" s="1025" t="s">
        <v>101</v>
      </c>
      <c r="E47" s="1025" t="s">
        <v>2264</v>
      </c>
      <c r="F47" s="1025" t="s">
        <v>1297</v>
      </c>
      <c r="G47" s="1025" t="s">
        <v>2265</v>
      </c>
      <c r="H47" s="1025" t="s">
        <v>1298</v>
      </c>
      <c r="I47" s="1033" t="s">
        <v>2266</v>
      </c>
      <c r="J47" s="1026">
        <v>2</v>
      </c>
      <c r="K47" s="1033" t="s">
        <v>5457</v>
      </c>
      <c r="L47" s="1033" t="s">
        <v>2511</v>
      </c>
      <c r="M47" s="1027">
        <v>45669</v>
      </c>
      <c r="N47" s="1026" t="s">
        <v>1213</v>
      </c>
      <c r="O47" s="1026">
        <v>15</v>
      </c>
      <c r="P47" s="1026">
        <v>1</v>
      </c>
      <c r="Q47" s="1162">
        <v>1</v>
      </c>
      <c r="R47" s="1025"/>
      <c r="S47" s="1025"/>
      <c r="T47" s="1026"/>
      <c r="U47" s="1026"/>
      <c r="V47" s="1075">
        <v>46014</v>
      </c>
      <c r="W47" s="1026" t="s">
        <v>2944</v>
      </c>
      <c r="X47" s="1026">
        <v>3</v>
      </c>
      <c r="Y47" s="1026" t="s">
        <v>6</v>
      </c>
      <c r="Z47" s="1025"/>
      <c r="AA47" s="1026">
        <v>15</v>
      </c>
      <c r="AB47" s="1025"/>
      <c r="AC47" s="1025"/>
      <c r="AD47" s="1025"/>
      <c r="AE47" s="1026">
        <v>2</v>
      </c>
      <c r="AF47" s="1025"/>
      <c r="AG47" s="356" t="s">
        <v>2537</v>
      </c>
      <c r="AH47" s="821" t="s">
        <v>5458</v>
      </c>
    </row>
    <row r="48" spans="1:37" ht="80.099999999999994" hidden="1" customHeight="1">
      <c r="A48" s="1026"/>
      <c r="B48" s="1026" t="s">
        <v>4950</v>
      </c>
      <c r="C48" s="1025" t="s">
        <v>263</v>
      </c>
      <c r="D48" s="1025" t="s">
        <v>263</v>
      </c>
      <c r="E48" s="1025" t="s">
        <v>5429</v>
      </c>
      <c r="F48" s="786" t="s">
        <v>4952</v>
      </c>
      <c r="G48" s="356" t="s">
        <v>2338</v>
      </c>
      <c r="H48" s="1025" t="s">
        <v>4953</v>
      </c>
      <c r="I48" s="1025" t="s">
        <v>5459</v>
      </c>
      <c r="J48" s="1026">
        <v>3</v>
      </c>
      <c r="K48" s="1025" t="s">
        <v>4954</v>
      </c>
      <c r="L48" s="1026" t="s">
        <v>2525</v>
      </c>
      <c r="M48" s="1069"/>
      <c r="N48" s="1026" t="s">
        <v>1634</v>
      </c>
      <c r="O48" s="1026">
        <v>15</v>
      </c>
      <c r="P48" s="1026">
        <v>11</v>
      </c>
      <c r="Q48" s="1026">
        <v>11</v>
      </c>
      <c r="R48" s="1025"/>
      <c r="S48" s="1078" t="s">
        <v>4955</v>
      </c>
      <c r="T48" s="1026"/>
      <c r="U48" s="1026"/>
      <c r="V48" s="1026" t="s">
        <v>583</v>
      </c>
      <c r="W48" s="821" t="s">
        <v>583</v>
      </c>
      <c r="X48" s="1026"/>
      <c r="Y48" s="1026"/>
      <c r="Z48" s="1025"/>
      <c r="AA48" s="1026"/>
      <c r="AB48" s="1025" t="s">
        <v>5423</v>
      </c>
      <c r="AC48" s="1025"/>
      <c r="AD48" s="1138" t="s">
        <v>4957</v>
      </c>
      <c r="AE48" s="1026"/>
      <c r="AF48" s="1025"/>
      <c r="AG48" s="356" t="s">
        <v>583</v>
      </c>
      <c r="AH48" s="830" t="s">
        <v>4945</v>
      </c>
    </row>
    <row r="49" spans="1:34" ht="80.099999999999994" hidden="1" customHeight="1">
      <c r="A49" s="1026"/>
      <c r="B49" s="821" t="s">
        <v>4950</v>
      </c>
      <c r="C49" s="1025" t="s">
        <v>263</v>
      </c>
      <c r="D49" s="1025" t="s">
        <v>263</v>
      </c>
      <c r="E49" s="1025" t="s">
        <v>5421</v>
      </c>
      <c r="F49" s="1120" t="s">
        <v>5068</v>
      </c>
      <c r="G49" s="1025" t="s">
        <v>5017</v>
      </c>
      <c r="H49" s="1025" t="s">
        <v>5069</v>
      </c>
      <c r="I49" s="1025"/>
      <c r="J49" s="1026">
        <v>3</v>
      </c>
      <c r="K49" s="1025" t="s">
        <v>4954</v>
      </c>
      <c r="L49" s="1026" t="s">
        <v>2525</v>
      </c>
      <c r="M49" s="1069"/>
      <c r="N49" s="1026" t="s">
        <v>1634</v>
      </c>
      <c r="O49" s="1026">
        <v>20</v>
      </c>
      <c r="P49" s="1026" t="s">
        <v>583</v>
      </c>
      <c r="Q49" s="1026" t="s">
        <v>583</v>
      </c>
      <c r="R49" s="1025"/>
      <c r="S49" s="1078" t="s">
        <v>5070</v>
      </c>
      <c r="T49" s="1026"/>
      <c r="U49" s="1026"/>
      <c r="V49" s="1026" t="s">
        <v>583</v>
      </c>
      <c r="W49" s="1026" t="s">
        <v>583</v>
      </c>
      <c r="X49" s="1026"/>
      <c r="Y49" s="1026"/>
      <c r="Z49" s="1025"/>
      <c r="AA49" s="1026"/>
      <c r="AB49" s="1025" t="s">
        <v>5423</v>
      </c>
      <c r="AC49" s="1025"/>
      <c r="AD49" s="1138" t="s">
        <v>4957</v>
      </c>
      <c r="AE49" s="1026"/>
      <c r="AF49" s="1025"/>
      <c r="AG49" s="356" t="s">
        <v>583</v>
      </c>
      <c r="AH49" s="830" t="s">
        <v>4945</v>
      </c>
    </row>
    <row r="50" spans="1:34" ht="80.099999999999994" hidden="1" customHeight="1">
      <c r="A50" s="1026"/>
      <c r="B50" s="821" t="s">
        <v>5135</v>
      </c>
      <c r="C50" s="1025" t="s">
        <v>263</v>
      </c>
      <c r="D50" s="1025" t="s">
        <v>263</v>
      </c>
      <c r="E50" s="1025" t="s">
        <v>2333</v>
      </c>
      <c r="F50" s="1025" t="s">
        <v>2334</v>
      </c>
      <c r="G50" s="1025" t="s">
        <v>2335</v>
      </c>
      <c r="H50" s="1142" t="s">
        <v>5136</v>
      </c>
      <c r="I50" s="1089" t="s">
        <v>2336</v>
      </c>
      <c r="J50" s="1026">
        <v>2</v>
      </c>
      <c r="K50" s="1033" t="s">
        <v>2844</v>
      </c>
      <c r="L50" s="1025" t="s">
        <v>2958</v>
      </c>
      <c r="M50" s="1069" t="s">
        <v>3950</v>
      </c>
      <c r="N50" s="1026" t="s">
        <v>1634</v>
      </c>
      <c r="O50" s="1026">
        <v>20</v>
      </c>
      <c r="P50" s="1026">
        <v>10</v>
      </c>
      <c r="Q50" s="1162">
        <v>10</v>
      </c>
      <c r="R50" s="1069"/>
      <c r="S50" s="1078" t="s">
        <v>5460</v>
      </c>
      <c r="T50" s="1026"/>
      <c r="U50" s="1026"/>
      <c r="V50" s="1083">
        <v>46076</v>
      </c>
      <c r="W50" s="1026" t="s">
        <v>2944</v>
      </c>
      <c r="X50" s="1026">
        <v>3</v>
      </c>
      <c r="Y50" s="1026" t="s">
        <v>6</v>
      </c>
      <c r="Z50" s="1025"/>
      <c r="AA50" s="1026">
        <v>20</v>
      </c>
      <c r="AB50" s="1025"/>
      <c r="AC50" s="1025"/>
      <c r="AD50" s="597"/>
      <c r="AE50" s="1026">
        <v>1</v>
      </c>
      <c r="AF50" s="1025"/>
      <c r="AG50" s="356" t="s">
        <v>2530</v>
      </c>
      <c r="AH50" s="830" t="s">
        <v>5138</v>
      </c>
    </row>
    <row r="51" spans="1:34" ht="165.6" hidden="1" customHeight="1">
      <c r="A51" s="1026"/>
      <c r="B51" s="821" t="s">
        <v>5461</v>
      </c>
      <c r="C51" s="1025" t="s">
        <v>263</v>
      </c>
      <c r="D51" s="1025" t="s">
        <v>263</v>
      </c>
      <c r="E51" s="1025" t="s">
        <v>2254</v>
      </c>
      <c r="F51" s="1025" t="s">
        <v>2354</v>
      </c>
      <c r="G51" s="1025" t="s">
        <v>2355</v>
      </c>
      <c r="H51" s="1089" t="s">
        <v>3293</v>
      </c>
      <c r="I51" s="1089" t="s">
        <v>3293</v>
      </c>
      <c r="J51" s="1026">
        <v>2</v>
      </c>
      <c r="K51" s="1033" t="s">
        <v>5462</v>
      </c>
      <c r="L51" s="1026" t="s">
        <v>2958</v>
      </c>
      <c r="M51" s="1069" t="s">
        <v>3950</v>
      </c>
      <c r="N51" s="1026" t="s">
        <v>1167</v>
      </c>
      <c r="O51" s="1026">
        <v>40</v>
      </c>
      <c r="P51" s="1026" t="s">
        <v>583</v>
      </c>
      <c r="Q51" s="1026" t="s">
        <v>583</v>
      </c>
      <c r="R51" s="1069"/>
      <c r="S51" s="1025"/>
      <c r="T51" s="1026"/>
      <c r="U51" s="1026"/>
      <c r="V51" s="1026" t="s">
        <v>583</v>
      </c>
      <c r="W51" s="1026" t="s">
        <v>583</v>
      </c>
      <c r="X51" s="1026"/>
      <c r="Y51" s="1026"/>
      <c r="Z51" s="356"/>
      <c r="AA51" s="1026"/>
      <c r="AB51" s="356" t="s">
        <v>5463</v>
      </c>
      <c r="AC51" s="1025"/>
      <c r="AE51" s="1026">
        <v>1</v>
      </c>
      <c r="AF51" s="1026"/>
      <c r="AG51" s="356" t="s">
        <v>583</v>
      </c>
      <c r="AH51" s="821"/>
    </row>
    <row r="52" spans="1:34" ht="80.099999999999994" hidden="1" customHeight="1">
      <c r="A52" s="1026"/>
      <c r="B52" s="1025" t="s">
        <v>5464</v>
      </c>
      <c r="C52" s="356" t="s">
        <v>985</v>
      </c>
      <c r="D52" s="356" t="s">
        <v>3093</v>
      </c>
      <c r="E52" s="356" t="s">
        <v>2192</v>
      </c>
      <c r="F52" s="1120" t="s">
        <v>3103</v>
      </c>
      <c r="G52" s="1025" t="s">
        <v>3104</v>
      </c>
      <c r="H52" s="822"/>
      <c r="I52" s="821" t="s">
        <v>2165</v>
      </c>
      <c r="J52" s="821">
        <v>3</v>
      </c>
      <c r="K52" s="822" t="s">
        <v>3102</v>
      </c>
      <c r="L52" s="356" t="s">
        <v>2525</v>
      </c>
      <c r="M52" s="1062">
        <v>46058</v>
      </c>
      <c r="N52" s="821" t="s">
        <v>2844</v>
      </c>
      <c r="O52" s="1026">
        <v>38</v>
      </c>
      <c r="P52" s="821">
        <v>19</v>
      </c>
      <c r="Q52" s="821">
        <v>28</v>
      </c>
      <c r="R52" s="1025"/>
      <c r="S52" s="1102" t="s">
        <v>4554</v>
      </c>
      <c r="T52" s="1026"/>
      <c r="U52" s="1026"/>
      <c r="V52" s="1074" t="s">
        <v>653</v>
      </c>
      <c r="W52" s="1026" t="s">
        <v>583</v>
      </c>
      <c r="X52" s="1026"/>
      <c r="Y52" s="1026"/>
      <c r="Z52" s="1026"/>
      <c r="AA52" s="1026"/>
      <c r="AB52" s="1026" t="s">
        <v>5368</v>
      </c>
      <c r="AC52" s="1026"/>
      <c r="AD52" s="1025"/>
      <c r="AE52" s="1026">
        <v>2</v>
      </c>
      <c r="AF52" s="1025"/>
      <c r="AG52" s="1025" t="s">
        <v>583</v>
      </c>
      <c r="AH52" s="1026" t="s">
        <v>4912</v>
      </c>
    </row>
    <row r="53" spans="1:34" ht="80.099999999999994" hidden="1" customHeight="1">
      <c r="A53" s="1026"/>
      <c r="B53" s="1025" t="s">
        <v>5465</v>
      </c>
      <c r="C53" s="356" t="s">
        <v>985</v>
      </c>
      <c r="D53" s="356" t="s">
        <v>3093</v>
      </c>
      <c r="E53" s="356" t="s">
        <v>2192</v>
      </c>
      <c r="F53" s="1120" t="s">
        <v>3100</v>
      </c>
      <c r="G53" s="1025" t="s">
        <v>3101</v>
      </c>
      <c r="H53" s="822"/>
      <c r="I53" s="821" t="s">
        <v>2254</v>
      </c>
      <c r="J53" s="821">
        <v>3</v>
      </c>
      <c r="K53" s="822" t="s">
        <v>3102</v>
      </c>
      <c r="L53" s="821" t="s">
        <v>2525</v>
      </c>
      <c r="M53" s="1062">
        <v>46058</v>
      </c>
      <c r="N53" s="1026" t="s">
        <v>2844</v>
      </c>
      <c r="O53" s="1026">
        <v>9.5</v>
      </c>
      <c r="P53" s="821">
        <v>22</v>
      </c>
      <c r="Q53" s="821">
        <v>30</v>
      </c>
      <c r="R53" s="1025"/>
      <c r="S53" s="1102" t="s">
        <v>4557</v>
      </c>
      <c r="T53" s="1026"/>
      <c r="U53" s="1026"/>
      <c r="V53" s="1074" t="s">
        <v>653</v>
      </c>
      <c r="W53" s="1026" t="s">
        <v>583</v>
      </c>
      <c r="X53" s="1026"/>
      <c r="Y53" s="1026"/>
      <c r="Z53" s="1026"/>
      <c r="AA53" s="1026"/>
      <c r="AB53" s="1026" t="s">
        <v>5368</v>
      </c>
      <c r="AC53" s="1026"/>
      <c r="AD53" s="1025"/>
      <c r="AE53" s="1026"/>
      <c r="AF53" s="1025"/>
      <c r="AG53" s="1025" t="s">
        <v>583</v>
      </c>
      <c r="AH53" s="1026"/>
    </row>
    <row r="54" spans="1:34" ht="80.099999999999994" hidden="1" customHeight="1">
      <c r="A54" s="1026"/>
      <c r="B54" s="1025" t="s">
        <v>4519</v>
      </c>
      <c r="C54" s="1025" t="s">
        <v>985</v>
      </c>
      <c r="D54" s="1025" t="s">
        <v>3093</v>
      </c>
      <c r="E54" s="1025" t="s">
        <v>4520</v>
      </c>
      <c r="F54" s="1025" t="s">
        <v>4521</v>
      </c>
      <c r="G54" s="1025" t="s">
        <v>4521</v>
      </c>
      <c r="H54" s="1025"/>
      <c r="I54" s="1025"/>
      <c r="J54" s="821">
        <v>3</v>
      </c>
      <c r="K54" s="1025" t="s">
        <v>3947</v>
      </c>
      <c r="L54" s="821" t="s">
        <v>2525</v>
      </c>
      <c r="M54" s="1069"/>
      <c r="N54" s="1026" t="s">
        <v>1580</v>
      </c>
      <c r="O54" s="1026">
        <v>79.8</v>
      </c>
      <c r="P54" s="821">
        <v>1</v>
      </c>
      <c r="Q54" s="821">
        <v>6</v>
      </c>
      <c r="R54" s="1025"/>
      <c r="S54" s="1025"/>
      <c r="T54" s="1026"/>
      <c r="U54" s="1026"/>
      <c r="V54" s="1168">
        <v>46380</v>
      </c>
      <c r="W54" s="1026" t="s">
        <v>2944</v>
      </c>
      <c r="X54" s="1026">
        <v>2</v>
      </c>
      <c r="Y54" s="1026" t="s">
        <v>1315</v>
      </c>
      <c r="Z54" s="1026">
        <v>4</v>
      </c>
      <c r="AA54" s="1026">
        <v>59</v>
      </c>
      <c r="AB54" s="1026"/>
      <c r="AC54" s="1168">
        <v>46168</v>
      </c>
      <c r="AD54" s="1082" t="s">
        <v>4919</v>
      </c>
      <c r="AE54" s="1026"/>
      <c r="AF54" s="1025"/>
      <c r="AG54" s="356" t="s">
        <v>2530</v>
      </c>
      <c r="AH54" s="1025"/>
    </row>
    <row r="55" spans="1:34" ht="128.25" hidden="1" customHeight="1">
      <c r="A55" s="1026"/>
      <c r="B55" s="1026" t="s">
        <v>4384</v>
      </c>
      <c r="C55" s="1025" t="s">
        <v>985</v>
      </c>
      <c r="D55" s="1025" t="s">
        <v>526</v>
      </c>
      <c r="E55" s="1025" t="s">
        <v>2188</v>
      </c>
      <c r="F55" s="1025" t="s">
        <v>4188</v>
      </c>
      <c r="G55" s="1025" t="s">
        <v>4188</v>
      </c>
      <c r="H55" s="1033"/>
      <c r="I55" s="1026"/>
      <c r="J55" s="821">
        <v>3</v>
      </c>
      <c r="K55" s="1033" t="s">
        <v>4385</v>
      </c>
      <c r="L55" s="356" t="s">
        <v>2511</v>
      </c>
      <c r="M55" s="1069" t="s">
        <v>653</v>
      </c>
      <c r="N55" s="1033" t="s">
        <v>1580</v>
      </c>
      <c r="O55" s="1026" t="s">
        <v>4962</v>
      </c>
      <c r="P55" s="821">
        <v>0</v>
      </c>
      <c r="Q55" s="821">
        <v>0</v>
      </c>
      <c r="R55" s="1025"/>
      <c r="S55" s="1025" t="s">
        <v>4565</v>
      </c>
      <c r="T55" s="1026"/>
      <c r="U55" s="1026"/>
      <c r="V55" s="1074" t="s">
        <v>653</v>
      </c>
      <c r="W55" s="1026" t="s">
        <v>583</v>
      </c>
      <c r="X55" s="1026"/>
      <c r="Y55" s="1026"/>
      <c r="Z55" s="1026"/>
      <c r="AA55" s="1026"/>
      <c r="AB55" s="1026" t="s">
        <v>3364</v>
      </c>
      <c r="AC55" s="1026"/>
      <c r="AD55" s="1025"/>
      <c r="AE55" s="1026">
        <v>10</v>
      </c>
      <c r="AF55" s="1026">
        <v>1</v>
      </c>
      <c r="AG55" s="356" t="s">
        <v>2532</v>
      </c>
      <c r="AH55" s="1026" t="s">
        <v>5253</v>
      </c>
    </row>
    <row r="56" spans="1:34" ht="80.099999999999994" hidden="1" customHeight="1">
      <c r="A56" s="1026"/>
      <c r="B56" s="1026" t="s">
        <v>5466</v>
      </c>
      <c r="C56" s="1025" t="s">
        <v>985</v>
      </c>
      <c r="D56" s="356" t="s">
        <v>1948</v>
      </c>
      <c r="E56" s="356" t="s">
        <v>5467</v>
      </c>
      <c r="F56" s="356" t="s">
        <v>1241</v>
      </c>
      <c r="G56" s="356" t="s">
        <v>558</v>
      </c>
      <c r="H56" s="822"/>
      <c r="I56" s="821"/>
      <c r="J56" s="821">
        <v>3</v>
      </c>
      <c r="K56" s="822"/>
      <c r="L56" s="821" t="s">
        <v>2511</v>
      </c>
      <c r="M56" s="824"/>
      <c r="N56" s="821" t="s">
        <v>555</v>
      </c>
      <c r="O56" s="1026">
        <v>0</v>
      </c>
      <c r="P56" s="821">
        <v>0</v>
      </c>
      <c r="Q56" s="821">
        <v>0</v>
      </c>
      <c r="S56" s="1025" t="s">
        <v>1507</v>
      </c>
      <c r="T56" s="1026"/>
      <c r="U56" s="1026"/>
      <c r="V56" s="1084">
        <v>45926</v>
      </c>
      <c r="W56" s="1026" t="s">
        <v>2944</v>
      </c>
      <c r="X56" s="1026">
        <v>9</v>
      </c>
      <c r="Y56" s="1026" t="s">
        <v>1315</v>
      </c>
      <c r="Z56" s="1026">
        <v>2</v>
      </c>
      <c r="AA56" s="1074" t="s">
        <v>653</v>
      </c>
      <c r="AB56" s="1026"/>
      <c r="AC56" s="1168">
        <v>46090</v>
      </c>
      <c r="AD56" s="1025"/>
      <c r="AE56" s="1026">
        <v>1</v>
      </c>
      <c r="AF56" s="1025"/>
      <c r="AG56" s="356" t="s">
        <v>2530</v>
      </c>
      <c r="AH56" s="1026" t="s">
        <v>5396</v>
      </c>
    </row>
    <row r="57" spans="1:34" ht="348" hidden="1">
      <c r="A57" s="1026"/>
      <c r="B57" s="821" t="s">
        <v>5468</v>
      </c>
      <c r="C57" s="356" t="s">
        <v>2170</v>
      </c>
      <c r="D57" s="356" t="s">
        <v>2170</v>
      </c>
      <c r="E57" s="356" t="s">
        <v>2163</v>
      </c>
      <c r="F57" s="800" t="s">
        <v>2183</v>
      </c>
      <c r="G57" s="800" t="s">
        <v>2184</v>
      </c>
      <c r="H57" s="800" t="s">
        <v>2184</v>
      </c>
      <c r="I57" s="1035" t="s">
        <v>2185</v>
      </c>
      <c r="J57" s="821">
        <v>2</v>
      </c>
      <c r="K57" s="822" t="s">
        <v>5469</v>
      </c>
      <c r="L57" s="356" t="s">
        <v>2511</v>
      </c>
      <c r="M57" s="1069">
        <v>46027</v>
      </c>
      <c r="N57" s="1033" t="s">
        <v>384</v>
      </c>
      <c r="O57" s="1026">
        <v>60</v>
      </c>
      <c r="P57" s="1026">
        <v>0</v>
      </c>
      <c r="Q57" s="1162">
        <v>0</v>
      </c>
      <c r="R57" s="1025"/>
      <c r="S57" s="1025" t="s">
        <v>5470</v>
      </c>
      <c r="T57" s="1026"/>
      <c r="U57" s="1026"/>
      <c r="V57" s="1075" t="s">
        <v>4440</v>
      </c>
      <c r="W57" s="1026" t="s">
        <v>2944</v>
      </c>
      <c r="X57" s="1026">
        <v>3</v>
      </c>
      <c r="Y57" s="1026" t="s">
        <v>6</v>
      </c>
      <c r="Z57" s="1025"/>
      <c r="AA57" s="1026">
        <v>28</v>
      </c>
      <c r="AB57" s="1025"/>
      <c r="AC57" s="1025"/>
      <c r="AE57" s="1026"/>
      <c r="AF57" s="1025"/>
      <c r="AG57" s="356" t="s">
        <v>2535</v>
      </c>
      <c r="AH57" s="1152" t="s">
        <v>4945</v>
      </c>
    </row>
    <row r="58" spans="1:34" ht="101.45" hidden="1">
      <c r="A58" s="1026"/>
      <c r="B58" s="821" t="s">
        <v>5471</v>
      </c>
      <c r="C58" s="356" t="s">
        <v>2170</v>
      </c>
      <c r="D58" s="356" t="s">
        <v>5472</v>
      </c>
      <c r="E58" s="356" t="s">
        <v>2179</v>
      </c>
      <c r="F58" s="356" t="s">
        <v>2180</v>
      </c>
      <c r="G58" s="356" t="s">
        <v>2181</v>
      </c>
      <c r="H58" s="356" t="s">
        <v>2181</v>
      </c>
      <c r="I58" s="821" t="s">
        <v>2182</v>
      </c>
      <c r="J58" s="821">
        <v>2</v>
      </c>
      <c r="K58" s="822" t="s">
        <v>5469</v>
      </c>
      <c r="L58" s="1025" t="s">
        <v>2511</v>
      </c>
      <c r="M58" s="1084">
        <v>45986</v>
      </c>
      <c r="N58" s="1033" t="s">
        <v>384</v>
      </c>
      <c r="O58" s="821">
        <v>42</v>
      </c>
      <c r="P58" s="1026">
        <v>0</v>
      </c>
      <c r="Q58" s="1162">
        <v>0</v>
      </c>
      <c r="R58" s="1069"/>
      <c r="S58" s="356" t="s">
        <v>5473</v>
      </c>
      <c r="T58" s="1026"/>
      <c r="U58" s="1026"/>
      <c r="V58" s="1026" t="s">
        <v>1710</v>
      </c>
      <c r="W58" s="1026" t="s">
        <v>1710</v>
      </c>
      <c r="X58" s="1026" t="s">
        <v>1710</v>
      </c>
      <c r="Y58" s="1026"/>
      <c r="Z58" s="1026"/>
      <c r="AA58" s="1026"/>
      <c r="AB58" s="1026" t="s">
        <v>5474</v>
      </c>
      <c r="AC58" s="1025"/>
      <c r="AD58" s="29"/>
      <c r="AE58" s="1026">
        <v>10</v>
      </c>
      <c r="AF58" s="1025">
        <v>2</v>
      </c>
      <c r="AG58" s="356" t="s">
        <v>2532</v>
      </c>
      <c r="AH58" s="1026"/>
    </row>
    <row r="59" spans="1:34" ht="72.599999999999994" hidden="1">
      <c r="A59" s="1026"/>
      <c r="B59" s="1026" t="s">
        <v>5475</v>
      </c>
      <c r="C59" s="1127" t="s">
        <v>222</v>
      </c>
      <c r="D59" s="1025" t="s">
        <v>5476</v>
      </c>
      <c r="E59" s="1025" t="s">
        <v>5477</v>
      </c>
      <c r="F59" s="1025" t="s">
        <v>5478</v>
      </c>
      <c r="G59" s="1128" t="s">
        <v>5479</v>
      </c>
      <c r="H59" s="1128" t="s">
        <v>5480</v>
      </c>
      <c r="I59" s="1025"/>
      <c r="J59" s="821">
        <v>3</v>
      </c>
      <c r="K59" s="356" t="s">
        <v>5481</v>
      </c>
      <c r="L59" s="1025" t="s">
        <v>2821</v>
      </c>
      <c r="M59" s="1069">
        <v>46058</v>
      </c>
      <c r="N59" s="1033" t="s">
        <v>1708</v>
      </c>
      <c r="O59" s="821">
        <v>17</v>
      </c>
      <c r="P59" s="821">
        <v>1</v>
      </c>
      <c r="Q59" s="820">
        <v>1</v>
      </c>
      <c r="R59" s="1025"/>
      <c r="S59" s="1025" t="s">
        <v>5482</v>
      </c>
      <c r="T59" s="1026"/>
      <c r="U59" s="1026"/>
      <c r="V59" s="1075" t="s">
        <v>1710</v>
      </c>
      <c r="W59" s="1026" t="s">
        <v>1710</v>
      </c>
      <c r="X59" s="1026"/>
      <c r="Y59" s="1026"/>
      <c r="Z59" s="1025"/>
      <c r="AA59" s="1026"/>
      <c r="AB59" s="1025" t="s">
        <v>5483</v>
      </c>
      <c r="AC59" s="1025"/>
      <c r="AD59" s="1169" t="s">
        <v>5484</v>
      </c>
      <c r="AE59" s="1026"/>
      <c r="AF59" s="1025"/>
      <c r="AG59" s="356" t="s">
        <v>2535</v>
      </c>
      <c r="AH59" s="1152" t="s">
        <v>4945</v>
      </c>
    </row>
    <row r="60" spans="1:34" ht="80.099999999999994" hidden="1" customHeight="1">
      <c r="A60" s="1026"/>
      <c r="B60" s="821" t="s">
        <v>5485</v>
      </c>
      <c r="C60" s="356" t="s">
        <v>2170</v>
      </c>
      <c r="D60" s="356" t="s">
        <v>321</v>
      </c>
      <c r="E60" s="356" t="s">
        <v>2159</v>
      </c>
      <c r="F60" s="356" t="s">
        <v>399</v>
      </c>
      <c r="G60" s="356" t="s">
        <v>398</v>
      </c>
      <c r="H60" s="356" t="s">
        <v>398</v>
      </c>
      <c r="I60" s="821" t="s">
        <v>2178</v>
      </c>
      <c r="J60" s="821">
        <v>2</v>
      </c>
      <c r="K60" s="822" t="s">
        <v>5469</v>
      </c>
      <c r="L60" s="1025" t="s">
        <v>2958</v>
      </c>
      <c r="M60" s="1027" t="s">
        <v>5133</v>
      </c>
      <c r="N60" s="1025" t="s">
        <v>384</v>
      </c>
      <c r="O60" s="821">
        <v>15</v>
      </c>
      <c r="P60" s="1026">
        <v>1</v>
      </c>
      <c r="Q60" s="1162">
        <v>1</v>
      </c>
      <c r="R60" s="1025"/>
      <c r="S60" s="356" t="s">
        <v>5486</v>
      </c>
      <c r="T60" s="1026"/>
      <c r="U60" s="1026"/>
      <c r="V60" s="1024">
        <v>46076</v>
      </c>
      <c r="W60" s="1026" t="s">
        <v>2944</v>
      </c>
      <c r="X60" s="1026">
        <v>3</v>
      </c>
      <c r="Y60" s="1026" t="s">
        <v>1315</v>
      </c>
      <c r="Z60" s="1025">
        <v>4</v>
      </c>
      <c r="AA60" s="1026">
        <v>20</v>
      </c>
      <c r="AB60" s="1025"/>
      <c r="AC60" s="1025"/>
      <c r="AD60" s="1025"/>
      <c r="AE60" s="1026">
        <v>1</v>
      </c>
      <c r="AF60" s="1025"/>
      <c r="AG60" s="1025" t="s">
        <v>2535</v>
      </c>
      <c r="AH60" s="1152" t="s">
        <v>4945</v>
      </c>
    </row>
    <row r="61" spans="1:34" ht="80.099999999999994" hidden="1" customHeight="1">
      <c r="A61" s="1026"/>
      <c r="B61" s="1139" t="s">
        <v>5487</v>
      </c>
      <c r="C61" s="356" t="s">
        <v>94</v>
      </c>
      <c r="D61" s="356" t="s">
        <v>94</v>
      </c>
      <c r="E61" s="356" t="s">
        <v>2151</v>
      </c>
      <c r="F61" s="356" t="s">
        <v>5488</v>
      </c>
      <c r="G61" s="356" t="s">
        <v>5489</v>
      </c>
      <c r="H61" s="356" t="s">
        <v>5490</v>
      </c>
      <c r="I61" s="1025" t="s">
        <v>5491</v>
      </c>
      <c r="J61" s="821">
        <v>3</v>
      </c>
      <c r="K61" s="356" t="s">
        <v>5492</v>
      </c>
      <c r="L61" s="1025" t="s">
        <v>2525</v>
      </c>
      <c r="M61" s="1062">
        <v>46058</v>
      </c>
      <c r="N61" s="1026" t="s">
        <v>251</v>
      </c>
      <c r="O61" s="821">
        <v>30</v>
      </c>
      <c r="P61" s="821">
        <v>1</v>
      </c>
      <c r="Q61" s="820">
        <v>1</v>
      </c>
      <c r="R61" s="1025"/>
      <c r="S61" s="1078" t="s">
        <v>5493</v>
      </c>
      <c r="T61" s="1026"/>
      <c r="U61" s="1026"/>
      <c r="V61" s="1024">
        <v>46064</v>
      </c>
      <c r="W61" s="1026" t="s">
        <v>2944</v>
      </c>
      <c r="X61" s="1026">
        <v>3</v>
      </c>
      <c r="Y61" s="1026" t="s">
        <v>6</v>
      </c>
      <c r="Z61" s="1025"/>
      <c r="AA61" s="1026">
        <v>15</v>
      </c>
      <c r="AB61" s="1025"/>
      <c r="AC61" s="1025"/>
      <c r="AD61" s="1078" t="s">
        <v>5494</v>
      </c>
      <c r="AE61" s="1026"/>
      <c r="AF61" s="1025"/>
      <c r="AG61" s="1025" t="s">
        <v>2535</v>
      </c>
      <c r="AH61" s="1154" t="s">
        <v>4945</v>
      </c>
    </row>
    <row r="62" spans="1:34" ht="80.099999999999994" hidden="1" customHeight="1">
      <c r="A62" s="1026"/>
      <c r="B62" s="1026" t="s">
        <v>5495</v>
      </c>
      <c r="C62" s="356" t="s">
        <v>263</v>
      </c>
      <c r="D62" s="356" t="s">
        <v>263</v>
      </c>
      <c r="E62" s="356" t="s">
        <v>2288</v>
      </c>
      <c r="F62" s="356" t="s">
        <v>2346</v>
      </c>
      <c r="G62" s="356" t="s">
        <v>2347</v>
      </c>
      <c r="H62" s="822" t="s">
        <v>3293</v>
      </c>
      <c r="I62" s="821" t="s">
        <v>3293</v>
      </c>
      <c r="J62" s="821">
        <v>2</v>
      </c>
      <c r="K62" s="822" t="s">
        <v>5462</v>
      </c>
      <c r="L62" s="821" t="s">
        <v>2958</v>
      </c>
      <c r="M62" s="824" t="s">
        <v>3950</v>
      </c>
      <c r="N62" s="821" t="s">
        <v>1634</v>
      </c>
      <c r="O62" s="821">
        <v>40</v>
      </c>
      <c r="P62" s="821" t="s">
        <v>583</v>
      </c>
      <c r="Q62" s="821" t="s">
        <v>583</v>
      </c>
      <c r="R62" s="1106"/>
      <c r="S62" s="1025"/>
      <c r="T62" s="1026"/>
      <c r="U62" s="1026"/>
      <c r="V62" s="1026" t="s">
        <v>583</v>
      </c>
      <c r="W62" s="1026" t="s">
        <v>583</v>
      </c>
      <c r="X62" s="1026"/>
      <c r="Y62" s="1026"/>
      <c r="Z62" s="1025"/>
      <c r="AA62" s="1026"/>
      <c r="AB62" s="1025" t="s">
        <v>5496</v>
      </c>
      <c r="AC62" s="1025"/>
      <c r="AD62" s="1025"/>
      <c r="AE62" s="1026">
        <v>10</v>
      </c>
      <c r="AF62" s="1025"/>
      <c r="AG62" s="1025" t="s">
        <v>583</v>
      </c>
      <c r="AH62" s="821"/>
    </row>
    <row r="63" spans="1:34" ht="80.099999999999994" hidden="1" customHeight="1">
      <c r="A63" s="1026"/>
      <c r="B63" s="1026" t="s">
        <v>5497</v>
      </c>
      <c r="C63" s="356" t="s">
        <v>263</v>
      </c>
      <c r="D63" s="356" t="s">
        <v>4448</v>
      </c>
      <c r="E63" s="356" t="s">
        <v>2254</v>
      </c>
      <c r="F63" s="786" t="s">
        <v>5498</v>
      </c>
      <c r="G63" s="800" t="s">
        <v>2352</v>
      </c>
      <c r="H63" s="822" t="s">
        <v>4627</v>
      </c>
      <c r="I63" s="821" t="s">
        <v>2353</v>
      </c>
      <c r="J63" s="821">
        <v>3</v>
      </c>
      <c r="K63" s="822" t="s">
        <v>5418</v>
      </c>
      <c r="L63" s="356" t="s">
        <v>5499</v>
      </c>
      <c r="M63" s="1062">
        <v>46028</v>
      </c>
      <c r="N63" s="821" t="s">
        <v>1634</v>
      </c>
      <c r="O63" s="821">
        <v>20</v>
      </c>
      <c r="P63" s="821">
        <v>14</v>
      </c>
      <c r="Q63" s="821">
        <v>14</v>
      </c>
      <c r="S63" s="1082"/>
      <c r="T63" s="1026"/>
      <c r="U63" s="1026"/>
      <c r="V63" s="1164" t="s">
        <v>583</v>
      </c>
      <c r="W63" s="1076" t="s">
        <v>583</v>
      </c>
      <c r="X63" s="1026"/>
      <c r="Y63" s="1026"/>
      <c r="Z63" s="1025"/>
      <c r="AA63" s="1026"/>
      <c r="AB63" s="1025"/>
      <c r="AC63" s="1025"/>
      <c r="AD63" s="1082" t="s">
        <v>4631</v>
      </c>
      <c r="AE63" s="1026">
        <v>2</v>
      </c>
      <c r="AF63" s="1025">
        <v>2</v>
      </c>
      <c r="AG63" s="1025" t="s">
        <v>583</v>
      </c>
      <c r="AH63" s="1104" t="s">
        <v>5420</v>
      </c>
    </row>
    <row r="64" spans="1:34" ht="80.099999999999994" hidden="1" customHeight="1">
      <c r="A64" s="1026"/>
      <c r="B64" s="821" t="s">
        <v>4439</v>
      </c>
      <c r="C64" s="356" t="s">
        <v>263</v>
      </c>
      <c r="D64" s="356" t="s">
        <v>1013</v>
      </c>
      <c r="E64" s="356" t="s">
        <v>2163</v>
      </c>
      <c r="F64" s="786" t="s">
        <v>2341</v>
      </c>
      <c r="G64" s="356" t="s">
        <v>2342</v>
      </c>
      <c r="H64" s="821" t="s">
        <v>3293</v>
      </c>
      <c r="I64" s="822" t="s">
        <v>2165</v>
      </c>
      <c r="J64" s="821">
        <v>2</v>
      </c>
      <c r="K64" s="822" t="s">
        <v>4103</v>
      </c>
      <c r="L64" s="356" t="s">
        <v>2958</v>
      </c>
      <c r="M64" s="824">
        <v>46019</v>
      </c>
      <c r="N64" s="821" t="s">
        <v>482</v>
      </c>
      <c r="O64" s="821">
        <v>20</v>
      </c>
      <c r="P64" s="821">
        <v>12</v>
      </c>
      <c r="Q64" s="821">
        <v>12</v>
      </c>
      <c r="R64" s="1106"/>
      <c r="S64" s="1025"/>
      <c r="T64" s="1026"/>
      <c r="U64" s="1026"/>
      <c r="V64" s="1227" t="s">
        <v>583</v>
      </c>
      <c r="W64" s="1026" t="s">
        <v>583</v>
      </c>
      <c r="X64" s="1026"/>
      <c r="Y64" s="1026"/>
      <c r="Z64" s="1025"/>
      <c r="AA64" s="1026"/>
      <c r="AB64" s="1025" t="s">
        <v>5423</v>
      </c>
      <c r="AC64" s="1025"/>
      <c r="AD64" s="1025"/>
      <c r="AE64" s="1026">
        <v>1</v>
      </c>
      <c r="AF64" s="1025"/>
      <c r="AG64" s="1025" t="s">
        <v>2530</v>
      </c>
      <c r="AH64" s="830" t="s">
        <v>4945</v>
      </c>
    </row>
    <row r="65" spans="1:34" ht="116.1" customHeight="1">
      <c r="A65" s="1026"/>
      <c r="B65" s="1026" t="s">
        <v>4936</v>
      </c>
      <c r="C65" s="356" t="s">
        <v>101</v>
      </c>
      <c r="D65" s="356" t="s">
        <v>101</v>
      </c>
      <c r="E65" s="356" t="s">
        <v>4802</v>
      </c>
      <c r="F65" s="356" t="s">
        <v>141</v>
      </c>
      <c r="G65" s="356" t="s">
        <v>143</v>
      </c>
      <c r="H65" s="822" t="s">
        <v>4937</v>
      </c>
      <c r="I65" s="1033" t="s">
        <v>2283</v>
      </c>
      <c r="J65" s="821">
        <v>2</v>
      </c>
      <c r="K65" s="822" t="s">
        <v>2957</v>
      </c>
      <c r="L65" s="822" t="s">
        <v>2511</v>
      </c>
      <c r="M65" s="824">
        <v>45669</v>
      </c>
      <c r="N65" s="821" t="s">
        <v>3264</v>
      </c>
      <c r="O65" s="1109">
        <v>30</v>
      </c>
      <c r="P65" s="821">
        <v>2</v>
      </c>
      <c r="Q65" s="820">
        <v>2</v>
      </c>
      <c r="R65" s="1025"/>
      <c r="S65" s="1082" t="s">
        <v>5500</v>
      </c>
      <c r="T65" s="1026"/>
      <c r="U65" s="1026"/>
      <c r="V65" s="1075">
        <v>45678</v>
      </c>
      <c r="W65" s="1026" t="s">
        <v>2944</v>
      </c>
      <c r="X65" s="1026">
        <v>3</v>
      </c>
      <c r="Y65" s="1026" t="s">
        <v>1315</v>
      </c>
      <c r="Z65" s="1025">
        <v>4</v>
      </c>
      <c r="AA65" s="1026">
        <v>45</v>
      </c>
      <c r="AB65" s="1025"/>
      <c r="AC65" s="1025"/>
      <c r="AD65" s="1025"/>
      <c r="AE65" s="1026">
        <v>2</v>
      </c>
      <c r="AF65" s="1025"/>
      <c r="AG65" s="1025" t="s">
        <v>2537</v>
      </c>
      <c r="AH65" s="1026" t="s">
        <v>5501</v>
      </c>
    </row>
    <row r="66" spans="1:34" ht="80.099999999999994" hidden="1" customHeight="1">
      <c r="A66" s="1026"/>
      <c r="B66" s="1139" t="s">
        <v>5289</v>
      </c>
      <c r="C66" s="356" t="s">
        <v>180</v>
      </c>
      <c r="D66" s="356" t="s">
        <v>180</v>
      </c>
      <c r="E66" s="356" t="s">
        <v>4160</v>
      </c>
      <c r="F66" s="786" t="s">
        <v>5290</v>
      </c>
      <c r="G66" s="356" t="s">
        <v>5291</v>
      </c>
      <c r="I66" s="822" t="s">
        <v>5292</v>
      </c>
      <c r="J66" s="821">
        <v>3</v>
      </c>
      <c r="K66" s="822" t="s">
        <v>2844</v>
      </c>
      <c r="L66" s="821" t="s">
        <v>2525</v>
      </c>
      <c r="N66" s="821" t="s">
        <v>2844</v>
      </c>
      <c r="O66" s="821">
        <v>10</v>
      </c>
      <c r="P66" s="821">
        <v>6</v>
      </c>
      <c r="Q66" s="821">
        <v>6</v>
      </c>
      <c r="R66" s="1025"/>
      <c r="S66" s="1102" t="s">
        <v>5293</v>
      </c>
      <c r="T66" s="1026"/>
      <c r="U66" s="1026"/>
      <c r="V66" s="1075">
        <v>46078</v>
      </c>
      <c r="W66" s="1026" t="s">
        <v>2944</v>
      </c>
      <c r="X66" s="1026">
        <v>3</v>
      </c>
      <c r="Y66" s="1026" t="s">
        <v>6</v>
      </c>
      <c r="Z66" s="1025"/>
      <c r="AA66" s="1026">
        <v>11</v>
      </c>
      <c r="AB66" s="1025"/>
      <c r="AC66" s="1025"/>
      <c r="AD66" s="1025"/>
      <c r="AE66" s="1026">
        <v>2</v>
      </c>
      <c r="AF66" s="1025"/>
      <c r="AG66" s="1025" t="s">
        <v>583</v>
      </c>
      <c r="AH66" s="1026"/>
    </row>
    <row r="67" spans="1:34" ht="130.5" hidden="1" customHeight="1">
      <c r="A67" s="1026"/>
      <c r="B67" s="1123" t="s">
        <v>5502</v>
      </c>
      <c r="C67" s="356" t="s">
        <v>180</v>
      </c>
      <c r="D67" s="356" t="s">
        <v>180</v>
      </c>
      <c r="E67" s="832" t="s">
        <v>4160</v>
      </c>
      <c r="F67" s="1094" t="s">
        <v>5503</v>
      </c>
      <c r="G67" s="356" t="s">
        <v>5504</v>
      </c>
      <c r="H67" s="822"/>
      <c r="I67" s="821" t="s">
        <v>5505</v>
      </c>
      <c r="J67" s="821">
        <v>3</v>
      </c>
      <c r="K67" s="822" t="s">
        <v>2844</v>
      </c>
      <c r="L67" s="356" t="s">
        <v>2525</v>
      </c>
      <c r="M67" s="1062">
        <v>46058</v>
      </c>
      <c r="N67" s="821" t="s">
        <v>2844</v>
      </c>
      <c r="O67" s="821">
        <v>20</v>
      </c>
      <c r="P67" s="821">
        <v>3</v>
      </c>
      <c r="Q67" s="821">
        <v>3</v>
      </c>
      <c r="R67" s="1025"/>
      <c r="S67" s="1025" t="s">
        <v>5506</v>
      </c>
      <c r="T67" s="1026"/>
      <c r="U67" s="1026"/>
      <c r="V67" s="1024">
        <v>46078</v>
      </c>
      <c r="W67" s="1026" t="s">
        <v>2944</v>
      </c>
      <c r="X67" s="1026">
        <v>3</v>
      </c>
      <c r="Y67" s="1026" t="s">
        <v>6</v>
      </c>
      <c r="Z67" s="1025"/>
      <c r="AA67" s="1026">
        <v>34</v>
      </c>
      <c r="AB67" s="1025"/>
      <c r="AC67" s="1025"/>
      <c r="AD67" s="1025"/>
      <c r="AE67" s="1026">
        <v>1</v>
      </c>
      <c r="AF67" s="1025"/>
      <c r="AG67" s="1025" t="s">
        <v>2535</v>
      </c>
      <c r="AH67" s="1152" t="s">
        <v>5507</v>
      </c>
    </row>
    <row r="68" spans="1:34" ht="127.5" hidden="1" customHeight="1">
      <c r="A68" s="1026"/>
      <c r="B68" s="1123" t="s">
        <v>5508</v>
      </c>
      <c r="C68" s="356" t="s">
        <v>180</v>
      </c>
      <c r="D68" s="356" t="s">
        <v>180</v>
      </c>
      <c r="E68" s="356" t="s">
        <v>4160</v>
      </c>
      <c r="F68" s="786" t="s">
        <v>5509</v>
      </c>
      <c r="G68" s="356" t="s">
        <v>5510</v>
      </c>
      <c r="H68" s="822"/>
      <c r="I68" s="821" t="s">
        <v>5511</v>
      </c>
      <c r="J68" s="821">
        <v>3</v>
      </c>
      <c r="K68" s="822" t="s">
        <v>2844</v>
      </c>
      <c r="L68" s="356" t="s">
        <v>2525</v>
      </c>
      <c r="M68" s="1062">
        <v>46058</v>
      </c>
      <c r="N68" s="821" t="s">
        <v>1634</v>
      </c>
      <c r="O68" s="821">
        <v>25</v>
      </c>
      <c r="P68" s="821">
        <v>5</v>
      </c>
      <c r="Q68" s="821">
        <v>5</v>
      </c>
      <c r="S68" s="1085"/>
      <c r="T68" s="1026"/>
      <c r="U68" s="1026"/>
      <c r="V68" s="356" t="s">
        <v>583</v>
      </c>
      <c r="W68" s="821" t="s">
        <v>583</v>
      </c>
      <c r="X68" s="1026"/>
      <c r="Y68" s="1026"/>
      <c r="Z68" s="1025"/>
      <c r="AA68" s="1026"/>
      <c r="AB68" s="1025" t="s">
        <v>5512</v>
      </c>
      <c r="AC68" s="1025"/>
      <c r="AD68" s="1025"/>
      <c r="AE68" s="1026">
        <v>2</v>
      </c>
      <c r="AF68" s="1025"/>
      <c r="AG68" s="1025" t="s">
        <v>2530</v>
      </c>
      <c r="AH68" s="1153" t="s">
        <v>5507</v>
      </c>
    </row>
    <row r="69" spans="1:34" ht="128.1" hidden="1" customHeight="1">
      <c r="A69" s="1026"/>
      <c r="B69" s="1123" t="s">
        <v>5513</v>
      </c>
      <c r="C69" s="356" t="s">
        <v>180</v>
      </c>
      <c r="D69" s="356" t="s">
        <v>180</v>
      </c>
      <c r="E69" s="356" t="s">
        <v>4160</v>
      </c>
      <c r="F69" s="786" t="s">
        <v>5514</v>
      </c>
      <c r="G69" s="356" t="s">
        <v>5515</v>
      </c>
      <c r="H69" s="822"/>
      <c r="I69" s="821" t="s">
        <v>5516</v>
      </c>
      <c r="J69" s="821">
        <v>3</v>
      </c>
      <c r="K69" s="822" t="s">
        <v>2844</v>
      </c>
      <c r="L69" s="356" t="s">
        <v>2525</v>
      </c>
      <c r="M69" s="1062">
        <v>46058</v>
      </c>
      <c r="N69" s="821" t="s">
        <v>1634</v>
      </c>
      <c r="O69" s="1026">
        <v>25</v>
      </c>
      <c r="P69" s="821">
        <v>4</v>
      </c>
      <c r="Q69" s="821">
        <v>4</v>
      </c>
      <c r="R69" s="1025"/>
      <c r="S69" s="596" t="s">
        <v>5517</v>
      </c>
      <c r="T69" s="1026"/>
      <c r="U69" s="1026"/>
      <c r="V69" s="1075">
        <v>46076</v>
      </c>
      <c r="W69" s="1026" t="s">
        <v>2944</v>
      </c>
      <c r="X69" s="1026">
        <v>3</v>
      </c>
      <c r="Y69" s="1026" t="s">
        <v>6</v>
      </c>
      <c r="Z69" s="1025"/>
      <c r="AA69" s="1026">
        <v>34</v>
      </c>
      <c r="AB69" s="1025"/>
      <c r="AC69" s="1025"/>
      <c r="AD69" s="1025"/>
      <c r="AE69" s="1026">
        <v>2</v>
      </c>
      <c r="AF69" s="1025"/>
      <c r="AG69" s="1025" t="s">
        <v>2530</v>
      </c>
      <c r="AH69" s="1153" t="s">
        <v>5507</v>
      </c>
    </row>
    <row r="70" spans="1:34" ht="242.85" hidden="1" customHeight="1">
      <c r="A70" s="1026"/>
      <c r="B70" s="1123" t="s">
        <v>5518</v>
      </c>
      <c r="C70" s="356" t="s">
        <v>180</v>
      </c>
      <c r="D70" s="356" t="s">
        <v>180</v>
      </c>
      <c r="E70" s="356" t="s">
        <v>4160</v>
      </c>
      <c r="F70" s="786" t="s">
        <v>5519</v>
      </c>
      <c r="G70" s="356" t="s">
        <v>5520</v>
      </c>
      <c r="I70" s="822" t="s">
        <v>5521</v>
      </c>
      <c r="J70" s="821">
        <v>3</v>
      </c>
      <c r="K70" s="822" t="s">
        <v>2844</v>
      </c>
      <c r="L70" s="821" t="s">
        <v>2525</v>
      </c>
      <c r="M70" s="1027"/>
      <c r="N70" s="1026" t="s">
        <v>2844</v>
      </c>
      <c r="O70" s="1026">
        <v>2</v>
      </c>
      <c r="P70" s="1026">
        <v>7</v>
      </c>
      <c r="Q70" s="1026">
        <v>7</v>
      </c>
      <c r="R70" s="1025"/>
      <c r="S70" s="1102" t="s">
        <v>5522</v>
      </c>
      <c r="T70" s="1026"/>
      <c r="U70" s="1026"/>
      <c r="V70" s="1024">
        <v>46078</v>
      </c>
      <c r="W70" s="1026" t="s">
        <v>2944</v>
      </c>
      <c r="X70" s="1026">
        <v>3</v>
      </c>
      <c r="Y70" s="1026" t="s">
        <v>6</v>
      </c>
      <c r="Z70" s="1025"/>
      <c r="AA70" s="1026">
        <v>1</v>
      </c>
      <c r="AB70" s="1025"/>
      <c r="AC70" s="1025"/>
      <c r="AD70" s="1025"/>
      <c r="AE70" s="1026"/>
      <c r="AF70" s="1025"/>
      <c r="AG70" s="1025" t="s">
        <v>2535</v>
      </c>
      <c r="AH70" s="821"/>
    </row>
    <row r="71" spans="1:34" ht="212.85" hidden="1" customHeight="1">
      <c r="A71" s="1026"/>
      <c r="B71" s="1119" t="s">
        <v>5523</v>
      </c>
      <c r="C71" s="356" t="s">
        <v>180</v>
      </c>
      <c r="D71" s="1025" t="s">
        <v>180</v>
      </c>
      <c r="E71" s="356" t="s">
        <v>2254</v>
      </c>
      <c r="F71" s="356" t="s">
        <v>215</v>
      </c>
      <c r="G71" s="356" t="s">
        <v>216</v>
      </c>
      <c r="H71" s="822"/>
      <c r="I71" s="821"/>
      <c r="J71" s="821">
        <v>2</v>
      </c>
      <c r="K71" s="821" t="s">
        <v>5025</v>
      </c>
      <c r="L71" s="821" t="s">
        <v>2511</v>
      </c>
      <c r="M71" s="1148"/>
      <c r="N71" s="1026"/>
      <c r="O71" s="1025" t="s">
        <v>5524</v>
      </c>
      <c r="P71" s="1026">
        <v>0</v>
      </c>
      <c r="Q71" s="1026">
        <v>0</v>
      </c>
      <c r="R71" s="1026"/>
      <c r="S71" s="1025" t="s">
        <v>5525</v>
      </c>
      <c r="T71" s="1025">
        <v>3</v>
      </c>
      <c r="U71" s="1026"/>
      <c r="V71" s="356" t="s">
        <v>1710</v>
      </c>
      <c r="W71" s="821" t="s">
        <v>1710</v>
      </c>
      <c r="X71" s="1026"/>
      <c r="AA71" s="356"/>
      <c r="AB71" s="356" t="s">
        <v>5526</v>
      </c>
      <c r="AC71" s="1025"/>
      <c r="AD71" s="1025"/>
      <c r="AE71" s="1026"/>
      <c r="AF71" s="1025"/>
      <c r="AG71" s="1025" t="s">
        <v>2535</v>
      </c>
      <c r="AH71" s="1025" t="s">
        <v>5524</v>
      </c>
    </row>
    <row r="72" spans="1:34" ht="80.099999999999994" customHeight="1">
      <c r="A72" s="1026"/>
      <c r="B72" s="1139" t="s">
        <v>5527</v>
      </c>
      <c r="C72" s="356" t="s">
        <v>101</v>
      </c>
      <c r="D72" s="356" t="s">
        <v>101</v>
      </c>
      <c r="E72" s="356" t="s">
        <v>4802</v>
      </c>
      <c r="F72" s="356" t="s">
        <v>5528</v>
      </c>
      <c r="G72" s="356" t="s">
        <v>5529</v>
      </c>
      <c r="H72" s="80" t="s">
        <v>5530</v>
      </c>
      <c r="I72" s="1025"/>
      <c r="J72" s="821">
        <v>1</v>
      </c>
      <c r="K72" s="356" t="s">
        <v>5531</v>
      </c>
      <c r="L72" s="1025" t="s">
        <v>2821</v>
      </c>
      <c r="M72" s="824">
        <v>45989</v>
      </c>
      <c r="N72" s="1026" t="s">
        <v>3264</v>
      </c>
      <c r="O72" s="821">
        <v>43</v>
      </c>
      <c r="P72" s="821">
        <v>2</v>
      </c>
      <c r="Q72" s="820">
        <v>2</v>
      </c>
      <c r="R72" s="1025"/>
      <c r="S72" s="1026"/>
      <c r="T72" s="1025"/>
      <c r="U72" s="1150"/>
      <c r="V72" s="1075" t="s">
        <v>5532</v>
      </c>
      <c r="W72" s="1026" t="s">
        <v>2944</v>
      </c>
      <c r="X72" s="1026">
        <v>3</v>
      </c>
      <c r="Y72" s="1026" t="s">
        <v>6</v>
      </c>
      <c r="Z72" s="1025"/>
      <c r="AA72" s="1026">
        <v>43</v>
      </c>
      <c r="AB72" s="1025"/>
      <c r="AC72" s="1025"/>
      <c r="AD72" s="1025"/>
      <c r="AE72" s="1026"/>
      <c r="AF72" s="1025"/>
      <c r="AG72" s="1025" t="s">
        <v>2537</v>
      </c>
      <c r="AH72" s="1025"/>
    </row>
    <row r="73" spans="1:34" ht="80.099999999999994" customHeight="1">
      <c r="A73" s="1026"/>
      <c r="B73" s="1139" t="s">
        <v>5533</v>
      </c>
      <c r="C73" s="356" t="s">
        <v>101</v>
      </c>
      <c r="D73" s="1077" t="s">
        <v>101</v>
      </c>
      <c r="E73" s="356" t="s">
        <v>5534</v>
      </c>
      <c r="F73" s="821" t="s">
        <v>5535</v>
      </c>
      <c r="G73" s="1123" t="s">
        <v>5536</v>
      </c>
      <c r="H73" s="821" t="s">
        <v>5537</v>
      </c>
      <c r="I73" s="821"/>
      <c r="K73" s="821"/>
      <c r="L73" s="821" t="s">
        <v>2211</v>
      </c>
      <c r="N73" s="1026" t="s">
        <v>286</v>
      </c>
      <c r="O73" s="821">
        <v>7</v>
      </c>
      <c r="P73" s="821">
        <v>3</v>
      </c>
      <c r="Q73" s="820">
        <v>3</v>
      </c>
      <c r="R73" s="1025"/>
      <c r="S73" s="1025"/>
      <c r="T73" s="1026"/>
      <c r="U73" s="1026"/>
      <c r="V73" s="1026"/>
      <c r="W73" s="1026" t="s">
        <v>2944</v>
      </c>
      <c r="X73" s="1026">
        <v>3</v>
      </c>
      <c r="Y73" s="1026" t="s">
        <v>6</v>
      </c>
      <c r="Z73" s="1026"/>
      <c r="AA73" s="1026">
        <v>7</v>
      </c>
      <c r="AB73" s="1026"/>
      <c r="AC73" s="1026"/>
      <c r="AD73" s="1026"/>
      <c r="AE73" s="1026"/>
      <c r="AF73" s="1025"/>
      <c r="AG73" s="1025" t="s">
        <v>2535</v>
      </c>
      <c r="AH73" s="1026"/>
    </row>
    <row r="74" spans="1:34" ht="173.1" customHeight="1">
      <c r="A74" s="1026"/>
      <c r="B74" s="1026" t="s">
        <v>5538</v>
      </c>
      <c r="C74" s="356" t="s">
        <v>101</v>
      </c>
      <c r="D74" s="356" t="s">
        <v>101</v>
      </c>
      <c r="E74" s="356" t="s">
        <v>2294</v>
      </c>
      <c r="F74" s="786" t="s">
        <v>5539</v>
      </c>
      <c r="G74" s="1034" t="s">
        <v>2296</v>
      </c>
      <c r="H74" s="822" t="s">
        <v>5540</v>
      </c>
      <c r="I74" s="1022" t="s">
        <v>5541</v>
      </c>
      <c r="J74" s="821">
        <v>2</v>
      </c>
      <c r="K74" s="822" t="s">
        <v>5542</v>
      </c>
      <c r="L74" s="356" t="s">
        <v>2211</v>
      </c>
      <c r="M74" s="824">
        <v>45669</v>
      </c>
      <c r="N74" s="1026" t="s">
        <v>286</v>
      </c>
      <c r="O74" s="821">
        <v>62</v>
      </c>
      <c r="P74" s="821">
        <v>4</v>
      </c>
      <c r="Q74" s="820">
        <v>4</v>
      </c>
      <c r="R74" s="1025"/>
      <c r="S74" s="1025"/>
      <c r="T74" s="1026"/>
      <c r="U74" s="1026"/>
      <c r="V74" s="1026"/>
      <c r="W74" s="1026" t="s">
        <v>2944</v>
      </c>
      <c r="X74" s="1026">
        <v>3</v>
      </c>
      <c r="Y74" s="1026" t="s">
        <v>6</v>
      </c>
      <c r="Z74" s="1025"/>
      <c r="AA74" s="1026">
        <v>62</v>
      </c>
      <c r="AB74" s="1025"/>
      <c r="AC74" s="1025"/>
      <c r="AD74" s="1025"/>
      <c r="AE74" s="1026">
        <v>10</v>
      </c>
      <c r="AF74" s="1025"/>
      <c r="AG74" s="1025" t="s">
        <v>2535</v>
      </c>
      <c r="AH74" s="1026"/>
    </row>
    <row r="75" spans="1:34" ht="135.6" customHeight="1">
      <c r="A75" s="1026"/>
      <c r="B75" s="1139" t="s">
        <v>5543</v>
      </c>
      <c r="C75" s="356" t="s">
        <v>101</v>
      </c>
      <c r="D75" s="1077" t="s">
        <v>101</v>
      </c>
      <c r="E75" s="356" t="s">
        <v>5544</v>
      </c>
      <c r="F75" s="1156" t="s">
        <v>5545</v>
      </c>
      <c r="G75" s="821" t="s">
        <v>5546</v>
      </c>
      <c r="H75" s="821" t="s">
        <v>5547</v>
      </c>
      <c r="I75" s="1026"/>
      <c r="K75" s="821"/>
      <c r="L75" s="821" t="s">
        <v>2211</v>
      </c>
      <c r="N75" s="1026" t="s">
        <v>286</v>
      </c>
      <c r="O75" s="821">
        <v>35</v>
      </c>
      <c r="P75" s="821">
        <v>5</v>
      </c>
      <c r="Q75" s="820">
        <v>5</v>
      </c>
      <c r="R75" s="1025"/>
      <c r="S75" s="1025"/>
      <c r="T75" s="1026"/>
      <c r="U75" s="1026"/>
      <c r="V75" s="1026"/>
      <c r="W75" s="1026" t="s">
        <v>2944</v>
      </c>
      <c r="X75" s="1026">
        <v>3</v>
      </c>
      <c r="Y75" s="1026" t="s">
        <v>6</v>
      </c>
      <c r="Z75" s="1026"/>
      <c r="AA75" s="1026">
        <v>60</v>
      </c>
      <c r="AB75" s="1026"/>
      <c r="AC75" s="1026"/>
      <c r="AD75" s="1026"/>
      <c r="AE75" s="1026"/>
      <c r="AF75" s="1025"/>
      <c r="AG75" s="1025" t="s">
        <v>2535</v>
      </c>
      <c r="AH75" s="1026" t="s">
        <v>5548</v>
      </c>
    </row>
    <row r="76" spans="1:34" ht="209.85" customHeight="1">
      <c r="A76" s="1026"/>
      <c r="B76" s="1139" t="s">
        <v>5549</v>
      </c>
      <c r="C76" s="1147" t="s">
        <v>101</v>
      </c>
      <c r="D76" s="356" t="s">
        <v>3487</v>
      </c>
      <c r="E76" s="1145" t="s">
        <v>2211</v>
      </c>
      <c r="F76" s="1145" t="s">
        <v>5550</v>
      </c>
      <c r="G76" s="1145" t="s">
        <v>5550</v>
      </c>
      <c r="H76" s="1145" t="s">
        <v>5551</v>
      </c>
      <c r="I76" s="1145" t="s">
        <v>5552</v>
      </c>
      <c r="J76" s="908">
        <v>3</v>
      </c>
      <c r="K76" s="356" t="s">
        <v>5553</v>
      </c>
      <c r="L76" s="356" t="s">
        <v>2821</v>
      </c>
      <c r="M76" s="824">
        <v>46058</v>
      </c>
      <c r="N76" s="908" t="s">
        <v>286</v>
      </c>
      <c r="O76" s="1146"/>
      <c r="P76" s="908">
        <v>6</v>
      </c>
      <c r="Q76" s="1226">
        <v>6</v>
      </c>
      <c r="R76" s="1149"/>
      <c r="S76" s="1149"/>
      <c r="T76" s="1149"/>
      <c r="U76" s="1149"/>
      <c r="V76" s="1149"/>
      <c r="W76" s="1171"/>
      <c r="X76" s="1149">
        <v>2</v>
      </c>
      <c r="Y76" s="1149"/>
      <c r="Z76" s="1149"/>
      <c r="AA76" s="1149">
        <v>7</v>
      </c>
      <c r="AB76" s="1149" t="s">
        <v>5554</v>
      </c>
      <c r="AC76" s="1172">
        <v>46268</v>
      </c>
      <c r="AD76" s="1149"/>
      <c r="AE76" s="1149"/>
      <c r="AF76" s="1149"/>
      <c r="AG76" s="1025" t="s">
        <v>2535</v>
      </c>
      <c r="AH76" s="1025"/>
    </row>
    <row r="77" spans="1:34" ht="109.5" customHeight="1">
      <c r="A77" s="1026"/>
      <c r="B77" s="1139" t="s">
        <v>5085</v>
      </c>
      <c r="C77" s="356" t="s">
        <v>101</v>
      </c>
      <c r="D77" s="356" t="s">
        <v>5555</v>
      </c>
      <c r="E77" s="356" t="s">
        <v>5087</v>
      </c>
      <c r="F77" s="356" t="s">
        <v>5088</v>
      </c>
      <c r="G77" s="356" t="s">
        <v>5089</v>
      </c>
      <c r="H77" s="356" t="s">
        <v>5090</v>
      </c>
      <c r="K77" s="356" t="s">
        <v>5092</v>
      </c>
      <c r="L77" s="821" t="s">
        <v>2821</v>
      </c>
      <c r="N77" s="821" t="s">
        <v>958</v>
      </c>
      <c r="O77" s="1026">
        <v>22</v>
      </c>
      <c r="P77" s="821">
        <v>7</v>
      </c>
      <c r="Q77" s="821">
        <v>7</v>
      </c>
      <c r="R77" s="1025"/>
      <c r="S77" s="1025"/>
      <c r="T77" s="1026"/>
      <c r="U77" s="1026"/>
      <c r="V77" s="1075">
        <v>46028</v>
      </c>
      <c r="W77" s="1026" t="s">
        <v>583</v>
      </c>
      <c r="X77" s="1026"/>
      <c r="Y77" s="1026"/>
      <c r="Z77" s="1025"/>
      <c r="AA77" s="1026">
        <v>21</v>
      </c>
      <c r="AB77" s="1025" t="s">
        <v>5556</v>
      </c>
      <c r="AC77" s="1025"/>
      <c r="AD77" s="1025"/>
      <c r="AE77" s="1026"/>
      <c r="AF77" s="1025"/>
      <c r="AG77" s="1025" t="s">
        <v>583</v>
      </c>
      <c r="AH77" s="1025"/>
    </row>
    <row r="78" spans="1:34" ht="80.099999999999994" customHeight="1">
      <c r="A78" s="1026"/>
      <c r="B78" s="1026" t="s">
        <v>4993</v>
      </c>
      <c r="C78" s="356" t="s">
        <v>101</v>
      </c>
      <c r="D78" s="356" t="s">
        <v>3911</v>
      </c>
      <c r="E78" s="356" t="s">
        <v>2267</v>
      </c>
      <c r="F78" s="356" t="s">
        <v>2268</v>
      </c>
      <c r="G78" s="356" t="s">
        <v>2269</v>
      </c>
      <c r="H78" s="821" t="s">
        <v>4994</v>
      </c>
      <c r="I78" s="822" t="s">
        <v>2270</v>
      </c>
      <c r="J78" s="821">
        <v>2</v>
      </c>
      <c r="K78" s="822" t="s">
        <v>4995</v>
      </c>
      <c r="L78" s="824" t="s">
        <v>2958</v>
      </c>
      <c r="M78" s="1061">
        <v>46007</v>
      </c>
      <c r="N78" s="821" t="s">
        <v>286</v>
      </c>
      <c r="O78" s="1026">
        <v>40</v>
      </c>
      <c r="P78" s="821">
        <v>8</v>
      </c>
      <c r="Q78" s="821">
        <v>8</v>
      </c>
      <c r="R78" s="1025"/>
      <c r="S78" s="356" t="s">
        <v>5557</v>
      </c>
      <c r="T78" s="1026"/>
      <c r="U78" s="1026"/>
      <c r="V78" s="1075">
        <v>46045</v>
      </c>
      <c r="W78" s="1026" t="s">
        <v>583</v>
      </c>
      <c r="X78" s="1026"/>
      <c r="Y78" s="1026"/>
      <c r="Z78" s="1025"/>
      <c r="AA78" s="1026">
        <v>40</v>
      </c>
      <c r="AB78" s="1025" t="s">
        <v>5556</v>
      </c>
      <c r="AC78" s="1025"/>
      <c r="AD78" s="1025"/>
      <c r="AE78" s="1026">
        <v>10</v>
      </c>
      <c r="AF78" s="1025"/>
      <c r="AG78" s="1025" t="s">
        <v>583</v>
      </c>
      <c r="AH78" s="1026"/>
    </row>
    <row r="79" spans="1:34" ht="95.85" customHeight="1">
      <c r="A79" s="1026"/>
      <c r="B79" s="1026" t="s">
        <v>3716</v>
      </c>
      <c r="C79" s="356" t="s">
        <v>101</v>
      </c>
      <c r="D79" s="356" t="s">
        <v>101</v>
      </c>
      <c r="E79" s="356" t="s">
        <v>2275</v>
      </c>
      <c r="F79" s="356" t="s">
        <v>193</v>
      </c>
      <c r="G79" s="356" t="s">
        <v>194</v>
      </c>
      <c r="H79" s="356" t="s">
        <v>193</v>
      </c>
      <c r="I79" s="822" t="s">
        <v>2276</v>
      </c>
      <c r="J79" s="821">
        <v>2</v>
      </c>
      <c r="K79" s="822" t="s">
        <v>2957</v>
      </c>
      <c r="L79" s="356" t="s">
        <v>2958</v>
      </c>
      <c r="M79" s="824" t="s">
        <v>5133</v>
      </c>
      <c r="N79" s="821" t="s">
        <v>1213</v>
      </c>
      <c r="O79" s="1108">
        <v>20</v>
      </c>
      <c r="P79" s="821">
        <v>9</v>
      </c>
      <c r="Q79" s="821">
        <v>9</v>
      </c>
      <c r="R79" s="1025"/>
      <c r="S79" s="1025"/>
      <c r="T79" s="1026"/>
      <c r="U79" s="1026"/>
      <c r="V79" s="1026"/>
      <c r="W79" s="1026" t="s">
        <v>583</v>
      </c>
      <c r="X79" s="1026"/>
      <c r="Y79" s="1026"/>
      <c r="Z79" s="1025"/>
      <c r="AA79" s="1026"/>
      <c r="AB79" s="1025" t="s">
        <v>5111</v>
      </c>
      <c r="AC79" s="1025"/>
      <c r="AD79" s="1025"/>
      <c r="AE79" s="1026">
        <v>9</v>
      </c>
      <c r="AF79" s="1025"/>
      <c r="AG79" s="1025" t="s">
        <v>583</v>
      </c>
      <c r="AH79" s="1026"/>
    </row>
    <row r="80" spans="1:34" ht="80.099999999999994" customHeight="1">
      <c r="A80" s="1026"/>
      <c r="B80" s="1139" t="s">
        <v>5558</v>
      </c>
      <c r="C80" s="356" t="s">
        <v>101</v>
      </c>
      <c r="D80" s="356" t="s">
        <v>3487</v>
      </c>
      <c r="E80" s="356" t="s">
        <v>5559</v>
      </c>
      <c r="F80" s="356" t="s">
        <v>5560</v>
      </c>
      <c r="G80" s="356" t="s">
        <v>5561</v>
      </c>
      <c r="H80" s="356" t="s">
        <v>5562</v>
      </c>
      <c r="I80" s="356" t="s">
        <v>5563</v>
      </c>
      <c r="J80" s="821">
        <v>3</v>
      </c>
      <c r="K80" s="356" t="s">
        <v>3492</v>
      </c>
      <c r="L80" s="356" t="s">
        <v>2821</v>
      </c>
      <c r="M80" s="1062">
        <v>46058</v>
      </c>
      <c r="N80" s="821" t="s">
        <v>958</v>
      </c>
      <c r="O80" s="1026" t="s">
        <v>3293</v>
      </c>
      <c r="P80" s="821">
        <v>10</v>
      </c>
      <c r="Q80" s="821">
        <v>10</v>
      </c>
      <c r="R80" s="1025"/>
      <c r="S80" s="1025"/>
      <c r="T80" s="1026"/>
      <c r="U80" s="1026"/>
      <c r="V80" s="1024">
        <v>46076</v>
      </c>
      <c r="W80" s="1026" t="s">
        <v>2944</v>
      </c>
      <c r="X80" s="1026">
        <v>3</v>
      </c>
      <c r="Y80" s="1026" t="s">
        <v>6</v>
      </c>
      <c r="Z80" s="1026" t="s">
        <v>6</v>
      </c>
      <c r="AA80" s="1026" t="s">
        <v>5564</v>
      </c>
      <c r="AB80" s="1025"/>
      <c r="AC80" s="1025" t="s">
        <v>5565</v>
      </c>
      <c r="AD80" s="1025"/>
      <c r="AE80" s="1026"/>
      <c r="AF80" s="1025"/>
      <c r="AG80" s="1025" t="s">
        <v>2530</v>
      </c>
      <c r="AH80" s="1025" t="s">
        <v>5565</v>
      </c>
    </row>
    <row r="81" spans="1:34" ht="80.099999999999994" customHeight="1">
      <c r="A81" s="1026"/>
      <c r="B81" s="821" t="s">
        <v>5566</v>
      </c>
      <c r="C81" s="356" t="s">
        <v>101</v>
      </c>
      <c r="D81" s="356" t="s">
        <v>101</v>
      </c>
      <c r="E81" s="356" t="s">
        <v>2304</v>
      </c>
      <c r="F81" s="1110" t="s">
        <v>1300</v>
      </c>
      <c r="G81" s="356" t="s">
        <v>1301</v>
      </c>
      <c r="H81" s="356" t="s">
        <v>1300</v>
      </c>
      <c r="I81" s="822" t="s">
        <v>2305</v>
      </c>
      <c r="J81" s="821">
        <v>2</v>
      </c>
      <c r="K81" s="822" t="s">
        <v>2957</v>
      </c>
      <c r="L81" s="356" t="s">
        <v>2958</v>
      </c>
      <c r="M81" s="1027" t="s">
        <v>5152</v>
      </c>
      <c r="N81" s="821" t="s">
        <v>1213</v>
      </c>
      <c r="O81" s="1026" t="s">
        <v>3293</v>
      </c>
      <c r="P81" s="1026">
        <v>11</v>
      </c>
      <c r="Q81" s="1026">
        <v>11</v>
      </c>
      <c r="R81" s="1025"/>
      <c r="S81" s="1025"/>
      <c r="T81" s="1026"/>
      <c r="U81" s="1026"/>
      <c r="W81" s="1026" t="s">
        <v>2944</v>
      </c>
      <c r="X81" s="1026">
        <v>3</v>
      </c>
      <c r="Y81" s="1026"/>
      <c r="Z81" s="1025"/>
      <c r="AA81" s="1026">
        <v>16</v>
      </c>
      <c r="AB81" s="1025"/>
      <c r="AC81" s="1025"/>
      <c r="AD81" s="1025"/>
      <c r="AE81" s="1026">
        <v>1</v>
      </c>
      <c r="AF81" s="1025"/>
      <c r="AG81" s="1025" t="s">
        <v>2535</v>
      </c>
      <c r="AH81" s="1026" t="s">
        <v>5567</v>
      </c>
    </row>
    <row r="82" spans="1:34" ht="80.099999999999994" customHeight="1">
      <c r="A82" s="1026"/>
      <c r="B82" s="1026" t="s">
        <v>3708</v>
      </c>
      <c r="C82" s="1025" t="s">
        <v>101</v>
      </c>
      <c r="D82" s="1025" t="s">
        <v>101</v>
      </c>
      <c r="E82" s="356" t="s">
        <v>2306</v>
      </c>
      <c r="F82" s="786" t="s">
        <v>4759</v>
      </c>
      <c r="G82" s="356" t="s">
        <v>2308</v>
      </c>
      <c r="H82" s="821" t="s">
        <v>2308</v>
      </c>
      <c r="I82" s="822" t="s">
        <v>3293</v>
      </c>
      <c r="J82" s="821">
        <v>2</v>
      </c>
      <c r="K82" s="822" t="s">
        <v>3222</v>
      </c>
      <c r="L82" s="1025" t="s">
        <v>2821</v>
      </c>
      <c r="M82" s="1027">
        <v>45988</v>
      </c>
      <c r="N82" s="1026" t="s">
        <v>286</v>
      </c>
      <c r="O82" s="1108">
        <v>30</v>
      </c>
      <c r="P82" s="1026">
        <v>12</v>
      </c>
      <c r="Q82" s="1026">
        <v>12</v>
      </c>
      <c r="R82" s="1026"/>
      <c r="S82" s="821"/>
      <c r="T82" s="1025"/>
      <c r="U82" s="1026"/>
      <c r="V82" s="1025"/>
      <c r="W82" s="1026" t="s">
        <v>583</v>
      </c>
      <c r="X82" s="1026"/>
      <c r="Y82" s="1026"/>
      <c r="Z82" s="1025"/>
      <c r="AA82" s="1026"/>
      <c r="AB82" s="1025" t="s">
        <v>5111</v>
      </c>
      <c r="AC82" s="1025"/>
      <c r="AD82" s="1025"/>
      <c r="AE82" s="1026"/>
      <c r="AF82" s="1025"/>
      <c r="AG82" s="1025" t="s">
        <v>583</v>
      </c>
      <c r="AH82" s="1025"/>
    </row>
    <row r="83" spans="1:34" ht="43.5" hidden="1">
      <c r="A83" s="1026"/>
      <c r="B83" s="821" t="s">
        <v>5568</v>
      </c>
      <c r="C83" s="356" t="s">
        <v>985</v>
      </c>
      <c r="D83" s="356" t="s">
        <v>1948</v>
      </c>
      <c r="E83" s="356" t="s">
        <v>5219</v>
      </c>
      <c r="F83" s="356" t="s">
        <v>2040</v>
      </c>
      <c r="G83" s="356" t="s">
        <v>2041</v>
      </c>
      <c r="H83" s="822"/>
      <c r="I83" s="821"/>
      <c r="J83" s="821">
        <v>3</v>
      </c>
      <c r="K83" s="822"/>
      <c r="L83" s="821" t="s">
        <v>2511</v>
      </c>
      <c r="M83" s="824"/>
      <c r="N83" s="821" t="s">
        <v>217</v>
      </c>
      <c r="O83" s="1026">
        <v>0</v>
      </c>
      <c r="P83" s="821">
        <v>0</v>
      </c>
      <c r="Q83" s="821">
        <v>0</v>
      </c>
      <c r="S83" s="356" t="s">
        <v>1495</v>
      </c>
      <c r="V83" s="1091">
        <v>46344</v>
      </c>
      <c r="W83" s="821" t="s">
        <v>2944</v>
      </c>
      <c r="X83" s="821">
        <v>10</v>
      </c>
      <c r="Y83" s="821" t="s">
        <v>1315</v>
      </c>
      <c r="Z83" s="821">
        <v>2</v>
      </c>
      <c r="AA83" s="1035" t="s">
        <v>653</v>
      </c>
      <c r="AC83" s="1091">
        <v>46090</v>
      </c>
      <c r="AE83" s="821">
        <v>1</v>
      </c>
      <c r="AG83" s="1025" t="s">
        <v>2535</v>
      </c>
      <c r="AH83" s="821" t="s">
        <v>5396</v>
      </c>
    </row>
    <row r="84" spans="1:34" ht="43.5" hidden="1">
      <c r="A84" s="1026"/>
      <c r="B84" s="821" t="s">
        <v>4522</v>
      </c>
      <c r="C84" s="1025" t="s">
        <v>985</v>
      </c>
      <c r="D84" s="356" t="s">
        <v>4523</v>
      </c>
      <c r="E84" s="1025" t="s">
        <v>2188</v>
      </c>
      <c r="F84" s="1025" t="s">
        <v>4524</v>
      </c>
      <c r="G84" s="1025" t="s">
        <v>4525</v>
      </c>
      <c r="H84" s="1033"/>
      <c r="I84" s="1026"/>
      <c r="J84" s="1026">
        <v>3</v>
      </c>
      <c r="K84" s="1033" t="s">
        <v>4385</v>
      </c>
      <c r="L84" s="1026" t="s">
        <v>2525</v>
      </c>
      <c r="M84" s="1027" t="s">
        <v>653</v>
      </c>
      <c r="N84" s="1026" t="s">
        <v>89</v>
      </c>
      <c r="O84" s="1026">
        <v>102.6</v>
      </c>
      <c r="P84" s="1026">
        <v>7</v>
      </c>
      <c r="Q84" s="1026">
        <v>13</v>
      </c>
      <c r="R84" s="1025"/>
      <c r="S84" s="1025" t="s">
        <v>4526</v>
      </c>
      <c r="T84" s="1026"/>
      <c r="U84" s="1026"/>
      <c r="V84" s="1168">
        <v>46135</v>
      </c>
      <c r="W84" s="1026" t="s">
        <v>2944</v>
      </c>
      <c r="X84" s="1026">
        <v>3</v>
      </c>
      <c r="Y84" s="1026"/>
      <c r="Z84" s="1026"/>
      <c r="AA84" s="1121">
        <v>46</v>
      </c>
      <c r="AB84" s="1026"/>
      <c r="AC84" s="1026"/>
      <c r="AD84" s="1082" t="s">
        <v>4921</v>
      </c>
      <c r="AE84" s="1026">
        <v>10</v>
      </c>
      <c r="AF84" s="1026">
        <v>1</v>
      </c>
      <c r="AG84" s="356" t="s">
        <v>2530</v>
      </c>
      <c r="AH84" s="821" t="s">
        <v>4922</v>
      </c>
    </row>
    <row r="85" spans="1:34" ht="124.35" customHeight="1">
      <c r="A85" s="1026"/>
      <c r="B85" s="821" t="s">
        <v>3711</v>
      </c>
      <c r="C85" s="356" t="s">
        <v>101</v>
      </c>
      <c r="D85" s="356" t="s">
        <v>4617</v>
      </c>
      <c r="E85" s="356" t="s">
        <v>2192</v>
      </c>
      <c r="F85" s="786" t="s">
        <v>2224</v>
      </c>
      <c r="G85" s="800" t="s">
        <v>3270</v>
      </c>
      <c r="H85" s="1033" t="s">
        <v>3271</v>
      </c>
      <c r="I85" s="821" t="s">
        <v>2226</v>
      </c>
      <c r="J85" s="821">
        <v>2</v>
      </c>
      <c r="K85" s="1033" t="s">
        <v>5194</v>
      </c>
      <c r="L85" s="356" t="s">
        <v>2958</v>
      </c>
      <c r="M85" s="1062" t="s">
        <v>5152</v>
      </c>
      <c r="N85" s="821" t="s">
        <v>958</v>
      </c>
      <c r="O85" s="1026">
        <v>57</v>
      </c>
      <c r="P85" s="1026">
        <v>13</v>
      </c>
      <c r="Q85" s="1026">
        <v>13</v>
      </c>
      <c r="V85" s="1079"/>
      <c r="W85" s="1178" t="s">
        <v>583</v>
      </c>
      <c r="X85" s="1026"/>
      <c r="Y85" s="1026"/>
      <c r="Z85" s="1025"/>
      <c r="AA85" s="1026">
        <v>58</v>
      </c>
      <c r="AB85" s="1025" t="s">
        <v>5556</v>
      </c>
      <c r="AC85" s="1025"/>
      <c r="AD85" s="1025"/>
      <c r="AE85" s="1026">
        <v>2</v>
      </c>
      <c r="AF85" s="1025"/>
      <c r="AG85" s="1025" t="s">
        <v>583</v>
      </c>
      <c r="AH85" s="821"/>
    </row>
    <row r="86" spans="1:34" ht="115.35" customHeight="1">
      <c r="A86" s="1026"/>
      <c r="B86" s="821" t="s">
        <v>5029</v>
      </c>
      <c r="C86" s="356" t="s">
        <v>101</v>
      </c>
      <c r="D86" s="356" t="s">
        <v>101</v>
      </c>
      <c r="E86" s="356" t="s">
        <v>2267</v>
      </c>
      <c r="F86" s="356" t="s">
        <v>2271</v>
      </c>
      <c r="G86" s="356" t="s">
        <v>2272</v>
      </c>
      <c r="H86" s="821" t="s">
        <v>5030</v>
      </c>
      <c r="I86" s="822" t="s">
        <v>2273</v>
      </c>
      <c r="J86" s="821">
        <v>2</v>
      </c>
      <c r="K86" s="822" t="s">
        <v>4995</v>
      </c>
      <c r="L86" s="824" t="s">
        <v>2958</v>
      </c>
      <c r="M86" s="824">
        <v>45669</v>
      </c>
      <c r="N86" s="821" t="s">
        <v>1213</v>
      </c>
      <c r="O86" s="1026">
        <v>12</v>
      </c>
      <c r="P86" s="1026">
        <v>14</v>
      </c>
      <c r="Q86" s="1026">
        <v>14</v>
      </c>
      <c r="V86" s="1024">
        <v>46379</v>
      </c>
      <c r="W86" s="821" t="s">
        <v>583</v>
      </c>
      <c r="X86" s="1026"/>
      <c r="Y86" s="1026"/>
      <c r="Z86" s="1025"/>
      <c r="AA86" s="1026">
        <v>12</v>
      </c>
      <c r="AB86" s="1025" t="s">
        <v>5556</v>
      </c>
      <c r="AC86" s="1025"/>
      <c r="AD86" s="1025"/>
      <c r="AE86" s="1026">
        <v>10</v>
      </c>
      <c r="AF86" s="1025"/>
      <c r="AG86" s="1025" t="s">
        <v>583</v>
      </c>
      <c r="AH86" s="821"/>
    </row>
    <row r="87" spans="1:34" ht="72.599999999999994">
      <c r="A87" s="1026"/>
      <c r="B87" s="1026" t="s">
        <v>3706</v>
      </c>
      <c r="C87" s="356" t="s">
        <v>101</v>
      </c>
      <c r="D87" s="356" t="s">
        <v>3216</v>
      </c>
      <c r="E87" s="356" t="s">
        <v>2306</v>
      </c>
      <c r="F87" s="356" t="s">
        <v>2309</v>
      </c>
      <c r="G87" s="800" t="s">
        <v>2310</v>
      </c>
      <c r="H87" s="356" t="s">
        <v>3217</v>
      </c>
      <c r="I87" s="822" t="s">
        <v>2311</v>
      </c>
      <c r="J87" s="821">
        <v>2</v>
      </c>
      <c r="K87" s="822" t="s">
        <v>3218</v>
      </c>
      <c r="L87" s="824" t="s">
        <v>2958</v>
      </c>
      <c r="M87" s="824">
        <v>46027</v>
      </c>
      <c r="N87" s="821" t="s">
        <v>1213</v>
      </c>
      <c r="O87" s="1109">
        <v>10</v>
      </c>
      <c r="P87" s="1026">
        <v>15</v>
      </c>
      <c r="Q87" s="1026">
        <v>15</v>
      </c>
      <c r="R87" s="1025"/>
      <c r="S87" s="1025"/>
      <c r="T87" s="1026"/>
      <c r="U87" s="1026"/>
      <c r="V87" s="1026"/>
      <c r="W87" s="1026" t="s">
        <v>583</v>
      </c>
      <c r="X87" s="1026"/>
      <c r="Y87" s="1026"/>
      <c r="Z87" s="1025"/>
      <c r="AA87" s="1026"/>
      <c r="AB87" s="1025" t="s">
        <v>5111</v>
      </c>
      <c r="AC87" s="1025"/>
      <c r="AD87" s="1025"/>
      <c r="AE87" s="1026">
        <v>10</v>
      </c>
      <c r="AF87" s="1025"/>
      <c r="AG87" s="1025" t="s">
        <v>583</v>
      </c>
      <c r="AH87" s="821"/>
    </row>
    <row r="88" spans="1:34" ht="43.5" hidden="1">
      <c r="A88" s="1026"/>
      <c r="B88" s="1123" t="s">
        <v>5569</v>
      </c>
      <c r="C88" s="356" t="s">
        <v>1329</v>
      </c>
      <c r="D88" s="1107" t="s">
        <v>1329</v>
      </c>
      <c r="E88" s="356" t="s">
        <v>5570</v>
      </c>
      <c r="F88" s="356" t="s">
        <v>5571</v>
      </c>
      <c r="G88" s="356" t="s">
        <v>5572</v>
      </c>
      <c r="H88" s="356" t="s">
        <v>5573</v>
      </c>
      <c r="J88" s="821">
        <v>2</v>
      </c>
      <c r="K88" s="356" t="s">
        <v>5092</v>
      </c>
      <c r="L88" s="821" t="s">
        <v>2821</v>
      </c>
      <c r="N88" s="821" t="s">
        <v>958</v>
      </c>
      <c r="O88" s="821">
        <v>15</v>
      </c>
      <c r="P88" s="1026">
        <v>3</v>
      </c>
      <c r="Q88" s="1162">
        <v>2</v>
      </c>
      <c r="V88" s="1075">
        <v>46014</v>
      </c>
      <c r="W88" s="1026" t="s">
        <v>2944</v>
      </c>
      <c r="X88" s="1026">
        <v>2</v>
      </c>
      <c r="Y88" s="1026" t="s">
        <v>6</v>
      </c>
      <c r="Z88" s="1026" t="s">
        <v>6</v>
      </c>
      <c r="AA88" s="1026">
        <v>15.25</v>
      </c>
      <c r="AB88" s="1025"/>
      <c r="AC88" s="1025"/>
      <c r="AD88" s="1025"/>
      <c r="AE88" s="1026"/>
      <c r="AF88" s="1025"/>
      <c r="AG88" s="1025" t="s">
        <v>2535</v>
      </c>
    </row>
    <row r="89" spans="1:34" ht="57.95" hidden="1">
      <c r="A89" s="1026"/>
      <c r="B89" s="1119" t="s">
        <v>5574</v>
      </c>
      <c r="C89" s="356" t="s">
        <v>180</v>
      </c>
      <c r="D89" s="356" t="s">
        <v>5575</v>
      </c>
      <c r="E89" s="356" t="s">
        <v>2159</v>
      </c>
      <c r="F89" s="356" t="s">
        <v>1130</v>
      </c>
      <c r="G89" s="356" t="s">
        <v>213</v>
      </c>
      <c r="H89" s="821"/>
      <c r="I89" s="821"/>
      <c r="J89" s="821">
        <v>1</v>
      </c>
      <c r="K89" s="821"/>
      <c r="L89" s="821" t="s">
        <v>2511</v>
      </c>
      <c r="M89" s="356"/>
      <c r="N89" s="821" t="s">
        <v>858</v>
      </c>
      <c r="O89" s="356" t="s">
        <v>5447</v>
      </c>
      <c r="P89" s="1026">
        <v>0</v>
      </c>
      <c r="Q89" s="1026">
        <v>0</v>
      </c>
      <c r="S89" s="356" t="s">
        <v>5576</v>
      </c>
      <c r="T89" s="356"/>
      <c r="U89" s="821" t="s">
        <v>5577</v>
      </c>
      <c r="V89" s="1075" t="s">
        <v>1710</v>
      </c>
      <c r="W89" s="1075" t="s">
        <v>1710</v>
      </c>
      <c r="Z89" s="356"/>
      <c r="AA89" s="1026"/>
      <c r="AB89" s="356" t="s">
        <v>5526</v>
      </c>
      <c r="AC89" s="1026"/>
      <c r="AD89" s="1026"/>
      <c r="AE89" s="1026"/>
      <c r="AF89" s="1025"/>
      <c r="AG89" s="1025" t="s">
        <v>2535</v>
      </c>
    </row>
    <row r="90" spans="1:34" ht="116.1" hidden="1">
      <c r="A90" s="1026"/>
      <c r="B90" s="821" t="s">
        <v>5216</v>
      </c>
      <c r="C90" s="1025" t="s">
        <v>985</v>
      </c>
      <c r="D90" s="1025" t="s">
        <v>1948</v>
      </c>
      <c r="E90" s="1025" t="s">
        <v>5217</v>
      </c>
      <c r="F90" s="1025" t="s">
        <v>1873</v>
      </c>
      <c r="G90" s="1025" t="s">
        <v>1874</v>
      </c>
      <c r="H90" s="1033" t="s">
        <v>1875</v>
      </c>
      <c r="I90" s="1026"/>
      <c r="J90" s="1026">
        <v>3</v>
      </c>
      <c r="K90" s="1033" t="s">
        <v>3336</v>
      </c>
      <c r="L90" s="1026" t="s">
        <v>2958</v>
      </c>
      <c r="M90" s="1027" t="s">
        <v>653</v>
      </c>
      <c r="N90" s="1026" t="s">
        <v>1580</v>
      </c>
      <c r="O90" s="1026">
        <v>7</v>
      </c>
      <c r="P90" s="1026">
        <v>15</v>
      </c>
      <c r="Q90" s="1026">
        <v>24</v>
      </c>
      <c r="R90" s="1025"/>
      <c r="S90" s="1025" t="s">
        <v>1877</v>
      </c>
      <c r="T90" s="1026"/>
      <c r="U90" s="1026"/>
      <c r="V90" s="1074" t="s">
        <v>653</v>
      </c>
      <c r="W90" s="1026" t="s">
        <v>583</v>
      </c>
      <c r="X90" s="1026"/>
      <c r="Y90" s="1026"/>
      <c r="Z90" s="1026"/>
      <c r="AA90" s="1026"/>
      <c r="AB90" s="1026" t="s">
        <v>5368</v>
      </c>
      <c r="AC90" s="1026"/>
      <c r="AD90" s="1025"/>
      <c r="AE90" s="1026">
        <v>10</v>
      </c>
      <c r="AF90" s="1026">
        <v>1</v>
      </c>
      <c r="AG90" s="1025" t="s">
        <v>583</v>
      </c>
      <c r="AH90" s="821" t="s">
        <v>583</v>
      </c>
    </row>
    <row r="91" spans="1:34" ht="43.5" hidden="1">
      <c r="A91" s="1026"/>
      <c r="B91" s="821" t="s">
        <v>5218</v>
      </c>
      <c r="C91" s="1025" t="s">
        <v>985</v>
      </c>
      <c r="D91" s="1025" t="s">
        <v>1948</v>
      </c>
      <c r="E91" s="1025" t="s">
        <v>5219</v>
      </c>
      <c r="F91" s="1025" t="s">
        <v>411</v>
      </c>
      <c r="G91" s="1025" t="s">
        <v>412</v>
      </c>
      <c r="H91" s="1033"/>
      <c r="I91" s="1026"/>
      <c r="J91" s="1026">
        <v>3</v>
      </c>
      <c r="K91" s="1033" t="s">
        <v>5025</v>
      </c>
      <c r="L91" s="1026" t="s">
        <v>2958</v>
      </c>
      <c r="M91" s="1027"/>
      <c r="N91" s="1026" t="s">
        <v>217</v>
      </c>
      <c r="O91" s="1026">
        <v>0</v>
      </c>
      <c r="P91" s="1026"/>
      <c r="Q91" s="1026"/>
      <c r="R91" s="1025"/>
      <c r="S91" s="1025" t="s">
        <v>5220</v>
      </c>
      <c r="T91" s="1026"/>
      <c r="U91" s="1026"/>
      <c r="V91" s="1074" t="s">
        <v>653</v>
      </c>
      <c r="W91" s="1026" t="s">
        <v>583</v>
      </c>
      <c r="X91" s="1026"/>
      <c r="Y91" s="1026"/>
      <c r="Z91" s="1026"/>
      <c r="AA91" s="1026"/>
      <c r="AB91" s="1026" t="s">
        <v>5368</v>
      </c>
      <c r="AC91" s="1026"/>
      <c r="AD91" s="1025"/>
      <c r="AE91" s="1026">
        <v>10</v>
      </c>
      <c r="AF91" s="1026">
        <v>1</v>
      </c>
      <c r="AG91" s="1025" t="s">
        <v>583</v>
      </c>
      <c r="AH91" s="821" t="s">
        <v>413</v>
      </c>
    </row>
    <row r="92" spans="1:34" hidden="1">
      <c r="A92" s="1026"/>
      <c r="B92" s="821" t="s">
        <v>4558</v>
      </c>
      <c r="C92" s="1025" t="s">
        <v>985</v>
      </c>
      <c r="D92" s="1025" t="s">
        <v>1948</v>
      </c>
      <c r="E92" s="1025" t="s">
        <v>4559</v>
      </c>
      <c r="F92" s="1025" t="s">
        <v>4560</v>
      </c>
      <c r="G92" s="1025" t="s">
        <v>4560</v>
      </c>
      <c r="H92" s="1033"/>
      <c r="I92" s="1026"/>
      <c r="J92" s="1026">
        <v>3</v>
      </c>
      <c r="K92" s="1033"/>
      <c r="L92" s="1026" t="s">
        <v>2511</v>
      </c>
      <c r="M92" s="1027"/>
      <c r="N92" s="1026" t="s">
        <v>4531</v>
      </c>
      <c r="O92" s="1026" t="s">
        <v>4962</v>
      </c>
      <c r="P92" s="1026">
        <v>0</v>
      </c>
      <c r="Q92" s="1026">
        <v>0</v>
      </c>
      <c r="R92" s="1025"/>
      <c r="S92" s="1025" t="s">
        <v>4561</v>
      </c>
      <c r="T92" s="1026"/>
      <c r="U92" s="1026"/>
      <c r="V92" s="1074" t="s">
        <v>653</v>
      </c>
      <c r="W92" s="1026" t="s">
        <v>583</v>
      </c>
      <c r="X92" s="1026"/>
      <c r="Y92" s="1026"/>
      <c r="Z92" s="1026"/>
      <c r="AA92" s="1026"/>
      <c r="AB92" s="1026" t="s">
        <v>3364</v>
      </c>
      <c r="AC92" s="1026"/>
      <c r="AD92" s="1025"/>
      <c r="AE92" s="1026">
        <v>10</v>
      </c>
      <c r="AF92" s="1026">
        <v>1</v>
      </c>
      <c r="AG92" s="1025" t="s">
        <v>583</v>
      </c>
      <c r="AH92" s="821" t="s">
        <v>5221</v>
      </c>
    </row>
    <row r="93" spans="1:34" ht="57.95" hidden="1">
      <c r="A93" s="1026"/>
      <c r="B93" s="821" t="s">
        <v>4528</v>
      </c>
      <c r="C93" s="1025" t="s">
        <v>985</v>
      </c>
      <c r="D93" s="1025" t="s">
        <v>526</v>
      </c>
      <c r="E93" s="1025" t="s">
        <v>2186</v>
      </c>
      <c r="F93" s="1025" t="s">
        <v>4529</v>
      </c>
      <c r="G93" s="1025" t="s">
        <v>4530</v>
      </c>
      <c r="H93" s="1033"/>
      <c r="I93" s="1026"/>
      <c r="J93" s="1026">
        <v>3</v>
      </c>
      <c r="K93" s="1033"/>
      <c r="L93" s="1025" t="s">
        <v>2511</v>
      </c>
      <c r="M93" s="1027"/>
      <c r="N93" s="1026" t="s">
        <v>4531</v>
      </c>
      <c r="O93" s="1026">
        <v>0</v>
      </c>
      <c r="P93" s="1026">
        <v>0</v>
      </c>
      <c r="Q93" s="1026">
        <v>0</v>
      </c>
      <c r="R93" s="1025"/>
      <c r="S93" s="1025" t="s">
        <v>4533</v>
      </c>
      <c r="T93" s="1026"/>
      <c r="U93" s="1026"/>
      <c r="V93" s="1168">
        <v>46045</v>
      </c>
      <c r="W93" s="1026" t="s">
        <v>2944</v>
      </c>
      <c r="X93" s="1026">
        <v>2</v>
      </c>
      <c r="Y93" s="1026" t="s">
        <v>1315</v>
      </c>
      <c r="Z93" s="1026"/>
      <c r="AA93" s="1026" t="s">
        <v>2955</v>
      </c>
      <c r="AB93" s="1026"/>
      <c r="AC93" s="1026"/>
      <c r="AE93" s="1026">
        <v>10</v>
      </c>
      <c r="AF93" s="1026">
        <v>1</v>
      </c>
      <c r="AG93" s="1025" t="s">
        <v>2530</v>
      </c>
      <c r="AH93" s="821" t="s">
        <v>4924</v>
      </c>
    </row>
    <row r="94" spans="1:34" ht="121.35" hidden="1" customHeight="1">
      <c r="A94" s="1026"/>
      <c r="B94" s="1123" t="s">
        <v>5578</v>
      </c>
      <c r="C94" s="1025" t="s">
        <v>94</v>
      </c>
      <c r="D94" s="1025" t="s">
        <v>94</v>
      </c>
      <c r="E94" s="356" t="s">
        <v>2163</v>
      </c>
      <c r="F94" s="1025" t="s">
        <v>5579</v>
      </c>
      <c r="G94" s="1025" t="s">
        <v>5580</v>
      </c>
      <c r="H94" s="1025" t="s">
        <v>5580</v>
      </c>
      <c r="I94" s="1025" t="s">
        <v>5581</v>
      </c>
      <c r="J94" s="1026">
        <v>3</v>
      </c>
      <c r="K94" s="1025" t="s">
        <v>5492</v>
      </c>
      <c r="L94" s="1025" t="s">
        <v>2821</v>
      </c>
      <c r="M94" s="1069">
        <v>46058</v>
      </c>
      <c r="N94" s="1026" t="s">
        <v>251</v>
      </c>
      <c r="O94" s="1026">
        <v>10</v>
      </c>
      <c r="P94" s="1026">
        <v>2</v>
      </c>
      <c r="Q94" s="1162">
        <v>2</v>
      </c>
      <c r="R94" s="1025"/>
      <c r="S94" s="1078" t="s">
        <v>5582</v>
      </c>
      <c r="T94" s="1026"/>
      <c r="U94" s="1026"/>
      <c r="V94" s="1024">
        <v>46064</v>
      </c>
      <c r="W94" s="1026" t="s">
        <v>2944</v>
      </c>
      <c r="X94" s="1026">
        <v>3</v>
      </c>
      <c r="Y94" s="1026" t="s">
        <v>6</v>
      </c>
      <c r="Z94" s="1025"/>
      <c r="AA94" s="1026">
        <v>12</v>
      </c>
      <c r="AB94" s="1025"/>
      <c r="AC94" s="1025"/>
      <c r="AD94" s="1078" t="s">
        <v>5583</v>
      </c>
      <c r="AE94" s="1026"/>
      <c r="AF94" s="1025"/>
      <c r="AG94" s="1025" t="s">
        <v>2535</v>
      </c>
      <c r="AH94" s="1154" t="s">
        <v>5584</v>
      </c>
    </row>
    <row r="95" spans="1:34" ht="111.6" hidden="1" customHeight="1">
      <c r="A95" s="1026"/>
      <c r="B95" s="1123" t="s">
        <v>5585</v>
      </c>
      <c r="C95" s="1025" t="s">
        <v>94</v>
      </c>
      <c r="D95" s="1025" t="s">
        <v>94</v>
      </c>
      <c r="E95" s="1025" t="s">
        <v>3647</v>
      </c>
      <c r="F95" s="1025" t="s">
        <v>5586</v>
      </c>
      <c r="G95" s="1025" t="s">
        <v>5587</v>
      </c>
      <c r="H95" s="1025" t="s">
        <v>5588</v>
      </c>
      <c r="I95" s="1025" t="s">
        <v>5589</v>
      </c>
      <c r="J95" s="1026">
        <v>3</v>
      </c>
      <c r="K95" s="1025" t="s">
        <v>5492</v>
      </c>
      <c r="L95" s="1025" t="s">
        <v>2525</v>
      </c>
      <c r="M95" s="1069">
        <v>46058</v>
      </c>
      <c r="N95" s="1026" t="s">
        <v>251</v>
      </c>
      <c r="O95" s="1026">
        <v>28</v>
      </c>
      <c r="P95" s="1026">
        <v>3</v>
      </c>
      <c r="Q95" s="1162">
        <v>3</v>
      </c>
      <c r="R95" s="1025"/>
      <c r="S95" s="1078" t="s">
        <v>5590</v>
      </c>
      <c r="T95" s="1026"/>
      <c r="U95" s="1026"/>
      <c r="V95" s="1075">
        <v>46064</v>
      </c>
      <c r="W95" s="1026" t="s">
        <v>2944</v>
      </c>
      <c r="X95" s="1026">
        <v>3</v>
      </c>
      <c r="Y95" s="1026" t="s">
        <v>6</v>
      </c>
      <c r="Z95" s="1025"/>
      <c r="AA95" s="1026">
        <v>15</v>
      </c>
      <c r="AB95" s="1025"/>
      <c r="AC95" s="1025"/>
      <c r="AD95" s="1078" t="s">
        <v>5591</v>
      </c>
      <c r="AE95" s="1026"/>
      <c r="AF95" s="1025"/>
      <c r="AG95" s="1025" t="s">
        <v>2535</v>
      </c>
      <c r="AH95" s="1154" t="s">
        <v>4945</v>
      </c>
    </row>
    <row r="96" spans="1:34" ht="116.1" hidden="1">
      <c r="A96" s="1026"/>
      <c r="B96" s="1123" t="s">
        <v>5592</v>
      </c>
      <c r="C96" s="1025" t="s">
        <v>94</v>
      </c>
      <c r="D96" s="1025" t="s">
        <v>94</v>
      </c>
      <c r="E96" s="1025" t="s">
        <v>2972</v>
      </c>
      <c r="F96" s="1025" t="s">
        <v>5593</v>
      </c>
      <c r="G96" s="1025" t="s">
        <v>5594</v>
      </c>
      <c r="H96" s="1025"/>
      <c r="I96" s="1025"/>
      <c r="J96" s="1026">
        <v>3</v>
      </c>
      <c r="K96" s="1025" t="s">
        <v>5492</v>
      </c>
      <c r="L96" s="1025" t="s">
        <v>2525</v>
      </c>
      <c r="M96" s="1069">
        <v>46058</v>
      </c>
      <c r="N96" s="1026" t="s">
        <v>251</v>
      </c>
      <c r="O96" s="1026">
        <v>43</v>
      </c>
      <c r="P96" s="1026">
        <v>4</v>
      </c>
      <c r="Q96" s="1162">
        <v>4</v>
      </c>
      <c r="R96" s="1025"/>
      <c r="S96" s="1078" t="s">
        <v>5595</v>
      </c>
      <c r="T96" s="1026"/>
      <c r="U96" s="1026"/>
      <c r="V96" s="1075">
        <v>46064</v>
      </c>
      <c r="W96" s="821" t="s">
        <v>2944</v>
      </c>
      <c r="X96" s="1026">
        <v>3</v>
      </c>
      <c r="Y96" s="1026" t="s">
        <v>1315</v>
      </c>
      <c r="Z96" s="1026">
        <v>4</v>
      </c>
      <c r="AA96" s="1026">
        <v>40</v>
      </c>
      <c r="AB96" s="1025"/>
      <c r="AC96" s="1025"/>
      <c r="AD96" s="1078" t="s">
        <v>5596</v>
      </c>
      <c r="AE96" s="1026"/>
      <c r="AF96" s="1025"/>
      <c r="AG96" s="1025" t="s">
        <v>2535</v>
      </c>
      <c r="AH96" s="1154" t="s">
        <v>5597</v>
      </c>
    </row>
    <row r="97" spans="1:34" ht="174" hidden="1">
      <c r="A97" s="1026"/>
      <c r="B97" s="1123" t="s">
        <v>5598</v>
      </c>
      <c r="C97" s="356" t="s">
        <v>94</v>
      </c>
      <c r="D97" s="356" t="s">
        <v>94</v>
      </c>
      <c r="E97" s="356" t="s">
        <v>2151</v>
      </c>
      <c r="F97" s="356" t="s">
        <v>5599</v>
      </c>
      <c r="G97" s="356" t="s">
        <v>5600</v>
      </c>
      <c r="H97" s="356" t="s">
        <v>5599</v>
      </c>
      <c r="I97" s="356" t="s">
        <v>3491</v>
      </c>
      <c r="J97" s="821">
        <v>3</v>
      </c>
      <c r="K97" s="1025" t="s">
        <v>5492</v>
      </c>
      <c r="L97" s="1025" t="s">
        <v>2525</v>
      </c>
      <c r="M97" s="1069">
        <v>46058</v>
      </c>
      <c r="N97" s="1026" t="s">
        <v>251</v>
      </c>
      <c r="O97" s="1026">
        <v>9</v>
      </c>
      <c r="P97" s="1026">
        <v>5</v>
      </c>
      <c r="Q97" s="1162">
        <v>5</v>
      </c>
      <c r="R97" s="1025"/>
      <c r="S97" s="1078" t="s">
        <v>5601</v>
      </c>
      <c r="T97" s="1026"/>
      <c r="U97" s="1026"/>
      <c r="V97" s="1024">
        <v>46064</v>
      </c>
      <c r="W97" s="1026" t="s">
        <v>2944</v>
      </c>
      <c r="X97" s="1026">
        <v>3</v>
      </c>
      <c r="Y97" s="1026" t="s">
        <v>6</v>
      </c>
      <c r="Z97" s="1025"/>
      <c r="AA97" s="1026">
        <v>10</v>
      </c>
      <c r="AB97" s="1025"/>
      <c r="AC97" s="1025"/>
      <c r="AD97" s="1078" t="s">
        <v>5602</v>
      </c>
      <c r="AE97" s="1026"/>
      <c r="AF97" s="1025"/>
      <c r="AG97" s="1025" t="s">
        <v>2535</v>
      </c>
      <c r="AH97" s="1154" t="s">
        <v>4945</v>
      </c>
    </row>
    <row r="98" spans="1:34" ht="116.1" hidden="1">
      <c r="A98" s="1026"/>
      <c r="B98" s="1123" t="s">
        <v>5603</v>
      </c>
      <c r="C98" s="356" t="s">
        <v>94</v>
      </c>
      <c r="D98" s="356" t="s">
        <v>94</v>
      </c>
      <c r="E98" s="356" t="s">
        <v>3975</v>
      </c>
      <c r="F98" s="1094" t="s">
        <v>5604</v>
      </c>
      <c r="G98" s="356" t="s">
        <v>5605</v>
      </c>
      <c r="H98" s="822"/>
      <c r="I98" s="821" t="s">
        <v>5505</v>
      </c>
      <c r="J98" s="821">
        <v>3</v>
      </c>
      <c r="K98" s="1033" t="s">
        <v>2844</v>
      </c>
      <c r="L98" s="356" t="s">
        <v>2525</v>
      </c>
      <c r="M98" s="1069">
        <v>46058</v>
      </c>
      <c r="N98" s="821" t="s">
        <v>251</v>
      </c>
      <c r="O98" s="1026">
        <v>40</v>
      </c>
      <c r="P98" s="1026">
        <v>6</v>
      </c>
      <c r="Q98" s="1162">
        <v>6</v>
      </c>
      <c r="R98" s="1026"/>
      <c r="S98" s="1026"/>
      <c r="T98" s="1025"/>
      <c r="U98" s="1026"/>
      <c r="V98" s="1025" t="s">
        <v>583</v>
      </c>
      <c r="W98" s="1026" t="s">
        <v>583</v>
      </c>
      <c r="X98" s="1025"/>
      <c r="Z98" s="356"/>
      <c r="AA98" s="356"/>
      <c r="AB98" s="356" t="s">
        <v>5606</v>
      </c>
      <c r="AC98" s="1025"/>
      <c r="AD98" s="1085" t="s">
        <v>5607</v>
      </c>
      <c r="AE98" s="1025"/>
      <c r="AF98" s="1025"/>
      <c r="AG98" s="1025" t="s">
        <v>583</v>
      </c>
      <c r="AH98" s="1229" t="s">
        <v>5608</v>
      </c>
    </row>
    <row r="99" spans="1:34" ht="174" hidden="1">
      <c r="A99" s="1026"/>
      <c r="B99" s="821" t="s">
        <v>5609</v>
      </c>
      <c r="C99" s="356" t="s">
        <v>94</v>
      </c>
      <c r="D99" s="356" t="s">
        <v>5610</v>
      </c>
      <c r="E99" s="356" t="s">
        <v>2211</v>
      </c>
      <c r="F99" s="356" t="s">
        <v>4778</v>
      </c>
      <c r="G99" s="356" t="s">
        <v>4777</v>
      </c>
      <c r="H99" s="356" t="s">
        <v>4778</v>
      </c>
      <c r="I99" s="356" t="s">
        <v>4779</v>
      </c>
      <c r="J99" s="821">
        <v>4</v>
      </c>
      <c r="K99" s="356" t="s">
        <v>251</v>
      </c>
      <c r="L99" s="821" t="s">
        <v>2525</v>
      </c>
      <c r="M99" s="1069"/>
      <c r="O99" s="1026"/>
      <c r="P99" s="1026">
        <v>7</v>
      </c>
      <c r="Q99" s="1026">
        <v>7</v>
      </c>
      <c r="R99" s="1025"/>
      <c r="S99" s="1025"/>
      <c r="T99" s="1026"/>
      <c r="U99" s="1026"/>
      <c r="V99" s="1025" t="s">
        <v>583</v>
      </c>
      <c r="W99" s="1026" t="s">
        <v>583</v>
      </c>
      <c r="X99" s="1026"/>
      <c r="Z99" s="356"/>
      <c r="AB99" s="356" t="s">
        <v>5611</v>
      </c>
      <c r="AC99" s="356"/>
      <c r="AG99" s="1025" t="s">
        <v>2530</v>
      </c>
    </row>
    <row r="100" spans="1:34" ht="153" hidden="1" customHeight="1">
      <c r="A100" s="1026"/>
      <c r="B100" s="1123" t="s">
        <v>5612</v>
      </c>
      <c r="C100" s="1025" t="s">
        <v>263</v>
      </c>
      <c r="D100" s="1025" t="s">
        <v>180</v>
      </c>
      <c r="E100" s="1225" t="s">
        <v>4160</v>
      </c>
      <c r="F100" s="1094" t="s">
        <v>5613</v>
      </c>
      <c r="G100" s="356" t="s">
        <v>5614</v>
      </c>
      <c r="H100" s="1033"/>
      <c r="I100" s="1026" t="s">
        <v>5505</v>
      </c>
      <c r="J100" s="1026">
        <v>3</v>
      </c>
      <c r="K100" s="1033" t="s">
        <v>2844</v>
      </c>
      <c r="L100" s="1025" t="s">
        <v>2525</v>
      </c>
      <c r="M100" s="1069">
        <v>46058</v>
      </c>
      <c r="N100" s="1026" t="s">
        <v>1634</v>
      </c>
      <c r="O100" s="1026">
        <v>30</v>
      </c>
      <c r="P100" s="1026">
        <v>7</v>
      </c>
      <c r="Q100" s="1162">
        <v>7</v>
      </c>
      <c r="R100" s="1025"/>
      <c r="S100" s="1078" t="s">
        <v>5615</v>
      </c>
      <c r="T100" s="1026"/>
      <c r="U100" s="1026"/>
      <c r="V100" s="1024">
        <v>46076</v>
      </c>
      <c r="W100" s="1026" t="s">
        <v>2944</v>
      </c>
      <c r="X100" s="1026">
        <v>3</v>
      </c>
      <c r="Y100" s="1026" t="s">
        <v>1315</v>
      </c>
      <c r="Z100" s="1025">
        <v>4</v>
      </c>
      <c r="AA100" s="1026">
        <v>35</v>
      </c>
      <c r="AB100" s="1025"/>
      <c r="AC100" s="1025"/>
      <c r="AD100" s="597" t="s">
        <v>5616</v>
      </c>
      <c r="AE100" s="1026">
        <v>10</v>
      </c>
      <c r="AF100" s="1025"/>
      <c r="AG100" s="1025" t="s">
        <v>2530</v>
      </c>
      <c r="AH100" s="1155" t="s">
        <v>5617</v>
      </c>
    </row>
    <row r="101" spans="1:34" ht="231.95" hidden="1">
      <c r="A101" s="1026"/>
      <c r="B101" s="1123" t="s">
        <v>5618</v>
      </c>
      <c r="C101" s="1025" t="s">
        <v>263</v>
      </c>
      <c r="D101" s="1025" t="s">
        <v>180</v>
      </c>
      <c r="E101" s="1025" t="s">
        <v>4160</v>
      </c>
      <c r="F101" s="786" t="s">
        <v>5509</v>
      </c>
      <c r="G101" s="356" t="s">
        <v>4109</v>
      </c>
      <c r="H101" s="1033"/>
      <c r="I101" s="1026" t="s">
        <v>5511</v>
      </c>
      <c r="J101" s="1026">
        <v>3</v>
      </c>
      <c r="K101" s="1033" t="s">
        <v>2844</v>
      </c>
      <c r="L101" s="1025" t="s">
        <v>2525</v>
      </c>
      <c r="M101" s="1069">
        <v>46058</v>
      </c>
      <c r="N101" s="1026" t="s">
        <v>1634</v>
      </c>
      <c r="O101" s="1026">
        <v>15</v>
      </c>
      <c r="P101" s="1052">
        <v>13</v>
      </c>
      <c r="Q101" s="1052">
        <v>13</v>
      </c>
      <c r="R101" s="1025"/>
      <c r="S101" s="1025"/>
      <c r="T101" s="1026"/>
      <c r="U101" s="1026"/>
      <c r="V101" s="1075" t="s">
        <v>583</v>
      </c>
      <c r="W101" s="1024" t="s">
        <v>583</v>
      </c>
      <c r="X101" s="1026"/>
      <c r="Y101" s="1026"/>
      <c r="Z101" s="1025"/>
      <c r="AA101" s="1026"/>
      <c r="AB101" s="1025" t="s">
        <v>5423</v>
      </c>
      <c r="AC101" s="1025"/>
      <c r="AD101" s="1138" t="s">
        <v>5130</v>
      </c>
      <c r="AE101" s="1026">
        <v>10</v>
      </c>
      <c r="AF101" s="1025"/>
      <c r="AG101" s="1025" t="s">
        <v>583</v>
      </c>
      <c r="AH101" s="1155" t="s">
        <v>5619</v>
      </c>
    </row>
    <row r="102" spans="1:34" ht="231.95" hidden="1">
      <c r="A102" s="1026"/>
      <c r="B102" s="1123" t="s">
        <v>5620</v>
      </c>
      <c r="C102" s="1025" t="s">
        <v>263</v>
      </c>
      <c r="D102" s="1025" t="s">
        <v>180</v>
      </c>
      <c r="E102" s="1025" t="s">
        <v>4160</v>
      </c>
      <c r="F102" s="786" t="s">
        <v>5514</v>
      </c>
      <c r="G102" s="356" t="s">
        <v>5515</v>
      </c>
      <c r="H102" s="1033"/>
      <c r="I102" s="1026" t="s">
        <v>5516</v>
      </c>
      <c r="J102" s="1026">
        <v>3</v>
      </c>
      <c r="K102" s="1033" t="s">
        <v>2844</v>
      </c>
      <c r="L102" s="1025" t="s">
        <v>2525</v>
      </c>
      <c r="M102" s="1069">
        <v>46058</v>
      </c>
      <c r="N102" s="1026" t="s">
        <v>1634</v>
      </c>
      <c r="O102" s="1026">
        <v>15</v>
      </c>
      <c r="P102" s="1026">
        <v>8</v>
      </c>
      <c r="Q102" s="1162">
        <v>8</v>
      </c>
      <c r="R102" s="1025"/>
      <c r="S102" s="1078" t="s">
        <v>5621</v>
      </c>
      <c r="T102" s="1026"/>
      <c r="U102" s="1026"/>
      <c r="V102" s="1024">
        <v>46076</v>
      </c>
      <c r="W102" s="1026" t="s">
        <v>2944</v>
      </c>
      <c r="X102" s="1026">
        <v>3</v>
      </c>
      <c r="Y102" s="1026" t="s">
        <v>6</v>
      </c>
      <c r="Z102" s="1025"/>
      <c r="AA102" s="1026">
        <v>22</v>
      </c>
      <c r="AB102" s="1025"/>
      <c r="AC102" s="1025"/>
      <c r="AD102" s="597" t="s">
        <v>5622</v>
      </c>
      <c r="AE102" s="1026">
        <v>2</v>
      </c>
      <c r="AF102" s="1025"/>
      <c r="AG102" s="1025" t="s">
        <v>2535</v>
      </c>
      <c r="AH102" s="1155" t="s">
        <v>5608</v>
      </c>
    </row>
    <row r="103" spans="1:34" ht="87" hidden="1">
      <c r="A103" s="1026"/>
      <c r="B103" s="1026" t="s">
        <v>5623</v>
      </c>
      <c r="C103" s="1127" t="s">
        <v>222</v>
      </c>
      <c r="D103" s="1025" t="s">
        <v>5476</v>
      </c>
      <c r="E103" s="1025" t="s">
        <v>5477</v>
      </c>
      <c r="F103" s="800" t="s">
        <v>5624</v>
      </c>
      <c r="G103" s="356" t="s">
        <v>5625</v>
      </c>
      <c r="H103" s="1025" t="s">
        <v>5626</v>
      </c>
      <c r="I103" s="1025"/>
      <c r="J103" s="1026">
        <v>3</v>
      </c>
      <c r="K103" s="1025" t="s">
        <v>5481</v>
      </c>
      <c r="L103" s="1025" t="s">
        <v>2821</v>
      </c>
      <c r="M103" s="1069">
        <v>46058</v>
      </c>
      <c r="N103" s="1033" t="s">
        <v>1708</v>
      </c>
      <c r="O103" s="1026">
        <v>34</v>
      </c>
      <c r="P103" s="1026">
        <v>2</v>
      </c>
      <c r="Q103" s="1162">
        <v>2</v>
      </c>
      <c r="R103" s="1025"/>
      <c r="S103" s="1025" t="s">
        <v>5627</v>
      </c>
      <c r="T103" s="1026"/>
      <c r="U103" s="1026"/>
      <c r="V103" s="1075">
        <v>46076</v>
      </c>
      <c r="W103" s="1026" t="s">
        <v>2944</v>
      </c>
      <c r="X103" s="1026">
        <v>3</v>
      </c>
      <c r="Y103" s="1026" t="s">
        <v>6</v>
      </c>
      <c r="Z103" s="1025"/>
      <c r="AA103" s="1026">
        <v>20</v>
      </c>
      <c r="AB103" s="1025"/>
      <c r="AC103" s="1025"/>
      <c r="AD103" s="1169" t="s">
        <v>5628</v>
      </c>
      <c r="AE103" s="1026"/>
      <c r="AF103" s="1025"/>
      <c r="AG103" s="1025" t="s">
        <v>2535</v>
      </c>
      <c r="AH103" s="1152" t="s">
        <v>4945</v>
      </c>
    </row>
    <row r="104" spans="1:34" ht="43.5" hidden="1">
      <c r="A104" s="1026"/>
      <c r="B104" s="1119" t="s">
        <v>5629</v>
      </c>
      <c r="C104" s="1025" t="s">
        <v>704</v>
      </c>
      <c r="D104" s="1025" t="s">
        <v>704</v>
      </c>
      <c r="E104" s="1025" t="s">
        <v>3341</v>
      </c>
      <c r="F104" s="722" t="s">
        <v>3342</v>
      </c>
      <c r="G104" s="722" t="s">
        <v>5139</v>
      </c>
      <c r="H104" s="1025"/>
      <c r="I104" s="1025"/>
      <c r="J104" s="1026">
        <v>3</v>
      </c>
      <c r="K104" s="1123" t="s">
        <v>1634</v>
      </c>
      <c r="L104" s="1025" t="s">
        <v>2525</v>
      </c>
      <c r="M104" s="1069">
        <v>46058</v>
      </c>
      <c r="N104" s="1026" t="s">
        <v>1634</v>
      </c>
      <c r="O104" s="1026">
        <v>0</v>
      </c>
      <c r="P104" s="1026">
        <v>1</v>
      </c>
      <c r="Q104" s="1162">
        <v>1</v>
      </c>
      <c r="R104" s="1025"/>
      <c r="S104" s="1025"/>
      <c r="T104" s="1026"/>
      <c r="U104" s="1026"/>
      <c r="V104" s="1075"/>
      <c r="W104" s="1026" t="s">
        <v>2944</v>
      </c>
      <c r="X104" s="1026">
        <v>3</v>
      </c>
      <c r="Y104" s="1026" t="s">
        <v>6</v>
      </c>
      <c r="Z104" s="1025"/>
      <c r="AA104" s="1026">
        <v>0</v>
      </c>
      <c r="AB104" s="1025"/>
      <c r="AC104" s="1025"/>
      <c r="AD104" s="1025"/>
      <c r="AE104" s="1026"/>
      <c r="AF104" s="1025"/>
      <c r="AG104" s="1025" t="s">
        <v>2535</v>
      </c>
    </row>
    <row r="105" spans="1:34" ht="57.95">
      <c r="A105" s="1026"/>
      <c r="B105" s="821" t="s">
        <v>5630</v>
      </c>
      <c r="C105" s="1025" t="s">
        <v>101</v>
      </c>
      <c r="D105" s="1025" t="s">
        <v>101</v>
      </c>
      <c r="E105" s="1025" t="s">
        <v>2288</v>
      </c>
      <c r="F105" s="356" t="s">
        <v>2289</v>
      </c>
      <c r="G105" s="356" t="s">
        <v>2290</v>
      </c>
      <c r="H105" s="1025" t="s">
        <v>2289</v>
      </c>
      <c r="I105" s="1033" t="s">
        <v>2291</v>
      </c>
      <c r="J105" s="1026">
        <v>2</v>
      </c>
      <c r="K105" s="1033" t="s">
        <v>2957</v>
      </c>
      <c r="L105" s="1025" t="s">
        <v>2958</v>
      </c>
      <c r="M105" s="1027" t="s">
        <v>5133</v>
      </c>
      <c r="N105" s="1026" t="s">
        <v>286</v>
      </c>
      <c r="O105" s="1108">
        <v>9</v>
      </c>
      <c r="P105" s="1026">
        <v>16</v>
      </c>
      <c r="Q105" s="1026">
        <v>16</v>
      </c>
      <c r="R105" s="1025"/>
      <c r="S105" s="1025"/>
      <c r="T105" s="1026"/>
      <c r="U105" s="1026"/>
      <c r="V105" s="1026"/>
      <c r="W105" s="1026" t="s">
        <v>583</v>
      </c>
      <c r="X105" s="1026"/>
      <c r="Y105" s="1026"/>
      <c r="Z105" s="1025"/>
      <c r="AA105" s="1026"/>
      <c r="AB105" s="1025" t="s">
        <v>5111</v>
      </c>
      <c r="AC105" s="1025"/>
      <c r="AD105" s="1025"/>
      <c r="AE105" s="1026">
        <v>10</v>
      </c>
      <c r="AF105" s="1025"/>
      <c r="AG105" s="1025" t="s">
        <v>2532</v>
      </c>
      <c r="AH105" s="821"/>
    </row>
    <row r="106" spans="1:34" ht="101.45" hidden="1">
      <c r="A106" s="1026"/>
      <c r="B106" s="821" t="s">
        <v>4543</v>
      </c>
      <c r="C106" s="1025" t="s">
        <v>985</v>
      </c>
      <c r="D106" s="1025" t="s">
        <v>1948</v>
      </c>
      <c r="E106" s="1025" t="s">
        <v>2186</v>
      </c>
      <c r="F106" s="356" t="s">
        <v>4544</v>
      </c>
      <c r="G106" s="356" t="s">
        <v>4545</v>
      </c>
      <c r="H106" s="1033"/>
      <c r="I106" s="1026"/>
      <c r="J106" s="1026">
        <v>3</v>
      </c>
      <c r="K106" s="1033"/>
      <c r="L106" s="1025" t="s">
        <v>2511</v>
      </c>
      <c r="M106" s="1027"/>
      <c r="N106" s="1026" t="s">
        <v>4531</v>
      </c>
      <c r="O106" s="1026">
        <v>0</v>
      </c>
      <c r="P106" s="1026">
        <v>0</v>
      </c>
      <c r="Q106" s="1026">
        <v>0</v>
      </c>
      <c r="R106" s="1025"/>
      <c r="S106" s="1025" t="s">
        <v>4533</v>
      </c>
      <c r="T106" s="1026"/>
      <c r="U106" s="1026"/>
      <c r="V106" s="1168">
        <v>46045</v>
      </c>
      <c r="W106" s="1026" t="s">
        <v>2944</v>
      </c>
      <c r="X106" s="1026">
        <v>2</v>
      </c>
      <c r="Y106" s="1026" t="s">
        <v>1315</v>
      </c>
      <c r="Z106" s="1026"/>
      <c r="AA106" s="1026" t="s">
        <v>2955</v>
      </c>
      <c r="AB106" s="1026"/>
      <c r="AC106" s="1026"/>
      <c r="AD106" s="1025"/>
      <c r="AE106" s="1026">
        <v>10</v>
      </c>
      <c r="AF106" s="1026">
        <v>1</v>
      </c>
      <c r="AG106" s="1025" t="s">
        <v>2530</v>
      </c>
      <c r="AH106" s="821" t="s">
        <v>4924</v>
      </c>
    </row>
    <row r="107" spans="1:34" ht="174" hidden="1">
      <c r="A107" s="1026"/>
      <c r="B107" s="356" t="s">
        <v>5051</v>
      </c>
      <c r="C107" s="1025" t="s">
        <v>358</v>
      </c>
      <c r="D107" s="1025" t="s">
        <v>358</v>
      </c>
      <c r="E107" s="356" t="s">
        <v>2163</v>
      </c>
      <c r="F107" s="1025" t="s">
        <v>5052</v>
      </c>
      <c r="G107" s="1025" t="s">
        <v>5053</v>
      </c>
      <c r="H107" s="1025" t="s">
        <v>5052</v>
      </c>
      <c r="I107" s="1025" t="s">
        <v>5054</v>
      </c>
      <c r="J107" s="1026">
        <v>3</v>
      </c>
      <c r="K107" s="1025" t="s">
        <v>251</v>
      </c>
      <c r="L107" s="1025" t="s">
        <v>2525</v>
      </c>
      <c r="M107" s="1069">
        <v>46058</v>
      </c>
      <c r="N107" s="1026" t="s">
        <v>251</v>
      </c>
      <c r="O107" s="1026">
        <v>20</v>
      </c>
      <c r="P107" s="1026">
        <v>1</v>
      </c>
      <c r="Q107" s="1162">
        <v>1</v>
      </c>
      <c r="R107" s="1025"/>
      <c r="S107" s="1025"/>
      <c r="T107" s="1026"/>
      <c r="U107" s="1026"/>
      <c r="V107" s="1075">
        <v>46057</v>
      </c>
      <c r="W107" s="1026" t="s">
        <v>2944</v>
      </c>
      <c r="X107" s="1026">
        <v>3</v>
      </c>
      <c r="Y107" s="1026" t="s">
        <v>6</v>
      </c>
      <c r="Z107" s="1025"/>
      <c r="AA107" s="1026">
        <v>15</v>
      </c>
      <c r="AB107" s="1025"/>
      <c r="AC107" s="1167"/>
      <c r="AD107" s="1025"/>
      <c r="AE107" s="1026"/>
      <c r="AF107" s="1025"/>
      <c r="AG107" s="1025" t="s">
        <v>2530</v>
      </c>
    </row>
    <row r="108" spans="1:34" ht="144" customHeight="1">
      <c r="A108" s="1026"/>
      <c r="B108" s="821" t="s">
        <v>4704</v>
      </c>
      <c r="C108" s="356" t="s">
        <v>101</v>
      </c>
      <c r="D108" s="356" t="s">
        <v>101</v>
      </c>
      <c r="E108" s="356" t="s">
        <v>2279</v>
      </c>
      <c r="F108" s="1181" t="s">
        <v>1309</v>
      </c>
      <c r="G108" s="356" t="s">
        <v>1310</v>
      </c>
      <c r="H108" s="356" t="s">
        <v>1309</v>
      </c>
      <c r="I108" s="1033" t="s">
        <v>2280</v>
      </c>
      <c r="J108" s="1026">
        <v>2</v>
      </c>
      <c r="K108" s="1033" t="s">
        <v>2957</v>
      </c>
      <c r="L108" s="1025" t="s">
        <v>2958</v>
      </c>
      <c r="M108" s="1027" t="s">
        <v>5152</v>
      </c>
      <c r="N108" s="1026" t="s">
        <v>958</v>
      </c>
      <c r="O108" s="1026" t="s">
        <v>3293</v>
      </c>
      <c r="P108" s="1026">
        <v>17</v>
      </c>
      <c r="Q108" s="1026">
        <v>17</v>
      </c>
      <c r="R108" s="1025"/>
      <c r="S108" s="1025"/>
      <c r="T108" s="1026"/>
      <c r="U108" s="1026"/>
      <c r="V108" s="1026"/>
      <c r="W108" s="1026" t="s">
        <v>583</v>
      </c>
      <c r="X108" s="1026"/>
      <c r="Y108" s="1026"/>
      <c r="Z108" s="1025"/>
      <c r="AA108" s="1026"/>
      <c r="AB108" s="1025" t="s">
        <v>5111</v>
      </c>
      <c r="AC108" s="1025"/>
      <c r="AD108" s="1025"/>
      <c r="AE108" s="1026">
        <v>2</v>
      </c>
      <c r="AF108" s="1025"/>
      <c r="AG108" s="1025" t="s">
        <v>583</v>
      </c>
      <c r="AH108" s="821" t="s">
        <v>3689</v>
      </c>
    </row>
    <row r="109" spans="1:34" s="821" customFormat="1" ht="92.85" customHeight="1">
      <c r="A109" s="1026"/>
      <c r="B109" s="1119" t="s">
        <v>3493</v>
      </c>
      <c r="C109" s="1025" t="s">
        <v>101</v>
      </c>
      <c r="D109" s="356" t="s">
        <v>101</v>
      </c>
      <c r="E109" s="356" t="s">
        <v>5140</v>
      </c>
      <c r="F109" s="356" t="s">
        <v>5141</v>
      </c>
      <c r="G109" s="356" t="s">
        <v>3497</v>
      </c>
      <c r="H109" s="356"/>
      <c r="I109" s="1025"/>
      <c r="J109" s="1026">
        <v>1</v>
      </c>
      <c r="K109" s="1025" t="s">
        <v>3499</v>
      </c>
      <c r="L109" s="1025" t="s">
        <v>2821</v>
      </c>
      <c r="M109" s="1027" t="s">
        <v>5142</v>
      </c>
      <c r="N109" s="1026" t="s">
        <v>1213</v>
      </c>
      <c r="O109" s="1026">
        <v>50</v>
      </c>
      <c r="P109" s="1026">
        <v>18</v>
      </c>
      <c r="Q109" s="1026">
        <v>18</v>
      </c>
      <c r="R109" s="1025"/>
      <c r="S109" s="1026"/>
      <c r="T109" s="1025"/>
      <c r="U109" s="1150"/>
      <c r="V109" s="1026"/>
      <c r="W109" s="1026" t="s">
        <v>583</v>
      </c>
      <c r="X109" s="1026"/>
      <c r="Y109" s="1026"/>
      <c r="Z109" s="1025"/>
      <c r="AA109" s="1026">
        <v>50</v>
      </c>
      <c r="AB109" s="1025" t="s">
        <v>5556</v>
      </c>
      <c r="AC109" s="1025"/>
      <c r="AD109" s="1025"/>
      <c r="AE109" s="1026"/>
      <c r="AF109" s="1025"/>
      <c r="AG109" s="1025" t="s">
        <v>583</v>
      </c>
      <c r="AH109" s="356"/>
    </row>
    <row r="110" spans="1:34" s="821" customFormat="1" ht="57.95">
      <c r="A110" s="1026"/>
      <c r="B110" s="1123" t="s">
        <v>5064</v>
      </c>
      <c r="C110" s="1025" t="s">
        <v>101</v>
      </c>
      <c r="D110" s="356" t="s">
        <v>101</v>
      </c>
      <c r="E110" s="356" t="s">
        <v>3341</v>
      </c>
      <c r="F110" s="356" t="s">
        <v>5065</v>
      </c>
      <c r="G110" s="722" t="s">
        <v>5631</v>
      </c>
      <c r="H110" s="356"/>
      <c r="I110" s="1025"/>
      <c r="J110" s="1026">
        <v>3</v>
      </c>
      <c r="K110" s="1025" t="s">
        <v>1634</v>
      </c>
      <c r="L110" s="1025" t="s">
        <v>2525</v>
      </c>
      <c r="M110" s="1069">
        <v>46058</v>
      </c>
      <c r="N110" s="1026" t="s">
        <v>286</v>
      </c>
      <c r="O110" s="1108">
        <v>15</v>
      </c>
      <c r="P110" s="1026">
        <v>19</v>
      </c>
      <c r="Q110" s="1026">
        <v>19</v>
      </c>
      <c r="R110" s="1025"/>
      <c r="S110" s="1025"/>
      <c r="T110" s="1026"/>
      <c r="U110" s="1026"/>
      <c r="V110" s="1026"/>
      <c r="W110" s="1026" t="s">
        <v>583</v>
      </c>
      <c r="X110" s="1026"/>
      <c r="Y110" s="1026"/>
      <c r="Z110" s="1025"/>
      <c r="AA110" s="1026"/>
      <c r="AB110" s="1025" t="s">
        <v>5111</v>
      </c>
      <c r="AC110" s="1025"/>
      <c r="AD110" s="1025"/>
      <c r="AE110" s="1026"/>
      <c r="AF110" s="1025"/>
      <c r="AG110" s="1025" t="s">
        <v>583</v>
      </c>
      <c r="AH110" s="356"/>
    </row>
    <row r="111" spans="1:34" ht="43.5" hidden="1">
      <c r="A111" s="1026"/>
      <c r="B111" s="1123" t="s">
        <v>5632</v>
      </c>
      <c r="C111" s="1113" t="s">
        <v>1329</v>
      </c>
      <c r="D111" s="1113" t="s">
        <v>4417</v>
      </c>
      <c r="E111" s="1113" t="s">
        <v>2292</v>
      </c>
      <c r="F111" s="356" t="s">
        <v>5633</v>
      </c>
      <c r="G111" s="356" t="s">
        <v>5634</v>
      </c>
      <c r="H111" s="356" t="s">
        <v>5633</v>
      </c>
      <c r="I111" s="1025"/>
      <c r="J111" s="1026"/>
      <c r="K111" s="1025"/>
      <c r="L111" s="1026" t="s">
        <v>2525</v>
      </c>
      <c r="M111" s="1069"/>
      <c r="N111" s="1026" t="s">
        <v>958</v>
      </c>
      <c r="O111" s="1150" t="s">
        <v>5635</v>
      </c>
      <c r="P111" s="1026">
        <v>1</v>
      </c>
      <c r="Q111" s="1162">
        <v>1</v>
      </c>
      <c r="R111" s="1025"/>
      <c r="S111" s="1025"/>
      <c r="T111" s="1026"/>
      <c r="U111" s="1026"/>
      <c r="V111" s="1026"/>
      <c r="W111" s="1026"/>
      <c r="X111" s="1026"/>
      <c r="Y111" s="1026"/>
      <c r="Z111" s="1025"/>
      <c r="AA111" s="1026"/>
      <c r="AB111" s="1025"/>
      <c r="AC111" s="1025"/>
      <c r="AD111" s="1025"/>
      <c r="AE111" s="1026"/>
      <c r="AF111" s="1025"/>
      <c r="AG111" s="1025" t="s">
        <v>2530</v>
      </c>
    </row>
    <row r="112" spans="1:34" ht="72.599999999999994" hidden="1">
      <c r="A112" s="1026"/>
      <c r="B112" s="1123" t="s">
        <v>5636</v>
      </c>
      <c r="C112" s="1025" t="s">
        <v>1329</v>
      </c>
      <c r="D112" s="1025" t="s">
        <v>1329</v>
      </c>
      <c r="E112" s="1025" t="s">
        <v>5637</v>
      </c>
      <c r="F112" s="1025" t="s">
        <v>5638</v>
      </c>
      <c r="G112" s="1025" t="s">
        <v>5639</v>
      </c>
      <c r="H112" s="1025" t="s">
        <v>5640</v>
      </c>
      <c r="I112" s="1025"/>
      <c r="J112" s="1026"/>
      <c r="K112" s="1025"/>
      <c r="L112" s="1026" t="s">
        <v>2525</v>
      </c>
      <c r="M112" s="1069"/>
      <c r="N112" s="1026" t="s">
        <v>958</v>
      </c>
      <c r="O112" s="1026">
        <v>15</v>
      </c>
      <c r="P112" s="1026">
        <v>6</v>
      </c>
      <c r="Q112" s="1026" t="s">
        <v>1015</v>
      </c>
      <c r="R112" s="1025"/>
      <c r="S112" s="1025"/>
      <c r="T112" s="1026"/>
      <c r="U112" s="1026"/>
      <c r="V112" s="1075">
        <v>46014</v>
      </c>
      <c r="W112" s="1026" t="s">
        <v>2944</v>
      </c>
      <c r="X112" s="1026">
        <v>2</v>
      </c>
      <c r="Y112" s="1026"/>
      <c r="Z112" s="1026"/>
      <c r="AA112" s="1026">
        <v>15</v>
      </c>
      <c r="AB112" s="1025"/>
      <c r="AC112" s="1025"/>
      <c r="AD112" s="1025"/>
      <c r="AE112" s="1026"/>
      <c r="AF112" s="1025"/>
      <c r="AG112" s="1025" t="s">
        <v>2535</v>
      </c>
      <c r="AH112" s="356" t="s">
        <v>5641</v>
      </c>
    </row>
    <row r="113" spans="1:34" ht="29.1" hidden="1">
      <c r="A113" s="1026"/>
      <c r="B113" s="1123" t="s">
        <v>5642</v>
      </c>
      <c r="C113" s="1025" t="s">
        <v>1329</v>
      </c>
      <c r="D113" s="1025" t="s">
        <v>1329</v>
      </c>
      <c r="E113" s="1025" t="s">
        <v>5643</v>
      </c>
      <c r="F113" s="1025" t="s">
        <v>5644</v>
      </c>
      <c r="G113" s="1025" t="s">
        <v>5645</v>
      </c>
      <c r="H113" s="1025" t="s">
        <v>5646</v>
      </c>
      <c r="I113" s="1025"/>
      <c r="J113" s="1026">
        <v>2</v>
      </c>
      <c r="K113" s="1025" t="s">
        <v>5092</v>
      </c>
      <c r="L113" s="1026" t="s">
        <v>2821</v>
      </c>
      <c r="M113" s="1069"/>
      <c r="N113" s="1026" t="s">
        <v>958</v>
      </c>
      <c r="O113" s="821">
        <v>12</v>
      </c>
      <c r="P113" s="1026">
        <v>5</v>
      </c>
      <c r="Q113" s="1026" t="s">
        <v>1015</v>
      </c>
      <c r="R113" s="1025"/>
      <c r="S113" s="1025"/>
      <c r="T113" s="1026"/>
      <c r="U113" s="1026"/>
      <c r="V113" s="1075">
        <v>46014</v>
      </c>
      <c r="W113" s="1026" t="s">
        <v>2944</v>
      </c>
      <c r="X113" s="1026">
        <v>2</v>
      </c>
      <c r="Y113" s="1026" t="s">
        <v>6</v>
      </c>
      <c r="Z113" s="1026" t="s">
        <v>6</v>
      </c>
      <c r="AA113" s="1026">
        <v>13.75</v>
      </c>
      <c r="AB113" s="1025"/>
      <c r="AC113" s="1025"/>
      <c r="AD113" s="1025"/>
      <c r="AE113" s="1026"/>
      <c r="AF113" s="1025"/>
      <c r="AG113" s="1025" t="s">
        <v>583</v>
      </c>
    </row>
    <row r="114" spans="1:34" ht="43.5" hidden="1">
      <c r="A114" s="1026"/>
      <c r="B114" s="1119" t="s">
        <v>5647</v>
      </c>
      <c r="C114" s="356" t="s">
        <v>180</v>
      </c>
      <c r="D114" s="1025" t="s">
        <v>42</v>
      </c>
      <c r="E114" s="1025" t="s">
        <v>2159</v>
      </c>
      <c r="F114" s="1025" t="s">
        <v>5648</v>
      </c>
      <c r="G114" s="1025" t="s">
        <v>5649</v>
      </c>
      <c r="H114" s="1025"/>
      <c r="I114" s="1025"/>
      <c r="J114" s="1026">
        <v>1</v>
      </c>
      <c r="K114" s="1026">
        <v>2026</v>
      </c>
      <c r="L114" s="1026" t="s">
        <v>2511</v>
      </c>
      <c r="N114" s="821" t="s">
        <v>185</v>
      </c>
      <c r="O114" s="821" t="s">
        <v>5650</v>
      </c>
      <c r="P114" s="1026">
        <v>0</v>
      </c>
      <c r="Q114" s="1026">
        <v>0</v>
      </c>
      <c r="R114" s="1025"/>
      <c r="S114" s="1025" t="s">
        <v>5651</v>
      </c>
      <c r="T114" s="1025">
        <v>3</v>
      </c>
      <c r="U114" s="1026"/>
      <c r="V114" s="1024" t="s">
        <v>4944</v>
      </c>
      <c r="W114" s="1026" t="s">
        <v>1710</v>
      </c>
      <c r="X114" s="1026"/>
      <c r="Y114" s="1026"/>
      <c r="Z114" s="1025"/>
      <c r="AA114" s="1026"/>
      <c r="AB114" s="1025" t="s">
        <v>5652</v>
      </c>
      <c r="AC114" s="1025"/>
      <c r="AD114" s="1025"/>
      <c r="AE114" s="1026"/>
      <c r="AF114" s="1025"/>
      <c r="AG114" s="1025" t="s">
        <v>2535</v>
      </c>
      <c r="AH114" s="1025"/>
    </row>
    <row r="115" spans="1:34" ht="72.599999999999994" hidden="1">
      <c r="A115" s="1026"/>
      <c r="B115" s="1224" t="s">
        <v>4964</v>
      </c>
      <c r="C115" s="356" t="s">
        <v>2170</v>
      </c>
      <c r="D115" s="356" t="s">
        <v>2170</v>
      </c>
      <c r="E115" s="356" t="s">
        <v>4965</v>
      </c>
      <c r="F115" s="356" t="s">
        <v>4966</v>
      </c>
      <c r="G115" s="356" t="s">
        <v>4967</v>
      </c>
      <c r="I115" s="1116" t="s">
        <v>4968</v>
      </c>
      <c r="J115" s="1026">
        <v>3</v>
      </c>
      <c r="K115" s="1025"/>
      <c r="L115" s="1025" t="s">
        <v>2821</v>
      </c>
      <c r="M115" s="1069">
        <v>46058</v>
      </c>
      <c r="N115" s="1026" t="s">
        <v>384</v>
      </c>
      <c r="O115" s="1026">
        <v>20</v>
      </c>
      <c r="P115" s="1026">
        <v>2</v>
      </c>
      <c r="Q115" s="1162">
        <v>2</v>
      </c>
      <c r="R115" s="1025"/>
      <c r="S115" s="1025" t="s">
        <v>4969</v>
      </c>
      <c r="T115" s="1026"/>
      <c r="U115" s="1026"/>
      <c r="V115" s="1075">
        <v>46076</v>
      </c>
      <c r="W115" s="1026" t="s">
        <v>583</v>
      </c>
      <c r="X115" s="1026"/>
      <c r="Y115" s="1026"/>
      <c r="Z115" s="1025"/>
      <c r="AA115" s="1026"/>
      <c r="AB115" s="1025" t="s">
        <v>5653</v>
      </c>
      <c r="AC115" s="1025"/>
      <c r="AD115" s="596" t="s">
        <v>4971</v>
      </c>
      <c r="AE115" s="1026"/>
      <c r="AF115" s="1025"/>
      <c r="AG115" s="1025" t="s">
        <v>583</v>
      </c>
      <c r="AH115" s="1152" t="s">
        <v>4945</v>
      </c>
    </row>
    <row r="116" spans="1:34" ht="72" hidden="1" customHeight="1">
      <c r="A116" s="1026"/>
      <c r="B116" s="1123" t="s">
        <v>5654</v>
      </c>
      <c r="C116" s="356" t="s">
        <v>42</v>
      </c>
      <c r="D116" s="356" t="s">
        <v>42</v>
      </c>
      <c r="E116" s="356" t="s">
        <v>3341</v>
      </c>
      <c r="F116" s="356" t="s">
        <v>5655</v>
      </c>
      <c r="G116" s="356" t="s">
        <v>5139</v>
      </c>
      <c r="I116" s="1025"/>
      <c r="J116" s="1026">
        <v>3</v>
      </c>
      <c r="K116" s="1025" t="s">
        <v>1634</v>
      </c>
      <c r="L116" s="1025" t="s">
        <v>2525</v>
      </c>
      <c r="M116" s="1069">
        <v>46058</v>
      </c>
      <c r="N116" s="1033" t="s">
        <v>1708</v>
      </c>
      <c r="O116" s="1026">
        <v>30</v>
      </c>
      <c r="P116" s="1026">
        <v>4</v>
      </c>
      <c r="Q116" s="1026">
        <v>4</v>
      </c>
      <c r="R116" s="1025"/>
      <c r="S116" s="1025" t="s">
        <v>5656</v>
      </c>
      <c r="T116" s="1026"/>
      <c r="U116" s="1026"/>
      <c r="V116" s="1075">
        <v>46076</v>
      </c>
      <c r="W116" s="1026" t="s">
        <v>2944</v>
      </c>
      <c r="X116" s="1026">
        <v>3</v>
      </c>
      <c r="Y116" s="1026" t="s">
        <v>6</v>
      </c>
      <c r="Z116" s="1025"/>
      <c r="AA116" s="1026">
        <v>30</v>
      </c>
      <c r="AB116" s="1025"/>
      <c r="AC116" s="1025"/>
      <c r="AD116" s="1179" t="s">
        <v>5657</v>
      </c>
      <c r="AE116" s="1026"/>
      <c r="AF116" s="1025"/>
      <c r="AG116" s="1025" t="s">
        <v>2537</v>
      </c>
      <c r="AH116" s="830" t="s">
        <v>5658</v>
      </c>
    </row>
    <row r="117" spans="1:34" ht="101.45" hidden="1">
      <c r="A117" s="1026"/>
      <c r="B117" s="1123" t="s">
        <v>5659</v>
      </c>
      <c r="C117" s="356" t="s">
        <v>42</v>
      </c>
      <c r="D117" s="356" t="s">
        <v>94</v>
      </c>
      <c r="E117" s="356" t="s">
        <v>5399</v>
      </c>
      <c r="F117" s="356" t="s">
        <v>5660</v>
      </c>
      <c r="G117" s="356" t="s">
        <v>5661</v>
      </c>
      <c r="H117" s="356" t="s">
        <v>5660</v>
      </c>
      <c r="I117" s="1025"/>
      <c r="J117" s="1026"/>
      <c r="K117" s="1025"/>
      <c r="L117" s="1025" t="s">
        <v>2525</v>
      </c>
      <c r="M117" s="1069">
        <v>46058</v>
      </c>
      <c r="N117" s="1033" t="s">
        <v>958</v>
      </c>
      <c r="O117" s="1026">
        <v>10</v>
      </c>
      <c r="P117" s="1026">
        <v>3</v>
      </c>
      <c r="Q117" s="1026">
        <v>3</v>
      </c>
      <c r="R117" s="1025"/>
      <c r="S117" s="1025" t="s">
        <v>5662</v>
      </c>
      <c r="T117" s="1026"/>
      <c r="U117" s="1026"/>
      <c r="V117" s="1075">
        <v>46073</v>
      </c>
      <c r="W117" s="1026" t="s">
        <v>2944</v>
      </c>
      <c r="X117" s="1026">
        <v>3</v>
      </c>
      <c r="Y117" s="821" t="s">
        <v>6</v>
      </c>
      <c r="Z117" s="356"/>
      <c r="AA117" s="1026">
        <v>20</v>
      </c>
      <c r="AB117" s="1025"/>
      <c r="AC117" s="1025"/>
      <c r="AD117" s="1025"/>
      <c r="AE117" s="1026"/>
      <c r="AF117" s="1025"/>
      <c r="AG117" s="1025" t="s">
        <v>2535</v>
      </c>
      <c r="AH117" s="1153" t="s">
        <v>5663</v>
      </c>
    </row>
    <row r="118" spans="1:34" ht="72.599999999999994" hidden="1">
      <c r="A118" s="1026"/>
      <c r="B118" s="821" t="s">
        <v>5664</v>
      </c>
      <c r="C118" s="1127" t="s">
        <v>42</v>
      </c>
      <c r="D118" s="1025" t="s">
        <v>5665</v>
      </c>
      <c r="E118" s="1025" t="s">
        <v>5666</v>
      </c>
      <c r="F118" s="1115" t="s">
        <v>5667</v>
      </c>
      <c r="G118" s="1025" t="s">
        <v>5668</v>
      </c>
      <c r="H118" s="1025" t="s">
        <v>5669</v>
      </c>
      <c r="I118" s="1025"/>
      <c r="J118" s="1026">
        <v>3</v>
      </c>
      <c r="K118" s="1025" t="s">
        <v>5481</v>
      </c>
      <c r="L118" s="1026" t="s">
        <v>2525</v>
      </c>
      <c r="M118" s="1069">
        <v>46058</v>
      </c>
      <c r="N118" s="1033" t="s">
        <v>1708</v>
      </c>
      <c r="O118" s="1026">
        <v>17</v>
      </c>
      <c r="P118" s="1026">
        <v>9</v>
      </c>
      <c r="Q118" s="1026">
        <v>9</v>
      </c>
      <c r="R118" s="1025"/>
      <c r="S118" s="1025" t="s">
        <v>5670</v>
      </c>
      <c r="T118" s="1026"/>
      <c r="U118" s="1026"/>
      <c r="V118" s="1024">
        <v>46076</v>
      </c>
      <c r="W118" s="1026" t="s">
        <v>2944</v>
      </c>
      <c r="X118" s="1026">
        <v>3</v>
      </c>
      <c r="Y118" s="1026" t="s">
        <v>6</v>
      </c>
      <c r="Z118" s="1025"/>
      <c r="AA118" s="1026">
        <v>11</v>
      </c>
      <c r="AB118" s="1025"/>
      <c r="AC118" s="1025"/>
      <c r="AD118" s="1179" t="s">
        <v>5671</v>
      </c>
      <c r="AE118" s="1026"/>
      <c r="AF118" s="1025"/>
      <c r="AG118" s="1025" t="s">
        <v>2535</v>
      </c>
      <c r="AH118" s="1153" t="s">
        <v>4945</v>
      </c>
    </row>
    <row r="119" spans="1:34" ht="43.5" hidden="1">
      <c r="A119" s="1026"/>
      <c r="B119" s="1026" t="s">
        <v>5672</v>
      </c>
      <c r="C119" s="356" t="s">
        <v>222</v>
      </c>
      <c r="D119" s="356" t="s">
        <v>77</v>
      </c>
      <c r="E119" s="356" t="s">
        <v>2254</v>
      </c>
      <c r="F119" s="356" t="s">
        <v>2256</v>
      </c>
      <c r="G119" s="356" t="s">
        <v>2257</v>
      </c>
      <c r="H119" s="822" t="s">
        <v>5673</v>
      </c>
      <c r="I119" s="821" t="s">
        <v>2254</v>
      </c>
      <c r="J119" s="821">
        <v>2</v>
      </c>
      <c r="K119" s="822" t="s">
        <v>5674</v>
      </c>
      <c r="L119" s="356" t="s">
        <v>2958</v>
      </c>
      <c r="M119" s="1069">
        <v>46008</v>
      </c>
      <c r="N119" s="1033" t="s">
        <v>1708</v>
      </c>
      <c r="O119" s="1052">
        <v>20</v>
      </c>
      <c r="P119" s="1052">
        <v>3</v>
      </c>
      <c r="Q119" s="1163">
        <v>3</v>
      </c>
      <c r="R119" s="1025"/>
      <c r="S119" s="1025" t="s">
        <v>5675</v>
      </c>
      <c r="T119" s="1026"/>
      <c r="U119" s="1026"/>
      <c r="V119" s="821" t="s">
        <v>4944</v>
      </c>
      <c r="W119" s="1026" t="s">
        <v>2944</v>
      </c>
      <c r="X119" s="1026">
        <v>3</v>
      </c>
      <c r="Y119" s="1026" t="s">
        <v>6</v>
      </c>
      <c r="Z119" s="1025"/>
      <c r="AA119" s="1026">
        <v>13</v>
      </c>
      <c r="AB119" s="1025"/>
      <c r="AC119" s="1025"/>
      <c r="AD119" s="1179" t="s">
        <v>5676</v>
      </c>
      <c r="AE119" s="1026">
        <v>10</v>
      </c>
      <c r="AF119" s="1025"/>
      <c r="AG119" s="1025" t="s">
        <v>2535</v>
      </c>
      <c r="AH119" s="1152" t="s">
        <v>4945</v>
      </c>
    </row>
    <row r="120" spans="1:34" ht="87" hidden="1">
      <c r="A120" s="1026"/>
      <c r="B120" s="1137" t="s">
        <v>5677</v>
      </c>
      <c r="C120" s="1025" t="s">
        <v>2170</v>
      </c>
      <c r="D120" s="1025" t="s">
        <v>2170</v>
      </c>
      <c r="E120" s="1025" t="s">
        <v>5678</v>
      </c>
      <c r="F120" s="1115" t="s">
        <v>5679</v>
      </c>
      <c r="G120" s="1025" t="s">
        <v>5680</v>
      </c>
      <c r="H120" s="1025"/>
      <c r="I120" s="1117" t="s">
        <v>5681</v>
      </c>
      <c r="J120" s="1026">
        <v>3</v>
      </c>
      <c r="K120" s="1025"/>
      <c r="L120" s="1025" t="s">
        <v>2525</v>
      </c>
      <c r="M120" s="1069">
        <v>46058</v>
      </c>
      <c r="N120" s="1026" t="s">
        <v>384</v>
      </c>
      <c r="O120" s="1026">
        <v>35</v>
      </c>
      <c r="P120" s="1026">
        <v>3</v>
      </c>
      <c r="Q120" s="1162">
        <v>3</v>
      </c>
      <c r="R120" s="1025"/>
      <c r="S120" s="1025" t="s">
        <v>5682</v>
      </c>
      <c r="T120" s="1026"/>
      <c r="U120" s="1026"/>
      <c r="V120" s="1024">
        <v>46076</v>
      </c>
      <c r="W120" s="1026" t="s">
        <v>2944</v>
      </c>
      <c r="X120" s="1026">
        <v>3</v>
      </c>
      <c r="Y120" s="1026" t="s">
        <v>6</v>
      </c>
      <c r="Z120" s="1025"/>
      <c r="AA120" s="1026">
        <v>22</v>
      </c>
      <c r="AB120" s="1025"/>
      <c r="AC120" s="1025"/>
      <c r="AD120" s="1118" t="s">
        <v>5683</v>
      </c>
      <c r="AE120" s="1026"/>
      <c r="AF120" s="1025"/>
      <c r="AG120" s="1025" t="s">
        <v>2535</v>
      </c>
      <c r="AH120" s="1152" t="s">
        <v>4945</v>
      </c>
    </row>
    <row r="121" spans="1:34" ht="57.95" hidden="1">
      <c r="A121" s="1026" t="s">
        <v>5684</v>
      </c>
      <c r="B121" s="821" t="s">
        <v>5685</v>
      </c>
      <c r="C121" s="1025" t="s">
        <v>222</v>
      </c>
      <c r="D121" s="1025" t="s">
        <v>77</v>
      </c>
      <c r="E121" s="1025" t="s">
        <v>2254</v>
      </c>
      <c r="F121" s="1025" t="s">
        <v>5686</v>
      </c>
      <c r="G121" s="1025" t="s">
        <v>2262</v>
      </c>
      <c r="H121" s="1033" t="s">
        <v>5687</v>
      </c>
      <c r="I121" s="1026" t="s">
        <v>2263</v>
      </c>
      <c r="J121" s="1026">
        <v>2</v>
      </c>
      <c r="K121" s="1033" t="s">
        <v>5674</v>
      </c>
      <c r="L121" s="1025" t="s">
        <v>2958</v>
      </c>
      <c r="M121" s="1069">
        <v>46008</v>
      </c>
      <c r="N121" s="1033" t="s">
        <v>1708</v>
      </c>
      <c r="O121" s="1052">
        <v>28</v>
      </c>
      <c r="P121" s="1052">
        <v>3</v>
      </c>
      <c r="Q121" s="1026">
        <v>3</v>
      </c>
      <c r="R121" s="1025"/>
      <c r="S121" s="1025" t="s">
        <v>5688</v>
      </c>
      <c r="T121" s="1026"/>
      <c r="U121" s="1026"/>
      <c r="V121" s="821" t="s">
        <v>5689</v>
      </c>
      <c r="W121" s="1026" t="s">
        <v>2944</v>
      </c>
      <c r="X121" s="1026">
        <v>3</v>
      </c>
      <c r="Y121" s="1026" t="s">
        <v>6</v>
      </c>
      <c r="Z121" s="1025"/>
      <c r="AA121" s="1026">
        <v>11</v>
      </c>
      <c r="AB121" s="1025"/>
      <c r="AC121" s="1025"/>
      <c r="AD121" s="1025"/>
      <c r="AE121" s="1026" t="str">
        <f>VLOOKUP(C121,'Sprint 3 - Locked'!C:C,1,0)</f>
        <v>AYO Mitra</v>
      </c>
      <c r="AF121" s="1025"/>
      <c r="AG121" s="1025" t="s">
        <v>2535</v>
      </c>
      <c r="AH121" s="1025" t="s">
        <v>5690</v>
      </c>
    </row>
    <row r="122" spans="1:34" ht="87" hidden="1">
      <c r="A122" s="1026"/>
      <c r="B122" s="1123" t="s">
        <v>5337</v>
      </c>
      <c r="C122" s="1025" t="s">
        <v>263</v>
      </c>
      <c r="D122" s="1025" t="s">
        <v>1013</v>
      </c>
      <c r="E122" s="80" t="s">
        <v>5338</v>
      </c>
      <c r="F122" s="356" t="s">
        <v>5339</v>
      </c>
      <c r="G122" s="356" t="s">
        <v>5340</v>
      </c>
      <c r="H122" s="1025"/>
      <c r="I122" s="1025" t="s">
        <v>5341</v>
      </c>
      <c r="J122" s="1026">
        <v>1</v>
      </c>
      <c r="K122" s="1025" t="s">
        <v>4103</v>
      </c>
      <c r="L122" s="1025" t="s">
        <v>2525</v>
      </c>
      <c r="M122" s="1069">
        <v>46058</v>
      </c>
      <c r="N122" s="1026" t="s">
        <v>482</v>
      </c>
      <c r="O122" s="1026">
        <v>20</v>
      </c>
      <c r="P122" s="1026">
        <v>3</v>
      </c>
      <c r="Q122" s="1162">
        <v>3</v>
      </c>
      <c r="R122" s="1025"/>
      <c r="S122" s="405" t="s">
        <v>5342</v>
      </c>
      <c r="T122" s="1026"/>
      <c r="U122" s="1026"/>
      <c r="V122" s="1075">
        <v>46076</v>
      </c>
      <c r="W122" s="1026" t="s">
        <v>2944</v>
      </c>
      <c r="X122" s="1026">
        <v>3</v>
      </c>
      <c r="Y122" s="1026" t="s">
        <v>6</v>
      </c>
      <c r="Z122" s="1025"/>
      <c r="AA122" s="1026">
        <v>37</v>
      </c>
      <c r="AB122" s="1025"/>
      <c r="AC122" s="1025"/>
      <c r="AD122" s="1138" t="s">
        <v>5343</v>
      </c>
      <c r="AE122" s="1026"/>
      <c r="AF122" s="1025"/>
      <c r="AG122" s="1025" t="s">
        <v>2530</v>
      </c>
      <c r="AH122" s="830" t="s">
        <v>5344</v>
      </c>
    </row>
    <row r="123" spans="1:34" ht="43.5" hidden="1">
      <c r="A123" s="1026"/>
      <c r="B123" s="1026" t="s">
        <v>3713</v>
      </c>
      <c r="C123" s="1025" t="s">
        <v>985</v>
      </c>
      <c r="D123" s="1025" t="s">
        <v>2042</v>
      </c>
      <c r="E123" s="1025" t="s">
        <v>2042</v>
      </c>
      <c r="F123" s="1025" t="s">
        <v>407</v>
      </c>
      <c r="G123" s="1025" t="s">
        <v>408</v>
      </c>
      <c r="H123" s="1033"/>
      <c r="I123" s="1026"/>
      <c r="J123" s="1026">
        <v>3</v>
      </c>
      <c r="K123" s="1033"/>
      <c r="L123" s="1026" t="s">
        <v>2511</v>
      </c>
      <c r="M123" s="1027"/>
      <c r="N123" s="1026" t="s">
        <v>217</v>
      </c>
      <c r="O123" s="1026">
        <v>789</v>
      </c>
      <c r="P123" s="1026">
        <v>0</v>
      </c>
      <c r="Q123" s="821">
        <v>0</v>
      </c>
      <c r="R123" s="1025"/>
      <c r="S123" s="1025" t="s">
        <v>4533</v>
      </c>
      <c r="T123" s="1026"/>
      <c r="U123" s="1026"/>
      <c r="V123" s="1168">
        <v>46045</v>
      </c>
      <c r="W123" s="1026" t="s">
        <v>2944</v>
      </c>
      <c r="X123" s="1026">
        <v>2</v>
      </c>
      <c r="Y123" s="1026" t="s">
        <v>1315</v>
      </c>
      <c r="Z123" s="1026"/>
      <c r="AA123" s="1026" t="s">
        <v>2955</v>
      </c>
      <c r="AB123" s="1026"/>
      <c r="AC123" s="1026"/>
      <c r="AE123" s="1026">
        <v>10</v>
      </c>
      <c r="AF123" s="1026">
        <v>1</v>
      </c>
      <c r="AG123" s="1025" t="s">
        <v>2530</v>
      </c>
      <c r="AH123" s="821" t="s">
        <v>4926</v>
      </c>
    </row>
    <row r="124" spans="1:34" ht="57.95" hidden="1">
      <c r="A124" s="1026"/>
      <c r="B124" s="1123" t="s">
        <v>5345</v>
      </c>
      <c r="C124" s="1025" t="s">
        <v>263</v>
      </c>
      <c r="D124" s="1025" t="s">
        <v>1013</v>
      </c>
      <c r="E124" s="1025" t="s">
        <v>5346</v>
      </c>
      <c r="F124" s="1025" t="s">
        <v>5347</v>
      </c>
      <c r="G124" s="1025" t="s">
        <v>5348</v>
      </c>
      <c r="H124" s="1025" t="s">
        <v>5349</v>
      </c>
      <c r="I124" s="1025"/>
      <c r="J124" s="1026">
        <v>2</v>
      </c>
      <c r="K124" s="1025" t="s">
        <v>5350</v>
      </c>
      <c r="L124" s="1025" t="s">
        <v>2525</v>
      </c>
      <c r="M124" s="1069">
        <v>46058</v>
      </c>
      <c r="N124" s="1026" t="s">
        <v>482</v>
      </c>
      <c r="O124" s="1026">
        <v>20</v>
      </c>
      <c r="P124" s="1026">
        <v>1</v>
      </c>
      <c r="Q124" s="1162">
        <v>1</v>
      </c>
      <c r="R124" s="1025"/>
      <c r="S124" s="596" t="s">
        <v>5351</v>
      </c>
      <c r="T124" s="1026"/>
      <c r="U124" s="1026"/>
      <c r="V124" s="1024">
        <v>46076</v>
      </c>
      <c r="W124" s="1026" t="s">
        <v>2944</v>
      </c>
      <c r="X124" s="1026">
        <v>3</v>
      </c>
      <c r="Y124" s="1026" t="s">
        <v>6</v>
      </c>
      <c r="Z124" s="1025"/>
      <c r="AA124" s="1026">
        <v>20</v>
      </c>
      <c r="AB124" s="1025"/>
      <c r="AC124" s="1025"/>
      <c r="AD124" s="1082" t="s">
        <v>5352</v>
      </c>
      <c r="AE124" s="1026"/>
      <c r="AF124" s="1025"/>
      <c r="AG124" s="1025" t="s">
        <v>2530</v>
      </c>
      <c r="AH124" s="830" t="s">
        <v>5353</v>
      </c>
    </row>
    <row r="125" spans="1:34" ht="43.5">
      <c r="A125" s="1026"/>
      <c r="B125" s="1123" t="s">
        <v>3715</v>
      </c>
      <c r="C125" s="1025" t="s">
        <v>101</v>
      </c>
      <c r="D125" s="1025" t="s">
        <v>101</v>
      </c>
      <c r="E125" s="1025" t="s">
        <v>3279</v>
      </c>
      <c r="F125" s="1025" t="s">
        <v>130</v>
      </c>
      <c r="G125" s="1025" t="s">
        <v>3280</v>
      </c>
      <c r="H125" s="1033" t="s">
        <v>132</v>
      </c>
      <c r="I125" s="1025"/>
      <c r="J125" s="1026">
        <v>3</v>
      </c>
      <c r="K125" s="1025"/>
      <c r="L125" s="1025"/>
      <c r="M125" s="1069" t="s">
        <v>3293</v>
      </c>
      <c r="N125" s="1026" t="s">
        <v>3264</v>
      </c>
      <c r="O125" s="1026">
        <v>15</v>
      </c>
      <c r="P125" s="1026">
        <v>20</v>
      </c>
      <c r="Q125" s="1026">
        <v>20</v>
      </c>
      <c r="R125" s="1025"/>
      <c r="S125" s="1025"/>
      <c r="T125" s="1026"/>
      <c r="U125" s="1026"/>
      <c r="V125" s="1026"/>
      <c r="W125" s="1026" t="s">
        <v>583</v>
      </c>
      <c r="X125" s="1026"/>
      <c r="Y125" s="1026"/>
      <c r="Z125" s="1025"/>
      <c r="AA125" s="1026"/>
      <c r="AB125" s="1025" t="s">
        <v>5111</v>
      </c>
      <c r="AC125" s="1025"/>
      <c r="AD125" s="1025"/>
      <c r="AE125" s="1026"/>
      <c r="AF125" s="1025"/>
      <c r="AG125" s="1025" t="s">
        <v>583</v>
      </c>
    </row>
    <row r="126" spans="1:34" ht="130.5">
      <c r="A126" s="1026"/>
      <c r="B126" s="821" t="s">
        <v>5165</v>
      </c>
      <c r="C126" s="1025" t="s">
        <v>101</v>
      </c>
      <c r="D126" s="1025" t="s">
        <v>101</v>
      </c>
      <c r="E126" s="1025" t="s">
        <v>2314</v>
      </c>
      <c r="F126" s="1025" t="s">
        <v>2315</v>
      </c>
      <c r="G126" s="1025" t="s">
        <v>2316</v>
      </c>
      <c r="H126" s="1026" t="s">
        <v>5166</v>
      </c>
      <c r="I126" s="1033" t="s">
        <v>2317</v>
      </c>
      <c r="J126" s="1026">
        <v>2</v>
      </c>
      <c r="K126" s="1033" t="s">
        <v>5167</v>
      </c>
      <c r="L126" s="1025" t="s">
        <v>2821</v>
      </c>
      <c r="M126" s="1027">
        <v>45993</v>
      </c>
      <c r="N126" s="1026" t="s">
        <v>1213</v>
      </c>
      <c r="O126" s="1108">
        <v>30</v>
      </c>
      <c r="P126" s="1026">
        <v>21</v>
      </c>
      <c r="Q126" s="1026">
        <v>21</v>
      </c>
      <c r="R126" s="1025"/>
      <c r="S126" s="1025"/>
      <c r="T126" s="1026"/>
      <c r="U126" s="1026"/>
      <c r="V126" s="1026"/>
      <c r="W126" s="1026" t="s">
        <v>583</v>
      </c>
      <c r="X126" s="1026"/>
      <c r="Y126" s="1026"/>
      <c r="Z126" s="1025"/>
      <c r="AA126" s="1026"/>
      <c r="AB126" s="1025" t="s">
        <v>5111</v>
      </c>
      <c r="AC126" s="1025"/>
      <c r="AD126" s="1025"/>
      <c r="AE126" s="1026">
        <v>9</v>
      </c>
      <c r="AF126" s="1025"/>
      <c r="AG126" s="1025" t="s">
        <v>583</v>
      </c>
      <c r="AH126" s="821" t="s">
        <v>5169</v>
      </c>
    </row>
    <row r="127" spans="1:34" ht="188.45" hidden="1">
      <c r="A127" s="1026"/>
      <c r="B127" s="1139" t="s">
        <v>5691</v>
      </c>
      <c r="C127" s="356" t="s">
        <v>42</v>
      </c>
      <c r="D127" s="1025" t="s">
        <v>3416</v>
      </c>
      <c r="E127" s="1025" t="s">
        <v>5692</v>
      </c>
      <c r="F127" s="1025" t="s">
        <v>5693</v>
      </c>
      <c r="G127" s="1025"/>
      <c r="H127" s="1025"/>
      <c r="I127" s="1025" t="s">
        <v>5694</v>
      </c>
      <c r="J127" s="1026">
        <v>3</v>
      </c>
      <c r="K127" s="1025" t="s">
        <v>5695</v>
      </c>
      <c r="L127" s="1025" t="s">
        <v>2525</v>
      </c>
      <c r="M127" s="1069">
        <v>46058</v>
      </c>
      <c r="N127" s="1026" t="s">
        <v>2791</v>
      </c>
      <c r="O127" s="1026">
        <v>100</v>
      </c>
      <c r="P127" s="1026">
        <v>13</v>
      </c>
      <c r="Q127" s="1026">
        <v>13</v>
      </c>
      <c r="R127" s="1025"/>
      <c r="S127" s="1085" t="s">
        <v>5696</v>
      </c>
      <c r="T127" s="1026"/>
      <c r="U127" s="1026"/>
      <c r="V127" s="821" t="s">
        <v>583</v>
      </c>
      <c r="W127" s="1026" t="s">
        <v>583</v>
      </c>
      <c r="X127" s="1026"/>
      <c r="Y127" s="1026"/>
      <c r="Z127" s="1025"/>
      <c r="AA127" s="1026"/>
      <c r="AB127" s="1025" t="s">
        <v>5697</v>
      </c>
      <c r="AC127" s="1025"/>
      <c r="AD127" s="1138" t="s">
        <v>5698</v>
      </c>
      <c r="AE127" s="1026"/>
      <c r="AF127" s="1025"/>
      <c r="AG127" s="1025" t="s">
        <v>583</v>
      </c>
      <c r="AH127" s="909" t="s">
        <v>5699</v>
      </c>
    </row>
    <row r="128" spans="1:34" ht="72.599999999999994" hidden="1">
      <c r="A128" s="1026"/>
      <c r="B128" s="821" t="s">
        <v>5700</v>
      </c>
      <c r="C128" s="356" t="s">
        <v>222</v>
      </c>
      <c r="D128" s="356" t="s">
        <v>5701</v>
      </c>
      <c r="E128" s="356" t="s">
        <v>2254</v>
      </c>
      <c r="F128" s="356" t="s">
        <v>2079</v>
      </c>
      <c r="G128" s="356" t="s">
        <v>2255</v>
      </c>
      <c r="H128" s="822" t="s">
        <v>2081</v>
      </c>
      <c r="I128" s="821" t="s">
        <v>2254</v>
      </c>
      <c r="J128" s="821">
        <v>2</v>
      </c>
      <c r="K128" s="822" t="s">
        <v>5674</v>
      </c>
      <c r="L128" s="1025" t="s">
        <v>2958</v>
      </c>
      <c r="M128" s="1062">
        <v>46008</v>
      </c>
      <c r="N128" s="822" t="s">
        <v>1708</v>
      </c>
      <c r="O128" s="1031">
        <v>20</v>
      </c>
      <c r="P128" s="1031">
        <v>4</v>
      </c>
      <c r="Q128" s="1183">
        <v>4</v>
      </c>
      <c r="R128" s="1025"/>
      <c r="S128" s="1025" t="s">
        <v>5702</v>
      </c>
      <c r="T128" s="1026"/>
      <c r="U128" s="1026"/>
      <c r="V128" s="1026" t="s">
        <v>4944</v>
      </c>
      <c r="W128" s="1026" t="s">
        <v>2944</v>
      </c>
      <c r="X128" s="1026">
        <v>3</v>
      </c>
      <c r="Y128" s="1026" t="s">
        <v>6</v>
      </c>
      <c r="Z128" s="1025"/>
      <c r="AA128" s="1026">
        <v>13.25</v>
      </c>
      <c r="AB128" s="1025"/>
      <c r="AC128" s="1025"/>
      <c r="AD128" s="1179" t="s">
        <v>5703</v>
      </c>
      <c r="AE128" s="1026">
        <v>1</v>
      </c>
      <c r="AF128" s="1025"/>
      <c r="AG128" s="1025" t="s">
        <v>2535</v>
      </c>
      <c r="AH128" s="1152" t="s">
        <v>4945</v>
      </c>
    </row>
    <row r="129" spans="1:34" ht="72.599999999999994" hidden="1">
      <c r="A129" s="1026"/>
      <c r="B129" s="1123" t="s">
        <v>5704</v>
      </c>
      <c r="C129" s="1127" t="s">
        <v>42</v>
      </c>
      <c r="D129" s="1025" t="s">
        <v>5705</v>
      </c>
      <c r="E129" s="1025" t="s">
        <v>5706</v>
      </c>
      <c r="F129" s="1025" t="s">
        <v>5707</v>
      </c>
      <c r="G129" s="1115" t="s">
        <v>5708</v>
      </c>
      <c r="H129" s="1115" t="s">
        <v>5709</v>
      </c>
      <c r="I129" s="1025" t="s">
        <v>5710</v>
      </c>
      <c r="J129" s="1026">
        <v>3</v>
      </c>
      <c r="K129" s="1025" t="s">
        <v>3492</v>
      </c>
      <c r="L129" s="356" t="s">
        <v>2821</v>
      </c>
      <c r="M129" s="1069">
        <v>46058</v>
      </c>
      <c r="N129" s="1026" t="s">
        <v>958</v>
      </c>
      <c r="O129" s="1026" t="s">
        <v>5564</v>
      </c>
      <c r="P129" s="1026">
        <v>11</v>
      </c>
      <c r="Q129" s="1026">
        <v>11</v>
      </c>
      <c r="R129" s="1025"/>
      <c r="S129" s="1025"/>
      <c r="T129" s="1026"/>
      <c r="U129" s="1026"/>
      <c r="V129" s="1075">
        <v>46076</v>
      </c>
      <c r="W129" s="1026" t="s">
        <v>2944</v>
      </c>
      <c r="X129" s="1026">
        <v>3</v>
      </c>
      <c r="Y129" s="1026" t="s">
        <v>6</v>
      </c>
      <c r="Z129" s="1026" t="s">
        <v>6</v>
      </c>
      <c r="AA129" s="1026" t="s">
        <v>5564</v>
      </c>
      <c r="AB129" s="1025"/>
      <c r="AC129" s="1025"/>
      <c r="AD129" s="1025"/>
      <c r="AE129" s="1026"/>
      <c r="AF129" s="1025"/>
      <c r="AG129" s="1025" t="s">
        <v>2535</v>
      </c>
    </row>
    <row r="130" spans="1:34" ht="174" hidden="1">
      <c r="A130" s="1026"/>
      <c r="B130" s="821" t="s">
        <v>3711</v>
      </c>
      <c r="C130" s="356" t="s">
        <v>42</v>
      </c>
      <c r="D130" s="1025" t="s">
        <v>3080</v>
      </c>
      <c r="E130" s="1025" t="s">
        <v>2192</v>
      </c>
      <c r="F130" s="1120" t="s">
        <v>2224</v>
      </c>
      <c r="G130" s="1115" t="s">
        <v>2225</v>
      </c>
      <c r="H130" s="1033" t="s">
        <v>3271</v>
      </c>
      <c r="I130" s="1026" t="s">
        <v>2226</v>
      </c>
      <c r="J130" s="1026">
        <v>2</v>
      </c>
      <c r="K130" s="1033" t="s">
        <v>5194</v>
      </c>
      <c r="L130" s="1026" t="s">
        <v>2958</v>
      </c>
      <c r="M130" s="1069" t="s">
        <v>5152</v>
      </c>
      <c r="N130" s="1026" t="s">
        <v>958</v>
      </c>
      <c r="O130" s="1026">
        <v>45</v>
      </c>
      <c r="P130" s="1026">
        <v>10</v>
      </c>
      <c r="Q130" s="1026">
        <v>10</v>
      </c>
      <c r="R130" s="1025"/>
      <c r="T130" s="1026"/>
      <c r="U130" s="1026"/>
      <c r="V130" s="1178"/>
      <c r="W130" s="1079" t="s">
        <v>583</v>
      </c>
      <c r="X130" s="1026"/>
      <c r="Y130" s="1026"/>
      <c r="Z130" s="1025"/>
      <c r="AA130" s="1026">
        <v>58</v>
      </c>
      <c r="AB130" s="1025" t="s">
        <v>5556</v>
      </c>
      <c r="AC130" s="1025"/>
      <c r="AE130" s="1026">
        <v>2</v>
      </c>
      <c r="AF130" s="1025"/>
      <c r="AG130" s="1025" t="s">
        <v>583</v>
      </c>
      <c r="AH130" s="356" t="s">
        <v>5711</v>
      </c>
    </row>
    <row r="131" spans="1:34" ht="158.1" hidden="1" customHeight="1">
      <c r="A131" s="1026"/>
      <c r="B131" s="1119" t="s">
        <v>5574</v>
      </c>
      <c r="C131" s="356" t="s">
        <v>42</v>
      </c>
      <c r="D131" s="356" t="s">
        <v>180</v>
      </c>
      <c r="E131" s="356" t="s">
        <v>2159</v>
      </c>
      <c r="F131" s="356" t="s">
        <v>1130</v>
      </c>
      <c r="G131" s="356" t="s">
        <v>213</v>
      </c>
      <c r="H131" s="821"/>
      <c r="I131" s="821"/>
      <c r="J131" s="356">
        <v>1</v>
      </c>
      <c r="L131" s="1026" t="s">
        <v>2511</v>
      </c>
      <c r="M131" s="356"/>
      <c r="N131" s="821" t="s">
        <v>2844</v>
      </c>
      <c r="O131" s="821" t="s">
        <v>5447</v>
      </c>
      <c r="P131" s="821">
        <v>0</v>
      </c>
      <c r="Q131" s="820">
        <v>0</v>
      </c>
      <c r="R131" s="1023"/>
      <c r="T131" s="1122"/>
      <c r="V131" s="1024" t="s">
        <v>1710</v>
      </c>
      <c r="W131" s="1024" t="s">
        <v>1710</v>
      </c>
      <c r="X131" s="1024"/>
      <c r="Z131" s="356"/>
      <c r="AB131" s="356" t="s">
        <v>5526</v>
      </c>
      <c r="AC131" s="1025"/>
      <c r="AD131" s="1025"/>
      <c r="AE131" s="1026"/>
      <c r="AF131" s="1025"/>
      <c r="AG131" s="1025" t="s">
        <v>2535</v>
      </c>
    </row>
    <row r="132" spans="1:34" ht="108.6" hidden="1" customHeight="1">
      <c r="A132" s="1026"/>
      <c r="B132" s="1119" t="s">
        <v>5647</v>
      </c>
      <c r="C132" s="356" t="s">
        <v>42</v>
      </c>
      <c r="D132" s="356" t="s">
        <v>180</v>
      </c>
      <c r="E132" s="356" t="s">
        <v>2159</v>
      </c>
      <c r="F132" s="356" t="s">
        <v>5648</v>
      </c>
      <c r="G132" s="356" t="s">
        <v>5649</v>
      </c>
      <c r="J132" s="821">
        <v>1</v>
      </c>
      <c r="K132" s="356">
        <v>2026</v>
      </c>
      <c r="L132" s="821" t="s">
        <v>2511</v>
      </c>
      <c r="N132" s="821" t="s">
        <v>2844</v>
      </c>
      <c r="O132" s="821" t="s">
        <v>5650</v>
      </c>
      <c r="P132" s="821">
        <v>0</v>
      </c>
      <c r="Q132" s="820">
        <v>0</v>
      </c>
      <c r="S132" s="356" t="s">
        <v>5651</v>
      </c>
      <c r="T132" s="356">
        <v>3</v>
      </c>
      <c r="V132" s="1075" t="s">
        <v>4944</v>
      </c>
      <c r="W132" s="1026" t="s">
        <v>2944</v>
      </c>
      <c r="X132" s="1026">
        <v>3</v>
      </c>
      <c r="Y132" s="1026" t="s">
        <v>6</v>
      </c>
      <c r="Z132" s="1025"/>
      <c r="AA132" s="1026">
        <v>20</v>
      </c>
      <c r="AB132" s="1025"/>
      <c r="AC132" s="356"/>
      <c r="AE132" s="1026"/>
      <c r="AF132" s="1025"/>
      <c r="AG132" s="1025" t="s">
        <v>2535</v>
      </c>
    </row>
    <row r="133" spans="1:34" ht="43.5" hidden="1">
      <c r="A133" s="1026"/>
      <c r="B133" s="821" t="s">
        <v>3713</v>
      </c>
      <c r="C133" s="1025" t="s">
        <v>985</v>
      </c>
      <c r="D133" s="1025" t="s">
        <v>1948</v>
      </c>
      <c r="E133" s="1025" t="s">
        <v>2186</v>
      </c>
      <c r="F133" s="1025" t="s">
        <v>553</v>
      </c>
      <c r="G133" s="1025" t="s">
        <v>554</v>
      </c>
      <c r="H133" s="1033"/>
      <c r="I133" s="1026"/>
      <c r="J133" s="1026">
        <v>3</v>
      </c>
      <c r="K133" s="1033" t="s">
        <v>3336</v>
      </c>
      <c r="L133" s="1026" t="s">
        <v>2958</v>
      </c>
      <c r="M133" s="1027"/>
      <c r="N133" s="1026" t="s">
        <v>4562</v>
      </c>
      <c r="O133" s="1026" t="s">
        <v>4962</v>
      </c>
      <c r="P133" s="1026"/>
      <c r="Q133" s="1026"/>
      <c r="R133" s="1025"/>
      <c r="S133" s="1025" t="s">
        <v>4563</v>
      </c>
      <c r="T133" s="1026"/>
      <c r="U133" s="1026"/>
      <c r="V133" s="1074" t="s">
        <v>653</v>
      </c>
      <c r="W133" s="1026" t="s">
        <v>583</v>
      </c>
      <c r="X133" s="1026"/>
      <c r="Y133" s="1026"/>
      <c r="Z133" s="1026"/>
      <c r="AA133" s="1026"/>
      <c r="AB133" s="1026" t="s">
        <v>5368</v>
      </c>
      <c r="AC133" s="1026"/>
      <c r="AD133" s="1025"/>
      <c r="AE133" s="1026">
        <v>10</v>
      </c>
      <c r="AF133" s="1026">
        <v>1</v>
      </c>
      <c r="AG133" s="1025" t="s">
        <v>583</v>
      </c>
      <c r="AH133" s="821" t="s">
        <v>583</v>
      </c>
    </row>
    <row r="134" spans="1:34" ht="80.099999999999994" hidden="1" customHeight="1">
      <c r="A134" s="1026"/>
      <c r="B134" s="1139" t="s">
        <v>5712</v>
      </c>
      <c r="C134" s="356" t="s">
        <v>263</v>
      </c>
      <c r="D134" s="356" t="s">
        <v>263</v>
      </c>
      <c r="E134" s="356" t="s">
        <v>3341</v>
      </c>
      <c r="F134" s="356" t="s">
        <v>3342</v>
      </c>
      <c r="G134" s="356" t="s">
        <v>5713</v>
      </c>
      <c r="J134" s="821">
        <v>3</v>
      </c>
      <c r="K134" s="356" t="s">
        <v>1634</v>
      </c>
      <c r="L134" s="356" t="s">
        <v>2525</v>
      </c>
      <c r="M134" s="1062">
        <v>46058</v>
      </c>
      <c r="N134" s="821" t="s">
        <v>1634</v>
      </c>
      <c r="O134" s="821">
        <v>5</v>
      </c>
      <c r="P134" s="821">
        <v>9</v>
      </c>
      <c r="Q134" s="820">
        <v>9</v>
      </c>
      <c r="R134" s="1025"/>
      <c r="S134" s="1078" t="s">
        <v>5714</v>
      </c>
      <c r="T134" s="1026"/>
      <c r="U134" s="1026"/>
      <c r="V134" s="1024">
        <v>46076</v>
      </c>
      <c r="W134" s="1026" t="s">
        <v>2944</v>
      </c>
      <c r="X134" s="1026">
        <v>3</v>
      </c>
      <c r="Y134" s="1026" t="s">
        <v>6</v>
      </c>
      <c r="Z134" s="1025"/>
      <c r="AA134" s="1026">
        <v>6</v>
      </c>
      <c r="AB134" s="1025"/>
      <c r="AC134" s="1025"/>
      <c r="AD134" s="1082" t="s">
        <v>5715</v>
      </c>
      <c r="AE134" s="1026"/>
      <c r="AF134" s="1025"/>
      <c r="AG134" s="356" t="s">
        <v>2535</v>
      </c>
      <c r="AH134" s="1129" t="s">
        <v>5716</v>
      </c>
    </row>
    <row r="135" spans="1:34" ht="80.099999999999994" hidden="1" customHeight="1">
      <c r="A135" s="1026"/>
      <c r="B135" s="1139" t="s">
        <v>5717</v>
      </c>
      <c r="C135" s="356" t="s">
        <v>263</v>
      </c>
      <c r="D135" s="356" t="s">
        <v>1013</v>
      </c>
      <c r="E135" s="1077" t="s">
        <v>5718</v>
      </c>
      <c r="F135" s="356" t="s">
        <v>5719</v>
      </c>
      <c r="G135" s="80" t="s">
        <v>5720</v>
      </c>
      <c r="I135" s="356" t="s">
        <v>5721</v>
      </c>
      <c r="J135" s="821">
        <v>1</v>
      </c>
      <c r="K135" s="356" t="s">
        <v>4103</v>
      </c>
      <c r="L135" s="356" t="s">
        <v>2525</v>
      </c>
      <c r="M135" s="1062">
        <v>46058</v>
      </c>
      <c r="N135" s="821" t="s">
        <v>5722</v>
      </c>
      <c r="O135" s="821">
        <v>2</v>
      </c>
      <c r="P135" s="821" t="s">
        <v>583</v>
      </c>
      <c r="Q135" s="821" t="s">
        <v>583</v>
      </c>
      <c r="R135" s="1025"/>
      <c r="S135" s="1025"/>
      <c r="T135" s="1026"/>
      <c r="U135" s="1026"/>
      <c r="V135" s="1026" t="s">
        <v>1710</v>
      </c>
      <c r="W135" s="821" t="s">
        <v>1710</v>
      </c>
      <c r="X135" s="1026"/>
      <c r="Y135" s="1026"/>
      <c r="Z135" s="1025"/>
      <c r="AA135" s="1026"/>
      <c r="AB135" s="1025" t="s">
        <v>5723</v>
      </c>
      <c r="AC135" s="1025"/>
      <c r="AD135" s="1082" t="s">
        <v>5724</v>
      </c>
      <c r="AE135" s="1026"/>
      <c r="AF135" s="1025"/>
      <c r="AG135" s="1025" t="s">
        <v>2532</v>
      </c>
      <c r="AH135" s="1105" t="s">
        <v>5725</v>
      </c>
    </row>
    <row r="136" spans="1:34" ht="87" hidden="1">
      <c r="A136" s="1026"/>
      <c r="B136" s="1123" t="s">
        <v>5726</v>
      </c>
      <c r="C136" s="1025" t="s">
        <v>263</v>
      </c>
      <c r="D136" s="1025" t="s">
        <v>5727</v>
      </c>
      <c r="E136" s="1025" t="s">
        <v>5421</v>
      </c>
      <c r="F136" s="356" t="s">
        <v>5728</v>
      </c>
      <c r="G136" s="356" t="s">
        <v>5729</v>
      </c>
      <c r="H136" s="1025"/>
      <c r="J136" s="1026">
        <v>3</v>
      </c>
      <c r="K136" s="1025" t="s">
        <v>5730</v>
      </c>
      <c r="L136" s="1026" t="s">
        <v>2821</v>
      </c>
      <c r="M136" s="1069"/>
      <c r="N136" s="1026" t="s">
        <v>5731</v>
      </c>
      <c r="O136" s="1026">
        <v>12</v>
      </c>
      <c r="P136" s="1026">
        <v>5</v>
      </c>
      <c r="Q136" s="1162">
        <v>5</v>
      </c>
      <c r="R136" s="1025"/>
      <c r="S136" s="1078" t="s">
        <v>5732</v>
      </c>
      <c r="T136" s="1026"/>
      <c r="U136" s="1026"/>
      <c r="V136" s="1024">
        <v>46076</v>
      </c>
      <c r="W136" s="1026" t="s">
        <v>2944</v>
      </c>
      <c r="X136" s="1026">
        <v>3</v>
      </c>
      <c r="Y136" s="1026" t="s">
        <v>6</v>
      </c>
      <c r="Z136" s="1026" t="s">
        <v>6</v>
      </c>
      <c r="AA136" s="1026">
        <v>7</v>
      </c>
      <c r="AB136" s="1025"/>
      <c r="AC136" s="356"/>
      <c r="AE136" s="1026"/>
      <c r="AF136" s="1025"/>
      <c r="AG136" s="1025" t="s">
        <v>2535</v>
      </c>
    </row>
    <row r="137" spans="1:34" ht="82.5" customHeight="1">
      <c r="A137" s="1026"/>
      <c r="B137" s="1119" t="s">
        <v>5171</v>
      </c>
      <c r="C137" s="356" t="s">
        <v>101</v>
      </c>
      <c r="D137" s="356" t="s">
        <v>101</v>
      </c>
      <c r="E137" s="356" t="s">
        <v>4705</v>
      </c>
      <c r="F137" s="356" t="s">
        <v>1306</v>
      </c>
      <c r="G137" s="356" t="s">
        <v>1307</v>
      </c>
      <c r="H137" s="821"/>
      <c r="I137" s="821"/>
      <c r="J137" s="821">
        <v>1</v>
      </c>
      <c r="K137" s="356" t="s">
        <v>3499</v>
      </c>
      <c r="L137" s="356" t="s">
        <v>2821</v>
      </c>
      <c r="M137" s="824" t="s">
        <v>5142</v>
      </c>
      <c r="N137" s="821" t="s">
        <v>5172</v>
      </c>
      <c r="O137" s="1026" t="s">
        <v>3293</v>
      </c>
      <c r="P137" s="821" t="s">
        <v>583</v>
      </c>
      <c r="Q137" s="821" t="s">
        <v>1015</v>
      </c>
      <c r="R137" s="1025"/>
      <c r="S137" s="821"/>
      <c r="T137" s="1026"/>
      <c r="U137" s="1150"/>
      <c r="V137" s="1026"/>
      <c r="W137" s="1026" t="s">
        <v>583</v>
      </c>
      <c r="X137" s="1026"/>
      <c r="Y137" s="1026"/>
      <c r="Z137" s="1025"/>
      <c r="AA137" s="1026"/>
      <c r="AB137" s="1025" t="s">
        <v>5111</v>
      </c>
      <c r="AC137" s="1025"/>
      <c r="AD137" s="1025"/>
      <c r="AE137" s="1026"/>
      <c r="AF137" s="1025"/>
      <c r="AG137" s="1025" t="s">
        <v>583</v>
      </c>
      <c r="AH137" s="821" t="s">
        <v>5174</v>
      </c>
    </row>
    <row r="138" spans="1:34" ht="72.599999999999994" hidden="1">
      <c r="A138" s="1026"/>
      <c r="B138" s="821" t="s">
        <v>5733</v>
      </c>
      <c r="C138" s="1025" t="s">
        <v>263</v>
      </c>
      <c r="D138" s="1025" t="s">
        <v>263</v>
      </c>
      <c r="E138" s="1025" t="s">
        <v>2163</v>
      </c>
      <c r="F138" s="1025" t="s">
        <v>5734</v>
      </c>
      <c r="G138" s="1025" t="s">
        <v>5735</v>
      </c>
      <c r="H138" s="1033" t="s">
        <v>3293</v>
      </c>
      <c r="I138" s="1026" t="s">
        <v>3293</v>
      </c>
      <c r="J138" s="1026">
        <v>2</v>
      </c>
      <c r="K138" s="1033" t="s">
        <v>5462</v>
      </c>
      <c r="L138" s="1026" t="s">
        <v>2958</v>
      </c>
      <c r="M138" s="1027" t="s">
        <v>5152</v>
      </c>
      <c r="N138" s="1026" t="s">
        <v>1634</v>
      </c>
      <c r="O138" s="1026">
        <v>40</v>
      </c>
      <c r="P138" s="1026">
        <v>4</v>
      </c>
      <c r="Q138" s="1162">
        <v>4</v>
      </c>
      <c r="R138" s="1025"/>
      <c r="S138" s="1078" t="s">
        <v>5736</v>
      </c>
      <c r="T138" s="1026"/>
      <c r="U138" s="1026"/>
      <c r="V138" s="1083">
        <v>46076</v>
      </c>
      <c r="W138" s="1026" t="s">
        <v>2944</v>
      </c>
      <c r="X138" s="1026">
        <v>3</v>
      </c>
      <c r="Y138" s="1026" t="s">
        <v>6</v>
      </c>
      <c r="Z138" s="1025"/>
      <c r="AA138" s="1026">
        <v>65</v>
      </c>
      <c r="AB138" s="1025"/>
      <c r="AC138" s="1025"/>
      <c r="AD138" s="1025"/>
      <c r="AE138" s="1026">
        <v>1</v>
      </c>
      <c r="AF138" s="1025"/>
      <c r="AG138" s="1025" t="s">
        <v>2530</v>
      </c>
      <c r="AH138" s="830" t="s">
        <v>5737</v>
      </c>
    </row>
    <row r="139" spans="1:34" ht="57.95">
      <c r="A139" s="1026"/>
      <c r="B139" s="1123" t="s">
        <v>3486</v>
      </c>
      <c r="C139" s="1025" t="s">
        <v>101</v>
      </c>
      <c r="D139" s="1025" t="s">
        <v>3487</v>
      </c>
      <c r="E139" s="356" t="s">
        <v>4703</v>
      </c>
      <c r="F139" s="356" t="s">
        <v>3489</v>
      </c>
      <c r="G139" s="356" t="s">
        <v>3490</v>
      </c>
      <c r="H139" s="356" t="s">
        <v>3490</v>
      </c>
      <c r="I139" s="356" t="s">
        <v>3491</v>
      </c>
      <c r="J139" s="821">
        <v>3</v>
      </c>
      <c r="K139" s="1025" t="s">
        <v>3492</v>
      </c>
      <c r="L139" s="1025" t="s">
        <v>2821</v>
      </c>
      <c r="M139" s="1069">
        <v>46058</v>
      </c>
      <c r="N139" s="821" t="s">
        <v>3264</v>
      </c>
      <c r="O139" s="821" t="s">
        <v>3293</v>
      </c>
      <c r="P139" s="821" t="s">
        <v>3293</v>
      </c>
      <c r="Q139" s="821" t="s">
        <v>3293</v>
      </c>
      <c r="W139" s="1026" t="s">
        <v>583</v>
      </c>
      <c r="Z139" s="356"/>
      <c r="AB139" s="1025" t="s">
        <v>5111</v>
      </c>
      <c r="AC139" s="356"/>
      <c r="AG139" s="1025" t="s">
        <v>583</v>
      </c>
    </row>
    <row r="140" spans="1:34" ht="87" hidden="1">
      <c r="A140" s="1026"/>
      <c r="B140" s="1025" t="s">
        <v>5738</v>
      </c>
      <c r="C140" s="1025" t="s">
        <v>94</v>
      </c>
      <c r="D140" s="1025" t="s">
        <v>94</v>
      </c>
      <c r="E140" s="1025" t="s">
        <v>2163</v>
      </c>
      <c r="F140" s="1025" t="s">
        <v>2164</v>
      </c>
      <c r="G140" s="1025" t="s">
        <v>1203</v>
      </c>
      <c r="H140" s="1025" t="s">
        <v>1204</v>
      </c>
      <c r="I140" s="1026" t="s">
        <v>2165</v>
      </c>
      <c r="J140" s="1026">
        <v>2</v>
      </c>
      <c r="K140" s="1033" t="s">
        <v>5469</v>
      </c>
      <c r="L140" s="1025" t="s">
        <v>2958</v>
      </c>
      <c r="M140" s="1069" t="s">
        <v>3950</v>
      </c>
      <c r="N140" s="1026" t="s">
        <v>251</v>
      </c>
      <c r="O140" s="1026">
        <v>28</v>
      </c>
      <c r="P140" s="1026">
        <v>8</v>
      </c>
      <c r="Q140" s="1026">
        <v>8</v>
      </c>
      <c r="R140" s="1025"/>
      <c r="S140" s="1078" t="s">
        <v>5739</v>
      </c>
      <c r="T140" s="1026"/>
      <c r="U140" s="1026"/>
      <c r="V140" s="1026" t="s">
        <v>4440</v>
      </c>
      <c r="W140" s="1026" t="s">
        <v>2944</v>
      </c>
      <c r="X140" s="1026">
        <v>3</v>
      </c>
      <c r="Y140" s="1026" t="s">
        <v>6</v>
      </c>
      <c r="Z140" s="1025"/>
      <c r="AA140" s="1026">
        <v>15</v>
      </c>
      <c r="AB140" s="1025"/>
      <c r="AC140" s="1025"/>
      <c r="AD140" s="1025"/>
      <c r="AE140" s="1026">
        <v>10</v>
      </c>
      <c r="AF140" s="1025"/>
      <c r="AG140" s="1025" t="s">
        <v>2530</v>
      </c>
      <c r="AH140" s="1228" t="s">
        <v>4945</v>
      </c>
    </row>
    <row r="141" spans="1:34" ht="29.1" hidden="1">
      <c r="A141" s="1026"/>
      <c r="B141" s="1026"/>
      <c r="C141" s="1025" t="s">
        <v>985</v>
      </c>
      <c r="D141" s="1025" t="s">
        <v>526</v>
      </c>
      <c r="E141" s="1025" t="s">
        <v>4209</v>
      </c>
      <c r="F141" s="1025" t="s">
        <v>4210</v>
      </c>
      <c r="G141" s="1025" t="s">
        <v>4211</v>
      </c>
      <c r="H141" s="1025"/>
      <c r="I141" s="1025"/>
      <c r="J141" s="1026">
        <v>3</v>
      </c>
      <c r="K141" s="1025" t="s">
        <v>4379</v>
      </c>
      <c r="L141" s="1025" t="s">
        <v>2525</v>
      </c>
      <c r="M141" s="1069"/>
      <c r="N141" s="1026" t="s">
        <v>653</v>
      </c>
      <c r="O141" s="1026"/>
      <c r="P141" s="1026"/>
      <c r="Q141" s="1026">
        <v>7</v>
      </c>
      <c r="R141" s="1025"/>
      <c r="S141" s="1025"/>
      <c r="T141" s="1026"/>
      <c r="U141" s="1026"/>
      <c r="V141" s="1074" t="s">
        <v>653</v>
      </c>
      <c r="W141" s="1026" t="s">
        <v>2944</v>
      </c>
      <c r="X141" s="1026"/>
      <c r="Y141" s="1026"/>
      <c r="Z141" s="1026"/>
      <c r="AA141" s="1026"/>
      <c r="AB141" s="1026"/>
      <c r="AC141" s="1026"/>
      <c r="AD141" s="1025"/>
      <c r="AE141" s="1026"/>
      <c r="AF141" s="1025"/>
      <c r="AG141" s="1025" t="s">
        <v>583</v>
      </c>
      <c r="AH141" s="356" t="s">
        <v>5740</v>
      </c>
    </row>
    <row r="142" spans="1:34" ht="72.599999999999994" hidden="1">
      <c r="A142" s="1026"/>
      <c r="B142" s="821" t="s">
        <v>5741</v>
      </c>
      <c r="C142" s="1025" t="s">
        <v>222</v>
      </c>
      <c r="D142" s="1025" t="s">
        <v>5742</v>
      </c>
      <c r="E142" s="1025" t="s">
        <v>2250</v>
      </c>
      <c r="F142" s="1025" t="s">
        <v>2251</v>
      </c>
      <c r="G142" s="1025" t="s">
        <v>2252</v>
      </c>
      <c r="H142" s="1033" t="s">
        <v>5743</v>
      </c>
      <c r="I142" s="1026" t="s">
        <v>2253</v>
      </c>
      <c r="J142" s="1026">
        <v>2</v>
      </c>
      <c r="K142" s="1033" t="s">
        <v>5744</v>
      </c>
      <c r="L142" s="1025" t="s">
        <v>2958</v>
      </c>
      <c r="M142" s="1069" t="s">
        <v>3293</v>
      </c>
      <c r="N142" s="1033" t="s">
        <v>1708</v>
      </c>
      <c r="O142" s="1052">
        <v>30</v>
      </c>
      <c r="P142" s="1052">
        <v>5</v>
      </c>
      <c r="Q142" s="1163">
        <v>5</v>
      </c>
      <c r="R142" s="1025"/>
      <c r="S142" s="1025" t="s">
        <v>5745</v>
      </c>
      <c r="T142" s="1026"/>
      <c r="U142" s="1026"/>
      <c r="V142" s="1026" t="s">
        <v>583</v>
      </c>
      <c r="W142" s="1026" t="s">
        <v>583</v>
      </c>
      <c r="X142" s="1026"/>
      <c r="Y142" s="1026"/>
      <c r="Z142" s="1025"/>
      <c r="AA142" s="1026"/>
      <c r="AB142" s="1025" t="s">
        <v>5746</v>
      </c>
      <c r="AC142" s="1025"/>
      <c r="AD142" s="1179" t="s">
        <v>5747</v>
      </c>
      <c r="AE142" s="1026">
        <v>2</v>
      </c>
      <c r="AF142" s="1025"/>
      <c r="AG142" s="1025" t="s">
        <v>583</v>
      </c>
      <c r="AH142" s="876" t="s">
        <v>5748</v>
      </c>
    </row>
    <row r="143" spans="1:34" ht="101.45" hidden="1">
      <c r="A143" s="1026"/>
      <c r="B143" s="1224" t="s">
        <v>5749</v>
      </c>
      <c r="C143" s="1025" t="s">
        <v>2170</v>
      </c>
      <c r="D143" s="1025" t="s">
        <v>2170</v>
      </c>
      <c r="E143" s="356" t="s">
        <v>5750</v>
      </c>
      <c r="F143" s="356" t="s">
        <v>5751</v>
      </c>
      <c r="G143" s="356" t="s">
        <v>5752</v>
      </c>
      <c r="I143" s="356" t="s">
        <v>5753</v>
      </c>
      <c r="J143" s="821">
        <v>3</v>
      </c>
      <c r="K143" s="356" t="s">
        <v>384</v>
      </c>
      <c r="L143" s="356" t="s">
        <v>2525</v>
      </c>
      <c r="M143" s="1069"/>
      <c r="N143" s="1026"/>
      <c r="O143" s="1026"/>
      <c r="P143" s="1026"/>
      <c r="Q143" s="1026"/>
      <c r="R143" s="1025"/>
      <c r="S143" s="1025" t="s">
        <v>5754</v>
      </c>
      <c r="T143" s="1026"/>
      <c r="U143" s="1026"/>
      <c r="V143" s="1075">
        <v>46076</v>
      </c>
      <c r="W143" s="1026" t="s">
        <v>2944</v>
      </c>
      <c r="X143" s="1026">
        <v>3</v>
      </c>
      <c r="Y143" s="1026" t="s">
        <v>6</v>
      </c>
      <c r="Z143" s="1025"/>
      <c r="AA143" s="1026">
        <v>18</v>
      </c>
      <c r="AB143" s="1026"/>
      <c r="AC143" s="1026"/>
      <c r="AD143" s="1078" t="s">
        <v>5755</v>
      </c>
      <c r="AE143" s="1026"/>
      <c r="AF143" s="1025"/>
      <c r="AG143" s="1025" t="s">
        <v>2535</v>
      </c>
      <c r="AH143" s="356" t="s">
        <v>5756</v>
      </c>
    </row>
    <row r="144" spans="1:34" ht="57.95" hidden="1">
      <c r="B144" s="356"/>
      <c r="C144" s="356" t="s">
        <v>603</v>
      </c>
      <c r="F144" s="356" t="s">
        <v>5757</v>
      </c>
      <c r="G144" s="356" t="s">
        <v>5758</v>
      </c>
      <c r="H144" s="356" t="s">
        <v>5759</v>
      </c>
      <c r="J144" s="356">
        <v>1</v>
      </c>
      <c r="K144" s="356" t="s">
        <v>4008</v>
      </c>
      <c r="L144" s="356" t="s">
        <v>5760</v>
      </c>
      <c r="M144" s="785">
        <v>45987</v>
      </c>
      <c r="N144" s="822" t="s">
        <v>607</v>
      </c>
      <c r="O144" s="821" t="s">
        <v>5447</v>
      </c>
      <c r="P144" s="821">
        <v>0</v>
      </c>
      <c r="Q144" s="356">
        <v>0</v>
      </c>
      <c r="R144" s="785">
        <v>46002</v>
      </c>
      <c r="S144" s="405" t="s">
        <v>5761</v>
      </c>
      <c r="T144" s="356">
        <v>1</v>
      </c>
      <c r="V144" s="1025" t="s">
        <v>4440</v>
      </c>
      <c r="W144" s="1024" t="s">
        <v>2944</v>
      </c>
      <c r="X144" s="1026">
        <v>3</v>
      </c>
      <c r="Y144" s="1026" t="s">
        <v>1315</v>
      </c>
      <c r="Z144" s="1026">
        <v>3</v>
      </c>
      <c r="AA144" s="356">
        <v>94</v>
      </c>
      <c r="AB144" s="356"/>
      <c r="AC144" s="356"/>
      <c r="AD144" s="540" t="s">
        <v>5762</v>
      </c>
      <c r="AE144" s="356" t="s">
        <v>5763</v>
      </c>
      <c r="AG144" s="1025"/>
      <c r="AH144" s="356" t="s">
        <v>5764</v>
      </c>
    </row>
    <row r="145" spans="1:33" ht="29.1" hidden="1">
      <c r="A145" s="1026"/>
      <c r="B145" s="1026"/>
      <c r="C145" s="1025" t="s">
        <v>42</v>
      </c>
      <c r="D145" s="1025" t="s">
        <v>42</v>
      </c>
      <c r="E145" s="1025" t="s">
        <v>53</v>
      </c>
      <c r="F145" s="1025" t="s">
        <v>5765</v>
      </c>
      <c r="G145" s="1025"/>
      <c r="H145" s="1025"/>
      <c r="I145" s="1025"/>
      <c r="J145" s="1026">
        <v>1</v>
      </c>
      <c r="K145" s="1026" t="s">
        <v>2791</v>
      </c>
      <c r="L145" s="1025" t="s">
        <v>2511</v>
      </c>
      <c r="M145" s="1069" t="s">
        <v>5766</v>
      </c>
      <c r="N145" s="1026" t="s">
        <v>2791</v>
      </c>
      <c r="O145" s="1026"/>
      <c r="P145" s="1026"/>
      <c r="Q145" s="1026"/>
      <c r="R145" s="1025"/>
      <c r="S145" s="1025"/>
      <c r="T145" s="1026"/>
      <c r="U145" s="1026"/>
      <c r="V145" s="1026"/>
      <c r="W145" s="1026"/>
      <c r="X145" s="1026"/>
      <c r="Y145" s="1026"/>
      <c r="Z145" s="1026"/>
      <c r="AA145" s="1026"/>
      <c r="AB145" s="1026"/>
      <c r="AC145" s="1026"/>
      <c r="AD145" s="1025"/>
      <c r="AE145" s="1026"/>
      <c r="AF145" s="1025"/>
      <c r="AG145" s="1025"/>
    </row>
    <row r="146" spans="1:33" ht="29.1" hidden="1">
      <c r="A146" s="1026"/>
      <c r="B146" s="1026"/>
      <c r="C146" s="1025" t="s">
        <v>42</v>
      </c>
      <c r="D146" s="1025" t="s">
        <v>42</v>
      </c>
      <c r="E146" s="1025" t="s">
        <v>53</v>
      </c>
      <c r="F146" s="1025" t="s">
        <v>5767</v>
      </c>
      <c r="G146" s="1025"/>
      <c r="H146" s="1025"/>
      <c r="I146" s="1025"/>
      <c r="J146" s="1026">
        <v>2</v>
      </c>
      <c r="K146" s="1026" t="s">
        <v>5768</v>
      </c>
      <c r="L146" s="1025" t="s">
        <v>2511</v>
      </c>
      <c r="M146" s="1069" t="s">
        <v>5766</v>
      </c>
      <c r="N146" s="1026" t="s">
        <v>2791</v>
      </c>
      <c r="O146" s="1026"/>
      <c r="P146" s="1026"/>
      <c r="Q146" s="1026"/>
      <c r="R146" s="1025"/>
      <c r="S146" s="1025"/>
      <c r="T146" s="1026"/>
      <c r="U146" s="1026"/>
      <c r="V146" s="1026"/>
      <c r="W146" s="1026"/>
      <c r="X146" s="1026"/>
      <c r="Y146" s="1026"/>
      <c r="Z146" s="1026"/>
      <c r="AA146" s="1026"/>
      <c r="AB146" s="1026"/>
      <c r="AC146" s="1026"/>
      <c r="AD146" s="1025"/>
      <c r="AE146" s="1026"/>
      <c r="AF146" s="1025"/>
      <c r="AG146" s="1025"/>
    </row>
    <row r="147" spans="1:33" ht="29.1" hidden="1">
      <c r="A147" s="1026"/>
      <c r="B147" s="1026"/>
      <c r="C147" s="1025" t="s">
        <v>42</v>
      </c>
      <c r="D147" s="1025" t="s">
        <v>42</v>
      </c>
      <c r="E147" s="1025" t="s">
        <v>53</v>
      </c>
      <c r="F147" s="1025" t="s">
        <v>5769</v>
      </c>
      <c r="G147" s="1025"/>
      <c r="H147" s="1025"/>
      <c r="I147" s="1025"/>
      <c r="J147" s="1026">
        <v>1</v>
      </c>
      <c r="K147" s="1026" t="s">
        <v>2791</v>
      </c>
      <c r="L147" s="1025" t="s">
        <v>2511</v>
      </c>
      <c r="M147" s="1069" t="s">
        <v>5766</v>
      </c>
      <c r="N147" s="1026" t="s">
        <v>2791</v>
      </c>
      <c r="O147" s="1026"/>
      <c r="P147" s="1026"/>
      <c r="Q147" s="1026"/>
      <c r="R147" s="1025"/>
      <c r="S147" s="1025"/>
      <c r="T147" s="1026"/>
      <c r="U147" s="1026"/>
      <c r="V147" s="1026"/>
      <c r="W147" s="1026"/>
      <c r="X147" s="1026"/>
      <c r="Y147" s="1026"/>
      <c r="Z147" s="1026"/>
      <c r="AA147" s="1026"/>
      <c r="AB147" s="1026"/>
      <c r="AC147" s="1026"/>
      <c r="AD147" s="1025"/>
      <c r="AE147" s="1026"/>
      <c r="AF147" s="1025"/>
      <c r="AG147" s="1025"/>
    </row>
    <row r="148" spans="1:33" ht="29.1" hidden="1">
      <c r="A148" s="1026"/>
      <c r="B148" s="1026"/>
      <c r="C148" s="1025" t="s">
        <v>42</v>
      </c>
      <c r="D148" s="1025" t="s">
        <v>42</v>
      </c>
      <c r="E148" s="1025" t="s">
        <v>53</v>
      </c>
      <c r="F148" s="1025" t="s">
        <v>5770</v>
      </c>
      <c r="G148" s="1025"/>
      <c r="H148" s="1025"/>
      <c r="I148" s="1025"/>
      <c r="J148" s="1026">
        <v>1</v>
      </c>
      <c r="K148" s="1026" t="s">
        <v>2791</v>
      </c>
      <c r="L148" s="1025" t="s">
        <v>2511</v>
      </c>
      <c r="M148" s="1069" t="s">
        <v>5766</v>
      </c>
      <c r="N148" s="1026" t="s">
        <v>2791</v>
      </c>
      <c r="O148" s="1026"/>
      <c r="P148" s="1026"/>
      <c r="Q148" s="1026"/>
      <c r="R148" s="1025"/>
      <c r="S148" s="1025"/>
      <c r="T148" s="1026"/>
      <c r="U148" s="1026"/>
      <c r="V148" s="1026"/>
      <c r="W148" s="1026"/>
      <c r="X148" s="1026"/>
      <c r="Y148" s="1026"/>
      <c r="Z148" s="1026"/>
      <c r="AA148" s="1026"/>
      <c r="AB148" s="1026"/>
      <c r="AC148" s="1026"/>
      <c r="AD148" s="1025"/>
      <c r="AE148" s="1026"/>
      <c r="AF148" s="1025"/>
      <c r="AG148" s="1025"/>
    </row>
  </sheetData>
  <autoFilter ref="A1:AK148" xr:uid="{5346BF8D-C9B1-48AC-9D05-4A0CCC2FD1EB}">
    <filterColumn colId="2">
      <filters>
        <filter val="AYO Kasir"/>
      </filters>
    </filterColumn>
  </autoFilter>
  <conditionalFormatting sqref="F15:F56 F2:F3 G13:G14 F5:F12">
    <cfRule type="duplicateValues" dxfId="90" priority="217"/>
  </conditionalFormatting>
  <conditionalFormatting sqref="F82">
    <cfRule type="duplicateValues" dxfId="89" priority="11"/>
  </conditionalFormatting>
  <conditionalFormatting sqref="F99">
    <cfRule type="duplicateValues" dxfId="88" priority="9"/>
  </conditionalFormatting>
  <conditionalFormatting sqref="F108">
    <cfRule type="duplicateValues" dxfId="87" priority="18"/>
  </conditionalFormatting>
  <conditionalFormatting sqref="F129">
    <cfRule type="duplicateValues" dxfId="86" priority="7"/>
    <cfRule type="duplicateValues" dxfId="85" priority="8"/>
  </conditionalFormatting>
  <conditionalFormatting sqref="F131">
    <cfRule type="duplicateValues" dxfId="84" priority="4"/>
  </conditionalFormatting>
  <conditionalFormatting sqref="F138 F133 F112:F114 H110 F107:F108 F118:F121 F123:F126 F1:F3 F83:F99 F5:F81 F140:F143 F145:F148 H144 F150:F1048576">
    <cfRule type="duplicateValues" dxfId="83" priority="31"/>
    <cfRule type="duplicateValues" dxfId="82" priority="32"/>
  </conditionalFormatting>
  <conditionalFormatting sqref="G49:G56 G2:G12 G15:G47 H14">
    <cfRule type="duplicateValues" dxfId="81" priority="30"/>
  </conditionalFormatting>
  <conditionalFormatting sqref="G99">
    <cfRule type="duplicateValues" dxfId="80" priority="10"/>
  </conditionalFormatting>
  <conditionalFormatting sqref="G108">
    <cfRule type="duplicateValues" dxfId="79" priority="19"/>
  </conditionalFormatting>
  <conditionalFormatting sqref="G129">
    <cfRule type="duplicateValues" dxfId="78" priority="6"/>
  </conditionalFormatting>
  <conditionalFormatting sqref="G131">
    <cfRule type="duplicateValues" dxfId="77" priority="5"/>
  </conditionalFormatting>
  <conditionalFormatting sqref="G93:H93">
    <cfRule type="duplicateValues" dxfId="76" priority="25"/>
    <cfRule type="duplicateValues" dxfId="75" priority="26"/>
  </conditionalFormatting>
  <conditionalFormatting sqref="H92">
    <cfRule type="duplicateValues" dxfId="74" priority="27"/>
  </conditionalFormatting>
  <conditionalFormatting sqref="H94">
    <cfRule type="duplicateValues" dxfId="73" priority="23"/>
    <cfRule type="duplicateValues" dxfId="72" priority="24"/>
  </conditionalFormatting>
  <conditionalFormatting sqref="H98">
    <cfRule type="duplicateValues" dxfId="71" priority="139"/>
  </conditionalFormatting>
  <conditionalFormatting sqref="H99">
    <cfRule type="duplicateValues" dxfId="70" priority="1"/>
    <cfRule type="duplicateValues" dxfId="69" priority="2"/>
    <cfRule type="duplicateValues" dxfId="68" priority="3"/>
  </conditionalFormatting>
  <conditionalFormatting sqref="H107">
    <cfRule type="duplicateValues" dxfId="67" priority="20"/>
    <cfRule type="duplicateValues" dxfId="66" priority="21"/>
  </conditionalFormatting>
  <conditionalFormatting sqref="H112">
    <cfRule type="duplicateValues" dxfId="65" priority="16"/>
    <cfRule type="duplicateValues" dxfId="64" priority="17"/>
  </conditionalFormatting>
  <conditionalFormatting sqref="H113">
    <cfRule type="duplicateValues" dxfId="63" priority="14"/>
    <cfRule type="duplicateValues" dxfId="62" priority="15"/>
  </conditionalFormatting>
  <conditionalFormatting sqref="H114">
    <cfRule type="duplicateValues" dxfId="61" priority="12"/>
    <cfRule type="duplicateValues" dxfId="60" priority="13"/>
  </conditionalFormatting>
  <conditionalFormatting sqref="J144 G138 G133 G112:G114 G107:G108 G1:G47 H109 G118:G121 G123:G126 G49:G92 G94:G99 G140:G143 G145:G148 G150:G1048576">
    <cfRule type="duplicateValues" dxfId="59" priority="799"/>
  </conditionalFormatting>
  <dataValidations count="7">
    <dataValidation type="list" allowBlank="1" showInputMessage="1" showErrorMessage="1" sqref="X84:X98 R87 S90 X122:X129 R99 X137:X138 X131:X135 X100:X118 X45:X79 X81:X82 X120 X140:X143 X145:X1048576 X2:X43" xr:uid="{B8D54F1C-6392-4659-9322-CCCEFBEE8DC2}">
      <formula1>"0, 1, 2, 3, 4, 5, 6, 7, 8, 9, 10, 11, 12"</formula1>
    </dataValidation>
    <dataValidation type="list" allowBlank="1" showInputMessage="1" showErrorMessage="1" sqref="L58:L61 L41 M35 L2:L3 M65 L72 L76 L82 L84:L86 L88 L90:L97 L65:L68 L100:L118 L45:L51 L120:L128 L130:L131 L133 L136 L10:L11 L138:L142 L145:L148 L150:L1048576" xr:uid="{1A7BB501-22EB-48A1-919C-EC8088FA9BD8}">
      <formula1>"New, Enhancement, Bugs, Compliance, Carry Over"</formula1>
    </dataValidation>
    <dataValidation type="list" allowBlank="1" showInputMessage="1" showErrorMessage="1" sqref="Y84:Y98 S87 Y100:Y138 T90 S99 X136 Z136 X130 X80 Z80 Z130 Y140:Y1048576 Y2:Y82" xr:uid="{F6528DEA-B58C-4047-875A-482889A8F2D2}">
      <formula1>"Yes, No"</formula1>
    </dataValidation>
    <dataValidation type="list" allowBlank="1" showInputMessage="1" showErrorMessage="1" sqref="H66 I13 H25 J90:J131 J43:J82 J133:J138 J84:J88 J140:J143 J2:J41 J145:J148 J150:J1048576" xr:uid="{CDAA3462-273E-464C-AF8E-F247012FDFB0}">
      <formula1>"1, 2, 3, 4, 5, 6, 7, 8, 9, 10, 11, 12"</formula1>
    </dataValidation>
    <dataValidation allowBlank="1" showInputMessage="1" showErrorMessage="1" sqref="O1 O42:O44 O35 O26 AH42 O58:O69 O21 O125:O126 O128 O134:O135 O137 O72:O80 O139:P139 O87" xr:uid="{D80BCC26-F864-42E1-8C7D-4BD612F9C142}"/>
    <dataValidation type="list" allowBlank="1" showInputMessage="1" showErrorMessage="1" sqref="O41 R41:R55 R35:R38 R84 R71:R82 R91:R98 R57:R69 R100:R127 O131 R129:R131 R133:R135 R137:R138 R140:R143 R145:R1048576 R2:R30" xr:uid="{DC538E41-A842-4D6E-873F-8E4B9860D06C}">
      <formula1>"High, Medium, Low"</formula1>
    </dataValidation>
    <dataValidation type="list" allowBlank="1" showInputMessage="1" showErrorMessage="1" sqref="I66 K41 K131" xr:uid="{9B650EB6-C2A5-4CB5-B26D-974E411370AF}">
      <formula1>"2026, 2027,2025"</formula1>
    </dataValidation>
  </dataValidations>
  <hyperlinks>
    <hyperlink ref="AD20" r:id="rId1" display="https://pmicloud.sharepoint.com/:p:/r/teams/Comm.Deployment-Deployment-ID/Shared Documents/00. COMM_DEPLOYMENT/06. SPRINT/1. Sprint 2026/BRD 2026/Sprint 3 - BRD - Compile/Sprint 3 2026 - MyHero/Split Invoice Tax %26 Non Tax.pptx?d=wdddf0bb7b29c4f778940cd934490695e&amp;csf=1&amp;web=1&amp;e=orMppP" xr:uid="{C083C37D-7CEE-436F-964B-8579EAE76B4A}"/>
    <hyperlink ref="S48" r:id="rId2" xr:uid="{F6AA119E-D2E0-45BA-963C-3B5AC74706C4}"/>
    <hyperlink ref="S35" r:id="rId3" xr:uid="{AF4DC17A-CC7A-47E6-A7A3-B51C382EEEAF}"/>
    <hyperlink ref="S33" r:id="rId4" xr:uid="{CF629733-014E-471F-87AE-44F0BDD01CDA}"/>
    <hyperlink ref="S49" r:id="rId5" xr:uid="{BA21FC63-C893-480E-A80F-2BD62F6180E0}"/>
    <hyperlink ref="AD44" r:id="rId6" display="../../../:p:/g/personal/rtjandra_pmintl_net/IQDwepYzlGFDRpDhVq3JYbHuASpuytPI_lhvGQ5lsgOr8xE?e=xBNvMD" xr:uid="{64132BB1-8D64-43F7-B616-94E16BB2FDE5}"/>
    <hyperlink ref="AD43" r:id="rId7" display="../../../:p:/r/personal/rtjandra_pmintl_net/Documents/Documents/BRD 2026/BRD_PH_UIUX Revamp (Ph1).pptx?d=w885b731320664603964b3e60ab549f4f&amp;csf=1&amp;web=1&amp;e=XLURPg" xr:uid="{AE56F3E1-A3AD-4F14-BD98-1F78BF55F0BC}"/>
    <hyperlink ref="AD84" r:id="rId8" display="https://pmicloud.sharepoint.com/:p:/r/teams/Comm.Deployment-Deployment-ID/Shared Documents/00. COMM_DEPLOYMENT/06. SPRINT/1. Sprint 2026/BRD 2026/Sprint 3 - BRD - Compile/Sprint 3 2026 - MyHero/BRD - FMCG V2V.pptx?d=w4876430c8cba47aa93d3d039681dad92&amp;csf=1&amp;web=1&amp;e=dIR9V8" xr:uid="{786CFDBF-6B79-4F07-A277-5D7D92994E75}"/>
    <hyperlink ref="AD23" r:id="rId9" display="https://pmicloud.sharepoint.com/:p:/r/teams/Comm.Deployment-Deployment-ID/Shared Documents/00. COMM_DEPLOYMENT/06. SPRINT/1. Sprint 2026/BRD 2026/Sprint 3 - BRD - Compile/Sprint 3 2026 - MyHero/BRD - Report Filter Business Model.pptx?d=w89c65e47670b42baaefef4d78a0f870b&amp;csf=1&amp;web=1&amp;e=gyPxDC" xr:uid="{D81B9EF8-7672-4624-8665-D8FE3FDD0C81}"/>
    <hyperlink ref="AD25" r:id="rId10" display="https://pmicloud.sharepoint.com/:p:/r/teams/Comm.Deployment-Deployment-ID/_layouts/15/Doc.aspx?sourcedoc=%7BC94BF00D-574A-4C7C-8E3D-CA3D8749CF22%7D&amp;file=BRD%20-%20My%20Hero%20Customer%20Data%20Privacy.pptx&amp;action=edit&amp;mobileredirect=true" xr:uid="{D13608F9-CEAD-4051-BA62-00268D0AA158}"/>
    <hyperlink ref="AD24" r:id="rId11" display="https://pmicloud.sharepoint.com/:p:/r/teams/Comm.Deployment-Deployment-ID/Shared Documents/00. COMM_DEPLOYMENT/06. SPRINT/1. Sprint 2026/BRD 2026/Sprint 3 - BRD - Compile/Sprint 3 2026 - MyHero/BRD - Adjust product category to Busn Model.pptx?d=w2125b1ff09b2407f8637e6bf2aeb9c98&amp;csf=1&amp;web=1&amp;e=4UE7oE" xr:uid="{2CC4679C-512F-4D06-8B9D-130C6A1526C7}"/>
    <hyperlink ref="S140" r:id="rId12" xr:uid="{4F493A93-FD31-48C8-A278-08346675AA08}"/>
    <hyperlink ref="S28" r:id="rId13" display="https://jira.app.pconnect.biz/browse/CDE-46812" xr:uid="{F8E7B90A-CB5A-4567-AA25-A78EDD531920}"/>
    <hyperlink ref="S29" r:id="rId14" display="https://jira.app.pconnect.biz/browse/CDE-48550" xr:uid="{BB9482AA-96C8-4B6F-A8CE-1071EB92F0F8}"/>
    <hyperlink ref="S65" r:id="rId15" display="https://jira.app.pconnect.biz/browse/CDE-49319" xr:uid="{1E9AE6EA-ECAA-4181-A242-1C504C5098AC}"/>
    <hyperlink ref="AD36" r:id="rId16" display="https://pmicloud.sharepoint.com/:p:/r/teams/Comm.Deployment-Deployment-ID/Shared Documents/00. COMM_DEPLOYMENT/06. SPRINT/1. Sprint 2026/BRD 2026/Sprint 3 - BRD - Compile/Sprint 3 2026 - MyHero/BRD Enhancement and Revision for Batch JOB SOX SAP vs AYO Panamas.pptx?d=w9de96fc475e942b086067072383c6c1e&amp;csf=1&amp;web=1&amp;e=rhQp77" xr:uid="{26810832-51EE-448D-AE90-35FA7044581E}"/>
    <hyperlink ref="AD37" r:id="rId17" display="https://pmicloud.sharepoint.com/:p:/r/teams/Comm.Deployment-Deployment-ID/Shared Documents/00. COMM_DEPLOYMENT/06. SPRINT/1. Sprint 2026/BRD 2026/Sprint 3 - BRD - Compile/Sprint 3 2026 - MyHero/BRD Enhancement and Revision for Updating Batch Job Processing Time for SOX SO Autoreport (Panamas).pptx?d=w8d0e5d38fd1740f699bc2b338a2e8406&amp;csf=1&amp;web=1&amp;e=kihTqf" xr:uid="{734EE613-D1A5-44F3-BE7D-E967E39C4CDE}"/>
    <hyperlink ref="AD54" r:id="rId18" display="https://pmicloud.sharepoint.com/:p:/r/teams/Comm.Deployment-Deployment-ID/Shared Documents/00. COMM_DEPLOYMENT/06. SPRINT/1. Sprint 2026/BRD 2026/Sprint 2 - BRD - Compile/Sprint 2 2026 - MyHero/BRD Migrate Menu Principal to MYHERO BE.pptx?d=wb34955f7029c4ba482a7e5807cb3d4f7&amp;csf=1&amp;web=1&amp;e=LLlobC" xr:uid="{F0733A45-7F52-45F0-AD87-B722E6D6A260}"/>
    <hyperlink ref="AD124" r:id="rId19" display="https://pmicloud.sharepoint.com/:p:/r/teams/Comm.Deployment-Deployment-ID/Shared Documents/00. COMM_DEPLOYMENT/06. SPRINT/1. Sprint 2026/BRD 2026/Sprint 3 - BRD - Compile/Sprint 3 2026 - B2B - Toko, Principal, CITA, MITA, Mitra, Mitra Order/BRD - Coretax Integration Config - AYO Toko SFP update VAT.pptx?d=w9e67581c304946199705a1b7ad6321ba&amp;csf=1&amp;web=1&amp;e=DKuYxw" xr:uid="{ED6D0E6F-7BCD-4C3E-BC0D-F9A3EFD18D9D}"/>
    <hyperlink ref="AD97" r:id="rId20" xr:uid="{BD6D5E07-7F1D-4F7E-B7E1-CF88C0406B6F}"/>
    <hyperlink ref="AD95" r:id="rId21" xr:uid="{654BDC1B-88DA-41D6-AAD3-ED3F98500B83}"/>
    <hyperlink ref="AD96" r:id="rId22" xr:uid="{851FCFD1-2EAD-4C6B-85E1-F02F21129033}"/>
    <hyperlink ref="AD61" r:id="rId23" xr:uid="{A4792E13-C306-4830-BF3D-E6B7ADFC199C}"/>
    <hyperlink ref="AD94" r:id="rId24" xr:uid="{A841BF52-993F-4B74-94FE-A215FD17D188}"/>
    <hyperlink ref="AD120" r:id="rId25" display="https://pmicloud.sharepoint.com/:p:/r/teams/Comm.Deployment-Deployment-ID/Shared%20Documents/00.%20COMM_DEPLOYMENT/06.%20SPRINT/1.%20Sprint%202026/BRD%202026/Sprint%203%20-%20BRD%20-%20Compile/Sprint%203%202026%20-%20B2B%20-%20Toko,%20Principal,%20CITA,%20MITA,%20Mitra,%20Mitra%20Order/Sprint%203%202026%20-%20AYO%20Mitra%20Order%20-%20BPPB.pptx?d=wc9fd1b7a851340899a92eda6c00784cc&amp;csf=1&amp;web=1&amp;e=p2kQ6t" xr:uid="{75ACA03A-C524-4DD4-83DD-1EADC8E79DB1}"/>
    <hyperlink ref="AD115" r:id="rId26" display="https://pmicloud.sharepoint.com/:p:/r/teams/Comm.Deployment-Deployment-ID/Shared%20Documents/00.%20COMM_DEPLOYMENT/06.%20SPRINT/1.%20Sprint%202026/BRD%202026/Sprint%203%20-%20BRD%20-%20Compile/Sprint%203%202026%20-%20B2B%20-%20Toko,%20Principal,%20CITA,%20MITA,%20Mitra,%20Mitra%20Order/Sprint%203%202026%20-%20AYO%20Mitra%20Order%20-%20Sync%20Upload%20Improvement.pptx?d=w64637866817f42fe97dc0805db2d4437&amp;csf=1&amp;web=1&amp;e=yEGNS5" xr:uid="{963257CC-46E6-422F-B9B9-A190FC7B6671}"/>
    <hyperlink ref="AD38" r:id="rId27" display="https://pmicloud.sharepoint.com/:p:/r/teams/Comm.Deployment-Deployment-ID/Shared Documents/00. COMM_DEPLOYMENT/06. SPRINT/1. Sprint 2026/BRD 2026/Sprint 3 - BRD - Compile/Sprint 3 2026 - MyHero/BRD WEE Pre Order (Delivery Date Revision) - 2026.pptx?d=w48c7fa7fe6b14e818a3b79b981db2e10&amp;csf=1&amp;web=1&amp;e=L9r8ky" xr:uid="{3D0B268E-FF91-4D1D-8C95-54CD0BF8FC29}"/>
    <hyperlink ref="AD122" r:id="rId28" display="https://pmicloud.sharepoint.com/:p:/r/teams/Comm.Deployment-Deployment-ID/Shared Documents/00. COMM_DEPLOYMENT/06. SPRINT/1. Sprint 2026/BRD 2026/Sprint 3 - BRD - Compile/Sprint 3 2026 - B2B - Toko, Principal, CITA, MITA, Mitra, Mitra Order/BRD - AYO Toko SFP - Calibrating ACL in AYO Toko Post%E2%80%91Implementation of ACL from iSMS.pptx?d=w1a7fa7f7585b4173a9db3b7ce42cc920&amp;csf=1&amp;web=1&amp;e=qwO52I" xr:uid="{840C4C5A-BE7C-4215-B8E6-7B69630BDEB5}"/>
    <hyperlink ref="AD98" r:id="rId29" xr:uid="{E7D045BA-9CA4-402A-A89F-4735558B44C3}"/>
    <hyperlink ref="AD135" r:id="rId30" xr:uid="{CD81E7E0-942C-46CD-BCB7-150092EA965E}"/>
    <hyperlink ref="AD100" r:id="rId31" xr:uid="{686AEFE4-8A78-489E-BC27-FB9D9F57BA88}"/>
    <hyperlink ref="AD134" r:id="rId32" xr:uid="{7D991266-4857-4652-AB78-EBB1555210E5}"/>
    <hyperlink ref="AD63" r:id="rId33" xr:uid="{10C6C4F2-1C22-4581-B8FD-94F3CB8DAAAA}"/>
    <hyperlink ref="AD101" r:id="rId34" xr:uid="{A351D687-EBFE-4741-9509-36604ADDD506}"/>
    <hyperlink ref="AD102" r:id="rId35" xr:uid="{7D7AAA95-8B96-4450-A880-7B7DD7168480}"/>
    <hyperlink ref="AD48" r:id="rId36" xr:uid="{F4CC4098-0C55-4FB7-B201-11956BD10B12}"/>
    <hyperlink ref="AD35" r:id="rId37" xr:uid="{C7A53BEC-CF62-470D-A083-26654CF74F35}"/>
    <hyperlink ref="AD33" r:id="rId38" xr:uid="{660A7044-DE41-4421-B39C-9617002F7FDF}"/>
    <hyperlink ref="AD49" r:id="rId39" xr:uid="{71F5C74A-6254-4A5D-B60E-B3B3445E7363}"/>
    <hyperlink ref="AD127" r:id="rId40" display="BRD - AYO Principal - Gemini AI 3.0 API.pptx" xr:uid="{8E106A1C-9A94-4D49-893F-FA4C17ED7ABB}"/>
    <hyperlink ref="S96" r:id="rId41" display="https://wiki.app.pconnect.biz/spaces/CDE/pages/1588433163/PRD+CITA+-+Chatbot+to+detect+UOM" xr:uid="{1B3C9998-9092-47DD-B7D3-4C2FD5508E22}"/>
    <hyperlink ref="S94" r:id="rId42" xr:uid="{45B84A4F-A60B-4B90-9342-BD2F133AA1C3}"/>
    <hyperlink ref="S61" r:id="rId43" xr:uid="{47B10F10-644A-47B7-87D3-EA028160279A}"/>
    <hyperlink ref="S97" r:id="rId44" xr:uid="{64317D71-2AA0-4A3D-8443-3E5FE94B712D}"/>
    <hyperlink ref="S127" r:id="rId45" display="https://jira.app.pconnect.biz/browse/CDE-51933" xr:uid="{DF55BAFD-EF28-4E8D-8B0D-ABD6B6A92419}"/>
    <hyperlink ref="S95" r:id="rId46" xr:uid="{BBA7C66B-D815-4C4A-B26F-B29E4B4232A0}"/>
    <hyperlink ref="AD116" r:id="rId47" tooltip="Commercial Digital Ecosystem" display="https://wiki.app.pconnect.biz/spaces/CDE/pages/1586498383/PRD+%E2%80%93+AYO+Principal+-+Logo+Configuration+AYO+Principal+as+centralized+Logo+Source" xr:uid="{E59FA94F-D869-44AE-B76B-C7074E93A8F9}"/>
    <hyperlink ref="AD128" r:id="rId48" display="https://wiki.app.pconnect.biz/pages/viewpage.action?pageId=1435633501" xr:uid="{33EFE137-289D-4AC2-A4DF-6B685F14FA11}"/>
    <hyperlink ref="AD119" r:id="rId49" display="https://wiki.app.pconnect.biz/pages/viewpage.action?pageId=1435633919" xr:uid="{DF606602-87FC-49F0-8F70-3632635A30FF}"/>
    <hyperlink ref="AD142" r:id="rId50" display="https://wiki.app.pconnect.biz/spaces/CDE/pages/1511821950/PRD+AYO+Mitra+ID+-+Downline+Review+Acknowledgement+Mechanism+in+AYO+Mitra" xr:uid="{9519906E-4CCA-4997-AF7A-2FB86D5D5545}"/>
    <hyperlink ref="AD59" r:id="rId51" tooltip="Commercial Digital Ecosystem" display="https://wiki.app.pconnect.biz/spaces/CDE/pages/1545832364/PRD+AYO+Mitra+%E2%80%94+On%E2%80%91Demand+Auto%E2%80%91Cluster+Trigger+via+%E2%80%9CPilih+Otomatis%E2%80%9D+Button" xr:uid="{E9C6E881-AC63-4EFA-A708-C76D9AF76D89}"/>
    <hyperlink ref="AD103" r:id="rId52" display="https://wiki.app.pconnect.biz/spaces/CDE/pages/1568129562/PRD+AYO+Mitra+Plus+Hybrid+-+%E2%80%9CPengaturan+Salesman+Agen%E2%80%9D+%E2%80%93+Filter+Search+and+Multi%E2%80%91Select+Reclustering" xr:uid="{C84C1341-9F2D-492A-8097-879F7ECABEC4}"/>
    <hyperlink ref="AD118" r:id="rId53" display="https://wiki.app.pconnect.biz/spaces/CDE/pages/1566941543/PRD+AYO+Principal+AYO+Mitra+-+Provide+recommendation+cluster+for+AYO+Mitra+hybrid" xr:uid="{4ED3C237-4273-402E-A66F-231F0C63E04C}"/>
    <hyperlink ref="S50" r:id="rId54" xr:uid="{9F268ECA-1883-4D18-B595-7D133AB7EC3D}"/>
    <hyperlink ref="S100" r:id="rId55" xr:uid="{30AD4324-4065-4A79-9C5D-A992876CD2EA}"/>
    <hyperlink ref="S102" r:id="rId56" xr:uid="{77E130CA-EF66-4BEA-A11F-DFD93E849E35}"/>
    <hyperlink ref="S134" r:id="rId57" xr:uid="{77466562-7962-4586-9A93-0BEE0AC94B34}"/>
    <hyperlink ref="S136" r:id="rId58" xr:uid="{2D616986-6C5D-4354-92D9-75B379DFC9C2}"/>
    <hyperlink ref="S138" r:id="rId59" xr:uid="{E684064B-A273-4338-AB92-55FD932941E8}"/>
    <hyperlink ref="AD143" r:id="rId60" xr:uid="{4686366D-4539-4D34-B321-F8F7090A30F4}"/>
    <hyperlink ref="AD144" r:id="rId61" display="../../../:p:/g/personal/rtjandra_pmintl_net/IQBuyJQhBQY4R42im3OmVGcIAQ-0gJagvAIcJqagRmbFcOo?e=JQ90re" xr:uid="{2DE4DA98-4EBC-444B-B318-3F582583BC35}"/>
    <hyperlink ref="S144" r:id="rId62" display="https://jira.app.pconnect.biz/browse/CDE-43299" xr:uid="{6204E766-DBA7-46D9-9EA7-3D45EEE5F275}"/>
    <hyperlink ref="S124" r:id="rId63" xr:uid="{293319CD-BBBD-4C02-B56E-59FDF46BD74C}"/>
    <hyperlink ref="S122" r:id="rId64" xr:uid="{6A621929-1070-478D-9E41-CFC73D297E67}"/>
    <hyperlink ref="S69" r:id="rId65" xr:uid="{9B9D5357-AAE5-4F09-8595-7655B2248D79}"/>
  </hyperlinks>
  <pageMargins left="0.7" right="0.7" top="0.75" bottom="0.75" header="0.3" footer="0.3"/>
  <pageSetup orientation="portrait" r:id="rId66"/>
  <legacyDrawing r:id="rId67"/>
  <extLst>
    <ext xmlns:x14="http://schemas.microsoft.com/office/spreadsheetml/2009/9/main" uri="{CCE6A557-97BC-4b89-ADB6-D9C93CAAB3DF}">
      <x14:dataValidations xmlns:xm="http://schemas.microsoft.com/office/excel/2006/main" count="1">
        <x14:dataValidation type="list" allowBlank="1" showInputMessage="1" showErrorMessage="1" xr:uid="{7759CB35-55C6-4684-8F5A-C6CDF7A45320}">
          <x14:formula1>
            <xm:f>'Glossary Final Status'!$A$2:$A$7</xm:f>
          </x14:formula1>
          <xm:sqref>AG139:AG141 AG143 AG2:AG137</xm:sqref>
        </x14:dataValidation>
      </x14:dataValidations>
    </ext>
  </extLs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995F9-C94E-4BDE-B63A-298B405A8DC5}">
  <sheetPr codeName="Sheet45"/>
  <dimension ref="A1:AH659"/>
  <sheetViews>
    <sheetView zoomScale="78" zoomScaleNormal="115" zoomScaleSheetLayoutView="50" workbookViewId="0">
      <pane xSplit="6" ySplit="2" topLeftCell="O69" activePane="bottomRight" state="frozen"/>
      <selection pane="bottomRight" activeCell="C2" sqref="C2"/>
      <selection pane="bottomLeft" activeCell="A3" sqref="A3"/>
      <selection pane="topRight" activeCell="G1" sqref="G1"/>
    </sheetView>
  </sheetViews>
  <sheetFormatPr defaultColWidth="8.5703125" defaultRowHeight="14.45"/>
  <cols>
    <col min="1" max="1" width="8.5703125" style="821"/>
    <col min="2" max="2" width="15.5703125" style="821" customWidth="1"/>
    <col min="3" max="3" width="14.5703125" style="356" bestFit="1" customWidth="1"/>
    <col min="4" max="4" width="13.5703125" style="356" customWidth="1"/>
    <col min="5" max="5" width="17" style="356" customWidth="1"/>
    <col min="6" max="6" width="45.5703125" style="356" customWidth="1"/>
    <col min="7" max="7" width="42.5703125" style="356" customWidth="1"/>
    <col min="8" max="8" width="32.42578125" style="356" customWidth="1"/>
    <col min="9" max="9" width="35.42578125" style="356" customWidth="1"/>
    <col min="10" max="10" width="14" style="821" customWidth="1"/>
    <col min="11" max="11" width="34.5703125" style="356" customWidth="1"/>
    <col min="12" max="12" width="16" style="356" customWidth="1"/>
    <col min="13" max="13" width="16.42578125" style="1062" customWidth="1"/>
    <col min="14" max="14" width="14.5703125" style="821" customWidth="1"/>
    <col min="15" max="15" width="17" style="821" bestFit="1" customWidth="1"/>
    <col min="16" max="16" width="16.42578125" style="821" bestFit="1" customWidth="1"/>
    <col min="17" max="17" width="17" style="821" customWidth="1"/>
    <col min="18" max="18" width="16" style="356" customWidth="1"/>
    <col min="19" max="19" width="16.5703125" style="356" customWidth="1"/>
    <col min="20" max="22" width="22.5703125" style="821" customWidth="1"/>
    <col min="23" max="23" width="22" style="356" customWidth="1"/>
    <col min="24" max="24" width="17.5703125" style="821" customWidth="1"/>
    <col min="25" max="25" width="12.42578125" style="821" customWidth="1"/>
    <col min="26" max="26" width="14" style="356" customWidth="1"/>
    <col min="27" max="27" width="19.42578125" style="821" customWidth="1"/>
    <col min="28" max="29" width="22.42578125" style="356" customWidth="1"/>
    <col min="30" max="30" width="13" style="356" customWidth="1"/>
    <col min="31" max="31" width="14.5703125" style="821" hidden="1" customWidth="1"/>
    <col min="32" max="32" width="17" style="356" hidden="1" customWidth="1"/>
    <col min="33" max="33" width="21.5703125" style="356" hidden="1" customWidth="1"/>
    <col min="34" max="34" width="25.42578125" style="356" customWidth="1"/>
    <col min="35" max="16384" width="8.5703125" style="356"/>
  </cols>
  <sheetData>
    <row r="1" spans="1:34" s="812" customFormat="1" ht="10.5">
      <c r="A1" s="806"/>
      <c r="B1" s="1063" t="s">
        <v>2750</v>
      </c>
      <c r="C1" s="806" t="s">
        <v>2406</v>
      </c>
      <c r="D1" s="806" t="s">
        <v>2406</v>
      </c>
      <c r="E1" s="806" t="s">
        <v>2751</v>
      </c>
      <c r="F1" s="806" t="s">
        <v>2406</v>
      </c>
      <c r="G1" s="806" t="s">
        <v>2406</v>
      </c>
      <c r="H1" s="806" t="s">
        <v>2406</v>
      </c>
      <c r="I1" s="806" t="s">
        <v>2406</v>
      </c>
      <c r="J1" s="806" t="s">
        <v>2406</v>
      </c>
      <c r="K1" s="806" t="s">
        <v>2406</v>
      </c>
      <c r="L1" s="806" t="s">
        <v>2406</v>
      </c>
      <c r="M1" s="807" t="s">
        <v>2752</v>
      </c>
      <c r="N1" s="808" t="s">
        <v>2752</v>
      </c>
      <c r="O1" s="808" t="s">
        <v>2753</v>
      </c>
      <c r="P1" s="809" t="s">
        <v>2754</v>
      </c>
      <c r="Q1" s="810" t="s">
        <v>5771</v>
      </c>
      <c r="R1" s="808" t="s">
        <v>2752</v>
      </c>
      <c r="S1" s="808" t="s">
        <v>2752</v>
      </c>
      <c r="T1" s="808" t="s">
        <v>2752</v>
      </c>
      <c r="U1" s="808" t="s">
        <v>2752</v>
      </c>
      <c r="V1" s="811" t="s">
        <v>694</v>
      </c>
      <c r="W1" s="811" t="s">
        <v>694</v>
      </c>
      <c r="X1" s="811" t="s">
        <v>694</v>
      </c>
      <c r="Y1" s="811" t="s">
        <v>694</v>
      </c>
      <c r="Z1" s="811" t="s">
        <v>694</v>
      </c>
      <c r="AA1" s="811" t="s">
        <v>694</v>
      </c>
      <c r="AB1" s="811" t="s">
        <v>694</v>
      </c>
      <c r="AC1" s="811" t="s">
        <v>694</v>
      </c>
      <c r="AE1" s="1063" t="s">
        <v>2750</v>
      </c>
      <c r="AF1" s="1063" t="s">
        <v>2750</v>
      </c>
      <c r="AG1" s="1063" t="s">
        <v>2750</v>
      </c>
    </row>
    <row r="2" spans="1:34" s="820" customFormat="1" ht="29.1">
      <c r="A2" s="813" t="s">
        <v>6</v>
      </c>
      <c r="B2" s="813" t="s">
        <v>2756</v>
      </c>
      <c r="C2" s="813" t="s">
        <v>2145</v>
      </c>
      <c r="D2" s="813" t="s">
        <v>2571</v>
      </c>
      <c r="E2" s="813" t="s">
        <v>2147</v>
      </c>
      <c r="F2" s="813" t="s">
        <v>837</v>
      </c>
      <c r="G2" s="813" t="s">
        <v>10</v>
      </c>
      <c r="H2" s="813" t="s">
        <v>11</v>
      </c>
      <c r="I2" s="813" t="s">
        <v>2550</v>
      </c>
      <c r="J2" s="813" t="s">
        <v>3825</v>
      </c>
      <c r="K2" s="813" t="s">
        <v>2737</v>
      </c>
      <c r="L2" s="813" t="s">
        <v>2422</v>
      </c>
      <c r="M2" s="814" t="s">
        <v>2759</v>
      </c>
      <c r="N2" s="815" t="s">
        <v>2760</v>
      </c>
      <c r="O2" s="815" t="s">
        <v>2761</v>
      </c>
      <c r="P2" s="816" t="s">
        <v>2149</v>
      </c>
      <c r="Q2" s="817" t="s">
        <v>2762</v>
      </c>
      <c r="R2" s="815" t="s">
        <v>2763</v>
      </c>
      <c r="S2" s="815" t="s">
        <v>2764</v>
      </c>
      <c r="T2" s="815" t="s">
        <v>2765</v>
      </c>
      <c r="U2" s="815" t="s">
        <v>2766</v>
      </c>
      <c r="V2" s="818" t="s">
        <v>2767</v>
      </c>
      <c r="W2" s="818" t="s">
        <v>2768</v>
      </c>
      <c r="X2" s="818" t="s">
        <v>2769</v>
      </c>
      <c r="Y2" s="818" t="s">
        <v>2770</v>
      </c>
      <c r="Z2" s="818" t="s">
        <v>2771</v>
      </c>
      <c r="AA2" s="818" t="s">
        <v>4147</v>
      </c>
      <c r="AB2" s="818" t="s">
        <v>2774</v>
      </c>
      <c r="AC2" s="818" t="s">
        <v>2391</v>
      </c>
      <c r="AD2" s="820" t="s">
        <v>2369</v>
      </c>
      <c r="AE2" s="813" t="s">
        <v>2775</v>
      </c>
      <c r="AF2" s="813" t="s">
        <v>2776</v>
      </c>
      <c r="AG2" s="813" t="s">
        <v>2777</v>
      </c>
      <c r="AH2" s="820" t="s">
        <v>999</v>
      </c>
    </row>
    <row r="3" spans="1:34" ht="130.5">
      <c r="A3" s="1026"/>
      <c r="B3" s="356" t="s">
        <v>3942</v>
      </c>
      <c r="C3" s="1025" t="s">
        <v>985</v>
      </c>
      <c r="D3" s="1025" t="s">
        <v>1948</v>
      </c>
      <c r="E3" s="1025" t="s">
        <v>3943</v>
      </c>
      <c r="F3" s="1026" t="s">
        <v>3944</v>
      </c>
      <c r="G3" s="1026" t="s">
        <v>3945</v>
      </c>
      <c r="H3" s="1086"/>
      <c r="I3" s="821" t="s">
        <v>3946</v>
      </c>
      <c r="J3" s="1026">
        <v>3</v>
      </c>
      <c r="K3" s="1033" t="s">
        <v>3947</v>
      </c>
      <c r="L3" s="1033" t="s">
        <v>2525</v>
      </c>
      <c r="M3" s="1069">
        <v>45687</v>
      </c>
      <c r="N3" s="822" t="s">
        <v>1580</v>
      </c>
      <c r="O3" s="1026">
        <v>47.5</v>
      </c>
      <c r="P3" s="821">
        <v>0</v>
      </c>
      <c r="Q3" s="1026"/>
      <c r="R3" s="1025"/>
      <c r="S3" s="1129" t="s">
        <v>5772</v>
      </c>
      <c r="T3" s="1026"/>
      <c r="U3" s="1026"/>
      <c r="V3" s="1026"/>
      <c r="W3" s="1025"/>
      <c r="X3" s="1026"/>
      <c r="Y3" s="1026"/>
      <c r="Z3" s="1025"/>
      <c r="AA3" s="1026"/>
      <c r="AB3" s="1025"/>
      <c r="AC3" s="1025"/>
      <c r="AD3" s="1093" t="s">
        <v>5250</v>
      </c>
      <c r="AE3" s="1026">
        <v>1</v>
      </c>
      <c r="AF3" s="1026">
        <v>1</v>
      </c>
      <c r="AG3" s="1033" t="s">
        <v>5773</v>
      </c>
      <c r="AH3" s="1026" t="s">
        <v>5251</v>
      </c>
    </row>
    <row r="4" spans="1:34" ht="72.599999999999994">
      <c r="A4" s="1026"/>
      <c r="B4" s="1026" t="s">
        <v>4384</v>
      </c>
      <c r="C4" s="356" t="s">
        <v>985</v>
      </c>
      <c r="D4" s="356" t="s">
        <v>526</v>
      </c>
      <c r="E4" s="356" t="s">
        <v>2188</v>
      </c>
      <c r="F4" s="356" t="s">
        <v>4188</v>
      </c>
      <c r="G4" s="356" t="s">
        <v>4188</v>
      </c>
      <c r="H4" s="1033"/>
      <c r="I4" s="821"/>
      <c r="J4" s="1026">
        <v>3</v>
      </c>
      <c r="K4" s="1033" t="s">
        <v>4385</v>
      </c>
      <c r="L4" s="1025" t="s">
        <v>2511</v>
      </c>
      <c r="M4" s="1069" t="s">
        <v>653</v>
      </c>
      <c r="N4" s="822" t="s">
        <v>1580</v>
      </c>
      <c r="O4" s="1026" t="s">
        <v>4962</v>
      </c>
      <c r="P4" s="1026"/>
      <c r="Q4" s="1026"/>
      <c r="R4" s="1025"/>
      <c r="S4" s="1130" t="s">
        <v>4565</v>
      </c>
      <c r="T4" s="1026"/>
      <c r="U4" s="1026"/>
      <c r="V4" s="1026"/>
      <c r="W4" s="1025"/>
      <c r="X4" s="1026"/>
      <c r="Y4" s="1026"/>
      <c r="Z4" s="1025"/>
      <c r="AA4" s="1026"/>
      <c r="AB4" s="1025"/>
      <c r="AC4" s="1025"/>
      <c r="AD4" s="1025"/>
      <c r="AE4" s="1026">
        <v>10</v>
      </c>
      <c r="AF4" s="1026">
        <v>1</v>
      </c>
      <c r="AG4" s="1033" t="s">
        <v>5773</v>
      </c>
      <c r="AH4" s="1026" t="s">
        <v>5774</v>
      </c>
    </row>
    <row r="5" spans="1:34" ht="170.25" customHeight="1">
      <c r="A5" s="1026"/>
      <c r="B5" s="1026" t="s">
        <v>5023</v>
      </c>
      <c r="C5" s="1025" t="s">
        <v>985</v>
      </c>
      <c r="D5" s="1025" t="s">
        <v>4523</v>
      </c>
      <c r="E5" s="1025" t="s">
        <v>4559</v>
      </c>
      <c r="F5" s="1025" t="s">
        <v>5775</v>
      </c>
      <c r="G5" s="1025" t="s">
        <v>5024</v>
      </c>
      <c r="H5" s="1025"/>
      <c r="I5" s="821"/>
      <c r="J5" s="1026">
        <v>3</v>
      </c>
      <c r="K5" s="1033" t="s">
        <v>5025</v>
      </c>
      <c r="L5" s="821" t="s">
        <v>1669</v>
      </c>
      <c r="M5" s="1084" t="s">
        <v>653</v>
      </c>
      <c r="N5" s="1033" t="s">
        <v>217</v>
      </c>
      <c r="O5" s="1026">
        <v>42</v>
      </c>
      <c r="P5" s="1026">
        <v>0</v>
      </c>
      <c r="Q5" s="1026"/>
      <c r="R5" s="1025"/>
      <c r="S5" s="1129" t="s">
        <v>5026</v>
      </c>
      <c r="T5" s="1026"/>
      <c r="U5" s="1026"/>
      <c r="V5" s="1026"/>
      <c r="W5" s="1025"/>
      <c r="X5" s="1026"/>
      <c r="Y5" s="1026"/>
      <c r="Z5" s="1025"/>
      <c r="AA5" s="1026"/>
      <c r="AB5" s="1025"/>
      <c r="AC5" s="1025"/>
      <c r="AD5" s="1025"/>
      <c r="AE5" s="1026">
        <v>10</v>
      </c>
      <c r="AF5" s="1026">
        <v>1</v>
      </c>
      <c r="AG5" s="1033" t="s">
        <v>5773</v>
      </c>
      <c r="AH5" s="1026" t="s">
        <v>5027</v>
      </c>
    </row>
    <row r="6" spans="1:34" ht="80.099999999999994" customHeight="1">
      <c r="A6" s="1026"/>
      <c r="B6" s="821" t="s">
        <v>4508</v>
      </c>
      <c r="C6" s="356" t="s">
        <v>985</v>
      </c>
      <c r="D6" s="356" t="s">
        <v>1948</v>
      </c>
      <c r="E6" s="832" t="s">
        <v>4509</v>
      </c>
      <c r="F6" s="800" t="s">
        <v>4510</v>
      </c>
      <c r="G6" s="356" t="s">
        <v>4511</v>
      </c>
      <c r="H6" s="822"/>
      <c r="I6" s="821"/>
      <c r="J6" s="821">
        <v>3</v>
      </c>
      <c r="K6" s="822" t="s">
        <v>4471</v>
      </c>
      <c r="L6" s="821" t="s">
        <v>1669</v>
      </c>
      <c r="M6" s="1062" t="s">
        <v>653</v>
      </c>
      <c r="N6" s="822" t="s">
        <v>1580</v>
      </c>
      <c r="O6" s="1031">
        <v>220</v>
      </c>
      <c r="P6" s="1031">
        <v>0</v>
      </c>
      <c r="Q6" s="1026"/>
      <c r="R6" s="1025"/>
      <c r="S6" s="830" t="s">
        <v>4512</v>
      </c>
      <c r="T6" s="1026"/>
      <c r="U6" s="1026"/>
      <c r="V6" s="1026"/>
      <c r="W6" s="1025"/>
      <c r="X6" s="1026"/>
      <c r="Y6" s="1026"/>
      <c r="Z6" s="1025"/>
      <c r="AA6" s="1026"/>
      <c r="AB6" s="1025"/>
      <c r="AC6" s="1025"/>
      <c r="AD6" s="1025"/>
      <c r="AE6" s="1026">
        <v>10</v>
      </c>
      <c r="AF6" s="1026">
        <v>1</v>
      </c>
      <c r="AG6" s="1033" t="s">
        <v>5773</v>
      </c>
      <c r="AH6" s="821" t="s">
        <v>4879</v>
      </c>
    </row>
    <row r="7" spans="1:34" ht="132" customHeight="1">
      <c r="A7" s="1026"/>
      <c r="B7" s="1026" t="s">
        <v>5369</v>
      </c>
      <c r="C7" s="356" t="s">
        <v>985</v>
      </c>
      <c r="D7" s="356" t="s">
        <v>1948</v>
      </c>
      <c r="E7" s="356" t="s">
        <v>2188</v>
      </c>
      <c r="F7" s="356" t="s">
        <v>5370</v>
      </c>
      <c r="G7" s="356" t="s">
        <v>5371</v>
      </c>
      <c r="H7" s="822"/>
      <c r="I7" s="821"/>
      <c r="J7" s="821">
        <v>3</v>
      </c>
      <c r="K7" s="822" t="s">
        <v>5372</v>
      </c>
      <c r="L7" s="821" t="s">
        <v>1669</v>
      </c>
      <c r="M7" s="824" t="s">
        <v>653</v>
      </c>
      <c r="N7" s="1026" t="s">
        <v>1580</v>
      </c>
      <c r="O7" s="1026">
        <v>16</v>
      </c>
      <c r="P7" s="821">
        <v>0</v>
      </c>
      <c r="Q7" s="1026"/>
      <c r="R7" s="1025"/>
      <c r="S7" s="1129" t="s">
        <v>5373</v>
      </c>
      <c r="T7" s="1026"/>
      <c r="U7" s="1026"/>
      <c r="V7" s="1026"/>
      <c r="W7" s="1025"/>
      <c r="X7" s="1026"/>
      <c r="Y7" s="1026"/>
      <c r="Z7" s="1025"/>
      <c r="AA7" s="1026"/>
      <c r="AB7" s="1025"/>
      <c r="AC7" s="1025"/>
      <c r="AD7" s="1025"/>
      <c r="AE7" s="1026">
        <v>9</v>
      </c>
      <c r="AF7" s="1026">
        <v>1</v>
      </c>
      <c r="AG7" s="1033" t="s">
        <v>5773</v>
      </c>
      <c r="AH7" s="821"/>
    </row>
    <row r="8" spans="1:34" ht="80.099999999999994" customHeight="1">
      <c r="A8" s="1026"/>
      <c r="B8" s="1026" t="s">
        <v>4522</v>
      </c>
      <c r="C8" s="356" t="s">
        <v>985</v>
      </c>
      <c r="D8" s="356" t="s">
        <v>4523</v>
      </c>
      <c r="E8" s="356" t="s">
        <v>2188</v>
      </c>
      <c r="F8" s="356" t="s">
        <v>4524</v>
      </c>
      <c r="G8" s="356" t="s">
        <v>4525</v>
      </c>
      <c r="H8" s="822"/>
      <c r="I8" s="821"/>
      <c r="J8" s="821">
        <v>3</v>
      </c>
      <c r="K8" s="1033" t="s">
        <v>4385</v>
      </c>
      <c r="L8" s="821" t="s">
        <v>2525</v>
      </c>
      <c r="M8" s="824" t="s">
        <v>653</v>
      </c>
      <c r="N8" s="821" t="s">
        <v>89</v>
      </c>
      <c r="O8" s="821">
        <v>102.6</v>
      </c>
      <c r="Q8" s="1026"/>
      <c r="R8" s="1025"/>
      <c r="S8" s="1129" t="s">
        <v>5776</v>
      </c>
      <c r="T8" s="1026">
        <v>6</v>
      </c>
      <c r="U8" s="1026"/>
      <c r="W8" s="1025"/>
      <c r="X8" s="1026"/>
      <c r="Y8" s="1026"/>
      <c r="Z8" s="1025"/>
      <c r="AA8" s="1026"/>
      <c r="AB8" s="1025"/>
      <c r="AC8" s="1025"/>
      <c r="AD8" s="404" t="s">
        <v>4921</v>
      </c>
      <c r="AE8" s="1026">
        <v>10</v>
      </c>
      <c r="AF8" s="1026">
        <v>1</v>
      </c>
      <c r="AG8" s="1033" t="s">
        <v>5773</v>
      </c>
      <c r="AH8" s="821"/>
    </row>
    <row r="9" spans="1:34" ht="72.599999999999994">
      <c r="A9" s="1026"/>
      <c r="B9" s="1026" t="s">
        <v>5380</v>
      </c>
      <c r="C9" s="356" t="s">
        <v>985</v>
      </c>
      <c r="D9" s="356" t="s">
        <v>3093</v>
      </c>
      <c r="E9" s="356" t="s">
        <v>2188</v>
      </c>
      <c r="F9" s="356" t="s">
        <v>5381</v>
      </c>
      <c r="G9" s="356" t="s">
        <v>5382</v>
      </c>
      <c r="H9" s="822" t="s">
        <v>5383</v>
      </c>
      <c r="I9" s="821"/>
      <c r="J9" s="821">
        <v>3</v>
      </c>
      <c r="K9" s="822"/>
      <c r="L9" s="821" t="s">
        <v>2511</v>
      </c>
      <c r="M9" s="824" t="s">
        <v>653</v>
      </c>
      <c r="N9" s="821" t="s">
        <v>89</v>
      </c>
      <c r="O9" s="821">
        <v>0</v>
      </c>
      <c r="Q9" s="1026"/>
      <c r="R9" s="1025"/>
      <c r="S9" s="830" t="s">
        <v>5777</v>
      </c>
      <c r="T9" s="1026"/>
      <c r="U9" s="1026"/>
      <c r="V9" s="1026"/>
      <c r="W9" s="1025"/>
      <c r="X9" s="1026"/>
      <c r="Y9" s="1026"/>
      <c r="Z9" s="1025"/>
      <c r="AA9" s="1026"/>
      <c r="AB9" s="1025"/>
      <c r="AC9" s="1025"/>
      <c r="AD9" s="1025"/>
      <c r="AE9" s="1026">
        <v>1</v>
      </c>
      <c r="AF9" s="1026">
        <v>1</v>
      </c>
      <c r="AG9" s="1033" t="s">
        <v>5773</v>
      </c>
      <c r="AH9" s="821"/>
    </row>
    <row r="10" spans="1:34" ht="80.099999999999994" customHeight="1">
      <c r="A10" s="1026"/>
      <c r="B10" s="821" t="s">
        <v>5216</v>
      </c>
      <c r="C10" s="356" t="s">
        <v>985</v>
      </c>
      <c r="D10" s="356" t="s">
        <v>1948</v>
      </c>
      <c r="E10" s="356" t="s">
        <v>5217</v>
      </c>
      <c r="F10" s="356" t="s">
        <v>1873</v>
      </c>
      <c r="G10" s="356" t="s">
        <v>1874</v>
      </c>
      <c r="H10" s="822" t="s">
        <v>1875</v>
      </c>
      <c r="I10" s="821"/>
      <c r="J10" s="821">
        <v>3</v>
      </c>
      <c r="K10" s="822" t="s">
        <v>3336</v>
      </c>
      <c r="L10" s="821" t="s">
        <v>2958</v>
      </c>
      <c r="M10" s="824" t="s">
        <v>653</v>
      </c>
      <c r="N10" s="821" t="s">
        <v>1580</v>
      </c>
      <c r="O10" s="821">
        <v>7</v>
      </c>
      <c r="Q10" s="1026"/>
      <c r="R10" s="1025"/>
      <c r="S10" s="1129" t="s">
        <v>1877</v>
      </c>
      <c r="T10" s="1026"/>
      <c r="U10" s="1026"/>
      <c r="W10" s="1025"/>
      <c r="X10" s="1026"/>
      <c r="Y10" s="1026"/>
      <c r="Z10" s="1025"/>
      <c r="AA10" s="1026"/>
      <c r="AB10" s="1025"/>
      <c r="AC10" s="1025"/>
      <c r="AD10" s="1025"/>
      <c r="AE10" s="1026">
        <v>10</v>
      </c>
      <c r="AF10" s="1026">
        <v>1</v>
      </c>
      <c r="AG10" s="1033" t="s">
        <v>5773</v>
      </c>
      <c r="AH10" s="821" t="s">
        <v>583</v>
      </c>
    </row>
    <row r="11" spans="1:34" ht="80.099999999999994" customHeight="1">
      <c r="A11" s="1026"/>
      <c r="B11" s="1026" t="s">
        <v>5188</v>
      </c>
      <c r="C11" s="356" t="s">
        <v>985</v>
      </c>
      <c r="D11" s="356" t="s">
        <v>526</v>
      </c>
      <c r="E11" s="356" t="s">
        <v>2188</v>
      </c>
      <c r="F11" s="356" t="s">
        <v>5189</v>
      </c>
      <c r="G11" s="356" t="s">
        <v>5190</v>
      </c>
      <c r="H11" s="822"/>
      <c r="I11" s="821"/>
      <c r="J11" s="821">
        <v>3</v>
      </c>
      <c r="K11" s="822"/>
      <c r="L11" s="1026" t="s">
        <v>2958</v>
      </c>
      <c r="M11" s="1027" t="s">
        <v>653</v>
      </c>
      <c r="N11" s="821" t="s">
        <v>89</v>
      </c>
      <c r="O11" s="821">
        <v>10</v>
      </c>
      <c r="Q11" s="1026"/>
      <c r="R11" s="1025"/>
      <c r="S11" s="830" t="s">
        <v>5192</v>
      </c>
      <c r="T11" s="1026"/>
      <c r="U11" s="1026"/>
      <c r="V11" s="1026"/>
      <c r="W11" s="1025"/>
      <c r="X11" s="1026"/>
      <c r="Y11" s="1026"/>
      <c r="Z11" s="1025"/>
      <c r="AA11" s="1026"/>
      <c r="AB11" s="1025"/>
      <c r="AC11" s="1025"/>
      <c r="AD11" s="1025"/>
      <c r="AE11" s="1026">
        <v>10</v>
      </c>
      <c r="AF11" s="1026">
        <v>1</v>
      </c>
      <c r="AG11" s="1033" t="s">
        <v>5773</v>
      </c>
      <c r="AH11" s="821" t="s">
        <v>583</v>
      </c>
    </row>
    <row r="12" spans="1:34" ht="80.099999999999994" customHeight="1">
      <c r="A12" s="1026"/>
      <c r="B12" s="1026" t="s">
        <v>5218</v>
      </c>
      <c r="C12" s="356" t="s">
        <v>985</v>
      </c>
      <c r="D12" s="356" t="s">
        <v>1948</v>
      </c>
      <c r="E12" s="356" t="s">
        <v>5219</v>
      </c>
      <c r="F12" s="356" t="s">
        <v>411</v>
      </c>
      <c r="G12" s="356" t="s">
        <v>412</v>
      </c>
      <c r="H12" s="822"/>
      <c r="I12" s="821"/>
      <c r="J12" s="821">
        <v>3</v>
      </c>
      <c r="K12" s="822" t="s">
        <v>5025</v>
      </c>
      <c r="L12" s="821" t="s">
        <v>2958</v>
      </c>
      <c r="M12" s="824"/>
      <c r="N12" s="821" t="s">
        <v>217</v>
      </c>
      <c r="O12" s="821">
        <v>0</v>
      </c>
      <c r="R12" s="1025"/>
      <c r="S12" s="1129" t="s">
        <v>5220</v>
      </c>
      <c r="T12" s="1026"/>
      <c r="U12" s="1026"/>
      <c r="V12" s="1026"/>
      <c r="W12" s="1025"/>
      <c r="X12" s="1026"/>
      <c r="Y12" s="1026"/>
      <c r="Z12" s="1025"/>
      <c r="AA12" s="1026"/>
      <c r="AB12" s="1025"/>
      <c r="AC12" s="1025"/>
      <c r="AD12" s="1025"/>
      <c r="AE12" s="1026">
        <v>10</v>
      </c>
      <c r="AF12" s="1026">
        <v>1</v>
      </c>
      <c r="AG12" s="1033" t="s">
        <v>5773</v>
      </c>
      <c r="AH12" s="821" t="s">
        <v>413</v>
      </c>
    </row>
    <row r="13" spans="1:34" ht="80.099999999999994" customHeight="1">
      <c r="A13" s="1026"/>
      <c r="B13" s="1026" t="s">
        <v>4558</v>
      </c>
      <c r="C13" s="356" t="s">
        <v>985</v>
      </c>
      <c r="D13" s="356" t="s">
        <v>1948</v>
      </c>
      <c r="E13" s="356" t="s">
        <v>4559</v>
      </c>
      <c r="F13" s="356" t="s">
        <v>4560</v>
      </c>
      <c r="G13" s="356" t="s">
        <v>4560</v>
      </c>
      <c r="H13" s="822"/>
      <c r="I13" s="821"/>
      <c r="J13" s="821">
        <v>3</v>
      </c>
      <c r="K13" s="822"/>
      <c r="L13" s="821" t="s">
        <v>2511</v>
      </c>
      <c r="M13" s="824"/>
      <c r="N13" s="821" t="s">
        <v>4531</v>
      </c>
      <c r="O13" s="1026" t="s">
        <v>4962</v>
      </c>
      <c r="R13" s="1025"/>
      <c r="S13" s="1131" t="s">
        <v>4561</v>
      </c>
      <c r="T13" s="1026"/>
      <c r="U13" s="1026"/>
      <c r="V13" s="1026"/>
      <c r="W13" s="1025"/>
      <c r="X13" s="1026"/>
      <c r="Y13" s="1026"/>
      <c r="Z13" s="1025"/>
      <c r="AA13" s="1026"/>
      <c r="AB13" s="1025"/>
      <c r="AC13" s="1025"/>
      <c r="AD13" s="1025"/>
      <c r="AE13" s="1026">
        <v>10</v>
      </c>
      <c r="AF13" s="1026">
        <v>1</v>
      </c>
      <c r="AG13" s="1033" t="s">
        <v>5773</v>
      </c>
      <c r="AH13" s="821" t="s">
        <v>5221</v>
      </c>
    </row>
    <row r="14" spans="1:34" ht="80.099999999999994" customHeight="1">
      <c r="A14" s="1026"/>
      <c r="B14" s="821" t="s">
        <v>5364</v>
      </c>
      <c r="C14" s="356" t="s">
        <v>985</v>
      </c>
      <c r="D14" s="356" t="s">
        <v>5365</v>
      </c>
      <c r="E14" s="356" t="s">
        <v>5366</v>
      </c>
      <c r="F14" s="356" t="s">
        <v>2103</v>
      </c>
      <c r="G14" s="356" t="s">
        <v>2104</v>
      </c>
      <c r="H14" s="821"/>
      <c r="I14" s="821"/>
      <c r="J14" s="821">
        <v>3</v>
      </c>
      <c r="L14" s="821" t="s">
        <v>1669</v>
      </c>
      <c r="N14" s="821" t="s">
        <v>530</v>
      </c>
      <c r="O14" s="1026">
        <v>41</v>
      </c>
      <c r="P14" s="821">
        <v>0</v>
      </c>
      <c r="R14" s="1025"/>
      <c r="S14" s="830" t="s">
        <v>5367</v>
      </c>
      <c r="T14" s="1026"/>
      <c r="U14" s="1026"/>
      <c r="V14" s="1026"/>
      <c r="W14" s="1025"/>
      <c r="X14" s="1026"/>
      <c r="Y14" s="1026"/>
      <c r="Z14" s="1025"/>
      <c r="AA14" s="1026"/>
      <c r="AB14" s="1025"/>
      <c r="AC14" s="1025"/>
      <c r="AD14" s="1025"/>
      <c r="AE14" s="1026">
        <v>10</v>
      </c>
      <c r="AF14" s="1026">
        <v>1</v>
      </c>
      <c r="AG14" s="1033" t="s">
        <v>5773</v>
      </c>
      <c r="AH14" s="821"/>
    </row>
    <row r="15" spans="1:34" ht="126.75" customHeight="1">
      <c r="A15" s="1026"/>
      <c r="B15" s="821" t="s">
        <v>5374</v>
      </c>
      <c r="C15" s="356" t="s">
        <v>985</v>
      </c>
      <c r="D15" s="356" t="s">
        <v>3093</v>
      </c>
      <c r="E15" s="356" t="s">
        <v>5375</v>
      </c>
      <c r="F15" s="356" t="s">
        <v>5347</v>
      </c>
      <c r="G15" s="356" t="s">
        <v>5348</v>
      </c>
      <c r="H15" s="822" t="s">
        <v>5378</v>
      </c>
      <c r="J15" s="821">
        <v>3</v>
      </c>
      <c r="K15" s="822" t="s">
        <v>3107</v>
      </c>
      <c r="L15" s="821" t="s">
        <v>1669</v>
      </c>
      <c r="N15" s="821" t="s">
        <v>89</v>
      </c>
      <c r="O15" s="1026">
        <v>6</v>
      </c>
      <c r="P15" s="821">
        <v>0</v>
      </c>
      <c r="R15" s="1025"/>
      <c r="S15" s="830" t="s">
        <v>5379</v>
      </c>
      <c r="T15" s="1026"/>
      <c r="U15" s="1026"/>
      <c r="V15" s="1026"/>
      <c r="W15" s="1025"/>
      <c r="X15" s="1026"/>
      <c r="Y15" s="1026"/>
      <c r="Z15" s="1025"/>
      <c r="AA15" s="1026"/>
      <c r="AB15" s="1025"/>
      <c r="AC15" s="1025"/>
      <c r="AD15" s="1025"/>
      <c r="AE15" s="1026">
        <v>10</v>
      </c>
      <c r="AF15" s="1026">
        <v>1</v>
      </c>
      <c r="AG15" s="1033" t="s">
        <v>5773</v>
      </c>
      <c r="AH15" s="821"/>
    </row>
    <row r="16" spans="1:34" ht="80.099999999999994" customHeight="1">
      <c r="A16" s="1026"/>
      <c r="B16" s="356" t="s">
        <v>3677</v>
      </c>
      <c r="C16" s="356" t="s">
        <v>985</v>
      </c>
      <c r="D16" s="356" t="s">
        <v>985</v>
      </c>
      <c r="E16" s="356" t="s">
        <v>2188</v>
      </c>
      <c r="F16" s="356" t="s">
        <v>3119</v>
      </c>
      <c r="G16" s="356" t="s">
        <v>3120</v>
      </c>
      <c r="H16" s="822"/>
      <c r="I16" s="821" t="s">
        <v>5778</v>
      </c>
      <c r="J16" s="821">
        <v>3</v>
      </c>
      <c r="K16" s="822" t="s">
        <v>3107</v>
      </c>
      <c r="L16" s="821" t="s">
        <v>2525</v>
      </c>
      <c r="M16" s="1027"/>
      <c r="N16" s="821" t="s">
        <v>89</v>
      </c>
      <c r="O16" s="821">
        <v>22.799999999999997</v>
      </c>
      <c r="P16" s="1026"/>
      <c r="Q16" s="1026"/>
      <c r="R16" s="1025"/>
      <c r="S16" s="1129" t="s">
        <v>4552</v>
      </c>
      <c r="T16" s="1026">
        <v>1</v>
      </c>
      <c r="U16" s="1026"/>
      <c r="V16" s="1026"/>
      <c r="W16" s="1025"/>
      <c r="X16" s="1026"/>
      <c r="Y16" s="1026"/>
      <c r="Z16" s="1025"/>
      <c r="AA16" s="1026"/>
      <c r="AB16" s="1025"/>
      <c r="AC16" s="1025"/>
      <c r="AD16" s="404" t="s">
        <v>5196</v>
      </c>
      <c r="AE16" s="1026">
        <v>10</v>
      </c>
      <c r="AF16" s="1026">
        <v>1</v>
      </c>
      <c r="AG16" s="1033" t="s">
        <v>5773</v>
      </c>
      <c r="AH16" s="1026" t="s">
        <v>4912</v>
      </c>
    </row>
    <row r="17" spans="1:34" s="829" customFormat="1" ht="80.099999999999994" customHeight="1">
      <c r="A17" s="1076"/>
      <c r="B17" s="356" t="s">
        <v>3676</v>
      </c>
      <c r="C17" s="829" t="s">
        <v>985</v>
      </c>
      <c r="D17" s="829" t="s">
        <v>3093</v>
      </c>
      <c r="E17" s="829" t="s">
        <v>2188</v>
      </c>
      <c r="F17" s="829" t="s">
        <v>3105</v>
      </c>
      <c r="G17" s="829" t="s">
        <v>3106</v>
      </c>
      <c r="H17" s="1133"/>
      <c r="I17" s="1058"/>
      <c r="J17" s="1058">
        <v>3</v>
      </c>
      <c r="K17" s="1133" t="s">
        <v>3107</v>
      </c>
      <c r="L17" s="1058" t="s">
        <v>2525</v>
      </c>
      <c r="M17" s="1134"/>
      <c r="N17" s="1058" t="s">
        <v>89</v>
      </c>
      <c r="O17" s="1058">
        <v>9.5</v>
      </c>
      <c r="P17" s="821"/>
      <c r="Q17" s="1026"/>
      <c r="R17" s="1025"/>
      <c r="S17" s="830" t="s">
        <v>4551</v>
      </c>
      <c r="T17" s="1026">
        <v>1</v>
      </c>
      <c r="U17" s="1026"/>
      <c r="V17" s="1058"/>
      <c r="W17" s="1135"/>
      <c r="X17" s="1076"/>
      <c r="Y17" s="1076"/>
      <c r="Z17" s="1135"/>
      <c r="AA17" s="1076"/>
      <c r="AB17" s="1135"/>
      <c r="AC17" s="1135"/>
      <c r="AD17" s="1136" t="s">
        <v>5195</v>
      </c>
      <c r="AE17" s="1026"/>
      <c r="AF17" s="1026"/>
      <c r="AG17" s="1033"/>
      <c r="AH17" s="1076" t="s">
        <v>4912</v>
      </c>
    </row>
    <row r="18" spans="1:34" ht="80.099999999999994" customHeight="1">
      <c r="A18" s="1026"/>
      <c r="B18" s="1026" t="s">
        <v>4907</v>
      </c>
      <c r="C18" s="356" t="s">
        <v>985</v>
      </c>
      <c r="D18" s="356" t="s">
        <v>985</v>
      </c>
      <c r="E18" s="356" t="s">
        <v>2188</v>
      </c>
      <c r="F18" s="356" t="s">
        <v>4908</v>
      </c>
      <c r="G18" s="356" t="s">
        <v>4909</v>
      </c>
      <c r="H18" s="822"/>
      <c r="I18" s="821"/>
      <c r="J18" s="821">
        <v>3</v>
      </c>
      <c r="K18" s="822" t="s">
        <v>3107</v>
      </c>
      <c r="L18" s="821" t="s">
        <v>2525</v>
      </c>
      <c r="M18" s="824"/>
      <c r="N18" s="821" t="s">
        <v>89</v>
      </c>
      <c r="O18" s="821">
        <v>15.2</v>
      </c>
      <c r="Q18" s="1026"/>
      <c r="R18" s="1025"/>
      <c r="S18" s="830" t="s">
        <v>4910</v>
      </c>
      <c r="T18" s="1026">
        <v>1</v>
      </c>
      <c r="U18" s="1026"/>
      <c r="W18" s="1025"/>
      <c r="X18" s="1026"/>
      <c r="Y18" s="1026"/>
      <c r="Z18" s="1025"/>
      <c r="AA18" s="1026"/>
      <c r="AB18" s="1025"/>
      <c r="AC18" s="1025"/>
      <c r="AD18" s="404" t="s">
        <v>4911</v>
      </c>
      <c r="AE18" s="1026"/>
      <c r="AF18" s="1026"/>
      <c r="AG18" s="1033"/>
      <c r="AH18" s="1026" t="s">
        <v>4912</v>
      </c>
    </row>
    <row r="19" spans="1:34" ht="80.099999999999994" customHeight="1">
      <c r="A19" s="1026"/>
      <c r="B19" s="1026" t="s">
        <v>4913</v>
      </c>
      <c r="C19" s="356" t="s">
        <v>985</v>
      </c>
      <c r="D19" s="356" t="s">
        <v>3093</v>
      </c>
      <c r="E19" s="356" t="s">
        <v>2188</v>
      </c>
      <c r="F19" s="356" t="s">
        <v>4914</v>
      </c>
      <c r="G19" s="356" t="s">
        <v>4915</v>
      </c>
      <c r="H19" s="822"/>
      <c r="I19" s="821"/>
      <c r="J19" s="821">
        <v>3</v>
      </c>
      <c r="K19" s="822" t="s">
        <v>4916</v>
      </c>
      <c r="L19" s="821" t="s">
        <v>2525</v>
      </c>
      <c r="M19" s="824"/>
      <c r="N19" s="821" t="s">
        <v>89</v>
      </c>
      <c r="O19" s="821">
        <v>5.6999999999999993</v>
      </c>
      <c r="Q19" s="1026"/>
      <c r="R19" s="1025"/>
      <c r="S19" s="830"/>
      <c r="T19" s="1026"/>
      <c r="U19" s="1026"/>
      <c r="W19" s="1025"/>
      <c r="X19" s="1026"/>
      <c r="Y19" s="1026"/>
      <c r="Z19" s="1025"/>
      <c r="AA19" s="1026"/>
      <c r="AB19" s="1025"/>
      <c r="AC19" s="1025"/>
      <c r="AD19" s="404" t="s">
        <v>4918</v>
      </c>
      <c r="AE19" s="1026"/>
      <c r="AF19" s="1026"/>
      <c r="AG19" s="1033"/>
      <c r="AH19" s="1026" t="s">
        <v>4912</v>
      </c>
    </row>
    <row r="20" spans="1:34" ht="80.099999999999994" customHeight="1">
      <c r="A20" s="1026"/>
      <c r="B20" s="1026" t="s">
        <v>5432</v>
      </c>
      <c r="C20" s="356" t="s">
        <v>985</v>
      </c>
      <c r="D20" s="356" t="s">
        <v>3093</v>
      </c>
      <c r="E20" s="356" t="s">
        <v>2188</v>
      </c>
      <c r="F20" s="1025" t="s">
        <v>5433</v>
      </c>
      <c r="G20" s="356" t="s">
        <v>5434</v>
      </c>
      <c r="H20" s="822"/>
      <c r="I20" s="821"/>
      <c r="J20" s="821">
        <v>3</v>
      </c>
      <c r="K20" s="822" t="s">
        <v>5435</v>
      </c>
      <c r="L20" s="821" t="s">
        <v>2525</v>
      </c>
      <c r="M20" s="824"/>
      <c r="N20" s="821" t="s">
        <v>89</v>
      </c>
      <c r="O20" s="821">
        <v>5.6999999999999993</v>
      </c>
      <c r="Q20" s="1026"/>
      <c r="R20" s="1025"/>
      <c r="S20" s="830" t="s">
        <v>5431</v>
      </c>
      <c r="T20" s="1026"/>
      <c r="U20" s="1026"/>
      <c r="W20" s="1025"/>
      <c r="X20" s="1026"/>
      <c r="Y20" s="1026"/>
      <c r="Z20" s="1025"/>
      <c r="AA20" s="1026"/>
      <c r="AB20" s="1025"/>
      <c r="AC20" s="1025"/>
      <c r="AD20" s="404" t="s">
        <v>5437</v>
      </c>
      <c r="AE20" s="1026"/>
      <c r="AF20" s="1026"/>
      <c r="AG20" s="1033"/>
      <c r="AH20" s="1026" t="s">
        <v>4912</v>
      </c>
    </row>
    <row r="21" spans="1:34" ht="80.099999999999994" customHeight="1">
      <c r="A21" s="1026"/>
      <c r="B21" s="1026" t="s">
        <v>4528</v>
      </c>
      <c r="C21" s="356" t="s">
        <v>985</v>
      </c>
      <c r="D21" s="356" t="s">
        <v>526</v>
      </c>
      <c r="E21" s="356" t="s">
        <v>2186</v>
      </c>
      <c r="F21" s="356" t="s">
        <v>4529</v>
      </c>
      <c r="G21" s="356" t="s">
        <v>4530</v>
      </c>
      <c r="H21" s="822"/>
      <c r="I21" s="821"/>
      <c r="J21" s="821">
        <v>3</v>
      </c>
      <c r="K21" s="822"/>
      <c r="L21" s="821" t="s">
        <v>1669</v>
      </c>
      <c r="M21" s="824"/>
      <c r="N21" s="821" t="s">
        <v>4531</v>
      </c>
      <c r="O21" s="1026">
        <v>0</v>
      </c>
      <c r="P21" s="821">
        <v>0</v>
      </c>
      <c r="Q21" s="1026"/>
      <c r="R21" s="1025"/>
      <c r="S21" s="356" t="s">
        <v>4533</v>
      </c>
      <c r="T21" s="1026"/>
      <c r="U21" s="1026"/>
      <c r="W21" s="1025"/>
      <c r="X21" s="1026"/>
      <c r="Y21" s="1026"/>
      <c r="Z21" s="1025"/>
      <c r="AA21" s="1026"/>
      <c r="AB21" s="1025"/>
      <c r="AC21" s="1025"/>
      <c r="AD21" s="1025"/>
      <c r="AE21" s="1026">
        <v>10</v>
      </c>
      <c r="AF21" s="1026">
        <v>1</v>
      </c>
      <c r="AG21" s="1033" t="s">
        <v>5773</v>
      </c>
      <c r="AH21" s="1026" t="s">
        <v>4924</v>
      </c>
    </row>
    <row r="22" spans="1:34" ht="80.099999999999994" customHeight="1">
      <c r="A22" s="1026"/>
      <c r="B22" s="1026" t="s">
        <v>4543</v>
      </c>
      <c r="C22" s="356" t="s">
        <v>985</v>
      </c>
      <c r="D22" s="356" t="s">
        <v>1948</v>
      </c>
      <c r="E22" s="356" t="s">
        <v>2186</v>
      </c>
      <c r="F22" s="356" t="s">
        <v>4544</v>
      </c>
      <c r="G22" s="356" t="s">
        <v>4545</v>
      </c>
      <c r="H22" s="822"/>
      <c r="I22" s="821"/>
      <c r="J22" s="821">
        <v>3</v>
      </c>
      <c r="K22" s="822"/>
      <c r="L22" s="821" t="s">
        <v>1669</v>
      </c>
      <c r="M22" s="824"/>
      <c r="N22" s="821" t="s">
        <v>4531</v>
      </c>
      <c r="O22" s="1026">
        <v>0</v>
      </c>
      <c r="P22" s="821">
        <v>0</v>
      </c>
      <c r="Q22" s="1026"/>
      <c r="R22" s="1025"/>
      <c r="S22" s="1025" t="s">
        <v>4533</v>
      </c>
      <c r="T22" s="1026"/>
      <c r="U22" s="1026"/>
      <c r="V22" s="1026"/>
      <c r="W22" s="1025"/>
      <c r="X22" s="1026"/>
      <c r="Y22" s="1026"/>
      <c r="Z22" s="1025"/>
      <c r="AA22" s="1026"/>
      <c r="AB22" s="1025"/>
      <c r="AC22" s="1025"/>
      <c r="AD22" s="1025"/>
      <c r="AE22" s="1026">
        <v>10</v>
      </c>
      <c r="AF22" s="1026">
        <v>1</v>
      </c>
      <c r="AG22" s="1033" t="s">
        <v>5773</v>
      </c>
      <c r="AH22" s="1026" t="s">
        <v>4924</v>
      </c>
    </row>
    <row r="23" spans="1:34" ht="80.099999999999994" customHeight="1">
      <c r="A23" s="1026"/>
      <c r="B23" s="821" t="s">
        <v>3713</v>
      </c>
      <c r="C23" s="356" t="s">
        <v>985</v>
      </c>
      <c r="D23" s="356" t="s">
        <v>2042</v>
      </c>
      <c r="E23" s="356" t="s">
        <v>2042</v>
      </c>
      <c r="F23" s="356" t="s">
        <v>407</v>
      </c>
      <c r="G23" s="356" t="s">
        <v>408</v>
      </c>
      <c r="H23" s="822"/>
      <c r="I23" s="821"/>
      <c r="J23" s="821">
        <v>3</v>
      </c>
      <c r="K23" s="822"/>
      <c r="L23" s="821" t="s">
        <v>1669</v>
      </c>
      <c r="M23" s="1027"/>
      <c r="N23" s="821" t="s">
        <v>217</v>
      </c>
      <c r="O23" s="1026">
        <v>789</v>
      </c>
      <c r="P23" s="821">
        <v>0</v>
      </c>
      <c r="Q23" s="1026"/>
      <c r="R23" s="1025"/>
      <c r="S23" s="1025" t="s">
        <v>5779</v>
      </c>
      <c r="T23" s="1026"/>
      <c r="U23" s="1026"/>
      <c r="W23" s="1025"/>
      <c r="X23" s="1026"/>
      <c r="Y23" s="1026"/>
      <c r="Z23" s="1025"/>
      <c r="AA23" s="1026"/>
      <c r="AB23" s="1025"/>
      <c r="AC23" s="1025"/>
      <c r="AD23" s="1025"/>
      <c r="AE23" s="1026">
        <v>10</v>
      </c>
      <c r="AF23" s="1026">
        <v>1</v>
      </c>
      <c r="AG23" s="1033" t="s">
        <v>5773</v>
      </c>
      <c r="AH23" s="821" t="s">
        <v>4926</v>
      </c>
    </row>
    <row r="24" spans="1:34" ht="80.099999999999994" customHeight="1">
      <c r="A24" s="1026"/>
      <c r="B24" s="1026" t="s">
        <v>3713</v>
      </c>
      <c r="C24" s="356" t="s">
        <v>985</v>
      </c>
      <c r="D24" s="356" t="s">
        <v>1948</v>
      </c>
      <c r="E24" s="356" t="s">
        <v>2186</v>
      </c>
      <c r="F24" s="356" t="s">
        <v>553</v>
      </c>
      <c r="G24" s="356" t="s">
        <v>554</v>
      </c>
      <c r="H24" s="822"/>
      <c r="I24" s="821"/>
      <c r="J24" s="821">
        <v>3</v>
      </c>
      <c r="K24" s="822" t="s">
        <v>3336</v>
      </c>
      <c r="L24" s="821" t="s">
        <v>2958</v>
      </c>
      <c r="M24" s="824"/>
      <c r="N24" s="821" t="s">
        <v>4562</v>
      </c>
      <c r="O24" s="1026" t="s">
        <v>4962</v>
      </c>
      <c r="Q24" s="1026"/>
      <c r="R24" s="1025"/>
      <c r="S24" s="1025" t="s">
        <v>4563</v>
      </c>
      <c r="T24" s="1026"/>
      <c r="U24" s="1026"/>
      <c r="V24" s="1026"/>
      <c r="W24" s="1025"/>
      <c r="X24" s="1026"/>
      <c r="Y24" s="1026"/>
      <c r="Z24" s="1025"/>
      <c r="AA24" s="1026"/>
      <c r="AB24" s="1025"/>
      <c r="AC24" s="1025"/>
      <c r="AD24" s="1025"/>
      <c r="AE24" s="1026">
        <v>10</v>
      </c>
      <c r="AF24" s="1026">
        <v>1</v>
      </c>
      <c r="AG24" s="1033" t="s">
        <v>5773</v>
      </c>
      <c r="AH24" s="821" t="s">
        <v>583</v>
      </c>
    </row>
    <row r="25" spans="1:34" ht="173.25" customHeight="1">
      <c r="A25" s="1026"/>
      <c r="B25" s="1026" t="s">
        <v>5358</v>
      </c>
      <c r="C25" s="356" t="s">
        <v>985</v>
      </c>
      <c r="D25" s="356" t="s">
        <v>5359</v>
      </c>
      <c r="E25" s="356" t="s">
        <v>5360</v>
      </c>
      <c r="F25" s="356" t="s">
        <v>5361</v>
      </c>
      <c r="G25" s="356" t="s">
        <v>5362</v>
      </c>
      <c r="H25" s="822"/>
      <c r="I25" s="821"/>
      <c r="J25" s="821">
        <v>3</v>
      </c>
      <c r="K25" s="822"/>
      <c r="L25" s="821" t="s">
        <v>1669</v>
      </c>
      <c r="M25" s="1061"/>
      <c r="N25" s="821" t="s">
        <v>1580</v>
      </c>
      <c r="O25" s="1026">
        <v>106.75</v>
      </c>
      <c r="P25" s="821">
        <v>0</v>
      </c>
      <c r="R25" s="1025"/>
      <c r="S25" s="356" t="s">
        <v>5780</v>
      </c>
      <c r="T25" s="1026"/>
      <c r="U25" s="1026"/>
      <c r="W25" s="1025"/>
      <c r="X25" s="1026"/>
      <c r="Y25" s="1026"/>
      <c r="Z25" s="1025"/>
      <c r="AA25" s="1026"/>
      <c r="AB25" s="1025"/>
      <c r="AC25" s="1025"/>
      <c r="AD25" s="1025"/>
      <c r="AE25" s="1026">
        <v>10</v>
      </c>
      <c r="AF25" s="1026">
        <v>1</v>
      </c>
      <c r="AG25" s="1033" t="s">
        <v>5773</v>
      </c>
      <c r="AH25" s="821"/>
    </row>
    <row r="26" spans="1:34" ht="80.099999999999994" customHeight="1">
      <c r="A26" s="1026"/>
      <c r="B26" s="1026" t="s">
        <v>5199</v>
      </c>
      <c r="C26" s="356" t="s">
        <v>985</v>
      </c>
      <c r="D26" s="356" t="s">
        <v>5200</v>
      </c>
      <c r="E26" s="356" t="s">
        <v>2163</v>
      </c>
      <c r="F26" s="356" t="s">
        <v>5201</v>
      </c>
      <c r="G26" s="356" t="s">
        <v>5202</v>
      </c>
      <c r="H26" s="1021"/>
      <c r="I26" s="1035"/>
      <c r="J26" s="821">
        <v>3</v>
      </c>
      <c r="K26" s="822"/>
      <c r="L26" s="821" t="s">
        <v>2958</v>
      </c>
      <c r="M26" s="824"/>
      <c r="N26" s="821" t="s">
        <v>1580</v>
      </c>
      <c r="O26" s="821">
        <v>10</v>
      </c>
      <c r="R26" s="1025"/>
      <c r="S26" s="1025" t="s">
        <v>5781</v>
      </c>
      <c r="T26" s="1026"/>
      <c r="U26" s="1026"/>
      <c r="V26" s="1075"/>
      <c r="W26" s="1025"/>
      <c r="X26" s="1026"/>
      <c r="Y26" s="1026"/>
      <c r="Z26" s="1025"/>
      <c r="AA26" s="1026"/>
      <c r="AB26" s="1025"/>
      <c r="AC26" s="1025"/>
      <c r="AD26" s="1025"/>
      <c r="AE26" s="1026">
        <v>2</v>
      </c>
      <c r="AF26" s="1025"/>
      <c r="AG26" s="1025"/>
      <c r="AH26" s="821" t="s">
        <v>583</v>
      </c>
    </row>
    <row r="27" spans="1:34" ht="75" customHeight="1">
      <c r="A27" s="1026"/>
      <c r="B27" s="1026" t="s">
        <v>5398</v>
      </c>
      <c r="C27" s="356" t="s">
        <v>42</v>
      </c>
      <c r="D27" s="356" t="s">
        <v>94</v>
      </c>
      <c r="E27" s="356" t="s">
        <v>5399</v>
      </c>
      <c r="F27" s="356" t="s">
        <v>2241</v>
      </c>
      <c r="G27" s="356" t="s">
        <v>2242</v>
      </c>
      <c r="H27" s="822" t="s">
        <v>2242</v>
      </c>
      <c r="I27" s="821" t="s">
        <v>2243</v>
      </c>
      <c r="J27" s="821">
        <v>2</v>
      </c>
      <c r="K27" s="822" t="s">
        <v>5400</v>
      </c>
      <c r="L27" s="356" t="s">
        <v>2958</v>
      </c>
      <c r="M27" s="1027">
        <v>45989</v>
      </c>
      <c r="N27" s="821" t="s">
        <v>958</v>
      </c>
      <c r="O27" s="821">
        <v>10</v>
      </c>
      <c r="P27" s="1026"/>
      <c r="Q27" s="1026"/>
      <c r="R27" s="1025"/>
      <c r="S27" s="1025"/>
      <c r="T27" s="1026"/>
      <c r="U27" s="1026"/>
      <c r="V27" s="1024">
        <v>46073</v>
      </c>
      <c r="W27" s="1025"/>
      <c r="X27" s="1026"/>
      <c r="Y27" s="1026"/>
      <c r="Z27" s="1025"/>
      <c r="AA27" s="1026"/>
      <c r="AB27" s="1025"/>
      <c r="AC27" s="1025"/>
      <c r="AD27" s="1025"/>
      <c r="AE27" s="1026">
        <v>1</v>
      </c>
      <c r="AF27" s="1025"/>
      <c r="AG27" s="1025"/>
      <c r="AH27" s="1026"/>
    </row>
    <row r="28" spans="1:34" ht="62.1" customHeight="1">
      <c r="A28" s="1026"/>
      <c r="B28" s="821" t="s">
        <v>5402</v>
      </c>
      <c r="C28" s="356" t="s">
        <v>42</v>
      </c>
      <c r="D28" s="356" t="s">
        <v>94</v>
      </c>
      <c r="E28" s="356" t="s">
        <v>5399</v>
      </c>
      <c r="F28" s="356" t="s">
        <v>2222</v>
      </c>
      <c r="G28" s="356" t="s">
        <v>2223</v>
      </c>
      <c r="H28" s="822" t="s">
        <v>5403</v>
      </c>
      <c r="I28" s="821" t="s">
        <v>3293</v>
      </c>
      <c r="J28" s="821">
        <v>2</v>
      </c>
      <c r="K28" s="822" t="s">
        <v>5400</v>
      </c>
      <c r="L28" s="356" t="s">
        <v>2958</v>
      </c>
      <c r="M28" s="1027">
        <v>45989</v>
      </c>
      <c r="N28" s="821" t="s">
        <v>958</v>
      </c>
      <c r="O28" s="1026">
        <v>30</v>
      </c>
      <c r="P28" s="1026"/>
      <c r="Q28" s="1026"/>
      <c r="R28" s="1025"/>
      <c r="S28" s="1025"/>
      <c r="T28" s="1026"/>
      <c r="U28" s="1026"/>
      <c r="V28" s="1075">
        <v>46073</v>
      </c>
      <c r="W28" s="1025"/>
      <c r="X28" s="1026"/>
      <c r="Y28" s="1026"/>
      <c r="Z28" s="1025"/>
      <c r="AA28" s="1026"/>
      <c r="AB28" s="1025"/>
      <c r="AC28" s="1025"/>
      <c r="AD28" s="1025"/>
      <c r="AE28" s="1026">
        <v>10</v>
      </c>
      <c r="AF28" s="1025"/>
      <c r="AG28" s="1025"/>
      <c r="AH28" s="821"/>
    </row>
    <row r="29" spans="1:34" ht="129.6" customHeight="1">
      <c r="A29" s="1026"/>
      <c r="B29" s="821" t="s">
        <v>5038</v>
      </c>
      <c r="C29" s="356" t="s">
        <v>42</v>
      </c>
      <c r="D29" s="356" t="s">
        <v>42</v>
      </c>
      <c r="E29" s="356" t="s">
        <v>2211</v>
      </c>
      <c r="F29" s="786" t="s">
        <v>5039</v>
      </c>
      <c r="G29" s="356" t="s">
        <v>2216</v>
      </c>
      <c r="H29" s="822" t="s">
        <v>5040</v>
      </c>
      <c r="I29" s="821" t="s">
        <v>2217</v>
      </c>
      <c r="J29" s="821">
        <v>2</v>
      </c>
      <c r="K29" s="822" t="s">
        <v>4942</v>
      </c>
      <c r="L29" s="356" t="s">
        <v>2211</v>
      </c>
      <c r="M29" s="1069">
        <v>46027</v>
      </c>
      <c r="N29" s="821" t="s">
        <v>2791</v>
      </c>
      <c r="O29" s="1026">
        <v>30</v>
      </c>
      <c r="P29" s="1026"/>
      <c r="Q29" s="1026"/>
      <c r="R29" s="1025"/>
      <c r="S29" s="540" t="s">
        <v>5041</v>
      </c>
      <c r="T29" s="1026"/>
      <c r="U29" s="1026"/>
      <c r="V29" s="1075" t="s">
        <v>4944</v>
      </c>
      <c r="W29" s="1026"/>
      <c r="X29" s="1026"/>
      <c r="Y29" s="1026"/>
      <c r="Z29" s="1025"/>
      <c r="AA29" s="1026"/>
      <c r="AB29" s="1025"/>
      <c r="AC29" s="1025"/>
      <c r="AD29" s="1025"/>
      <c r="AE29" s="1026">
        <v>10</v>
      </c>
      <c r="AF29" s="1025"/>
      <c r="AG29" s="1025"/>
      <c r="AH29" s="821"/>
    </row>
    <row r="30" spans="1:34" ht="72" customHeight="1">
      <c r="A30" s="1026"/>
      <c r="B30" s="821" t="s">
        <v>4939</v>
      </c>
      <c r="C30" s="356" t="s">
        <v>42</v>
      </c>
      <c r="D30" s="356" t="s">
        <v>42</v>
      </c>
      <c r="E30" s="356" t="s">
        <v>2211</v>
      </c>
      <c r="F30" s="356" t="s">
        <v>4940</v>
      </c>
      <c r="G30" s="356" t="s">
        <v>2219</v>
      </c>
      <c r="H30" s="821" t="s">
        <v>4941</v>
      </c>
      <c r="I30" s="821" t="s">
        <v>2220</v>
      </c>
      <c r="J30" s="821">
        <v>2</v>
      </c>
      <c r="K30" s="822" t="s">
        <v>4942</v>
      </c>
      <c r="L30" s="356" t="s">
        <v>2211</v>
      </c>
      <c r="M30" s="1069">
        <v>46027</v>
      </c>
      <c r="N30" s="821" t="s">
        <v>2791</v>
      </c>
      <c r="O30" s="1026">
        <v>30</v>
      </c>
      <c r="P30" s="1026"/>
      <c r="Q30" s="1026"/>
      <c r="R30" s="1025"/>
      <c r="S30" s="1138" t="s">
        <v>4943</v>
      </c>
      <c r="T30" s="1026"/>
      <c r="U30" s="1026"/>
      <c r="V30" s="1075" t="s">
        <v>4944</v>
      </c>
      <c r="W30" s="1026"/>
      <c r="X30" s="1026"/>
      <c r="Y30" s="1026"/>
      <c r="Z30" s="1025"/>
      <c r="AA30" s="1026"/>
      <c r="AB30" s="1025"/>
      <c r="AC30" s="1025"/>
      <c r="AD30" s="1025"/>
      <c r="AE30" s="1026">
        <v>1</v>
      </c>
      <c r="AF30" s="1025"/>
      <c r="AG30" s="1025"/>
      <c r="AH30" s="821"/>
    </row>
    <row r="31" spans="1:34" ht="82.35" customHeight="1">
      <c r="A31" s="1026"/>
      <c r="B31" s="821" t="s">
        <v>5286</v>
      </c>
      <c r="C31" s="356" t="s">
        <v>42</v>
      </c>
      <c r="D31" s="356" t="s">
        <v>180</v>
      </c>
      <c r="E31" s="356" t="s">
        <v>4160</v>
      </c>
      <c r="F31" s="786" t="s">
        <v>4582</v>
      </c>
      <c r="G31" s="356" t="s">
        <v>2235</v>
      </c>
      <c r="H31" s="1070" t="s">
        <v>3293</v>
      </c>
      <c r="I31" s="822" t="s">
        <v>2236</v>
      </c>
      <c r="J31" s="821">
        <v>3</v>
      </c>
      <c r="K31" s="822" t="s">
        <v>5287</v>
      </c>
      <c r="L31" s="356" t="s">
        <v>2958</v>
      </c>
      <c r="M31" s="1069">
        <v>46058</v>
      </c>
      <c r="N31" s="821" t="s">
        <v>2844</v>
      </c>
      <c r="O31" s="1026">
        <v>80</v>
      </c>
      <c r="P31" s="1026"/>
      <c r="Q31" s="1026"/>
      <c r="R31" s="1025"/>
      <c r="S31" s="1025" t="s">
        <v>5782</v>
      </c>
      <c r="T31" s="1026"/>
      <c r="U31" s="1026"/>
      <c r="V31" s="1075">
        <v>46078</v>
      </c>
      <c r="W31" s="1025"/>
      <c r="X31" s="1026"/>
      <c r="Y31" s="1026"/>
      <c r="Z31" s="1025"/>
      <c r="AA31" s="1026"/>
      <c r="AB31" s="1025"/>
      <c r="AC31" s="1025"/>
      <c r="AD31" s="1025"/>
      <c r="AE31" s="1026">
        <v>2</v>
      </c>
      <c r="AF31" s="1025"/>
      <c r="AG31" s="1025"/>
      <c r="AH31" s="821"/>
    </row>
    <row r="32" spans="1:34" ht="176.25" customHeight="1">
      <c r="A32" s="1026"/>
      <c r="B32" s="821" t="s">
        <v>5407</v>
      </c>
      <c r="C32" s="1025" t="s">
        <v>263</v>
      </c>
      <c r="D32" s="356" t="s">
        <v>5408</v>
      </c>
      <c r="E32" s="356" t="s">
        <v>2326</v>
      </c>
      <c r="F32" s="356" t="s">
        <v>2327</v>
      </c>
      <c r="G32" s="356" t="s">
        <v>5409</v>
      </c>
      <c r="H32" s="822" t="s">
        <v>5410</v>
      </c>
      <c r="I32" s="821" t="s">
        <v>2329</v>
      </c>
      <c r="J32" s="821">
        <v>2</v>
      </c>
      <c r="K32" s="822" t="s">
        <v>5411</v>
      </c>
      <c r="L32" s="821" t="s">
        <v>2511</v>
      </c>
      <c r="M32" s="1027" t="s">
        <v>5412</v>
      </c>
      <c r="N32" s="821" t="s">
        <v>1634</v>
      </c>
      <c r="O32" s="1026">
        <v>60</v>
      </c>
      <c r="P32" s="1026">
        <v>1</v>
      </c>
      <c r="Q32" s="1026"/>
      <c r="R32" s="1106">
        <v>46045</v>
      </c>
      <c r="S32" s="1025" t="s">
        <v>5783</v>
      </c>
      <c r="T32" s="1026">
        <v>3</v>
      </c>
      <c r="U32" s="1026"/>
      <c r="V32" s="1069" t="s">
        <v>4944</v>
      </c>
      <c r="W32" s="1025"/>
      <c r="X32" s="1026"/>
      <c r="Y32" s="1026"/>
      <c r="Z32" s="1025"/>
      <c r="AA32" s="1026"/>
      <c r="AB32" s="1025"/>
      <c r="AC32" s="1025"/>
      <c r="AD32" s="1025"/>
      <c r="AE32" s="1026">
        <v>2</v>
      </c>
      <c r="AF32" s="1025"/>
      <c r="AG32" s="1025"/>
      <c r="AH32" s="821"/>
    </row>
    <row r="33" spans="1:34" ht="89.85" customHeight="1">
      <c r="A33" s="1026"/>
      <c r="B33" s="821" t="s">
        <v>5414</v>
      </c>
      <c r="C33" s="356" t="s">
        <v>42</v>
      </c>
      <c r="D33" s="356" t="s">
        <v>5415</v>
      </c>
      <c r="E33" s="356" t="s">
        <v>2254</v>
      </c>
      <c r="F33" s="356" t="s">
        <v>2351</v>
      </c>
      <c r="G33" s="356" t="s">
        <v>5416</v>
      </c>
      <c r="H33" s="1068" t="s">
        <v>5417</v>
      </c>
      <c r="I33" s="1068" t="s">
        <v>3293</v>
      </c>
      <c r="J33" s="821">
        <v>2</v>
      </c>
      <c r="K33" s="822" t="s">
        <v>5418</v>
      </c>
      <c r="L33" s="356" t="s">
        <v>2958</v>
      </c>
      <c r="M33" s="1069">
        <v>46028</v>
      </c>
      <c r="N33" s="821" t="s">
        <v>1167</v>
      </c>
      <c r="O33" s="1026">
        <v>10</v>
      </c>
      <c r="P33" s="1026"/>
      <c r="Q33" s="1026"/>
      <c r="R33" s="1075"/>
      <c r="S33" s="1078"/>
      <c r="T33" s="1026"/>
      <c r="U33" s="1026"/>
      <c r="V33" s="356" t="s">
        <v>583</v>
      </c>
      <c r="W33" s="1025" t="s">
        <v>583</v>
      </c>
      <c r="X33" s="1026"/>
      <c r="Y33" s="1026"/>
      <c r="Z33" s="1025"/>
      <c r="AA33" s="1026"/>
      <c r="AB33" s="1025" t="s">
        <v>5419</v>
      </c>
      <c r="AC33" s="1025"/>
      <c r="AD33" s="1025"/>
      <c r="AE33" s="1026">
        <v>1</v>
      </c>
      <c r="AF33" s="1025"/>
      <c r="AG33" s="1025"/>
      <c r="AH33" s="821"/>
    </row>
    <row r="34" spans="1:34" ht="332.25" customHeight="1">
      <c r="A34" s="1026"/>
      <c r="B34" s="821" t="s">
        <v>5015</v>
      </c>
      <c r="C34" s="1025" t="s">
        <v>263</v>
      </c>
      <c r="D34" s="356" t="s">
        <v>263</v>
      </c>
      <c r="E34" s="356" t="s">
        <v>5421</v>
      </c>
      <c r="F34" s="786" t="s">
        <v>5016</v>
      </c>
      <c r="G34" s="356" t="s">
        <v>5017</v>
      </c>
      <c r="H34" s="356" t="s">
        <v>5069</v>
      </c>
      <c r="J34" s="821">
        <v>3</v>
      </c>
      <c r="K34" s="356" t="s">
        <v>4954</v>
      </c>
      <c r="L34" s="356" t="s">
        <v>2525</v>
      </c>
      <c r="M34" s="1069"/>
      <c r="N34" s="821" t="s">
        <v>1634</v>
      </c>
      <c r="O34" s="1026">
        <v>20</v>
      </c>
      <c r="P34" s="1026">
        <v>5</v>
      </c>
      <c r="Q34" s="1026"/>
      <c r="R34" s="1025"/>
      <c r="S34" s="597" t="s">
        <v>5019</v>
      </c>
      <c r="T34" s="1026"/>
      <c r="U34" s="1026"/>
      <c r="V34" s="821" t="s">
        <v>583</v>
      </c>
      <c r="W34" s="821" t="s">
        <v>583</v>
      </c>
      <c r="X34" s="1026"/>
      <c r="Y34" s="1026"/>
      <c r="Z34" s="1025"/>
      <c r="AA34" s="1026"/>
      <c r="AB34" s="1025" t="s">
        <v>5423</v>
      </c>
      <c r="AC34" s="1025"/>
      <c r="AD34" s="1025"/>
      <c r="AE34" s="1026"/>
      <c r="AF34" s="1025"/>
      <c r="AG34" s="1025"/>
    </row>
    <row r="35" spans="1:34" ht="35.85" customHeight="1">
      <c r="A35" s="1026"/>
      <c r="B35" s="1123" t="s">
        <v>5414</v>
      </c>
      <c r="C35" s="356" t="s">
        <v>42</v>
      </c>
      <c r="D35" s="356" t="s">
        <v>5086</v>
      </c>
      <c r="E35" s="356" t="s">
        <v>5087</v>
      </c>
      <c r="F35" s="356" t="s">
        <v>5441</v>
      </c>
      <c r="G35" s="356" t="s">
        <v>5089</v>
      </c>
      <c r="H35" s="356" t="s">
        <v>5090</v>
      </c>
      <c r="K35" s="356" t="s">
        <v>5092</v>
      </c>
      <c r="L35" s="356" t="s">
        <v>2958</v>
      </c>
      <c r="N35" s="821" t="s">
        <v>958</v>
      </c>
      <c r="O35" s="821">
        <v>21</v>
      </c>
      <c r="P35" s="1026"/>
      <c r="Q35" s="1026"/>
      <c r="R35" s="1025"/>
      <c r="T35" s="1026"/>
      <c r="U35" s="1026"/>
      <c r="V35" s="1024"/>
      <c r="W35" s="1026"/>
      <c r="X35" s="1026"/>
      <c r="Y35" s="1026"/>
      <c r="Z35" s="1025"/>
      <c r="AA35" s="1026"/>
      <c r="AB35" s="1025"/>
      <c r="AC35" s="1025"/>
      <c r="AD35" s="1025"/>
      <c r="AE35" s="1026" t="e">
        <v>#VALUE!</v>
      </c>
      <c r="AF35" s="1025"/>
      <c r="AG35" s="1025"/>
    </row>
    <row r="36" spans="1:34" ht="307.5" customHeight="1">
      <c r="A36" s="1026"/>
      <c r="B36" s="821" t="s">
        <v>4950</v>
      </c>
      <c r="C36" s="1025" t="s">
        <v>263</v>
      </c>
      <c r="D36" s="356" t="s">
        <v>263</v>
      </c>
      <c r="E36" s="356" t="s">
        <v>5429</v>
      </c>
      <c r="F36" s="786" t="s">
        <v>5045</v>
      </c>
      <c r="G36" s="356" t="s">
        <v>5017</v>
      </c>
      <c r="H36" s="356" t="s">
        <v>5046</v>
      </c>
      <c r="J36" s="821">
        <v>3</v>
      </c>
      <c r="K36" s="356" t="s">
        <v>4954</v>
      </c>
      <c r="L36" s="356" t="s">
        <v>2525</v>
      </c>
      <c r="M36" s="1069"/>
      <c r="N36" s="821" t="s">
        <v>1634</v>
      </c>
      <c r="O36" s="1026">
        <v>15</v>
      </c>
      <c r="P36" s="821">
        <v>5</v>
      </c>
      <c r="Q36" s="1026"/>
      <c r="R36" s="1025"/>
      <c r="S36" s="597" t="s">
        <v>5047</v>
      </c>
      <c r="T36" s="1026"/>
      <c r="U36" s="1026"/>
      <c r="V36" s="821" t="s">
        <v>583</v>
      </c>
      <c r="W36" s="821" t="s">
        <v>583</v>
      </c>
      <c r="X36" s="1026"/>
      <c r="Y36" s="1026"/>
      <c r="Z36" s="1025"/>
      <c r="AA36" s="1026"/>
      <c r="AB36" s="1025" t="s">
        <v>5423</v>
      </c>
      <c r="AC36" s="1025"/>
      <c r="AD36" s="1025"/>
      <c r="AE36" s="1026"/>
      <c r="AF36" s="1025"/>
      <c r="AG36" s="1025"/>
      <c r="AH36" s="1025"/>
    </row>
    <row r="37" spans="1:34" ht="187.5" customHeight="1">
      <c r="A37" s="1026"/>
      <c r="B37" s="1026" t="s">
        <v>4950</v>
      </c>
      <c r="C37" s="356" t="s">
        <v>263</v>
      </c>
      <c r="D37" s="356" t="s">
        <v>263</v>
      </c>
      <c r="E37" s="356" t="s">
        <v>5421</v>
      </c>
      <c r="F37" s="786" t="s">
        <v>5068</v>
      </c>
      <c r="G37" s="356" t="s">
        <v>5017</v>
      </c>
      <c r="H37" s="356" t="s">
        <v>5069</v>
      </c>
      <c r="I37" s="1025"/>
      <c r="J37" s="821">
        <v>3</v>
      </c>
      <c r="K37" s="356" t="s">
        <v>4954</v>
      </c>
      <c r="L37" s="356" t="s">
        <v>2525</v>
      </c>
      <c r="N37" s="821" t="s">
        <v>1634</v>
      </c>
      <c r="O37" s="821">
        <v>20</v>
      </c>
      <c r="P37" s="1026">
        <v>5</v>
      </c>
      <c r="Q37" s="1026"/>
      <c r="R37" s="1025"/>
      <c r="S37" s="597" t="s">
        <v>5070</v>
      </c>
      <c r="T37" s="1026"/>
      <c r="U37" s="1026"/>
      <c r="V37" s="821" t="s">
        <v>583</v>
      </c>
      <c r="W37" s="821" t="s">
        <v>583</v>
      </c>
      <c r="X37" s="1026"/>
      <c r="Y37" s="1026"/>
      <c r="Z37" s="1025"/>
      <c r="AA37" s="1026"/>
      <c r="AB37" s="1025" t="s">
        <v>5423</v>
      </c>
      <c r="AC37" s="1025"/>
      <c r="AD37" s="1025"/>
      <c r="AE37" s="1026"/>
      <c r="AF37" s="1025"/>
      <c r="AG37" s="1025"/>
      <c r="AH37" s="1025"/>
    </row>
    <row r="38" spans="1:34" ht="80.099999999999994" customHeight="1">
      <c r="A38" s="1026"/>
      <c r="B38" s="1026" t="s">
        <v>5384</v>
      </c>
      <c r="C38" s="356" t="s">
        <v>985</v>
      </c>
      <c r="D38" s="356" t="s">
        <v>3093</v>
      </c>
      <c r="E38" s="356" t="s">
        <v>2188</v>
      </c>
      <c r="F38" s="800" t="s">
        <v>5385</v>
      </c>
      <c r="G38" s="356" t="s">
        <v>5386</v>
      </c>
      <c r="H38" s="1021" t="s">
        <v>5387</v>
      </c>
      <c r="I38" s="821"/>
      <c r="J38" s="821">
        <v>3</v>
      </c>
      <c r="K38" s="822" t="s">
        <v>3107</v>
      </c>
      <c r="L38" s="356" t="s">
        <v>1669</v>
      </c>
      <c r="M38" s="1069"/>
      <c r="N38" s="1033" t="s">
        <v>89</v>
      </c>
      <c r="O38" s="1026">
        <v>5</v>
      </c>
      <c r="P38" s="1026">
        <v>0</v>
      </c>
      <c r="Q38" s="1026"/>
      <c r="R38" s="1025"/>
      <c r="S38" s="1025" t="s">
        <v>5784</v>
      </c>
      <c r="T38" s="1026"/>
      <c r="U38" s="1026"/>
      <c r="V38" s="1075"/>
      <c r="W38" s="1025"/>
      <c r="X38" s="1026"/>
      <c r="Y38" s="1026"/>
      <c r="Z38" s="1025"/>
      <c r="AA38" s="1026"/>
      <c r="AB38" s="1025"/>
      <c r="AC38" s="1025"/>
      <c r="AD38" s="1025"/>
      <c r="AE38" s="1026">
        <v>2</v>
      </c>
      <c r="AF38" s="1025"/>
      <c r="AG38" s="1025"/>
      <c r="AH38" s="1026"/>
    </row>
    <row r="39" spans="1:34" ht="128.25" customHeight="1">
      <c r="A39" s="1026"/>
      <c r="B39" s="356" t="s">
        <v>3686</v>
      </c>
      <c r="C39" s="1025" t="s">
        <v>985</v>
      </c>
      <c r="D39" s="1025" t="s">
        <v>3093</v>
      </c>
      <c r="E39" s="356" t="s">
        <v>2192</v>
      </c>
      <c r="F39" s="786" t="s">
        <v>3098</v>
      </c>
      <c r="G39" s="356" t="s">
        <v>3099</v>
      </c>
      <c r="H39" s="821"/>
      <c r="I39" s="821" t="s">
        <v>2165</v>
      </c>
      <c r="J39" s="821">
        <v>3</v>
      </c>
      <c r="K39" s="822" t="s">
        <v>2844</v>
      </c>
      <c r="L39" s="356" t="s">
        <v>2525</v>
      </c>
      <c r="M39" s="1069">
        <v>46058</v>
      </c>
      <c r="N39" s="1026" t="s">
        <v>2844</v>
      </c>
      <c r="O39" s="1026">
        <v>60.8</v>
      </c>
      <c r="P39" s="1026">
        <v>2</v>
      </c>
      <c r="Q39" s="1026"/>
      <c r="R39" s="1025"/>
      <c r="S39" s="830" t="s">
        <v>4556</v>
      </c>
      <c r="T39" s="1026"/>
      <c r="U39" s="1026"/>
      <c r="V39" s="1075"/>
      <c r="W39" s="1025"/>
      <c r="X39" s="1026"/>
      <c r="Y39" s="1026"/>
      <c r="Z39" s="1025"/>
      <c r="AA39" s="1026"/>
      <c r="AB39" s="1025"/>
      <c r="AC39" s="1025"/>
      <c r="AD39" s="1025"/>
      <c r="AE39" s="1026">
        <v>2</v>
      </c>
      <c r="AF39" s="1025"/>
      <c r="AG39" s="1025"/>
      <c r="AH39" s="1026"/>
    </row>
    <row r="40" spans="1:34" ht="166.5" customHeight="1">
      <c r="A40" s="1026"/>
      <c r="B40" s="356" t="s">
        <v>5439</v>
      </c>
      <c r="C40" s="1025" t="s">
        <v>985</v>
      </c>
      <c r="D40" s="1025" t="s">
        <v>3093</v>
      </c>
      <c r="E40" s="356" t="s">
        <v>2192</v>
      </c>
      <c r="F40" s="786" t="s">
        <v>3094</v>
      </c>
      <c r="G40" s="356" t="s">
        <v>3095</v>
      </c>
      <c r="H40" s="822"/>
      <c r="I40" s="821" t="s">
        <v>3096</v>
      </c>
      <c r="J40" s="821">
        <v>3</v>
      </c>
      <c r="K40" s="822" t="s">
        <v>2844</v>
      </c>
      <c r="L40" s="356" t="s">
        <v>2525</v>
      </c>
      <c r="M40" s="1069">
        <v>46058</v>
      </c>
      <c r="N40" s="1026" t="s">
        <v>2844</v>
      </c>
      <c r="O40" s="1052">
        <v>32.299999999999997</v>
      </c>
      <c r="P40" s="1052">
        <v>1</v>
      </c>
      <c r="Q40" s="1026"/>
      <c r="R40" s="1025"/>
      <c r="S40" s="830" t="s">
        <v>4555</v>
      </c>
      <c r="T40" s="1026"/>
      <c r="U40" s="1026"/>
      <c r="V40" s="1026"/>
      <c r="W40" s="1025"/>
      <c r="X40" s="1026"/>
      <c r="Y40" s="1026"/>
      <c r="Z40" s="1025"/>
      <c r="AA40" s="1026"/>
      <c r="AB40" s="1025"/>
      <c r="AC40" s="1025"/>
      <c r="AD40" s="1025"/>
      <c r="AE40" s="1026">
        <v>10</v>
      </c>
      <c r="AF40" s="1025"/>
      <c r="AG40" s="1025"/>
      <c r="AH40" s="1026"/>
    </row>
    <row r="41" spans="1:34" ht="80.099999999999994" customHeight="1">
      <c r="A41" s="1026"/>
      <c r="B41" s="356" t="s">
        <v>5464</v>
      </c>
      <c r="C41" s="1025" t="s">
        <v>985</v>
      </c>
      <c r="D41" s="1025" t="s">
        <v>3093</v>
      </c>
      <c r="E41" s="356" t="s">
        <v>2192</v>
      </c>
      <c r="F41" s="786" t="s">
        <v>3103</v>
      </c>
      <c r="G41" s="356" t="s">
        <v>3104</v>
      </c>
      <c r="H41" s="822"/>
      <c r="I41" s="821" t="s">
        <v>2165</v>
      </c>
      <c r="J41" s="821">
        <v>3</v>
      </c>
      <c r="K41" s="822" t="s">
        <v>3102</v>
      </c>
      <c r="L41" s="356" t="s">
        <v>2525</v>
      </c>
      <c r="M41" s="1069">
        <v>46058</v>
      </c>
      <c r="N41" s="1026" t="s">
        <v>2844</v>
      </c>
      <c r="O41" s="1026">
        <v>38</v>
      </c>
      <c r="P41" s="1026">
        <v>0</v>
      </c>
      <c r="Q41" s="1026"/>
      <c r="R41" s="1025"/>
      <c r="S41" s="830" t="s">
        <v>4554</v>
      </c>
      <c r="T41" s="1026"/>
      <c r="U41" s="1026"/>
      <c r="V41" s="1075"/>
      <c r="W41" s="1025"/>
      <c r="X41" s="1026"/>
      <c r="Y41" s="1026"/>
      <c r="Z41" s="1025"/>
      <c r="AA41" s="1026"/>
      <c r="AB41" s="1025"/>
      <c r="AC41" s="1025"/>
      <c r="AD41" s="1025"/>
      <c r="AE41" s="1026">
        <v>2</v>
      </c>
      <c r="AF41" s="1025"/>
      <c r="AG41" s="1025" t="s">
        <v>5785</v>
      </c>
      <c r="AH41" s="1026"/>
    </row>
    <row r="42" spans="1:34" ht="80.099999999999994" customHeight="1">
      <c r="A42" s="1026"/>
      <c r="B42" s="356" t="s">
        <v>5465</v>
      </c>
      <c r="C42" s="1025" t="s">
        <v>985</v>
      </c>
      <c r="D42" s="1025" t="s">
        <v>3093</v>
      </c>
      <c r="E42" s="356" t="s">
        <v>2192</v>
      </c>
      <c r="F42" s="786" t="s">
        <v>3100</v>
      </c>
      <c r="G42" s="356" t="s">
        <v>3101</v>
      </c>
      <c r="H42" s="822"/>
      <c r="I42" s="821" t="s">
        <v>2254</v>
      </c>
      <c r="J42" s="821">
        <v>3</v>
      </c>
      <c r="K42" s="822" t="s">
        <v>3102</v>
      </c>
      <c r="L42" s="356" t="s">
        <v>2525</v>
      </c>
      <c r="M42" s="1069">
        <v>46058</v>
      </c>
      <c r="N42" s="1026" t="s">
        <v>2844</v>
      </c>
      <c r="O42" s="821">
        <v>9.5</v>
      </c>
      <c r="P42" s="821">
        <v>3</v>
      </c>
      <c r="S42" s="830" t="s">
        <v>4557</v>
      </c>
      <c r="V42" s="1024"/>
      <c r="W42" s="1025"/>
      <c r="X42" s="1026"/>
      <c r="AA42" s="1026"/>
      <c r="AB42" s="1025"/>
      <c r="AC42" s="1025"/>
      <c r="AD42" s="1025"/>
      <c r="AE42" s="1026"/>
      <c r="AF42" s="1025"/>
      <c r="AG42" s="1025"/>
      <c r="AH42" s="821"/>
    </row>
    <row r="43" spans="1:34" ht="54" customHeight="1">
      <c r="A43" s="1026"/>
      <c r="B43" s="821" t="s">
        <v>5424</v>
      </c>
      <c r="C43" s="356" t="s">
        <v>42</v>
      </c>
      <c r="D43" s="356" t="s">
        <v>42</v>
      </c>
      <c r="E43" s="356" t="s">
        <v>2211</v>
      </c>
      <c r="F43" s="786" t="s">
        <v>5426</v>
      </c>
      <c r="G43" s="1034" t="s">
        <v>3293</v>
      </c>
      <c r="H43" s="822" t="s">
        <v>3293</v>
      </c>
      <c r="I43" s="1022" t="s">
        <v>3293</v>
      </c>
      <c r="J43" s="821">
        <v>2</v>
      </c>
      <c r="K43" s="822" t="s">
        <v>4942</v>
      </c>
      <c r="L43" s="356" t="s">
        <v>2211</v>
      </c>
      <c r="M43" s="824">
        <v>46028</v>
      </c>
      <c r="N43" s="821" t="s">
        <v>2791</v>
      </c>
      <c r="O43" s="821">
        <v>30</v>
      </c>
      <c r="V43" s="1025" t="s">
        <v>583</v>
      </c>
      <c r="W43" s="1025" t="s">
        <v>583</v>
      </c>
      <c r="X43" s="1026"/>
      <c r="AA43" s="1026"/>
      <c r="AB43" s="1025" t="s">
        <v>5427</v>
      </c>
      <c r="AC43" s="1025"/>
      <c r="AD43" s="1025"/>
      <c r="AE43" s="1026">
        <v>2</v>
      </c>
      <c r="AF43" s="1025"/>
      <c r="AG43" s="1025"/>
      <c r="AH43" s="821"/>
    </row>
    <row r="44" spans="1:34" ht="80.099999999999994" customHeight="1">
      <c r="A44" s="1026"/>
      <c r="B44" s="1119" t="s">
        <v>5629</v>
      </c>
      <c r="C44" s="1077" t="s">
        <v>5786</v>
      </c>
      <c r="D44" s="1077" t="s">
        <v>5786</v>
      </c>
      <c r="E44" s="1031" t="s">
        <v>5787</v>
      </c>
      <c r="F44" s="80"/>
      <c r="G44" s="356" t="s">
        <v>5788</v>
      </c>
      <c r="H44" s="1025"/>
      <c r="I44" s="1025"/>
      <c r="J44" s="1026"/>
      <c r="K44" s="1025"/>
      <c r="L44" s="1025"/>
      <c r="M44" s="1069"/>
      <c r="N44" s="1026"/>
      <c r="O44" s="1026"/>
      <c r="P44" s="1026"/>
      <c r="Q44" s="1026"/>
      <c r="R44" s="1025"/>
      <c r="S44" s="1077"/>
      <c r="T44" s="1026"/>
      <c r="U44" s="1026"/>
      <c r="V44" s="1026"/>
      <c r="W44" s="1025"/>
      <c r="X44" s="1026"/>
      <c r="Y44" s="1026"/>
      <c r="Z44" s="1025"/>
      <c r="AA44" s="1026"/>
      <c r="AB44" s="1025"/>
      <c r="AC44" s="1025"/>
      <c r="AD44" s="1025"/>
      <c r="AE44" s="1026"/>
      <c r="AF44" s="1025"/>
      <c r="AG44" s="1025"/>
    </row>
    <row r="45" spans="1:34" ht="80.099999999999994" customHeight="1">
      <c r="A45" s="1026"/>
      <c r="B45" s="1119" t="s">
        <v>5523</v>
      </c>
      <c r="C45" s="356" t="s">
        <v>180</v>
      </c>
      <c r="D45" s="356" t="s">
        <v>180</v>
      </c>
      <c r="E45" s="356" t="s">
        <v>2254</v>
      </c>
      <c r="F45" s="356" t="s">
        <v>215</v>
      </c>
      <c r="G45" s="356" t="s">
        <v>216</v>
      </c>
      <c r="H45" s="822"/>
      <c r="I45" s="821"/>
      <c r="J45" s="821">
        <v>2</v>
      </c>
      <c r="K45" s="821" t="s">
        <v>5025</v>
      </c>
      <c r="L45" s="356" t="s">
        <v>5789</v>
      </c>
      <c r="M45" s="1030"/>
      <c r="N45" s="822"/>
      <c r="O45" s="1025"/>
      <c r="R45" s="821"/>
      <c r="S45" s="356" t="s">
        <v>5525</v>
      </c>
      <c r="T45" s="356">
        <v>3</v>
      </c>
      <c r="V45" s="356" t="s">
        <v>1710</v>
      </c>
      <c r="W45" s="356" t="s">
        <v>1710</v>
      </c>
      <c r="X45" s="1026"/>
      <c r="Z45" s="821"/>
      <c r="AA45" s="356"/>
      <c r="AB45" s="1025" t="s">
        <v>5526</v>
      </c>
      <c r="AD45" s="1025"/>
      <c r="AE45" s="1026"/>
      <c r="AF45" s="1025"/>
      <c r="AG45" s="1025"/>
      <c r="AH45" s="1025" t="s">
        <v>5526</v>
      </c>
    </row>
    <row r="46" spans="1:34" ht="80.099999999999994" customHeight="1">
      <c r="A46" s="1026"/>
      <c r="C46" s="356" t="s">
        <v>2428</v>
      </c>
      <c r="D46" s="356" t="s">
        <v>2428</v>
      </c>
      <c r="E46" s="356" t="s">
        <v>4979</v>
      </c>
      <c r="F46" s="356" t="s">
        <v>4980</v>
      </c>
      <c r="G46" s="356" t="s">
        <v>4981</v>
      </c>
      <c r="H46" s="822" t="s">
        <v>4982</v>
      </c>
      <c r="I46" s="821"/>
      <c r="J46" s="821">
        <v>3</v>
      </c>
      <c r="K46" s="356" t="s">
        <v>4008</v>
      </c>
      <c r="L46" s="356" t="s">
        <v>2958</v>
      </c>
      <c r="M46" s="785">
        <v>46010</v>
      </c>
      <c r="N46" s="822" t="s">
        <v>607</v>
      </c>
      <c r="O46" s="821">
        <v>30</v>
      </c>
      <c r="P46" s="821">
        <v>1</v>
      </c>
      <c r="R46" s="1091">
        <v>46049</v>
      </c>
      <c r="S46" s="356" t="s">
        <v>4983</v>
      </c>
      <c r="T46" s="356">
        <v>1</v>
      </c>
      <c r="V46" s="910" t="s">
        <v>4440</v>
      </c>
      <c r="W46" s="1025"/>
      <c r="X46" s="1026"/>
      <c r="Y46" s="1026"/>
      <c r="Z46" s="1025"/>
      <c r="AA46" s="1026"/>
      <c r="AB46" s="1025" t="s">
        <v>5790</v>
      </c>
      <c r="AC46" s="1025"/>
      <c r="AD46" s="405" t="s">
        <v>4985</v>
      </c>
      <c r="AE46" s="1026"/>
      <c r="AF46" s="1025"/>
      <c r="AG46" s="1025" t="s">
        <v>5791</v>
      </c>
    </row>
    <row r="47" spans="1:34" ht="80.099999999999994" customHeight="1">
      <c r="A47" s="1026"/>
      <c r="C47" s="356" t="s">
        <v>603</v>
      </c>
      <c r="D47" s="356" t="s">
        <v>4350</v>
      </c>
      <c r="E47" s="356" t="s">
        <v>4792</v>
      </c>
      <c r="F47" s="356" t="s">
        <v>4793</v>
      </c>
      <c r="G47" s="356" t="s">
        <v>4794</v>
      </c>
      <c r="H47" s="356" t="s">
        <v>4657</v>
      </c>
      <c r="I47" s="821"/>
      <c r="J47" s="821">
        <v>3</v>
      </c>
      <c r="K47" s="356" t="s">
        <v>4008</v>
      </c>
      <c r="L47" s="356" t="s">
        <v>2958</v>
      </c>
      <c r="M47" s="785">
        <v>45987</v>
      </c>
      <c r="N47" s="822" t="s">
        <v>607</v>
      </c>
      <c r="O47" s="821" t="s">
        <v>5447</v>
      </c>
      <c r="P47" s="821">
        <v>2</v>
      </c>
      <c r="Q47" s="356"/>
      <c r="R47" s="821"/>
      <c r="T47" s="356"/>
      <c r="U47" s="356"/>
      <c r="V47" s="356" t="s">
        <v>5792</v>
      </c>
      <c r="W47" s="1025"/>
      <c r="X47" s="1026"/>
      <c r="Y47" s="1026"/>
      <c r="Z47" s="1025"/>
      <c r="AA47" s="1026"/>
      <c r="AB47" s="1025" t="s">
        <v>5793</v>
      </c>
      <c r="AC47" s="1025"/>
      <c r="AD47" s="405" t="s">
        <v>4799</v>
      </c>
      <c r="AE47" s="1026"/>
      <c r="AF47" s="1025"/>
      <c r="AG47" s="1025"/>
    </row>
    <row r="48" spans="1:34" ht="80.099999999999994" customHeight="1">
      <c r="A48" s="1026"/>
      <c r="B48" s="1123" t="s">
        <v>5642</v>
      </c>
      <c r="C48" s="1025" t="s">
        <v>1329</v>
      </c>
      <c r="D48" s="1025" t="s">
        <v>1329</v>
      </c>
      <c r="E48" s="1025" t="s">
        <v>5643</v>
      </c>
      <c r="F48" s="1025" t="s">
        <v>5644</v>
      </c>
      <c r="G48" s="1025" t="s">
        <v>5645</v>
      </c>
      <c r="H48" s="1025" t="s">
        <v>5646</v>
      </c>
      <c r="I48" s="1025"/>
      <c r="J48" s="1026">
        <v>2</v>
      </c>
      <c r="K48" s="1025" t="s">
        <v>5092</v>
      </c>
      <c r="L48" s="1025" t="s">
        <v>2821</v>
      </c>
      <c r="M48" s="1069"/>
      <c r="N48" s="1026"/>
      <c r="O48" s="1026">
        <v>12</v>
      </c>
      <c r="P48" s="1026">
        <v>1</v>
      </c>
      <c r="Q48" s="1026"/>
      <c r="R48" s="1025"/>
      <c r="S48" s="1025"/>
      <c r="T48" s="1026"/>
      <c r="U48" s="1026"/>
      <c r="V48" s="1075">
        <v>46014</v>
      </c>
      <c r="W48" s="1025" t="s">
        <v>2944</v>
      </c>
      <c r="X48" s="1026">
        <v>2</v>
      </c>
      <c r="Y48" s="1026"/>
      <c r="Z48" s="1025"/>
      <c r="AA48" s="1026"/>
      <c r="AB48" s="1025"/>
      <c r="AC48" s="1025"/>
      <c r="AD48" s="1025"/>
      <c r="AE48" s="1026"/>
      <c r="AF48" s="1025"/>
      <c r="AG48" s="1025"/>
    </row>
    <row r="49" spans="1:34" ht="80.099999999999994" customHeight="1">
      <c r="A49" s="1026"/>
      <c r="B49" s="1123" t="s">
        <v>5569</v>
      </c>
      <c r="C49" s="1025" t="s">
        <v>1329</v>
      </c>
      <c r="D49" s="1025" t="s">
        <v>1329</v>
      </c>
      <c r="E49" s="1025" t="s">
        <v>5570</v>
      </c>
      <c r="F49" s="1025" t="s">
        <v>5571</v>
      </c>
      <c r="G49" s="1025" t="s">
        <v>5572</v>
      </c>
      <c r="H49" s="1025" t="s">
        <v>5573</v>
      </c>
      <c r="I49" s="1025"/>
      <c r="J49" s="1026">
        <v>2</v>
      </c>
      <c r="K49" s="1025" t="s">
        <v>5092</v>
      </c>
      <c r="L49" s="1025" t="s">
        <v>2821</v>
      </c>
      <c r="M49" s="1069"/>
      <c r="N49" s="1026"/>
      <c r="O49" s="1026">
        <v>15</v>
      </c>
      <c r="P49" s="1026">
        <v>2</v>
      </c>
      <c r="Q49" s="1026"/>
      <c r="R49" s="1025"/>
      <c r="S49" s="1025"/>
      <c r="T49" s="1026"/>
      <c r="U49" s="1026"/>
      <c r="V49" s="1075">
        <v>46014</v>
      </c>
      <c r="W49" s="1025" t="s">
        <v>2944</v>
      </c>
      <c r="X49" s="1026">
        <v>2</v>
      </c>
      <c r="Y49" s="1026"/>
      <c r="Z49" s="1025"/>
      <c r="AA49" s="1026"/>
      <c r="AB49" s="1025"/>
      <c r="AC49" s="1025"/>
      <c r="AD49" s="1025"/>
      <c r="AE49" s="1026"/>
      <c r="AF49" s="1025"/>
      <c r="AG49" s="1025"/>
    </row>
    <row r="50" spans="1:34" ht="80.099999999999994" customHeight="1">
      <c r="A50" s="1026"/>
      <c r="B50" s="1123" t="s">
        <v>5085</v>
      </c>
      <c r="C50" s="1025" t="s">
        <v>101</v>
      </c>
      <c r="D50" s="1025" t="s">
        <v>5086</v>
      </c>
      <c r="E50" s="1025" t="s">
        <v>5087</v>
      </c>
      <c r="F50" s="1025" t="s">
        <v>5441</v>
      </c>
      <c r="G50" s="1025" t="s">
        <v>5089</v>
      </c>
      <c r="H50" s="1025" t="s">
        <v>5090</v>
      </c>
      <c r="I50" s="1025"/>
      <c r="J50" s="1026"/>
      <c r="K50" s="1025" t="s">
        <v>5092</v>
      </c>
      <c r="L50" s="1025" t="s">
        <v>2821</v>
      </c>
      <c r="M50" s="1069"/>
      <c r="N50" s="1026" t="s">
        <v>958</v>
      </c>
      <c r="O50" s="1026">
        <v>22</v>
      </c>
      <c r="P50" s="1026">
        <v>16</v>
      </c>
      <c r="Q50" s="1026"/>
      <c r="R50" s="1025"/>
      <c r="S50" s="1025"/>
      <c r="T50" s="1026"/>
      <c r="U50" s="1026"/>
      <c r="V50" s="1075">
        <v>46028</v>
      </c>
      <c r="W50" s="1025"/>
      <c r="X50" s="1026"/>
      <c r="Y50" s="1026"/>
      <c r="Z50" s="1025"/>
      <c r="AA50" s="1026"/>
      <c r="AB50" s="1025"/>
      <c r="AC50" s="1025"/>
      <c r="AD50" s="1025"/>
      <c r="AE50" s="1026"/>
      <c r="AF50" s="1025"/>
      <c r="AG50" s="1025"/>
    </row>
    <row r="51" spans="1:34" ht="80.099999999999994" customHeight="1">
      <c r="A51" s="1026"/>
      <c r="B51" s="1026" t="s">
        <v>4950</v>
      </c>
      <c r="C51" s="1025" t="s">
        <v>263</v>
      </c>
      <c r="D51" s="1025" t="s">
        <v>263</v>
      </c>
      <c r="E51" s="1025" t="s">
        <v>5429</v>
      </c>
      <c r="F51" s="786" t="s">
        <v>4952</v>
      </c>
      <c r="G51" s="356" t="s">
        <v>2338</v>
      </c>
      <c r="H51" s="1025" t="s">
        <v>4953</v>
      </c>
      <c r="I51" s="1025" t="s">
        <v>5459</v>
      </c>
      <c r="J51" s="1026">
        <v>3</v>
      </c>
      <c r="K51" s="1025" t="s">
        <v>4954</v>
      </c>
      <c r="L51" s="1025" t="s">
        <v>2525</v>
      </c>
      <c r="M51" s="1069"/>
      <c r="N51" s="1026" t="s">
        <v>1634</v>
      </c>
      <c r="O51" s="1026">
        <v>20</v>
      </c>
      <c r="P51" s="1026">
        <v>5</v>
      </c>
      <c r="Q51" s="1026"/>
      <c r="R51" s="1025"/>
      <c r="S51" s="1078" t="s">
        <v>4955</v>
      </c>
      <c r="T51" s="1026"/>
      <c r="U51" s="1026"/>
      <c r="V51" s="821" t="s">
        <v>583</v>
      </c>
      <c r="W51" s="821" t="s">
        <v>583</v>
      </c>
      <c r="X51" s="1026"/>
      <c r="Y51" s="1026"/>
      <c r="Z51" s="1025"/>
      <c r="AA51" s="1026"/>
      <c r="AB51" s="1025" t="s">
        <v>5423</v>
      </c>
      <c r="AC51" s="1025"/>
      <c r="AD51" s="1025"/>
      <c r="AE51" s="1026"/>
      <c r="AF51" s="1025"/>
      <c r="AG51" s="1025"/>
    </row>
    <row r="52" spans="1:34" ht="80.099999999999994" customHeight="1">
      <c r="A52" s="1026"/>
      <c r="B52" s="1026" t="s">
        <v>5135</v>
      </c>
      <c r="C52" s="1025" t="s">
        <v>263</v>
      </c>
      <c r="D52" s="1025" t="s">
        <v>263</v>
      </c>
      <c r="E52" s="1025" t="s">
        <v>2333</v>
      </c>
      <c r="F52" s="1025" t="s">
        <v>2334</v>
      </c>
      <c r="G52" s="1025" t="s">
        <v>2335</v>
      </c>
      <c r="H52" s="1142" t="s">
        <v>5136</v>
      </c>
      <c r="I52" s="1089" t="s">
        <v>2336</v>
      </c>
      <c r="J52" s="1026">
        <v>2</v>
      </c>
      <c r="K52" s="1033" t="s">
        <v>2844</v>
      </c>
      <c r="L52" s="1025" t="s">
        <v>2958</v>
      </c>
      <c r="M52" s="1069" t="s">
        <v>3950</v>
      </c>
      <c r="N52" s="1026" t="s">
        <v>1634</v>
      </c>
      <c r="O52" s="1026">
        <v>20</v>
      </c>
      <c r="P52" s="1026">
        <v>7</v>
      </c>
      <c r="Q52" s="1026"/>
      <c r="R52" s="1069"/>
      <c r="S52" s="1078"/>
      <c r="T52" s="1026"/>
      <c r="U52" s="1026"/>
      <c r="V52" s="1083">
        <v>46076</v>
      </c>
      <c r="W52" s="1025"/>
      <c r="X52" s="1026"/>
      <c r="Y52" s="1026"/>
      <c r="Z52" s="1025"/>
      <c r="AA52" s="1026"/>
      <c r="AB52" s="1025"/>
      <c r="AC52" s="1025"/>
      <c r="AD52" s="1025"/>
      <c r="AE52" s="1026">
        <v>1</v>
      </c>
      <c r="AF52" s="1025"/>
      <c r="AG52" s="1025"/>
      <c r="AH52" s="821"/>
    </row>
    <row r="53" spans="1:34" ht="80.099999999999994" customHeight="1">
      <c r="A53" s="1026"/>
      <c r="B53" s="1026" t="s">
        <v>5461</v>
      </c>
      <c r="C53" s="1025" t="s">
        <v>263</v>
      </c>
      <c r="D53" s="1025" t="s">
        <v>263</v>
      </c>
      <c r="E53" s="1025" t="s">
        <v>2254</v>
      </c>
      <c r="F53" s="1025" t="s">
        <v>2354</v>
      </c>
      <c r="G53" s="1025" t="s">
        <v>2355</v>
      </c>
      <c r="H53" s="1089" t="s">
        <v>3293</v>
      </c>
      <c r="I53" s="1089" t="s">
        <v>3293</v>
      </c>
      <c r="J53" s="1026">
        <v>2</v>
      </c>
      <c r="K53" s="1033" t="s">
        <v>5462</v>
      </c>
      <c r="L53" s="1026" t="s">
        <v>2958</v>
      </c>
      <c r="M53" s="1069" t="s">
        <v>3950</v>
      </c>
      <c r="N53" s="1026" t="s">
        <v>1167</v>
      </c>
      <c r="O53" s="1026">
        <v>40</v>
      </c>
      <c r="P53" s="1026" t="s">
        <v>583</v>
      </c>
      <c r="Q53" s="1026" t="s">
        <v>583</v>
      </c>
      <c r="R53" s="1025"/>
      <c r="S53" s="1025"/>
      <c r="T53" s="1026"/>
      <c r="U53" s="1026"/>
      <c r="V53" s="1026" t="s">
        <v>583</v>
      </c>
      <c r="W53" s="1026" t="s">
        <v>583</v>
      </c>
      <c r="X53" s="1026"/>
      <c r="Y53" s="1026"/>
      <c r="Z53" s="1025"/>
      <c r="AA53" s="1026"/>
      <c r="AB53" s="1025" t="s">
        <v>5463</v>
      </c>
      <c r="AC53" s="1025"/>
      <c r="AD53" s="1025"/>
      <c r="AE53" s="1026"/>
      <c r="AF53" s="1025"/>
      <c r="AG53" s="1025"/>
    </row>
    <row r="54" spans="1:34" ht="165.6" customHeight="1">
      <c r="A54" s="1026"/>
      <c r="B54" s="1026" t="s">
        <v>5495</v>
      </c>
      <c r="C54" s="1025" t="s">
        <v>263</v>
      </c>
      <c r="D54" s="1025" t="s">
        <v>263</v>
      </c>
      <c r="E54" s="1025" t="s">
        <v>2288</v>
      </c>
      <c r="F54" s="1025" t="s">
        <v>2346</v>
      </c>
      <c r="G54" s="1025" t="s">
        <v>2347</v>
      </c>
      <c r="H54" s="1033" t="s">
        <v>3293</v>
      </c>
      <c r="I54" s="1026" t="s">
        <v>3293</v>
      </c>
      <c r="J54" s="1026">
        <v>2</v>
      </c>
      <c r="K54" s="1033" t="s">
        <v>5462</v>
      </c>
      <c r="L54" s="1026" t="s">
        <v>2958</v>
      </c>
      <c r="M54" s="1027" t="s">
        <v>3950</v>
      </c>
      <c r="N54" s="1026" t="s">
        <v>1634</v>
      </c>
      <c r="O54" s="1026">
        <v>40</v>
      </c>
      <c r="P54" s="1026" t="s">
        <v>583</v>
      </c>
      <c r="Q54" s="1026"/>
      <c r="R54" s="1025"/>
      <c r="S54" s="1025"/>
      <c r="T54" s="1026"/>
      <c r="U54" s="1026"/>
      <c r="V54" s="1026" t="s">
        <v>583</v>
      </c>
      <c r="W54" s="821" t="s">
        <v>583</v>
      </c>
      <c r="X54" s="1026"/>
      <c r="Y54" s="1026"/>
      <c r="Z54" s="1025"/>
      <c r="AA54" s="1026"/>
      <c r="AB54" s="1025" t="s">
        <v>5496</v>
      </c>
      <c r="AC54" s="1025"/>
      <c r="AD54" s="1025"/>
      <c r="AE54" s="1026"/>
      <c r="AF54" s="1025"/>
      <c r="AG54" s="1025"/>
    </row>
    <row r="55" spans="1:34" ht="80.099999999999994" customHeight="1">
      <c r="A55" s="1026"/>
      <c r="B55" s="1026" t="s">
        <v>5466</v>
      </c>
      <c r="C55" s="356" t="s">
        <v>985</v>
      </c>
      <c r="D55" s="356" t="s">
        <v>1948</v>
      </c>
      <c r="E55" s="356" t="s">
        <v>5467</v>
      </c>
      <c r="F55" s="1025" t="s">
        <v>1241</v>
      </c>
      <c r="G55" s="1025" t="s">
        <v>558</v>
      </c>
      <c r="H55" s="822"/>
      <c r="I55" s="821"/>
      <c r="J55" s="821">
        <v>3</v>
      </c>
      <c r="K55" s="822"/>
      <c r="L55" s="824" t="s">
        <v>1669</v>
      </c>
      <c r="M55" s="824"/>
      <c r="N55" s="821" t="s">
        <v>555</v>
      </c>
      <c r="O55" s="821">
        <v>0</v>
      </c>
      <c r="R55" s="1025"/>
      <c r="S55" s="1025" t="s">
        <v>5794</v>
      </c>
      <c r="T55" s="1026"/>
      <c r="U55" s="1026"/>
      <c r="V55" s="1026"/>
      <c r="W55" s="1025"/>
      <c r="X55" s="1026"/>
      <c r="Y55" s="1026"/>
      <c r="Z55" s="1025"/>
      <c r="AA55" s="1026"/>
      <c r="AB55" s="1025"/>
      <c r="AC55" s="1025"/>
      <c r="AD55" s="1025"/>
      <c r="AE55" s="1026">
        <v>1</v>
      </c>
      <c r="AF55" s="1025"/>
      <c r="AG55" s="1025"/>
      <c r="AH55" s="1026" t="s">
        <v>5396</v>
      </c>
    </row>
    <row r="56" spans="1:34" ht="80.099999999999994" customHeight="1">
      <c r="A56" s="1026"/>
      <c r="B56" s="1026" t="s">
        <v>5568</v>
      </c>
      <c r="C56" s="356" t="s">
        <v>985</v>
      </c>
      <c r="D56" s="356" t="s">
        <v>1948</v>
      </c>
      <c r="E56" s="356" t="s">
        <v>5219</v>
      </c>
      <c r="F56" s="1025" t="s">
        <v>2040</v>
      </c>
      <c r="G56" s="1025" t="s">
        <v>2041</v>
      </c>
      <c r="H56" s="822"/>
      <c r="I56" s="821"/>
      <c r="J56" s="821">
        <v>3</v>
      </c>
      <c r="K56" s="822"/>
      <c r="L56" s="824" t="s">
        <v>1669</v>
      </c>
      <c r="M56" s="824"/>
      <c r="N56" s="1026" t="s">
        <v>217</v>
      </c>
      <c r="O56" s="821">
        <v>0</v>
      </c>
      <c r="R56" s="1025"/>
      <c r="S56" s="1025" t="s">
        <v>5795</v>
      </c>
      <c r="T56" s="1026"/>
      <c r="U56" s="1026"/>
      <c r="V56" s="1026"/>
      <c r="W56" s="1025"/>
      <c r="X56" s="1026"/>
      <c r="Y56" s="1026"/>
      <c r="Z56" s="1025"/>
      <c r="AA56" s="1026"/>
      <c r="AB56" s="1025"/>
      <c r="AC56" s="1025"/>
      <c r="AD56" s="1025"/>
      <c r="AE56" s="1026">
        <v>1</v>
      </c>
      <c r="AF56" s="1025"/>
      <c r="AG56" s="1025"/>
      <c r="AH56" s="1026" t="s">
        <v>5396</v>
      </c>
    </row>
    <row r="57" spans="1:34" ht="80.099999999999994" customHeight="1">
      <c r="A57" s="1026"/>
      <c r="B57" s="1026" t="s">
        <v>5112</v>
      </c>
      <c r="C57" s="1025" t="s">
        <v>985</v>
      </c>
      <c r="D57" s="1025" t="s">
        <v>1948</v>
      </c>
      <c r="E57" s="1025" t="s">
        <v>4559</v>
      </c>
      <c r="F57" s="1025" t="s">
        <v>5113</v>
      </c>
      <c r="G57" s="1025"/>
      <c r="H57" s="1025"/>
      <c r="I57" s="1025"/>
      <c r="J57" s="821">
        <v>3</v>
      </c>
      <c r="K57" s="1025" t="s">
        <v>3336</v>
      </c>
      <c r="L57" s="824" t="s">
        <v>1669</v>
      </c>
      <c r="M57" s="1025"/>
      <c r="N57" s="1025" t="s">
        <v>4562</v>
      </c>
      <c r="O57" s="821">
        <v>7.6</v>
      </c>
      <c r="R57" s="1025"/>
      <c r="S57" s="1025" t="s">
        <v>5796</v>
      </c>
      <c r="T57" s="1026"/>
      <c r="U57" s="1026"/>
      <c r="V57" s="1026"/>
      <c r="W57" s="1026"/>
      <c r="X57" s="1026"/>
      <c r="Y57" s="1026"/>
      <c r="Z57" s="1025"/>
      <c r="AA57" s="1026"/>
      <c r="AB57" s="1025"/>
      <c r="AC57" s="1025"/>
      <c r="AD57" s="1025"/>
      <c r="AE57" s="1026">
        <v>1</v>
      </c>
      <c r="AF57" s="1025"/>
      <c r="AG57" s="1025"/>
      <c r="AH57" s="1026" t="s">
        <v>5114</v>
      </c>
    </row>
    <row r="58" spans="1:34" ht="128.25" customHeight="1">
      <c r="A58" s="1026"/>
      <c r="B58" s="1026" t="s">
        <v>5354</v>
      </c>
      <c r="C58" s="1025" t="s">
        <v>985</v>
      </c>
      <c r="D58" s="1025" t="s">
        <v>1948</v>
      </c>
      <c r="E58" s="1025" t="s">
        <v>4559</v>
      </c>
      <c r="F58" s="1025" t="s">
        <v>5355</v>
      </c>
      <c r="G58" s="1025" t="s">
        <v>1066</v>
      </c>
      <c r="H58" s="1025"/>
      <c r="I58" s="1025"/>
      <c r="J58" s="821">
        <v>3</v>
      </c>
      <c r="K58" s="1025" t="s">
        <v>3336</v>
      </c>
      <c r="L58" s="824" t="s">
        <v>1669</v>
      </c>
      <c r="M58" s="1025"/>
      <c r="N58" s="1025" t="s">
        <v>4562</v>
      </c>
      <c r="O58" s="821">
        <v>17</v>
      </c>
      <c r="R58" s="1025"/>
      <c r="S58" s="1025" t="s">
        <v>5797</v>
      </c>
      <c r="T58" s="1026"/>
      <c r="U58" s="1026"/>
      <c r="V58" s="1075"/>
      <c r="W58" s="1025"/>
      <c r="X58" s="1026"/>
      <c r="Y58" s="1026"/>
      <c r="Z58" s="1025"/>
      <c r="AA58" s="1026"/>
      <c r="AB58" s="1025"/>
      <c r="AC58" s="1025"/>
      <c r="AD58" s="1025"/>
      <c r="AE58" s="1026">
        <v>2</v>
      </c>
      <c r="AF58" s="1025"/>
      <c r="AG58" s="1025"/>
      <c r="AH58" s="1026" t="s">
        <v>5357</v>
      </c>
    </row>
    <row r="59" spans="1:34" ht="80.099999999999994" customHeight="1">
      <c r="A59" s="1026"/>
      <c r="B59" s="1026" t="s">
        <v>5389</v>
      </c>
      <c r="C59" s="1025" t="s">
        <v>985</v>
      </c>
      <c r="D59" s="356" t="s">
        <v>3093</v>
      </c>
      <c r="E59" s="356" t="s">
        <v>5390</v>
      </c>
      <c r="F59" s="356" t="s">
        <v>5391</v>
      </c>
      <c r="G59" s="356" t="s">
        <v>5392</v>
      </c>
      <c r="H59" s="356" t="s">
        <v>5393</v>
      </c>
      <c r="J59" s="821">
        <v>3</v>
      </c>
      <c r="K59" s="822" t="s">
        <v>5394</v>
      </c>
      <c r="L59" s="824" t="s">
        <v>1669</v>
      </c>
      <c r="M59" s="824"/>
      <c r="N59" s="821" t="s">
        <v>420</v>
      </c>
      <c r="O59" s="821">
        <v>1.5</v>
      </c>
      <c r="S59" s="1025" t="s">
        <v>5798</v>
      </c>
      <c r="T59" s="1026"/>
      <c r="U59" s="1026"/>
      <c r="V59" s="1075"/>
      <c r="W59" s="1025"/>
      <c r="X59" s="1026"/>
      <c r="Y59" s="1026"/>
      <c r="Z59" s="1025"/>
      <c r="AA59" s="1026"/>
      <c r="AB59" s="1025"/>
      <c r="AC59" s="1025"/>
      <c r="AD59" s="1025"/>
      <c r="AE59" s="1026">
        <v>1</v>
      </c>
      <c r="AF59" s="1026">
        <v>1</v>
      </c>
      <c r="AG59" s="1033" t="s">
        <v>5773</v>
      </c>
      <c r="AH59" s="1026" t="s">
        <v>5396</v>
      </c>
    </row>
    <row r="60" spans="1:34" ht="80.099999999999994" customHeight="1">
      <c r="A60" s="1026"/>
      <c r="B60" s="821" t="s">
        <v>5700</v>
      </c>
      <c r="C60" s="356" t="s">
        <v>222</v>
      </c>
      <c r="D60" s="356" t="s">
        <v>5701</v>
      </c>
      <c r="E60" s="356" t="s">
        <v>2254</v>
      </c>
      <c r="F60" s="356" t="s">
        <v>2079</v>
      </c>
      <c r="G60" s="356" t="s">
        <v>2255</v>
      </c>
      <c r="H60" s="822" t="s">
        <v>2081</v>
      </c>
      <c r="I60" s="821" t="s">
        <v>2254</v>
      </c>
      <c r="J60" s="821">
        <v>2</v>
      </c>
      <c r="K60" s="822" t="s">
        <v>5674</v>
      </c>
      <c r="L60" s="356" t="s">
        <v>2958</v>
      </c>
      <c r="M60" s="1069">
        <v>46008</v>
      </c>
      <c r="N60" s="1033" t="s">
        <v>1708</v>
      </c>
      <c r="O60" s="1052">
        <v>18</v>
      </c>
      <c r="P60" s="1052"/>
      <c r="Q60" s="1026"/>
      <c r="R60" s="1025"/>
      <c r="S60" s="1025" t="s">
        <v>5702</v>
      </c>
      <c r="T60" s="1026"/>
      <c r="U60" s="1026"/>
      <c r="V60" s="1026" t="s">
        <v>4944</v>
      </c>
      <c r="W60" s="1026"/>
      <c r="X60" s="1026"/>
      <c r="Y60" s="1026"/>
      <c r="Z60" s="1025"/>
      <c r="AA60" s="1026"/>
      <c r="AB60" s="1025"/>
      <c r="AC60" s="1025"/>
      <c r="AD60" s="1025"/>
      <c r="AE60" s="1026">
        <v>1</v>
      </c>
      <c r="AF60" s="1025"/>
      <c r="AG60" s="1025"/>
      <c r="AH60" s="1026"/>
    </row>
    <row r="61" spans="1:34" ht="80.099999999999994" customHeight="1">
      <c r="A61" s="1026"/>
      <c r="B61" s="821" t="s">
        <v>5672</v>
      </c>
      <c r="C61" s="356" t="s">
        <v>222</v>
      </c>
      <c r="D61" s="356" t="s">
        <v>77</v>
      </c>
      <c r="E61" s="356" t="s">
        <v>2254</v>
      </c>
      <c r="F61" s="356" t="s">
        <v>2256</v>
      </c>
      <c r="G61" s="356" t="s">
        <v>2257</v>
      </c>
      <c r="H61" s="822" t="s">
        <v>5673</v>
      </c>
      <c r="I61" s="821" t="s">
        <v>2254</v>
      </c>
      <c r="J61" s="821">
        <v>2</v>
      </c>
      <c r="K61" s="822" t="s">
        <v>5674</v>
      </c>
      <c r="L61" s="1025" t="s">
        <v>2958</v>
      </c>
      <c r="M61" s="1069">
        <v>46008</v>
      </c>
      <c r="N61" s="1033" t="s">
        <v>1708</v>
      </c>
      <c r="O61" s="1031">
        <v>18</v>
      </c>
      <c r="P61" s="1052"/>
      <c r="Q61" s="1026"/>
      <c r="R61" s="1025"/>
      <c r="S61" s="356" t="s">
        <v>5675</v>
      </c>
      <c r="T61" s="1026"/>
      <c r="U61" s="1026"/>
      <c r="V61" s="1026" t="s">
        <v>4944</v>
      </c>
      <c r="W61" s="1026"/>
      <c r="X61" s="1026"/>
      <c r="Y61" s="1026"/>
      <c r="Z61" s="1025"/>
      <c r="AA61" s="1026"/>
      <c r="AB61" s="1025"/>
      <c r="AC61" s="1025"/>
      <c r="AD61" s="1025"/>
      <c r="AE61" s="1026">
        <v>10</v>
      </c>
      <c r="AF61" s="1025"/>
      <c r="AG61" s="1025"/>
      <c r="AH61" s="1026"/>
    </row>
    <row r="62" spans="1:34" ht="80.099999999999994" customHeight="1">
      <c r="A62" s="1026"/>
      <c r="B62" s="1026" t="s">
        <v>5741</v>
      </c>
      <c r="C62" s="1025" t="s">
        <v>222</v>
      </c>
      <c r="D62" s="1025" t="s">
        <v>5742</v>
      </c>
      <c r="E62" s="1025" t="s">
        <v>2250</v>
      </c>
      <c r="F62" s="1025" t="s">
        <v>2251</v>
      </c>
      <c r="G62" s="1025" t="s">
        <v>2252</v>
      </c>
      <c r="H62" s="1033" t="s">
        <v>5743</v>
      </c>
      <c r="I62" s="1026" t="s">
        <v>2253</v>
      </c>
      <c r="J62" s="821">
        <v>2</v>
      </c>
      <c r="K62" s="822" t="s">
        <v>5744</v>
      </c>
      <c r="L62" s="1025" t="s">
        <v>2958</v>
      </c>
      <c r="M62" s="1069" t="s">
        <v>3293</v>
      </c>
      <c r="N62" s="1033" t="s">
        <v>1708</v>
      </c>
      <c r="O62" s="1031">
        <v>30</v>
      </c>
      <c r="P62" s="1031"/>
      <c r="Q62" s="1026"/>
      <c r="R62" s="1025"/>
      <c r="S62" s="1025" t="s">
        <v>5745</v>
      </c>
      <c r="T62" s="1026"/>
      <c r="U62" s="1026"/>
      <c r="V62" s="1026" t="s">
        <v>583</v>
      </c>
      <c r="W62" s="1026" t="s">
        <v>583</v>
      </c>
      <c r="X62" s="1026"/>
      <c r="Y62" s="1026"/>
      <c r="Z62" s="1025"/>
      <c r="AA62" s="1026"/>
      <c r="AB62" s="1025" t="s">
        <v>5746</v>
      </c>
      <c r="AC62" s="1025"/>
      <c r="AD62" s="1025"/>
      <c r="AE62" s="1026">
        <v>2</v>
      </c>
      <c r="AF62" s="1025"/>
      <c r="AG62" s="1025"/>
      <c r="AH62" s="1026"/>
    </row>
    <row r="63" spans="1:34" ht="80.099999999999994" customHeight="1">
      <c r="A63" s="1026"/>
      <c r="B63" s="821" t="s">
        <v>5485</v>
      </c>
      <c r="C63" s="356" t="s">
        <v>2170</v>
      </c>
      <c r="D63" s="356" t="s">
        <v>321</v>
      </c>
      <c r="E63" s="356" t="s">
        <v>2159</v>
      </c>
      <c r="F63" s="356" t="s">
        <v>399</v>
      </c>
      <c r="G63" s="356" t="s">
        <v>398</v>
      </c>
      <c r="H63" s="356" t="s">
        <v>398</v>
      </c>
      <c r="I63" s="821" t="s">
        <v>2178</v>
      </c>
      <c r="J63" s="821">
        <v>2</v>
      </c>
      <c r="K63" s="822" t="s">
        <v>5469</v>
      </c>
      <c r="L63" s="1025" t="s">
        <v>2958</v>
      </c>
      <c r="M63" s="1027" t="s">
        <v>5133</v>
      </c>
      <c r="N63" s="1025" t="s">
        <v>384</v>
      </c>
      <c r="O63" s="821" t="s">
        <v>5799</v>
      </c>
      <c r="P63" s="1026"/>
      <c r="Q63" s="1026"/>
      <c r="R63" s="1025"/>
      <c r="T63" s="1026"/>
      <c r="U63" s="1026"/>
      <c r="V63" s="910">
        <v>46076</v>
      </c>
      <c r="W63" s="1026"/>
      <c r="X63" s="1026"/>
      <c r="Y63" s="1026"/>
      <c r="Z63" s="1025"/>
      <c r="AA63" s="1026"/>
      <c r="AB63" s="1025"/>
      <c r="AC63" s="1025"/>
      <c r="AD63" s="1025"/>
      <c r="AE63" s="1026">
        <v>1</v>
      </c>
      <c r="AF63" s="1025"/>
      <c r="AG63" s="1025" t="s">
        <v>5800</v>
      </c>
      <c r="AH63" s="1026"/>
    </row>
    <row r="64" spans="1:34" ht="80.099999999999994" customHeight="1">
      <c r="A64" s="1026"/>
      <c r="B64" s="1025" t="s">
        <v>5738</v>
      </c>
      <c r="C64" s="356" t="s">
        <v>94</v>
      </c>
      <c r="D64" s="356" t="s">
        <v>94</v>
      </c>
      <c r="E64" s="356" t="s">
        <v>2163</v>
      </c>
      <c r="F64" s="356" t="s">
        <v>2164</v>
      </c>
      <c r="G64" s="356" t="s">
        <v>1203</v>
      </c>
      <c r="H64" s="356" t="s">
        <v>1204</v>
      </c>
      <c r="I64" s="1026" t="s">
        <v>2165</v>
      </c>
      <c r="J64" s="821">
        <v>2</v>
      </c>
      <c r="K64" s="822" t="s">
        <v>5469</v>
      </c>
      <c r="L64" s="1025" t="s">
        <v>2958</v>
      </c>
      <c r="M64" s="1062" t="s">
        <v>3950</v>
      </c>
      <c r="N64" s="1026" t="s">
        <v>251</v>
      </c>
      <c r="O64" s="821">
        <v>25</v>
      </c>
      <c r="P64" s="821">
        <v>7</v>
      </c>
      <c r="R64" s="1025"/>
      <c r="S64" s="1078" t="s">
        <v>5739</v>
      </c>
      <c r="T64" s="1026"/>
      <c r="U64" s="1026"/>
      <c r="V64" s="1026" t="s">
        <v>4440</v>
      </c>
      <c r="W64" s="1026"/>
      <c r="X64" s="1026"/>
      <c r="Y64" s="1026"/>
      <c r="Z64" s="1025"/>
      <c r="AA64" s="1026"/>
      <c r="AB64" s="1025"/>
      <c r="AC64" s="1025"/>
      <c r="AD64" s="1025"/>
      <c r="AE64" s="1026">
        <v>10</v>
      </c>
      <c r="AF64" s="1025"/>
      <c r="AG64" s="1025"/>
      <c r="AH64" s="1026"/>
    </row>
    <row r="65" spans="1:34" ht="80.099999999999994" customHeight="1">
      <c r="A65" s="1026"/>
      <c r="B65" s="1026" t="s">
        <v>5497</v>
      </c>
      <c r="C65" s="356" t="s">
        <v>263</v>
      </c>
      <c r="D65" s="356" t="s">
        <v>4448</v>
      </c>
      <c r="E65" s="356" t="s">
        <v>2254</v>
      </c>
      <c r="F65" s="786" t="s">
        <v>5498</v>
      </c>
      <c r="G65" s="800" t="s">
        <v>2352</v>
      </c>
      <c r="H65" s="822" t="s">
        <v>4627</v>
      </c>
      <c r="I65" s="821" t="s">
        <v>2353</v>
      </c>
      <c r="J65" s="821">
        <v>3</v>
      </c>
      <c r="K65" s="822" t="s">
        <v>5418</v>
      </c>
      <c r="L65" s="356" t="s">
        <v>5499</v>
      </c>
      <c r="M65" s="1062">
        <v>46028</v>
      </c>
      <c r="N65" s="821" t="s">
        <v>1634</v>
      </c>
      <c r="O65" s="821">
        <v>40</v>
      </c>
      <c r="P65" s="821">
        <v>13</v>
      </c>
      <c r="R65" s="1025"/>
      <c r="S65" s="1082"/>
      <c r="T65" s="1026"/>
      <c r="U65" s="1026"/>
      <c r="V65" s="1075" t="s">
        <v>583</v>
      </c>
      <c r="W65" s="821" t="s">
        <v>583</v>
      </c>
      <c r="X65" s="1026"/>
      <c r="Y65" s="1026"/>
      <c r="Z65" s="1025"/>
      <c r="AA65" s="1026"/>
      <c r="AB65" s="1025"/>
      <c r="AC65" s="1025"/>
      <c r="AD65" s="1025"/>
      <c r="AE65" s="1026">
        <v>2</v>
      </c>
      <c r="AF65" s="1025">
        <v>2</v>
      </c>
      <c r="AG65" s="1025"/>
      <c r="AH65" s="1026"/>
    </row>
    <row r="66" spans="1:34" ht="80.099999999999994" customHeight="1">
      <c r="A66" s="1026"/>
      <c r="B66" s="1026" t="s">
        <v>4439</v>
      </c>
      <c r="C66" s="356" t="s">
        <v>263</v>
      </c>
      <c r="D66" s="356" t="s">
        <v>1013</v>
      </c>
      <c r="E66" s="356" t="s">
        <v>2163</v>
      </c>
      <c r="F66" s="786" t="s">
        <v>2341</v>
      </c>
      <c r="G66" s="356" t="s">
        <v>2342</v>
      </c>
      <c r="H66" s="821" t="s">
        <v>3293</v>
      </c>
      <c r="I66" s="822" t="s">
        <v>2165</v>
      </c>
      <c r="J66" s="821">
        <v>2</v>
      </c>
      <c r="K66" s="822" t="s">
        <v>4103</v>
      </c>
      <c r="L66" s="356" t="s">
        <v>2958</v>
      </c>
      <c r="M66" s="824">
        <v>46019</v>
      </c>
      <c r="N66" s="821" t="s">
        <v>482</v>
      </c>
      <c r="O66" s="821">
        <v>20</v>
      </c>
      <c r="P66" s="821">
        <v>8</v>
      </c>
      <c r="R66" s="1143"/>
      <c r="S66" s="1025"/>
      <c r="T66" s="1026"/>
      <c r="U66" s="1026"/>
      <c r="V66" s="1075">
        <v>46076</v>
      </c>
      <c r="W66" s="1025"/>
      <c r="X66" s="1026"/>
      <c r="Y66" s="1026"/>
      <c r="Z66" s="1025"/>
      <c r="AA66" s="1026"/>
      <c r="AB66" s="1025"/>
      <c r="AC66" s="1025"/>
      <c r="AD66" s="1025"/>
      <c r="AE66" s="1026">
        <v>1</v>
      </c>
      <c r="AF66" s="1025"/>
      <c r="AG66" s="1025"/>
      <c r="AH66" s="1026"/>
    </row>
    <row r="67" spans="1:34" ht="80.099999999999994" customHeight="1">
      <c r="A67" s="1026"/>
      <c r="B67" s="1139" t="s">
        <v>5612</v>
      </c>
      <c r="C67" s="356" t="s">
        <v>263</v>
      </c>
      <c r="D67" s="356" t="s">
        <v>180</v>
      </c>
      <c r="E67" s="832" t="s">
        <v>4160</v>
      </c>
      <c r="F67" s="1094" t="s">
        <v>5503</v>
      </c>
      <c r="G67" s="356" t="s">
        <v>5614</v>
      </c>
      <c r="H67" s="822"/>
      <c r="I67" s="821" t="s">
        <v>5505</v>
      </c>
      <c r="J67" s="821">
        <v>3</v>
      </c>
      <c r="K67" s="822" t="s">
        <v>2844</v>
      </c>
      <c r="L67" s="356" t="s">
        <v>2525</v>
      </c>
      <c r="M67" s="1062">
        <v>46058</v>
      </c>
      <c r="N67" s="821" t="s">
        <v>1634</v>
      </c>
      <c r="O67" s="821">
        <v>30</v>
      </c>
      <c r="P67" s="821">
        <v>11</v>
      </c>
      <c r="R67" s="1025"/>
      <c r="S67" s="1025" t="s">
        <v>5506</v>
      </c>
      <c r="T67" s="1026"/>
      <c r="U67" s="1026"/>
      <c r="V67" s="1075">
        <v>46076</v>
      </c>
      <c r="W67" s="1025"/>
      <c r="X67" s="1026"/>
      <c r="Y67" s="1026"/>
      <c r="Z67" s="1025"/>
      <c r="AA67" s="1026"/>
      <c r="AB67" s="1025"/>
      <c r="AC67" s="1025"/>
      <c r="AD67" s="1025"/>
      <c r="AE67" s="1026">
        <v>10</v>
      </c>
      <c r="AF67" s="1025"/>
      <c r="AG67" s="1025"/>
      <c r="AH67" s="1026"/>
    </row>
    <row r="68" spans="1:34" ht="80.099999999999994" customHeight="1">
      <c r="A68" s="1026"/>
      <c r="B68" s="1026" t="s">
        <v>3711</v>
      </c>
      <c r="C68" s="356" t="s">
        <v>101</v>
      </c>
      <c r="D68" s="356" t="s">
        <v>3080</v>
      </c>
      <c r="E68" s="356" t="s">
        <v>2192</v>
      </c>
      <c r="F68" s="786" t="s">
        <v>2224</v>
      </c>
      <c r="G68" s="800" t="s">
        <v>2225</v>
      </c>
      <c r="H68" s="822" t="s">
        <v>3271</v>
      </c>
      <c r="I68" s="1026" t="s">
        <v>2226</v>
      </c>
      <c r="J68" s="821">
        <v>2</v>
      </c>
      <c r="K68" s="822" t="s">
        <v>5194</v>
      </c>
      <c r="L68" s="356" t="s">
        <v>2958</v>
      </c>
      <c r="M68" s="1062" t="s">
        <v>5152</v>
      </c>
      <c r="N68" s="1026" t="s">
        <v>958</v>
      </c>
      <c r="O68" s="821">
        <v>57</v>
      </c>
      <c r="P68" s="821">
        <v>17</v>
      </c>
      <c r="Q68" s="821">
        <v>6</v>
      </c>
      <c r="R68" s="1025"/>
      <c r="S68" s="1025"/>
      <c r="T68" s="1026"/>
      <c r="U68" s="1026"/>
      <c r="V68" s="1079"/>
      <c r="W68" s="1079"/>
      <c r="X68" s="1026"/>
      <c r="Y68" s="1026"/>
      <c r="Z68" s="1025"/>
      <c r="AA68" s="1026"/>
      <c r="AB68" s="1025"/>
      <c r="AC68" s="1025"/>
      <c r="AD68" s="1025"/>
      <c r="AE68" s="1026">
        <v>2</v>
      </c>
      <c r="AF68" s="1025"/>
      <c r="AG68" s="1025"/>
      <c r="AH68" s="1026"/>
    </row>
    <row r="69" spans="1:34" ht="80.099999999999994" customHeight="1">
      <c r="A69" s="1026"/>
      <c r="B69" s="1139" t="s">
        <v>5442</v>
      </c>
      <c r="C69" s="1025" t="s">
        <v>42</v>
      </c>
      <c r="D69" s="356" t="s">
        <v>180</v>
      </c>
      <c r="E69" s="356" t="s">
        <v>180</v>
      </c>
      <c r="F69" s="786" t="s">
        <v>5443</v>
      </c>
      <c r="G69" s="356" t="s">
        <v>5444</v>
      </c>
      <c r="I69" s="822" t="s">
        <v>5445</v>
      </c>
      <c r="J69" s="821">
        <v>3</v>
      </c>
      <c r="K69" s="822" t="s">
        <v>2844</v>
      </c>
      <c r="L69" s="356" t="s">
        <v>2525</v>
      </c>
      <c r="M69" s="824"/>
      <c r="N69" s="821" t="s">
        <v>2844</v>
      </c>
      <c r="O69" s="821">
        <v>20</v>
      </c>
      <c r="R69" s="1025"/>
      <c r="S69" s="1025" t="s">
        <v>5446</v>
      </c>
      <c r="T69" s="1026"/>
      <c r="U69" s="1026"/>
      <c r="V69" s="1075">
        <v>46078</v>
      </c>
      <c r="W69" s="1025"/>
      <c r="X69" s="1026"/>
      <c r="Y69" s="1026"/>
      <c r="Z69" s="1025"/>
      <c r="AA69" s="1026"/>
      <c r="AB69" s="1025"/>
      <c r="AC69" s="1025"/>
      <c r="AD69" s="1025"/>
      <c r="AE69" s="1026">
        <v>9</v>
      </c>
      <c r="AF69" s="1025"/>
      <c r="AG69" s="1025"/>
      <c r="AH69" s="1026"/>
    </row>
    <row r="70" spans="1:34" ht="80.099999999999994" customHeight="1">
      <c r="A70" s="1026"/>
      <c r="B70" s="1123" t="s">
        <v>5289</v>
      </c>
      <c r="C70" s="1025" t="s">
        <v>42</v>
      </c>
      <c r="D70" s="356" t="s">
        <v>180</v>
      </c>
      <c r="E70" s="356" t="s">
        <v>4160</v>
      </c>
      <c r="F70" s="786" t="s">
        <v>5290</v>
      </c>
      <c r="G70" s="356" t="s">
        <v>5291</v>
      </c>
      <c r="I70" s="822" t="s">
        <v>5292</v>
      </c>
      <c r="J70" s="821">
        <v>3</v>
      </c>
      <c r="K70" s="822" t="s">
        <v>2844</v>
      </c>
      <c r="L70" s="356" t="s">
        <v>2525</v>
      </c>
      <c r="N70" s="821" t="s">
        <v>2844</v>
      </c>
      <c r="O70" s="821">
        <v>10</v>
      </c>
      <c r="R70" s="1025"/>
      <c r="S70" s="1102" t="s">
        <v>5293</v>
      </c>
      <c r="T70" s="1026"/>
      <c r="U70" s="1026"/>
      <c r="V70" s="1075">
        <v>46078</v>
      </c>
      <c r="W70" s="1025"/>
      <c r="X70" s="1026"/>
      <c r="Y70" s="1026"/>
      <c r="Z70" s="1025"/>
      <c r="AA70" s="1026"/>
      <c r="AB70" s="1025"/>
      <c r="AC70" s="1025"/>
      <c r="AD70" s="1025"/>
      <c r="AE70" s="1026">
        <v>2</v>
      </c>
      <c r="AF70" s="1025"/>
      <c r="AG70" s="1025"/>
      <c r="AH70" s="1026"/>
    </row>
    <row r="71" spans="1:34" ht="80.099999999999994" customHeight="1">
      <c r="A71" s="1026"/>
      <c r="B71" s="1123" t="s">
        <v>5502</v>
      </c>
      <c r="C71" s="356" t="s">
        <v>42</v>
      </c>
      <c r="D71" s="356" t="s">
        <v>180</v>
      </c>
      <c r="E71" s="832" t="s">
        <v>4160</v>
      </c>
      <c r="F71" s="1094" t="s">
        <v>5503</v>
      </c>
      <c r="G71" s="356" t="s">
        <v>5614</v>
      </c>
      <c r="H71" s="822"/>
      <c r="I71" s="821" t="s">
        <v>5505</v>
      </c>
      <c r="J71" s="821">
        <v>3</v>
      </c>
      <c r="K71" s="822" t="s">
        <v>2844</v>
      </c>
      <c r="L71" s="356" t="s">
        <v>2525</v>
      </c>
      <c r="M71" s="1062">
        <v>46058</v>
      </c>
      <c r="N71" s="821" t="s">
        <v>2844</v>
      </c>
      <c r="O71" s="821">
        <v>20</v>
      </c>
      <c r="S71" s="1025" t="s">
        <v>5506</v>
      </c>
      <c r="T71" s="1026"/>
      <c r="U71" s="1026"/>
      <c r="V71" s="1075">
        <v>46078</v>
      </c>
      <c r="W71" s="1025"/>
      <c r="X71" s="1026"/>
      <c r="Y71" s="1026"/>
      <c r="Z71" s="1025"/>
      <c r="AA71" s="1026"/>
      <c r="AB71" s="1025"/>
      <c r="AC71" s="1025"/>
      <c r="AD71" s="1025"/>
      <c r="AE71" s="1026">
        <v>1</v>
      </c>
      <c r="AF71" s="1025"/>
      <c r="AG71" s="1025"/>
      <c r="AH71" s="1026"/>
    </row>
    <row r="72" spans="1:34" ht="80.099999999999994" customHeight="1">
      <c r="A72" s="1026"/>
      <c r="B72" s="1123" t="s">
        <v>5508</v>
      </c>
      <c r="C72" s="356" t="s">
        <v>42</v>
      </c>
      <c r="D72" s="356" t="s">
        <v>180</v>
      </c>
      <c r="E72" s="356" t="s">
        <v>4160</v>
      </c>
      <c r="F72" s="786" t="s">
        <v>5509</v>
      </c>
      <c r="G72" s="356" t="s">
        <v>5510</v>
      </c>
      <c r="H72" s="822"/>
      <c r="I72" s="821" t="s">
        <v>5511</v>
      </c>
      <c r="J72" s="821">
        <v>3</v>
      </c>
      <c r="K72" s="822" t="s">
        <v>2844</v>
      </c>
      <c r="L72" s="356" t="s">
        <v>2525</v>
      </c>
      <c r="M72" s="1062">
        <v>46058</v>
      </c>
      <c r="N72" s="821" t="s">
        <v>1634</v>
      </c>
      <c r="O72" s="1026">
        <v>25</v>
      </c>
      <c r="R72" s="1025"/>
      <c r="S72" s="1085"/>
      <c r="T72" s="1026"/>
      <c r="U72" s="1026"/>
      <c r="V72" s="356" t="s">
        <v>583</v>
      </c>
      <c r="W72" s="1025" t="s">
        <v>583</v>
      </c>
      <c r="X72" s="1026"/>
      <c r="Y72" s="1026"/>
      <c r="Z72" s="1025"/>
      <c r="AA72" s="1026"/>
      <c r="AB72" s="1025"/>
      <c r="AC72" s="1025"/>
      <c r="AD72" s="1025"/>
      <c r="AE72" s="1026">
        <v>2</v>
      </c>
      <c r="AF72" s="1025"/>
      <c r="AG72" s="1025"/>
      <c r="AH72" s="1026"/>
    </row>
    <row r="73" spans="1:34" ht="80.099999999999994" customHeight="1">
      <c r="A73" s="1026"/>
      <c r="B73" s="1123" t="s">
        <v>5513</v>
      </c>
      <c r="C73" s="356" t="s">
        <v>42</v>
      </c>
      <c r="D73" s="356" t="s">
        <v>180</v>
      </c>
      <c r="E73" s="356" t="s">
        <v>4160</v>
      </c>
      <c r="F73" s="786" t="s">
        <v>5514</v>
      </c>
      <c r="G73" s="356" t="s">
        <v>5515</v>
      </c>
      <c r="H73" s="822"/>
      <c r="I73" s="821" t="s">
        <v>5516</v>
      </c>
      <c r="J73" s="821">
        <v>3</v>
      </c>
      <c r="K73" s="822" t="s">
        <v>2844</v>
      </c>
      <c r="L73" s="356" t="s">
        <v>2525</v>
      </c>
      <c r="M73" s="1069">
        <v>46058</v>
      </c>
      <c r="N73" s="1026" t="s">
        <v>1634</v>
      </c>
      <c r="O73" s="1026">
        <v>25</v>
      </c>
      <c r="P73" s="1026"/>
      <c r="Q73" s="1026"/>
      <c r="R73" s="1025"/>
      <c r="S73" s="1025"/>
      <c r="T73" s="1026"/>
      <c r="U73" s="1026"/>
      <c r="V73" s="1024">
        <v>46076</v>
      </c>
      <c r="W73" s="1025"/>
      <c r="X73" s="1026"/>
      <c r="Y73" s="1026"/>
      <c r="Z73" s="1025"/>
      <c r="AA73" s="1026"/>
      <c r="AB73" s="1025"/>
      <c r="AC73" s="1025"/>
      <c r="AD73" s="1025"/>
      <c r="AE73" s="1026">
        <v>2</v>
      </c>
      <c r="AF73" s="1025"/>
      <c r="AG73" s="1025"/>
      <c r="AH73" s="1026"/>
    </row>
    <row r="74" spans="1:34" ht="80.099999999999994" customHeight="1">
      <c r="A74" s="1026"/>
      <c r="B74" s="1123" t="s">
        <v>5518</v>
      </c>
      <c r="C74" s="1025" t="s">
        <v>42</v>
      </c>
      <c r="D74" s="1025" t="s">
        <v>180</v>
      </c>
      <c r="E74" s="356" t="s">
        <v>4160</v>
      </c>
      <c r="F74" s="786" t="s">
        <v>5519</v>
      </c>
      <c r="G74" s="356" t="s">
        <v>5520</v>
      </c>
      <c r="I74" s="822" t="s">
        <v>5521</v>
      </c>
      <c r="J74" s="821">
        <v>3</v>
      </c>
      <c r="K74" s="822" t="s">
        <v>2844</v>
      </c>
      <c r="L74" s="356" t="s">
        <v>2525</v>
      </c>
      <c r="M74" s="1027"/>
      <c r="N74" s="1026" t="s">
        <v>2844</v>
      </c>
      <c r="O74" s="1026">
        <v>2</v>
      </c>
      <c r="P74" s="1026"/>
      <c r="Q74" s="1026"/>
      <c r="R74" s="1025"/>
      <c r="S74" s="1102" t="s">
        <v>5522</v>
      </c>
      <c r="T74" s="1026"/>
      <c r="U74" s="1026"/>
      <c r="V74" s="1075">
        <v>46078</v>
      </c>
      <c r="W74" s="1025"/>
      <c r="X74" s="1026"/>
      <c r="Y74" s="1026"/>
      <c r="Z74" s="1025"/>
      <c r="AA74" s="1026"/>
      <c r="AB74" s="1025"/>
      <c r="AC74" s="1025"/>
      <c r="AD74" s="1025"/>
      <c r="AE74" s="1026"/>
      <c r="AF74" s="1025"/>
      <c r="AG74" s="1025"/>
      <c r="AH74" s="1026"/>
    </row>
    <row r="75" spans="1:34" ht="80.099999999999994" customHeight="1">
      <c r="A75" s="1026"/>
      <c r="B75" s="1026" t="s">
        <v>5801</v>
      </c>
      <c r="C75" s="356" t="s">
        <v>101</v>
      </c>
      <c r="D75" s="356" t="s">
        <v>101</v>
      </c>
      <c r="E75" s="356" t="s">
        <v>2284</v>
      </c>
      <c r="F75" s="841" t="s">
        <v>2285</v>
      </c>
      <c r="G75" s="356" t="s">
        <v>2286</v>
      </c>
      <c r="H75" s="821" t="s">
        <v>5802</v>
      </c>
      <c r="I75" s="1033" t="s">
        <v>2287</v>
      </c>
      <c r="J75" s="821">
        <v>2</v>
      </c>
      <c r="K75" s="822" t="s">
        <v>5803</v>
      </c>
      <c r="L75" s="1025" t="s">
        <v>2511</v>
      </c>
      <c r="M75" s="824" t="s">
        <v>5133</v>
      </c>
      <c r="N75" s="1026" t="s">
        <v>1213</v>
      </c>
      <c r="O75" s="821">
        <v>57</v>
      </c>
      <c r="P75" s="821" t="s">
        <v>583</v>
      </c>
      <c r="Q75" s="821">
        <v>5</v>
      </c>
      <c r="R75" s="1025"/>
      <c r="S75" s="1025"/>
      <c r="T75" s="1026"/>
      <c r="U75" s="1026"/>
      <c r="V75" s="1075">
        <v>46055</v>
      </c>
      <c r="W75" s="1026"/>
      <c r="X75" s="1026"/>
      <c r="Y75" s="1026"/>
      <c r="Z75" s="1025"/>
      <c r="AA75" s="1026"/>
      <c r="AB75" s="1025"/>
      <c r="AC75" s="1025"/>
      <c r="AD75" s="1025"/>
      <c r="AE75" s="1026">
        <v>10</v>
      </c>
      <c r="AF75" s="1025"/>
      <c r="AG75" s="1025"/>
      <c r="AH75" s="1026" t="s">
        <v>5804</v>
      </c>
    </row>
    <row r="76" spans="1:34" ht="80.099999999999994" customHeight="1">
      <c r="A76" s="1026"/>
      <c r="B76" s="1026" t="s">
        <v>4993</v>
      </c>
      <c r="C76" s="356" t="s">
        <v>101</v>
      </c>
      <c r="D76" s="356" t="s">
        <v>3911</v>
      </c>
      <c r="E76" s="356" t="s">
        <v>2267</v>
      </c>
      <c r="F76" s="356" t="s">
        <v>2268</v>
      </c>
      <c r="G76" s="356" t="s">
        <v>2269</v>
      </c>
      <c r="H76" s="821" t="s">
        <v>4994</v>
      </c>
      <c r="I76" s="822" t="s">
        <v>2270</v>
      </c>
      <c r="J76" s="821">
        <v>2</v>
      </c>
      <c r="K76" s="822" t="s">
        <v>4995</v>
      </c>
      <c r="L76" s="824" t="s">
        <v>2958</v>
      </c>
      <c r="M76" s="1061">
        <v>46007</v>
      </c>
      <c r="N76" s="1026" t="s">
        <v>286</v>
      </c>
      <c r="O76" s="821">
        <v>40</v>
      </c>
      <c r="P76" s="821">
        <v>4</v>
      </c>
      <c r="Q76" s="821">
        <v>7</v>
      </c>
      <c r="R76" s="1025"/>
      <c r="S76" s="1025" t="s">
        <v>5557</v>
      </c>
      <c r="T76" s="1026"/>
      <c r="U76" s="1026"/>
      <c r="V76" s="1075">
        <v>46045</v>
      </c>
      <c r="W76" s="1026"/>
      <c r="X76" s="1026"/>
      <c r="Y76" s="1026"/>
      <c r="Z76" s="1025"/>
      <c r="AA76" s="1026"/>
      <c r="AB76" s="1025"/>
      <c r="AC76" s="1025"/>
      <c r="AD76" s="1025"/>
      <c r="AE76" s="1026">
        <v>10</v>
      </c>
      <c r="AF76" s="1025"/>
      <c r="AG76" s="1025"/>
      <c r="AH76" s="1026"/>
    </row>
    <row r="77" spans="1:34" ht="80.099999999999994" customHeight="1">
      <c r="A77" s="1026"/>
      <c r="B77" s="1026" t="s">
        <v>5029</v>
      </c>
      <c r="C77" s="356" t="s">
        <v>101</v>
      </c>
      <c r="D77" s="356" t="s">
        <v>101</v>
      </c>
      <c r="E77" s="356" t="s">
        <v>2267</v>
      </c>
      <c r="F77" s="356" t="s">
        <v>2271</v>
      </c>
      <c r="G77" s="356" t="s">
        <v>2272</v>
      </c>
      <c r="H77" s="821" t="s">
        <v>5030</v>
      </c>
      <c r="I77" s="822" t="s">
        <v>2273</v>
      </c>
      <c r="J77" s="821">
        <v>2</v>
      </c>
      <c r="K77" s="822" t="s">
        <v>4995</v>
      </c>
      <c r="L77" s="824" t="s">
        <v>2958</v>
      </c>
      <c r="M77" s="824">
        <v>45669</v>
      </c>
      <c r="N77" s="1026" t="s">
        <v>286</v>
      </c>
      <c r="O77" s="821">
        <v>12</v>
      </c>
      <c r="P77" s="821">
        <v>4</v>
      </c>
      <c r="Q77" s="821">
        <v>8</v>
      </c>
      <c r="R77" s="1025"/>
      <c r="S77" s="1025"/>
      <c r="T77" s="1026"/>
      <c r="U77" s="1026"/>
      <c r="V77" s="1075">
        <v>46379</v>
      </c>
      <c r="W77" s="1026"/>
      <c r="X77" s="1026"/>
      <c r="Y77" s="1026"/>
      <c r="Z77" s="1025"/>
      <c r="AA77" s="1026"/>
      <c r="AB77" s="1025"/>
      <c r="AC77" s="1025"/>
      <c r="AD77" s="1025"/>
      <c r="AE77" s="1026">
        <v>10</v>
      </c>
      <c r="AF77" s="1025"/>
      <c r="AG77" s="1025"/>
      <c r="AH77" s="1026"/>
    </row>
    <row r="78" spans="1:34" ht="80.099999999999994" customHeight="1">
      <c r="A78" s="1026"/>
      <c r="B78" s="1026" t="s">
        <v>3706</v>
      </c>
      <c r="C78" s="356" t="s">
        <v>101</v>
      </c>
      <c r="D78" s="356" t="s">
        <v>3216</v>
      </c>
      <c r="E78" s="356" t="s">
        <v>2306</v>
      </c>
      <c r="F78" s="356" t="s">
        <v>2309</v>
      </c>
      <c r="G78" s="800" t="s">
        <v>2310</v>
      </c>
      <c r="H78" s="356" t="s">
        <v>3217</v>
      </c>
      <c r="I78" s="1033" t="s">
        <v>2311</v>
      </c>
      <c r="J78" s="821">
        <v>2</v>
      </c>
      <c r="K78" s="822" t="s">
        <v>3218</v>
      </c>
      <c r="L78" s="824" t="s">
        <v>2958</v>
      </c>
      <c r="M78" s="824">
        <v>46027</v>
      </c>
      <c r="N78" s="1026" t="s">
        <v>1213</v>
      </c>
      <c r="O78" s="1109">
        <v>10</v>
      </c>
      <c r="P78" s="821">
        <v>13</v>
      </c>
      <c r="Q78" s="821">
        <v>11</v>
      </c>
      <c r="R78" s="1025"/>
      <c r="S78" s="1025"/>
      <c r="T78" s="1026"/>
      <c r="U78" s="1026"/>
      <c r="V78" s="1026"/>
      <c r="W78" s="1026"/>
      <c r="X78" s="1026"/>
      <c r="Y78" s="1026"/>
      <c r="Z78" s="1025"/>
      <c r="AA78" s="1026"/>
      <c r="AB78" s="1025"/>
      <c r="AC78" s="1025"/>
      <c r="AD78" s="1025"/>
      <c r="AE78" s="1026">
        <v>10</v>
      </c>
      <c r="AF78" s="1025"/>
      <c r="AG78" s="1025"/>
      <c r="AH78" s="1026"/>
    </row>
    <row r="79" spans="1:34" ht="80.099999999999994" customHeight="1">
      <c r="A79" s="1026"/>
      <c r="B79" s="1026" t="s">
        <v>5165</v>
      </c>
      <c r="C79" s="356" t="s">
        <v>101</v>
      </c>
      <c r="D79" s="356" t="s">
        <v>101</v>
      </c>
      <c r="E79" s="356" t="s">
        <v>2314</v>
      </c>
      <c r="F79" s="356" t="s">
        <v>2315</v>
      </c>
      <c r="G79" s="356" t="s">
        <v>2316</v>
      </c>
      <c r="H79" s="821" t="s">
        <v>5166</v>
      </c>
      <c r="I79" s="822" t="s">
        <v>2317</v>
      </c>
      <c r="J79" s="821">
        <v>2</v>
      </c>
      <c r="K79" s="822" t="s">
        <v>5167</v>
      </c>
      <c r="L79" s="356" t="s">
        <v>2821</v>
      </c>
      <c r="M79" s="824">
        <v>45993</v>
      </c>
      <c r="N79" s="821" t="s">
        <v>1213</v>
      </c>
      <c r="O79" s="1109">
        <v>30</v>
      </c>
      <c r="P79" s="821" t="s">
        <v>583</v>
      </c>
      <c r="Q79" s="821">
        <v>12</v>
      </c>
      <c r="R79" s="1025"/>
      <c r="S79" s="1025"/>
      <c r="T79" s="1026"/>
      <c r="U79" s="1026"/>
      <c r="V79" s="1026"/>
      <c r="W79" s="1026"/>
      <c r="X79" s="1026"/>
      <c r="Y79" s="1026"/>
      <c r="Z79" s="1025"/>
      <c r="AA79" s="1026"/>
      <c r="AB79" s="1025"/>
      <c r="AC79" s="1025"/>
      <c r="AD79" s="1025"/>
      <c r="AE79" s="1026">
        <v>9</v>
      </c>
      <c r="AF79" s="1025"/>
      <c r="AG79" s="1025"/>
      <c r="AH79" s="1026" t="s">
        <v>5169</v>
      </c>
    </row>
    <row r="80" spans="1:34" ht="80.099999999999994" customHeight="1">
      <c r="A80" s="1026"/>
      <c r="B80" s="1026" t="s">
        <v>5538</v>
      </c>
      <c r="C80" s="356" t="s">
        <v>101</v>
      </c>
      <c r="D80" s="356" t="s">
        <v>101</v>
      </c>
      <c r="E80" s="356" t="s">
        <v>2211</v>
      </c>
      <c r="F80" s="786" t="s">
        <v>5805</v>
      </c>
      <c r="G80" s="1034" t="s">
        <v>2296</v>
      </c>
      <c r="H80" s="822" t="s">
        <v>5540</v>
      </c>
      <c r="I80" s="1022" t="s">
        <v>5541</v>
      </c>
      <c r="J80" s="821">
        <v>2</v>
      </c>
      <c r="K80" s="822" t="s">
        <v>5542</v>
      </c>
      <c r="L80" s="356" t="s">
        <v>2211</v>
      </c>
      <c r="M80" s="824">
        <v>45669</v>
      </c>
      <c r="N80" s="821" t="s">
        <v>286</v>
      </c>
      <c r="O80" s="1026">
        <v>62</v>
      </c>
      <c r="P80" s="821">
        <v>1</v>
      </c>
      <c r="Q80" s="821">
        <v>13</v>
      </c>
      <c r="R80" s="1025"/>
      <c r="S80" s="1025"/>
      <c r="T80" s="1026"/>
      <c r="U80" s="1026"/>
      <c r="V80" s="1026"/>
      <c r="W80" s="1026"/>
      <c r="X80" s="1026"/>
      <c r="Y80" s="1026"/>
      <c r="Z80" s="1025"/>
      <c r="AA80" s="1026"/>
      <c r="AB80" s="1025"/>
      <c r="AC80" s="1025"/>
      <c r="AD80" s="1025"/>
      <c r="AE80" s="1026">
        <v>10</v>
      </c>
      <c r="AF80" s="1025"/>
      <c r="AG80" s="1025"/>
      <c r="AH80" s="1026"/>
    </row>
    <row r="81" spans="1:34" ht="80.099999999999994" customHeight="1">
      <c r="A81" s="1026"/>
      <c r="B81" s="1026" t="s">
        <v>3716</v>
      </c>
      <c r="C81" s="356" t="s">
        <v>101</v>
      </c>
      <c r="D81" s="356" t="s">
        <v>101</v>
      </c>
      <c r="E81" s="356" t="s">
        <v>2275</v>
      </c>
      <c r="F81" s="356" t="s">
        <v>193</v>
      </c>
      <c r="G81" s="356" t="s">
        <v>194</v>
      </c>
      <c r="H81" s="356" t="s">
        <v>193</v>
      </c>
      <c r="I81" s="822" t="s">
        <v>2276</v>
      </c>
      <c r="J81" s="821">
        <v>2</v>
      </c>
      <c r="K81" s="822" t="s">
        <v>2957</v>
      </c>
      <c r="L81" s="356" t="s">
        <v>2958</v>
      </c>
      <c r="M81" s="824" t="s">
        <v>5133</v>
      </c>
      <c r="N81" s="821" t="s">
        <v>1213</v>
      </c>
      <c r="O81" s="1109">
        <v>20</v>
      </c>
      <c r="P81" s="821">
        <v>6</v>
      </c>
      <c r="Q81" s="821">
        <v>14</v>
      </c>
      <c r="R81" s="1025"/>
      <c r="S81" s="1025"/>
      <c r="T81" s="1026"/>
      <c r="U81" s="1026"/>
      <c r="V81" s="1026"/>
      <c r="W81" s="1026"/>
      <c r="X81" s="1026"/>
      <c r="Y81" s="1026"/>
      <c r="Z81" s="1025"/>
      <c r="AA81" s="1026"/>
      <c r="AB81" s="1025"/>
      <c r="AC81" s="1025"/>
      <c r="AD81" s="1025"/>
      <c r="AE81" s="1026">
        <v>9</v>
      </c>
      <c r="AF81" s="1025"/>
      <c r="AG81" s="1025"/>
      <c r="AH81" s="1026"/>
    </row>
    <row r="82" spans="1:34" ht="80.099999999999994" customHeight="1">
      <c r="A82" s="1026"/>
      <c r="B82" s="1026" t="s">
        <v>5630</v>
      </c>
      <c r="C82" s="356" t="s">
        <v>101</v>
      </c>
      <c r="D82" s="356" t="s">
        <v>101</v>
      </c>
      <c r="E82" s="356" t="s">
        <v>2288</v>
      </c>
      <c r="F82" s="356" t="s">
        <v>2289</v>
      </c>
      <c r="G82" s="356" t="s">
        <v>2290</v>
      </c>
      <c r="H82" s="356" t="s">
        <v>2289</v>
      </c>
      <c r="I82" s="822" t="s">
        <v>2291</v>
      </c>
      <c r="J82" s="821">
        <v>2</v>
      </c>
      <c r="K82" s="822" t="s">
        <v>2957</v>
      </c>
      <c r="L82" s="356" t="s">
        <v>2958</v>
      </c>
      <c r="M82" s="824" t="s">
        <v>5133</v>
      </c>
      <c r="N82" s="821" t="s">
        <v>286</v>
      </c>
      <c r="O82" s="1108">
        <v>9</v>
      </c>
      <c r="P82" s="821">
        <v>7</v>
      </c>
      <c r="Q82" s="821">
        <v>15</v>
      </c>
      <c r="R82" s="1025"/>
      <c r="T82" s="1026"/>
      <c r="U82" s="1026"/>
      <c r="V82" s="1026"/>
      <c r="W82" s="1026"/>
      <c r="X82" s="1026"/>
      <c r="Y82" s="1026"/>
      <c r="Z82" s="1025"/>
      <c r="AA82" s="1026"/>
      <c r="AB82" s="1025"/>
      <c r="AC82" s="1025"/>
      <c r="AD82" s="1025"/>
      <c r="AE82" s="1026">
        <v>10</v>
      </c>
      <c r="AF82" s="1025"/>
      <c r="AG82" s="1025"/>
      <c r="AH82" s="1026"/>
    </row>
    <row r="83" spans="1:34" ht="80.099999999999994" customHeight="1">
      <c r="A83" s="1026"/>
      <c r="B83" s="1026" t="s">
        <v>5566</v>
      </c>
      <c r="C83" s="356" t="s">
        <v>101</v>
      </c>
      <c r="D83" s="356" t="s">
        <v>101</v>
      </c>
      <c r="E83" s="356" t="s">
        <v>2304</v>
      </c>
      <c r="F83" s="1110" t="s">
        <v>1300</v>
      </c>
      <c r="G83" s="356" t="s">
        <v>1301</v>
      </c>
      <c r="H83" s="356" t="s">
        <v>1300</v>
      </c>
      <c r="I83" s="822" t="s">
        <v>2305</v>
      </c>
      <c r="J83" s="821">
        <v>2</v>
      </c>
      <c r="K83" s="822" t="s">
        <v>2957</v>
      </c>
      <c r="L83" s="356" t="s">
        <v>2958</v>
      </c>
      <c r="M83" s="824" t="s">
        <v>5152</v>
      </c>
      <c r="N83" s="821" t="s">
        <v>1213</v>
      </c>
      <c r="O83" s="1026" t="s">
        <v>3293</v>
      </c>
      <c r="P83" s="821">
        <v>8</v>
      </c>
      <c r="Q83" s="821">
        <v>16</v>
      </c>
      <c r="R83" s="1025"/>
      <c r="S83" s="1025"/>
      <c r="T83" s="1026"/>
      <c r="U83" s="1026"/>
      <c r="V83" s="1026"/>
      <c r="W83" s="1026"/>
      <c r="X83" s="1026"/>
      <c r="Y83" s="1026"/>
      <c r="Z83" s="1025"/>
      <c r="AA83" s="1026"/>
      <c r="AB83" s="1025"/>
      <c r="AC83" s="1025"/>
      <c r="AD83" s="1025"/>
      <c r="AE83" s="1026">
        <v>1</v>
      </c>
      <c r="AF83" s="1025"/>
      <c r="AG83" s="1025"/>
      <c r="AH83" s="1026" t="s">
        <v>5567</v>
      </c>
    </row>
    <row r="84" spans="1:34" ht="80.099999999999994" customHeight="1">
      <c r="A84" s="1026"/>
      <c r="B84" s="1026" t="s">
        <v>4704</v>
      </c>
      <c r="C84" s="356" t="s">
        <v>101</v>
      </c>
      <c r="D84" s="356" t="s">
        <v>101</v>
      </c>
      <c r="E84" s="356" t="s">
        <v>2279</v>
      </c>
      <c r="F84" s="1110" t="s">
        <v>1309</v>
      </c>
      <c r="G84" s="356" t="s">
        <v>1310</v>
      </c>
      <c r="H84" s="356" t="s">
        <v>1309</v>
      </c>
      <c r="I84" s="822" t="s">
        <v>2280</v>
      </c>
      <c r="J84" s="821">
        <v>2</v>
      </c>
      <c r="K84" s="822" t="s">
        <v>2957</v>
      </c>
      <c r="L84" s="356" t="s">
        <v>2958</v>
      </c>
      <c r="M84" s="824" t="s">
        <v>5152</v>
      </c>
      <c r="N84" s="821" t="s">
        <v>958</v>
      </c>
      <c r="O84" s="1026" t="s">
        <v>3293</v>
      </c>
      <c r="P84" s="821" t="s">
        <v>583</v>
      </c>
      <c r="Q84" s="821" t="s">
        <v>583</v>
      </c>
      <c r="R84" s="1025"/>
      <c r="S84" s="1025"/>
      <c r="T84" s="1026"/>
      <c r="U84" s="1026"/>
      <c r="V84" s="1026"/>
      <c r="W84" s="1026"/>
      <c r="X84" s="1026"/>
      <c r="Y84" s="1026"/>
      <c r="Z84" s="1025"/>
      <c r="AA84" s="1026"/>
      <c r="AB84" s="1025"/>
      <c r="AC84" s="1025"/>
      <c r="AD84" s="1025"/>
      <c r="AE84" s="1026">
        <v>2</v>
      </c>
      <c r="AF84" s="1025"/>
      <c r="AG84" s="1025"/>
      <c r="AH84" s="1026" t="s">
        <v>3689</v>
      </c>
    </row>
    <row r="85" spans="1:34" ht="80.099999999999994" customHeight="1">
      <c r="A85" s="1026"/>
      <c r="B85" s="821" t="s">
        <v>5456</v>
      </c>
      <c r="C85" s="356" t="s">
        <v>101</v>
      </c>
      <c r="D85" s="356" t="s">
        <v>101</v>
      </c>
      <c r="E85" s="356" t="s">
        <v>2264</v>
      </c>
      <c r="F85" s="356" t="s">
        <v>1297</v>
      </c>
      <c r="G85" s="356" t="s">
        <v>2265</v>
      </c>
      <c r="H85" s="356" t="s">
        <v>1298</v>
      </c>
      <c r="I85" s="822" t="s">
        <v>2266</v>
      </c>
      <c r="J85" s="821">
        <v>2</v>
      </c>
      <c r="K85" s="822" t="s">
        <v>5457</v>
      </c>
      <c r="L85" s="822" t="s">
        <v>2511</v>
      </c>
      <c r="M85" s="1027">
        <v>45669</v>
      </c>
      <c r="N85" s="821" t="s">
        <v>1213</v>
      </c>
      <c r="O85" s="1026">
        <v>15</v>
      </c>
      <c r="P85" s="1026">
        <v>2</v>
      </c>
      <c r="Q85" s="1026">
        <v>1</v>
      </c>
      <c r="R85" s="1025"/>
      <c r="S85" s="1025"/>
      <c r="T85" s="1026"/>
      <c r="U85" s="1026"/>
      <c r="V85" s="1024">
        <v>46014</v>
      </c>
      <c r="W85" s="1026"/>
      <c r="X85" s="1026"/>
      <c r="Y85" s="1026"/>
      <c r="Z85" s="1025"/>
      <c r="AA85" s="1026"/>
      <c r="AB85" s="1025"/>
      <c r="AC85" s="1025"/>
      <c r="AD85" s="1025"/>
      <c r="AE85" s="1026">
        <v>2</v>
      </c>
      <c r="AF85" s="1025"/>
      <c r="AG85" s="1025"/>
      <c r="AH85" s="1026" t="s">
        <v>5458</v>
      </c>
    </row>
    <row r="86" spans="1:34" ht="80.099999999999994" customHeight="1">
      <c r="A86" s="1026"/>
      <c r="B86" s="1026" t="s">
        <v>4936</v>
      </c>
      <c r="C86" s="1025" t="s">
        <v>101</v>
      </c>
      <c r="D86" s="1025" t="s">
        <v>101</v>
      </c>
      <c r="E86" s="356" t="s">
        <v>4802</v>
      </c>
      <c r="F86" s="356" t="s">
        <v>141</v>
      </c>
      <c r="G86" s="356" t="s">
        <v>143</v>
      </c>
      <c r="H86" s="822" t="s">
        <v>4937</v>
      </c>
      <c r="I86" s="822" t="s">
        <v>2283</v>
      </c>
      <c r="J86" s="821">
        <v>2</v>
      </c>
      <c r="K86" s="822" t="s">
        <v>2957</v>
      </c>
      <c r="L86" s="1033" t="s">
        <v>2511</v>
      </c>
      <c r="M86" s="1027">
        <v>45669</v>
      </c>
      <c r="N86" s="1026" t="s">
        <v>3264</v>
      </c>
      <c r="O86" s="1108">
        <v>30</v>
      </c>
      <c r="P86" s="1026">
        <v>3</v>
      </c>
      <c r="Q86" s="1026">
        <v>2</v>
      </c>
      <c r="R86" s="1025"/>
      <c r="S86" s="404" t="s">
        <v>5500</v>
      </c>
      <c r="T86" s="1026"/>
      <c r="U86" s="1026"/>
      <c r="V86" s="1075">
        <v>45678</v>
      </c>
      <c r="W86" s="1026"/>
      <c r="X86" s="1026"/>
      <c r="Y86" s="1026"/>
      <c r="Z86" s="1025"/>
      <c r="AA86" s="1026"/>
      <c r="AB86" s="1025"/>
      <c r="AC86" s="1025"/>
      <c r="AD86" s="1025"/>
      <c r="AE86" s="1026">
        <v>2</v>
      </c>
      <c r="AF86" s="1025"/>
      <c r="AG86" s="1025"/>
      <c r="AH86" s="1026" t="s">
        <v>5806</v>
      </c>
    </row>
    <row r="87" spans="1:34" ht="72.599999999999994">
      <c r="A87" s="1026"/>
      <c r="B87" s="356" t="s">
        <v>4546</v>
      </c>
      <c r="C87" s="356" t="s">
        <v>985</v>
      </c>
      <c r="D87" s="356" t="s">
        <v>4407</v>
      </c>
      <c r="E87" s="356" t="s">
        <v>4179</v>
      </c>
      <c r="F87" s="356" t="s">
        <v>4180</v>
      </c>
      <c r="G87" s="356" t="s">
        <v>4181</v>
      </c>
      <c r="J87" s="356">
        <v>3</v>
      </c>
      <c r="K87" s="356" t="s">
        <v>4408</v>
      </c>
      <c r="L87" s="356" t="s">
        <v>2525</v>
      </c>
      <c r="M87" s="1091">
        <v>46057</v>
      </c>
      <c r="N87" s="821" t="s">
        <v>4409</v>
      </c>
      <c r="O87" s="821">
        <v>110.20000000000002</v>
      </c>
      <c r="P87" s="356">
        <v>1</v>
      </c>
      <c r="Q87" s="356"/>
      <c r="S87" s="830"/>
      <c r="T87" s="356"/>
      <c r="U87" s="356"/>
      <c r="V87" s="356"/>
      <c r="X87" s="356"/>
      <c r="Y87" s="356"/>
      <c r="AA87" s="356"/>
      <c r="AE87" s="356"/>
    </row>
    <row r="88" spans="1:34" ht="116.1">
      <c r="A88" s="1026"/>
      <c r="B88" s="356" t="s">
        <v>4885</v>
      </c>
      <c r="C88" s="1025" t="s">
        <v>985</v>
      </c>
      <c r="D88" s="356" t="s">
        <v>3093</v>
      </c>
      <c r="E88" s="1025" t="s">
        <v>4886</v>
      </c>
      <c r="F88" s="1025" t="s">
        <v>4887</v>
      </c>
      <c r="G88" s="1025" t="s">
        <v>4888</v>
      </c>
      <c r="H88" s="1025" t="s">
        <v>4889</v>
      </c>
      <c r="I88" s="1025"/>
      <c r="J88" s="1026">
        <v>3</v>
      </c>
      <c r="K88" s="1025" t="s">
        <v>4890</v>
      </c>
      <c r="L88" s="1025" t="s">
        <v>2525</v>
      </c>
      <c r="M88" s="1069">
        <v>46057</v>
      </c>
      <c r="N88" s="1026" t="s">
        <v>420</v>
      </c>
      <c r="O88" s="1026">
        <v>17.099999999999998</v>
      </c>
      <c r="P88" s="1026"/>
      <c r="Q88" s="1026"/>
      <c r="R88" s="1025"/>
      <c r="S88" s="830"/>
      <c r="T88" s="1026"/>
      <c r="U88" s="1026"/>
      <c r="V88" s="1026"/>
      <c r="W88" s="1025"/>
      <c r="X88" s="1026"/>
      <c r="Y88" s="1026"/>
      <c r="Z88" s="1025"/>
      <c r="AA88" s="1026"/>
      <c r="AB88" s="1025"/>
      <c r="AC88" s="1025"/>
      <c r="AD88" s="1025"/>
      <c r="AE88" s="1026"/>
      <c r="AF88" s="1025"/>
      <c r="AG88" s="1025"/>
    </row>
    <row r="89" spans="1:34" ht="116.1">
      <c r="A89" s="1026"/>
      <c r="B89" s="1123" t="s">
        <v>5527</v>
      </c>
      <c r="C89" s="356" t="s">
        <v>101</v>
      </c>
      <c r="D89" s="356" t="s">
        <v>101</v>
      </c>
      <c r="E89" s="356" t="s">
        <v>4802</v>
      </c>
      <c r="F89" s="356" t="s">
        <v>5528</v>
      </c>
      <c r="G89" s="356" t="s">
        <v>5529</v>
      </c>
      <c r="H89" s="1126" t="s">
        <v>5530</v>
      </c>
      <c r="J89" s="821">
        <v>1</v>
      </c>
      <c r="K89" s="1025" t="s">
        <v>5531</v>
      </c>
      <c r="L89" s="356" t="s">
        <v>2821</v>
      </c>
      <c r="M89" s="824">
        <v>45989</v>
      </c>
      <c r="N89" s="821" t="s">
        <v>3264</v>
      </c>
      <c r="O89" s="1026">
        <v>43</v>
      </c>
      <c r="P89" s="821">
        <v>2</v>
      </c>
      <c r="R89" s="1026"/>
      <c r="S89" s="821"/>
      <c r="T89" s="356"/>
      <c r="U89" s="1121"/>
      <c r="W89" s="821"/>
      <c r="X89" s="1026"/>
      <c r="Y89" s="1026"/>
      <c r="Z89" s="1025"/>
      <c r="AA89" s="1026"/>
      <c r="AB89" s="1025"/>
      <c r="AC89" s="1025"/>
      <c r="AD89" s="1025"/>
      <c r="AE89" s="1026"/>
      <c r="AF89" s="1025"/>
      <c r="AG89" s="1025"/>
    </row>
    <row r="90" spans="1:34" ht="57.95">
      <c r="A90" s="1026"/>
      <c r="B90" s="1119" t="s">
        <v>3493</v>
      </c>
      <c r="C90" s="356" t="s">
        <v>101</v>
      </c>
      <c r="D90" s="356" t="s">
        <v>101</v>
      </c>
      <c r="E90" s="356" t="s">
        <v>5140</v>
      </c>
      <c r="F90" s="356" t="s">
        <v>5141</v>
      </c>
      <c r="G90" s="356" t="s">
        <v>3497</v>
      </c>
      <c r="J90" s="821">
        <v>1</v>
      </c>
      <c r="K90" s="822" t="s">
        <v>2957</v>
      </c>
      <c r="L90" s="356" t="s">
        <v>2821</v>
      </c>
      <c r="M90" s="824" t="s">
        <v>5142</v>
      </c>
      <c r="N90" s="821" t="s">
        <v>1213</v>
      </c>
      <c r="O90" s="1026">
        <v>50</v>
      </c>
      <c r="P90" s="821">
        <v>11</v>
      </c>
      <c r="S90" s="821"/>
      <c r="T90" s="356"/>
      <c r="U90" s="1121"/>
      <c r="W90" s="821"/>
      <c r="X90" s="1026"/>
      <c r="Y90" s="1026"/>
      <c r="Z90" s="1025"/>
      <c r="AA90" s="1026"/>
      <c r="AB90" s="1025"/>
      <c r="AC90" s="1025"/>
      <c r="AD90" s="1025"/>
      <c r="AE90" s="1026"/>
      <c r="AF90" s="1025"/>
      <c r="AG90" s="1025"/>
    </row>
    <row r="91" spans="1:34" ht="29.1">
      <c r="A91" s="1026"/>
      <c r="B91" s="1119" t="s">
        <v>5171</v>
      </c>
      <c r="C91" s="356" t="s">
        <v>101</v>
      </c>
      <c r="D91" s="356" t="s">
        <v>101</v>
      </c>
      <c r="E91" s="356" t="s">
        <v>4705</v>
      </c>
      <c r="F91" s="356" t="s">
        <v>1306</v>
      </c>
      <c r="G91" s="356" t="s">
        <v>1307</v>
      </c>
      <c r="H91" s="821"/>
      <c r="I91" s="821"/>
      <c r="J91" s="821">
        <v>1</v>
      </c>
      <c r="K91" s="822" t="s">
        <v>2957</v>
      </c>
      <c r="L91" s="356" t="s">
        <v>2821</v>
      </c>
      <c r="M91" s="824" t="s">
        <v>5142</v>
      </c>
      <c r="N91" s="821" t="s">
        <v>5807</v>
      </c>
      <c r="O91" s="821" t="s">
        <v>5447</v>
      </c>
      <c r="P91" s="821">
        <v>15</v>
      </c>
      <c r="S91" s="821"/>
      <c r="U91" s="1121"/>
      <c r="W91" s="821"/>
      <c r="X91" s="1026"/>
      <c r="Y91" s="1026"/>
      <c r="Z91" s="1025"/>
      <c r="AA91" s="1026"/>
      <c r="AB91" s="1025"/>
      <c r="AC91" s="1025"/>
      <c r="AD91" s="1025"/>
      <c r="AE91" s="1026"/>
      <c r="AF91" s="1025"/>
      <c r="AG91" s="1025"/>
      <c r="AH91" s="821" t="s">
        <v>5174</v>
      </c>
    </row>
    <row r="92" spans="1:34" ht="29.1">
      <c r="A92" s="1026"/>
      <c r="B92" s="1026" t="s">
        <v>3708</v>
      </c>
      <c r="C92" s="356" t="s">
        <v>101</v>
      </c>
      <c r="D92" s="356" t="s">
        <v>101</v>
      </c>
      <c r="E92" s="356" t="s">
        <v>2306</v>
      </c>
      <c r="F92" s="786" t="s">
        <v>4759</v>
      </c>
      <c r="G92" s="356" t="s">
        <v>2308</v>
      </c>
      <c r="H92" s="821" t="s">
        <v>2308</v>
      </c>
      <c r="I92" s="822" t="s">
        <v>3293</v>
      </c>
      <c r="J92" s="821">
        <v>2</v>
      </c>
      <c r="K92" s="822" t="s">
        <v>3222</v>
      </c>
      <c r="L92" s="356" t="s">
        <v>2821</v>
      </c>
      <c r="M92" s="824">
        <v>45988</v>
      </c>
      <c r="N92" s="821" t="s">
        <v>1213</v>
      </c>
      <c r="O92" s="1109">
        <v>30</v>
      </c>
      <c r="P92" s="1026">
        <v>5</v>
      </c>
      <c r="Q92" s="1025"/>
      <c r="R92" s="1026"/>
      <c r="S92" s="1026"/>
      <c r="T92" s="1025"/>
      <c r="U92" s="1026"/>
      <c r="V92" s="1025"/>
      <c r="W92" s="1025"/>
      <c r="X92" s="1026"/>
      <c r="Y92" s="1026"/>
      <c r="Z92" s="1025"/>
      <c r="AA92" s="1026"/>
      <c r="AB92" s="1025"/>
      <c r="AC92" s="1025"/>
      <c r="AD92" s="1025"/>
      <c r="AE92" s="1026"/>
      <c r="AF92" s="1025"/>
      <c r="AG92" s="1025"/>
    </row>
    <row r="93" spans="1:34" ht="29.1">
      <c r="A93" s="1026"/>
      <c r="B93" s="1119" t="s">
        <v>5451</v>
      </c>
      <c r="C93" s="356" t="s">
        <v>1329</v>
      </c>
      <c r="D93" s="1107" t="s">
        <v>1124</v>
      </c>
      <c r="E93" s="356" t="s">
        <v>2254</v>
      </c>
      <c r="F93" s="356" t="s">
        <v>5452</v>
      </c>
      <c r="G93" s="356" t="s">
        <v>5453</v>
      </c>
      <c r="J93" s="821">
        <v>1</v>
      </c>
      <c r="K93" s="356" t="s">
        <v>3499</v>
      </c>
      <c r="L93" s="356" t="s">
        <v>2511</v>
      </c>
      <c r="M93" s="824" t="s">
        <v>5142</v>
      </c>
      <c r="N93" s="821" t="s">
        <v>958</v>
      </c>
      <c r="O93" s="821" t="s">
        <v>5447</v>
      </c>
      <c r="S93" s="821"/>
      <c r="T93" s="356"/>
      <c r="U93" s="1121"/>
      <c r="W93" s="821"/>
      <c r="X93" s="1026"/>
      <c r="Y93" s="1026"/>
      <c r="Z93" s="1025"/>
      <c r="AA93" s="1026"/>
      <c r="AB93" s="1025"/>
      <c r="AC93" s="1025"/>
      <c r="AD93" s="1025"/>
      <c r="AE93" s="1026"/>
      <c r="AF93" s="1025"/>
      <c r="AG93" s="1025"/>
    </row>
    <row r="94" spans="1:34" ht="43.5">
      <c r="A94" s="1026"/>
      <c r="B94" s="1123" t="s">
        <v>5654</v>
      </c>
      <c r="C94" s="356" t="s">
        <v>42</v>
      </c>
      <c r="D94" s="356" t="s">
        <v>42</v>
      </c>
      <c r="E94" s="356" t="s">
        <v>3341</v>
      </c>
      <c r="F94" s="80" t="s">
        <v>3342</v>
      </c>
      <c r="G94" s="80" t="s">
        <v>5139</v>
      </c>
      <c r="J94" s="821">
        <v>3</v>
      </c>
      <c r="K94" s="356" t="s">
        <v>1634</v>
      </c>
      <c r="L94" s="356" t="s">
        <v>2525</v>
      </c>
      <c r="M94" s="1069">
        <v>46058</v>
      </c>
      <c r="N94" s="822" t="s">
        <v>1708</v>
      </c>
      <c r="O94" s="1026">
        <v>30</v>
      </c>
      <c r="V94" s="1058" t="s">
        <v>5808</v>
      </c>
      <c r="X94" s="1026"/>
      <c r="Y94" s="1026"/>
      <c r="Z94" s="1025"/>
      <c r="AA94" s="1026"/>
      <c r="AB94" s="1025"/>
      <c r="AC94" s="1025"/>
      <c r="AD94" s="1025"/>
      <c r="AE94" s="1026"/>
      <c r="AF94" s="1025"/>
      <c r="AG94" s="1025"/>
    </row>
    <row r="95" spans="1:34" ht="101.45">
      <c r="A95" s="1026"/>
      <c r="B95" s="356" t="s">
        <v>4514</v>
      </c>
      <c r="C95" s="1025" t="s">
        <v>985</v>
      </c>
      <c r="D95" s="1025" t="s">
        <v>410</v>
      </c>
      <c r="E95" s="1025" t="s">
        <v>4515</v>
      </c>
      <c r="F95" s="1025" t="s">
        <v>4516</v>
      </c>
      <c r="G95" s="1025" t="s">
        <v>3729</v>
      </c>
      <c r="H95" s="1025" t="s">
        <v>3730</v>
      </c>
      <c r="I95" s="1025"/>
      <c r="J95" s="1026">
        <v>3</v>
      </c>
      <c r="K95" s="1025" t="s">
        <v>4517</v>
      </c>
      <c r="L95" s="1026" t="s">
        <v>2525</v>
      </c>
      <c r="M95" s="1062">
        <v>46056</v>
      </c>
      <c r="N95" s="1026" t="s">
        <v>217</v>
      </c>
      <c r="O95" s="821">
        <v>115.89999999999998</v>
      </c>
      <c r="P95" s="1026"/>
      <c r="Q95" s="1026"/>
      <c r="R95" s="1025"/>
      <c r="S95" s="830"/>
      <c r="T95" s="1026"/>
      <c r="U95" s="1025"/>
      <c r="V95" s="1026"/>
      <c r="W95" s="1025"/>
      <c r="X95" s="1025"/>
      <c r="Y95" s="1026"/>
      <c r="Z95" s="1025"/>
      <c r="AA95" s="1026"/>
      <c r="AB95" s="1025"/>
      <c r="AC95" s="1025"/>
      <c r="AD95" s="1025"/>
      <c r="AE95" s="1026"/>
      <c r="AF95" s="1025"/>
      <c r="AG95" s="1025"/>
    </row>
    <row r="96" spans="1:34" ht="72.599999999999994">
      <c r="A96" s="1026"/>
      <c r="B96" s="356" t="s">
        <v>4514</v>
      </c>
      <c r="C96" s="1025" t="s">
        <v>985</v>
      </c>
      <c r="D96" s="1025" t="s">
        <v>985</v>
      </c>
      <c r="E96" s="1025" t="s">
        <v>4515</v>
      </c>
      <c r="F96" s="1025" t="s">
        <v>4518</v>
      </c>
      <c r="G96" s="1025" t="s">
        <v>4518</v>
      </c>
      <c r="H96" s="1025"/>
      <c r="I96" s="1025"/>
      <c r="J96" s="1026">
        <v>3</v>
      </c>
      <c r="K96" s="1025" t="s">
        <v>4517</v>
      </c>
      <c r="L96" s="1025" t="s">
        <v>2525</v>
      </c>
      <c r="M96" s="1069">
        <v>46058</v>
      </c>
      <c r="N96" s="1026" t="s">
        <v>217</v>
      </c>
      <c r="O96" s="1026">
        <v>76</v>
      </c>
      <c r="P96" s="1026"/>
      <c r="Q96" s="1026"/>
      <c r="R96" s="1025"/>
      <c r="S96" s="830"/>
      <c r="T96" s="1026"/>
      <c r="U96" s="1026"/>
      <c r="V96" s="1026"/>
      <c r="W96" s="1025"/>
      <c r="X96" s="1026"/>
      <c r="Y96" s="1026"/>
      <c r="Z96" s="1025"/>
      <c r="AA96" s="1026"/>
      <c r="AB96" s="1025"/>
      <c r="AC96" s="1025"/>
      <c r="AD96" s="1025" t="s">
        <v>4899</v>
      </c>
      <c r="AE96" s="1026"/>
      <c r="AF96" s="1025"/>
      <c r="AG96" s="1025"/>
    </row>
    <row r="97" spans="1:34" ht="72.599999999999994">
      <c r="A97" s="1026"/>
      <c r="B97" s="356" t="s">
        <v>4900</v>
      </c>
      <c r="C97" s="1025" t="s">
        <v>985</v>
      </c>
      <c r="D97" s="1025" t="s">
        <v>3093</v>
      </c>
      <c r="E97" s="1025" t="s">
        <v>4901</v>
      </c>
      <c r="F97" s="1025" t="s">
        <v>4902</v>
      </c>
      <c r="G97" s="1025" t="s">
        <v>4903</v>
      </c>
      <c r="H97" s="1025" t="s">
        <v>4904</v>
      </c>
      <c r="I97" s="1025"/>
      <c r="J97" s="1026">
        <v>3</v>
      </c>
      <c r="K97" s="1025"/>
      <c r="L97" s="1025" t="s">
        <v>2525</v>
      </c>
      <c r="M97" s="1062">
        <v>46056</v>
      </c>
      <c r="N97" s="1026" t="s">
        <v>420</v>
      </c>
      <c r="O97" s="1026">
        <v>24.7</v>
      </c>
      <c r="P97" s="1026"/>
      <c r="Q97" s="1026"/>
      <c r="R97" s="1025"/>
      <c r="S97" s="830"/>
      <c r="T97" s="1026"/>
      <c r="U97" s="1026"/>
      <c r="V97" s="1026"/>
      <c r="W97" s="1025"/>
      <c r="X97" s="1026"/>
      <c r="Y97" s="1026"/>
      <c r="Z97" s="1025"/>
      <c r="AA97" s="1026"/>
      <c r="AB97" s="1025"/>
      <c r="AC97" s="1025"/>
      <c r="AD97" s="1025"/>
      <c r="AE97" s="1026"/>
      <c r="AF97" s="1025"/>
      <c r="AG97" s="1025"/>
    </row>
    <row r="98" spans="1:34" ht="57.95">
      <c r="A98" s="1026"/>
      <c r="B98" s="356" t="s">
        <v>4519</v>
      </c>
      <c r="C98" s="1025" t="s">
        <v>985</v>
      </c>
      <c r="D98" s="1025" t="s">
        <v>3093</v>
      </c>
      <c r="E98" s="1025" t="s">
        <v>4520</v>
      </c>
      <c r="F98" s="1025" t="s">
        <v>4521</v>
      </c>
      <c r="G98" s="1025" t="s">
        <v>4521</v>
      </c>
      <c r="H98" s="1025"/>
      <c r="I98" s="1025"/>
      <c r="J98" s="1026">
        <v>3</v>
      </c>
      <c r="K98" s="1025" t="s">
        <v>3947</v>
      </c>
      <c r="L98" s="1025" t="s">
        <v>2525</v>
      </c>
      <c r="M98" s="1069"/>
      <c r="N98" s="1026" t="s">
        <v>1580</v>
      </c>
      <c r="O98" s="1026">
        <v>79.8</v>
      </c>
      <c r="P98" s="1026"/>
      <c r="Q98" s="1026"/>
      <c r="R98" s="1025"/>
      <c r="S98" s="830"/>
      <c r="T98" s="1026"/>
      <c r="U98" s="1026"/>
      <c r="V98" s="1026"/>
      <c r="W98" s="1025"/>
      <c r="X98" s="1026"/>
      <c r="Y98" s="1026"/>
      <c r="Z98" s="1025"/>
      <c r="AA98" s="1026"/>
      <c r="AB98" s="1025"/>
      <c r="AC98" s="1025"/>
      <c r="AD98" s="404" t="s">
        <v>4919</v>
      </c>
      <c r="AE98" s="1026"/>
      <c r="AF98" s="1025"/>
      <c r="AG98" s="1025"/>
    </row>
    <row r="99" spans="1:34" ht="261">
      <c r="A99" s="1026"/>
      <c r="B99" s="1123" t="s">
        <v>5598</v>
      </c>
      <c r="C99" s="1025" t="s">
        <v>94</v>
      </c>
      <c r="D99" s="1025" t="s">
        <v>94</v>
      </c>
      <c r="E99" s="356" t="s">
        <v>2151</v>
      </c>
      <c r="F99" s="1025" t="s">
        <v>5599</v>
      </c>
      <c r="G99" s="1025" t="s">
        <v>5600</v>
      </c>
      <c r="H99" s="1025" t="s">
        <v>5599</v>
      </c>
      <c r="I99" s="1025" t="s">
        <v>3491</v>
      </c>
      <c r="J99" s="1026">
        <v>3</v>
      </c>
      <c r="K99" s="1025" t="s">
        <v>5492</v>
      </c>
      <c r="L99" s="1025" t="s">
        <v>2525</v>
      </c>
      <c r="M99" s="1069">
        <v>46058</v>
      </c>
      <c r="N99" s="1026" t="s">
        <v>251</v>
      </c>
      <c r="O99" s="1026"/>
      <c r="P99" s="1026">
        <v>1</v>
      </c>
      <c r="Q99" s="1026"/>
      <c r="R99" s="1025"/>
      <c r="S99" s="1025"/>
      <c r="T99" s="1026"/>
      <c r="U99" s="1026"/>
      <c r="V99" s="1075">
        <v>46064</v>
      </c>
      <c r="W99" s="1025"/>
      <c r="X99" s="1026"/>
      <c r="Y99" s="1026"/>
      <c r="Z99" s="1025"/>
      <c r="AA99" s="1026"/>
      <c r="AB99" s="1025"/>
      <c r="AC99" s="1025"/>
      <c r="AD99" s="1078" t="s">
        <v>5602</v>
      </c>
      <c r="AE99" s="1026"/>
      <c r="AF99" s="1025"/>
      <c r="AG99" s="1025"/>
    </row>
    <row r="100" spans="1:34" ht="159.6">
      <c r="A100" s="1026"/>
      <c r="B100" s="1123" t="s">
        <v>5585</v>
      </c>
      <c r="C100" s="1025" t="s">
        <v>94</v>
      </c>
      <c r="D100" s="1025" t="s">
        <v>94</v>
      </c>
      <c r="E100" s="1025" t="s">
        <v>3647</v>
      </c>
      <c r="F100" s="1025" t="s">
        <v>5586</v>
      </c>
      <c r="G100" s="1025" t="s">
        <v>5587</v>
      </c>
      <c r="H100" s="1025" t="s">
        <v>5588</v>
      </c>
      <c r="I100" s="1025" t="s">
        <v>5589</v>
      </c>
      <c r="J100" s="1026">
        <v>3</v>
      </c>
      <c r="K100" s="1025" t="s">
        <v>5492</v>
      </c>
      <c r="L100" s="1025" t="s">
        <v>2525</v>
      </c>
      <c r="M100" s="1069">
        <v>46058</v>
      </c>
      <c r="N100" s="1026" t="s">
        <v>251</v>
      </c>
      <c r="O100" s="1026"/>
      <c r="P100" s="1026">
        <v>2</v>
      </c>
      <c r="Q100" s="1026"/>
      <c r="R100" s="1025"/>
      <c r="S100" s="1025"/>
      <c r="T100" s="1026"/>
      <c r="U100" s="1026"/>
      <c r="V100" s="1075">
        <v>46064</v>
      </c>
      <c r="W100" s="1025"/>
      <c r="X100" s="1026"/>
      <c r="Y100" s="1026"/>
      <c r="Z100" s="1025"/>
      <c r="AA100" s="1026"/>
      <c r="AB100" s="1025"/>
      <c r="AC100" s="1025"/>
      <c r="AD100" s="1078" t="s">
        <v>5591</v>
      </c>
      <c r="AE100" s="1026"/>
      <c r="AF100" s="1025"/>
      <c r="AG100" s="1025"/>
    </row>
    <row r="101" spans="1:34" ht="174">
      <c r="A101" s="1026"/>
      <c r="B101" s="1123" t="s">
        <v>5592</v>
      </c>
      <c r="C101" s="1025" t="s">
        <v>94</v>
      </c>
      <c r="D101" s="1025" t="s">
        <v>94</v>
      </c>
      <c r="E101" s="1025" t="s">
        <v>2972</v>
      </c>
      <c r="F101" s="1025" t="s">
        <v>5593</v>
      </c>
      <c r="G101" s="1025" t="s">
        <v>5594</v>
      </c>
      <c r="H101" s="1025"/>
      <c r="I101" s="1025"/>
      <c r="J101" s="1026">
        <v>3</v>
      </c>
      <c r="K101" s="1025" t="s">
        <v>5492</v>
      </c>
      <c r="L101" s="1025" t="s">
        <v>2525</v>
      </c>
      <c r="M101" s="1069">
        <v>46058</v>
      </c>
      <c r="N101" s="1026" t="s">
        <v>251</v>
      </c>
      <c r="O101" s="1026"/>
      <c r="P101" s="1026">
        <v>4</v>
      </c>
      <c r="Q101" s="1026"/>
      <c r="R101" s="1025"/>
      <c r="S101" s="1025"/>
      <c r="T101" s="1026"/>
      <c r="U101" s="1026"/>
      <c r="V101" s="1026" t="s">
        <v>583</v>
      </c>
      <c r="W101" s="821" t="s">
        <v>583</v>
      </c>
      <c r="X101" s="1026"/>
      <c r="Y101" s="1026"/>
      <c r="Z101" s="1025"/>
      <c r="AA101" s="1026"/>
      <c r="AB101" s="1025" t="s">
        <v>5746</v>
      </c>
      <c r="AC101" s="1025"/>
      <c r="AD101" s="1078" t="s">
        <v>5596</v>
      </c>
      <c r="AE101" s="1026"/>
      <c r="AF101" s="1025"/>
      <c r="AG101" s="1025"/>
    </row>
    <row r="102" spans="1:34" ht="159.6">
      <c r="A102" s="1026"/>
      <c r="B102" s="1123" t="s">
        <v>5487</v>
      </c>
      <c r="C102" s="356" t="s">
        <v>94</v>
      </c>
      <c r="D102" s="356" t="s">
        <v>94</v>
      </c>
      <c r="E102" s="356" t="s">
        <v>2151</v>
      </c>
      <c r="F102" s="356" t="s">
        <v>5488</v>
      </c>
      <c r="G102" s="356" t="s">
        <v>5489</v>
      </c>
      <c r="H102" s="356" t="s">
        <v>5490</v>
      </c>
      <c r="I102" s="356" t="s">
        <v>5491</v>
      </c>
      <c r="J102" s="821">
        <v>3</v>
      </c>
      <c r="K102" s="1025" t="s">
        <v>5492</v>
      </c>
      <c r="L102" s="1025" t="s">
        <v>2525</v>
      </c>
      <c r="M102" s="1069">
        <v>46058</v>
      </c>
      <c r="N102" s="1026" t="s">
        <v>251</v>
      </c>
      <c r="O102" s="1026"/>
      <c r="P102" s="1026">
        <v>3</v>
      </c>
      <c r="Q102" s="1026"/>
      <c r="R102" s="1025"/>
      <c r="S102" s="1025"/>
      <c r="T102" s="1026"/>
      <c r="U102" s="1026"/>
      <c r="V102" s="1075">
        <v>46064</v>
      </c>
      <c r="W102" s="1025"/>
      <c r="X102" s="1026"/>
      <c r="Y102" s="1026"/>
      <c r="Z102" s="1025"/>
      <c r="AA102" s="1026"/>
      <c r="AB102" s="1025"/>
      <c r="AC102" s="1025"/>
      <c r="AD102" s="1078" t="s">
        <v>5494</v>
      </c>
      <c r="AE102" s="1026"/>
      <c r="AF102" s="1025"/>
      <c r="AG102" s="1025"/>
    </row>
    <row r="103" spans="1:34" ht="159.6">
      <c r="A103" s="1026"/>
      <c r="B103" s="1123" t="s">
        <v>5578</v>
      </c>
      <c r="C103" s="356" t="s">
        <v>94</v>
      </c>
      <c r="D103" s="356" t="s">
        <v>94</v>
      </c>
      <c r="E103" s="356" t="s">
        <v>2163</v>
      </c>
      <c r="F103" s="356" t="s">
        <v>5579</v>
      </c>
      <c r="G103" s="356" t="s">
        <v>5580</v>
      </c>
      <c r="H103" s="356" t="s">
        <v>5580</v>
      </c>
      <c r="I103" s="356" t="s">
        <v>5581</v>
      </c>
      <c r="J103" s="821">
        <v>3</v>
      </c>
      <c r="K103" s="1025" t="s">
        <v>5492</v>
      </c>
      <c r="L103" s="356" t="s">
        <v>2821</v>
      </c>
      <c r="M103" s="1069">
        <v>46058</v>
      </c>
      <c r="N103" s="821" t="s">
        <v>251</v>
      </c>
      <c r="O103" s="1026"/>
      <c r="P103" s="1026">
        <v>5</v>
      </c>
      <c r="Q103" s="1026"/>
      <c r="R103" s="1025"/>
      <c r="S103" s="1025"/>
      <c r="T103" s="1026"/>
      <c r="U103" s="1026"/>
      <c r="V103" s="1075">
        <v>46064</v>
      </c>
      <c r="W103" s="1025"/>
      <c r="X103" s="1026"/>
      <c r="Y103" s="1026"/>
      <c r="Z103" s="1025"/>
      <c r="AA103" s="1026"/>
      <c r="AB103" s="1025"/>
      <c r="AC103" s="1025"/>
      <c r="AD103" s="1078" t="s">
        <v>5583</v>
      </c>
      <c r="AE103" s="1026"/>
      <c r="AF103" s="1025"/>
      <c r="AG103" s="1025"/>
    </row>
    <row r="104" spans="1:34" ht="116.1">
      <c r="A104" s="1026"/>
      <c r="B104" s="1123" t="s">
        <v>5603</v>
      </c>
      <c r="C104" s="356" t="s">
        <v>94</v>
      </c>
      <c r="D104" s="356" t="s">
        <v>94</v>
      </c>
      <c r="E104" s="356" t="s">
        <v>3975</v>
      </c>
      <c r="F104" s="1094" t="s">
        <v>5809</v>
      </c>
      <c r="G104" s="356" t="s">
        <v>5605</v>
      </c>
      <c r="H104" s="822"/>
      <c r="I104" s="821" t="s">
        <v>5505</v>
      </c>
      <c r="J104" s="821">
        <v>3</v>
      </c>
      <c r="K104" s="822" t="s">
        <v>2844</v>
      </c>
      <c r="L104" s="356" t="s">
        <v>2525</v>
      </c>
      <c r="M104" s="1069">
        <v>46058</v>
      </c>
      <c r="N104" s="821" t="s">
        <v>251</v>
      </c>
      <c r="O104" s="1026"/>
      <c r="P104" s="1026">
        <v>6</v>
      </c>
      <c r="Q104" s="1025"/>
      <c r="R104" s="1026"/>
      <c r="S104" s="1026"/>
      <c r="T104" s="1025"/>
      <c r="U104" s="1026"/>
      <c r="V104" s="1025" t="s">
        <v>583</v>
      </c>
      <c r="W104" s="1025" t="s">
        <v>583</v>
      </c>
      <c r="X104" s="1025"/>
      <c r="AA104" s="356"/>
      <c r="AB104" s="356" t="s">
        <v>5606</v>
      </c>
      <c r="AD104" s="137" t="s">
        <v>5607</v>
      </c>
      <c r="AE104" s="356"/>
    </row>
    <row r="105" spans="1:34" ht="231.95">
      <c r="A105" s="1026"/>
      <c r="B105" s="1123" t="s">
        <v>5618</v>
      </c>
      <c r="C105" s="1025" t="s">
        <v>263</v>
      </c>
      <c r="D105" s="1025" t="s">
        <v>180</v>
      </c>
      <c r="E105" s="1025" t="s">
        <v>4160</v>
      </c>
      <c r="F105" s="786" t="s">
        <v>5509</v>
      </c>
      <c r="G105" s="356" t="s">
        <v>4109</v>
      </c>
      <c r="H105" s="1033"/>
      <c r="I105" s="1026" t="s">
        <v>5511</v>
      </c>
      <c r="J105" s="1026">
        <v>3</v>
      </c>
      <c r="K105" s="1033" t="s">
        <v>2844</v>
      </c>
      <c r="L105" s="1025" t="s">
        <v>2525</v>
      </c>
      <c r="M105" s="1069">
        <v>46058</v>
      </c>
      <c r="N105" s="1026" t="s">
        <v>1634</v>
      </c>
      <c r="O105" s="1052">
        <v>15</v>
      </c>
      <c r="P105" s="1052">
        <v>12</v>
      </c>
      <c r="Q105" s="1026"/>
      <c r="R105" s="1025"/>
      <c r="S105" s="1025"/>
      <c r="T105" s="1026"/>
      <c r="U105" s="1026"/>
      <c r="V105" s="1075" t="s">
        <v>583</v>
      </c>
      <c r="W105" s="1024" t="s">
        <v>583</v>
      </c>
      <c r="X105" s="1026"/>
      <c r="Y105" s="1026"/>
      <c r="Z105" s="1025"/>
      <c r="AA105" s="1026"/>
      <c r="AB105" s="1025" t="s">
        <v>5423</v>
      </c>
      <c r="AC105" s="1025"/>
      <c r="AE105" s="1026">
        <v>10</v>
      </c>
      <c r="AF105" s="1025"/>
      <c r="AG105" s="1025"/>
      <c r="AH105" s="821"/>
    </row>
    <row r="106" spans="1:34" ht="231.95">
      <c r="A106" s="1026"/>
      <c r="B106" s="1123" t="s">
        <v>5620</v>
      </c>
      <c r="C106" s="1025" t="s">
        <v>263</v>
      </c>
      <c r="D106" s="1025" t="s">
        <v>180</v>
      </c>
      <c r="E106" s="1025" t="s">
        <v>4160</v>
      </c>
      <c r="F106" s="786" t="s">
        <v>5514</v>
      </c>
      <c r="G106" s="356" t="s">
        <v>5515</v>
      </c>
      <c r="H106" s="1033"/>
      <c r="I106" s="1026" t="s">
        <v>5516</v>
      </c>
      <c r="J106" s="1026">
        <v>3</v>
      </c>
      <c r="K106" s="1033" t="s">
        <v>2844</v>
      </c>
      <c r="L106" s="1025" t="s">
        <v>2525</v>
      </c>
      <c r="M106" s="1069">
        <v>46058</v>
      </c>
      <c r="N106" s="1026" t="s">
        <v>1634</v>
      </c>
      <c r="O106" s="1026">
        <v>15</v>
      </c>
      <c r="P106" s="1026">
        <v>10</v>
      </c>
      <c r="Q106" s="1026"/>
      <c r="R106" s="1025"/>
      <c r="S106" s="1078"/>
      <c r="T106" s="1026"/>
      <c r="U106" s="1026"/>
      <c r="V106" s="1075">
        <v>46076</v>
      </c>
      <c r="W106" s="1025"/>
      <c r="X106" s="1026"/>
      <c r="Y106" s="1026"/>
      <c r="Z106" s="1025"/>
      <c r="AA106" s="1026"/>
      <c r="AB106" s="1025"/>
      <c r="AC106" s="1025"/>
      <c r="AE106" s="1026">
        <v>2</v>
      </c>
      <c r="AF106" s="1025"/>
      <c r="AG106" s="1025"/>
      <c r="AH106" s="821"/>
    </row>
    <row r="107" spans="1:34" ht="43.5">
      <c r="A107" s="1026"/>
      <c r="B107" s="1139" t="s">
        <v>5810</v>
      </c>
      <c r="C107" s="1025" t="s">
        <v>263</v>
      </c>
      <c r="D107" s="1025" t="s">
        <v>263</v>
      </c>
      <c r="E107" s="1025" t="s">
        <v>2163</v>
      </c>
      <c r="F107" s="356" t="s">
        <v>5811</v>
      </c>
      <c r="G107" s="356" t="s">
        <v>5812</v>
      </c>
      <c r="H107" s="1025"/>
      <c r="I107" s="1025"/>
      <c r="J107" s="1026"/>
      <c r="K107" s="1025"/>
      <c r="L107" s="1025"/>
      <c r="M107" s="1069"/>
      <c r="N107" s="1026" t="s">
        <v>1634</v>
      </c>
      <c r="O107" s="1026">
        <v>40</v>
      </c>
      <c r="P107" s="1026">
        <v>3</v>
      </c>
      <c r="Q107" s="1026"/>
      <c r="R107" s="1025"/>
      <c r="S107" s="1025"/>
      <c r="T107" s="1026"/>
      <c r="U107" s="1026"/>
      <c r="V107" s="1075">
        <v>46076</v>
      </c>
      <c r="W107" s="1025"/>
      <c r="X107" s="1026"/>
      <c r="Y107" s="1026"/>
      <c r="Z107" s="1025"/>
      <c r="AA107" s="1026"/>
      <c r="AB107" s="1025"/>
      <c r="AC107" s="1025"/>
      <c r="AD107" s="1025"/>
      <c r="AE107" s="1026"/>
      <c r="AF107" s="1025"/>
      <c r="AG107" s="1025"/>
    </row>
    <row r="108" spans="1:34" ht="57.95">
      <c r="A108" s="1026"/>
      <c r="B108" s="1123" t="s">
        <v>5659</v>
      </c>
      <c r="C108" s="1025" t="s">
        <v>42</v>
      </c>
      <c r="D108" s="1025" t="s">
        <v>94</v>
      </c>
      <c r="E108" s="1025" t="s">
        <v>5399</v>
      </c>
      <c r="F108" s="356" t="s">
        <v>5660</v>
      </c>
      <c r="G108" s="356" t="s">
        <v>5661</v>
      </c>
      <c r="H108" s="1025" t="s">
        <v>5660</v>
      </c>
      <c r="I108" s="1025"/>
      <c r="J108" s="1026"/>
      <c r="K108" s="1025"/>
      <c r="L108" s="1025" t="s">
        <v>2525</v>
      </c>
      <c r="M108" s="1062">
        <v>46058</v>
      </c>
      <c r="N108" s="822" t="s">
        <v>1708</v>
      </c>
      <c r="O108" s="821">
        <v>30</v>
      </c>
      <c r="P108" s="1026"/>
      <c r="Q108" s="1026"/>
      <c r="R108" s="1025"/>
      <c r="S108" s="1025"/>
      <c r="T108" s="1026"/>
      <c r="U108" s="1026"/>
      <c r="V108" s="1075">
        <v>46073</v>
      </c>
      <c r="W108" s="1025"/>
      <c r="X108" s="1026"/>
      <c r="Y108" s="1026"/>
      <c r="Z108" s="1025"/>
      <c r="AA108" s="1026"/>
      <c r="AB108" s="1025"/>
      <c r="AC108" s="1025"/>
      <c r="AD108" s="1025"/>
      <c r="AE108" s="1026"/>
      <c r="AF108" s="1025"/>
      <c r="AG108" s="1025"/>
    </row>
    <row r="109" spans="1:34" ht="43.5">
      <c r="A109" s="1026"/>
      <c r="B109" s="1119" t="s">
        <v>5629</v>
      </c>
      <c r="C109" s="1025" t="s">
        <v>704</v>
      </c>
      <c r="D109" s="1025" t="s">
        <v>704</v>
      </c>
      <c r="E109" s="1025" t="s">
        <v>3341</v>
      </c>
      <c r="F109" s="722" t="s">
        <v>3342</v>
      </c>
      <c r="G109" s="722" t="s">
        <v>5139</v>
      </c>
      <c r="H109" s="1025"/>
      <c r="I109" s="1025"/>
      <c r="J109" s="1026">
        <v>3</v>
      </c>
      <c r="K109" s="1111" t="s">
        <v>1634</v>
      </c>
      <c r="L109" s="1025" t="s">
        <v>2525</v>
      </c>
      <c r="M109" s="1069">
        <v>46058</v>
      </c>
      <c r="N109" s="1026" t="s">
        <v>1634</v>
      </c>
      <c r="O109" s="1026"/>
      <c r="P109" s="1026"/>
      <c r="Q109" s="1026"/>
      <c r="R109" s="1025"/>
      <c r="S109" s="1025"/>
      <c r="T109" s="1026"/>
      <c r="U109" s="1026"/>
      <c r="V109" s="1026"/>
      <c r="W109" s="1025"/>
      <c r="X109" s="1026"/>
      <c r="Y109" s="1026"/>
      <c r="Z109" s="1025"/>
      <c r="AA109" s="1026"/>
      <c r="AB109" s="1025"/>
      <c r="AC109" s="1025"/>
      <c r="AD109" s="1025"/>
      <c r="AE109" s="1026"/>
      <c r="AF109" s="1025"/>
      <c r="AG109" s="1025"/>
    </row>
    <row r="110" spans="1:34" ht="43.5">
      <c r="A110" s="1026"/>
      <c r="B110" s="1123" t="s">
        <v>5064</v>
      </c>
      <c r="C110" s="1025" t="s">
        <v>101</v>
      </c>
      <c r="D110" s="1025" t="s">
        <v>101</v>
      </c>
      <c r="E110" s="1025" t="s">
        <v>3341</v>
      </c>
      <c r="F110" s="722" t="s">
        <v>3342</v>
      </c>
      <c r="G110" s="722" t="s">
        <v>5139</v>
      </c>
      <c r="H110" s="1025"/>
      <c r="I110" s="1025"/>
      <c r="J110" s="1026">
        <v>3</v>
      </c>
      <c r="K110" s="1025" t="s">
        <v>4483</v>
      </c>
      <c r="L110" s="1025" t="s">
        <v>2525</v>
      </c>
      <c r="M110" s="1069">
        <v>46058</v>
      </c>
      <c r="N110" s="1026" t="s">
        <v>5813</v>
      </c>
      <c r="O110" s="1108">
        <v>15</v>
      </c>
      <c r="P110" s="1026">
        <v>9</v>
      </c>
      <c r="Q110" s="1026"/>
      <c r="R110" s="1025"/>
      <c r="S110" s="1025"/>
      <c r="T110" s="1026"/>
      <c r="U110" s="1026"/>
      <c r="V110" s="1026"/>
      <c r="W110" s="1025"/>
      <c r="X110" s="1026"/>
      <c r="Y110" s="1026"/>
      <c r="Z110" s="1025"/>
      <c r="AA110" s="1026"/>
      <c r="AB110" s="1025"/>
      <c r="AC110" s="1025"/>
      <c r="AD110" s="1025"/>
      <c r="AE110" s="1026"/>
      <c r="AF110" s="1025"/>
      <c r="AG110" s="1025"/>
    </row>
    <row r="111" spans="1:34" ht="43.5">
      <c r="A111" s="1026"/>
      <c r="B111" s="1058" t="s">
        <v>3712</v>
      </c>
      <c r="C111" s="1025" t="s">
        <v>985</v>
      </c>
      <c r="D111" s="1025" t="s">
        <v>985</v>
      </c>
      <c r="E111" s="1025" t="s">
        <v>3341</v>
      </c>
      <c r="F111" s="722" t="s">
        <v>3342</v>
      </c>
      <c r="G111" s="722" t="s">
        <v>5139</v>
      </c>
      <c r="H111" s="1025"/>
      <c r="I111" s="1025"/>
      <c r="J111" s="1026">
        <v>3</v>
      </c>
      <c r="K111" s="1025" t="s">
        <v>1634</v>
      </c>
      <c r="L111" s="1025" t="s">
        <v>2525</v>
      </c>
      <c r="M111" s="1069">
        <v>46058</v>
      </c>
      <c r="N111" s="1026"/>
      <c r="O111" s="1026" t="s">
        <v>4962</v>
      </c>
      <c r="P111" s="1026"/>
      <c r="Q111" s="1026"/>
      <c r="R111" s="1025"/>
      <c r="S111" s="1025"/>
      <c r="T111" s="1026"/>
      <c r="U111" s="1026"/>
      <c r="V111" s="1026"/>
      <c r="W111" s="1025"/>
      <c r="X111" s="1026"/>
      <c r="Y111" s="1026"/>
      <c r="Z111" s="1025"/>
      <c r="AA111" s="1026"/>
      <c r="AB111" s="1025"/>
      <c r="AC111" s="1025"/>
      <c r="AD111" s="1025"/>
      <c r="AE111" s="1026"/>
      <c r="AF111" s="1025"/>
      <c r="AG111" s="1025"/>
    </row>
    <row r="112" spans="1:34" ht="174">
      <c r="A112" s="1026"/>
      <c r="B112" s="356" t="s">
        <v>5051</v>
      </c>
      <c r="C112" s="1025" t="s">
        <v>358</v>
      </c>
      <c r="D112" s="1025" t="s">
        <v>358</v>
      </c>
      <c r="E112" s="356" t="s">
        <v>2163</v>
      </c>
      <c r="F112" s="1025" t="s">
        <v>5052</v>
      </c>
      <c r="G112" s="1025" t="s">
        <v>5053</v>
      </c>
      <c r="H112" s="1025" t="s">
        <v>5052</v>
      </c>
      <c r="I112" s="1025" t="s">
        <v>5054</v>
      </c>
      <c r="J112" s="1026">
        <v>3</v>
      </c>
      <c r="K112" s="1025" t="s">
        <v>251</v>
      </c>
      <c r="L112" s="1025" t="s">
        <v>2525</v>
      </c>
      <c r="M112" s="1069">
        <v>46058</v>
      </c>
      <c r="N112" s="1026" t="s">
        <v>251</v>
      </c>
      <c r="O112" s="1026"/>
      <c r="P112" s="1026"/>
      <c r="Q112" s="1026"/>
      <c r="R112" s="1025"/>
      <c r="S112" s="1025"/>
      <c r="T112" s="1026"/>
      <c r="U112" s="1026"/>
      <c r="V112" s="1075">
        <v>46057</v>
      </c>
      <c r="W112" s="1025"/>
      <c r="X112" s="1026"/>
      <c r="Y112" s="1026"/>
      <c r="Z112" s="1025"/>
      <c r="AA112" s="1026"/>
      <c r="AB112" s="1025"/>
      <c r="AC112" s="1025"/>
      <c r="AD112" s="1025"/>
      <c r="AE112" s="1026"/>
      <c r="AF112" s="1025"/>
      <c r="AG112" s="1025"/>
    </row>
    <row r="113" spans="1:34" ht="43.5">
      <c r="A113" s="1026"/>
      <c r="B113" s="1123" t="s">
        <v>3715</v>
      </c>
      <c r="C113" s="356" t="s">
        <v>101</v>
      </c>
      <c r="D113" s="356" t="s">
        <v>101</v>
      </c>
      <c r="F113" s="1025" t="s">
        <v>130</v>
      </c>
      <c r="G113" s="356" t="s">
        <v>3280</v>
      </c>
      <c r="H113" s="822" t="s">
        <v>132</v>
      </c>
      <c r="I113" s="1025"/>
      <c r="J113" s="1026">
        <v>3</v>
      </c>
      <c r="K113" s="1025" t="s">
        <v>5814</v>
      </c>
      <c r="L113" s="1025" t="s">
        <v>2525</v>
      </c>
      <c r="M113" s="1069"/>
      <c r="N113" s="1026" t="s">
        <v>3264</v>
      </c>
      <c r="O113" s="1026">
        <v>15</v>
      </c>
      <c r="P113" s="1026">
        <v>14</v>
      </c>
      <c r="Q113" s="1026"/>
      <c r="R113" s="1025"/>
      <c r="S113" s="1025"/>
      <c r="T113" s="1026"/>
      <c r="U113" s="1026"/>
      <c r="V113" s="1026"/>
      <c r="W113" s="1025"/>
      <c r="X113" s="1026"/>
      <c r="Y113" s="1026"/>
      <c r="Z113" s="1025"/>
      <c r="AA113" s="1026"/>
      <c r="AB113" s="1025"/>
      <c r="AC113" s="1025"/>
      <c r="AD113" s="1025"/>
      <c r="AE113" s="1026"/>
      <c r="AF113" s="1025"/>
      <c r="AG113" s="1025"/>
    </row>
    <row r="114" spans="1:34" s="821" customFormat="1" ht="116.1">
      <c r="A114" s="1026"/>
      <c r="B114" s="1123" t="s">
        <v>5543</v>
      </c>
      <c r="C114" s="1026" t="s">
        <v>101</v>
      </c>
      <c r="D114" s="1031" t="s">
        <v>101</v>
      </c>
      <c r="E114" s="821" t="s">
        <v>2211</v>
      </c>
      <c r="F114" s="1112" t="s">
        <v>5815</v>
      </c>
      <c r="G114" s="821" t="s">
        <v>5546</v>
      </c>
      <c r="H114" s="821" t="s">
        <v>5547</v>
      </c>
      <c r="I114" s="1026"/>
      <c r="J114" s="1026"/>
      <c r="K114" s="1026"/>
      <c r="L114" s="1026" t="s">
        <v>2525</v>
      </c>
      <c r="M114" s="1069"/>
      <c r="N114" s="821" t="s">
        <v>286</v>
      </c>
      <c r="O114" s="1026">
        <v>35</v>
      </c>
      <c r="P114" s="1026">
        <v>1</v>
      </c>
      <c r="Q114" s="1026"/>
      <c r="R114" s="1025"/>
      <c r="S114" s="1025"/>
      <c r="T114" s="1026"/>
      <c r="U114" s="1026"/>
      <c r="V114" s="1026"/>
      <c r="W114" s="1026"/>
      <c r="X114" s="1026"/>
      <c r="Y114" s="1026"/>
      <c r="Z114" s="1026"/>
      <c r="AA114" s="1026"/>
      <c r="AB114" s="1026"/>
      <c r="AC114" s="1026"/>
      <c r="AD114" s="1026"/>
      <c r="AE114" s="1026"/>
      <c r="AF114" s="1025"/>
      <c r="AG114" s="1025"/>
      <c r="AH114" s="821" t="s">
        <v>5548</v>
      </c>
    </row>
    <row r="115" spans="1:34" s="821" customFormat="1" ht="174">
      <c r="A115" s="1026"/>
      <c r="B115" s="1123" t="s">
        <v>5533</v>
      </c>
      <c r="C115" s="1026" t="s">
        <v>101</v>
      </c>
      <c r="D115" s="1031" t="s">
        <v>101</v>
      </c>
      <c r="E115" s="821" t="s">
        <v>2211</v>
      </c>
      <c r="F115" s="821" t="s">
        <v>5816</v>
      </c>
      <c r="G115" s="1123" t="s">
        <v>5536</v>
      </c>
      <c r="H115" s="821" t="s">
        <v>5537</v>
      </c>
      <c r="I115" s="1026"/>
      <c r="J115" s="1026"/>
      <c r="K115" s="1026"/>
      <c r="L115" s="1026" t="s">
        <v>2525</v>
      </c>
      <c r="M115" s="1069"/>
      <c r="N115" s="1026" t="s">
        <v>286</v>
      </c>
      <c r="O115" s="1026">
        <v>7</v>
      </c>
      <c r="P115" s="1026">
        <v>1</v>
      </c>
      <c r="Q115" s="1026"/>
      <c r="R115" s="1025"/>
      <c r="S115" s="1025"/>
      <c r="T115" s="1026"/>
      <c r="U115" s="1026"/>
      <c r="V115" s="1026"/>
      <c r="W115" s="1026"/>
      <c r="X115" s="1026"/>
      <c r="Y115" s="1026"/>
      <c r="Z115" s="1026"/>
      <c r="AA115" s="1026"/>
      <c r="AB115" s="1026"/>
      <c r="AC115" s="1026"/>
      <c r="AD115" s="1026"/>
      <c r="AE115" s="1026"/>
      <c r="AF115" s="1025"/>
      <c r="AG115" s="1025"/>
    </row>
    <row r="116" spans="1:34" ht="72.599999999999994">
      <c r="A116" s="1026"/>
      <c r="B116" s="1123" t="s">
        <v>5636</v>
      </c>
      <c r="C116" s="1113" t="s">
        <v>1329</v>
      </c>
      <c r="D116" s="1113" t="s">
        <v>1329</v>
      </c>
      <c r="E116" s="1113" t="s">
        <v>5637</v>
      </c>
      <c r="F116" s="356" t="s">
        <v>5638</v>
      </c>
      <c r="G116" s="356" t="s">
        <v>5639</v>
      </c>
      <c r="H116" s="356" t="s">
        <v>5640</v>
      </c>
      <c r="I116" s="1025"/>
      <c r="J116" s="1026">
        <v>3</v>
      </c>
      <c r="K116" s="1025"/>
      <c r="L116" s="1025" t="s">
        <v>2525</v>
      </c>
      <c r="M116" s="1069"/>
      <c r="N116" s="1026" t="s">
        <v>958</v>
      </c>
      <c r="O116" s="1026">
        <v>15</v>
      </c>
      <c r="P116" s="1026"/>
      <c r="Q116" s="1026"/>
      <c r="R116" s="1025"/>
      <c r="S116" s="1025"/>
      <c r="T116" s="1026"/>
      <c r="U116" s="1026"/>
      <c r="V116" s="1026"/>
      <c r="W116" s="1025"/>
      <c r="X116" s="1026"/>
      <c r="Y116" s="1026"/>
      <c r="Z116" s="1025"/>
      <c r="AA116" s="1026"/>
      <c r="AB116" s="1025"/>
      <c r="AC116" s="1025"/>
      <c r="AD116" s="1025"/>
      <c r="AE116" s="1026"/>
      <c r="AF116" s="1025"/>
      <c r="AG116" s="1025"/>
    </row>
    <row r="117" spans="1:34" ht="43.5">
      <c r="A117" s="1026"/>
      <c r="B117" s="1123" t="s">
        <v>5448</v>
      </c>
      <c r="C117" s="1025" t="s">
        <v>1329</v>
      </c>
      <c r="D117" s="1025" t="s">
        <v>128</v>
      </c>
      <c r="E117" s="1025" t="s">
        <v>5449</v>
      </c>
      <c r="F117" s="1025" t="s">
        <v>5450</v>
      </c>
      <c r="G117" s="1025"/>
      <c r="H117" s="1025" t="s">
        <v>5450</v>
      </c>
      <c r="I117" s="1025"/>
      <c r="J117" s="1026">
        <v>3</v>
      </c>
      <c r="K117" s="1025"/>
      <c r="L117" s="1025" t="s">
        <v>2525</v>
      </c>
      <c r="M117" s="1069"/>
      <c r="N117" s="1026" t="s">
        <v>958</v>
      </c>
      <c r="O117" s="1026">
        <v>15</v>
      </c>
      <c r="P117" s="1026"/>
      <c r="Q117" s="1026"/>
      <c r="R117" s="1025"/>
      <c r="S117" s="1025"/>
      <c r="T117" s="1026"/>
      <c r="U117" s="1026"/>
      <c r="V117" s="1026"/>
      <c r="W117" s="1025"/>
      <c r="X117" s="1026"/>
      <c r="Y117" s="1026"/>
      <c r="Z117" s="1025"/>
      <c r="AA117" s="1026"/>
      <c r="AB117" s="1025"/>
      <c r="AC117" s="1025"/>
      <c r="AD117" s="1025"/>
      <c r="AE117" s="1026"/>
      <c r="AF117" s="1025"/>
      <c r="AG117" s="1025"/>
    </row>
    <row r="118" spans="1:34" ht="72.599999999999994">
      <c r="A118" s="1026"/>
      <c r="B118" s="1123" t="s">
        <v>5632</v>
      </c>
      <c r="C118" s="1025" t="s">
        <v>1329</v>
      </c>
      <c r="D118" s="1025" t="s">
        <v>4417</v>
      </c>
      <c r="E118" s="1025" t="s">
        <v>2292</v>
      </c>
      <c r="F118" s="1025" t="s">
        <v>5633</v>
      </c>
      <c r="G118" s="1025" t="s">
        <v>5634</v>
      </c>
      <c r="H118" s="1025" t="s">
        <v>5633</v>
      </c>
      <c r="I118" s="1025"/>
      <c r="J118" s="1026">
        <v>3</v>
      </c>
      <c r="K118" s="1025"/>
      <c r="L118" s="1025" t="s">
        <v>2525</v>
      </c>
      <c r="M118" s="1069"/>
      <c r="N118" s="1026" t="s">
        <v>958</v>
      </c>
      <c r="O118" s="1121" t="s">
        <v>5635</v>
      </c>
      <c r="P118" s="1026"/>
      <c r="Q118" s="1026"/>
      <c r="R118" s="1025"/>
      <c r="S118" s="1025"/>
      <c r="T118" s="1026"/>
      <c r="U118" s="1026"/>
      <c r="V118" s="1026"/>
      <c r="W118" s="1025"/>
      <c r="X118" s="1026"/>
      <c r="Y118" s="1026"/>
      <c r="Z118" s="1025"/>
      <c r="AA118" s="1026"/>
      <c r="AB118" s="1025"/>
      <c r="AC118" s="1025"/>
      <c r="AD118" s="1025"/>
      <c r="AE118" s="1026"/>
      <c r="AF118" s="1025"/>
      <c r="AG118" s="1025"/>
    </row>
    <row r="119" spans="1:34" ht="72.599999999999994">
      <c r="A119" s="1026"/>
      <c r="B119" s="1123" t="s">
        <v>5664</v>
      </c>
      <c r="C119" s="1114" t="s">
        <v>42</v>
      </c>
      <c r="D119" s="1033" t="s">
        <v>5665</v>
      </c>
      <c r="E119" s="1033" t="s">
        <v>5666</v>
      </c>
      <c r="F119" s="1115" t="s">
        <v>5667</v>
      </c>
      <c r="G119" s="1025" t="s">
        <v>5668</v>
      </c>
      <c r="H119" s="1025" t="s">
        <v>5817</v>
      </c>
      <c r="I119" s="1025"/>
      <c r="J119" s="1026">
        <v>3</v>
      </c>
      <c r="K119" s="1025" t="s">
        <v>5481</v>
      </c>
      <c r="L119" s="1025" t="s">
        <v>2525</v>
      </c>
      <c r="M119" s="1069">
        <v>46058</v>
      </c>
      <c r="N119" s="1033" t="s">
        <v>1708</v>
      </c>
      <c r="O119" s="1026">
        <v>17</v>
      </c>
      <c r="P119" s="1026"/>
      <c r="Q119" s="1026"/>
      <c r="R119" s="1025"/>
      <c r="S119" s="1025"/>
      <c r="T119" s="1026"/>
      <c r="U119" s="1026"/>
      <c r="V119" s="1075">
        <v>46076</v>
      </c>
      <c r="W119" s="1025"/>
      <c r="X119" s="1026"/>
      <c r="Y119" s="1026"/>
      <c r="Z119" s="1025"/>
      <c r="AA119" s="1026"/>
      <c r="AB119" s="1025"/>
      <c r="AC119" s="1025"/>
      <c r="AD119" s="1025"/>
      <c r="AE119" s="1026"/>
      <c r="AF119" s="1025"/>
      <c r="AG119" s="1025"/>
    </row>
    <row r="120" spans="1:34" ht="43.5">
      <c r="A120" s="1026"/>
      <c r="B120" s="1123" t="s">
        <v>5475</v>
      </c>
      <c r="C120" s="1114" t="s">
        <v>222</v>
      </c>
      <c r="D120" s="822" t="s">
        <v>5476</v>
      </c>
      <c r="E120" s="822" t="s">
        <v>5477</v>
      </c>
      <c r="F120" s="356" t="s">
        <v>5478</v>
      </c>
      <c r="G120" s="1021" t="s">
        <v>5479</v>
      </c>
      <c r="H120" s="1021" t="s">
        <v>5480</v>
      </c>
      <c r="I120" s="1025"/>
      <c r="J120" s="1026">
        <v>3</v>
      </c>
      <c r="K120" s="1025" t="s">
        <v>5481</v>
      </c>
      <c r="L120" s="1025" t="s">
        <v>2821</v>
      </c>
      <c r="M120" s="1069">
        <v>46058</v>
      </c>
      <c r="N120" s="1026" t="s">
        <v>1708</v>
      </c>
      <c r="O120" s="1026"/>
      <c r="P120" s="1026"/>
      <c r="Q120" s="1026"/>
      <c r="R120" s="1025"/>
      <c r="S120" s="1025"/>
      <c r="T120" s="1026"/>
      <c r="U120" s="1026"/>
      <c r="V120" s="1075">
        <v>46076</v>
      </c>
      <c r="W120" s="1025"/>
      <c r="X120" s="1026"/>
      <c r="Y120" s="1026"/>
      <c r="Z120" s="1025"/>
      <c r="AA120" s="1026"/>
      <c r="AB120" s="1025"/>
      <c r="AC120" s="1025"/>
      <c r="AD120" s="1025"/>
      <c r="AE120" s="1026"/>
      <c r="AF120" s="1025"/>
      <c r="AG120" s="1025"/>
    </row>
    <row r="121" spans="1:34" ht="72.599999999999994">
      <c r="A121" s="1026"/>
      <c r="B121" s="1123" t="s">
        <v>5623</v>
      </c>
      <c r="C121" s="1114" t="s">
        <v>222</v>
      </c>
      <c r="D121" s="822" t="s">
        <v>5476</v>
      </c>
      <c r="E121" s="822" t="s">
        <v>5477</v>
      </c>
      <c r="F121" s="800" t="s">
        <v>5624</v>
      </c>
      <c r="G121" s="356" t="s">
        <v>5625</v>
      </c>
      <c r="H121" s="356" t="s">
        <v>5626</v>
      </c>
      <c r="I121" s="1025"/>
      <c r="J121" s="1026">
        <v>3</v>
      </c>
      <c r="K121" s="1025" t="s">
        <v>5481</v>
      </c>
      <c r="L121" s="1025" t="s">
        <v>2821</v>
      </c>
      <c r="M121" s="1069">
        <v>46058</v>
      </c>
      <c r="N121" s="1026" t="s">
        <v>1708</v>
      </c>
      <c r="O121" s="1026"/>
      <c r="P121" s="1026"/>
      <c r="Q121" s="1026"/>
      <c r="R121" s="1025"/>
      <c r="S121" s="1025"/>
      <c r="T121" s="1026"/>
      <c r="U121" s="1026"/>
      <c r="V121" s="1075">
        <v>46076</v>
      </c>
      <c r="W121" s="1025"/>
      <c r="X121" s="1026"/>
      <c r="Y121" s="1026"/>
      <c r="Z121" s="1025"/>
      <c r="AA121" s="1026"/>
      <c r="AB121" s="1025"/>
      <c r="AC121" s="1025"/>
      <c r="AD121" s="1025"/>
      <c r="AE121" s="1026"/>
      <c r="AF121" s="1025"/>
      <c r="AG121" s="1025"/>
    </row>
    <row r="122" spans="1:34" ht="188.45">
      <c r="A122" s="1026"/>
      <c r="B122" s="1123" t="s">
        <v>5691</v>
      </c>
      <c r="C122" s="356" t="s">
        <v>42</v>
      </c>
      <c r="D122" s="1025" t="s">
        <v>3416</v>
      </c>
      <c r="E122" s="1025" t="s">
        <v>5692</v>
      </c>
      <c r="F122" s="1025" t="s">
        <v>5693</v>
      </c>
      <c r="G122" s="1025"/>
      <c r="H122" s="1025"/>
      <c r="I122" s="1025" t="s">
        <v>5694</v>
      </c>
      <c r="J122" s="1026">
        <v>3</v>
      </c>
      <c r="K122" s="1025" t="s">
        <v>5695</v>
      </c>
      <c r="L122" s="1025" t="s">
        <v>2525</v>
      </c>
      <c r="M122" s="1069">
        <v>46058</v>
      </c>
      <c r="N122" s="1026" t="s">
        <v>2791</v>
      </c>
      <c r="O122" s="1026">
        <v>100</v>
      </c>
      <c r="P122" s="1026">
        <v>13</v>
      </c>
      <c r="Q122" s="1026"/>
      <c r="R122" s="1025"/>
      <c r="S122" s="1025"/>
      <c r="T122" s="1026"/>
      <c r="U122" s="1026"/>
      <c r="V122" s="1058" t="s">
        <v>5792</v>
      </c>
      <c r="W122" s="1025"/>
      <c r="X122" s="1026"/>
      <c r="Y122" s="1026"/>
      <c r="Z122" s="1025"/>
      <c r="AA122" s="1026"/>
      <c r="AB122" s="1025"/>
      <c r="AC122" s="1025"/>
      <c r="AD122" s="137" t="s">
        <v>5818</v>
      </c>
      <c r="AE122" s="1026"/>
      <c r="AF122" s="1025"/>
      <c r="AG122" s="1025"/>
    </row>
    <row r="123" spans="1:34" ht="72.599999999999994">
      <c r="A123" s="1026"/>
      <c r="B123" s="1123" t="s">
        <v>5704</v>
      </c>
      <c r="C123" s="1025" t="s">
        <v>42</v>
      </c>
      <c r="D123" s="1025" t="s">
        <v>5705</v>
      </c>
      <c r="E123" s="1025" t="s">
        <v>5706</v>
      </c>
      <c r="F123" s="1025" t="s">
        <v>5707</v>
      </c>
      <c r="G123" s="1115" t="s">
        <v>5708</v>
      </c>
      <c r="H123" s="1115" t="s">
        <v>5709</v>
      </c>
      <c r="I123" s="1025" t="s">
        <v>5710</v>
      </c>
      <c r="J123" s="1026">
        <v>3</v>
      </c>
      <c r="K123" s="1025" t="s">
        <v>3492</v>
      </c>
      <c r="L123" s="1025" t="s">
        <v>2821</v>
      </c>
      <c r="M123" s="1069">
        <v>46058</v>
      </c>
      <c r="N123" s="1026" t="s">
        <v>958</v>
      </c>
      <c r="O123" s="1026" t="s">
        <v>5564</v>
      </c>
      <c r="P123" s="1026"/>
      <c r="Q123" s="1026"/>
      <c r="R123" s="1025"/>
      <c r="S123" s="1025"/>
      <c r="T123" s="1026"/>
      <c r="U123" s="1026"/>
      <c r="V123" s="1026"/>
      <c r="W123" s="1025"/>
      <c r="X123" s="1026"/>
      <c r="Y123" s="1026"/>
      <c r="Z123" s="1025"/>
      <c r="AA123" s="1026"/>
      <c r="AB123" s="1025"/>
      <c r="AC123" s="1025"/>
      <c r="AD123" s="1025"/>
      <c r="AE123" s="1026"/>
      <c r="AF123" s="1025"/>
      <c r="AG123" s="1025"/>
    </row>
    <row r="124" spans="1:34" ht="229.5" customHeight="1">
      <c r="A124" s="1026"/>
      <c r="B124" s="1026" t="s">
        <v>5468</v>
      </c>
      <c r="C124" s="356" t="s">
        <v>2170</v>
      </c>
      <c r="D124" s="356" t="s">
        <v>2170</v>
      </c>
      <c r="E124" s="356" t="s">
        <v>2163</v>
      </c>
      <c r="F124" s="800" t="s">
        <v>2183</v>
      </c>
      <c r="G124" s="800" t="s">
        <v>2184</v>
      </c>
      <c r="H124" s="800" t="s">
        <v>2184</v>
      </c>
      <c r="I124" s="1035" t="s">
        <v>2185</v>
      </c>
      <c r="J124" s="821">
        <v>2</v>
      </c>
      <c r="K124" s="822" t="s">
        <v>5469</v>
      </c>
      <c r="L124" s="356" t="s">
        <v>2525</v>
      </c>
      <c r="M124" s="1069">
        <v>46027</v>
      </c>
      <c r="N124" s="1033" t="s">
        <v>384</v>
      </c>
      <c r="O124" s="1026">
        <v>60</v>
      </c>
      <c r="P124" s="1026">
        <v>1</v>
      </c>
      <c r="Q124" s="1026">
        <v>1</v>
      </c>
      <c r="R124" s="1025"/>
      <c r="S124" s="1025" t="s">
        <v>5470</v>
      </c>
      <c r="T124" s="1026"/>
      <c r="U124" s="1026"/>
      <c r="V124" s="910" t="s">
        <v>4440</v>
      </c>
      <c r="W124" s="1026"/>
      <c r="X124" s="1026"/>
      <c r="Y124" s="1026"/>
      <c r="Z124" s="1025"/>
      <c r="AA124" s="1026"/>
      <c r="AB124" s="1025"/>
      <c r="AC124" s="1025"/>
      <c r="AD124" s="1025"/>
      <c r="AE124" s="1026"/>
      <c r="AF124" s="1025"/>
      <c r="AG124" s="1025"/>
      <c r="AH124" s="356" t="s">
        <v>5819</v>
      </c>
    </row>
    <row r="125" spans="1:34" ht="72.599999999999994">
      <c r="A125" s="1026"/>
      <c r="B125" s="1137" t="s">
        <v>5677</v>
      </c>
      <c r="C125" s="1025" t="s">
        <v>2170</v>
      </c>
      <c r="D125" s="1025" t="s">
        <v>2170</v>
      </c>
      <c r="E125" s="1025" t="s">
        <v>5678</v>
      </c>
      <c r="F125" s="1115" t="s">
        <v>5679</v>
      </c>
      <c r="G125" s="1025" t="s">
        <v>5680</v>
      </c>
      <c r="H125" s="1025"/>
      <c r="I125" s="1117" t="s">
        <v>5681</v>
      </c>
      <c r="J125" s="1026">
        <v>3</v>
      </c>
      <c r="K125" s="1025"/>
      <c r="L125" s="1025" t="s">
        <v>2525</v>
      </c>
      <c r="M125" s="1069">
        <v>46058</v>
      </c>
      <c r="N125" s="1026" t="s">
        <v>384</v>
      </c>
      <c r="O125" s="1026"/>
      <c r="P125" s="1026"/>
      <c r="Q125" s="1026"/>
      <c r="R125" s="1025"/>
      <c r="S125" s="1025"/>
      <c r="T125" s="1026"/>
      <c r="U125" s="1026"/>
      <c r="V125" s="910">
        <v>46076</v>
      </c>
      <c r="W125" s="1025"/>
      <c r="X125" s="1026"/>
      <c r="Y125" s="1026"/>
      <c r="Z125" s="1025"/>
      <c r="AA125" s="1026"/>
      <c r="AB125" s="1025"/>
      <c r="AC125" s="1025"/>
      <c r="AD125" s="1118" t="s">
        <v>5683</v>
      </c>
      <c r="AE125" s="1026"/>
      <c r="AF125" s="1025"/>
      <c r="AG125" s="1025"/>
    </row>
    <row r="126" spans="1:34" ht="72.599999999999994">
      <c r="A126" s="1026"/>
      <c r="B126" s="1137" t="s">
        <v>4964</v>
      </c>
      <c r="C126" s="1025" t="s">
        <v>2170</v>
      </c>
      <c r="D126" s="1025" t="s">
        <v>2170</v>
      </c>
      <c r="E126" s="1025" t="s">
        <v>4965</v>
      </c>
      <c r="F126" s="1025" t="s">
        <v>4966</v>
      </c>
      <c r="G126" s="1025" t="s">
        <v>4967</v>
      </c>
      <c r="H126" s="1025"/>
      <c r="I126" s="1116" t="s">
        <v>4968</v>
      </c>
      <c r="J126" s="1026">
        <v>3</v>
      </c>
      <c r="K126" s="1025"/>
      <c r="L126" s="1025" t="s">
        <v>2821</v>
      </c>
      <c r="M126" s="1069">
        <v>46058</v>
      </c>
      <c r="N126" s="1026" t="s">
        <v>384</v>
      </c>
      <c r="O126" s="1026"/>
      <c r="P126" s="1026"/>
      <c r="Q126" s="1026"/>
      <c r="R126" s="1025"/>
      <c r="S126" s="1025"/>
      <c r="T126" s="1026"/>
      <c r="U126" s="1026"/>
      <c r="V126" s="910">
        <v>46076</v>
      </c>
      <c r="W126" s="1025"/>
      <c r="X126" s="1026"/>
      <c r="Y126" s="1026"/>
      <c r="Z126" s="1025"/>
      <c r="AA126" s="1026"/>
      <c r="AB126" s="1025"/>
      <c r="AC126" s="1025"/>
      <c r="AD126" s="1118" t="s">
        <v>4971</v>
      </c>
      <c r="AE126" s="1026"/>
      <c r="AF126" s="1025"/>
      <c r="AG126" s="1025"/>
    </row>
    <row r="127" spans="1:34" ht="43.5">
      <c r="A127" s="1026"/>
      <c r="B127" s="1139" t="s">
        <v>5337</v>
      </c>
      <c r="C127" s="1025" t="s">
        <v>263</v>
      </c>
      <c r="D127" s="1025" t="s">
        <v>1013</v>
      </c>
      <c r="E127" s="356" t="s">
        <v>5338</v>
      </c>
      <c r="F127" s="356" t="s">
        <v>5339</v>
      </c>
      <c r="G127" s="356" t="s">
        <v>5340</v>
      </c>
      <c r="H127" s="1025"/>
      <c r="I127" s="1025" t="s">
        <v>5341</v>
      </c>
      <c r="J127" s="1026">
        <v>1</v>
      </c>
      <c r="K127" s="1025" t="s">
        <v>4103</v>
      </c>
      <c r="L127" s="1025" t="s">
        <v>2525</v>
      </c>
      <c r="M127" s="1069">
        <v>46058</v>
      </c>
      <c r="N127" s="1026" t="s">
        <v>482</v>
      </c>
      <c r="O127" s="1026">
        <v>20</v>
      </c>
      <c r="P127" s="1026">
        <v>2</v>
      </c>
      <c r="Q127" s="1026"/>
      <c r="R127" s="1025"/>
      <c r="S127" s="1025"/>
      <c r="T127" s="1026"/>
      <c r="U127" s="1026"/>
      <c r="V127" s="1075">
        <v>46076</v>
      </c>
      <c r="W127" s="1025"/>
      <c r="X127" s="1026"/>
      <c r="Y127" s="1026"/>
      <c r="Z127" s="1025"/>
      <c r="AA127" s="1026"/>
      <c r="AB127" s="1025"/>
      <c r="AC127" s="1025"/>
      <c r="AD127" s="540" t="s">
        <v>5343</v>
      </c>
      <c r="AE127" s="1026"/>
      <c r="AF127" s="1025"/>
      <c r="AG127" s="1025"/>
    </row>
    <row r="128" spans="1:34" ht="144.94999999999999">
      <c r="A128" s="1026"/>
      <c r="B128" s="1026" t="s">
        <v>3686</v>
      </c>
      <c r="C128" s="1025" t="s">
        <v>985</v>
      </c>
      <c r="D128" s="1025" t="s">
        <v>985</v>
      </c>
      <c r="E128" s="1025" t="s">
        <v>2188</v>
      </c>
      <c r="F128" s="1025" t="s">
        <v>3257</v>
      </c>
      <c r="G128" s="1115" t="s">
        <v>3258</v>
      </c>
      <c r="H128" s="1025"/>
      <c r="I128" s="1025"/>
      <c r="J128" s="1026">
        <v>3</v>
      </c>
      <c r="K128" s="1033" t="s">
        <v>4385</v>
      </c>
      <c r="L128" s="1025" t="s">
        <v>2525</v>
      </c>
      <c r="M128" s="1069">
        <v>46058</v>
      </c>
      <c r="N128" s="1026" t="s">
        <v>89</v>
      </c>
      <c r="O128" s="1026">
        <v>13.3</v>
      </c>
      <c r="P128" s="1026"/>
      <c r="Q128" s="1026"/>
      <c r="R128" s="1025"/>
      <c r="S128" s="830" t="s">
        <v>5820</v>
      </c>
      <c r="T128" s="1026">
        <v>2</v>
      </c>
      <c r="U128" s="1026"/>
      <c r="V128" s="1026"/>
      <c r="W128" s="1025"/>
      <c r="X128" s="1026"/>
      <c r="Y128" s="1026"/>
      <c r="Z128" s="1025"/>
      <c r="AA128" s="1026"/>
      <c r="AB128" s="1025"/>
      <c r="AC128" s="1025"/>
      <c r="AD128" s="137" t="s">
        <v>5222</v>
      </c>
      <c r="AE128" s="1026"/>
      <c r="AF128" s="1025"/>
      <c r="AG128" s="1025"/>
      <c r="AH128" s="821" t="s">
        <v>4922</v>
      </c>
    </row>
    <row r="129" spans="1:34" ht="43.5">
      <c r="A129" s="1026"/>
      <c r="B129" s="1123" t="s">
        <v>5345</v>
      </c>
      <c r="C129" s="1025" t="s">
        <v>263</v>
      </c>
      <c r="D129" s="1025" t="s">
        <v>1013</v>
      </c>
      <c r="E129" s="1025" t="s">
        <v>5346</v>
      </c>
      <c r="F129" s="1025" t="s">
        <v>5347</v>
      </c>
      <c r="G129" s="1025" t="s">
        <v>5348</v>
      </c>
      <c r="H129" s="1025" t="s">
        <v>5349</v>
      </c>
      <c r="I129" s="1025"/>
      <c r="J129" s="1026">
        <v>2</v>
      </c>
      <c r="K129" s="1025" t="s">
        <v>5350</v>
      </c>
      <c r="L129" s="1025" t="s">
        <v>2525</v>
      </c>
      <c r="M129" s="1069">
        <v>46058</v>
      </c>
      <c r="N129" s="1026" t="s">
        <v>482</v>
      </c>
      <c r="O129" s="1026">
        <v>20</v>
      </c>
      <c r="P129" s="1026">
        <v>9</v>
      </c>
      <c r="Q129" s="1026"/>
      <c r="R129" s="1025"/>
      <c r="S129" s="1025"/>
      <c r="T129" s="1026"/>
      <c r="U129" s="1026"/>
      <c r="V129" s="1075">
        <v>46076</v>
      </c>
      <c r="W129" s="1025"/>
      <c r="X129" s="1026"/>
      <c r="Y129" s="1026"/>
      <c r="Z129" s="1025"/>
      <c r="AA129" s="1026"/>
      <c r="AB129" s="1025"/>
      <c r="AC129" s="1025"/>
      <c r="AD129" s="1085" t="s">
        <v>5352</v>
      </c>
      <c r="AE129" s="1026"/>
      <c r="AF129" s="1025"/>
      <c r="AG129" s="1025"/>
    </row>
    <row r="130" spans="1:34" ht="57.95">
      <c r="A130" s="1026"/>
      <c r="B130" s="1123" t="s">
        <v>5558</v>
      </c>
      <c r="C130" s="1025" t="s">
        <v>101</v>
      </c>
      <c r="D130" s="1025" t="s">
        <v>3487</v>
      </c>
      <c r="E130" s="1025" t="s">
        <v>5821</v>
      </c>
      <c r="F130" s="1025" t="s">
        <v>5560</v>
      </c>
      <c r="G130" s="1025" t="s">
        <v>5561</v>
      </c>
      <c r="H130" s="1025" t="s">
        <v>5562</v>
      </c>
      <c r="I130" s="1025" t="s">
        <v>5563</v>
      </c>
      <c r="J130" s="1026">
        <v>3</v>
      </c>
      <c r="K130" s="1025" t="s">
        <v>3492</v>
      </c>
      <c r="L130" s="1025" t="s">
        <v>2821</v>
      </c>
      <c r="M130" s="1069">
        <v>46058</v>
      </c>
      <c r="N130" s="1026" t="s">
        <v>5158</v>
      </c>
      <c r="O130" s="1026" t="s">
        <v>3293</v>
      </c>
      <c r="P130" s="1026">
        <v>18</v>
      </c>
      <c r="Q130" s="1026"/>
      <c r="R130" s="1025"/>
      <c r="S130" s="1025"/>
      <c r="T130" s="1026"/>
      <c r="U130" s="1026"/>
      <c r="V130" s="1026"/>
      <c r="W130" s="1025"/>
      <c r="X130" s="1026"/>
      <c r="Y130" s="1026"/>
      <c r="Z130" s="1025"/>
      <c r="AA130" s="1026"/>
      <c r="AB130" s="1025"/>
      <c r="AC130" s="1025"/>
      <c r="AD130" s="1025"/>
      <c r="AE130" s="1026"/>
      <c r="AF130" s="1025"/>
      <c r="AG130" s="1025"/>
    </row>
    <row r="131" spans="1:34" ht="57.95">
      <c r="A131" s="1026"/>
      <c r="B131" s="1123" t="s">
        <v>3486</v>
      </c>
      <c r="C131" s="1025" t="s">
        <v>101</v>
      </c>
      <c r="D131" s="1025" t="s">
        <v>3487</v>
      </c>
      <c r="E131" s="1025" t="s">
        <v>4703</v>
      </c>
      <c r="F131" s="1025" t="s">
        <v>3489</v>
      </c>
      <c r="G131" s="1025" t="s">
        <v>3490</v>
      </c>
      <c r="H131" s="1025" t="s">
        <v>3490</v>
      </c>
      <c r="I131" s="1025" t="s">
        <v>5822</v>
      </c>
      <c r="J131" s="1026">
        <v>3</v>
      </c>
      <c r="K131" s="1025" t="s">
        <v>3492</v>
      </c>
      <c r="L131" s="1025" t="s">
        <v>2821</v>
      </c>
      <c r="M131" s="1069">
        <v>46058</v>
      </c>
      <c r="N131" s="1026" t="s">
        <v>5158</v>
      </c>
      <c r="O131" s="1026" t="s">
        <v>3293</v>
      </c>
      <c r="P131" s="1026">
        <v>12</v>
      </c>
      <c r="Q131" s="1026"/>
      <c r="R131" s="1025"/>
      <c r="S131" s="1025"/>
      <c r="T131" s="1026"/>
      <c r="U131" s="1026"/>
      <c r="V131" s="1026"/>
      <c r="W131" s="1025"/>
      <c r="X131" s="1026"/>
      <c r="Y131" s="1026"/>
      <c r="Z131" s="1025"/>
      <c r="AA131" s="1026"/>
      <c r="AB131" s="1025"/>
      <c r="AC131" s="1025"/>
      <c r="AD131" s="1025"/>
      <c r="AE131" s="1026"/>
      <c r="AF131" s="1025"/>
      <c r="AG131" s="1025"/>
    </row>
    <row r="132" spans="1:34" ht="29.1">
      <c r="A132" s="1026"/>
      <c r="B132" s="1121" t="s">
        <v>5574</v>
      </c>
      <c r="C132" s="356" t="s">
        <v>42</v>
      </c>
      <c r="D132" s="1025" t="s">
        <v>180</v>
      </c>
      <c r="E132" s="1025" t="s">
        <v>2159</v>
      </c>
      <c r="F132" s="1025" t="s">
        <v>1130</v>
      </c>
      <c r="G132" s="1025" t="s">
        <v>213</v>
      </c>
      <c r="H132" s="1026"/>
      <c r="I132" s="1026"/>
      <c r="J132" s="1026">
        <v>1</v>
      </c>
      <c r="K132" s="1025"/>
      <c r="L132" s="1025" t="s">
        <v>2511</v>
      </c>
      <c r="M132" s="1025"/>
      <c r="N132" s="1026" t="s">
        <v>2844</v>
      </c>
      <c r="O132" s="1026" t="s">
        <v>5447</v>
      </c>
      <c r="P132" s="1026"/>
      <c r="Q132" s="1026"/>
      <c r="R132" s="1140"/>
      <c r="S132" s="1025"/>
      <c r="T132" s="1141"/>
      <c r="U132" s="1026"/>
      <c r="V132" s="1075" t="s">
        <v>1710</v>
      </c>
      <c r="W132" s="1075" t="s">
        <v>1710</v>
      </c>
      <c r="X132" s="1026"/>
      <c r="Y132" s="1026"/>
      <c r="Z132" s="1025"/>
      <c r="AA132" s="1026"/>
      <c r="AB132" s="1025" t="s">
        <v>5526</v>
      </c>
      <c r="AC132" s="1025"/>
      <c r="AD132" s="1025"/>
      <c r="AE132" s="1026"/>
      <c r="AF132" s="1025"/>
      <c r="AG132" s="1025"/>
    </row>
    <row r="133" spans="1:34" ht="43.5">
      <c r="A133" s="1026"/>
      <c r="B133" s="1121" t="s">
        <v>5647</v>
      </c>
      <c r="C133" s="1025" t="s">
        <v>42</v>
      </c>
      <c r="D133" s="1025" t="s">
        <v>180</v>
      </c>
      <c r="E133" s="1025" t="s">
        <v>2159</v>
      </c>
      <c r="F133" s="1025" t="s">
        <v>5648</v>
      </c>
      <c r="G133" s="1025" t="s">
        <v>5649</v>
      </c>
      <c r="H133" s="1025"/>
      <c r="I133" s="1025"/>
      <c r="J133" s="1026">
        <v>1</v>
      </c>
      <c r="K133" s="1025">
        <v>2026</v>
      </c>
      <c r="L133" s="356" t="s">
        <v>2511</v>
      </c>
      <c r="M133" s="1069"/>
      <c r="N133" s="1026" t="s">
        <v>2844</v>
      </c>
      <c r="O133" s="1026" t="s">
        <v>5650</v>
      </c>
      <c r="P133" s="1026"/>
      <c r="Q133" s="1026"/>
      <c r="R133" s="1025"/>
      <c r="S133" s="1025" t="s">
        <v>5651</v>
      </c>
      <c r="T133" s="1025">
        <v>3</v>
      </c>
      <c r="U133" s="1026"/>
      <c r="V133" s="1075" t="s">
        <v>4944</v>
      </c>
      <c r="W133" s="1025"/>
      <c r="X133" s="1026"/>
      <c r="Y133" s="1026"/>
      <c r="Z133" s="1025"/>
      <c r="AA133" s="1026"/>
      <c r="AB133" s="1025"/>
      <c r="AC133" s="1025"/>
      <c r="AD133" s="1025"/>
      <c r="AE133" s="1026"/>
    </row>
    <row r="134" spans="1:34" ht="174">
      <c r="A134" s="1026"/>
      <c r="B134" s="821" t="s">
        <v>3711</v>
      </c>
      <c r="C134" s="356" t="s">
        <v>42</v>
      </c>
      <c r="D134" s="1025" t="s">
        <v>3080</v>
      </c>
      <c r="E134" s="1025" t="s">
        <v>2192</v>
      </c>
      <c r="F134" s="1120" t="s">
        <v>2224</v>
      </c>
      <c r="G134" s="1115" t="s">
        <v>2225</v>
      </c>
      <c r="H134" s="1033" t="s">
        <v>3271</v>
      </c>
      <c r="I134" s="1026" t="s">
        <v>2226</v>
      </c>
      <c r="J134" s="1026">
        <v>2</v>
      </c>
      <c r="K134" s="1033" t="s">
        <v>5194</v>
      </c>
      <c r="L134" s="1026" t="s">
        <v>2958</v>
      </c>
      <c r="M134" s="1069" t="s">
        <v>5152</v>
      </c>
      <c r="N134" s="1026" t="s">
        <v>958</v>
      </c>
      <c r="O134" s="1026">
        <v>45</v>
      </c>
      <c r="P134" s="1026"/>
      <c r="Q134" s="1026"/>
      <c r="R134" s="1025"/>
      <c r="S134" s="1025"/>
      <c r="T134" s="1026"/>
      <c r="U134" s="1026"/>
      <c r="V134" s="1079"/>
      <c r="W134" s="1079"/>
      <c r="X134" s="1026"/>
      <c r="Y134" s="1026"/>
      <c r="Z134" s="1025"/>
      <c r="AA134" s="1026"/>
      <c r="AB134" s="1025"/>
      <c r="AC134" s="1025"/>
      <c r="AD134" s="1025"/>
      <c r="AE134" s="1026">
        <v>2</v>
      </c>
      <c r="AF134" s="1025"/>
      <c r="AG134" s="1025"/>
    </row>
    <row r="135" spans="1:34" ht="43.5">
      <c r="A135" s="1026"/>
      <c r="B135" s="1119" t="s">
        <v>5647</v>
      </c>
      <c r="C135" s="356" t="s">
        <v>180</v>
      </c>
      <c r="D135" s="356" t="s">
        <v>42</v>
      </c>
      <c r="E135" s="356" t="s">
        <v>2159</v>
      </c>
      <c r="F135" s="356" t="s">
        <v>5648</v>
      </c>
      <c r="G135" s="356" t="s">
        <v>5649</v>
      </c>
      <c r="J135" s="821">
        <v>1</v>
      </c>
      <c r="K135" s="356">
        <v>2026</v>
      </c>
      <c r="L135" s="1026" t="s">
        <v>2511</v>
      </c>
      <c r="N135" s="822" t="s">
        <v>185</v>
      </c>
      <c r="O135" s="821" t="s">
        <v>5650</v>
      </c>
      <c r="S135" s="356" t="s">
        <v>5651</v>
      </c>
      <c r="T135" s="356">
        <v>3</v>
      </c>
      <c r="V135" s="1024"/>
      <c r="W135" s="356" t="s">
        <v>5823</v>
      </c>
      <c r="X135" s="1026"/>
      <c r="Z135" s="821"/>
      <c r="AA135" s="356"/>
      <c r="AB135" s="821" t="s">
        <v>5652</v>
      </c>
      <c r="AD135" s="1025"/>
      <c r="AE135" s="1025" t="s">
        <v>5526</v>
      </c>
      <c r="AF135" s="1025"/>
      <c r="AG135" s="1025"/>
      <c r="AH135" s="1025"/>
    </row>
    <row r="136" spans="1:34" ht="57.95">
      <c r="A136" s="1026"/>
      <c r="B136" s="1119" t="s">
        <v>5574</v>
      </c>
      <c r="C136" s="356" t="s">
        <v>180</v>
      </c>
      <c r="D136" s="356" t="s">
        <v>5575</v>
      </c>
      <c r="E136" s="356" t="s">
        <v>2159</v>
      </c>
      <c r="F136" s="356" t="s">
        <v>1130</v>
      </c>
      <c r="G136" s="356" t="s">
        <v>213</v>
      </c>
      <c r="H136" s="821"/>
      <c r="I136" s="821"/>
      <c r="J136" s="356">
        <v>1</v>
      </c>
      <c r="L136" s="821" t="s">
        <v>2511</v>
      </c>
      <c r="M136" s="356"/>
      <c r="N136" s="821" t="s">
        <v>858</v>
      </c>
      <c r="O136" s="356" t="s">
        <v>5447</v>
      </c>
      <c r="P136" s="356"/>
      <c r="S136" s="356" t="s">
        <v>5576</v>
      </c>
      <c r="T136" s="356"/>
      <c r="U136" s="821" t="s">
        <v>5577</v>
      </c>
      <c r="W136" s="356" t="s">
        <v>1710</v>
      </c>
      <c r="X136" s="1023"/>
      <c r="Y136" s="356"/>
      <c r="Z136" s="1122"/>
      <c r="AB136" s="1025" t="s">
        <v>5526</v>
      </c>
      <c r="AC136" s="821"/>
      <c r="AD136" s="821"/>
      <c r="AE136" s="1026"/>
      <c r="AF136" s="1025"/>
      <c r="AG136" s="1025"/>
      <c r="AH136" s="1025" t="s">
        <v>5526</v>
      </c>
    </row>
    <row r="137" spans="1:34" ht="43.5">
      <c r="A137" s="1026"/>
      <c r="B137" s="1139" t="s">
        <v>5712</v>
      </c>
      <c r="C137" s="1025" t="s">
        <v>263</v>
      </c>
      <c r="D137" s="356" t="s">
        <v>263</v>
      </c>
      <c r="E137" s="356" t="s">
        <v>3341</v>
      </c>
      <c r="F137" s="722" t="s">
        <v>3342</v>
      </c>
      <c r="G137" s="722" t="s">
        <v>5139</v>
      </c>
      <c r="J137" s="821">
        <v>3</v>
      </c>
      <c r="K137" s="356" t="s">
        <v>1634</v>
      </c>
      <c r="L137" s="356" t="s">
        <v>2525</v>
      </c>
      <c r="M137" s="1069">
        <v>46058</v>
      </c>
      <c r="N137" s="821" t="s">
        <v>1634</v>
      </c>
      <c r="O137" s="1026">
        <v>20</v>
      </c>
      <c r="P137" s="821">
        <v>6</v>
      </c>
      <c r="Q137" s="1026"/>
      <c r="R137" s="1025"/>
      <c r="T137" s="1026"/>
      <c r="U137" s="1026"/>
      <c r="V137" s="1075">
        <v>46076</v>
      </c>
      <c r="W137" s="1025"/>
      <c r="X137" s="1026"/>
      <c r="Y137" s="1026"/>
      <c r="Z137" s="1025"/>
      <c r="AA137" s="1026"/>
      <c r="AB137" s="1025"/>
      <c r="AC137" s="1025"/>
      <c r="AD137" s="1025"/>
      <c r="AE137" s="1026"/>
      <c r="AF137" s="1025"/>
      <c r="AG137" s="1025"/>
    </row>
    <row r="138" spans="1:34" ht="43.5">
      <c r="A138" s="1026"/>
      <c r="B138" s="1123" t="s">
        <v>5717</v>
      </c>
      <c r="C138" s="1025" t="s">
        <v>263</v>
      </c>
      <c r="D138" s="1025" t="s">
        <v>1013</v>
      </c>
      <c r="E138" s="1127" t="s">
        <v>5718</v>
      </c>
      <c r="F138" s="356" t="s">
        <v>5719</v>
      </c>
      <c r="G138" s="356" t="s">
        <v>5720</v>
      </c>
      <c r="H138" s="1025"/>
      <c r="I138" s="356" t="s">
        <v>5721</v>
      </c>
      <c r="J138" s="1026">
        <v>1</v>
      </c>
      <c r="K138" s="1025" t="s">
        <v>4103</v>
      </c>
      <c r="L138" s="1025" t="s">
        <v>2525</v>
      </c>
      <c r="M138" s="1069">
        <v>46058</v>
      </c>
      <c r="N138" s="1026" t="s">
        <v>482</v>
      </c>
      <c r="O138" s="1026">
        <v>2</v>
      </c>
      <c r="P138" s="1026" t="s">
        <v>583</v>
      </c>
      <c r="Q138" s="1026"/>
      <c r="R138" s="1025"/>
      <c r="S138" s="1025"/>
      <c r="T138" s="1026"/>
      <c r="U138" s="1026"/>
      <c r="V138" s="1026" t="s">
        <v>583</v>
      </c>
      <c r="W138" s="821" t="s">
        <v>583</v>
      </c>
      <c r="X138" s="1026"/>
      <c r="Y138" s="1026"/>
      <c r="Z138" s="1025"/>
      <c r="AA138" s="1026"/>
      <c r="AB138" s="1025" t="s">
        <v>5723</v>
      </c>
      <c r="AC138" s="1025"/>
      <c r="AD138" s="1085"/>
      <c r="AE138" s="1026"/>
      <c r="AF138" s="1025"/>
      <c r="AG138" s="1025"/>
    </row>
    <row r="139" spans="1:34" ht="43.5">
      <c r="A139" s="1026"/>
      <c r="B139" s="821" t="s">
        <v>5733</v>
      </c>
      <c r="C139" s="1025" t="s">
        <v>263</v>
      </c>
      <c r="D139" s="1025" t="s">
        <v>263</v>
      </c>
      <c r="E139" s="1025" t="s">
        <v>2163</v>
      </c>
      <c r="F139" s="1025" t="s">
        <v>1179</v>
      </c>
      <c r="G139" s="1025" t="s">
        <v>1180</v>
      </c>
      <c r="H139" s="1033" t="s">
        <v>3293</v>
      </c>
      <c r="I139" s="1026" t="s">
        <v>3293</v>
      </c>
      <c r="J139" s="1026">
        <v>2</v>
      </c>
      <c r="K139" s="1033" t="s">
        <v>5462</v>
      </c>
      <c r="L139" s="1026" t="s">
        <v>2958</v>
      </c>
      <c r="M139" s="1027" t="s">
        <v>5152</v>
      </c>
      <c r="N139" s="1026" t="s">
        <v>1634</v>
      </c>
      <c r="O139" s="1026">
        <v>40</v>
      </c>
      <c r="P139" s="1026">
        <v>3</v>
      </c>
      <c r="Q139" s="1026"/>
      <c r="R139" s="1025"/>
      <c r="S139" s="1025"/>
      <c r="T139" s="1026"/>
      <c r="U139" s="1026"/>
      <c r="V139" s="1026" t="s">
        <v>1710</v>
      </c>
      <c r="W139" s="821" t="s">
        <v>1710</v>
      </c>
      <c r="X139" s="1026"/>
      <c r="Y139" s="1026"/>
      <c r="Z139" s="1025"/>
      <c r="AA139" s="1026"/>
      <c r="AB139" s="1025" t="s">
        <v>5824</v>
      </c>
      <c r="AC139" s="1025"/>
      <c r="AD139" s="1025"/>
      <c r="AE139" s="1026"/>
      <c r="AF139" s="1025"/>
      <c r="AG139" s="1025"/>
    </row>
    <row r="140" spans="1:34" ht="43.5">
      <c r="A140" s="1026"/>
      <c r="B140" s="821" t="s">
        <v>5825</v>
      </c>
      <c r="C140" s="1025" t="s">
        <v>263</v>
      </c>
      <c r="D140" s="1025" t="s">
        <v>263</v>
      </c>
      <c r="E140" s="1025" t="s">
        <v>2211</v>
      </c>
      <c r="F140" s="1025" t="s">
        <v>2348</v>
      </c>
      <c r="G140" s="1025" t="s">
        <v>2349</v>
      </c>
      <c r="H140" s="1033" t="s">
        <v>5826</v>
      </c>
      <c r="I140" s="1089" t="s">
        <v>2350</v>
      </c>
      <c r="J140" s="1026">
        <v>2</v>
      </c>
      <c r="K140" s="1033" t="s">
        <v>5418</v>
      </c>
      <c r="L140" s="1026" t="s">
        <v>2958</v>
      </c>
      <c r="M140" s="1069" t="s">
        <v>5133</v>
      </c>
      <c r="N140" s="1026" t="s">
        <v>1634</v>
      </c>
      <c r="O140" s="1026">
        <v>5</v>
      </c>
      <c r="P140" s="1026" t="s">
        <v>583</v>
      </c>
      <c r="Q140" s="1026"/>
      <c r="R140" s="1106"/>
      <c r="S140" s="1025" t="s">
        <v>5714</v>
      </c>
      <c r="T140" s="1026">
        <v>1</v>
      </c>
      <c r="U140" s="1026"/>
      <c r="V140" s="1075" t="s">
        <v>1710</v>
      </c>
      <c r="W140" s="1024" t="s">
        <v>1710</v>
      </c>
      <c r="X140" s="1026"/>
      <c r="Y140" s="1026"/>
      <c r="Z140" s="1025"/>
      <c r="AA140" s="1026"/>
      <c r="AB140" s="1025" t="s">
        <v>5827</v>
      </c>
      <c r="AC140" s="1025"/>
      <c r="AD140" s="1025"/>
      <c r="AE140" s="1026">
        <v>2</v>
      </c>
      <c r="AF140" s="1025"/>
      <c r="AG140" s="1025"/>
    </row>
    <row r="141" spans="1:34" ht="29.1">
      <c r="A141" s="1026"/>
      <c r="B141" s="356" t="s">
        <v>4892</v>
      </c>
      <c r="C141" s="356" t="s">
        <v>985</v>
      </c>
      <c r="D141" s="356" t="s">
        <v>526</v>
      </c>
      <c r="E141" s="356" t="s">
        <v>4893</v>
      </c>
      <c r="F141" s="356" t="s">
        <v>4894</v>
      </c>
      <c r="G141" s="356" t="s">
        <v>4895</v>
      </c>
      <c r="J141" s="821">
        <v>3</v>
      </c>
      <c r="K141" s="356" t="s">
        <v>4896</v>
      </c>
      <c r="L141" s="356" t="s">
        <v>2525</v>
      </c>
      <c r="N141" s="1026" t="s">
        <v>653</v>
      </c>
      <c r="O141" s="1026">
        <v>10</v>
      </c>
      <c r="P141" s="821">
        <v>13</v>
      </c>
      <c r="Q141" s="1026"/>
      <c r="R141" s="1025"/>
      <c r="S141" s="1025"/>
      <c r="T141" s="1026"/>
      <c r="U141" s="1026"/>
      <c r="V141" s="1026"/>
      <c r="W141" s="1025"/>
      <c r="X141" s="1026"/>
      <c r="Y141" s="1026"/>
      <c r="Z141" s="1025"/>
      <c r="AA141" s="1026"/>
      <c r="AB141" s="1025"/>
      <c r="AC141" s="1025"/>
      <c r="AD141" s="1025"/>
      <c r="AE141" s="356"/>
      <c r="AF141" s="1025"/>
      <c r="AG141" s="1025"/>
    </row>
    <row r="142" spans="1:34" ht="57.95">
      <c r="A142" s="1026"/>
      <c r="B142" s="1123" t="s">
        <v>5726</v>
      </c>
      <c r="C142" s="1025" t="s">
        <v>263</v>
      </c>
      <c r="D142" s="1025" t="s">
        <v>5727</v>
      </c>
      <c r="E142" s="1025" t="s">
        <v>5421</v>
      </c>
      <c r="F142" s="1025" t="s">
        <v>5728</v>
      </c>
      <c r="G142" s="1025" t="s">
        <v>5729</v>
      </c>
      <c r="H142" s="1025"/>
      <c r="I142" s="1025"/>
      <c r="J142" s="1026">
        <v>3</v>
      </c>
      <c r="K142" s="1025" t="s">
        <v>5730</v>
      </c>
      <c r="L142" s="1025" t="s">
        <v>2821</v>
      </c>
      <c r="M142" s="1069"/>
      <c r="N142" s="1026" t="s">
        <v>5731</v>
      </c>
      <c r="O142" s="1026">
        <v>12</v>
      </c>
      <c r="P142" s="1026">
        <v>4</v>
      </c>
      <c r="Q142" s="1026"/>
      <c r="R142" s="1025"/>
      <c r="S142" s="1025"/>
      <c r="T142" s="1026"/>
      <c r="U142" s="1026"/>
      <c r="V142" s="1164">
        <v>46076</v>
      </c>
      <c r="W142" s="1025"/>
      <c r="X142" s="1026"/>
      <c r="Y142" s="1026"/>
      <c r="Z142" s="1025"/>
      <c r="AA142" s="1026"/>
      <c r="AB142" s="1025"/>
      <c r="AC142" s="1025"/>
      <c r="AD142" s="1025"/>
      <c r="AE142" s="1026"/>
      <c r="AF142" s="1025"/>
      <c r="AG142" s="1025"/>
    </row>
    <row r="143" spans="1:34" ht="43.5">
      <c r="A143" s="1026"/>
      <c r="B143" s="1123" t="s">
        <v>5549</v>
      </c>
      <c r="C143" s="1144" t="s">
        <v>101</v>
      </c>
      <c r="D143" s="1025" t="s">
        <v>3487</v>
      </c>
      <c r="E143" s="1145" t="s">
        <v>5828</v>
      </c>
      <c r="F143" s="1145" t="s">
        <v>5550</v>
      </c>
      <c r="G143" s="1145" t="s">
        <v>5550</v>
      </c>
      <c r="H143" s="1145" t="s">
        <v>5551</v>
      </c>
      <c r="I143" s="1145" t="s">
        <v>5552</v>
      </c>
      <c r="J143" s="908">
        <v>3</v>
      </c>
      <c r="K143" s="1025" t="s">
        <v>5553</v>
      </c>
      <c r="L143" s="1025" t="s">
        <v>2821</v>
      </c>
      <c r="M143" s="1027">
        <v>46058</v>
      </c>
      <c r="N143" s="1146"/>
      <c r="O143" s="1146"/>
      <c r="P143" s="908">
        <v>10</v>
      </c>
      <c r="Q143" s="1146"/>
      <c r="R143" s="1146"/>
      <c r="S143" s="1146"/>
      <c r="T143" s="1146"/>
      <c r="U143" s="1146"/>
      <c r="V143" s="1146"/>
      <c r="W143" s="1146"/>
      <c r="X143" s="1146"/>
      <c r="Y143" s="1146"/>
      <c r="Z143" s="1146"/>
      <c r="AA143" s="1146"/>
      <c r="AB143" s="1146"/>
      <c r="AC143" s="1146"/>
      <c r="AD143" s="1146"/>
      <c r="AE143" s="1146"/>
      <c r="AF143" s="1146"/>
      <c r="AG143" s="1146"/>
    </row>
    <row r="144" spans="1:34">
      <c r="A144" s="1026"/>
      <c r="B144" s="1026"/>
      <c r="C144" s="1025"/>
      <c r="D144" s="1025"/>
      <c r="E144" s="1025"/>
      <c r="F144" s="1025"/>
      <c r="G144" s="1025"/>
      <c r="H144" s="1025"/>
      <c r="I144" s="1025"/>
      <c r="J144" s="1026"/>
      <c r="K144" s="1025"/>
      <c r="L144" s="1025"/>
      <c r="M144" s="1069"/>
      <c r="N144" s="1026"/>
      <c r="O144" s="1026"/>
      <c r="P144" s="1026"/>
      <c r="Q144" s="1026"/>
      <c r="R144" s="1025"/>
      <c r="S144" s="1025"/>
      <c r="T144" s="1026"/>
      <c r="U144" s="1026"/>
      <c r="V144" s="1026"/>
      <c r="W144" s="1025"/>
      <c r="X144" s="1026"/>
      <c r="Y144" s="1026"/>
      <c r="Z144" s="1025"/>
      <c r="AA144" s="1026"/>
      <c r="AB144" s="1025"/>
      <c r="AC144" s="1025"/>
      <c r="AD144" s="1025"/>
      <c r="AE144" s="1026"/>
      <c r="AF144" s="1025"/>
      <c r="AG144" s="1025"/>
    </row>
    <row r="145" spans="1:33">
      <c r="A145" s="1026"/>
      <c r="B145" s="1026"/>
      <c r="C145" s="1025"/>
      <c r="D145" s="1025"/>
      <c r="E145" s="1025"/>
      <c r="F145" s="1025"/>
      <c r="G145" s="1025"/>
      <c r="H145" s="1025"/>
      <c r="I145" s="1025"/>
      <c r="J145" s="1026"/>
      <c r="K145" s="1025"/>
      <c r="L145" s="1025"/>
      <c r="M145" s="1069"/>
      <c r="N145" s="1026"/>
      <c r="O145" s="1026"/>
      <c r="P145" s="1026"/>
      <c r="Q145" s="1026"/>
      <c r="R145" s="1025"/>
      <c r="S145" s="1025"/>
      <c r="T145" s="1026"/>
      <c r="U145" s="1026"/>
      <c r="V145" s="1026"/>
      <c r="W145" s="1025"/>
      <c r="X145" s="1026"/>
      <c r="Y145" s="1026"/>
      <c r="Z145" s="1025"/>
      <c r="AA145" s="1026"/>
      <c r="AB145" s="1025"/>
      <c r="AC145" s="1025"/>
      <c r="AD145" s="1025"/>
      <c r="AE145" s="1026"/>
      <c r="AF145" s="1025"/>
      <c r="AG145" s="1025"/>
    </row>
    <row r="146" spans="1:33">
      <c r="A146" s="1026"/>
      <c r="B146" s="1026"/>
      <c r="C146" s="1025"/>
      <c r="D146" s="1025"/>
      <c r="E146" s="1025"/>
      <c r="F146" s="1025"/>
      <c r="G146" s="1025"/>
      <c r="H146" s="1025"/>
      <c r="I146" s="1025"/>
      <c r="J146" s="1026"/>
      <c r="K146" s="1025"/>
      <c r="L146" s="1025"/>
      <c r="M146" s="1069"/>
      <c r="N146" s="1026"/>
      <c r="O146" s="1026"/>
      <c r="P146" s="1026"/>
      <c r="Q146" s="1026"/>
      <c r="R146" s="1025"/>
      <c r="S146" s="1025"/>
      <c r="T146" s="1026"/>
      <c r="U146" s="1026"/>
      <c r="V146" s="1026"/>
      <c r="W146" s="1025"/>
      <c r="X146" s="1026"/>
      <c r="Y146" s="1026"/>
      <c r="Z146" s="1025"/>
      <c r="AA146" s="1026"/>
      <c r="AB146" s="1025"/>
      <c r="AC146" s="1025"/>
      <c r="AD146" s="1025"/>
      <c r="AE146" s="1026"/>
      <c r="AF146" s="1025"/>
      <c r="AG146" s="1025"/>
    </row>
    <row r="147" spans="1:33">
      <c r="A147" s="1026"/>
      <c r="B147" s="1026"/>
      <c r="C147" s="1025"/>
      <c r="D147" s="1025"/>
      <c r="E147" s="1025"/>
      <c r="F147" s="1025"/>
      <c r="G147" s="1025"/>
      <c r="H147" s="1025"/>
      <c r="I147" s="1025"/>
      <c r="J147" s="1026"/>
      <c r="K147" s="1025"/>
      <c r="L147" s="1025"/>
      <c r="M147" s="1069"/>
      <c r="N147" s="1026"/>
      <c r="O147" s="1026"/>
      <c r="P147" s="1026"/>
      <c r="Q147" s="1026"/>
      <c r="R147" s="1025"/>
      <c r="S147" s="1025"/>
      <c r="T147" s="1026"/>
      <c r="U147" s="1026"/>
      <c r="V147" s="1026"/>
      <c r="W147" s="1025"/>
      <c r="X147" s="1026"/>
      <c r="Y147" s="1026"/>
      <c r="Z147" s="1025"/>
      <c r="AA147" s="1026"/>
      <c r="AB147" s="1025"/>
      <c r="AC147" s="1025"/>
      <c r="AD147" s="1025"/>
      <c r="AE147" s="1026"/>
      <c r="AF147" s="1025"/>
      <c r="AG147" s="1025"/>
    </row>
    <row r="148" spans="1:33">
      <c r="A148" s="1026"/>
      <c r="B148" s="1026"/>
      <c r="C148" s="1025"/>
      <c r="D148" s="1025"/>
      <c r="E148" s="1025"/>
      <c r="F148" s="1025"/>
      <c r="G148" s="1025"/>
      <c r="H148" s="1025"/>
      <c r="I148" s="1025"/>
      <c r="J148" s="1026"/>
      <c r="K148" s="1025"/>
      <c r="L148" s="1025"/>
      <c r="M148" s="1069"/>
      <c r="N148" s="1026"/>
      <c r="O148" s="1026"/>
      <c r="P148" s="1026"/>
      <c r="Q148" s="1026"/>
      <c r="R148" s="1025"/>
      <c r="S148" s="1025"/>
      <c r="T148" s="1026"/>
      <c r="U148" s="1026"/>
      <c r="V148" s="1026"/>
      <c r="W148" s="1025"/>
      <c r="X148" s="1026"/>
      <c r="Y148" s="1026"/>
      <c r="Z148" s="1025"/>
      <c r="AA148" s="1026"/>
      <c r="AB148" s="1025"/>
      <c r="AC148" s="1025"/>
      <c r="AD148" s="1025"/>
      <c r="AE148" s="1026"/>
      <c r="AF148" s="1025"/>
      <c r="AG148" s="1025"/>
    </row>
    <row r="149" spans="1:33">
      <c r="A149" s="1026"/>
      <c r="B149" s="1026"/>
      <c r="C149" s="1025"/>
      <c r="D149" s="1025"/>
      <c r="E149" s="1025"/>
      <c r="F149" s="1025"/>
      <c r="G149" s="1025"/>
      <c r="H149" s="1025"/>
      <c r="I149" s="1025"/>
      <c r="J149" s="1026"/>
      <c r="K149" s="1025"/>
      <c r="L149" s="1025"/>
      <c r="M149" s="1069"/>
      <c r="N149" s="1026"/>
      <c r="O149" s="1026"/>
      <c r="P149" s="1026"/>
      <c r="Q149" s="1026"/>
      <c r="R149" s="1025"/>
      <c r="S149" s="1025"/>
      <c r="T149" s="1026"/>
      <c r="U149" s="1026"/>
      <c r="V149" s="1026"/>
      <c r="W149" s="1025"/>
      <c r="X149" s="1026"/>
      <c r="Y149" s="1026"/>
      <c r="Z149" s="1025"/>
      <c r="AA149" s="1026"/>
      <c r="AB149" s="1025"/>
      <c r="AC149" s="1025"/>
      <c r="AD149" s="1025"/>
      <c r="AE149" s="1026"/>
      <c r="AF149" s="1025"/>
      <c r="AG149" s="1025"/>
    </row>
    <row r="150" spans="1:33">
      <c r="A150" s="1026"/>
      <c r="B150" s="1026"/>
      <c r="C150" s="1025"/>
      <c r="D150" s="1025"/>
      <c r="E150" s="1025"/>
      <c r="F150" s="1025"/>
      <c r="G150" s="1025"/>
      <c r="H150" s="1025"/>
      <c r="I150" s="1025"/>
      <c r="J150" s="1026"/>
      <c r="K150" s="1025"/>
      <c r="L150" s="1025"/>
      <c r="M150" s="1069"/>
      <c r="N150" s="1026"/>
      <c r="O150" s="1026"/>
      <c r="P150" s="1026"/>
      <c r="Q150" s="1026"/>
      <c r="R150" s="1025"/>
      <c r="S150" s="1025"/>
      <c r="T150" s="1026"/>
      <c r="U150" s="1026"/>
      <c r="V150" s="1026"/>
      <c r="W150" s="1025"/>
      <c r="X150" s="1026"/>
      <c r="Y150" s="1026"/>
      <c r="Z150" s="1025"/>
      <c r="AA150" s="1026"/>
      <c r="AB150" s="1025"/>
      <c r="AC150" s="1025"/>
      <c r="AD150" s="1025"/>
      <c r="AE150" s="1026"/>
      <c r="AF150" s="1025"/>
      <c r="AG150" s="1025"/>
    </row>
    <row r="151" spans="1:33">
      <c r="A151" s="1026"/>
      <c r="B151" s="1026"/>
      <c r="C151" s="1025"/>
      <c r="D151" s="1025"/>
      <c r="E151" s="1025"/>
      <c r="F151" s="1025"/>
      <c r="G151" s="1025"/>
      <c r="H151" s="1025"/>
      <c r="I151" s="1025"/>
      <c r="J151" s="1026"/>
      <c r="K151" s="1025"/>
      <c r="L151" s="1025"/>
      <c r="M151" s="1069"/>
      <c r="N151" s="1026"/>
      <c r="O151" s="1026"/>
      <c r="P151" s="1026"/>
      <c r="Q151" s="1026"/>
      <c r="R151" s="1025"/>
      <c r="S151" s="1025"/>
      <c r="T151" s="1026"/>
      <c r="U151" s="1026"/>
      <c r="V151" s="1026"/>
      <c r="W151" s="1025"/>
      <c r="X151" s="1026"/>
      <c r="Y151" s="1026"/>
      <c r="Z151" s="1025"/>
      <c r="AA151" s="1026"/>
      <c r="AB151" s="1025"/>
      <c r="AC151" s="1025"/>
      <c r="AD151" s="1025"/>
      <c r="AE151" s="1026"/>
      <c r="AF151" s="1025"/>
      <c r="AG151" s="1025"/>
    </row>
    <row r="152" spans="1:33">
      <c r="A152" s="1026"/>
      <c r="B152" s="1026"/>
      <c r="C152" s="1025"/>
      <c r="D152" s="1025"/>
      <c r="E152" s="1025"/>
      <c r="F152" s="1025"/>
      <c r="G152" s="1025"/>
      <c r="H152" s="1025"/>
      <c r="I152" s="1025"/>
      <c r="J152" s="1026"/>
      <c r="K152" s="1025"/>
      <c r="L152" s="1025"/>
      <c r="M152" s="1069"/>
      <c r="N152" s="1026"/>
      <c r="O152" s="1026"/>
      <c r="P152" s="1026"/>
      <c r="Q152" s="1026"/>
      <c r="R152" s="1025"/>
      <c r="S152" s="1025"/>
      <c r="T152" s="1026"/>
      <c r="U152" s="1026"/>
      <c r="V152" s="1026"/>
      <c r="W152" s="1025"/>
      <c r="X152" s="1026"/>
      <c r="Y152" s="1026"/>
      <c r="Z152" s="1025"/>
      <c r="AA152" s="1026"/>
      <c r="AB152" s="1025"/>
      <c r="AC152" s="1025"/>
      <c r="AD152" s="1025"/>
      <c r="AE152" s="1026"/>
      <c r="AF152" s="1025"/>
      <c r="AG152" s="1025"/>
    </row>
    <row r="153" spans="1:33">
      <c r="A153" s="1026"/>
      <c r="B153" s="1026"/>
      <c r="C153" s="1025"/>
      <c r="D153" s="1025"/>
      <c r="E153" s="1025"/>
      <c r="F153" s="1025"/>
      <c r="G153" s="1025"/>
      <c r="H153" s="1025"/>
      <c r="I153" s="1025"/>
      <c r="J153" s="1026"/>
      <c r="K153" s="1025"/>
      <c r="L153" s="1025"/>
      <c r="M153" s="1069"/>
      <c r="N153" s="1026"/>
      <c r="O153" s="1026"/>
      <c r="P153" s="1026"/>
      <c r="Q153" s="1026"/>
      <c r="R153" s="1025"/>
      <c r="S153" s="1025"/>
      <c r="T153" s="1026"/>
      <c r="U153" s="1026"/>
      <c r="V153" s="1026"/>
      <c r="W153" s="1025"/>
      <c r="X153" s="1026"/>
      <c r="Y153" s="1026"/>
      <c r="Z153" s="1025"/>
      <c r="AA153" s="1026"/>
      <c r="AB153" s="1025"/>
      <c r="AC153" s="1025"/>
      <c r="AD153" s="1025"/>
      <c r="AE153" s="1026"/>
      <c r="AF153" s="1025"/>
      <c r="AG153" s="1025"/>
    </row>
    <row r="154" spans="1:33">
      <c r="A154" s="1026"/>
      <c r="B154" s="1026"/>
      <c r="C154" s="1025"/>
      <c r="D154" s="1025"/>
      <c r="E154" s="1025"/>
      <c r="F154" s="1025"/>
      <c r="G154" s="1025"/>
      <c r="H154" s="1025"/>
      <c r="I154" s="1025"/>
      <c r="J154" s="1026"/>
      <c r="K154" s="1025"/>
      <c r="L154" s="1025"/>
      <c r="M154" s="1069"/>
      <c r="N154" s="1026"/>
      <c r="O154" s="1026"/>
      <c r="P154" s="1026"/>
      <c r="Q154" s="1026"/>
      <c r="R154" s="1025"/>
      <c r="S154" s="1025"/>
      <c r="T154" s="1026"/>
      <c r="U154" s="1026"/>
      <c r="V154" s="1026"/>
      <c r="W154" s="1025"/>
      <c r="X154" s="1026"/>
      <c r="Y154" s="1026"/>
      <c r="Z154" s="1025"/>
      <c r="AA154" s="1026"/>
      <c r="AB154" s="1025"/>
      <c r="AC154" s="1025"/>
      <c r="AD154" s="1025"/>
      <c r="AE154" s="1026"/>
      <c r="AF154" s="1025"/>
      <c r="AG154" s="1025"/>
    </row>
    <row r="155" spans="1:33">
      <c r="A155" s="1026"/>
      <c r="B155" s="1026"/>
      <c r="C155" s="1025"/>
      <c r="D155" s="1025"/>
      <c r="E155" s="1025"/>
      <c r="F155" s="1025"/>
      <c r="G155" s="1025"/>
      <c r="H155" s="1025"/>
      <c r="I155" s="1025"/>
      <c r="J155" s="1026"/>
      <c r="K155" s="1025"/>
      <c r="L155" s="1025"/>
      <c r="M155" s="1069"/>
      <c r="N155" s="1026"/>
      <c r="O155" s="1026"/>
      <c r="P155" s="1026"/>
      <c r="Q155" s="1026"/>
      <c r="R155" s="1025"/>
      <c r="S155" s="1025"/>
      <c r="T155" s="1026"/>
      <c r="U155" s="1026"/>
      <c r="V155" s="1026"/>
      <c r="W155" s="1025"/>
      <c r="X155" s="1026"/>
      <c r="Y155" s="1026"/>
      <c r="Z155" s="1025"/>
      <c r="AA155" s="1026"/>
      <c r="AB155" s="1025"/>
      <c r="AC155" s="1025"/>
      <c r="AD155" s="1025"/>
      <c r="AE155" s="1026"/>
      <c r="AF155" s="1025"/>
      <c r="AG155" s="1025"/>
    </row>
    <row r="156" spans="1:33">
      <c r="A156" s="1026"/>
      <c r="B156" s="1026"/>
      <c r="C156" s="1025"/>
      <c r="D156" s="1025"/>
      <c r="E156" s="1025"/>
      <c r="F156" s="1025"/>
      <c r="G156" s="1025"/>
      <c r="H156" s="1025"/>
      <c r="I156" s="1025"/>
      <c r="J156" s="1026"/>
      <c r="K156" s="1025"/>
      <c r="L156" s="1025"/>
      <c r="M156" s="1069"/>
      <c r="N156" s="1026"/>
      <c r="O156" s="1026"/>
      <c r="P156" s="1026"/>
      <c r="Q156" s="1026"/>
      <c r="R156" s="1025"/>
      <c r="S156" s="1025"/>
      <c r="T156" s="1026"/>
      <c r="U156" s="1026"/>
      <c r="V156" s="1026"/>
      <c r="W156" s="1025"/>
      <c r="X156" s="1026"/>
      <c r="Y156" s="1026"/>
      <c r="Z156" s="1025"/>
      <c r="AA156" s="1026"/>
      <c r="AB156" s="1025"/>
      <c r="AC156" s="1025"/>
      <c r="AD156" s="1025"/>
      <c r="AE156" s="1026"/>
      <c r="AF156" s="1025"/>
      <c r="AG156" s="1025"/>
    </row>
    <row r="157" spans="1:33">
      <c r="A157" s="1026"/>
      <c r="B157" s="1026"/>
      <c r="C157" s="1025"/>
      <c r="D157" s="1025"/>
      <c r="E157" s="1025"/>
      <c r="F157" s="1025"/>
      <c r="G157" s="1025"/>
      <c r="H157" s="1025"/>
      <c r="I157" s="1025"/>
      <c r="J157" s="1026"/>
      <c r="K157" s="1025"/>
      <c r="L157" s="1025"/>
      <c r="M157" s="1069"/>
      <c r="N157" s="1026"/>
      <c r="O157" s="1026"/>
      <c r="P157" s="1026"/>
      <c r="Q157" s="1026"/>
      <c r="R157" s="1025"/>
      <c r="S157" s="1025"/>
      <c r="T157" s="1026"/>
      <c r="U157" s="1026"/>
      <c r="V157" s="1026"/>
      <c r="W157" s="1025"/>
      <c r="X157" s="1026"/>
      <c r="Y157" s="1026"/>
      <c r="Z157" s="1025"/>
      <c r="AA157" s="1026"/>
      <c r="AB157" s="1025"/>
      <c r="AC157" s="1025"/>
      <c r="AD157" s="1025"/>
      <c r="AE157" s="1026"/>
      <c r="AF157" s="1025"/>
      <c r="AG157" s="1025"/>
    </row>
    <row r="158" spans="1:33">
      <c r="A158" s="1026"/>
      <c r="B158" s="1026"/>
      <c r="C158" s="1025"/>
      <c r="D158" s="1025"/>
      <c r="E158" s="1025"/>
      <c r="F158" s="1025"/>
      <c r="G158" s="1025"/>
      <c r="H158" s="1025"/>
      <c r="I158" s="1025"/>
      <c r="J158" s="1026"/>
      <c r="K158" s="1025"/>
      <c r="L158" s="1025"/>
      <c r="M158" s="1069"/>
      <c r="N158" s="1026"/>
      <c r="O158" s="1026"/>
      <c r="P158" s="1026"/>
      <c r="Q158" s="1026"/>
      <c r="R158" s="1025"/>
      <c r="S158" s="1025"/>
      <c r="T158" s="1026"/>
      <c r="U158" s="1026"/>
      <c r="V158" s="1026"/>
      <c r="W158" s="1025"/>
      <c r="X158" s="1026"/>
      <c r="Y158" s="1026"/>
      <c r="Z158" s="1025"/>
      <c r="AA158" s="1026"/>
      <c r="AB158" s="1025"/>
      <c r="AC158" s="1025"/>
      <c r="AD158" s="1025"/>
      <c r="AE158" s="1026"/>
      <c r="AF158" s="1025"/>
      <c r="AG158" s="1025"/>
    </row>
    <row r="159" spans="1:33">
      <c r="A159" s="1026"/>
      <c r="B159" s="1026"/>
      <c r="C159" s="1025"/>
      <c r="D159" s="1025"/>
      <c r="E159" s="1025"/>
      <c r="F159" s="1025"/>
      <c r="G159" s="1025"/>
      <c r="H159" s="1025"/>
      <c r="I159" s="1025"/>
      <c r="J159" s="1026"/>
      <c r="K159" s="1025"/>
      <c r="L159" s="1025"/>
      <c r="M159" s="1069"/>
      <c r="N159" s="1026"/>
      <c r="O159" s="1026"/>
      <c r="P159" s="1026"/>
      <c r="Q159" s="1026"/>
      <c r="R159" s="1025"/>
      <c r="S159" s="1025"/>
      <c r="T159" s="1026"/>
      <c r="U159" s="1026"/>
      <c r="V159" s="1026"/>
      <c r="W159" s="1025"/>
      <c r="X159" s="1026"/>
      <c r="Y159" s="1026"/>
      <c r="Z159" s="1025"/>
      <c r="AA159" s="1026"/>
      <c r="AB159" s="1025"/>
      <c r="AC159" s="1025"/>
      <c r="AD159" s="1025"/>
      <c r="AE159" s="1026"/>
      <c r="AF159" s="1025"/>
      <c r="AG159" s="1025"/>
    </row>
    <row r="160" spans="1:33">
      <c r="A160" s="1026"/>
      <c r="B160" s="1026"/>
      <c r="C160" s="1025"/>
      <c r="D160" s="1025"/>
      <c r="E160" s="1025"/>
      <c r="F160" s="1025"/>
      <c r="G160" s="1025"/>
      <c r="H160" s="1025"/>
      <c r="I160" s="1025"/>
      <c r="J160" s="1026"/>
      <c r="K160" s="1025"/>
      <c r="L160" s="1025"/>
      <c r="M160" s="1069"/>
      <c r="N160" s="1026"/>
      <c r="O160" s="1026"/>
      <c r="P160" s="1026"/>
      <c r="Q160" s="1026"/>
      <c r="R160" s="1025"/>
      <c r="S160" s="1025"/>
      <c r="T160" s="1026"/>
      <c r="U160" s="1026"/>
      <c r="V160" s="1026"/>
      <c r="W160" s="1025"/>
      <c r="X160" s="1026"/>
      <c r="Y160" s="1026"/>
      <c r="Z160" s="1025"/>
      <c r="AA160" s="1026"/>
      <c r="AB160" s="1025"/>
      <c r="AC160" s="1025"/>
      <c r="AD160" s="1025"/>
      <c r="AE160" s="1026"/>
      <c r="AF160" s="1025"/>
      <c r="AG160" s="1025"/>
    </row>
    <row r="161" spans="1:33">
      <c r="A161" s="1026"/>
      <c r="B161" s="1026"/>
      <c r="C161" s="1025"/>
      <c r="D161" s="1025"/>
      <c r="E161" s="1025"/>
      <c r="F161" s="1025"/>
      <c r="G161" s="1025"/>
      <c r="H161" s="1025"/>
      <c r="I161" s="1025"/>
      <c r="J161" s="1026"/>
      <c r="K161" s="1025"/>
      <c r="L161" s="1025"/>
      <c r="M161" s="1069"/>
      <c r="N161" s="1026"/>
      <c r="O161" s="1026"/>
      <c r="P161" s="1026"/>
      <c r="Q161" s="1026"/>
      <c r="R161" s="1025"/>
      <c r="S161" s="1025"/>
      <c r="T161" s="1026"/>
      <c r="U161" s="1026"/>
      <c r="V161" s="1026"/>
      <c r="W161" s="1025"/>
      <c r="X161" s="1026"/>
      <c r="Y161" s="1026"/>
      <c r="Z161" s="1025"/>
      <c r="AA161" s="1026"/>
      <c r="AB161" s="1025"/>
      <c r="AC161" s="1025"/>
      <c r="AD161" s="1025"/>
      <c r="AE161" s="1026"/>
      <c r="AF161" s="1025"/>
      <c r="AG161" s="1025"/>
    </row>
    <row r="162" spans="1:33">
      <c r="A162" s="1026"/>
      <c r="B162" s="1026"/>
      <c r="C162" s="1025"/>
      <c r="D162" s="1025"/>
      <c r="E162" s="1025"/>
      <c r="F162" s="1025"/>
      <c r="G162" s="1025"/>
      <c r="H162" s="1025"/>
      <c r="I162" s="1025"/>
      <c r="J162" s="1026"/>
      <c r="K162" s="1025"/>
      <c r="L162" s="1025"/>
      <c r="M162" s="1069"/>
      <c r="N162" s="1026"/>
      <c r="O162" s="1026"/>
      <c r="P162" s="1026"/>
      <c r="Q162" s="1026"/>
      <c r="R162" s="1025"/>
      <c r="S162" s="1025"/>
      <c r="T162" s="1026"/>
      <c r="U162" s="1026"/>
      <c r="V162" s="1026"/>
      <c r="W162" s="1025"/>
      <c r="X162" s="1026"/>
      <c r="Y162" s="1026"/>
      <c r="Z162" s="1025"/>
      <c r="AA162" s="1026"/>
      <c r="AB162" s="1025"/>
      <c r="AC162" s="1025"/>
      <c r="AD162" s="1025"/>
      <c r="AE162" s="1026"/>
      <c r="AF162" s="1025"/>
      <c r="AG162" s="1025"/>
    </row>
    <row r="163" spans="1:33">
      <c r="A163" s="1026"/>
      <c r="B163" s="1026"/>
      <c r="C163" s="1025"/>
      <c r="D163" s="1025"/>
      <c r="E163" s="1025"/>
      <c r="F163" s="1025"/>
      <c r="G163" s="1025"/>
      <c r="H163" s="1025"/>
      <c r="I163" s="1025"/>
      <c r="J163" s="1026"/>
      <c r="K163" s="1025"/>
      <c r="L163" s="1025"/>
      <c r="M163" s="1069"/>
      <c r="N163" s="1026"/>
      <c r="O163" s="1026"/>
      <c r="P163" s="1026"/>
      <c r="Q163" s="1026"/>
      <c r="R163" s="1025"/>
      <c r="S163" s="1025"/>
      <c r="T163" s="1026"/>
      <c r="U163" s="1026"/>
      <c r="V163" s="1026"/>
      <c r="W163" s="1025"/>
      <c r="X163" s="1026"/>
      <c r="Y163" s="1026"/>
      <c r="Z163" s="1025"/>
      <c r="AA163" s="1026"/>
      <c r="AB163" s="1025"/>
      <c r="AC163" s="1025"/>
      <c r="AD163" s="1025"/>
      <c r="AE163" s="1026"/>
      <c r="AF163" s="1025"/>
      <c r="AG163" s="1025"/>
    </row>
    <row r="164" spans="1:33">
      <c r="A164" s="1026"/>
      <c r="B164" s="1026"/>
      <c r="C164" s="1025"/>
      <c r="D164" s="1025"/>
      <c r="E164" s="1025"/>
      <c r="F164" s="1025"/>
      <c r="G164" s="1025"/>
      <c r="H164" s="1025"/>
      <c r="I164" s="1025"/>
      <c r="J164" s="1026"/>
      <c r="K164" s="1025"/>
      <c r="L164" s="1025"/>
      <c r="M164" s="1069"/>
      <c r="N164" s="1026"/>
      <c r="O164" s="1026"/>
      <c r="P164" s="1026"/>
      <c r="Q164" s="1026"/>
      <c r="R164" s="1025"/>
      <c r="S164" s="1025"/>
      <c r="T164" s="1026"/>
      <c r="U164" s="1026"/>
      <c r="V164" s="1026"/>
      <c r="W164" s="1025"/>
      <c r="X164" s="1026"/>
      <c r="Y164" s="1026"/>
      <c r="Z164" s="1025"/>
      <c r="AA164" s="1026"/>
      <c r="AB164" s="1025"/>
      <c r="AC164" s="1025"/>
      <c r="AD164" s="1025"/>
      <c r="AE164" s="1026"/>
      <c r="AF164" s="1025"/>
      <c r="AG164" s="1025"/>
    </row>
    <row r="165" spans="1:33">
      <c r="A165" s="1026"/>
      <c r="B165" s="1026"/>
      <c r="C165" s="1025"/>
      <c r="D165" s="1025"/>
      <c r="E165" s="1025"/>
      <c r="F165" s="1025"/>
      <c r="G165" s="1025"/>
      <c r="H165" s="1025"/>
      <c r="I165" s="1025"/>
      <c r="J165" s="1026"/>
      <c r="K165" s="1025"/>
      <c r="L165" s="1025"/>
      <c r="M165" s="1069"/>
      <c r="N165" s="1026"/>
      <c r="O165" s="1026"/>
      <c r="P165" s="1026"/>
      <c r="Q165" s="1026"/>
      <c r="R165" s="1025"/>
      <c r="S165" s="1025"/>
      <c r="T165" s="1026"/>
      <c r="U165" s="1026"/>
      <c r="V165" s="1026"/>
      <c r="W165" s="1025"/>
      <c r="X165" s="1026"/>
      <c r="Y165" s="1026"/>
      <c r="Z165" s="1025"/>
      <c r="AA165" s="1026"/>
      <c r="AB165" s="1025"/>
      <c r="AC165" s="1025"/>
      <c r="AD165" s="1025"/>
      <c r="AE165" s="1026"/>
      <c r="AF165" s="1025"/>
      <c r="AG165" s="1025"/>
    </row>
    <row r="166" spans="1:33">
      <c r="A166" s="1026"/>
      <c r="B166" s="1026"/>
      <c r="C166" s="1025"/>
      <c r="D166" s="1025"/>
      <c r="E166" s="1025"/>
      <c r="F166" s="1025"/>
      <c r="G166" s="1025"/>
      <c r="H166" s="1025"/>
      <c r="I166" s="1025"/>
      <c r="J166" s="1026"/>
      <c r="K166" s="1025"/>
      <c r="L166" s="1025"/>
      <c r="M166" s="1069"/>
      <c r="N166" s="1026"/>
      <c r="O166" s="1026"/>
      <c r="P166" s="1026"/>
      <c r="Q166" s="1026"/>
      <c r="R166" s="1025"/>
      <c r="S166" s="1025"/>
      <c r="T166" s="1026"/>
      <c r="U166" s="1026"/>
      <c r="V166" s="1026"/>
      <c r="W166" s="1025"/>
      <c r="X166" s="1026"/>
      <c r="Y166" s="1026"/>
      <c r="Z166" s="1025"/>
      <c r="AA166" s="1026"/>
      <c r="AB166" s="1025"/>
      <c r="AC166" s="1025"/>
      <c r="AD166" s="1025"/>
      <c r="AE166" s="1026"/>
      <c r="AF166" s="1025"/>
      <c r="AG166" s="1025"/>
    </row>
    <row r="167" spans="1:33">
      <c r="A167" s="1026"/>
      <c r="B167" s="1026"/>
      <c r="C167" s="1025"/>
      <c r="D167" s="1025"/>
      <c r="E167" s="1025"/>
      <c r="F167" s="1025"/>
      <c r="G167" s="1025"/>
      <c r="H167" s="1025"/>
      <c r="I167" s="1025"/>
      <c r="J167" s="1026"/>
      <c r="K167" s="1025"/>
      <c r="L167" s="1025"/>
      <c r="M167" s="1069"/>
      <c r="N167" s="1026"/>
      <c r="O167" s="1026"/>
      <c r="P167" s="1026"/>
      <c r="Q167" s="1026"/>
      <c r="R167" s="1025"/>
      <c r="S167" s="1025"/>
      <c r="T167" s="1026"/>
      <c r="U167" s="1026"/>
      <c r="V167" s="1026"/>
      <c r="W167" s="1025"/>
      <c r="X167" s="1026"/>
      <c r="Y167" s="1026"/>
      <c r="Z167" s="1025"/>
      <c r="AA167" s="1026"/>
      <c r="AB167" s="1025"/>
      <c r="AC167" s="1025"/>
      <c r="AD167" s="1025"/>
      <c r="AE167" s="1026"/>
      <c r="AF167" s="1025"/>
      <c r="AG167" s="1025"/>
    </row>
    <row r="168" spans="1:33">
      <c r="A168" s="1026"/>
      <c r="B168" s="1026"/>
      <c r="C168" s="1025"/>
      <c r="D168" s="1025"/>
      <c r="E168" s="1025"/>
      <c r="F168" s="1025"/>
      <c r="G168" s="1025"/>
      <c r="H168" s="1025"/>
      <c r="I168" s="1025"/>
      <c r="J168" s="1026"/>
      <c r="K168" s="1025"/>
      <c r="L168" s="1025"/>
      <c r="M168" s="1069"/>
      <c r="N168" s="1026"/>
      <c r="O168" s="1026"/>
      <c r="P168" s="1026"/>
      <c r="Q168" s="1026"/>
      <c r="R168" s="1025"/>
      <c r="S168" s="1025"/>
      <c r="T168" s="1026"/>
      <c r="U168" s="1026"/>
      <c r="V168" s="1026"/>
      <c r="W168" s="1025"/>
      <c r="X168" s="1026"/>
      <c r="Y168" s="1026"/>
      <c r="Z168" s="1025"/>
      <c r="AA168" s="1026"/>
      <c r="AB168" s="1025"/>
      <c r="AC168" s="1025"/>
      <c r="AD168" s="1025"/>
      <c r="AE168" s="1026"/>
      <c r="AF168" s="1025"/>
      <c r="AG168" s="1025"/>
    </row>
    <row r="169" spans="1:33">
      <c r="A169" s="1026"/>
      <c r="B169" s="1026"/>
      <c r="C169" s="1025"/>
      <c r="D169" s="1025"/>
      <c r="E169" s="1025"/>
      <c r="F169" s="1025"/>
      <c r="G169" s="1025"/>
      <c r="H169" s="1025"/>
      <c r="I169" s="1025"/>
      <c r="J169" s="1026"/>
      <c r="K169" s="1025"/>
      <c r="L169" s="1025"/>
      <c r="M169" s="1069"/>
      <c r="N169" s="1026"/>
      <c r="O169" s="1026"/>
      <c r="P169" s="1026"/>
      <c r="Q169" s="1026"/>
      <c r="R169" s="1025"/>
      <c r="S169" s="1025"/>
      <c r="T169" s="1026"/>
      <c r="U169" s="1026"/>
      <c r="V169" s="1026"/>
      <c r="W169" s="1025"/>
      <c r="X169" s="1026"/>
      <c r="Y169" s="1026"/>
      <c r="Z169" s="1025"/>
      <c r="AA169" s="1026"/>
      <c r="AB169" s="1025"/>
      <c r="AC169" s="1025"/>
      <c r="AD169" s="1025"/>
      <c r="AE169" s="1026"/>
      <c r="AF169" s="1025"/>
      <c r="AG169" s="1025"/>
    </row>
    <row r="170" spans="1:33">
      <c r="A170" s="1026"/>
      <c r="B170" s="1026"/>
      <c r="C170" s="1025"/>
      <c r="D170" s="1025"/>
      <c r="E170" s="1025"/>
      <c r="F170" s="1025"/>
      <c r="G170" s="1025"/>
      <c r="H170" s="1025"/>
      <c r="I170" s="1025"/>
      <c r="J170" s="1026"/>
      <c r="K170" s="1025"/>
      <c r="L170" s="1025"/>
      <c r="M170" s="1069"/>
      <c r="N170" s="1026"/>
      <c r="O170" s="1026"/>
      <c r="P170" s="1026"/>
      <c r="Q170" s="1026"/>
      <c r="R170" s="1025"/>
      <c r="S170" s="1025"/>
      <c r="T170" s="1026"/>
      <c r="U170" s="1026"/>
      <c r="V170" s="1026"/>
      <c r="W170" s="1025"/>
      <c r="X170" s="1026"/>
      <c r="Y170" s="1026"/>
      <c r="Z170" s="1025"/>
      <c r="AA170" s="1026"/>
      <c r="AB170" s="1025"/>
      <c r="AC170" s="1025"/>
      <c r="AD170" s="1025"/>
      <c r="AE170" s="1026"/>
      <c r="AF170" s="1025"/>
      <c r="AG170" s="1025"/>
    </row>
    <row r="171" spans="1:33">
      <c r="A171" s="1026"/>
      <c r="B171" s="1026"/>
      <c r="C171" s="1025"/>
      <c r="D171" s="1025"/>
      <c r="E171" s="1025"/>
      <c r="F171" s="1025"/>
      <c r="G171" s="1025"/>
      <c r="H171" s="1025"/>
      <c r="I171" s="1025"/>
      <c r="J171" s="1026"/>
      <c r="K171" s="1025"/>
      <c r="L171" s="1025"/>
      <c r="M171" s="1069"/>
      <c r="N171" s="1026"/>
      <c r="O171" s="1026"/>
      <c r="P171" s="1026"/>
      <c r="Q171" s="1026"/>
      <c r="R171" s="1025"/>
      <c r="S171" s="1025"/>
      <c r="T171" s="1026"/>
      <c r="U171" s="1026"/>
      <c r="V171" s="1026"/>
      <c r="W171" s="1025"/>
      <c r="X171" s="1026"/>
      <c r="Y171" s="1026"/>
      <c r="Z171" s="1025"/>
      <c r="AA171" s="1026"/>
      <c r="AB171" s="1025"/>
      <c r="AC171" s="1025"/>
      <c r="AD171" s="1025"/>
      <c r="AE171" s="1026"/>
      <c r="AF171" s="1025"/>
      <c r="AG171" s="1025"/>
    </row>
    <row r="172" spans="1:33">
      <c r="A172" s="1026"/>
      <c r="B172" s="1026"/>
      <c r="C172" s="1025"/>
      <c r="D172" s="1025"/>
      <c r="E172" s="1025"/>
      <c r="F172" s="1025"/>
      <c r="G172" s="1025"/>
      <c r="H172" s="1025"/>
      <c r="I172" s="1025"/>
      <c r="J172" s="1026"/>
      <c r="K172" s="1025"/>
      <c r="L172" s="1025"/>
      <c r="M172" s="1069"/>
      <c r="N172" s="1026"/>
      <c r="O172" s="1026"/>
      <c r="P172" s="1026"/>
      <c r="Q172" s="1026"/>
      <c r="R172" s="1025"/>
      <c r="S172" s="1025"/>
      <c r="T172" s="1026"/>
      <c r="U172" s="1026"/>
      <c r="V172" s="1026"/>
      <c r="W172" s="1025"/>
      <c r="X172" s="1026"/>
      <c r="Y172" s="1026"/>
      <c r="Z172" s="1025"/>
      <c r="AA172" s="1026"/>
      <c r="AB172" s="1025"/>
      <c r="AC172" s="1025"/>
      <c r="AD172" s="1025"/>
      <c r="AE172" s="1026"/>
      <c r="AF172" s="1025"/>
      <c r="AG172" s="1025"/>
    </row>
    <row r="173" spans="1:33">
      <c r="A173" s="1026"/>
      <c r="B173" s="1026"/>
      <c r="C173" s="1025"/>
      <c r="D173" s="1025"/>
      <c r="E173" s="1025"/>
      <c r="F173" s="1025"/>
      <c r="G173" s="1025"/>
      <c r="H173" s="1025"/>
      <c r="I173" s="1025"/>
      <c r="J173" s="1026"/>
      <c r="K173" s="1025"/>
      <c r="L173" s="1025"/>
      <c r="M173" s="1069"/>
      <c r="N173" s="1026"/>
      <c r="O173" s="1026"/>
      <c r="P173" s="1026"/>
      <c r="Q173" s="1026"/>
      <c r="R173" s="1025"/>
      <c r="S173" s="1025"/>
      <c r="T173" s="1026"/>
      <c r="U173" s="1026"/>
      <c r="V173" s="1026"/>
      <c r="W173" s="1025"/>
      <c r="X173" s="1026"/>
      <c r="Y173" s="1026"/>
      <c r="Z173" s="1025"/>
      <c r="AA173" s="1026"/>
      <c r="AB173" s="1025"/>
      <c r="AC173" s="1025"/>
      <c r="AD173" s="1025"/>
      <c r="AE173" s="1026"/>
      <c r="AF173" s="1025"/>
      <c r="AG173" s="1025"/>
    </row>
    <row r="174" spans="1:33">
      <c r="A174" s="1026"/>
      <c r="B174" s="1026"/>
      <c r="C174" s="1025"/>
      <c r="D174" s="1025"/>
      <c r="E174" s="1025"/>
      <c r="F174" s="1025"/>
      <c r="G174" s="1025"/>
      <c r="H174" s="1025"/>
      <c r="I174" s="1025"/>
      <c r="J174" s="1026"/>
      <c r="K174" s="1025"/>
      <c r="L174" s="1025"/>
      <c r="M174" s="1069"/>
      <c r="N174" s="1026"/>
      <c r="O174" s="1026"/>
      <c r="P174" s="1026"/>
      <c r="Q174" s="1026"/>
      <c r="R174" s="1025"/>
      <c r="S174" s="1025"/>
      <c r="T174" s="1026"/>
      <c r="U174" s="1026"/>
      <c r="V174" s="1026"/>
      <c r="W174" s="1025"/>
      <c r="X174" s="1026"/>
      <c r="Y174" s="1026"/>
      <c r="Z174" s="1025"/>
      <c r="AA174" s="1026"/>
      <c r="AB174" s="1025"/>
      <c r="AC174" s="1025"/>
      <c r="AD174" s="1025"/>
      <c r="AE174" s="1026"/>
      <c r="AF174" s="1025"/>
      <c r="AG174" s="1025"/>
    </row>
    <row r="175" spans="1:33">
      <c r="A175" s="1026"/>
      <c r="B175" s="1026"/>
      <c r="C175" s="1025"/>
      <c r="D175" s="1025"/>
      <c r="E175" s="1025"/>
      <c r="F175" s="1025"/>
      <c r="G175" s="1025"/>
      <c r="H175" s="1025"/>
      <c r="I175" s="1025"/>
      <c r="J175" s="1026"/>
      <c r="K175" s="1025"/>
      <c r="L175" s="1025"/>
      <c r="M175" s="1069"/>
      <c r="N175" s="1026"/>
      <c r="O175" s="1026"/>
      <c r="P175" s="1026"/>
      <c r="Q175" s="1026"/>
      <c r="R175" s="1025"/>
      <c r="S175" s="1025"/>
      <c r="T175" s="1026"/>
      <c r="U175" s="1026"/>
      <c r="V175" s="1026"/>
      <c r="W175" s="1025"/>
      <c r="X175" s="1026"/>
      <c r="Y175" s="1026"/>
      <c r="Z175" s="1025"/>
      <c r="AA175" s="1026"/>
      <c r="AB175" s="1025"/>
      <c r="AC175" s="1025"/>
      <c r="AD175" s="1025"/>
      <c r="AE175" s="1026"/>
      <c r="AF175" s="1025"/>
      <c r="AG175" s="1025"/>
    </row>
    <row r="176" spans="1:33">
      <c r="A176" s="1026"/>
      <c r="B176" s="1026"/>
      <c r="C176" s="1025"/>
      <c r="D176" s="1025"/>
      <c r="E176" s="1025"/>
      <c r="F176" s="1025"/>
      <c r="G176" s="1025"/>
      <c r="H176" s="1025"/>
      <c r="I176" s="1025"/>
      <c r="J176" s="1026"/>
      <c r="K176" s="1025"/>
      <c r="L176" s="1025"/>
      <c r="M176" s="1069"/>
      <c r="N176" s="1026"/>
      <c r="O176" s="1026"/>
      <c r="P176" s="1026"/>
      <c r="Q176" s="1026"/>
      <c r="R176" s="1025"/>
      <c r="S176" s="1025"/>
      <c r="T176" s="1026"/>
      <c r="U176" s="1026"/>
      <c r="V176" s="1026"/>
      <c r="W176" s="1025"/>
      <c r="X176" s="1026"/>
      <c r="Y176" s="1026"/>
      <c r="Z176" s="1025"/>
      <c r="AA176" s="1026"/>
      <c r="AB176" s="1025"/>
      <c r="AC176" s="1025"/>
      <c r="AD176" s="1025"/>
      <c r="AE176" s="1026"/>
      <c r="AF176" s="1025"/>
      <c r="AG176" s="1025"/>
    </row>
    <row r="177" spans="1:33">
      <c r="A177" s="1026"/>
      <c r="B177" s="1026"/>
      <c r="C177" s="1025"/>
      <c r="D177" s="1025"/>
      <c r="E177" s="1025"/>
      <c r="F177" s="1025"/>
      <c r="G177" s="1025"/>
      <c r="H177" s="1025"/>
      <c r="I177" s="1025"/>
      <c r="J177" s="1026"/>
      <c r="K177" s="1025"/>
      <c r="L177" s="1025"/>
      <c r="M177" s="1069"/>
      <c r="N177" s="1026"/>
      <c r="O177" s="1026"/>
      <c r="P177" s="1026"/>
      <c r="Q177" s="1026"/>
      <c r="R177" s="1025"/>
      <c r="S177" s="1025"/>
      <c r="T177" s="1026"/>
      <c r="U177" s="1026"/>
      <c r="V177" s="1026"/>
      <c r="W177" s="1025"/>
      <c r="X177" s="1026"/>
      <c r="Y177" s="1026"/>
      <c r="Z177" s="1025"/>
      <c r="AA177" s="1026"/>
      <c r="AB177" s="1025"/>
      <c r="AC177" s="1025"/>
      <c r="AD177" s="1025"/>
      <c r="AE177" s="1026"/>
      <c r="AF177" s="1025"/>
      <c r="AG177" s="1025"/>
    </row>
    <row r="178" spans="1:33">
      <c r="A178" s="1026"/>
      <c r="B178" s="1026"/>
      <c r="C178" s="1025"/>
      <c r="D178" s="1025"/>
      <c r="E178" s="1025"/>
      <c r="F178" s="1025"/>
      <c r="G178" s="1025"/>
      <c r="H178" s="1025"/>
      <c r="I178" s="1025"/>
      <c r="J178" s="1026"/>
      <c r="K178" s="1025"/>
      <c r="L178" s="1025"/>
      <c r="M178" s="1069"/>
      <c r="N178" s="1026"/>
      <c r="O178" s="1026"/>
      <c r="P178" s="1026"/>
      <c r="Q178" s="1026"/>
      <c r="R178" s="1025"/>
      <c r="S178" s="1025"/>
      <c r="T178" s="1026"/>
      <c r="U178" s="1026"/>
      <c r="V178" s="1026"/>
      <c r="W178" s="1025"/>
      <c r="X178" s="1026"/>
      <c r="Y178" s="1026"/>
      <c r="Z178" s="1025"/>
      <c r="AA178" s="1026"/>
      <c r="AB178" s="1025"/>
      <c r="AC178" s="1025"/>
      <c r="AD178" s="1025"/>
      <c r="AE178" s="1026"/>
      <c r="AF178" s="1025"/>
      <c r="AG178" s="1025"/>
    </row>
    <row r="179" spans="1:33">
      <c r="A179" s="1026"/>
      <c r="B179" s="1026"/>
      <c r="C179" s="1025"/>
      <c r="D179" s="1025"/>
      <c r="E179" s="1025"/>
      <c r="F179" s="1025"/>
      <c r="G179" s="1025"/>
      <c r="H179" s="1025"/>
      <c r="I179" s="1025"/>
      <c r="J179" s="1026"/>
      <c r="K179" s="1025"/>
      <c r="L179" s="1025"/>
      <c r="M179" s="1069"/>
      <c r="N179" s="1026"/>
      <c r="O179" s="1026"/>
      <c r="P179" s="1026"/>
      <c r="Q179" s="1026"/>
      <c r="R179" s="1025"/>
      <c r="S179" s="1025"/>
      <c r="T179" s="1026"/>
      <c r="U179" s="1026"/>
      <c r="V179" s="1026"/>
      <c r="W179" s="1025"/>
      <c r="X179" s="1026"/>
      <c r="Y179" s="1026"/>
      <c r="Z179" s="1025"/>
      <c r="AA179" s="1026"/>
      <c r="AB179" s="1025"/>
      <c r="AC179" s="1025"/>
      <c r="AD179" s="1025"/>
      <c r="AE179" s="1026"/>
      <c r="AF179" s="1025"/>
      <c r="AG179" s="1025"/>
    </row>
    <row r="180" spans="1:33">
      <c r="A180" s="1026"/>
      <c r="B180" s="1026"/>
      <c r="C180" s="1025"/>
      <c r="D180" s="1025"/>
      <c r="E180" s="1025"/>
      <c r="F180" s="1025"/>
      <c r="G180" s="1025"/>
      <c r="H180" s="1025"/>
      <c r="I180" s="1025"/>
      <c r="J180" s="1026"/>
      <c r="K180" s="1025"/>
      <c r="L180" s="1025"/>
      <c r="M180" s="1069"/>
      <c r="N180" s="1026"/>
      <c r="O180" s="1026"/>
      <c r="P180" s="1026"/>
      <c r="Q180" s="1026"/>
      <c r="R180" s="1025"/>
      <c r="S180" s="1025"/>
      <c r="T180" s="1026"/>
      <c r="U180" s="1026"/>
      <c r="V180" s="1026"/>
      <c r="W180" s="1025"/>
      <c r="X180" s="1026"/>
      <c r="Y180" s="1026"/>
      <c r="Z180" s="1025"/>
      <c r="AA180" s="1026"/>
      <c r="AB180" s="1025"/>
      <c r="AC180" s="1025"/>
      <c r="AD180" s="1025"/>
      <c r="AE180" s="1026"/>
      <c r="AF180" s="1025"/>
      <c r="AG180" s="1025"/>
    </row>
    <row r="181" spans="1:33">
      <c r="A181" s="1026"/>
      <c r="B181" s="1026"/>
      <c r="C181" s="1025"/>
      <c r="D181" s="1025"/>
      <c r="E181" s="1025"/>
      <c r="F181" s="1025"/>
      <c r="G181" s="1025"/>
      <c r="H181" s="1025"/>
      <c r="I181" s="1025"/>
      <c r="J181" s="1026"/>
      <c r="K181" s="1025"/>
      <c r="L181" s="1025"/>
      <c r="M181" s="1069"/>
      <c r="N181" s="1026"/>
      <c r="O181" s="1026"/>
      <c r="P181" s="1026"/>
      <c r="Q181" s="1026"/>
      <c r="R181" s="1025"/>
      <c r="S181" s="1025"/>
      <c r="T181" s="1026"/>
      <c r="U181" s="1026"/>
      <c r="V181" s="1026"/>
      <c r="W181" s="1025"/>
      <c r="X181" s="1026"/>
      <c r="Y181" s="1026"/>
      <c r="Z181" s="1025"/>
      <c r="AA181" s="1026"/>
      <c r="AB181" s="1025"/>
      <c r="AC181" s="1025"/>
      <c r="AD181" s="1025"/>
      <c r="AE181" s="1026"/>
      <c r="AF181" s="1025"/>
      <c r="AG181" s="1025"/>
    </row>
    <row r="182" spans="1:33">
      <c r="A182" s="1026"/>
      <c r="B182" s="1026"/>
      <c r="C182" s="1025"/>
      <c r="D182" s="1025"/>
      <c r="E182" s="1025"/>
      <c r="F182" s="1025"/>
      <c r="G182" s="1025"/>
      <c r="H182" s="1025"/>
      <c r="I182" s="1025"/>
      <c r="J182" s="1026"/>
      <c r="K182" s="1025"/>
      <c r="L182" s="1025"/>
      <c r="M182" s="1069"/>
      <c r="N182" s="1026"/>
      <c r="O182" s="1026"/>
      <c r="P182" s="1026"/>
      <c r="Q182" s="1026"/>
      <c r="R182" s="1025"/>
      <c r="S182" s="1025"/>
      <c r="T182" s="1026"/>
      <c r="U182" s="1026"/>
      <c r="V182" s="1026"/>
      <c r="W182" s="1025"/>
      <c r="X182" s="1026"/>
      <c r="Y182" s="1026"/>
      <c r="Z182" s="1025"/>
      <c r="AA182" s="1026"/>
      <c r="AB182" s="1025"/>
      <c r="AC182" s="1025"/>
      <c r="AD182" s="1025"/>
      <c r="AE182" s="1026"/>
      <c r="AF182" s="1025"/>
      <c r="AG182" s="1025"/>
    </row>
    <row r="183" spans="1:33">
      <c r="A183" s="1026"/>
      <c r="B183" s="1026"/>
      <c r="C183" s="1025"/>
      <c r="D183" s="1025"/>
      <c r="E183" s="1025"/>
      <c r="F183" s="1025"/>
      <c r="G183" s="1025"/>
      <c r="H183" s="1025"/>
      <c r="I183" s="1025"/>
      <c r="J183" s="1026"/>
      <c r="K183" s="1025"/>
      <c r="L183" s="1025"/>
      <c r="M183" s="1069"/>
      <c r="N183" s="1026"/>
      <c r="O183" s="1026"/>
      <c r="P183" s="1026"/>
      <c r="Q183" s="1026"/>
      <c r="R183" s="1025"/>
      <c r="S183" s="1025"/>
      <c r="T183" s="1026"/>
      <c r="U183" s="1026"/>
      <c r="V183" s="1026"/>
      <c r="W183" s="1025"/>
      <c r="X183" s="1026"/>
      <c r="Y183" s="1026"/>
      <c r="Z183" s="1025"/>
      <c r="AA183" s="1026"/>
      <c r="AB183" s="1025"/>
      <c r="AC183" s="1025"/>
      <c r="AD183" s="1025"/>
      <c r="AE183" s="1026"/>
      <c r="AF183" s="1025"/>
      <c r="AG183" s="1025"/>
    </row>
    <row r="184" spans="1:33">
      <c r="A184" s="1026"/>
      <c r="B184" s="1026"/>
      <c r="C184" s="1025"/>
      <c r="D184" s="1025"/>
      <c r="E184" s="1025"/>
      <c r="F184" s="1025"/>
      <c r="G184" s="1025"/>
      <c r="H184" s="1025"/>
      <c r="I184" s="1025"/>
      <c r="J184" s="1026"/>
      <c r="K184" s="1025"/>
      <c r="L184" s="1025"/>
      <c r="M184" s="1069"/>
      <c r="N184" s="1026"/>
      <c r="O184" s="1026"/>
      <c r="P184" s="1026"/>
      <c r="Q184" s="1026"/>
      <c r="R184" s="1025"/>
      <c r="S184" s="1025"/>
      <c r="T184" s="1026"/>
      <c r="U184" s="1026"/>
      <c r="V184" s="1026"/>
      <c r="W184" s="1025"/>
      <c r="X184" s="1026"/>
      <c r="Y184" s="1026"/>
      <c r="Z184" s="1025"/>
      <c r="AA184" s="1026"/>
      <c r="AB184" s="1025"/>
      <c r="AC184" s="1025"/>
      <c r="AD184" s="1025"/>
      <c r="AE184" s="1026"/>
      <c r="AF184" s="1025"/>
      <c r="AG184" s="1025"/>
    </row>
    <row r="185" spans="1:33">
      <c r="A185" s="1026"/>
      <c r="B185" s="1026"/>
      <c r="C185" s="1025"/>
      <c r="D185" s="1025"/>
      <c r="E185" s="1025"/>
      <c r="F185" s="1025"/>
      <c r="G185" s="1025"/>
      <c r="H185" s="1025"/>
      <c r="I185" s="1025"/>
      <c r="J185" s="1026"/>
      <c r="K185" s="1025"/>
      <c r="L185" s="1025"/>
      <c r="M185" s="1069"/>
      <c r="N185" s="1026"/>
      <c r="O185" s="1026"/>
      <c r="P185" s="1026"/>
      <c r="Q185" s="1026"/>
      <c r="R185" s="1025"/>
      <c r="S185" s="1025"/>
      <c r="T185" s="1026"/>
      <c r="U185" s="1026"/>
      <c r="V185" s="1026"/>
      <c r="W185" s="1025"/>
      <c r="X185" s="1026"/>
      <c r="Y185" s="1026"/>
      <c r="Z185" s="1025"/>
      <c r="AA185" s="1026"/>
      <c r="AB185" s="1025"/>
      <c r="AC185" s="1025"/>
      <c r="AD185" s="1025"/>
      <c r="AE185" s="1026"/>
      <c r="AF185" s="1025"/>
      <c r="AG185" s="1025"/>
    </row>
    <row r="186" spans="1:33">
      <c r="A186" s="1026"/>
      <c r="B186" s="1026"/>
      <c r="C186" s="1025"/>
      <c r="D186" s="1025"/>
      <c r="E186" s="1025"/>
      <c r="F186" s="1025"/>
      <c r="G186" s="1025"/>
      <c r="H186" s="1025"/>
      <c r="I186" s="1025"/>
      <c r="J186" s="1026"/>
      <c r="K186" s="1025"/>
      <c r="L186" s="1025"/>
      <c r="M186" s="1069"/>
      <c r="N186" s="1026"/>
      <c r="O186" s="1026"/>
      <c r="P186" s="1026"/>
      <c r="Q186" s="1026"/>
      <c r="R186" s="1025"/>
      <c r="S186" s="1025"/>
      <c r="T186" s="1026"/>
      <c r="U186" s="1026"/>
      <c r="V186" s="1026"/>
      <c r="W186" s="1025"/>
      <c r="X186" s="1026"/>
      <c r="Y186" s="1026"/>
      <c r="Z186" s="1025"/>
      <c r="AA186" s="1026"/>
      <c r="AB186" s="1025"/>
      <c r="AC186" s="1025"/>
      <c r="AD186" s="1025"/>
      <c r="AE186" s="1026"/>
      <c r="AF186" s="1025"/>
      <c r="AG186" s="1025"/>
    </row>
    <row r="187" spans="1:33">
      <c r="A187" s="1026"/>
      <c r="B187" s="1026"/>
      <c r="C187" s="1025"/>
      <c r="D187" s="1025"/>
      <c r="E187" s="1025"/>
      <c r="F187" s="1025"/>
      <c r="G187" s="1025"/>
      <c r="H187" s="1025"/>
      <c r="I187" s="1025"/>
      <c r="J187" s="1026"/>
      <c r="K187" s="1025"/>
      <c r="L187" s="1025"/>
      <c r="M187" s="1069"/>
      <c r="N187" s="1026"/>
      <c r="O187" s="1026"/>
      <c r="P187" s="1026"/>
      <c r="Q187" s="1026"/>
      <c r="R187" s="1025"/>
      <c r="S187" s="1025"/>
      <c r="T187" s="1026"/>
      <c r="U187" s="1026"/>
      <c r="V187" s="1026"/>
      <c r="W187" s="1025"/>
      <c r="X187" s="1026"/>
      <c r="Y187" s="1026"/>
      <c r="Z187" s="1025"/>
      <c r="AA187" s="1026"/>
      <c r="AB187" s="1025"/>
      <c r="AC187" s="1025"/>
      <c r="AD187" s="1025"/>
      <c r="AE187" s="1026"/>
      <c r="AF187" s="1025"/>
      <c r="AG187" s="1025"/>
    </row>
    <row r="188" spans="1:33">
      <c r="A188" s="1026"/>
      <c r="B188" s="1026"/>
      <c r="C188" s="1025"/>
      <c r="D188" s="1025"/>
      <c r="E188" s="1025"/>
      <c r="F188" s="1025"/>
      <c r="G188" s="1025"/>
      <c r="H188" s="1025"/>
      <c r="I188" s="1025"/>
      <c r="J188" s="1026"/>
      <c r="K188" s="1025"/>
      <c r="L188" s="1025"/>
      <c r="M188" s="1069"/>
      <c r="N188" s="1026"/>
      <c r="O188" s="1026"/>
      <c r="P188" s="1026"/>
      <c r="Q188" s="1026"/>
      <c r="R188" s="1025"/>
      <c r="S188" s="1025"/>
      <c r="T188" s="1026"/>
      <c r="U188" s="1026"/>
      <c r="V188" s="1026"/>
      <c r="W188" s="1025"/>
      <c r="X188" s="1026"/>
      <c r="Y188" s="1026"/>
      <c r="Z188" s="1025"/>
      <c r="AA188" s="1026"/>
      <c r="AB188" s="1025"/>
      <c r="AC188" s="1025"/>
      <c r="AD188" s="1025"/>
      <c r="AE188" s="1026"/>
      <c r="AF188" s="1025"/>
      <c r="AG188" s="1025"/>
    </row>
    <row r="189" spans="1:33">
      <c r="A189" s="1026"/>
      <c r="B189" s="1026"/>
      <c r="C189" s="1025"/>
      <c r="D189" s="1025"/>
      <c r="E189" s="1025"/>
      <c r="F189" s="1025"/>
      <c r="G189" s="1025"/>
      <c r="H189" s="1025"/>
      <c r="I189" s="1025"/>
      <c r="J189" s="1026"/>
      <c r="K189" s="1025"/>
      <c r="L189" s="1025"/>
      <c r="M189" s="1069"/>
      <c r="N189" s="1026"/>
      <c r="O189" s="1026"/>
      <c r="P189" s="1026"/>
      <c r="Q189" s="1026"/>
      <c r="R189" s="1025"/>
      <c r="S189" s="1025"/>
      <c r="T189" s="1026"/>
      <c r="U189" s="1026"/>
      <c r="V189" s="1026"/>
      <c r="W189" s="1025"/>
      <c r="X189" s="1026"/>
      <c r="Y189" s="1026"/>
      <c r="Z189" s="1025"/>
      <c r="AA189" s="1026"/>
      <c r="AB189" s="1025"/>
      <c r="AC189" s="1025"/>
      <c r="AD189" s="1025"/>
      <c r="AE189" s="1026"/>
      <c r="AF189" s="1025"/>
      <c r="AG189" s="1025"/>
    </row>
    <row r="190" spans="1:33">
      <c r="A190" s="1026"/>
      <c r="B190" s="1026"/>
      <c r="C190" s="1025"/>
      <c r="D190" s="1025"/>
      <c r="E190" s="1025"/>
      <c r="F190" s="1025"/>
      <c r="G190" s="1025"/>
      <c r="H190" s="1025"/>
      <c r="I190" s="1025"/>
      <c r="J190" s="1026"/>
      <c r="K190" s="1025"/>
      <c r="L190" s="1025"/>
      <c r="M190" s="1069"/>
      <c r="N190" s="1026"/>
      <c r="O190" s="1026"/>
      <c r="P190" s="1026"/>
      <c r="Q190" s="1026"/>
      <c r="R190" s="1025"/>
      <c r="S190" s="1025"/>
      <c r="T190" s="1026"/>
      <c r="U190" s="1026"/>
      <c r="V190" s="1026"/>
      <c r="W190" s="1025"/>
      <c r="X190" s="1026"/>
      <c r="Y190" s="1026"/>
      <c r="Z190" s="1025"/>
      <c r="AA190" s="1026"/>
      <c r="AB190" s="1025"/>
      <c r="AC190" s="1025"/>
      <c r="AD190" s="1025"/>
      <c r="AE190" s="1026"/>
      <c r="AF190" s="1025"/>
      <c r="AG190" s="1025"/>
    </row>
    <row r="191" spans="1:33">
      <c r="A191" s="1026"/>
      <c r="B191" s="1026"/>
      <c r="C191" s="1025"/>
      <c r="D191" s="1025"/>
      <c r="E191" s="1025"/>
      <c r="F191" s="1025"/>
      <c r="G191" s="1025"/>
      <c r="H191" s="1025"/>
      <c r="I191" s="1025"/>
      <c r="J191" s="1026"/>
      <c r="K191" s="1025"/>
      <c r="L191" s="1025"/>
      <c r="M191" s="1069"/>
      <c r="N191" s="1026"/>
      <c r="O191" s="1026"/>
      <c r="P191" s="1026"/>
      <c r="Q191" s="1026"/>
      <c r="R191" s="1025"/>
      <c r="S191" s="1025"/>
      <c r="T191" s="1026"/>
      <c r="U191" s="1026"/>
      <c r="V191" s="1026"/>
      <c r="W191" s="1025"/>
      <c r="X191" s="1026"/>
      <c r="Y191" s="1026"/>
      <c r="Z191" s="1025"/>
      <c r="AA191" s="1026"/>
      <c r="AB191" s="1025"/>
      <c r="AC191" s="1025"/>
      <c r="AD191" s="1025"/>
      <c r="AE191" s="1026"/>
      <c r="AF191" s="1025"/>
      <c r="AG191" s="1025"/>
    </row>
    <row r="192" spans="1:33">
      <c r="A192" s="1026"/>
      <c r="B192" s="1026"/>
      <c r="C192" s="1025"/>
      <c r="D192" s="1025"/>
      <c r="E192" s="1025"/>
      <c r="F192" s="1025"/>
      <c r="G192" s="1025"/>
      <c r="H192" s="1025"/>
      <c r="I192" s="1025"/>
      <c r="J192" s="1026"/>
      <c r="K192" s="1025"/>
      <c r="L192" s="1025"/>
      <c r="M192" s="1069"/>
      <c r="N192" s="1026"/>
      <c r="O192" s="1026"/>
      <c r="P192" s="1026"/>
      <c r="Q192" s="1026"/>
      <c r="R192" s="1025"/>
      <c r="S192" s="1025"/>
      <c r="T192" s="1026"/>
      <c r="U192" s="1026"/>
      <c r="V192" s="1026"/>
      <c r="W192" s="1025"/>
      <c r="X192" s="1026"/>
      <c r="Y192" s="1026"/>
      <c r="Z192" s="1025"/>
      <c r="AA192" s="1026"/>
      <c r="AB192" s="1025"/>
      <c r="AC192" s="1025"/>
      <c r="AD192" s="1025"/>
      <c r="AE192" s="1026"/>
      <c r="AF192" s="1025"/>
      <c r="AG192" s="1025"/>
    </row>
    <row r="193" spans="1:33">
      <c r="A193" s="1026"/>
      <c r="B193" s="1026"/>
      <c r="C193" s="1025"/>
      <c r="D193" s="1025"/>
      <c r="E193" s="1025"/>
      <c r="F193" s="1025"/>
      <c r="G193" s="1025"/>
      <c r="H193" s="1025"/>
      <c r="I193" s="1025"/>
      <c r="J193" s="1026"/>
      <c r="K193" s="1025"/>
      <c r="L193" s="1025"/>
      <c r="M193" s="1069"/>
      <c r="N193" s="1026"/>
      <c r="O193" s="1026"/>
      <c r="P193" s="1026"/>
      <c r="Q193" s="1026"/>
      <c r="R193" s="1025"/>
      <c r="S193" s="1025"/>
      <c r="T193" s="1026"/>
      <c r="U193" s="1026"/>
      <c r="V193" s="1026"/>
      <c r="W193" s="1025"/>
      <c r="X193" s="1026"/>
      <c r="Y193" s="1026"/>
      <c r="Z193" s="1025"/>
      <c r="AA193" s="1026"/>
      <c r="AB193" s="1025"/>
      <c r="AC193" s="1025"/>
      <c r="AD193" s="1025"/>
      <c r="AE193" s="1026"/>
      <c r="AF193" s="1025"/>
      <c r="AG193" s="1025"/>
    </row>
    <row r="194" spans="1:33">
      <c r="A194" s="1026"/>
      <c r="B194" s="1026"/>
      <c r="C194" s="1025"/>
      <c r="D194" s="1025"/>
      <c r="E194" s="1025"/>
      <c r="F194" s="1025"/>
      <c r="G194" s="1025"/>
      <c r="H194" s="1025"/>
      <c r="I194" s="1025"/>
      <c r="J194" s="1026"/>
      <c r="K194" s="1025"/>
      <c r="L194" s="1025"/>
      <c r="M194" s="1069"/>
      <c r="N194" s="1026"/>
      <c r="O194" s="1026"/>
      <c r="P194" s="1026"/>
      <c r="Q194" s="1026"/>
      <c r="R194" s="1025"/>
      <c r="S194" s="1025"/>
      <c r="T194" s="1026"/>
      <c r="U194" s="1026"/>
      <c r="V194" s="1026"/>
      <c r="W194" s="1025"/>
      <c r="X194" s="1026"/>
      <c r="Y194" s="1026"/>
      <c r="Z194" s="1025"/>
      <c r="AA194" s="1026"/>
      <c r="AB194" s="1025"/>
      <c r="AC194" s="1025"/>
      <c r="AD194" s="1025"/>
      <c r="AE194" s="1026"/>
      <c r="AF194" s="1025"/>
      <c r="AG194" s="1025"/>
    </row>
    <row r="195" spans="1:33">
      <c r="A195" s="1026"/>
      <c r="B195" s="1026"/>
      <c r="C195" s="1025"/>
      <c r="D195" s="1025"/>
      <c r="E195" s="1025"/>
      <c r="F195" s="1025"/>
      <c r="G195" s="1025"/>
      <c r="H195" s="1025"/>
      <c r="I195" s="1025"/>
      <c r="J195" s="1026"/>
      <c r="K195" s="1025"/>
      <c r="L195" s="1025"/>
      <c r="M195" s="1069"/>
      <c r="N195" s="1026"/>
      <c r="O195" s="1026"/>
      <c r="P195" s="1026"/>
      <c r="Q195" s="1026"/>
      <c r="R195" s="1025"/>
      <c r="S195" s="1025"/>
      <c r="T195" s="1026"/>
      <c r="U195" s="1026"/>
      <c r="V195" s="1026"/>
      <c r="W195" s="1025"/>
      <c r="X195" s="1026"/>
      <c r="Y195" s="1026"/>
      <c r="Z195" s="1025"/>
      <c r="AA195" s="1026"/>
      <c r="AB195" s="1025"/>
      <c r="AC195" s="1025"/>
      <c r="AD195" s="1025"/>
      <c r="AE195" s="1026"/>
      <c r="AF195" s="1025"/>
      <c r="AG195" s="1025"/>
    </row>
    <row r="196" spans="1:33">
      <c r="A196" s="1026"/>
      <c r="B196" s="1026"/>
      <c r="C196" s="1025"/>
      <c r="D196" s="1025"/>
      <c r="E196" s="1025"/>
      <c r="F196" s="1025"/>
      <c r="G196" s="1025"/>
      <c r="H196" s="1025"/>
      <c r="I196" s="1025"/>
      <c r="J196" s="1026"/>
      <c r="K196" s="1025"/>
      <c r="L196" s="1025"/>
      <c r="M196" s="1069"/>
      <c r="N196" s="1026"/>
      <c r="O196" s="1026"/>
      <c r="P196" s="1026"/>
      <c r="Q196" s="1026"/>
      <c r="R196" s="1025"/>
      <c r="S196" s="1025"/>
      <c r="T196" s="1026"/>
      <c r="U196" s="1026"/>
      <c r="V196" s="1026"/>
      <c r="W196" s="1025"/>
      <c r="X196" s="1026"/>
      <c r="Y196" s="1026"/>
      <c r="Z196" s="1025"/>
      <c r="AA196" s="1026"/>
      <c r="AB196" s="1025"/>
      <c r="AC196" s="1025"/>
      <c r="AD196" s="1025"/>
      <c r="AE196" s="1026"/>
      <c r="AF196" s="1025"/>
      <c r="AG196" s="1025"/>
    </row>
    <row r="197" spans="1:33">
      <c r="A197" s="1026"/>
      <c r="B197" s="1026"/>
      <c r="C197" s="1025"/>
      <c r="D197" s="1025"/>
      <c r="E197" s="1025"/>
      <c r="F197" s="1025"/>
      <c r="G197" s="1025"/>
      <c r="H197" s="1025"/>
      <c r="I197" s="1025"/>
      <c r="J197" s="1026"/>
      <c r="K197" s="1025"/>
      <c r="L197" s="1025"/>
      <c r="M197" s="1069"/>
      <c r="N197" s="1026"/>
      <c r="O197" s="1026"/>
      <c r="P197" s="1026"/>
      <c r="Q197" s="1026"/>
      <c r="R197" s="1025"/>
      <c r="S197" s="1025"/>
      <c r="T197" s="1026"/>
      <c r="U197" s="1026"/>
      <c r="V197" s="1026"/>
      <c r="W197" s="1025"/>
      <c r="X197" s="1026"/>
      <c r="Y197" s="1026"/>
      <c r="Z197" s="1025"/>
      <c r="AA197" s="1026"/>
      <c r="AB197" s="1025"/>
      <c r="AC197" s="1025"/>
      <c r="AD197" s="1025"/>
      <c r="AE197" s="1026"/>
      <c r="AF197" s="1025"/>
      <c r="AG197" s="1025"/>
    </row>
    <row r="198" spans="1:33">
      <c r="A198" s="1026"/>
      <c r="B198" s="1026"/>
      <c r="C198" s="1025"/>
      <c r="D198" s="1025"/>
      <c r="E198" s="1025"/>
      <c r="F198" s="1025"/>
      <c r="G198" s="1025"/>
      <c r="H198" s="1025"/>
      <c r="I198" s="1025"/>
      <c r="J198" s="1026"/>
      <c r="K198" s="1025"/>
      <c r="L198" s="1025"/>
      <c r="M198" s="1069"/>
      <c r="N198" s="1026"/>
      <c r="O198" s="1026"/>
      <c r="P198" s="1026"/>
      <c r="Q198" s="1026"/>
      <c r="R198" s="1025"/>
      <c r="S198" s="1025"/>
      <c r="T198" s="1026"/>
      <c r="U198" s="1026"/>
      <c r="V198" s="1026"/>
      <c r="W198" s="1025"/>
      <c r="X198" s="1026"/>
      <c r="Y198" s="1026"/>
      <c r="Z198" s="1025"/>
      <c r="AA198" s="1026"/>
      <c r="AB198" s="1025"/>
      <c r="AC198" s="1025"/>
      <c r="AD198" s="1025"/>
      <c r="AE198" s="1026"/>
      <c r="AF198" s="1025"/>
      <c r="AG198" s="1025"/>
    </row>
    <row r="199" spans="1:33">
      <c r="A199" s="1026"/>
      <c r="B199" s="1026"/>
      <c r="C199" s="1025"/>
      <c r="D199" s="1025"/>
      <c r="E199" s="1025"/>
      <c r="F199" s="1025"/>
      <c r="G199" s="1025"/>
      <c r="H199" s="1025"/>
      <c r="I199" s="1025"/>
      <c r="J199" s="1026"/>
      <c r="K199" s="1025"/>
      <c r="L199" s="1025"/>
      <c r="M199" s="1069"/>
      <c r="N199" s="1026"/>
      <c r="O199" s="1026"/>
      <c r="P199" s="1026"/>
      <c r="Q199" s="1026"/>
      <c r="R199" s="1025"/>
      <c r="S199" s="1025"/>
      <c r="T199" s="1026"/>
      <c r="U199" s="1026"/>
      <c r="V199" s="1026"/>
      <c r="W199" s="1025"/>
      <c r="X199" s="1026"/>
      <c r="Y199" s="1026"/>
      <c r="Z199" s="1025"/>
      <c r="AA199" s="1026"/>
      <c r="AB199" s="1025"/>
      <c r="AC199" s="1025"/>
      <c r="AD199" s="1025"/>
      <c r="AE199" s="1026"/>
      <c r="AF199" s="1025"/>
      <c r="AG199" s="1025"/>
    </row>
    <row r="200" spans="1:33">
      <c r="A200" s="1026"/>
      <c r="B200" s="1026"/>
      <c r="C200" s="1025"/>
      <c r="D200" s="1025"/>
      <c r="E200" s="1025"/>
      <c r="F200" s="1025"/>
      <c r="G200" s="1025"/>
      <c r="H200" s="1025"/>
      <c r="I200" s="1025"/>
      <c r="J200" s="1026"/>
      <c r="K200" s="1025"/>
      <c r="L200" s="1025"/>
      <c r="M200" s="1069"/>
      <c r="N200" s="1026"/>
      <c r="O200" s="1026"/>
      <c r="P200" s="1026"/>
      <c r="Q200" s="1026"/>
      <c r="R200" s="1025"/>
      <c r="S200" s="1025"/>
      <c r="T200" s="1026"/>
      <c r="U200" s="1026"/>
      <c r="V200" s="1026"/>
      <c r="W200" s="1025"/>
      <c r="X200" s="1026"/>
      <c r="Y200" s="1026"/>
      <c r="Z200" s="1025"/>
      <c r="AA200" s="1026"/>
      <c r="AB200" s="1025"/>
      <c r="AC200" s="1025"/>
      <c r="AD200" s="1025"/>
      <c r="AE200" s="1026"/>
      <c r="AF200" s="1025"/>
      <c r="AG200" s="1025"/>
    </row>
    <row r="201" spans="1:33">
      <c r="A201" s="1026"/>
      <c r="B201" s="1026"/>
      <c r="C201" s="1025"/>
      <c r="D201" s="1025"/>
      <c r="E201" s="1025"/>
      <c r="F201" s="1025"/>
      <c r="G201" s="1025"/>
      <c r="H201" s="1025"/>
      <c r="I201" s="1025"/>
      <c r="J201" s="1026"/>
      <c r="K201" s="1025"/>
      <c r="L201" s="1025"/>
      <c r="M201" s="1069"/>
      <c r="N201" s="1026"/>
      <c r="O201" s="1026"/>
      <c r="P201" s="1026"/>
      <c r="Q201" s="1026"/>
      <c r="R201" s="1025"/>
      <c r="S201" s="1025"/>
      <c r="T201" s="1026"/>
      <c r="U201" s="1026"/>
      <c r="V201" s="1026"/>
      <c r="W201" s="1025"/>
      <c r="X201" s="1026"/>
      <c r="Y201" s="1026"/>
      <c r="Z201" s="1025"/>
      <c r="AA201" s="1026"/>
      <c r="AB201" s="1025"/>
      <c r="AC201" s="1025"/>
      <c r="AD201" s="1025"/>
      <c r="AE201" s="1026"/>
      <c r="AF201" s="1025"/>
      <c r="AG201" s="1025"/>
    </row>
    <row r="202" spans="1:33">
      <c r="A202" s="1026"/>
      <c r="B202" s="1026"/>
      <c r="C202" s="1025"/>
      <c r="D202" s="1025"/>
      <c r="E202" s="1025"/>
      <c r="F202" s="1025"/>
      <c r="G202" s="1025"/>
      <c r="H202" s="1025"/>
      <c r="I202" s="1025"/>
      <c r="J202" s="1026"/>
      <c r="K202" s="1025"/>
      <c r="L202" s="1025"/>
      <c r="M202" s="1069"/>
      <c r="N202" s="1026"/>
      <c r="O202" s="1026"/>
      <c r="P202" s="1026"/>
      <c r="Q202" s="1026"/>
      <c r="R202" s="1025"/>
      <c r="S202" s="1025"/>
      <c r="T202" s="1026"/>
      <c r="U202" s="1026"/>
      <c r="V202" s="1026"/>
      <c r="W202" s="1025"/>
      <c r="X202" s="1026"/>
      <c r="Y202" s="1026"/>
      <c r="Z202" s="1025"/>
      <c r="AA202" s="1026"/>
      <c r="AB202" s="1025"/>
      <c r="AC202" s="1025"/>
      <c r="AD202" s="1025"/>
      <c r="AE202" s="1026"/>
      <c r="AF202" s="1025"/>
      <c r="AG202" s="1025"/>
    </row>
    <row r="203" spans="1:33">
      <c r="A203" s="1026"/>
      <c r="B203" s="1026"/>
      <c r="C203" s="1025"/>
      <c r="D203" s="1025"/>
      <c r="E203" s="1025"/>
      <c r="F203" s="1025"/>
      <c r="G203" s="1025"/>
      <c r="H203" s="1025"/>
      <c r="I203" s="1025"/>
      <c r="J203" s="1026"/>
      <c r="K203" s="1025"/>
      <c r="L203" s="1025"/>
      <c r="M203" s="1069"/>
      <c r="N203" s="1026"/>
      <c r="O203" s="1026"/>
      <c r="P203" s="1026"/>
      <c r="Q203" s="1026"/>
      <c r="R203" s="1025"/>
      <c r="S203" s="1025"/>
      <c r="T203" s="1026"/>
      <c r="U203" s="1026"/>
      <c r="V203" s="1026"/>
      <c r="W203" s="1025"/>
      <c r="X203" s="1026"/>
      <c r="Y203" s="1026"/>
      <c r="Z203" s="1025"/>
      <c r="AA203" s="1026"/>
      <c r="AB203" s="1025"/>
      <c r="AC203" s="1025"/>
      <c r="AD203" s="1025"/>
      <c r="AE203" s="1026"/>
      <c r="AF203" s="1025"/>
      <c r="AG203" s="1025"/>
    </row>
    <row r="204" spans="1:33">
      <c r="A204" s="1026"/>
      <c r="B204" s="1026"/>
      <c r="C204" s="1025"/>
      <c r="D204" s="1025"/>
      <c r="E204" s="1025"/>
      <c r="F204" s="1025"/>
      <c r="G204" s="1025"/>
      <c r="H204" s="1025"/>
      <c r="I204" s="1025"/>
      <c r="J204" s="1026"/>
      <c r="K204" s="1025"/>
      <c r="L204" s="1025"/>
      <c r="M204" s="1069"/>
      <c r="N204" s="1026"/>
      <c r="O204" s="1026"/>
      <c r="P204" s="1026"/>
      <c r="Q204" s="1026"/>
      <c r="R204" s="1025"/>
      <c r="S204" s="1025"/>
      <c r="T204" s="1026"/>
      <c r="U204" s="1026"/>
      <c r="V204" s="1026"/>
      <c r="W204" s="1025"/>
      <c r="X204" s="1026"/>
      <c r="Y204" s="1026"/>
      <c r="Z204" s="1025"/>
      <c r="AA204" s="1026"/>
      <c r="AB204" s="1025"/>
      <c r="AC204" s="1025"/>
      <c r="AD204" s="1025"/>
      <c r="AE204" s="1026"/>
      <c r="AF204" s="1025"/>
      <c r="AG204" s="1025"/>
    </row>
    <row r="205" spans="1:33">
      <c r="A205" s="1026"/>
      <c r="B205" s="1026"/>
      <c r="C205" s="1025"/>
      <c r="D205" s="1025"/>
      <c r="E205" s="1025"/>
      <c r="F205" s="1025"/>
      <c r="G205" s="1025"/>
      <c r="H205" s="1025"/>
      <c r="I205" s="1025"/>
      <c r="J205" s="1026"/>
      <c r="K205" s="1025"/>
      <c r="L205" s="1025"/>
      <c r="M205" s="1069"/>
      <c r="N205" s="1026"/>
      <c r="O205" s="1026"/>
      <c r="P205" s="1026"/>
      <c r="Q205" s="1026"/>
      <c r="R205" s="1025"/>
      <c r="S205" s="1025"/>
      <c r="T205" s="1026"/>
      <c r="U205" s="1026"/>
      <c r="V205" s="1026"/>
      <c r="W205" s="1025"/>
      <c r="X205" s="1026"/>
      <c r="Y205" s="1026"/>
      <c r="Z205" s="1025"/>
      <c r="AA205" s="1026"/>
      <c r="AB205" s="1025"/>
      <c r="AC205" s="1025"/>
      <c r="AD205" s="1025"/>
      <c r="AE205" s="1026"/>
      <c r="AF205" s="1025"/>
      <c r="AG205" s="1025"/>
    </row>
    <row r="206" spans="1:33">
      <c r="A206" s="1026"/>
      <c r="B206" s="1026"/>
      <c r="C206" s="1025"/>
      <c r="D206" s="1025"/>
      <c r="E206" s="1025"/>
      <c r="F206" s="1025"/>
      <c r="G206" s="1025"/>
      <c r="H206" s="1025"/>
      <c r="I206" s="1025"/>
      <c r="J206" s="1026"/>
      <c r="K206" s="1025"/>
      <c r="L206" s="1025"/>
      <c r="M206" s="1069"/>
      <c r="N206" s="1026"/>
      <c r="O206" s="1026"/>
      <c r="P206" s="1026"/>
      <c r="Q206" s="1026"/>
      <c r="R206" s="1025"/>
      <c r="S206" s="1025"/>
      <c r="T206" s="1026"/>
      <c r="U206" s="1026"/>
      <c r="V206" s="1026"/>
      <c r="W206" s="1025"/>
      <c r="X206" s="1026"/>
      <c r="Y206" s="1026"/>
      <c r="Z206" s="1025"/>
      <c r="AA206" s="1026"/>
      <c r="AB206" s="1025"/>
      <c r="AC206" s="1025"/>
      <c r="AD206" s="1025"/>
      <c r="AE206" s="1026"/>
      <c r="AF206" s="1025"/>
      <c r="AG206" s="1025"/>
    </row>
    <row r="207" spans="1:33">
      <c r="A207" s="1026"/>
      <c r="B207" s="1026"/>
      <c r="C207" s="1025"/>
      <c r="D207" s="1025"/>
      <c r="E207" s="1025"/>
      <c r="F207" s="1025"/>
      <c r="G207" s="1025"/>
      <c r="H207" s="1025"/>
      <c r="I207" s="1025"/>
      <c r="J207" s="1026"/>
      <c r="K207" s="1025"/>
      <c r="L207" s="1025"/>
      <c r="M207" s="1069"/>
      <c r="N207" s="1026"/>
      <c r="O207" s="1026"/>
      <c r="P207" s="1026"/>
      <c r="Q207" s="1026"/>
      <c r="R207" s="1025"/>
      <c r="S207" s="1025"/>
      <c r="T207" s="1026"/>
      <c r="U207" s="1026"/>
      <c r="V207" s="1026"/>
      <c r="W207" s="1025"/>
      <c r="X207" s="1026"/>
      <c r="Y207" s="1026"/>
      <c r="Z207" s="1025"/>
      <c r="AA207" s="1026"/>
      <c r="AB207" s="1025"/>
      <c r="AC207" s="1025"/>
      <c r="AD207" s="1025"/>
      <c r="AE207" s="1026"/>
      <c r="AF207" s="1025"/>
      <c r="AG207" s="1025"/>
    </row>
    <row r="208" spans="1:33">
      <c r="A208" s="1026"/>
      <c r="B208" s="1026"/>
      <c r="C208" s="1025"/>
      <c r="D208" s="1025"/>
      <c r="E208" s="1025"/>
      <c r="F208" s="1025"/>
      <c r="G208" s="1025"/>
      <c r="H208" s="1025"/>
      <c r="I208" s="1025"/>
      <c r="J208" s="1026"/>
      <c r="K208" s="1025"/>
      <c r="L208" s="1025"/>
      <c r="M208" s="1069"/>
      <c r="N208" s="1026"/>
      <c r="O208" s="1026"/>
      <c r="P208" s="1026"/>
      <c r="Q208" s="1026"/>
      <c r="R208" s="1025"/>
      <c r="S208" s="1025"/>
      <c r="T208" s="1026"/>
      <c r="U208" s="1026"/>
      <c r="V208" s="1026"/>
      <c r="W208" s="1025"/>
      <c r="X208" s="1026"/>
      <c r="Y208" s="1026"/>
      <c r="Z208" s="1025"/>
      <c r="AA208" s="1026"/>
      <c r="AB208" s="1025"/>
      <c r="AC208" s="1025"/>
      <c r="AD208" s="1025"/>
      <c r="AE208" s="1026"/>
      <c r="AF208" s="1025"/>
      <c r="AG208" s="1025"/>
    </row>
    <row r="209" spans="1:33">
      <c r="A209" s="1026"/>
      <c r="B209" s="1026"/>
      <c r="C209" s="1025"/>
      <c r="D209" s="1025"/>
      <c r="E209" s="1025"/>
      <c r="F209" s="1025"/>
      <c r="G209" s="1025"/>
      <c r="H209" s="1025"/>
      <c r="I209" s="1025"/>
      <c r="J209" s="1026"/>
      <c r="K209" s="1025"/>
      <c r="L209" s="1025"/>
      <c r="M209" s="1069"/>
      <c r="N209" s="1026"/>
      <c r="O209" s="1026"/>
      <c r="P209" s="1026"/>
      <c r="Q209" s="1026"/>
      <c r="R209" s="1025"/>
      <c r="S209" s="1025"/>
      <c r="T209" s="1026"/>
      <c r="U209" s="1026"/>
      <c r="V209" s="1026"/>
      <c r="W209" s="1025"/>
      <c r="X209" s="1026"/>
      <c r="Y209" s="1026"/>
      <c r="Z209" s="1025"/>
      <c r="AA209" s="1026"/>
      <c r="AB209" s="1025"/>
      <c r="AC209" s="1025"/>
      <c r="AD209" s="1025"/>
      <c r="AE209" s="1026"/>
      <c r="AF209" s="1025"/>
      <c r="AG209" s="1025"/>
    </row>
    <row r="210" spans="1:33">
      <c r="A210" s="1026"/>
      <c r="B210" s="1026"/>
      <c r="C210" s="1025"/>
      <c r="D210" s="1025"/>
      <c r="E210" s="1025"/>
      <c r="F210" s="1025"/>
      <c r="G210" s="1025"/>
      <c r="H210" s="1025"/>
      <c r="I210" s="1025"/>
      <c r="J210" s="1026"/>
      <c r="K210" s="1025"/>
      <c r="L210" s="1025"/>
      <c r="M210" s="1069"/>
      <c r="N210" s="1026"/>
      <c r="O210" s="1026"/>
      <c r="P210" s="1026"/>
      <c r="Q210" s="1026"/>
      <c r="R210" s="1025"/>
      <c r="S210" s="1025"/>
      <c r="T210" s="1026"/>
      <c r="U210" s="1026"/>
      <c r="V210" s="1026"/>
      <c r="W210" s="1025"/>
      <c r="X210" s="1026"/>
      <c r="Y210" s="1026"/>
      <c r="Z210" s="1025"/>
      <c r="AA210" s="1026"/>
      <c r="AB210" s="1025"/>
      <c r="AC210" s="1025"/>
      <c r="AD210" s="1025"/>
      <c r="AE210" s="1026"/>
      <c r="AF210" s="1025"/>
      <c r="AG210" s="1025"/>
    </row>
    <row r="211" spans="1:33">
      <c r="A211" s="1026"/>
      <c r="B211" s="1026"/>
      <c r="C211" s="1025"/>
      <c r="D211" s="1025"/>
      <c r="E211" s="1025"/>
      <c r="F211" s="1025"/>
      <c r="G211" s="1025"/>
      <c r="H211" s="1025"/>
      <c r="I211" s="1025"/>
      <c r="J211" s="1026"/>
      <c r="K211" s="1025"/>
      <c r="L211" s="1025"/>
      <c r="M211" s="1069"/>
      <c r="N211" s="1026"/>
      <c r="O211" s="1026"/>
      <c r="P211" s="1026"/>
      <c r="Q211" s="1026"/>
      <c r="R211" s="1025"/>
      <c r="S211" s="1025"/>
      <c r="T211" s="1026"/>
      <c r="U211" s="1026"/>
      <c r="V211" s="1026"/>
      <c r="W211" s="1025"/>
      <c r="X211" s="1026"/>
      <c r="Y211" s="1026"/>
      <c r="Z211" s="1025"/>
      <c r="AA211" s="1026"/>
      <c r="AB211" s="1025"/>
      <c r="AC211" s="1025"/>
      <c r="AD211" s="1025"/>
      <c r="AE211" s="1026"/>
      <c r="AF211" s="1025"/>
      <c r="AG211" s="1025"/>
    </row>
    <row r="212" spans="1:33">
      <c r="A212" s="1026"/>
      <c r="B212" s="1026"/>
      <c r="C212" s="1025"/>
      <c r="D212" s="1025"/>
      <c r="E212" s="1025"/>
      <c r="F212" s="1025"/>
      <c r="G212" s="1025"/>
      <c r="H212" s="1025"/>
      <c r="I212" s="1025"/>
      <c r="J212" s="1026"/>
      <c r="K212" s="1025"/>
      <c r="L212" s="1025"/>
      <c r="M212" s="1069"/>
      <c r="N212" s="1026"/>
      <c r="O212" s="1026"/>
      <c r="P212" s="1026"/>
      <c r="Q212" s="1026"/>
      <c r="R212" s="1025"/>
      <c r="S212" s="1025"/>
      <c r="T212" s="1026"/>
      <c r="U212" s="1026"/>
      <c r="V212" s="1026"/>
      <c r="W212" s="1025"/>
      <c r="X212" s="1026"/>
      <c r="Y212" s="1026"/>
      <c r="Z212" s="1025"/>
      <c r="AA212" s="1026"/>
      <c r="AB212" s="1025"/>
      <c r="AC212" s="1025"/>
      <c r="AD212" s="1025"/>
      <c r="AE212" s="1026"/>
      <c r="AF212" s="1025"/>
      <c r="AG212" s="1025"/>
    </row>
    <row r="213" spans="1:33">
      <c r="A213" s="1026"/>
      <c r="B213" s="1026"/>
      <c r="C213" s="1025"/>
      <c r="D213" s="1025"/>
      <c r="E213" s="1025"/>
      <c r="F213" s="1025"/>
      <c r="G213" s="1025"/>
      <c r="H213" s="1025"/>
      <c r="I213" s="1025"/>
      <c r="J213" s="1026"/>
      <c r="K213" s="1025"/>
      <c r="L213" s="1025"/>
      <c r="M213" s="1069"/>
      <c r="N213" s="1026"/>
      <c r="O213" s="1026"/>
      <c r="P213" s="1026"/>
      <c r="Q213" s="1026"/>
      <c r="R213" s="1025"/>
      <c r="S213" s="1025"/>
      <c r="T213" s="1026"/>
      <c r="U213" s="1026"/>
      <c r="V213" s="1026"/>
      <c r="W213" s="1025"/>
      <c r="X213" s="1026"/>
      <c r="Y213" s="1026"/>
      <c r="Z213" s="1025"/>
      <c r="AA213" s="1026"/>
      <c r="AB213" s="1025"/>
      <c r="AC213" s="1025"/>
      <c r="AD213" s="1025"/>
      <c r="AE213" s="1026"/>
      <c r="AF213" s="1025"/>
      <c r="AG213" s="1025"/>
    </row>
    <row r="214" spans="1:33">
      <c r="A214" s="1026"/>
      <c r="B214" s="1026"/>
      <c r="C214" s="1025"/>
      <c r="D214" s="1025"/>
      <c r="E214" s="1025"/>
      <c r="F214" s="1025"/>
      <c r="G214" s="1025"/>
      <c r="H214" s="1025"/>
      <c r="I214" s="1025"/>
      <c r="J214" s="1026"/>
      <c r="K214" s="1025"/>
      <c r="L214" s="1025"/>
      <c r="M214" s="1069"/>
      <c r="N214" s="1026"/>
      <c r="O214" s="1026"/>
      <c r="P214" s="1026"/>
      <c r="Q214" s="1026"/>
      <c r="R214" s="1025"/>
      <c r="S214" s="1025"/>
      <c r="T214" s="1026"/>
      <c r="U214" s="1026"/>
      <c r="V214" s="1026"/>
      <c r="W214" s="1025"/>
      <c r="X214" s="1026"/>
      <c r="Y214" s="1026"/>
      <c r="Z214" s="1025"/>
      <c r="AA214" s="1026"/>
      <c r="AB214" s="1025"/>
      <c r="AC214" s="1025"/>
      <c r="AD214" s="1025"/>
      <c r="AE214" s="1026"/>
      <c r="AF214" s="1025"/>
      <c r="AG214" s="1025"/>
    </row>
    <row r="215" spans="1:33">
      <c r="A215" s="1026"/>
      <c r="B215" s="1026"/>
      <c r="C215" s="1025"/>
      <c r="D215" s="1025"/>
      <c r="E215" s="1025"/>
      <c r="F215" s="1025"/>
      <c r="G215" s="1025"/>
      <c r="H215" s="1025"/>
      <c r="I215" s="1025"/>
      <c r="J215" s="1026"/>
      <c r="K215" s="1025"/>
      <c r="L215" s="1025"/>
      <c r="M215" s="1069"/>
      <c r="N215" s="1026"/>
      <c r="O215" s="1026"/>
      <c r="P215" s="1026"/>
      <c r="Q215" s="1026"/>
      <c r="R215" s="1025"/>
      <c r="S215" s="1025"/>
      <c r="T215" s="1026"/>
      <c r="U215" s="1026"/>
      <c r="V215" s="1026"/>
      <c r="W215" s="1025"/>
      <c r="X215" s="1026"/>
      <c r="Y215" s="1026"/>
      <c r="Z215" s="1025"/>
      <c r="AA215" s="1026"/>
      <c r="AB215" s="1025"/>
      <c r="AC215" s="1025"/>
      <c r="AD215" s="1025"/>
      <c r="AE215" s="1026"/>
      <c r="AF215" s="1025"/>
      <c r="AG215" s="1025"/>
    </row>
    <row r="216" spans="1:33">
      <c r="A216" s="1026"/>
      <c r="B216" s="1026"/>
      <c r="C216" s="1025"/>
      <c r="D216" s="1025"/>
      <c r="E216" s="1025"/>
      <c r="F216" s="1025"/>
      <c r="G216" s="1025"/>
      <c r="H216" s="1025"/>
      <c r="I216" s="1025"/>
      <c r="J216" s="1026"/>
      <c r="K216" s="1025"/>
      <c r="L216" s="1025"/>
      <c r="M216" s="1069"/>
      <c r="N216" s="1026"/>
      <c r="O216" s="1026"/>
      <c r="P216" s="1026"/>
      <c r="Q216" s="1026"/>
      <c r="R216" s="1025"/>
      <c r="S216" s="1025"/>
      <c r="T216" s="1026"/>
      <c r="U216" s="1026"/>
      <c r="V216" s="1026"/>
      <c r="W216" s="1025"/>
      <c r="X216" s="1026"/>
      <c r="Y216" s="1026"/>
      <c r="Z216" s="1025"/>
      <c r="AA216" s="1026"/>
      <c r="AB216" s="1025"/>
      <c r="AC216" s="1025"/>
      <c r="AD216" s="1025"/>
      <c r="AE216" s="1026"/>
      <c r="AF216" s="1025"/>
      <c r="AG216" s="1025"/>
    </row>
    <row r="217" spans="1:33">
      <c r="A217" s="1026"/>
      <c r="B217" s="1026"/>
      <c r="C217" s="1025"/>
      <c r="D217" s="1025"/>
      <c r="E217" s="1025"/>
      <c r="F217" s="1025"/>
      <c r="G217" s="1025"/>
      <c r="H217" s="1025"/>
      <c r="I217" s="1025"/>
      <c r="J217" s="1026"/>
      <c r="K217" s="1025"/>
      <c r="L217" s="1025"/>
      <c r="M217" s="1069"/>
      <c r="N217" s="1026"/>
      <c r="O217" s="1026"/>
      <c r="P217" s="1026"/>
      <c r="Q217" s="1026"/>
      <c r="R217" s="1025"/>
      <c r="S217" s="1025"/>
      <c r="T217" s="1026"/>
      <c r="U217" s="1026"/>
      <c r="V217" s="1026"/>
      <c r="W217" s="1025"/>
      <c r="X217" s="1026"/>
      <c r="Y217" s="1026"/>
      <c r="Z217" s="1025"/>
      <c r="AA217" s="1026"/>
      <c r="AB217" s="1025"/>
      <c r="AC217" s="1025"/>
      <c r="AD217" s="1025"/>
      <c r="AE217" s="1026"/>
      <c r="AF217" s="1025"/>
      <c r="AG217" s="1025"/>
    </row>
    <row r="218" spans="1:33">
      <c r="A218" s="1026"/>
      <c r="B218" s="1026"/>
      <c r="C218" s="1025"/>
      <c r="D218" s="1025"/>
      <c r="E218" s="1025"/>
      <c r="F218" s="1025"/>
      <c r="G218" s="1025"/>
      <c r="H218" s="1025"/>
      <c r="I218" s="1025"/>
      <c r="J218" s="1026"/>
      <c r="K218" s="1025"/>
      <c r="L218" s="1025"/>
      <c r="M218" s="1069"/>
      <c r="N218" s="1026"/>
      <c r="O218" s="1026"/>
      <c r="P218" s="1026"/>
      <c r="Q218" s="1026"/>
      <c r="R218" s="1025"/>
      <c r="S218" s="1025"/>
      <c r="T218" s="1026"/>
      <c r="U218" s="1026"/>
      <c r="V218" s="1026"/>
      <c r="W218" s="1025"/>
      <c r="X218" s="1026"/>
      <c r="Y218" s="1026"/>
      <c r="Z218" s="1025"/>
      <c r="AA218" s="1026"/>
      <c r="AB218" s="1025"/>
      <c r="AC218" s="1025"/>
      <c r="AD218" s="1025"/>
      <c r="AE218" s="1026"/>
      <c r="AF218" s="1025"/>
      <c r="AG218" s="1025"/>
    </row>
    <row r="219" spans="1:33">
      <c r="A219" s="1026"/>
      <c r="B219" s="1026"/>
      <c r="C219" s="1025"/>
      <c r="D219" s="1025"/>
      <c r="E219" s="1025"/>
      <c r="F219" s="1025"/>
      <c r="G219" s="1025"/>
      <c r="H219" s="1025"/>
      <c r="I219" s="1025"/>
      <c r="J219" s="1026"/>
      <c r="K219" s="1025"/>
      <c r="L219" s="1025"/>
      <c r="M219" s="1069"/>
      <c r="N219" s="1026"/>
      <c r="O219" s="1026"/>
      <c r="P219" s="1026"/>
      <c r="Q219" s="1026"/>
      <c r="R219" s="1025"/>
      <c r="S219" s="1025"/>
      <c r="T219" s="1026"/>
      <c r="U219" s="1026"/>
      <c r="V219" s="1026"/>
      <c r="W219" s="1025"/>
      <c r="X219" s="1026"/>
      <c r="Y219" s="1026"/>
      <c r="Z219" s="1025"/>
      <c r="AA219" s="1026"/>
      <c r="AB219" s="1025"/>
      <c r="AC219" s="1025"/>
      <c r="AD219" s="1025"/>
      <c r="AE219" s="1026"/>
      <c r="AF219" s="1025"/>
      <c r="AG219" s="1025"/>
    </row>
    <row r="220" spans="1:33">
      <c r="A220" s="1026"/>
      <c r="B220" s="1026"/>
      <c r="C220" s="1025"/>
      <c r="D220" s="1025"/>
      <c r="E220" s="1025"/>
      <c r="F220" s="1025"/>
      <c r="G220" s="1025"/>
      <c r="H220" s="1025"/>
      <c r="I220" s="1025"/>
      <c r="J220" s="1026"/>
      <c r="K220" s="1025"/>
      <c r="L220" s="1025"/>
      <c r="M220" s="1069"/>
      <c r="N220" s="1026"/>
      <c r="O220" s="1026"/>
      <c r="P220" s="1026"/>
      <c r="Q220" s="1026"/>
      <c r="R220" s="1025"/>
      <c r="S220" s="1025"/>
      <c r="T220" s="1026"/>
      <c r="U220" s="1026"/>
      <c r="V220" s="1026"/>
      <c r="W220" s="1025"/>
      <c r="X220" s="1026"/>
      <c r="Y220" s="1026"/>
      <c r="Z220" s="1025"/>
      <c r="AA220" s="1026"/>
      <c r="AB220" s="1025"/>
      <c r="AC220" s="1025"/>
      <c r="AD220" s="1025"/>
      <c r="AE220" s="1026"/>
      <c r="AF220" s="1025"/>
      <c r="AG220" s="1025"/>
    </row>
    <row r="221" spans="1:33">
      <c r="A221" s="1026"/>
      <c r="B221" s="1026"/>
      <c r="C221" s="1025"/>
      <c r="D221" s="1025"/>
      <c r="E221" s="1025"/>
      <c r="F221" s="1025"/>
      <c r="G221" s="1025"/>
      <c r="H221" s="1025"/>
      <c r="I221" s="1025"/>
      <c r="J221" s="1026"/>
      <c r="K221" s="1025"/>
      <c r="L221" s="1025"/>
      <c r="M221" s="1069"/>
      <c r="N221" s="1026"/>
      <c r="O221" s="1026"/>
      <c r="P221" s="1026"/>
      <c r="Q221" s="1026"/>
      <c r="R221" s="1025"/>
      <c r="S221" s="1025"/>
      <c r="T221" s="1026"/>
      <c r="U221" s="1026"/>
      <c r="V221" s="1026"/>
      <c r="W221" s="1025"/>
      <c r="X221" s="1026"/>
      <c r="Y221" s="1026"/>
      <c r="Z221" s="1025"/>
      <c r="AA221" s="1026"/>
      <c r="AB221" s="1025"/>
      <c r="AC221" s="1025"/>
      <c r="AD221" s="1025"/>
      <c r="AE221" s="1026"/>
      <c r="AF221" s="1025"/>
      <c r="AG221" s="1025"/>
    </row>
    <row r="222" spans="1:33">
      <c r="A222" s="1026"/>
      <c r="B222" s="1026"/>
      <c r="C222" s="1025"/>
      <c r="D222" s="1025"/>
      <c r="E222" s="1025"/>
      <c r="F222" s="1025"/>
      <c r="G222" s="1025"/>
      <c r="H222" s="1025"/>
      <c r="I222" s="1025"/>
      <c r="J222" s="1026"/>
      <c r="K222" s="1025"/>
      <c r="L222" s="1025"/>
      <c r="M222" s="1069"/>
      <c r="N222" s="1026"/>
      <c r="O222" s="1026"/>
      <c r="P222" s="1026"/>
      <c r="Q222" s="1026"/>
      <c r="R222" s="1025"/>
      <c r="S222" s="1025"/>
      <c r="T222" s="1026"/>
      <c r="U222" s="1026"/>
      <c r="V222" s="1026"/>
      <c r="W222" s="1025"/>
      <c r="X222" s="1026"/>
      <c r="Y222" s="1026"/>
      <c r="Z222" s="1025"/>
      <c r="AA222" s="1026"/>
      <c r="AB222" s="1025"/>
      <c r="AC222" s="1025"/>
      <c r="AD222" s="1025"/>
      <c r="AE222" s="1026"/>
      <c r="AF222" s="1025"/>
      <c r="AG222" s="1025"/>
    </row>
    <row r="223" spans="1:33">
      <c r="A223" s="1026"/>
      <c r="B223" s="1026"/>
      <c r="C223" s="1025"/>
      <c r="D223" s="1025"/>
      <c r="E223" s="1025"/>
      <c r="F223" s="1025"/>
      <c r="G223" s="1025"/>
      <c r="H223" s="1025"/>
      <c r="I223" s="1025"/>
      <c r="J223" s="1026"/>
      <c r="K223" s="1025"/>
      <c r="L223" s="1025"/>
      <c r="M223" s="1069"/>
      <c r="N223" s="1026"/>
      <c r="O223" s="1026"/>
      <c r="P223" s="1026"/>
      <c r="Q223" s="1026"/>
      <c r="R223" s="1025"/>
      <c r="S223" s="1025"/>
      <c r="T223" s="1026"/>
      <c r="U223" s="1026"/>
      <c r="V223" s="1026"/>
      <c r="W223" s="1025"/>
      <c r="X223" s="1026"/>
      <c r="Y223" s="1026"/>
      <c r="Z223" s="1025"/>
      <c r="AA223" s="1026"/>
      <c r="AB223" s="1025"/>
      <c r="AC223" s="1025"/>
      <c r="AD223" s="1025"/>
      <c r="AE223" s="1026"/>
      <c r="AF223" s="1025"/>
      <c r="AG223" s="1025"/>
    </row>
    <row r="224" spans="1:33">
      <c r="A224" s="1026"/>
      <c r="B224" s="1026"/>
      <c r="C224" s="1025"/>
      <c r="D224" s="1025"/>
      <c r="E224" s="1025"/>
      <c r="F224" s="1025"/>
      <c r="G224" s="1025"/>
      <c r="H224" s="1025"/>
      <c r="I224" s="1025"/>
      <c r="J224" s="1026"/>
      <c r="K224" s="1025"/>
      <c r="L224" s="1025"/>
      <c r="M224" s="1069"/>
      <c r="N224" s="1026"/>
      <c r="O224" s="1026"/>
      <c r="P224" s="1026"/>
      <c r="Q224" s="1026"/>
      <c r="R224" s="1025"/>
      <c r="S224" s="1025"/>
      <c r="T224" s="1026"/>
      <c r="U224" s="1026"/>
      <c r="V224" s="1026"/>
      <c r="W224" s="1025"/>
      <c r="X224" s="1026"/>
      <c r="Y224" s="1026"/>
      <c r="Z224" s="1025"/>
      <c r="AA224" s="1026"/>
      <c r="AB224" s="1025"/>
      <c r="AC224" s="1025"/>
      <c r="AD224" s="1025"/>
      <c r="AE224" s="1026"/>
      <c r="AF224" s="1025"/>
      <c r="AG224" s="1025"/>
    </row>
    <row r="225" spans="1:33">
      <c r="A225" s="1026"/>
      <c r="B225" s="1026"/>
      <c r="C225" s="1025"/>
      <c r="D225" s="1025"/>
      <c r="E225" s="1025"/>
      <c r="F225" s="1025"/>
      <c r="G225" s="1025"/>
      <c r="H225" s="1025"/>
      <c r="I225" s="1025"/>
      <c r="J225" s="1026"/>
      <c r="K225" s="1025"/>
      <c r="L225" s="1025"/>
      <c r="M225" s="1069"/>
      <c r="N225" s="1026"/>
      <c r="O225" s="1026"/>
      <c r="P225" s="1026"/>
      <c r="Q225" s="1026"/>
      <c r="R225" s="1025"/>
      <c r="S225" s="1025"/>
      <c r="T225" s="1026"/>
      <c r="U225" s="1026"/>
      <c r="V225" s="1026"/>
      <c r="W225" s="1025"/>
      <c r="X225" s="1026"/>
      <c r="Y225" s="1026"/>
      <c r="Z225" s="1025"/>
      <c r="AA225" s="1026"/>
      <c r="AB225" s="1025"/>
      <c r="AC225" s="1025"/>
      <c r="AD225" s="1025"/>
      <c r="AE225" s="1026"/>
      <c r="AF225" s="1025"/>
      <c r="AG225" s="1025"/>
    </row>
    <row r="226" spans="1:33">
      <c r="A226" s="1026"/>
      <c r="B226" s="1026"/>
      <c r="C226" s="1025"/>
      <c r="D226" s="1025"/>
      <c r="E226" s="1025"/>
      <c r="F226" s="1025"/>
      <c r="G226" s="1025"/>
      <c r="H226" s="1025"/>
      <c r="I226" s="1025"/>
      <c r="J226" s="1026"/>
      <c r="K226" s="1025"/>
      <c r="L226" s="1025"/>
      <c r="M226" s="1069"/>
      <c r="N226" s="1026"/>
      <c r="O226" s="1026"/>
      <c r="P226" s="1026"/>
      <c r="Q226" s="1026"/>
      <c r="R226" s="1025"/>
      <c r="S226" s="1025"/>
      <c r="T226" s="1026"/>
      <c r="U226" s="1026"/>
      <c r="V226" s="1026"/>
      <c r="W226" s="1025"/>
      <c r="X226" s="1026"/>
      <c r="Y226" s="1026"/>
      <c r="Z226" s="1025"/>
      <c r="AA226" s="1026"/>
      <c r="AB226" s="1025"/>
      <c r="AC226" s="1025"/>
      <c r="AD226" s="1025"/>
      <c r="AE226" s="1026"/>
      <c r="AF226" s="1025"/>
      <c r="AG226" s="1025"/>
    </row>
    <row r="227" spans="1:33">
      <c r="A227" s="1026"/>
      <c r="B227" s="1026"/>
      <c r="C227" s="1025"/>
      <c r="D227" s="1025"/>
      <c r="E227" s="1025"/>
      <c r="F227" s="1025"/>
      <c r="G227" s="1025"/>
      <c r="H227" s="1025"/>
      <c r="I227" s="1025"/>
      <c r="J227" s="1026"/>
      <c r="K227" s="1025"/>
      <c r="L227" s="1025"/>
      <c r="M227" s="1069"/>
      <c r="N227" s="1026"/>
      <c r="O227" s="1026"/>
      <c r="P227" s="1026"/>
      <c r="Q227" s="1026"/>
      <c r="R227" s="1025"/>
      <c r="S227" s="1025"/>
      <c r="T227" s="1026"/>
      <c r="U227" s="1026"/>
      <c r="V227" s="1026"/>
      <c r="W227" s="1025"/>
      <c r="X227" s="1026"/>
      <c r="Y227" s="1026"/>
      <c r="Z227" s="1025"/>
      <c r="AA227" s="1026"/>
      <c r="AB227" s="1025"/>
      <c r="AC227" s="1025"/>
      <c r="AD227" s="1025"/>
      <c r="AE227" s="1026"/>
      <c r="AF227" s="1025"/>
      <c r="AG227" s="1025"/>
    </row>
    <row r="228" spans="1:33">
      <c r="A228" s="1026"/>
      <c r="B228" s="1026"/>
      <c r="C228" s="1025"/>
      <c r="D228" s="1025"/>
      <c r="E228" s="1025"/>
      <c r="F228" s="1025"/>
      <c r="G228" s="1025"/>
      <c r="H228" s="1025"/>
      <c r="I228" s="1025"/>
      <c r="J228" s="1026"/>
      <c r="K228" s="1025"/>
      <c r="L228" s="1025"/>
      <c r="M228" s="1069"/>
      <c r="N228" s="1026"/>
      <c r="O228" s="1026"/>
      <c r="P228" s="1026"/>
      <c r="Q228" s="1026"/>
      <c r="R228" s="1025"/>
      <c r="S228" s="1025"/>
      <c r="T228" s="1026"/>
      <c r="U228" s="1026"/>
      <c r="V228" s="1026"/>
      <c r="W228" s="1025"/>
      <c r="X228" s="1026"/>
      <c r="Y228" s="1026"/>
      <c r="Z228" s="1025"/>
      <c r="AA228" s="1026"/>
      <c r="AB228" s="1025"/>
      <c r="AC228" s="1025"/>
      <c r="AD228" s="1025"/>
      <c r="AE228" s="1026"/>
      <c r="AF228" s="1025"/>
      <c r="AG228" s="1025"/>
    </row>
    <row r="229" spans="1:33">
      <c r="A229" s="1026"/>
      <c r="B229" s="1026"/>
      <c r="C229" s="1025"/>
      <c r="D229" s="1025"/>
      <c r="E229" s="1025"/>
      <c r="F229" s="1025"/>
      <c r="G229" s="1025"/>
      <c r="H229" s="1025"/>
      <c r="I229" s="1025"/>
      <c r="J229" s="1026"/>
      <c r="K229" s="1025"/>
      <c r="L229" s="1025"/>
      <c r="M229" s="1069"/>
      <c r="N229" s="1026"/>
      <c r="O229" s="1026"/>
      <c r="P229" s="1026"/>
      <c r="Q229" s="1026"/>
      <c r="R229" s="1025"/>
      <c r="S229" s="1025"/>
      <c r="T229" s="1026"/>
      <c r="U229" s="1026"/>
      <c r="V229" s="1026"/>
      <c r="W229" s="1025"/>
      <c r="X229" s="1026"/>
      <c r="Y229" s="1026"/>
      <c r="Z229" s="1025"/>
      <c r="AA229" s="1026"/>
      <c r="AB229" s="1025"/>
      <c r="AC229" s="1025"/>
      <c r="AD229" s="1025"/>
      <c r="AE229" s="1026"/>
      <c r="AF229" s="1025"/>
      <c r="AG229" s="1025"/>
    </row>
    <row r="230" spans="1:33">
      <c r="A230" s="1026"/>
      <c r="B230" s="1026"/>
      <c r="C230" s="1025"/>
      <c r="D230" s="1025"/>
      <c r="E230" s="1025"/>
      <c r="F230" s="1025"/>
      <c r="G230" s="1025"/>
      <c r="H230" s="1025"/>
      <c r="I230" s="1025"/>
      <c r="J230" s="1026"/>
      <c r="K230" s="1025"/>
      <c r="L230" s="1025"/>
      <c r="M230" s="1069"/>
      <c r="N230" s="1026"/>
      <c r="O230" s="1026"/>
      <c r="P230" s="1026"/>
      <c r="Q230" s="1026"/>
      <c r="R230" s="1025"/>
      <c r="S230" s="1025"/>
      <c r="T230" s="1026"/>
      <c r="U230" s="1026"/>
      <c r="V230" s="1026"/>
      <c r="W230" s="1025"/>
      <c r="X230" s="1026"/>
      <c r="Y230" s="1026"/>
      <c r="Z230" s="1025"/>
      <c r="AA230" s="1026"/>
      <c r="AB230" s="1025"/>
      <c r="AC230" s="1025"/>
      <c r="AD230" s="1025"/>
      <c r="AE230" s="1026"/>
      <c r="AF230" s="1025"/>
      <c r="AG230" s="1025"/>
    </row>
    <row r="231" spans="1:33">
      <c r="A231" s="1026"/>
      <c r="B231" s="1026"/>
      <c r="C231" s="1025"/>
      <c r="D231" s="1025"/>
      <c r="E231" s="1025"/>
      <c r="F231" s="1025"/>
      <c r="G231" s="1025"/>
      <c r="H231" s="1025"/>
      <c r="I231" s="1025"/>
      <c r="J231" s="1026"/>
      <c r="K231" s="1025"/>
      <c r="L231" s="1025"/>
      <c r="M231" s="1069"/>
      <c r="N231" s="1026"/>
      <c r="O231" s="1026"/>
      <c r="P231" s="1026"/>
      <c r="Q231" s="1026"/>
      <c r="R231" s="1025"/>
      <c r="S231" s="1025"/>
      <c r="T231" s="1026"/>
      <c r="U231" s="1026"/>
      <c r="V231" s="1026"/>
      <c r="W231" s="1025"/>
      <c r="X231" s="1026"/>
      <c r="Y231" s="1026"/>
      <c r="Z231" s="1025"/>
      <c r="AA231" s="1026"/>
      <c r="AB231" s="1025"/>
      <c r="AC231" s="1025"/>
      <c r="AD231" s="1025"/>
      <c r="AE231" s="1026"/>
      <c r="AF231" s="1025"/>
      <c r="AG231" s="1025"/>
    </row>
    <row r="232" spans="1:33">
      <c r="A232" s="1026"/>
      <c r="B232" s="1026"/>
      <c r="C232" s="1025"/>
      <c r="D232" s="1025"/>
      <c r="E232" s="1025"/>
      <c r="F232" s="1025"/>
      <c r="G232" s="1025"/>
      <c r="H232" s="1025"/>
      <c r="I232" s="1025"/>
      <c r="J232" s="1026"/>
      <c r="K232" s="1025"/>
      <c r="L232" s="1025"/>
      <c r="M232" s="1069"/>
      <c r="N232" s="1026"/>
      <c r="O232" s="1026"/>
      <c r="P232" s="1026"/>
      <c r="Q232" s="1026"/>
      <c r="R232" s="1025"/>
      <c r="S232" s="1025"/>
      <c r="T232" s="1026"/>
      <c r="U232" s="1026"/>
      <c r="V232" s="1026"/>
      <c r="W232" s="1025"/>
      <c r="X232" s="1026"/>
      <c r="Y232" s="1026"/>
      <c r="Z232" s="1025"/>
      <c r="AA232" s="1026"/>
      <c r="AB232" s="1025"/>
      <c r="AC232" s="1025"/>
      <c r="AD232" s="1025"/>
      <c r="AE232" s="1026"/>
      <c r="AF232" s="1025"/>
      <c r="AG232" s="1025"/>
    </row>
    <row r="233" spans="1:33">
      <c r="A233" s="1026"/>
      <c r="B233" s="1026"/>
      <c r="C233" s="1025"/>
      <c r="D233" s="1025"/>
      <c r="E233" s="1025"/>
      <c r="F233" s="1025"/>
      <c r="G233" s="1025"/>
      <c r="H233" s="1025"/>
      <c r="I233" s="1025"/>
      <c r="J233" s="1026"/>
      <c r="K233" s="1025"/>
      <c r="L233" s="1025"/>
      <c r="M233" s="1069"/>
      <c r="N233" s="1026"/>
      <c r="O233" s="1026"/>
      <c r="P233" s="1026"/>
      <c r="Q233" s="1026"/>
      <c r="R233" s="1025"/>
      <c r="S233" s="1025"/>
      <c r="T233" s="1026"/>
      <c r="U233" s="1026"/>
      <c r="V233" s="1026"/>
      <c r="W233" s="1025"/>
      <c r="X233" s="1026"/>
      <c r="Y233" s="1026"/>
      <c r="Z233" s="1025"/>
      <c r="AA233" s="1026"/>
      <c r="AB233" s="1025"/>
      <c r="AC233" s="1025"/>
      <c r="AD233" s="1025"/>
      <c r="AE233" s="1026"/>
      <c r="AF233" s="1025"/>
      <c r="AG233" s="1025"/>
    </row>
    <row r="234" spans="1:33">
      <c r="A234" s="1026"/>
      <c r="B234" s="1026"/>
      <c r="C234" s="1025"/>
      <c r="D234" s="1025"/>
      <c r="E234" s="1025"/>
      <c r="F234" s="1025"/>
      <c r="G234" s="1025"/>
      <c r="H234" s="1025"/>
      <c r="I234" s="1025"/>
      <c r="J234" s="1026"/>
      <c r="K234" s="1025"/>
      <c r="L234" s="1025"/>
      <c r="M234" s="1069"/>
      <c r="N234" s="1026"/>
      <c r="O234" s="1026"/>
      <c r="P234" s="1026"/>
      <c r="Q234" s="1026"/>
      <c r="R234" s="1025"/>
      <c r="S234" s="1025"/>
      <c r="T234" s="1026"/>
      <c r="U234" s="1026"/>
      <c r="V234" s="1026"/>
      <c r="W234" s="1025"/>
      <c r="X234" s="1026"/>
      <c r="Y234" s="1026"/>
      <c r="Z234" s="1025"/>
      <c r="AA234" s="1026"/>
      <c r="AB234" s="1025"/>
      <c r="AC234" s="1025"/>
      <c r="AD234" s="1025"/>
      <c r="AE234" s="1026"/>
      <c r="AF234" s="1025"/>
      <c r="AG234" s="1025"/>
    </row>
    <row r="235" spans="1:33">
      <c r="A235" s="1026"/>
      <c r="B235" s="1026"/>
      <c r="C235" s="1025"/>
      <c r="D235" s="1025"/>
      <c r="E235" s="1025"/>
      <c r="F235" s="1025"/>
      <c r="G235" s="1025"/>
      <c r="H235" s="1025"/>
      <c r="I235" s="1025"/>
      <c r="J235" s="1026"/>
      <c r="K235" s="1025"/>
      <c r="L235" s="1025"/>
      <c r="M235" s="1069"/>
      <c r="N235" s="1026"/>
      <c r="O235" s="1026"/>
      <c r="P235" s="1026"/>
      <c r="Q235" s="1026"/>
      <c r="R235" s="1025"/>
      <c r="S235" s="1025"/>
      <c r="T235" s="1026"/>
      <c r="U235" s="1026"/>
      <c r="V235" s="1026"/>
      <c r="W235" s="1025"/>
      <c r="X235" s="1026"/>
      <c r="Y235" s="1026"/>
      <c r="Z235" s="1025"/>
      <c r="AA235" s="1026"/>
      <c r="AB235" s="1025"/>
      <c r="AC235" s="1025"/>
      <c r="AD235" s="1025"/>
      <c r="AE235" s="1026"/>
      <c r="AF235" s="1025"/>
      <c r="AG235" s="1025"/>
    </row>
    <row r="236" spans="1:33">
      <c r="A236" s="1026"/>
      <c r="B236" s="1026"/>
      <c r="C236" s="1025"/>
      <c r="D236" s="1025"/>
      <c r="E236" s="1025"/>
      <c r="F236" s="1025"/>
      <c r="G236" s="1025"/>
      <c r="H236" s="1025"/>
      <c r="I236" s="1025"/>
      <c r="J236" s="1026"/>
      <c r="K236" s="1025"/>
      <c r="L236" s="1025"/>
      <c r="M236" s="1069"/>
      <c r="N236" s="1026"/>
      <c r="O236" s="1026"/>
      <c r="P236" s="1026"/>
      <c r="Q236" s="1026"/>
      <c r="R236" s="1025"/>
      <c r="S236" s="1025"/>
      <c r="T236" s="1026"/>
      <c r="U236" s="1026"/>
      <c r="V236" s="1026"/>
      <c r="W236" s="1025"/>
      <c r="X236" s="1026"/>
      <c r="Y236" s="1026"/>
      <c r="Z236" s="1025"/>
      <c r="AA236" s="1026"/>
      <c r="AB236" s="1025"/>
      <c r="AC236" s="1025"/>
      <c r="AD236" s="1025"/>
      <c r="AE236" s="1026"/>
      <c r="AF236" s="1025"/>
      <c r="AG236" s="1025"/>
    </row>
    <row r="237" spans="1:33">
      <c r="A237" s="1026"/>
      <c r="B237" s="1026"/>
      <c r="C237" s="1025"/>
      <c r="D237" s="1025"/>
      <c r="E237" s="1025"/>
      <c r="F237" s="1025"/>
      <c r="G237" s="1025"/>
      <c r="H237" s="1025"/>
      <c r="I237" s="1025"/>
      <c r="J237" s="1026"/>
      <c r="K237" s="1025"/>
      <c r="L237" s="1025"/>
      <c r="M237" s="1069"/>
      <c r="N237" s="1026"/>
      <c r="O237" s="1026"/>
      <c r="P237" s="1026"/>
      <c r="Q237" s="1026"/>
      <c r="R237" s="1025"/>
      <c r="S237" s="1025"/>
      <c r="T237" s="1026"/>
      <c r="U237" s="1026"/>
      <c r="V237" s="1026"/>
      <c r="W237" s="1025"/>
      <c r="X237" s="1026"/>
      <c r="Y237" s="1026"/>
      <c r="Z237" s="1025"/>
      <c r="AA237" s="1026"/>
      <c r="AB237" s="1025"/>
      <c r="AC237" s="1025"/>
      <c r="AD237" s="1025"/>
      <c r="AE237" s="1026"/>
      <c r="AF237" s="1025"/>
      <c r="AG237" s="1025"/>
    </row>
    <row r="238" spans="1:33">
      <c r="A238" s="1026"/>
      <c r="B238" s="1026"/>
      <c r="C238" s="1025"/>
      <c r="D238" s="1025"/>
      <c r="E238" s="1025"/>
      <c r="F238" s="1025"/>
      <c r="G238" s="1025"/>
      <c r="H238" s="1025"/>
      <c r="I238" s="1025"/>
      <c r="J238" s="1026"/>
      <c r="K238" s="1025"/>
      <c r="L238" s="1025"/>
      <c r="M238" s="1069"/>
      <c r="N238" s="1026"/>
      <c r="O238" s="1026"/>
      <c r="P238" s="1026"/>
      <c r="Q238" s="1026"/>
      <c r="R238" s="1025"/>
      <c r="S238" s="1025"/>
      <c r="T238" s="1026"/>
      <c r="U238" s="1026"/>
      <c r="V238" s="1026"/>
      <c r="W238" s="1025"/>
      <c r="X238" s="1026"/>
      <c r="Y238" s="1026"/>
      <c r="Z238" s="1025"/>
      <c r="AA238" s="1026"/>
      <c r="AB238" s="1025"/>
      <c r="AC238" s="1025"/>
      <c r="AD238" s="1025"/>
      <c r="AE238" s="1026"/>
      <c r="AF238" s="1025"/>
      <c r="AG238" s="1025"/>
    </row>
    <row r="239" spans="1:33">
      <c r="A239" s="1026"/>
      <c r="B239" s="1026"/>
      <c r="C239" s="1025"/>
      <c r="D239" s="1025"/>
      <c r="E239" s="1025"/>
      <c r="F239" s="1025"/>
      <c r="G239" s="1025"/>
      <c r="H239" s="1025"/>
      <c r="I239" s="1025"/>
      <c r="J239" s="1026"/>
      <c r="K239" s="1025"/>
      <c r="L239" s="1025"/>
      <c r="M239" s="1069"/>
      <c r="N239" s="1026"/>
      <c r="O239" s="1026"/>
      <c r="P239" s="1026"/>
      <c r="Q239" s="1026"/>
      <c r="R239" s="1025"/>
      <c r="S239" s="1025"/>
      <c r="T239" s="1026"/>
      <c r="U239" s="1026"/>
      <c r="V239" s="1026"/>
      <c r="W239" s="1025"/>
      <c r="X239" s="1026"/>
      <c r="Y239" s="1026"/>
      <c r="Z239" s="1025"/>
      <c r="AA239" s="1026"/>
      <c r="AB239" s="1025"/>
      <c r="AC239" s="1025"/>
      <c r="AD239" s="1025"/>
      <c r="AE239" s="1026"/>
      <c r="AF239" s="1025"/>
      <c r="AG239" s="1025"/>
    </row>
    <row r="240" spans="1:33">
      <c r="A240" s="1026"/>
      <c r="B240" s="1026"/>
      <c r="C240" s="1025"/>
      <c r="D240" s="1025"/>
      <c r="E240" s="1025"/>
      <c r="F240" s="1025"/>
      <c r="G240" s="1025"/>
      <c r="H240" s="1025"/>
      <c r="I240" s="1025"/>
      <c r="J240" s="1026"/>
      <c r="K240" s="1025"/>
      <c r="L240" s="1025"/>
      <c r="M240" s="1069"/>
      <c r="N240" s="1026"/>
      <c r="O240" s="1026"/>
      <c r="P240" s="1026"/>
      <c r="Q240" s="1026"/>
      <c r="R240" s="1025"/>
      <c r="S240" s="1025"/>
      <c r="T240" s="1026"/>
      <c r="U240" s="1026"/>
      <c r="V240" s="1026"/>
      <c r="W240" s="1025"/>
      <c r="X240" s="1026"/>
      <c r="Y240" s="1026"/>
      <c r="Z240" s="1025"/>
      <c r="AA240" s="1026"/>
      <c r="AB240" s="1025"/>
      <c r="AC240" s="1025"/>
      <c r="AD240" s="1025"/>
      <c r="AE240" s="1026"/>
      <c r="AF240" s="1025"/>
      <c r="AG240" s="1025"/>
    </row>
    <row r="241" spans="1:33">
      <c r="A241" s="1026"/>
      <c r="B241" s="1026"/>
      <c r="C241" s="1025"/>
      <c r="D241" s="1025"/>
      <c r="E241" s="1025"/>
      <c r="F241" s="1025"/>
      <c r="G241" s="1025"/>
      <c r="H241" s="1025"/>
      <c r="I241" s="1025"/>
      <c r="J241" s="1026"/>
      <c r="K241" s="1025"/>
      <c r="L241" s="1025"/>
      <c r="M241" s="1069"/>
      <c r="N241" s="1026"/>
      <c r="O241" s="1026"/>
      <c r="P241" s="1026"/>
      <c r="Q241" s="1026"/>
      <c r="R241" s="1025"/>
      <c r="S241" s="1025"/>
      <c r="T241" s="1026"/>
      <c r="U241" s="1026"/>
      <c r="V241" s="1026"/>
      <c r="W241" s="1025"/>
      <c r="X241" s="1026"/>
      <c r="Y241" s="1026"/>
      <c r="Z241" s="1025"/>
      <c r="AA241" s="1026"/>
      <c r="AB241" s="1025"/>
      <c r="AC241" s="1025"/>
      <c r="AD241" s="1025"/>
      <c r="AE241" s="1026"/>
      <c r="AF241" s="1025"/>
      <c r="AG241" s="1025"/>
    </row>
    <row r="242" spans="1:33">
      <c r="A242" s="1026"/>
      <c r="B242" s="1026"/>
      <c r="C242" s="1025"/>
      <c r="D242" s="1025"/>
      <c r="E242" s="1025"/>
      <c r="F242" s="1025"/>
      <c r="G242" s="1025"/>
      <c r="H242" s="1025"/>
      <c r="I242" s="1025"/>
      <c r="J242" s="1026"/>
      <c r="K242" s="1025"/>
      <c r="L242" s="1025"/>
      <c r="M242" s="1069"/>
      <c r="N242" s="1026"/>
      <c r="O242" s="1026"/>
      <c r="P242" s="1026"/>
      <c r="Q242" s="1026"/>
      <c r="R242" s="1025"/>
      <c r="S242" s="1025"/>
      <c r="T242" s="1026"/>
      <c r="U242" s="1026"/>
      <c r="V242" s="1026"/>
      <c r="W242" s="1025"/>
      <c r="X242" s="1026"/>
      <c r="Y242" s="1026"/>
      <c r="Z242" s="1025"/>
      <c r="AA242" s="1026"/>
      <c r="AB242" s="1025"/>
      <c r="AC242" s="1025"/>
      <c r="AD242" s="1025"/>
      <c r="AE242" s="1026"/>
      <c r="AF242" s="1025"/>
      <c r="AG242" s="1025"/>
    </row>
    <row r="243" spans="1:33">
      <c r="A243" s="1026"/>
      <c r="B243" s="1026"/>
      <c r="C243" s="1025"/>
      <c r="D243" s="1025"/>
      <c r="E243" s="1025"/>
      <c r="F243" s="1025"/>
      <c r="G243" s="1025"/>
      <c r="H243" s="1025"/>
      <c r="I243" s="1025"/>
      <c r="J243" s="1026"/>
      <c r="K243" s="1025"/>
      <c r="L243" s="1025"/>
      <c r="M243" s="1069"/>
      <c r="N243" s="1026"/>
      <c r="O243" s="1026"/>
      <c r="P243" s="1026"/>
      <c r="Q243" s="1026"/>
      <c r="R243" s="1025"/>
      <c r="S243" s="1025"/>
      <c r="T243" s="1026"/>
      <c r="U243" s="1026"/>
      <c r="V243" s="1026"/>
      <c r="W243" s="1025"/>
      <c r="X243" s="1026"/>
      <c r="Y243" s="1026"/>
      <c r="Z243" s="1025"/>
      <c r="AA243" s="1026"/>
      <c r="AB243" s="1025"/>
      <c r="AC243" s="1025"/>
      <c r="AD243" s="1025"/>
      <c r="AE243" s="1026"/>
      <c r="AF243" s="1025"/>
      <c r="AG243" s="1025"/>
    </row>
    <row r="244" spans="1:33">
      <c r="A244" s="1026"/>
      <c r="B244" s="1026"/>
      <c r="C244" s="1025"/>
      <c r="D244" s="1025"/>
      <c r="E244" s="1025"/>
      <c r="F244" s="1025"/>
      <c r="G244" s="1025"/>
      <c r="H244" s="1025"/>
      <c r="I244" s="1025"/>
      <c r="J244" s="1026"/>
      <c r="K244" s="1025"/>
      <c r="L244" s="1025"/>
      <c r="M244" s="1069"/>
      <c r="N244" s="1026"/>
      <c r="O244" s="1026"/>
      <c r="P244" s="1026"/>
      <c r="Q244" s="1026"/>
      <c r="R244" s="1025"/>
      <c r="S244" s="1025"/>
      <c r="T244" s="1026"/>
      <c r="U244" s="1026"/>
      <c r="V244" s="1026"/>
      <c r="W244" s="1025"/>
      <c r="X244" s="1026"/>
      <c r="Y244" s="1026"/>
      <c r="Z244" s="1025"/>
      <c r="AA244" s="1026"/>
      <c r="AB244" s="1025"/>
      <c r="AC244" s="1025"/>
      <c r="AD244" s="1025"/>
      <c r="AE244" s="1026"/>
      <c r="AF244" s="1025"/>
      <c r="AG244" s="1025"/>
    </row>
    <row r="245" spans="1:33">
      <c r="A245" s="1026"/>
      <c r="B245" s="1026"/>
      <c r="C245" s="1025"/>
      <c r="D245" s="1025"/>
      <c r="E245" s="1025"/>
      <c r="F245" s="1025"/>
      <c r="G245" s="1025"/>
      <c r="H245" s="1025"/>
      <c r="I245" s="1025"/>
      <c r="J245" s="1026"/>
      <c r="K245" s="1025"/>
      <c r="L245" s="1025"/>
      <c r="M245" s="1069"/>
      <c r="N245" s="1026"/>
      <c r="O245" s="1026"/>
      <c r="P245" s="1026"/>
      <c r="Q245" s="1026"/>
      <c r="R245" s="1025"/>
      <c r="S245" s="1025"/>
      <c r="T245" s="1026"/>
      <c r="U245" s="1026"/>
      <c r="V245" s="1026"/>
      <c r="W245" s="1025"/>
      <c r="X245" s="1026"/>
      <c r="Y245" s="1026"/>
      <c r="Z245" s="1025"/>
      <c r="AA245" s="1026"/>
      <c r="AB245" s="1025"/>
      <c r="AC245" s="1025"/>
      <c r="AD245" s="1025"/>
      <c r="AE245" s="1026"/>
      <c r="AF245" s="1025"/>
      <c r="AG245" s="1025"/>
    </row>
    <row r="246" spans="1:33">
      <c r="A246" s="1026"/>
      <c r="B246" s="1026"/>
      <c r="C246" s="1025"/>
      <c r="D246" s="1025"/>
      <c r="E246" s="1025"/>
      <c r="F246" s="1025"/>
      <c r="G246" s="1025"/>
      <c r="H246" s="1025"/>
      <c r="I246" s="1025"/>
      <c r="J246" s="1026"/>
      <c r="K246" s="1025"/>
      <c r="L246" s="1025"/>
      <c r="M246" s="1069"/>
      <c r="N246" s="1026"/>
      <c r="O246" s="1026"/>
      <c r="P246" s="1026"/>
      <c r="Q246" s="1026"/>
      <c r="R246" s="1025"/>
      <c r="S246" s="1025"/>
      <c r="T246" s="1026"/>
      <c r="U246" s="1026"/>
      <c r="V246" s="1026"/>
      <c r="W246" s="1025"/>
      <c r="X246" s="1026"/>
      <c r="Y246" s="1026"/>
      <c r="Z246" s="1025"/>
      <c r="AA246" s="1026"/>
      <c r="AB246" s="1025"/>
      <c r="AC246" s="1025"/>
      <c r="AD246" s="1025"/>
      <c r="AE246" s="1026"/>
      <c r="AF246" s="1025"/>
      <c r="AG246" s="1025"/>
    </row>
    <row r="247" spans="1:33">
      <c r="A247" s="1026"/>
      <c r="B247" s="1026"/>
      <c r="C247" s="1025"/>
      <c r="D247" s="1025"/>
      <c r="E247" s="1025"/>
      <c r="F247" s="1025"/>
      <c r="G247" s="1025"/>
      <c r="H247" s="1025"/>
      <c r="I247" s="1025"/>
      <c r="J247" s="1026"/>
      <c r="K247" s="1025"/>
      <c r="L247" s="1025"/>
      <c r="M247" s="1069"/>
      <c r="N247" s="1026"/>
      <c r="O247" s="1026"/>
      <c r="P247" s="1026"/>
      <c r="Q247" s="1026"/>
      <c r="R247" s="1025"/>
      <c r="S247" s="1025"/>
      <c r="T247" s="1026"/>
      <c r="U247" s="1026"/>
      <c r="V247" s="1026"/>
      <c r="W247" s="1025"/>
      <c r="X247" s="1026"/>
      <c r="Y247" s="1026"/>
      <c r="Z247" s="1025"/>
      <c r="AA247" s="1026"/>
      <c r="AB247" s="1025"/>
      <c r="AC247" s="1025"/>
      <c r="AD247" s="1025"/>
      <c r="AE247" s="1026"/>
      <c r="AF247" s="1025"/>
      <c r="AG247" s="1025"/>
    </row>
    <row r="248" spans="1:33">
      <c r="A248" s="1026"/>
      <c r="B248" s="1026"/>
      <c r="C248" s="1025"/>
      <c r="D248" s="1025"/>
      <c r="E248" s="1025"/>
      <c r="F248" s="1025"/>
      <c r="G248" s="1025"/>
      <c r="H248" s="1025"/>
      <c r="I248" s="1025"/>
      <c r="J248" s="1026"/>
      <c r="K248" s="1025"/>
      <c r="L248" s="1025"/>
      <c r="M248" s="1069"/>
      <c r="N248" s="1026"/>
      <c r="O248" s="1026"/>
      <c r="P248" s="1026"/>
      <c r="Q248" s="1026"/>
      <c r="R248" s="1025"/>
      <c r="S248" s="1025"/>
      <c r="T248" s="1026"/>
      <c r="U248" s="1026"/>
      <c r="V248" s="1026"/>
      <c r="W248" s="1025"/>
      <c r="X248" s="1026"/>
      <c r="Y248" s="1026"/>
      <c r="Z248" s="1025"/>
      <c r="AA248" s="1026"/>
      <c r="AB248" s="1025"/>
      <c r="AC248" s="1025"/>
      <c r="AD248" s="1025"/>
      <c r="AE248" s="1026"/>
      <c r="AF248" s="1025"/>
      <c r="AG248" s="1025"/>
    </row>
    <row r="249" spans="1:33">
      <c r="A249" s="1026"/>
      <c r="B249" s="1026"/>
      <c r="C249" s="1025"/>
      <c r="D249" s="1025"/>
      <c r="E249" s="1025"/>
      <c r="F249" s="1025"/>
      <c r="G249" s="1025"/>
      <c r="H249" s="1025"/>
      <c r="I249" s="1025"/>
      <c r="J249" s="1026"/>
      <c r="K249" s="1025"/>
      <c r="L249" s="1025"/>
      <c r="M249" s="1069"/>
      <c r="N249" s="1026"/>
      <c r="O249" s="1026"/>
      <c r="P249" s="1026"/>
      <c r="Q249" s="1026"/>
      <c r="R249" s="1025"/>
      <c r="S249" s="1025"/>
      <c r="T249" s="1026"/>
      <c r="U249" s="1026"/>
      <c r="V249" s="1026"/>
      <c r="W249" s="1025"/>
      <c r="X249" s="1026"/>
      <c r="Y249" s="1026"/>
      <c r="Z249" s="1025"/>
      <c r="AA249" s="1026"/>
      <c r="AB249" s="1025"/>
      <c r="AC249" s="1025"/>
      <c r="AD249" s="1025"/>
      <c r="AE249" s="1026"/>
      <c r="AF249" s="1025"/>
      <c r="AG249" s="1025"/>
    </row>
    <row r="250" spans="1:33">
      <c r="A250" s="1026"/>
      <c r="B250" s="1026"/>
      <c r="C250" s="1025"/>
      <c r="D250" s="1025"/>
      <c r="E250" s="1025"/>
      <c r="F250" s="1025"/>
      <c r="G250" s="1025"/>
      <c r="H250" s="1025"/>
      <c r="I250" s="1025"/>
      <c r="J250" s="1026"/>
      <c r="K250" s="1025"/>
      <c r="L250" s="1025"/>
      <c r="M250" s="1069"/>
      <c r="N250" s="1026"/>
      <c r="O250" s="1026"/>
      <c r="P250" s="1026"/>
      <c r="Q250" s="1026"/>
      <c r="R250" s="1025"/>
      <c r="S250" s="1025"/>
      <c r="T250" s="1026"/>
      <c r="U250" s="1026"/>
      <c r="V250" s="1026"/>
      <c r="W250" s="1025"/>
      <c r="X250" s="1026"/>
      <c r="Y250" s="1026"/>
      <c r="Z250" s="1025"/>
      <c r="AA250" s="1026"/>
      <c r="AB250" s="1025"/>
      <c r="AC250" s="1025"/>
      <c r="AD250" s="1025"/>
      <c r="AE250" s="1026"/>
      <c r="AF250" s="1025"/>
      <c r="AG250" s="1025"/>
    </row>
    <row r="251" spans="1:33">
      <c r="A251" s="1026"/>
      <c r="B251" s="1026"/>
      <c r="C251" s="1025"/>
      <c r="D251" s="1025"/>
      <c r="E251" s="1025"/>
      <c r="F251" s="1025"/>
      <c r="G251" s="1025"/>
      <c r="H251" s="1025"/>
      <c r="I251" s="1025"/>
      <c r="J251" s="1026"/>
      <c r="K251" s="1025"/>
      <c r="L251" s="1025"/>
      <c r="M251" s="1069"/>
      <c r="N251" s="1026"/>
      <c r="O251" s="1026"/>
      <c r="P251" s="1026"/>
      <c r="Q251" s="1026"/>
      <c r="R251" s="1025"/>
      <c r="S251" s="1025"/>
      <c r="T251" s="1026"/>
      <c r="U251" s="1026"/>
      <c r="V251" s="1026"/>
      <c r="W251" s="1025"/>
      <c r="X251" s="1026"/>
      <c r="Y251" s="1026"/>
      <c r="Z251" s="1025"/>
      <c r="AA251" s="1026"/>
      <c r="AB251" s="1025"/>
      <c r="AC251" s="1025"/>
      <c r="AD251" s="1025"/>
      <c r="AE251" s="1026"/>
      <c r="AF251" s="1025"/>
      <c r="AG251" s="1025"/>
    </row>
    <row r="252" spans="1:33">
      <c r="A252" s="1026"/>
      <c r="B252" s="1026"/>
      <c r="C252" s="1025"/>
      <c r="D252" s="1025"/>
      <c r="E252" s="1025"/>
      <c r="F252" s="1025"/>
      <c r="G252" s="1025"/>
      <c r="H252" s="1025"/>
      <c r="I252" s="1025"/>
      <c r="J252" s="1026"/>
      <c r="K252" s="1025"/>
      <c r="L252" s="1025"/>
      <c r="M252" s="1069"/>
      <c r="N252" s="1026"/>
      <c r="O252" s="1026"/>
      <c r="P252" s="1026"/>
      <c r="Q252" s="1026"/>
      <c r="R252" s="1025"/>
      <c r="S252" s="1025"/>
      <c r="T252" s="1026"/>
      <c r="U252" s="1026"/>
      <c r="V252" s="1026"/>
      <c r="W252" s="1025"/>
      <c r="X252" s="1026"/>
      <c r="Y252" s="1026"/>
      <c r="Z252" s="1025"/>
      <c r="AA252" s="1026"/>
      <c r="AB252" s="1025"/>
      <c r="AC252" s="1025"/>
      <c r="AD252" s="1025"/>
      <c r="AE252" s="1026"/>
      <c r="AF252" s="1025"/>
      <c r="AG252" s="1025"/>
    </row>
    <row r="253" spans="1:33">
      <c r="A253" s="1026"/>
      <c r="B253" s="1026"/>
      <c r="C253" s="1025"/>
      <c r="D253" s="1025"/>
      <c r="E253" s="1025"/>
      <c r="F253" s="1025"/>
      <c r="G253" s="1025"/>
      <c r="H253" s="1025"/>
      <c r="I253" s="1025"/>
      <c r="J253" s="1026"/>
      <c r="K253" s="1025"/>
      <c r="L253" s="1025"/>
      <c r="M253" s="1069"/>
      <c r="N253" s="1026"/>
      <c r="O253" s="1026"/>
      <c r="P253" s="1026"/>
      <c r="Q253" s="1026"/>
      <c r="R253" s="1025"/>
      <c r="S253" s="1025"/>
      <c r="T253" s="1026"/>
      <c r="U253" s="1026"/>
      <c r="V253" s="1026"/>
      <c r="W253" s="1025"/>
      <c r="X253" s="1026"/>
      <c r="Y253" s="1026"/>
      <c r="Z253" s="1025"/>
      <c r="AA253" s="1026"/>
      <c r="AB253" s="1025"/>
      <c r="AC253" s="1025"/>
      <c r="AD253" s="1025"/>
      <c r="AE253" s="1026"/>
      <c r="AF253" s="1025"/>
      <c r="AG253" s="1025"/>
    </row>
    <row r="254" spans="1:33">
      <c r="A254" s="1026"/>
      <c r="B254" s="1026"/>
      <c r="C254" s="1025"/>
      <c r="D254" s="1025"/>
      <c r="E254" s="1025"/>
      <c r="F254" s="1025"/>
      <c r="G254" s="1025"/>
      <c r="H254" s="1025"/>
      <c r="I254" s="1025"/>
      <c r="J254" s="1026"/>
      <c r="K254" s="1025"/>
      <c r="L254" s="1025"/>
      <c r="M254" s="1069"/>
      <c r="N254" s="1026"/>
      <c r="O254" s="1026"/>
      <c r="P254" s="1026"/>
      <c r="Q254" s="1026"/>
      <c r="R254" s="1025"/>
      <c r="S254" s="1025"/>
      <c r="T254" s="1026"/>
      <c r="U254" s="1026"/>
      <c r="V254" s="1026"/>
      <c r="W254" s="1025"/>
      <c r="X254" s="1026"/>
      <c r="Y254" s="1026"/>
      <c r="Z254" s="1025"/>
      <c r="AA254" s="1026"/>
      <c r="AB254" s="1025"/>
      <c r="AC254" s="1025"/>
      <c r="AD254" s="1025"/>
      <c r="AE254" s="1026"/>
      <c r="AF254" s="1025"/>
      <c r="AG254" s="1025"/>
    </row>
    <row r="255" spans="1:33">
      <c r="A255" s="1026"/>
      <c r="B255" s="1026"/>
      <c r="C255" s="1025"/>
      <c r="D255" s="1025"/>
      <c r="E255" s="1025"/>
      <c r="F255" s="1025"/>
      <c r="G255" s="1025"/>
      <c r="H255" s="1025"/>
      <c r="I255" s="1025"/>
      <c r="J255" s="1026"/>
      <c r="K255" s="1025"/>
      <c r="L255" s="1025"/>
      <c r="M255" s="1069"/>
      <c r="N255" s="1026"/>
      <c r="O255" s="1026"/>
      <c r="P255" s="1026"/>
      <c r="Q255" s="1026"/>
      <c r="R255" s="1025"/>
      <c r="S255" s="1025"/>
      <c r="T255" s="1026"/>
      <c r="U255" s="1026"/>
      <c r="V255" s="1026"/>
      <c r="W255" s="1025"/>
      <c r="X255" s="1026"/>
      <c r="Y255" s="1026"/>
      <c r="Z255" s="1025"/>
      <c r="AA255" s="1026"/>
      <c r="AB255" s="1025"/>
      <c r="AC255" s="1025"/>
      <c r="AD255" s="1025"/>
      <c r="AE255" s="1026"/>
      <c r="AF255" s="1025"/>
      <c r="AG255" s="1025"/>
    </row>
    <row r="256" spans="1:33">
      <c r="A256" s="1026"/>
      <c r="B256" s="1026"/>
      <c r="C256" s="1025"/>
      <c r="D256" s="1025"/>
      <c r="E256" s="1025"/>
      <c r="F256" s="1025"/>
      <c r="G256" s="1025"/>
      <c r="H256" s="1025"/>
      <c r="I256" s="1025"/>
      <c r="J256" s="1026"/>
      <c r="K256" s="1025"/>
      <c r="L256" s="1025"/>
      <c r="M256" s="1069"/>
      <c r="N256" s="1026"/>
      <c r="O256" s="1026"/>
      <c r="P256" s="1026"/>
      <c r="Q256" s="1026"/>
      <c r="R256" s="1025"/>
      <c r="S256" s="1025"/>
      <c r="T256" s="1026"/>
      <c r="U256" s="1026"/>
      <c r="V256" s="1026"/>
      <c r="W256" s="1025"/>
      <c r="X256" s="1026"/>
      <c r="Y256" s="1026"/>
      <c r="Z256" s="1025"/>
      <c r="AA256" s="1026"/>
      <c r="AB256" s="1025"/>
      <c r="AC256" s="1025"/>
      <c r="AD256" s="1025"/>
      <c r="AE256" s="1026"/>
      <c r="AF256" s="1025"/>
      <c r="AG256" s="1025"/>
    </row>
    <row r="257" spans="1:33">
      <c r="A257" s="1026"/>
      <c r="B257" s="1026"/>
      <c r="C257" s="1025"/>
      <c r="D257" s="1025"/>
      <c r="E257" s="1025"/>
      <c r="F257" s="1025"/>
      <c r="G257" s="1025"/>
      <c r="H257" s="1025"/>
      <c r="I257" s="1025"/>
      <c r="J257" s="1026"/>
      <c r="K257" s="1025"/>
      <c r="L257" s="1025"/>
      <c r="M257" s="1069"/>
      <c r="N257" s="1026"/>
      <c r="O257" s="1026"/>
      <c r="P257" s="1026"/>
      <c r="Q257" s="1026"/>
      <c r="R257" s="1025"/>
      <c r="S257" s="1025"/>
      <c r="T257" s="1026"/>
      <c r="U257" s="1026"/>
      <c r="V257" s="1026"/>
      <c r="W257" s="1025"/>
      <c r="X257" s="1026"/>
      <c r="Y257" s="1026"/>
      <c r="Z257" s="1025"/>
      <c r="AA257" s="1026"/>
      <c r="AB257" s="1025"/>
      <c r="AC257" s="1025"/>
      <c r="AD257" s="1025"/>
      <c r="AE257" s="1026"/>
      <c r="AF257" s="1025"/>
      <c r="AG257" s="1025"/>
    </row>
    <row r="258" spans="1:33">
      <c r="A258" s="1026"/>
      <c r="B258" s="1026"/>
      <c r="C258" s="1025"/>
      <c r="D258" s="1025"/>
      <c r="E258" s="1025"/>
      <c r="F258" s="1025"/>
      <c r="G258" s="1025"/>
      <c r="H258" s="1025"/>
      <c r="I258" s="1025"/>
      <c r="J258" s="1026"/>
      <c r="K258" s="1025"/>
      <c r="L258" s="1025"/>
      <c r="M258" s="1069"/>
      <c r="N258" s="1026"/>
      <c r="O258" s="1026"/>
      <c r="P258" s="1026"/>
      <c r="Q258" s="1026"/>
      <c r="R258" s="1025"/>
      <c r="S258" s="1025"/>
      <c r="T258" s="1026"/>
      <c r="U258" s="1026"/>
      <c r="V258" s="1026"/>
      <c r="W258" s="1025"/>
      <c r="X258" s="1026"/>
      <c r="Y258" s="1026"/>
      <c r="Z258" s="1025"/>
      <c r="AA258" s="1026"/>
      <c r="AB258" s="1025"/>
      <c r="AC258" s="1025"/>
      <c r="AD258" s="1025"/>
      <c r="AE258" s="1026"/>
      <c r="AF258" s="1025"/>
      <c r="AG258" s="1025"/>
    </row>
    <row r="259" spans="1:33">
      <c r="A259" s="1026"/>
      <c r="B259" s="1026"/>
      <c r="C259" s="1025"/>
      <c r="D259" s="1025"/>
      <c r="E259" s="1025"/>
      <c r="F259" s="1025"/>
      <c r="G259" s="1025"/>
      <c r="H259" s="1025"/>
      <c r="I259" s="1025"/>
      <c r="J259" s="1026"/>
      <c r="K259" s="1025"/>
      <c r="L259" s="1025"/>
      <c r="M259" s="1069"/>
      <c r="N259" s="1026"/>
      <c r="O259" s="1026"/>
      <c r="P259" s="1026"/>
      <c r="Q259" s="1026"/>
      <c r="R259" s="1025"/>
      <c r="S259" s="1025"/>
      <c r="T259" s="1026"/>
      <c r="U259" s="1026"/>
      <c r="V259" s="1026"/>
      <c r="W259" s="1025"/>
      <c r="X259" s="1026"/>
      <c r="Y259" s="1026"/>
      <c r="Z259" s="1025"/>
      <c r="AA259" s="1026"/>
      <c r="AB259" s="1025"/>
      <c r="AC259" s="1025"/>
      <c r="AD259" s="1025"/>
      <c r="AE259" s="1026"/>
      <c r="AF259" s="1025"/>
      <c r="AG259" s="1025"/>
    </row>
    <row r="260" spans="1:33">
      <c r="A260" s="1026"/>
      <c r="B260" s="1026"/>
      <c r="C260" s="1025"/>
      <c r="D260" s="1025"/>
      <c r="E260" s="1025"/>
      <c r="F260" s="1025"/>
      <c r="G260" s="1025"/>
      <c r="H260" s="1025"/>
      <c r="I260" s="1025"/>
      <c r="J260" s="1026"/>
      <c r="K260" s="1025"/>
      <c r="L260" s="1025"/>
      <c r="M260" s="1069"/>
      <c r="N260" s="1026"/>
      <c r="O260" s="1026"/>
      <c r="P260" s="1026"/>
      <c r="Q260" s="1026"/>
      <c r="R260" s="1025"/>
      <c r="S260" s="1025"/>
      <c r="T260" s="1026"/>
      <c r="U260" s="1026"/>
      <c r="V260" s="1026"/>
      <c r="W260" s="1025"/>
      <c r="X260" s="1026"/>
      <c r="Y260" s="1026"/>
      <c r="Z260" s="1025"/>
      <c r="AA260" s="1026"/>
      <c r="AB260" s="1025"/>
      <c r="AC260" s="1025"/>
      <c r="AD260" s="1025"/>
      <c r="AE260" s="1026"/>
      <c r="AF260" s="1025"/>
      <c r="AG260" s="1025"/>
    </row>
    <row r="261" spans="1:33">
      <c r="A261" s="1026"/>
      <c r="B261" s="1026"/>
      <c r="C261" s="1025"/>
      <c r="D261" s="1025"/>
      <c r="E261" s="1025"/>
      <c r="F261" s="1025"/>
      <c r="G261" s="1025"/>
      <c r="H261" s="1025"/>
      <c r="I261" s="1025"/>
      <c r="J261" s="1026"/>
      <c r="K261" s="1025"/>
      <c r="L261" s="1025"/>
      <c r="M261" s="1069"/>
      <c r="N261" s="1026"/>
      <c r="O261" s="1026"/>
      <c r="P261" s="1026"/>
      <c r="Q261" s="1026"/>
      <c r="R261" s="1025"/>
      <c r="S261" s="1025"/>
      <c r="T261" s="1026"/>
      <c r="U261" s="1026"/>
      <c r="V261" s="1026"/>
      <c r="W261" s="1025"/>
      <c r="X261" s="1026"/>
      <c r="Y261" s="1026"/>
      <c r="Z261" s="1025"/>
      <c r="AA261" s="1026"/>
      <c r="AB261" s="1025"/>
      <c r="AC261" s="1025"/>
      <c r="AD261" s="1025"/>
      <c r="AE261" s="1026"/>
      <c r="AF261" s="1025"/>
      <c r="AG261" s="1025"/>
    </row>
    <row r="262" spans="1:33">
      <c r="A262" s="1026"/>
      <c r="B262" s="1026"/>
      <c r="C262" s="1025"/>
      <c r="D262" s="1025"/>
      <c r="E262" s="1025"/>
      <c r="F262" s="1025"/>
      <c r="G262" s="1025"/>
      <c r="H262" s="1025"/>
      <c r="I262" s="1025"/>
      <c r="J262" s="1026"/>
      <c r="K262" s="1025"/>
      <c r="L262" s="1025"/>
      <c r="M262" s="1069"/>
      <c r="N262" s="1026"/>
      <c r="O262" s="1026"/>
      <c r="P262" s="1026"/>
      <c r="Q262" s="1026"/>
      <c r="R262" s="1025"/>
      <c r="S262" s="1025"/>
      <c r="T262" s="1026"/>
      <c r="U262" s="1026"/>
      <c r="V262" s="1026"/>
      <c r="W262" s="1025"/>
      <c r="X262" s="1026"/>
      <c r="Y262" s="1026"/>
      <c r="Z262" s="1025"/>
      <c r="AA262" s="1026"/>
      <c r="AB262" s="1025"/>
      <c r="AC262" s="1025"/>
      <c r="AD262" s="1025"/>
      <c r="AE262" s="1026"/>
      <c r="AF262" s="1025"/>
      <c r="AG262" s="1025"/>
    </row>
    <row r="263" spans="1:33">
      <c r="A263" s="1026"/>
      <c r="B263" s="1026"/>
      <c r="C263" s="1025"/>
      <c r="D263" s="1025"/>
      <c r="E263" s="1025"/>
      <c r="F263" s="1025"/>
      <c r="G263" s="1025"/>
      <c r="H263" s="1025"/>
      <c r="I263" s="1025"/>
      <c r="J263" s="1026"/>
      <c r="K263" s="1025"/>
      <c r="L263" s="1025"/>
      <c r="M263" s="1069"/>
      <c r="N263" s="1026"/>
      <c r="O263" s="1026"/>
      <c r="P263" s="1026"/>
      <c r="Q263" s="1026"/>
      <c r="R263" s="1025"/>
      <c r="S263" s="1025"/>
      <c r="T263" s="1026"/>
      <c r="U263" s="1026"/>
      <c r="V263" s="1026"/>
      <c r="W263" s="1025"/>
      <c r="X263" s="1026"/>
      <c r="Y263" s="1026"/>
      <c r="Z263" s="1025"/>
      <c r="AA263" s="1026"/>
      <c r="AB263" s="1025"/>
      <c r="AC263" s="1025"/>
      <c r="AD263" s="1025"/>
      <c r="AE263" s="1026"/>
      <c r="AF263" s="1025"/>
      <c r="AG263" s="1025"/>
    </row>
    <row r="264" spans="1:33">
      <c r="A264" s="1026"/>
      <c r="B264" s="1026"/>
      <c r="C264" s="1025"/>
      <c r="D264" s="1025"/>
      <c r="E264" s="1025"/>
      <c r="F264" s="1025"/>
      <c r="G264" s="1025"/>
      <c r="H264" s="1025"/>
      <c r="I264" s="1025"/>
      <c r="J264" s="1026"/>
      <c r="K264" s="1025"/>
      <c r="L264" s="1025"/>
      <c r="M264" s="1069"/>
      <c r="N264" s="1026"/>
      <c r="O264" s="1026"/>
      <c r="P264" s="1026"/>
      <c r="Q264" s="1026"/>
      <c r="R264" s="1025"/>
      <c r="S264" s="1025"/>
      <c r="T264" s="1026"/>
      <c r="U264" s="1026"/>
      <c r="V264" s="1026"/>
      <c r="W264" s="1025"/>
      <c r="X264" s="1026"/>
      <c r="Y264" s="1026"/>
      <c r="Z264" s="1025"/>
      <c r="AA264" s="1026"/>
      <c r="AB264" s="1025"/>
      <c r="AC264" s="1025"/>
      <c r="AD264" s="1025"/>
      <c r="AE264" s="1026"/>
      <c r="AF264" s="1025"/>
      <c r="AG264" s="1025"/>
    </row>
    <row r="265" spans="1:33">
      <c r="A265" s="1026"/>
      <c r="B265" s="1026"/>
      <c r="C265" s="1025"/>
      <c r="D265" s="1025"/>
      <c r="E265" s="1025"/>
      <c r="F265" s="1025"/>
      <c r="G265" s="1025"/>
      <c r="H265" s="1025"/>
      <c r="I265" s="1025"/>
      <c r="J265" s="1026"/>
      <c r="K265" s="1025"/>
      <c r="L265" s="1025"/>
      <c r="M265" s="1069"/>
      <c r="N265" s="1026"/>
      <c r="O265" s="1026"/>
      <c r="P265" s="1026"/>
      <c r="Q265" s="1026"/>
      <c r="R265" s="1025"/>
      <c r="S265" s="1025"/>
      <c r="T265" s="1026"/>
      <c r="U265" s="1026"/>
      <c r="V265" s="1026"/>
      <c r="W265" s="1025"/>
      <c r="X265" s="1026"/>
      <c r="Y265" s="1026"/>
      <c r="Z265" s="1025"/>
      <c r="AA265" s="1026"/>
      <c r="AB265" s="1025"/>
      <c r="AC265" s="1025"/>
      <c r="AD265" s="1025"/>
      <c r="AE265" s="1026"/>
      <c r="AF265" s="1025"/>
      <c r="AG265" s="1025"/>
    </row>
    <row r="266" spans="1:33">
      <c r="A266" s="1026"/>
      <c r="B266" s="1026"/>
      <c r="C266" s="1025"/>
      <c r="D266" s="1025"/>
      <c r="E266" s="1025"/>
      <c r="F266" s="1025"/>
      <c r="G266" s="1025"/>
      <c r="H266" s="1025"/>
      <c r="I266" s="1025"/>
      <c r="J266" s="1026"/>
      <c r="K266" s="1025"/>
      <c r="L266" s="1025"/>
      <c r="M266" s="1069"/>
      <c r="N266" s="1026"/>
      <c r="O266" s="1026"/>
      <c r="P266" s="1026"/>
      <c r="Q266" s="1026"/>
      <c r="R266" s="1025"/>
      <c r="S266" s="1025"/>
      <c r="T266" s="1026"/>
      <c r="U266" s="1026"/>
      <c r="V266" s="1026"/>
      <c r="W266" s="1025"/>
      <c r="X266" s="1026"/>
      <c r="Y266" s="1026"/>
      <c r="Z266" s="1025"/>
      <c r="AA266" s="1026"/>
      <c r="AB266" s="1025"/>
      <c r="AC266" s="1025"/>
      <c r="AD266" s="1025"/>
      <c r="AE266" s="1026"/>
      <c r="AF266" s="1025"/>
      <c r="AG266" s="1025"/>
    </row>
    <row r="267" spans="1:33">
      <c r="A267" s="1026"/>
      <c r="B267" s="1026"/>
      <c r="C267" s="1025"/>
      <c r="D267" s="1025"/>
      <c r="E267" s="1025"/>
      <c r="F267" s="1025"/>
      <c r="G267" s="1025"/>
      <c r="H267" s="1025"/>
      <c r="I267" s="1025"/>
      <c r="J267" s="1026"/>
      <c r="K267" s="1025"/>
      <c r="L267" s="1025"/>
      <c r="M267" s="1069"/>
      <c r="N267" s="1026"/>
      <c r="O267" s="1026"/>
      <c r="P267" s="1026"/>
      <c r="Q267" s="1026"/>
      <c r="R267" s="1025"/>
      <c r="S267" s="1025"/>
      <c r="T267" s="1026"/>
      <c r="U267" s="1026"/>
      <c r="V267" s="1026"/>
      <c r="W267" s="1025"/>
      <c r="X267" s="1026"/>
      <c r="Y267" s="1026"/>
      <c r="Z267" s="1025"/>
      <c r="AA267" s="1026"/>
      <c r="AB267" s="1025"/>
      <c r="AC267" s="1025"/>
      <c r="AD267" s="1025"/>
      <c r="AE267" s="1026"/>
      <c r="AF267" s="1025"/>
      <c r="AG267" s="1025"/>
    </row>
    <row r="268" spans="1:33">
      <c r="A268" s="1026"/>
      <c r="B268" s="1026"/>
      <c r="C268" s="1025"/>
      <c r="D268" s="1025"/>
      <c r="E268" s="1025"/>
      <c r="F268" s="1025"/>
      <c r="G268" s="1025"/>
      <c r="H268" s="1025"/>
      <c r="I268" s="1025"/>
      <c r="J268" s="1026"/>
      <c r="K268" s="1025"/>
      <c r="L268" s="1025"/>
      <c r="M268" s="1069"/>
      <c r="N268" s="1026"/>
      <c r="O268" s="1026"/>
      <c r="P268" s="1026"/>
      <c r="Q268" s="1026"/>
      <c r="R268" s="1025"/>
      <c r="S268" s="1025"/>
      <c r="T268" s="1026"/>
      <c r="U268" s="1026"/>
      <c r="V268" s="1026"/>
      <c r="W268" s="1025"/>
      <c r="X268" s="1026"/>
      <c r="Y268" s="1026"/>
      <c r="Z268" s="1025"/>
      <c r="AA268" s="1026"/>
      <c r="AB268" s="1025"/>
      <c r="AC268" s="1025"/>
      <c r="AD268" s="1025"/>
      <c r="AE268" s="1026"/>
      <c r="AF268" s="1025"/>
      <c r="AG268" s="1025"/>
    </row>
    <row r="269" spans="1:33">
      <c r="A269" s="1026"/>
      <c r="B269" s="1026"/>
      <c r="C269" s="1025"/>
      <c r="D269" s="1025"/>
      <c r="E269" s="1025"/>
      <c r="F269" s="1025"/>
      <c r="G269" s="1025"/>
      <c r="H269" s="1025"/>
      <c r="I269" s="1025"/>
      <c r="J269" s="1026"/>
      <c r="K269" s="1025"/>
      <c r="L269" s="1025"/>
      <c r="M269" s="1069"/>
      <c r="N269" s="1026"/>
      <c r="O269" s="1026"/>
      <c r="P269" s="1026"/>
      <c r="Q269" s="1026"/>
      <c r="R269" s="1025"/>
      <c r="S269" s="1025"/>
      <c r="T269" s="1026"/>
      <c r="U269" s="1026"/>
      <c r="V269" s="1026"/>
      <c r="W269" s="1025"/>
      <c r="X269" s="1026"/>
      <c r="Y269" s="1026"/>
      <c r="Z269" s="1025"/>
      <c r="AA269" s="1026"/>
      <c r="AB269" s="1025"/>
      <c r="AC269" s="1025"/>
      <c r="AD269" s="1025"/>
      <c r="AE269" s="1026"/>
      <c r="AF269" s="1025"/>
      <c r="AG269" s="1025"/>
    </row>
    <row r="270" spans="1:33">
      <c r="A270" s="1026"/>
      <c r="B270" s="1026"/>
      <c r="C270" s="1025"/>
      <c r="D270" s="1025"/>
      <c r="E270" s="1025"/>
      <c r="F270" s="1025"/>
      <c r="G270" s="1025"/>
      <c r="H270" s="1025"/>
      <c r="I270" s="1025"/>
      <c r="J270" s="1026"/>
      <c r="K270" s="1025"/>
      <c r="L270" s="1025"/>
      <c r="M270" s="1069"/>
      <c r="N270" s="1026"/>
      <c r="O270" s="1026"/>
      <c r="P270" s="1026"/>
      <c r="Q270" s="1026"/>
      <c r="R270" s="1025"/>
      <c r="S270" s="1025"/>
      <c r="T270" s="1026"/>
      <c r="U270" s="1026"/>
      <c r="V270" s="1026"/>
      <c r="W270" s="1025"/>
      <c r="X270" s="1026"/>
      <c r="Y270" s="1026"/>
      <c r="Z270" s="1025"/>
      <c r="AA270" s="1026"/>
      <c r="AB270" s="1025"/>
      <c r="AC270" s="1025"/>
      <c r="AD270" s="1025"/>
      <c r="AE270" s="1026"/>
      <c r="AF270" s="1025"/>
      <c r="AG270" s="1025"/>
    </row>
    <row r="271" spans="1:33">
      <c r="A271" s="1026"/>
      <c r="B271" s="1026"/>
      <c r="C271" s="1025"/>
      <c r="D271" s="1025"/>
      <c r="E271" s="1025"/>
      <c r="F271" s="1025"/>
      <c r="G271" s="1025"/>
      <c r="H271" s="1025"/>
      <c r="I271" s="1025"/>
      <c r="J271" s="1026"/>
      <c r="K271" s="1025"/>
      <c r="L271" s="1025"/>
      <c r="M271" s="1069"/>
      <c r="N271" s="1026"/>
      <c r="O271" s="1026"/>
      <c r="P271" s="1026"/>
      <c r="Q271" s="1026"/>
      <c r="R271" s="1025"/>
      <c r="S271" s="1025"/>
      <c r="T271" s="1026"/>
      <c r="U271" s="1026"/>
      <c r="V271" s="1026"/>
      <c r="W271" s="1025"/>
      <c r="X271" s="1026"/>
      <c r="Y271" s="1026"/>
      <c r="Z271" s="1025"/>
      <c r="AA271" s="1026"/>
      <c r="AB271" s="1025"/>
      <c r="AC271" s="1025"/>
      <c r="AD271" s="1025"/>
      <c r="AE271" s="1026"/>
      <c r="AF271" s="1025"/>
      <c r="AG271" s="1025"/>
    </row>
    <row r="272" spans="1:33">
      <c r="A272" s="1026"/>
      <c r="B272" s="1026"/>
      <c r="C272" s="1025"/>
      <c r="D272" s="1025"/>
      <c r="E272" s="1025"/>
      <c r="F272" s="1025"/>
      <c r="G272" s="1025"/>
      <c r="H272" s="1025"/>
      <c r="I272" s="1025"/>
      <c r="J272" s="1026"/>
      <c r="K272" s="1025"/>
      <c r="L272" s="1025"/>
      <c r="M272" s="1069"/>
      <c r="N272" s="1026"/>
      <c r="O272" s="1026"/>
      <c r="P272" s="1026"/>
      <c r="Q272" s="1026"/>
      <c r="R272" s="1025"/>
      <c r="S272" s="1025"/>
      <c r="T272" s="1026"/>
      <c r="U272" s="1026"/>
      <c r="V272" s="1026"/>
      <c r="W272" s="1025"/>
      <c r="X272" s="1026"/>
      <c r="Y272" s="1026"/>
      <c r="Z272" s="1025"/>
      <c r="AA272" s="1026"/>
      <c r="AB272" s="1025"/>
      <c r="AC272" s="1025"/>
      <c r="AD272" s="1025"/>
      <c r="AE272" s="1026"/>
      <c r="AF272" s="1025"/>
      <c r="AG272" s="1025"/>
    </row>
    <row r="273" spans="1:33">
      <c r="A273" s="1026"/>
      <c r="B273" s="1026"/>
      <c r="C273" s="1025"/>
      <c r="D273" s="1025"/>
      <c r="E273" s="1025"/>
      <c r="F273" s="1025"/>
      <c r="G273" s="1025"/>
      <c r="H273" s="1025"/>
      <c r="I273" s="1025"/>
      <c r="J273" s="1026"/>
      <c r="K273" s="1025"/>
      <c r="L273" s="1025"/>
      <c r="M273" s="1069"/>
      <c r="N273" s="1026"/>
      <c r="O273" s="1026"/>
      <c r="P273" s="1026"/>
      <c r="Q273" s="1026"/>
      <c r="R273" s="1025"/>
      <c r="S273" s="1025"/>
      <c r="T273" s="1026"/>
      <c r="U273" s="1026"/>
      <c r="V273" s="1026"/>
      <c r="W273" s="1025"/>
      <c r="X273" s="1026"/>
      <c r="Y273" s="1026"/>
      <c r="Z273" s="1025"/>
      <c r="AA273" s="1026"/>
      <c r="AB273" s="1025"/>
      <c r="AC273" s="1025"/>
      <c r="AD273" s="1025"/>
      <c r="AE273" s="1026"/>
      <c r="AF273" s="1025"/>
      <c r="AG273" s="1025"/>
    </row>
    <row r="274" spans="1:33">
      <c r="A274" s="1026"/>
      <c r="B274" s="1026"/>
      <c r="C274" s="1025"/>
      <c r="D274" s="1025"/>
      <c r="E274" s="1025"/>
      <c r="F274" s="1025"/>
      <c r="G274" s="1025"/>
      <c r="H274" s="1025"/>
      <c r="I274" s="1025"/>
      <c r="J274" s="1026"/>
      <c r="K274" s="1025"/>
      <c r="L274" s="1025"/>
      <c r="M274" s="1069"/>
      <c r="N274" s="1026"/>
      <c r="O274" s="1026"/>
      <c r="P274" s="1026"/>
      <c r="Q274" s="1026"/>
      <c r="R274" s="1025"/>
      <c r="S274" s="1025"/>
      <c r="T274" s="1026"/>
      <c r="U274" s="1026"/>
      <c r="V274" s="1026"/>
      <c r="W274" s="1025"/>
      <c r="X274" s="1026"/>
      <c r="Y274" s="1026"/>
      <c r="Z274" s="1025"/>
      <c r="AA274" s="1026"/>
      <c r="AB274" s="1025"/>
      <c r="AC274" s="1025"/>
      <c r="AD274" s="1025"/>
      <c r="AE274" s="1026"/>
      <c r="AF274" s="1025"/>
      <c r="AG274" s="1025"/>
    </row>
    <row r="275" spans="1:33">
      <c r="A275" s="1026"/>
      <c r="B275" s="1026"/>
      <c r="C275" s="1025"/>
      <c r="D275" s="1025"/>
      <c r="E275" s="1025"/>
      <c r="F275" s="1025"/>
      <c r="G275" s="1025"/>
      <c r="H275" s="1025"/>
      <c r="I275" s="1025"/>
      <c r="J275" s="1026"/>
      <c r="K275" s="1025"/>
      <c r="L275" s="1025"/>
      <c r="M275" s="1069"/>
      <c r="N275" s="1026"/>
      <c r="O275" s="1026"/>
      <c r="P275" s="1026"/>
      <c r="Q275" s="1026"/>
      <c r="R275" s="1025"/>
      <c r="S275" s="1025"/>
      <c r="T275" s="1026"/>
      <c r="U275" s="1026"/>
      <c r="V275" s="1026"/>
      <c r="W275" s="1025"/>
      <c r="X275" s="1026"/>
      <c r="Y275" s="1026"/>
      <c r="Z275" s="1025"/>
      <c r="AA275" s="1026"/>
      <c r="AB275" s="1025"/>
      <c r="AC275" s="1025"/>
      <c r="AD275" s="1025"/>
      <c r="AE275" s="1026"/>
      <c r="AF275" s="1025"/>
      <c r="AG275" s="1025"/>
    </row>
    <row r="276" spans="1:33">
      <c r="A276" s="1026"/>
      <c r="B276" s="1026"/>
      <c r="C276" s="1025"/>
      <c r="D276" s="1025"/>
      <c r="E276" s="1025"/>
      <c r="F276" s="1025"/>
      <c r="G276" s="1025"/>
      <c r="H276" s="1025"/>
      <c r="I276" s="1025"/>
      <c r="J276" s="1026"/>
      <c r="K276" s="1025"/>
      <c r="L276" s="1025"/>
      <c r="M276" s="1069"/>
      <c r="N276" s="1026"/>
      <c r="O276" s="1026"/>
      <c r="P276" s="1026"/>
      <c r="Q276" s="1026"/>
      <c r="R276" s="1025"/>
      <c r="S276" s="1025"/>
      <c r="T276" s="1026"/>
      <c r="U276" s="1026"/>
      <c r="V276" s="1026"/>
      <c r="W276" s="1025"/>
      <c r="X276" s="1026"/>
      <c r="Y276" s="1026"/>
      <c r="Z276" s="1025"/>
      <c r="AA276" s="1026"/>
      <c r="AB276" s="1025"/>
      <c r="AC276" s="1025"/>
      <c r="AD276" s="1025"/>
      <c r="AE276" s="1026"/>
      <c r="AF276" s="1025"/>
      <c r="AG276" s="1025"/>
    </row>
    <row r="277" spans="1:33">
      <c r="A277" s="1026"/>
      <c r="B277" s="1026"/>
      <c r="C277" s="1025"/>
      <c r="D277" s="1025"/>
      <c r="E277" s="1025"/>
      <c r="F277" s="1025"/>
      <c r="G277" s="1025"/>
      <c r="H277" s="1025"/>
      <c r="I277" s="1025"/>
      <c r="J277" s="1026"/>
      <c r="K277" s="1025"/>
      <c r="L277" s="1025"/>
      <c r="M277" s="1069"/>
      <c r="N277" s="1026"/>
      <c r="O277" s="1026"/>
      <c r="P277" s="1026"/>
      <c r="Q277" s="1026"/>
      <c r="R277" s="1025"/>
      <c r="S277" s="1025"/>
      <c r="T277" s="1026"/>
      <c r="U277" s="1026"/>
      <c r="V277" s="1026"/>
      <c r="W277" s="1025"/>
      <c r="X277" s="1026"/>
      <c r="Y277" s="1026"/>
      <c r="Z277" s="1025"/>
      <c r="AA277" s="1026"/>
      <c r="AB277" s="1025"/>
      <c r="AC277" s="1025"/>
      <c r="AD277" s="1025"/>
      <c r="AE277" s="1026"/>
      <c r="AF277" s="1025"/>
      <c r="AG277" s="1025"/>
    </row>
    <row r="278" spans="1:33">
      <c r="A278" s="1026"/>
      <c r="B278" s="1026"/>
      <c r="C278" s="1025"/>
      <c r="D278" s="1025"/>
      <c r="E278" s="1025"/>
      <c r="F278" s="1025"/>
      <c r="G278" s="1025"/>
      <c r="H278" s="1025"/>
      <c r="I278" s="1025"/>
      <c r="J278" s="1026"/>
      <c r="K278" s="1025"/>
      <c r="L278" s="1025"/>
      <c r="M278" s="1069"/>
      <c r="N278" s="1026"/>
      <c r="O278" s="1026"/>
      <c r="P278" s="1026"/>
      <c r="Q278" s="1026"/>
      <c r="R278" s="1025"/>
      <c r="S278" s="1025"/>
      <c r="T278" s="1026"/>
      <c r="U278" s="1026"/>
      <c r="V278" s="1026"/>
      <c r="W278" s="1025"/>
      <c r="X278" s="1026"/>
      <c r="Y278" s="1026"/>
      <c r="Z278" s="1025"/>
      <c r="AA278" s="1026"/>
      <c r="AB278" s="1025"/>
      <c r="AC278" s="1025"/>
      <c r="AD278" s="1025"/>
      <c r="AE278" s="1026"/>
      <c r="AF278" s="1025"/>
      <c r="AG278" s="1025"/>
    </row>
    <row r="279" spans="1:33">
      <c r="A279" s="1026"/>
      <c r="B279" s="1026"/>
      <c r="C279" s="1025"/>
      <c r="D279" s="1025"/>
      <c r="E279" s="1025"/>
      <c r="F279" s="1025"/>
      <c r="G279" s="1025"/>
      <c r="H279" s="1025"/>
      <c r="I279" s="1025"/>
      <c r="J279" s="1026"/>
      <c r="K279" s="1025"/>
      <c r="L279" s="1025"/>
      <c r="M279" s="1069"/>
      <c r="N279" s="1026"/>
      <c r="O279" s="1026"/>
      <c r="P279" s="1026"/>
      <c r="Q279" s="1026"/>
      <c r="R279" s="1025"/>
      <c r="S279" s="1025"/>
      <c r="T279" s="1026"/>
      <c r="U279" s="1026"/>
      <c r="V279" s="1026"/>
      <c r="W279" s="1025"/>
      <c r="X279" s="1026"/>
      <c r="Y279" s="1026"/>
      <c r="Z279" s="1025"/>
      <c r="AA279" s="1026"/>
      <c r="AB279" s="1025"/>
      <c r="AC279" s="1025"/>
      <c r="AD279" s="1025"/>
      <c r="AE279" s="1026"/>
      <c r="AF279" s="1025"/>
      <c r="AG279" s="1025"/>
    </row>
    <row r="280" spans="1:33">
      <c r="A280" s="1026"/>
      <c r="B280" s="1026"/>
      <c r="C280" s="1025"/>
      <c r="D280" s="1025"/>
      <c r="E280" s="1025"/>
      <c r="F280" s="1025"/>
      <c r="G280" s="1025"/>
      <c r="H280" s="1025"/>
      <c r="I280" s="1025"/>
      <c r="J280" s="1026"/>
      <c r="K280" s="1025"/>
      <c r="L280" s="1025"/>
      <c r="M280" s="1069"/>
      <c r="N280" s="1026"/>
      <c r="O280" s="1026"/>
      <c r="P280" s="1026"/>
      <c r="Q280" s="1026"/>
      <c r="R280" s="1025"/>
      <c r="S280" s="1025"/>
      <c r="T280" s="1026"/>
      <c r="U280" s="1026"/>
      <c r="V280" s="1026"/>
      <c r="W280" s="1025"/>
      <c r="X280" s="1026"/>
      <c r="Y280" s="1026"/>
      <c r="Z280" s="1025"/>
      <c r="AA280" s="1026"/>
      <c r="AB280" s="1025"/>
      <c r="AC280" s="1025"/>
      <c r="AD280" s="1025"/>
      <c r="AE280" s="1026"/>
      <c r="AF280" s="1025"/>
      <c r="AG280" s="1025"/>
    </row>
    <row r="281" spans="1:33">
      <c r="A281" s="1026"/>
      <c r="B281" s="1026"/>
      <c r="C281" s="1025"/>
      <c r="D281" s="1025"/>
      <c r="E281" s="1025"/>
      <c r="F281" s="1025"/>
      <c r="G281" s="1025"/>
      <c r="H281" s="1025"/>
      <c r="I281" s="1025"/>
      <c r="J281" s="1026"/>
      <c r="K281" s="1025"/>
      <c r="L281" s="1025"/>
      <c r="M281" s="1069"/>
      <c r="N281" s="1026"/>
      <c r="O281" s="1026"/>
      <c r="P281" s="1026"/>
      <c r="Q281" s="1026"/>
      <c r="R281" s="1025"/>
      <c r="S281" s="1025"/>
      <c r="T281" s="1026"/>
      <c r="U281" s="1026"/>
      <c r="V281" s="1026"/>
      <c r="W281" s="1025"/>
      <c r="X281" s="1026"/>
      <c r="Y281" s="1026"/>
      <c r="Z281" s="1025"/>
      <c r="AA281" s="1026"/>
      <c r="AB281" s="1025"/>
      <c r="AC281" s="1025"/>
      <c r="AD281" s="1025"/>
      <c r="AE281" s="1026"/>
      <c r="AF281" s="1025"/>
      <c r="AG281" s="1025"/>
    </row>
    <row r="282" spans="1:33">
      <c r="A282" s="1026"/>
      <c r="B282" s="1026"/>
      <c r="C282" s="1025"/>
      <c r="D282" s="1025"/>
      <c r="E282" s="1025"/>
      <c r="F282" s="1025"/>
      <c r="G282" s="1025"/>
      <c r="H282" s="1025"/>
      <c r="I282" s="1025"/>
      <c r="J282" s="1026"/>
      <c r="K282" s="1025"/>
      <c r="L282" s="1025"/>
      <c r="M282" s="1069"/>
      <c r="N282" s="1026"/>
      <c r="O282" s="1026"/>
      <c r="P282" s="1026"/>
      <c r="Q282" s="1026"/>
      <c r="R282" s="1025"/>
      <c r="S282" s="1025"/>
      <c r="T282" s="1026"/>
      <c r="U282" s="1026"/>
      <c r="V282" s="1026"/>
      <c r="W282" s="1025"/>
      <c r="X282" s="1026"/>
      <c r="Y282" s="1026"/>
      <c r="Z282" s="1025"/>
      <c r="AA282" s="1026"/>
      <c r="AB282" s="1025"/>
      <c r="AC282" s="1025"/>
      <c r="AD282" s="1025"/>
      <c r="AE282" s="1026"/>
      <c r="AF282" s="1025"/>
      <c r="AG282" s="1025"/>
    </row>
    <row r="283" spans="1:33">
      <c r="A283" s="1026"/>
      <c r="B283" s="1026"/>
      <c r="C283" s="1025"/>
      <c r="D283" s="1025"/>
      <c r="E283" s="1025"/>
      <c r="F283" s="1025"/>
      <c r="G283" s="1025"/>
      <c r="H283" s="1025"/>
      <c r="I283" s="1025"/>
      <c r="J283" s="1026"/>
      <c r="K283" s="1025"/>
      <c r="L283" s="1025"/>
      <c r="M283" s="1069"/>
      <c r="N283" s="1026"/>
      <c r="O283" s="1026"/>
      <c r="P283" s="1026"/>
      <c r="Q283" s="1026"/>
      <c r="R283" s="1025"/>
      <c r="S283" s="1025"/>
      <c r="T283" s="1026"/>
      <c r="U283" s="1026"/>
      <c r="V283" s="1026"/>
      <c r="W283" s="1025"/>
      <c r="X283" s="1026"/>
      <c r="Y283" s="1026"/>
      <c r="Z283" s="1025"/>
      <c r="AA283" s="1026"/>
      <c r="AB283" s="1025"/>
      <c r="AC283" s="1025"/>
      <c r="AD283" s="1025"/>
      <c r="AE283" s="1026"/>
      <c r="AF283" s="1025"/>
      <c r="AG283" s="1025"/>
    </row>
    <row r="284" spans="1:33">
      <c r="A284" s="1026"/>
      <c r="B284" s="1026"/>
      <c r="C284" s="1025"/>
      <c r="D284" s="1025"/>
      <c r="E284" s="1025"/>
      <c r="F284" s="1025"/>
      <c r="G284" s="1025"/>
      <c r="H284" s="1025"/>
      <c r="I284" s="1025"/>
      <c r="J284" s="1026"/>
      <c r="K284" s="1025"/>
      <c r="L284" s="1025"/>
      <c r="M284" s="1069"/>
      <c r="N284" s="1026"/>
      <c r="O284" s="1026"/>
      <c r="P284" s="1026"/>
      <c r="Q284" s="1026"/>
      <c r="R284" s="1025"/>
      <c r="S284" s="1025"/>
      <c r="T284" s="1026"/>
      <c r="U284" s="1026"/>
      <c r="V284" s="1026"/>
      <c r="W284" s="1025"/>
      <c r="X284" s="1026"/>
      <c r="Y284" s="1026"/>
      <c r="Z284" s="1025"/>
      <c r="AA284" s="1026"/>
      <c r="AB284" s="1025"/>
      <c r="AC284" s="1025"/>
      <c r="AD284" s="1025"/>
      <c r="AE284" s="1026"/>
      <c r="AF284" s="1025"/>
      <c r="AG284" s="1025"/>
    </row>
    <row r="285" spans="1:33">
      <c r="A285" s="1026"/>
      <c r="B285" s="1026"/>
      <c r="C285" s="1025"/>
      <c r="D285" s="1025"/>
      <c r="E285" s="1025"/>
      <c r="F285" s="1025"/>
      <c r="G285" s="1025"/>
      <c r="H285" s="1025"/>
      <c r="I285" s="1025"/>
      <c r="J285" s="1026"/>
      <c r="K285" s="1025"/>
      <c r="L285" s="1025"/>
      <c r="M285" s="1069"/>
      <c r="N285" s="1026"/>
      <c r="O285" s="1026"/>
      <c r="P285" s="1026"/>
      <c r="Q285" s="1026"/>
      <c r="R285" s="1025"/>
      <c r="S285" s="1025"/>
      <c r="T285" s="1026"/>
      <c r="U285" s="1026"/>
      <c r="V285" s="1026"/>
      <c r="W285" s="1025"/>
      <c r="X285" s="1026"/>
      <c r="Y285" s="1026"/>
      <c r="Z285" s="1025"/>
      <c r="AA285" s="1026"/>
      <c r="AB285" s="1025"/>
      <c r="AC285" s="1025"/>
      <c r="AD285" s="1025"/>
      <c r="AE285" s="1026"/>
      <c r="AF285" s="1025"/>
      <c r="AG285" s="1025"/>
    </row>
    <row r="286" spans="1:33">
      <c r="A286" s="1026"/>
      <c r="B286" s="1026"/>
      <c r="C286" s="1025"/>
      <c r="D286" s="1025"/>
      <c r="E286" s="1025"/>
      <c r="F286" s="1025"/>
      <c r="G286" s="1025"/>
      <c r="H286" s="1025"/>
      <c r="I286" s="1025"/>
      <c r="J286" s="1026"/>
      <c r="K286" s="1025"/>
      <c r="L286" s="1025"/>
      <c r="M286" s="1069"/>
      <c r="N286" s="1026"/>
      <c r="O286" s="1026"/>
      <c r="P286" s="1026"/>
      <c r="Q286" s="1026"/>
      <c r="R286" s="1025"/>
      <c r="S286" s="1025"/>
      <c r="T286" s="1026"/>
      <c r="U286" s="1026"/>
      <c r="V286" s="1026"/>
      <c r="W286" s="1025"/>
      <c r="X286" s="1026"/>
      <c r="Y286" s="1026"/>
      <c r="Z286" s="1025"/>
      <c r="AA286" s="1026"/>
      <c r="AB286" s="1025"/>
      <c r="AC286" s="1025"/>
      <c r="AD286" s="1025"/>
      <c r="AE286" s="1026"/>
      <c r="AF286" s="1025"/>
      <c r="AG286" s="1025"/>
    </row>
    <row r="287" spans="1:33">
      <c r="A287" s="1026"/>
      <c r="B287" s="1026"/>
      <c r="C287" s="1025"/>
      <c r="D287" s="1025"/>
      <c r="E287" s="1025"/>
      <c r="F287" s="1025"/>
      <c r="G287" s="1025"/>
      <c r="H287" s="1025"/>
      <c r="I287" s="1025"/>
      <c r="J287" s="1026"/>
      <c r="K287" s="1025"/>
      <c r="L287" s="1025"/>
      <c r="M287" s="1069"/>
      <c r="N287" s="1026"/>
      <c r="O287" s="1026"/>
      <c r="P287" s="1026"/>
      <c r="Q287" s="1026"/>
      <c r="R287" s="1025"/>
      <c r="S287" s="1025"/>
      <c r="T287" s="1026"/>
      <c r="U287" s="1026"/>
      <c r="V287" s="1026"/>
      <c r="W287" s="1025"/>
      <c r="X287" s="1026"/>
      <c r="Y287" s="1026"/>
      <c r="Z287" s="1025"/>
      <c r="AA287" s="1026"/>
      <c r="AB287" s="1025"/>
      <c r="AC287" s="1025"/>
      <c r="AD287" s="1025"/>
      <c r="AE287" s="1026"/>
      <c r="AF287" s="1025"/>
      <c r="AG287" s="1025"/>
    </row>
    <row r="288" spans="1:33">
      <c r="A288" s="1026"/>
      <c r="B288" s="1026"/>
      <c r="C288" s="1025"/>
      <c r="D288" s="1025"/>
      <c r="E288" s="1025"/>
      <c r="F288" s="1025"/>
      <c r="G288" s="1025"/>
      <c r="H288" s="1025"/>
      <c r="I288" s="1025"/>
      <c r="J288" s="1026"/>
      <c r="K288" s="1025"/>
      <c r="L288" s="1025"/>
      <c r="M288" s="1069"/>
      <c r="N288" s="1026"/>
      <c r="O288" s="1026"/>
      <c r="P288" s="1026"/>
      <c r="Q288" s="1026"/>
      <c r="R288" s="1025"/>
      <c r="S288" s="1025"/>
      <c r="T288" s="1026"/>
      <c r="U288" s="1026"/>
      <c r="V288" s="1026"/>
      <c r="W288" s="1025"/>
      <c r="X288" s="1026"/>
      <c r="Y288" s="1026"/>
      <c r="Z288" s="1025"/>
      <c r="AA288" s="1026"/>
      <c r="AB288" s="1025"/>
      <c r="AC288" s="1025"/>
      <c r="AD288" s="1025"/>
      <c r="AE288" s="1026"/>
      <c r="AF288" s="1025"/>
      <c r="AG288" s="1025"/>
    </row>
    <row r="289" spans="1:33">
      <c r="A289" s="1026"/>
      <c r="B289" s="1026"/>
      <c r="C289" s="1025"/>
      <c r="D289" s="1025"/>
      <c r="E289" s="1025"/>
      <c r="F289" s="1025"/>
      <c r="G289" s="1025"/>
      <c r="H289" s="1025"/>
      <c r="I289" s="1025"/>
      <c r="J289" s="1026"/>
      <c r="K289" s="1025"/>
      <c r="L289" s="1025"/>
      <c r="M289" s="1069"/>
      <c r="N289" s="1026"/>
      <c r="O289" s="1026"/>
      <c r="P289" s="1026"/>
      <c r="Q289" s="1026"/>
      <c r="R289" s="1025"/>
      <c r="S289" s="1025"/>
      <c r="T289" s="1026"/>
      <c r="U289" s="1026"/>
      <c r="V289" s="1026"/>
      <c r="W289" s="1025"/>
      <c r="X289" s="1026"/>
      <c r="Y289" s="1026"/>
      <c r="Z289" s="1025"/>
      <c r="AA289" s="1026"/>
      <c r="AB289" s="1025"/>
      <c r="AC289" s="1025"/>
      <c r="AD289" s="1025"/>
      <c r="AE289" s="1026"/>
      <c r="AF289" s="1025"/>
      <c r="AG289" s="1025"/>
    </row>
    <row r="290" spans="1:33">
      <c r="A290" s="1026"/>
      <c r="B290" s="1026"/>
      <c r="C290" s="1025"/>
      <c r="D290" s="1025"/>
      <c r="E290" s="1025"/>
      <c r="F290" s="1025"/>
      <c r="G290" s="1025"/>
      <c r="H290" s="1025"/>
      <c r="I290" s="1025"/>
      <c r="J290" s="1026"/>
      <c r="K290" s="1025"/>
      <c r="L290" s="1025"/>
      <c r="M290" s="1069"/>
      <c r="N290" s="1026"/>
      <c r="O290" s="1026"/>
      <c r="P290" s="1026"/>
      <c r="Q290" s="1026"/>
      <c r="R290" s="1025"/>
      <c r="S290" s="1025"/>
      <c r="T290" s="1026"/>
      <c r="U290" s="1026"/>
      <c r="V290" s="1026"/>
      <c r="W290" s="1025"/>
      <c r="X290" s="1026"/>
      <c r="Y290" s="1026"/>
      <c r="Z290" s="1025"/>
      <c r="AA290" s="1026"/>
      <c r="AB290" s="1025"/>
      <c r="AC290" s="1025"/>
      <c r="AD290" s="1025"/>
      <c r="AE290" s="1026"/>
      <c r="AF290" s="1025"/>
      <c r="AG290" s="1025"/>
    </row>
    <row r="291" spans="1:33">
      <c r="A291" s="1026"/>
      <c r="B291" s="1026"/>
      <c r="C291" s="1025"/>
      <c r="D291" s="1025"/>
      <c r="E291" s="1025"/>
      <c r="F291" s="1025"/>
      <c r="G291" s="1025"/>
      <c r="H291" s="1025"/>
      <c r="I291" s="1025"/>
      <c r="J291" s="1026"/>
      <c r="K291" s="1025"/>
      <c r="L291" s="1025"/>
      <c r="M291" s="1069"/>
      <c r="N291" s="1026"/>
      <c r="O291" s="1026"/>
      <c r="P291" s="1026"/>
      <c r="Q291" s="1026"/>
      <c r="R291" s="1025"/>
      <c r="S291" s="1025"/>
      <c r="T291" s="1026"/>
      <c r="U291" s="1026"/>
      <c r="V291" s="1026"/>
      <c r="W291" s="1025"/>
      <c r="X291" s="1026"/>
      <c r="Y291" s="1026"/>
      <c r="Z291" s="1025"/>
      <c r="AA291" s="1026"/>
      <c r="AB291" s="1025"/>
      <c r="AC291" s="1025"/>
      <c r="AD291" s="1025"/>
      <c r="AE291" s="1026"/>
      <c r="AF291" s="1025"/>
      <c r="AG291" s="1025"/>
    </row>
    <row r="292" spans="1:33">
      <c r="A292" s="1026"/>
      <c r="B292" s="1026"/>
      <c r="C292" s="1025"/>
      <c r="D292" s="1025"/>
      <c r="E292" s="1025"/>
      <c r="F292" s="1025"/>
      <c r="G292" s="1025"/>
      <c r="H292" s="1025"/>
      <c r="I292" s="1025"/>
      <c r="J292" s="1026"/>
      <c r="K292" s="1025"/>
      <c r="L292" s="1025"/>
      <c r="M292" s="1069"/>
      <c r="N292" s="1026"/>
      <c r="O292" s="1026"/>
      <c r="P292" s="1026"/>
      <c r="Q292" s="1026"/>
      <c r="R292" s="1025"/>
      <c r="S292" s="1025"/>
      <c r="T292" s="1026"/>
      <c r="U292" s="1026"/>
      <c r="V292" s="1026"/>
      <c r="W292" s="1025"/>
      <c r="X292" s="1026"/>
      <c r="Y292" s="1026"/>
      <c r="Z292" s="1025"/>
      <c r="AA292" s="1026"/>
      <c r="AB292" s="1025"/>
      <c r="AC292" s="1025"/>
      <c r="AD292" s="1025"/>
      <c r="AE292" s="1026"/>
      <c r="AF292" s="1025"/>
      <c r="AG292" s="1025"/>
    </row>
    <row r="293" spans="1:33">
      <c r="A293" s="1026"/>
      <c r="B293" s="1026"/>
      <c r="C293" s="1025"/>
      <c r="D293" s="1025"/>
      <c r="E293" s="1025"/>
      <c r="F293" s="1025"/>
      <c r="G293" s="1025"/>
      <c r="H293" s="1025"/>
      <c r="I293" s="1025"/>
      <c r="J293" s="1026"/>
      <c r="K293" s="1025"/>
      <c r="L293" s="1025"/>
      <c r="M293" s="1069"/>
      <c r="N293" s="1026"/>
      <c r="O293" s="1026"/>
      <c r="P293" s="1026"/>
      <c r="Q293" s="1026"/>
      <c r="R293" s="1025"/>
      <c r="S293" s="1025"/>
      <c r="T293" s="1026"/>
      <c r="U293" s="1026"/>
      <c r="V293" s="1026"/>
      <c r="W293" s="1025"/>
      <c r="X293" s="1026"/>
      <c r="Y293" s="1026"/>
      <c r="Z293" s="1025"/>
      <c r="AA293" s="1026"/>
      <c r="AB293" s="1025"/>
      <c r="AC293" s="1025"/>
      <c r="AD293" s="1025"/>
      <c r="AE293" s="1026"/>
      <c r="AF293" s="1025"/>
      <c r="AG293" s="1025"/>
    </row>
    <row r="294" spans="1:33">
      <c r="A294" s="1026"/>
      <c r="B294" s="1026"/>
      <c r="C294" s="1025"/>
      <c r="D294" s="1025"/>
      <c r="E294" s="1025"/>
      <c r="F294" s="1025"/>
      <c r="G294" s="1025"/>
      <c r="H294" s="1025"/>
      <c r="I294" s="1025"/>
      <c r="J294" s="1026"/>
      <c r="K294" s="1025"/>
      <c r="L294" s="1025"/>
      <c r="M294" s="1069"/>
      <c r="N294" s="1026"/>
      <c r="O294" s="1026"/>
      <c r="P294" s="1026"/>
      <c r="Q294" s="1026"/>
      <c r="R294" s="1025"/>
      <c r="S294" s="1025"/>
      <c r="T294" s="1026"/>
      <c r="U294" s="1026"/>
      <c r="V294" s="1026"/>
      <c r="W294" s="1025"/>
      <c r="X294" s="1026"/>
      <c r="Y294" s="1026"/>
      <c r="Z294" s="1025"/>
      <c r="AA294" s="1026"/>
      <c r="AB294" s="1025"/>
      <c r="AC294" s="1025"/>
      <c r="AD294" s="1025"/>
      <c r="AE294" s="1026"/>
      <c r="AF294" s="1025"/>
      <c r="AG294" s="1025"/>
    </row>
    <row r="295" spans="1:33">
      <c r="A295" s="1026"/>
      <c r="B295" s="1026"/>
      <c r="C295" s="1025"/>
      <c r="D295" s="1025"/>
      <c r="E295" s="1025"/>
      <c r="F295" s="1025"/>
      <c r="G295" s="1025"/>
      <c r="H295" s="1025"/>
      <c r="I295" s="1025"/>
      <c r="J295" s="1026"/>
      <c r="K295" s="1025"/>
      <c r="L295" s="1025"/>
      <c r="M295" s="1069"/>
      <c r="N295" s="1026"/>
      <c r="O295" s="1026"/>
      <c r="P295" s="1026"/>
      <c r="Q295" s="1026"/>
      <c r="R295" s="1025"/>
      <c r="S295" s="1025"/>
      <c r="T295" s="1026"/>
      <c r="U295" s="1026"/>
      <c r="V295" s="1026"/>
      <c r="W295" s="1025"/>
      <c r="X295" s="1026"/>
      <c r="Y295" s="1026"/>
      <c r="Z295" s="1025"/>
      <c r="AA295" s="1026"/>
      <c r="AB295" s="1025"/>
      <c r="AC295" s="1025"/>
      <c r="AD295" s="1025"/>
      <c r="AE295" s="1026"/>
      <c r="AF295" s="1025"/>
      <c r="AG295" s="1025"/>
    </row>
    <row r="296" spans="1:33">
      <c r="A296" s="1026"/>
      <c r="B296" s="1026"/>
      <c r="C296" s="1025"/>
      <c r="D296" s="1025"/>
      <c r="E296" s="1025"/>
      <c r="F296" s="1025"/>
      <c r="G296" s="1025"/>
      <c r="H296" s="1025"/>
      <c r="I296" s="1025"/>
      <c r="J296" s="1026"/>
      <c r="K296" s="1025"/>
      <c r="L296" s="1025"/>
      <c r="M296" s="1069"/>
      <c r="N296" s="1026"/>
      <c r="O296" s="1026"/>
      <c r="P296" s="1026"/>
      <c r="Q296" s="1026"/>
      <c r="R296" s="1025"/>
      <c r="S296" s="1025"/>
      <c r="T296" s="1026"/>
      <c r="U296" s="1026"/>
      <c r="V296" s="1026"/>
      <c r="W296" s="1025"/>
      <c r="X296" s="1026"/>
      <c r="Y296" s="1026"/>
      <c r="Z296" s="1025"/>
      <c r="AA296" s="1026"/>
      <c r="AB296" s="1025"/>
      <c r="AC296" s="1025"/>
      <c r="AD296" s="1025"/>
      <c r="AE296" s="1026"/>
      <c r="AF296" s="1025"/>
      <c r="AG296" s="1025"/>
    </row>
    <row r="297" spans="1:33">
      <c r="A297" s="1026"/>
      <c r="B297" s="1026"/>
      <c r="C297" s="1025"/>
      <c r="D297" s="1025"/>
      <c r="E297" s="1025"/>
      <c r="F297" s="1025"/>
      <c r="G297" s="1025"/>
      <c r="H297" s="1025"/>
      <c r="I297" s="1025"/>
      <c r="J297" s="1026"/>
      <c r="K297" s="1025"/>
      <c r="L297" s="1025"/>
      <c r="M297" s="1069"/>
      <c r="N297" s="1026"/>
      <c r="O297" s="1026"/>
      <c r="P297" s="1026"/>
      <c r="Q297" s="1026"/>
      <c r="R297" s="1025"/>
      <c r="S297" s="1025"/>
      <c r="T297" s="1026"/>
      <c r="U297" s="1026"/>
      <c r="V297" s="1026"/>
      <c r="W297" s="1025"/>
      <c r="X297" s="1026"/>
      <c r="Y297" s="1026"/>
      <c r="Z297" s="1025"/>
      <c r="AA297" s="1026"/>
      <c r="AB297" s="1025"/>
      <c r="AC297" s="1025"/>
      <c r="AD297" s="1025"/>
      <c r="AE297" s="1026"/>
      <c r="AF297" s="1025"/>
      <c r="AG297" s="1025"/>
    </row>
    <row r="298" spans="1:33">
      <c r="A298" s="1026"/>
      <c r="B298" s="1026"/>
      <c r="C298" s="1025"/>
      <c r="D298" s="1025"/>
      <c r="E298" s="1025"/>
      <c r="F298" s="1025"/>
      <c r="G298" s="1025"/>
      <c r="H298" s="1025"/>
      <c r="I298" s="1025"/>
      <c r="J298" s="1026"/>
      <c r="K298" s="1025"/>
      <c r="L298" s="1025"/>
      <c r="M298" s="1069"/>
      <c r="N298" s="1026"/>
      <c r="O298" s="1026"/>
      <c r="P298" s="1026"/>
      <c r="Q298" s="1026"/>
      <c r="R298" s="1025"/>
      <c r="S298" s="1025"/>
      <c r="T298" s="1026"/>
      <c r="U298" s="1026"/>
      <c r="V298" s="1026"/>
      <c r="W298" s="1025"/>
      <c r="X298" s="1026"/>
      <c r="Y298" s="1026"/>
      <c r="Z298" s="1025"/>
      <c r="AA298" s="1026"/>
      <c r="AB298" s="1025"/>
      <c r="AC298" s="1025"/>
      <c r="AD298" s="1025"/>
      <c r="AE298" s="1026"/>
      <c r="AF298" s="1025"/>
      <c r="AG298" s="1025"/>
    </row>
    <row r="299" spans="1:33">
      <c r="A299" s="1026"/>
      <c r="B299" s="1026"/>
      <c r="C299" s="1025"/>
      <c r="D299" s="1025"/>
      <c r="E299" s="1025"/>
      <c r="F299" s="1025"/>
      <c r="G299" s="1025"/>
      <c r="H299" s="1025"/>
      <c r="I299" s="1025"/>
      <c r="J299" s="1026"/>
      <c r="K299" s="1025"/>
      <c r="L299" s="1025"/>
      <c r="M299" s="1069"/>
      <c r="N299" s="1026"/>
      <c r="O299" s="1026"/>
      <c r="P299" s="1026"/>
      <c r="Q299" s="1026"/>
      <c r="R299" s="1025"/>
      <c r="S299" s="1025"/>
      <c r="T299" s="1026"/>
      <c r="U299" s="1026"/>
      <c r="V299" s="1026"/>
      <c r="W299" s="1025"/>
      <c r="X299" s="1026"/>
      <c r="Y299" s="1026"/>
      <c r="Z299" s="1025"/>
      <c r="AA299" s="1026"/>
      <c r="AB299" s="1025"/>
      <c r="AC299" s="1025"/>
      <c r="AD299" s="1025"/>
      <c r="AE299" s="1026"/>
      <c r="AF299" s="1025"/>
      <c r="AG299" s="1025"/>
    </row>
    <row r="300" spans="1:33">
      <c r="A300" s="1026"/>
      <c r="B300" s="1026"/>
      <c r="C300" s="1025"/>
      <c r="D300" s="1025"/>
      <c r="E300" s="1025"/>
      <c r="F300" s="1025"/>
      <c r="G300" s="1025"/>
      <c r="H300" s="1025"/>
      <c r="I300" s="1025"/>
      <c r="J300" s="1026"/>
      <c r="K300" s="1025"/>
      <c r="L300" s="1025"/>
      <c r="M300" s="1069"/>
      <c r="N300" s="1026"/>
      <c r="O300" s="1026"/>
      <c r="P300" s="1026"/>
      <c r="Q300" s="1026"/>
      <c r="R300" s="1025"/>
      <c r="S300" s="1025"/>
      <c r="T300" s="1026"/>
      <c r="U300" s="1026"/>
      <c r="V300" s="1026"/>
      <c r="W300" s="1025"/>
      <c r="X300" s="1026"/>
      <c r="Y300" s="1026"/>
      <c r="Z300" s="1025"/>
      <c r="AA300" s="1026"/>
      <c r="AB300" s="1025"/>
      <c r="AC300" s="1025"/>
      <c r="AD300" s="1025"/>
      <c r="AE300" s="1026"/>
      <c r="AF300" s="1025"/>
      <c r="AG300" s="1025"/>
    </row>
    <row r="301" spans="1:33">
      <c r="A301" s="1026"/>
      <c r="B301" s="1026"/>
      <c r="C301" s="1025"/>
      <c r="D301" s="1025"/>
      <c r="E301" s="1025"/>
      <c r="F301" s="1025"/>
      <c r="G301" s="1025"/>
      <c r="H301" s="1025"/>
      <c r="I301" s="1025"/>
      <c r="J301" s="1026"/>
      <c r="K301" s="1025"/>
      <c r="L301" s="1025"/>
      <c r="M301" s="1069"/>
      <c r="N301" s="1026"/>
      <c r="O301" s="1026"/>
      <c r="P301" s="1026"/>
      <c r="Q301" s="1026"/>
      <c r="R301" s="1025"/>
      <c r="S301" s="1025"/>
      <c r="T301" s="1026"/>
      <c r="U301" s="1026"/>
      <c r="V301" s="1026"/>
      <c r="W301" s="1025"/>
      <c r="X301" s="1026"/>
      <c r="Y301" s="1026"/>
      <c r="Z301" s="1025"/>
      <c r="AA301" s="1026"/>
      <c r="AB301" s="1025"/>
      <c r="AC301" s="1025"/>
      <c r="AD301" s="1025"/>
      <c r="AE301" s="1026"/>
      <c r="AF301" s="1025"/>
      <c r="AG301" s="1025"/>
    </row>
    <row r="302" spans="1:33">
      <c r="A302" s="1026"/>
      <c r="B302" s="1026"/>
      <c r="C302" s="1025"/>
      <c r="D302" s="1025"/>
      <c r="E302" s="1025"/>
      <c r="F302" s="1025"/>
      <c r="G302" s="1025"/>
      <c r="H302" s="1025"/>
      <c r="I302" s="1025"/>
      <c r="J302" s="1026"/>
      <c r="K302" s="1025"/>
      <c r="L302" s="1025"/>
      <c r="M302" s="1069"/>
      <c r="N302" s="1026"/>
      <c r="O302" s="1026"/>
      <c r="P302" s="1026"/>
      <c r="Q302" s="1026"/>
      <c r="R302" s="1025"/>
      <c r="S302" s="1025"/>
      <c r="T302" s="1026"/>
      <c r="U302" s="1026"/>
      <c r="V302" s="1026"/>
      <c r="W302" s="1025"/>
      <c r="X302" s="1026"/>
      <c r="Y302" s="1026"/>
      <c r="Z302" s="1025"/>
      <c r="AA302" s="1026"/>
      <c r="AB302" s="1025"/>
      <c r="AC302" s="1025"/>
      <c r="AD302" s="1025"/>
      <c r="AE302" s="1026"/>
      <c r="AF302" s="1025"/>
      <c r="AG302" s="1025"/>
    </row>
    <row r="303" spans="1:33">
      <c r="A303" s="1026"/>
      <c r="B303" s="1026"/>
      <c r="C303" s="1025"/>
      <c r="D303" s="1025"/>
      <c r="E303" s="1025"/>
      <c r="F303" s="1025"/>
      <c r="G303" s="1025"/>
      <c r="H303" s="1025"/>
      <c r="I303" s="1025"/>
      <c r="J303" s="1026"/>
      <c r="K303" s="1025"/>
      <c r="L303" s="1025"/>
      <c r="M303" s="1069"/>
      <c r="N303" s="1026"/>
      <c r="O303" s="1026"/>
      <c r="P303" s="1026"/>
      <c r="Q303" s="1026"/>
      <c r="R303" s="1025"/>
      <c r="S303" s="1025"/>
      <c r="T303" s="1026"/>
      <c r="U303" s="1026"/>
      <c r="V303" s="1026"/>
      <c r="W303" s="1025"/>
      <c r="X303" s="1026"/>
      <c r="Y303" s="1026"/>
      <c r="Z303" s="1025"/>
      <c r="AA303" s="1026"/>
      <c r="AB303" s="1025"/>
      <c r="AC303" s="1025"/>
      <c r="AD303" s="1025"/>
      <c r="AE303" s="1026"/>
      <c r="AF303" s="1025"/>
      <c r="AG303" s="1025"/>
    </row>
    <row r="304" spans="1:33">
      <c r="A304" s="1026"/>
      <c r="B304" s="1026"/>
      <c r="C304" s="1025"/>
      <c r="D304" s="1025"/>
      <c r="E304" s="1025"/>
      <c r="F304" s="1025"/>
      <c r="G304" s="1025"/>
      <c r="H304" s="1025"/>
      <c r="I304" s="1025"/>
      <c r="J304" s="1026"/>
      <c r="K304" s="1025"/>
      <c r="L304" s="1025"/>
      <c r="M304" s="1069"/>
      <c r="N304" s="1026"/>
      <c r="O304" s="1026"/>
      <c r="P304" s="1026"/>
      <c r="Q304" s="1026"/>
      <c r="R304" s="1025"/>
      <c r="S304" s="1025"/>
      <c r="T304" s="1026"/>
      <c r="U304" s="1026"/>
      <c r="V304" s="1026"/>
      <c r="W304" s="1025"/>
      <c r="X304" s="1026"/>
      <c r="Y304" s="1026"/>
      <c r="Z304" s="1025"/>
      <c r="AA304" s="1026"/>
      <c r="AB304" s="1025"/>
      <c r="AC304" s="1025"/>
      <c r="AD304" s="1025"/>
      <c r="AE304" s="1026"/>
      <c r="AF304" s="1025"/>
      <c r="AG304" s="1025"/>
    </row>
    <row r="305" spans="1:33">
      <c r="A305" s="1026"/>
      <c r="B305" s="1026"/>
      <c r="C305" s="1025"/>
      <c r="D305" s="1025"/>
      <c r="E305" s="1025"/>
      <c r="F305" s="1025"/>
      <c r="G305" s="1025"/>
      <c r="H305" s="1025"/>
      <c r="I305" s="1025"/>
      <c r="J305" s="1026"/>
      <c r="K305" s="1025"/>
      <c r="L305" s="1025"/>
      <c r="M305" s="1069"/>
      <c r="N305" s="1026"/>
      <c r="O305" s="1026"/>
      <c r="P305" s="1026"/>
      <c r="Q305" s="1026"/>
      <c r="R305" s="1025"/>
      <c r="S305" s="1025"/>
      <c r="T305" s="1026"/>
      <c r="U305" s="1026"/>
      <c r="V305" s="1026"/>
      <c r="W305" s="1025"/>
      <c r="X305" s="1026"/>
      <c r="Y305" s="1026"/>
      <c r="Z305" s="1025"/>
      <c r="AA305" s="1026"/>
      <c r="AB305" s="1025"/>
      <c r="AC305" s="1025"/>
      <c r="AD305" s="1025"/>
      <c r="AE305" s="1026"/>
      <c r="AF305" s="1025"/>
      <c r="AG305" s="1025"/>
    </row>
    <row r="306" spans="1:33">
      <c r="A306" s="1026"/>
      <c r="B306" s="1026"/>
      <c r="C306" s="1025"/>
      <c r="D306" s="1025"/>
      <c r="E306" s="1025"/>
      <c r="F306" s="1025"/>
      <c r="G306" s="1025"/>
      <c r="H306" s="1025"/>
      <c r="I306" s="1025"/>
      <c r="J306" s="1026"/>
      <c r="K306" s="1025"/>
      <c r="L306" s="1025"/>
      <c r="M306" s="1069"/>
      <c r="N306" s="1026"/>
      <c r="O306" s="1026"/>
      <c r="P306" s="1026"/>
      <c r="Q306" s="1026"/>
      <c r="R306" s="1025"/>
      <c r="S306" s="1025"/>
      <c r="T306" s="1026"/>
      <c r="U306" s="1026"/>
      <c r="V306" s="1026"/>
      <c r="W306" s="1025"/>
      <c r="X306" s="1026"/>
      <c r="Y306" s="1026"/>
      <c r="Z306" s="1025"/>
      <c r="AA306" s="1026"/>
      <c r="AB306" s="1025"/>
      <c r="AC306" s="1025"/>
      <c r="AD306" s="1025"/>
      <c r="AE306" s="1026"/>
      <c r="AF306" s="1025"/>
      <c r="AG306" s="1025"/>
    </row>
    <row r="307" spans="1:33">
      <c r="A307" s="1026"/>
      <c r="B307" s="1026"/>
      <c r="C307" s="1025"/>
      <c r="D307" s="1025"/>
      <c r="E307" s="1025"/>
      <c r="F307" s="1025"/>
      <c r="G307" s="1025"/>
      <c r="H307" s="1025"/>
      <c r="I307" s="1025"/>
      <c r="J307" s="1026"/>
      <c r="K307" s="1025"/>
      <c r="L307" s="1025"/>
      <c r="M307" s="1069"/>
      <c r="N307" s="1026"/>
      <c r="O307" s="1026"/>
      <c r="P307" s="1026"/>
      <c r="Q307" s="1026"/>
      <c r="R307" s="1025"/>
      <c r="S307" s="1025"/>
      <c r="T307" s="1026"/>
      <c r="U307" s="1026"/>
      <c r="V307" s="1026"/>
      <c r="W307" s="1025"/>
      <c r="X307" s="1026"/>
      <c r="Y307" s="1026"/>
      <c r="Z307" s="1025"/>
      <c r="AA307" s="1026"/>
      <c r="AB307" s="1025"/>
      <c r="AC307" s="1025"/>
      <c r="AD307" s="1025"/>
      <c r="AE307" s="1026"/>
      <c r="AF307" s="1025"/>
      <c r="AG307" s="1025"/>
    </row>
    <row r="308" spans="1:33">
      <c r="A308" s="1026"/>
      <c r="B308" s="1026"/>
      <c r="C308" s="1025"/>
      <c r="D308" s="1025"/>
      <c r="E308" s="1025"/>
      <c r="F308" s="1025"/>
      <c r="G308" s="1025"/>
      <c r="H308" s="1025"/>
      <c r="I308" s="1025"/>
      <c r="J308" s="1026"/>
      <c r="K308" s="1025"/>
      <c r="L308" s="1025"/>
      <c r="M308" s="1069"/>
      <c r="N308" s="1026"/>
      <c r="O308" s="1026"/>
      <c r="P308" s="1026"/>
      <c r="Q308" s="1026"/>
      <c r="R308" s="1025"/>
      <c r="S308" s="1025"/>
      <c r="T308" s="1026"/>
      <c r="U308" s="1026"/>
      <c r="V308" s="1026"/>
      <c r="W308" s="1025"/>
      <c r="X308" s="1026"/>
      <c r="Y308" s="1026"/>
      <c r="Z308" s="1025"/>
      <c r="AA308" s="1026"/>
      <c r="AB308" s="1025"/>
      <c r="AC308" s="1025"/>
      <c r="AD308" s="1025"/>
      <c r="AE308" s="1026"/>
      <c r="AF308" s="1025"/>
      <c r="AG308" s="1025"/>
    </row>
    <row r="309" spans="1:33">
      <c r="A309" s="1026"/>
      <c r="B309" s="1026"/>
      <c r="C309" s="1025"/>
      <c r="D309" s="1025"/>
      <c r="E309" s="1025"/>
      <c r="F309" s="1025"/>
      <c r="G309" s="1025"/>
      <c r="H309" s="1025"/>
      <c r="I309" s="1025"/>
      <c r="J309" s="1026"/>
      <c r="K309" s="1025"/>
      <c r="L309" s="1025"/>
      <c r="M309" s="1069"/>
      <c r="N309" s="1026"/>
      <c r="O309" s="1026"/>
      <c r="P309" s="1026"/>
      <c r="Q309" s="1026"/>
      <c r="R309" s="1025"/>
      <c r="S309" s="1025"/>
      <c r="T309" s="1026"/>
      <c r="U309" s="1026"/>
      <c r="V309" s="1026"/>
      <c r="W309" s="1025"/>
      <c r="X309" s="1026"/>
      <c r="Y309" s="1026"/>
      <c r="Z309" s="1025"/>
      <c r="AA309" s="1026"/>
      <c r="AB309" s="1025"/>
      <c r="AC309" s="1025"/>
      <c r="AD309" s="1025"/>
      <c r="AE309" s="1026"/>
      <c r="AF309" s="1025"/>
      <c r="AG309" s="1025"/>
    </row>
    <row r="310" spans="1:33">
      <c r="A310" s="1026"/>
      <c r="B310" s="1026"/>
      <c r="C310" s="1025"/>
      <c r="D310" s="1025"/>
      <c r="E310" s="1025"/>
      <c r="F310" s="1025"/>
      <c r="G310" s="1025"/>
      <c r="H310" s="1025"/>
      <c r="I310" s="1025"/>
      <c r="J310" s="1026"/>
      <c r="K310" s="1025"/>
      <c r="L310" s="1025"/>
      <c r="M310" s="1069"/>
      <c r="N310" s="1026"/>
      <c r="O310" s="1026"/>
      <c r="P310" s="1026"/>
      <c r="Q310" s="1026"/>
      <c r="R310" s="1025"/>
      <c r="S310" s="1025"/>
      <c r="T310" s="1026"/>
      <c r="U310" s="1026"/>
      <c r="V310" s="1026"/>
      <c r="W310" s="1025"/>
      <c r="X310" s="1026"/>
      <c r="Y310" s="1026"/>
      <c r="Z310" s="1025"/>
      <c r="AA310" s="1026"/>
      <c r="AB310" s="1025"/>
      <c r="AC310" s="1025"/>
      <c r="AD310" s="1025"/>
      <c r="AE310" s="1026"/>
      <c r="AF310" s="1025"/>
      <c r="AG310" s="1025"/>
    </row>
    <row r="311" spans="1:33">
      <c r="A311" s="1026"/>
      <c r="B311" s="1026"/>
      <c r="C311" s="1025"/>
      <c r="D311" s="1025"/>
      <c r="E311" s="1025"/>
      <c r="F311" s="1025"/>
      <c r="G311" s="1025"/>
      <c r="H311" s="1025"/>
      <c r="I311" s="1025"/>
      <c r="J311" s="1026"/>
      <c r="K311" s="1025"/>
      <c r="L311" s="1025"/>
      <c r="M311" s="1069"/>
      <c r="N311" s="1026"/>
      <c r="O311" s="1026"/>
      <c r="P311" s="1026"/>
      <c r="Q311" s="1026"/>
      <c r="R311" s="1025"/>
      <c r="S311" s="1025"/>
      <c r="T311" s="1026"/>
      <c r="U311" s="1026"/>
      <c r="V311" s="1026"/>
      <c r="W311" s="1025"/>
      <c r="X311" s="1026"/>
      <c r="Y311" s="1026"/>
      <c r="Z311" s="1025"/>
      <c r="AA311" s="1026"/>
      <c r="AB311" s="1025"/>
      <c r="AC311" s="1025"/>
      <c r="AD311" s="1025"/>
      <c r="AE311" s="1026"/>
      <c r="AF311" s="1025"/>
      <c r="AG311" s="1025"/>
    </row>
    <row r="312" spans="1:33">
      <c r="A312" s="1026"/>
      <c r="B312" s="1026"/>
      <c r="C312" s="1025"/>
      <c r="D312" s="1025"/>
      <c r="E312" s="1025"/>
      <c r="F312" s="1025"/>
      <c r="G312" s="1025"/>
      <c r="H312" s="1025"/>
      <c r="I312" s="1025"/>
      <c r="J312" s="1026"/>
      <c r="K312" s="1025"/>
      <c r="L312" s="1025"/>
      <c r="M312" s="1069"/>
      <c r="N312" s="1026"/>
      <c r="O312" s="1026"/>
      <c r="P312" s="1026"/>
      <c r="Q312" s="1026"/>
      <c r="R312" s="1025"/>
      <c r="S312" s="1025"/>
      <c r="T312" s="1026"/>
      <c r="U312" s="1026"/>
      <c r="V312" s="1026"/>
      <c r="W312" s="1025"/>
      <c r="X312" s="1026"/>
      <c r="Y312" s="1026"/>
      <c r="Z312" s="1025"/>
      <c r="AA312" s="1026"/>
      <c r="AB312" s="1025"/>
      <c r="AC312" s="1025"/>
      <c r="AD312" s="1025"/>
      <c r="AE312" s="1026"/>
      <c r="AF312" s="1025"/>
      <c r="AG312" s="1025"/>
    </row>
    <row r="313" spans="1:33">
      <c r="A313" s="1026"/>
      <c r="B313" s="1026"/>
      <c r="C313" s="1025"/>
      <c r="D313" s="1025"/>
      <c r="E313" s="1025"/>
      <c r="F313" s="1025"/>
      <c r="G313" s="1025"/>
      <c r="H313" s="1025"/>
      <c r="I313" s="1025"/>
      <c r="J313" s="1026"/>
      <c r="K313" s="1025"/>
      <c r="L313" s="1025"/>
      <c r="M313" s="1069"/>
      <c r="N313" s="1026"/>
      <c r="O313" s="1026"/>
      <c r="P313" s="1026"/>
      <c r="Q313" s="1026"/>
      <c r="R313" s="1025"/>
      <c r="S313" s="1025"/>
      <c r="T313" s="1026"/>
      <c r="U313" s="1026"/>
      <c r="V313" s="1026"/>
      <c r="W313" s="1025"/>
      <c r="X313" s="1026"/>
      <c r="Y313" s="1026"/>
      <c r="Z313" s="1025"/>
      <c r="AA313" s="1026"/>
      <c r="AB313" s="1025"/>
      <c r="AC313" s="1025"/>
      <c r="AD313" s="1025"/>
      <c r="AE313" s="1026"/>
      <c r="AF313" s="1025"/>
      <c r="AG313" s="1025"/>
    </row>
    <row r="314" spans="1:33">
      <c r="A314" s="1026"/>
      <c r="B314" s="1026"/>
      <c r="C314" s="1025"/>
      <c r="D314" s="1025"/>
      <c r="E314" s="1025"/>
      <c r="F314" s="1025"/>
      <c r="G314" s="1025"/>
      <c r="H314" s="1025"/>
      <c r="I314" s="1025"/>
      <c r="J314" s="1026"/>
      <c r="K314" s="1025"/>
      <c r="L314" s="1025"/>
      <c r="M314" s="1069"/>
      <c r="N314" s="1026"/>
      <c r="O314" s="1026"/>
      <c r="P314" s="1026"/>
      <c r="Q314" s="1026"/>
      <c r="R314" s="1025"/>
      <c r="S314" s="1025"/>
      <c r="T314" s="1026"/>
      <c r="U314" s="1026"/>
      <c r="V314" s="1026"/>
      <c r="W314" s="1025"/>
      <c r="X314" s="1026"/>
      <c r="Y314" s="1026"/>
      <c r="Z314" s="1025"/>
      <c r="AA314" s="1026"/>
      <c r="AB314" s="1025"/>
      <c r="AC314" s="1025"/>
      <c r="AD314" s="1025"/>
      <c r="AE314" s="1026"/>
      <c r="AF314" s="1025"/>
      <c r="AG314" s="1025"/>
    </row>
    <row r="315" spans="1:33">
      <c r="A315" s="1026"/>
      <c r="B315" s="1026"/>
      <c r="C315" s="1025"/>
      <c r="D315" s="1025"/>
      <c r="E315" s="1025"/>
      <c r="F315" s="1025"/>
      <c r="G315" s="1025"/>
      <c r="H315" s="1025"/>
      <c r="I315" s="1025"/>
      <c r="J315" s="1026"/>
      <c r="K315" s="1025"/>
      <c r="L315" s="1025"/>
      <c r="M315" s="1069"/>
      <c r="N315" s="1026"/>
      <c r="O315" s="1026"/>
      <c r="P315" s="1026"/>
      <c r="Q315" s="1026"/>
      <c r="R315" s="1025"/>
      <c r="S315" s="1025"/>
      <c r="T315" s="1026"/>
      <c r="U315" s="1026"/>
      <c r="V315" s="1026"/>
      <c r="W315" s="1025"/>
      <c r="X315" s="1026"/>
      <c r="Y315" s="1026"/>
      <c r="Z315" s="1025"/>
      <c r="AA315" s="1026"/>
      <c r="AB315" s="1025"/>
      <c r="AC315" s="1025"/>
      <c r="AD315" s="1025"/>
      <c r="AE315" s="1026"/>
      <c r="AF315" s="1025"/>
      <c r="AG315" s="1025"/>
    </row>
    <row r="316" spans="1:33">
      <c r="A316" s="1026"/>
      <c r="B316" s="1026"/>
      <c r="C316" s="1025"/>
      <c r="D316" s="1025"/>
      <c r="E316" s="1025"/>
      <c r="F316" s="1025"/>
      <c r="G316" s="1025"/>
      <c r="H316" s="1025"/>
      <c r="I316" s="1025"/>
      <c r="J316" s="1026"/>
      <c r="K316" s="1025"/>
      <c r="L316" s="1025"/>
      <c r="M316" s="1069"/>
      <c r="N316" s="1026"/>
      <c r="O316" s="1026"/>
      <c r="P316" s="1026"/>
      <c r="Q316" s="1026"/>
      <c r="R316" s="1025"/>
      <c r="S316" s="1025"/>
      <c r="T316" s="1026"/>
      <c r="U316" s="1026"/>
      <c r="V316" s="1026"/>
      <c r="W316" s="1025"/>
      <c r="X316" s="1026"/>
      <c r="Y316" s="1026"/>
      <c r="Z316" s="1025"/>
      <c r="AA316" s="1026"/>
      <c r="AB316" s="1025"/>
      <c r="AC316" s="1025"/>
      <c r="AD316" s="1025"/>
      <c r="AE316" s="1026"/>
      <c r="AF316" s="1025"/>
      <c r="AG316" s="1025"/>
    </row>
    <row r="317" spans="1:33">
      <c r="A317" s="1026"/>
      <c r="B317" s="1026"/>
      <c r="C317" s="1025"/>
      <c r="D317" s="1025"/>
      <c r="E317" s="1025"/>
      <c r="F317" s="1025"/>
      <c r="G317" s="1025"/>
      <c r="H317" s="1025"/>
      <c r="I317" s="1025"/>
      <c r="J317" s="1026"/>
      <c r="K317" s="1025"/>
      <c r="L317" s="1025"/>
      <c r="M317" s="1069"/>
      <c r="N317" s="1026"/>
      <c r="O317" s="1026"/>
      <c r="P317" s="1026"/>
      <c r="Q317" s="1026"/>
      <c r="R317" s="1025"/>
      <c r="S317" s="1025"/>
      <c r="T317" s="1026"/>
      <c r="U317" s="1026"/>
      <c r="V317" s="1026"/>
      <c r="W317" s="1025"/>
      <c r="X317" s="1026"/>
      <c r="Y317" s="1026"/>
      <c r="Z317" s="1025"/>
      <c r="AA317" s="1026"/>
      <c r="AB317" s="1025"/>
      <c r="AC317" s="1025"/>
      <c r="AD317" s="1025"/>
      <c r="AE317" s="1026"/>
      <c r="AF317" s="1025"/>
      <c r="AG317" s="1025"/>
    </row>
    <row r="318" spans="1:33">
      <c r="A318" s="1026"/>
      <c r="B318" s="1026"/>
      <c r="C318" s="1025"/>
      <c r="D318" s="1025"/>
      <c r="E318" s="1025"/>
      <c r="F318" s="1025"/>
      <c r="G318" s="1025"/>
      <c r="H318" s="1025"/>
      <c r="I318" s="1025"/>
      <c r="J318" s="1026"/>
      <c r="K318" s="1025"/>
      <c r="L318" s="1025"/>
      <c r="M318" s="1069"/>
      <c r="N318" s="1026"/>
      <c r="O318" s="1026"/>
      <c r="P318" s="1026"/>
      <c r="Q318" s="1026"/>
      <c r="R318" s="1025"/>
      <c r="S318" s="1025"/>
      <c r="T318" s="1026"/>
      <c r="U318" s="1026"/>
      <c r="V318" s="1026"/>
      <c r="W318" s="1025"/>
      <c r="X318" s="1026"/>
      <c r="Y318" s="1026"/>
      <c r="Z318" s="1025"/>
      <c r="AA318" s="1026"/>
      <c r="AB318" s="1025"/>
      <c r="AC318" s="1025"/>
      <c r="AD318" s="1025"/>
      <c r="AE318" s="1026"/>
      <c r="AF318" s="1025"/>
      <c r="AG318" s="1025"/>
    </row>
    <row r="319" spans="1:33">
      <c r="A319" s="1026"/>
      <c r="B319" s="1026"/>
      <c r="C319" s="1025"/>
      <c r="D319" s="1025"/>
      <c r="E319" s="1025"/>
      <c r="F319" s="1025"/>
      <c r="G319" s="1025"/>
      <c r="H319" s="1025"/>
      <c r="I319" s="1025"/>
      <c r="J319" s="1026"/>
      <c r="K319" s="1025"/>
      <c r="L319" s="1025"/>
      <c r="M319" s="1069"/>
      <c r="N319" s="1026"/>
      <c r="O319" s="1026"/>
      <c r="P319" s="1026"/>
      <c r="Q319" s="1026"/>
      <c r="R319" s="1025"/>
      <c r="S319" s="1025"/>
      <c r="T319" s="1026"/>
      <c r="U319" s="1026"/>
      <c r="V319" s="1026"/>
      <c r="W319" s="1025"/>
      <c r="X319" s="1026"/>
      <c r="Y319" s="1026"/>
      <c r="Z319" s="1025"/>
      <c r="AA319" s="1026"/>
      <c r="AB319" s="1025"/>
      <c r="AC319" s="1025"/>
      <c r="AD319" s="1025"/>
      <c r="AE319" s="1026"/>
      <c r="AF319" s="1025"/>
      <c r="AG319" s="1025"/>
    </row>
    <row r="320" spans="1:33">
      <c r="A320" s="1026"/>
      <c r="B320" s="1026"/>
      <c r="C320" s="1025"/>
      <c r="D320" s="1025"/>
      <c r="E320" s="1025"/>
      <c r="F320" s="1025"/>
      <c r="G320" s="1025"/>
      <c r="H320" s="1025"/>
      <c r="I320" s="1025"/>
      <c r="J320" s="1026"/>
      <c r="K320" s="1025"/>
      <c r="L320" s="1025"/>
      <c r="M320" s="1069"/>
      <c r="N320" s="1026"/>
      <c r="O320" s="1026"/>
      <c r="P320" s="1026"/>
      <c r="Q320" s="1026"/>
      <c r="R320" s="1025"/>
      <c r="S320" s="1025"/>
      <c r="T320" s="1026"/>
      <c r="U320" s="1026"/>
      <c r="V320" s="1026"/>
      <c r="W320" s="1025"/>
      <c r="X320" s="1026"/>
      <c r="Y320" s="1026"/>
      <c r="Z320" s="1025"/>
      <c r="AA320" s="1026"/>
      <c r="AB320" s="1025"/>
      <c r="AC320" s="1025"/>
      <c r="AD320" s="1025"/>
      <c r="AE320" s="1026"/>
      <c r="AF320" s="1025"/>
      <c r="AG320" s="1025"/>
    </row>
    <row r="321" spans="1:33">
      <c r="A321" s="1026"/>
      <c r="B321" s="1026"/>
      <c r="C321" s="1025"/>
      <c r="D321" s="1025"/>
      <c r="E321" s="1025"/>
      <c r="F321" s="1025"/>
      <c r="G321" s="1025"/>
      <c r="H321" s="1025"/>
      <c r="I321" s="1025"/>
      <c r="J321" s="1026"/>
      <c r="K321" s="1025"/>
      <c r="L321" s="1025"/>
      <c r="M321" s="1069"/>
      <c r="N321" s="1026"/>
      <c r="O321" s="1026"/>
      <c r="P321" s="1026"/>
      <c r="Q321" s="1026"/>
      <c r="R321" s="1025"/>
      <c r="S321" s="1025"/>
      <c r="T321" s="1026"/>
      <c r="U321" s="1026"/>
      <c r="V321" s="1026"/>
      <c r="W321" s="1025"/>
      <c r="X321" s="1026"/>
      <c r="Y321" s="1026"/>
      <c r="Z321" s="1025"/>
      <c r="AA321" s="1026"/>
      <c r="AB321" s="1025"/>
      <c r="AC321" s="1025"/>
      <c r="AD321" s="1025"/>
      <c r="AE321" s="1026"/>
      <c r="AF321" s="1025"/>
      <c r="AG321" s="1025"/>
    </row>
    <row r="322" spans="1:33">
      <c r="A322" s="1026"/>
      <c r="B322" s="1026"/>
      <c r="C322" s="1025"/>
      <c r="D322" s="1025"/>
      <c r="E322" s="1025"/>
      <c r="F322" s="1025"/>
      <c r="G322" s="1025"/>
      <c r="H322" s="1025"/>
      <c r="I322" s="1025"/>
      <c r="J322" s="1026"/>
      <c r="K322" s="1025"/>
      <c r="L322" s="1025"/>
      <c r="M322" s="1069"/>
      <c r="N322" s="1026"/>
      <c r="O322" s="1026"/>
      <c r="P322" s="1026"/>
      <c r="Q322" s="1026"/>
      <c r="R322" s="1025"/>
      <c r="S322" s="1025"/>
      <c r="T322" s="1026"/>
      <c r="U322" s="1026"/>
      <c r="V322" s="1026"/>
      <c r="W322" s="1025"/>
      <c r="X322" s="1026"/>
      <c r="Y322" s="1026"/>
      <c r="Z322" s="1025"/>
      <c r="AA322" s="1026"/>
      <c r="AB322" s="1025"/>
      <c r="AC322" s="1025"/>
      <c r="AD322" s="1025"/>
      <c r="AE322" s="1026"/>
      <c r="AF322" s="1025"/>
      <c r="AG322" s="1025"/>
    </row>
    <row r="323" spans="1:33">
      <c r="A323" s="1026"/>
      <c r="B323" s="1026"/>
      <c r="C323" s="1025"/>
      <c r="D323" s="1025"/>
      <c r="E323" s="1025"/>
      <c r="F323" s="1025"/>
      <c r="G323" s="1025"/>
      <c r="H323" s="1025"/>
      <c r="I323" s="1025"/>
      <c r="J323" s="1026"/>
      <c r="K323" s="1025"/>
      <c r="L323" s="1025"/>
      <c r="M323" s="1069"/>
      <c r="N323" s="1026"/>
      <c r="O323" s="1026"/>
      <c r="P323" s="1026"/>
      <c r="Q323" s="1026"/>
      <c r="R323" s="1025"/>
      <c r="S323" s="1025"/>
      <c r="T323" s="1026"/>
      <c r="U323" s="1026"/>
      <c r="V323" s="1026"/>
      <c r="W323" s="1025"/>
      <c r="X323" s="1026"/>
      <c r="Y323" s="1026"/>
      <c r="Z323" s="1025"/>
      <c r="AA323" s="1026"/>
      <c r="AB323" s="1025"/>
      <c r="AC323" s="1025"/>
      <c r="AD323" s="1025"/>
      <c r="AE323" s="1026"/>
      <c r="AF323" s="1025"/>
      <c r="AG323" s="1025"/>
    </row>
    <row r="324" spans="1:33">
      <c r="A324" s="1026"/>
      <c r="B324" s="1026"/>
      <c r="C324" s="1025"/>
      <c r="D324" s="1025"/>
      <c r="E324" s="1025"/>
      <c r="F324" s="1025"/>
      <c r="G324" s="1025"/>
      <c r="H324" s="1025"/>
      <c r="I324" s="1025"/>
      <c r="J324" s="1026"/>
      <c r="K324" s="1025"/>
      <c r="L324" s="1025"/>
      <c r="M324" s="1069"/>
      <c r="N324" s="1026"/>
      <c r="O324" s="1026"/>
      <c r="P324" s="1026"/>
      <c r="Q324" s="1026"/>
      <c r="R324" s="1025"/>
      <c r="S324" s="1025"/>
      <c r="T324" s="1026"/>
      <c r="U324" s="1026"/>
      <c r="V324" s="1026"/>
      <c r="W324" s="1025"/>
      <c r="X324" s="1026"/>
      <c r="Y324" s="1026"/>
      <c r="Z324" s="1025"/>
      <c r="AA324" s="1026"/>
      <c r="AB324" s="1025"/>
      <c r="AC324" s="1025"/>
      <c r="AD324" s="1025"/>
      <c r="AE324" s="1026"/>
      <c r="AF324" s="1025"/>
      <c r="AG324" s="1025"/>
    </row>
    <row r="325" spans="1:33">
      <c r="A325" s="1026"/>
      <c r="B325" s="1026"/>
      <c r="C325" s="1025"/>
      <c r="D325" s="1025"/>
      <c r="E325" s="1025"/>
      <c r="F325" s="1025"/>
      <c r="G325" s="1025"/>
      <c r="H325" s="1025"/>
      <c r="I325" s="1025"/>
      <c r="J325" s="1026"/>
      <c r="K325" s="1025"/>
      <c r="L325" s="1025"/>
      <c r="M325" s="1069"/>
      <c r="N325" s="1026"/>
      <c r="O325" s="1026"/>
      <c r="P325" s="1026"/>
      <c r="Q325" s="1026"/>
      <c r="R325" s="1025"/>
      <c r="S325" s="1025"/>
      <c r="T325" s="1026"/>
      <c r="U325" s="1026"/>
      <c r="V325" s="1026"/>
      <c r="W325" s="1025"/>
      <c r="X325" s="1026"/>
      <c r="Y325" s="1026"/>
      <c r="Z325" s="1025"/>
      <c r="AA325" s="1026"/>
      <c r="AB325" s="1025"/>
      <c r="AC325" s="1025"/>
      <c r="AD325" s="1025"/>
      <c r="AE325" s="1026"/>
      <c r="AF325" s="1025"/>
      <c r="AG325" s="1025"/>
    </row>
    <row r="326" spans="1:33">
      <c r="A326" s="1026"/>
      <c r="B326" s="1026"/>
      <c r="C326" s="1025"/>
      <c r="D326" s="1025"/>
      <c r="E326" s="1025"/>
      <c r="F326" s="1025"/>
      <c r="G326" s="1025"/>
      <c r="H326" s="1025"/>
      <c r="I326" s="1025"/>
      <c r="J326" s="1026"/>
      <c r="K326" s="1025"/>
      <c r="L326" s="1025"/>
      <c r="M326" s="1069"/>
      <c r="N326" s="1026"/>
      <c r="O326" s="1026"/>
      <c r="P326" s="1026"/>
      <c r="Q326" s="1026"/>
      <c r="R326" s="1025"/>
      <c r="S326" s="1025"/>
      <c r="T326" s="1026"/>
      <c r="U326" s="1026"/>
      <c r="V326" s="1026"/>
      <c r="W326" s="1025"/>
      <c r="X326" s="1026"/>
      <c r="Y326" s="1026"/>
      <c r="Z326" s="1025"/>
      <c r="AA326" s="1026"/>
      <c r="AB326" s="1025"/>
      <c r="AC326" s="1025"/>
      <c r="AD326" s="1025"/>
      <c r="AE326" s="1026"/>
      <c r="AF326" s="1025"/>
      <c r="AG326" s="1025"/>
    </row>
    <row r="327" spans="1:33">
      <c r="A327" s="1026"/>
      <c r="B327" s="1026"/>
      <c r="C327" s="1025"/>
      <c r="D327" s="1025"/>
      <c r="E327" s="1025"/>
      <c r="F327" s="1025"/>
      <c r="G327" s="1025"/>
      <c r="H327" s="1025"/>
      <c r="I327" s="1025"/>
      <c r="J327" s="1026"/>
      <c r="K327" s="1025"/>
      <c r="L327" s="1025"/>
      <c r="M327" s="1069"/>
      <c r="N327" s="1026"/>
      <c r="O327" s="1026"/>
      <c r="P327" s="1026"/>
      <c r="Q327" s="1026"/>
      <c r="R327" s="1025"/>
      <c r="S327" s="1025"/>
      <c r="T327" s="1026"/>
      <c r="U327" s="1026"/>
      <c r="V327" s="1026"/>
      <c r="W327" s="1025"/>
      <c r="X327" s="1026"/>
      <c r="Y327" s="1026"/>
      <c r="Z327" s="1025"/>
      <c r="AA327" s="1026"/>
      <c r="AB327" s="1025"/>
      <c r="AC327" s="1025"/>
      <c r="AD327" s="1025"/>
      <c r="AE327" s="1026"/>
      <c r="AF327" s="1025"/>
      <c r="AG327" s="1025"/>
    </row>
    <row r="328" spans="1:33">
      <c r="A328" s="1026"/>
      <c r="B328" s="1026"/>
      <c r="C328" s="1025"/>
      <c r="D328" s="1025"/>
      <c r="E328" s="1025"/>
      <c r="F328" s="1025"/>
      <c r="G328" s="1025"/>
      <c r="H328" s="1025"/>
      <c r="I328" s="1025"/>
      <c r="J328" s="1026"/>
      <c r="K328" s="1025"/>
      <c r="L328" s="1025"/>
      <c r="M328" s="1069"/>
      <c r="N328" s="1026"/>
      <c r="O328" s="1026"/>
      <c r="P328" s="1026"/>
      <c r="Q328" s="1026"/>
      <c r="R328" s="1025"/>
      <c r="S328" s="1025"/>
      <c r="T328" s="1026"/>
      <c r="U328" s="1026"/>
      <c r="V328" s="1026"/>
      <c r="W328" s="1025"/>
      <c r="X328" s="1026"/>
      <c r="Y328" s="1026"/>
      <c r="Z328" s="1025"/>
      <c r="AA328" s="1026"/>
      <c r="AB328" s="1025"/>
      <c r="AC328" s="1025"/>
      <c r="AD328" s="1025"/>
      <c r="AE328" s="1026"/>
      <c r="AF328" s="1025"/>
      <c r="AG328" s="1025"/>
    </row>
    <row r="329" spans="1:33">
      <c r="A329" s="1026"/>
      <c r="B329" s="1026"/>
      <c r="C329" s="1025"/>
      <c r="D329" s="1025"/>
      <c r="E329" s="1025"/>
      <c r="F329" s="1025"/>
      <c r="G329" s="1025"/>
      <c r="H329" s="1025"/>
      <c r="I329" s="1025"/>
      <c r="J329" s="1026"/>
      <c r="K329" s="1025"/>
      <c r="L329" s="1025"/>
      <c r="M329" s="1069"/>
      <c r="N329" s="1026"/>
      <c r="O329" s="1026"/>
      <c r="P329" s="1026"/>
      <c r="Q329" s="1026"/>
      <c r="R329" s="1025"/>
      <c r="S329" s="1025"/>
      <c r="T329" s="1026"/>
      <c r="U329" s="1026"/>
      <c r="V329" s="1026"/>
      <c r="W329" s="1025"/>
      <c r="X329" s="1026"/>
      <c r="Y329" s="1026"/>
      <c r="Z329" s="1025"/>
      <c r="AA329" s="1026"/>
      <c r="AB329" s="1025"/>
      <c r="AC329" s="1025"/>
      <c r="AD329" s="1025"/>
      <c r="AE329" s="1026"/>
      <c r="AF329" s="1025"/>
      <c r="AG329" s="1025"/>
    </row>
    <row r="330" spans="1:33">
      <c r="A330" s="1026"/>
      <c r="B330" s="1026"/>
      <c r="C330" s="1025"/>
      <c r="D330" s="1025"/>
      <c r="E330" s="1025"/>
      <c r="F330" s="1025"/>
      <c r="G330" s="1025"/>
      <c r="H330" s="1025"/>
      <c r="I330" s="1025"/>
      <c r="J330" s="1026"/>
      <c r="K330" s="1025"/>
      <c r="L330" s="1025"/>
      <c r="M330" s="1069"/>
      <c r="N330" s="1026"/>
      <c r="O330" s="1026"/>
      <c r="P330" s="1026"/>
      <c r="Q330" s="1026"/>
      <c r="R330" s="1025"/>
      <c r="S330" s="1025"/>
      <c r="T330" s="1026"/>
      <c r="U330" s="1026"/>
      <c r="V330" s="1026"/>
      <c r="W330" s="1025"/>
      <c r="X330" s="1026"/>
      <c r="Y330" s="1026"/>
      <c r="Z330" s="1025"/>
      <c r="AA330" s="1026"/>
      <c r="AB330" s="1025"/>
      <c r="AC330" s="1025"/>
      <c r="AD330" s="1025"/>
      <c r="AE330" s="1026"/>
      <c r="AF330" s="1025"/>
      <c r="AG330" s="1025"/>
    </row>
    <row r="331" spans="1:33">
      <c r="A331" s="1026"/>
      <c r="B331" s="1026"/>
      <c r="C331" s="1025"/>
      <c r="D331" s="1025"/>
      <c r="E331" s="1025"/>
      <c r="F331" s="1025"/>
      <c r="G331" s="1025"/>
      <c r="H331" s="1025"/>
      <c r="I331" s="1025"/>
      <c r="J331" s="1026"/>
      <c r="K331" s="1025"/>
      <c r="L331" s="1025"/>
      <c r="M331" s="1069"/>
      <c r="N331" s="1026"/>
      <c r="O331" s="1026"/>
      <c r="P331" s="1026"/>
      <c r="Q331" s="1026"/>
      <c r="R331" s="1025"/>
      <c r="S331" s="1025"/>
      <c r="T331" s="1026"/>
      <c r="U331" s="1026"/>
      <c r="V331" s="1026"/>
      <c r="W331" s="1025"/>
      <c r="X331" s="1026"/>
      <c r="Y331" s="1026"/>
      <c r="Z331" s="1025"/>
      <c r="AA331" s="1026"/>
      <c r="AB331" s="1025"/>
      <c r="AC331" s="1025"/>
      <c r="AD331" s="1025"/>
      <c r="AE331" s="1026"/>
      <c r="AF331" s="1025"/>
      <c r="AG331" s="1025"/>
    </row>
    <row r="332" spans="1:33">
      <c r="A332" s="1026"/>
      <c r="B332" s="1026"/>
      <c r="C332" s="1025"/>
      <c r="D332" s="1025"/>
      <c r="E332" s="1025"/>
      <c r="F332" s="1025"/>
      <c r="G332" s="1025"/>
      <c r="H332" s="1025"/>
      <c r="I332" s="1025"/>
      <c r="J332" s="1026"/>
      <c r="K332" s="1025"/>
      <c r="L332" s="1025"/>
      <c r="M332" s="1069"/>
      <c r="N332" s="1026"/>
      <c r="O332" s="1026"/>
      <c r="P332" s="1026"/>
      <c r="Q332" s="1026"/>
      <c r="R332" s="1025"/>
      <c r="S332" s="1025"/>
      <c r="T332" s="1026"/>
      <c r="U332" s="1026"/>
      <c r="V332" s="1026"/>
      <c r="W332" s="1025"/>
      <c r="X332" s="1026"/>
      <c r="Y332" s="1026"/>
      <c r="Z332" s="1025"/>
      <c r="AA332" s="1026"/>
      <c r="AB332" s="1025"/>
      <c r="AC332" s="1025"/>
      <c r="AD332" s="1025"/>
      <c r="AE332" s="1026"/>
      <c r="AF332" s="1025"/>
      <c r="AG332" s="1025"/>
    </row>
    <row r="333" spans="1:33">
      <c r="A333" s="1026"/>
      <c r="B333" s="1026"/>
      <c r="C333" s="1025"/>
      <c r="D333" s="1025"/>
      <c r="E333" s="1025"/>
      <c r="F333" s="1025"/>
      <c r="G333" s="1025"/>
      <c r="H333" s="1025"/>
      <c r="I333" s="1025"/>
      <c r="J333" s="1026"/>
      <c r="K333" s="1025"/>
      <c r="L333" s="1025"/>
      <c r="M333" s="1069"/>
      <c r="N333" s="1026"/>
      <c r="O333" s="1026"/>
      <c r="P333" s="1026"/>
      <c r="Q333" s="1026"/>
      <c r="R333" s="1025"/>
      <c r="S333" s="1025"/>
      <c r="T333" s="1026"/>
      <c r="U333" s="1026"/>
      <c r="V333" s="1026"/>
      <c r="W333" s="1025"/>
      <c r="X333" s="1026"/>
      <c r="Y333" s="1026"/>
      <c r="Z333" s="1025"/>
      <c r="AA333" s="1026"/>
      <c r="AB333" s="1025"/>
      <c r="AC333" s="1025"/>
      <c r="AD333" s="1025"/>
      <c r="AE333" s="1026"/>
      <c r="AF333" s="1025"/>
      <c r="AG333" s="1025"/>
    </row>
    <row r="334" spans="1:33">
      <c r="A334" s="1026"/>
      <c r="B334" s="1026"/>
      <c r="C334" s="1025"/>
      <c r="D334" s="1025"/>
      <c r="E334" s="1025"/>
      <c r="F334" s="1025"/>
      <c r="G334" s="1025"/>
      <c r="H334" s="1025"/>
      <c r="I334" s="1025"/>
      <c r="J334" s="1026"/>
      <c r="K334" s="1025"/>
      <c r="L334" s="1025"/>
      <c r="M334" s="1069"/>
      <c r="N334" s="1026"/>
      <c r="O334" s="1026"/>
      <c r="P334" s="1026"/>
      <c r="Q334" s="1026"/>
      <c r="R334" s="1025"/>
      <c r="S334" s="1025"/>
      <c r="T334" s="1026"/>
      <c r="U334" s="1026"/>
      <c r="V334" s="1026"/>
      <c r="W334" s="1025"/>
      <c r="X334" s="1026"/>
      <c r="Y334" s="1026"/>
      <c r="Z334" s="1025"/>
      <c r="AA334" s="1026"/>
      <c r="AB334" s="1025"/>
      <c r="AC334" s="1025"/>
      <c r="AD334" s="1025"/>
      <c r="AE334" s="1026"/>
      <c r="AF334" s="1025"/>
      <c r="AG334" s="1025"/>
    </row>
    <row r="335" spans="1:33">
      <c r="A335" s="1026"/>
      <c r="B335" s="1026"/>
      <c r="C335" s="1025"/>
      <c r="D335" s="1025"/>
      <c r="E335" s="1025"/>
      <c r="F335" s="1025"/>
      <c r="G335" s="1025"/>
      <c r="H335" s="1025"/>
      <c r="I335" s="1025"/>
      <c r="J335" s="1026"/>
      <c r="K335" s="1025"/>
      <c r="L335" s="1025"/>
      <c r="M335" s="1069"/>
      <c r="N335" s="1026"/>
      <c r="O335" s="1026"/>
      <c r="P335" s="1026"/>
      <c r="Q335" s="1026"/>
      <c r="R335" s="1025"/>
      <c r="S335" s="1025"/>
      <c r="T335" s="1026"/>
      <c r="U335" s="1026"/>
      <c r="V335" s="1026"/>
      <c r="W335" s="1025"/>
      <c r="X335" s="1026"/>
      <c r="Y335" s="1026"/>
      <c r="Z335" s="1025"/>
      <c r="AA335" s="1026"/>
      <c r="AB335" s="1025"/>
      <c r="AC335" s="1025"/>
      <c r="AD335" s="1025"/>
      <c r="AE335" s="1026"/>
      <c r="AF335" s="1025"/>
      <c r="AG335" s="1025"/>
    </row>
    <row r="336" spans="1:33">
      <c r="A336" s="1026"/>
      <c r="B336" s="1026"/>
      <c r="C336" s="1025"/>
      <c r="D336" s="1025"/>
      <c r="E336" s="1025"/>
      <c r="F336" s="1025"/>
      <c r="G336" s="1025"/>
      <c r="H336" s="1025"/>
      <c r="I336" s="1025"/>
      <c r="J336" s="1026"/>
      <c r="K336" s="1025"/>
      <c r="L336" s="1025"/>
      <c r="M336" s="1069"/>
      <c r="N336" s="1026"/>
      <c r="O336" s="1026"/>
      <c r="P336" s="1026"/>
      <c r="Q336" s="1026"/>
      <c r="R336" s="1025"/>
      <c r="S336" s="1025"/>
      <c r="T336" s="1026"/>
      <c r="U336" s="1026"/>
      <c r="V336" s="1026"/>
      <c r="W336" s="1025"/>
      <c r="X336" s="1026"/>
      <c r="Y336" s="1026"/>
      <c r="Z336" s="1025"/>
      <c r="AA336" s="1026"/>
      <c r="AB336" s="1025"/>
      <c r="AC336" s="1025"/>
      <c r="AD336" s="1025"/>
      <c r="AE336" s="1026"/>
      <c r="AF336" s="1025"/>
      <c r="AG336" s="1025"/>
    </row>
    <row r="337" spans="1:33">
      <c r="A337" s="1026"/>
      <c r="B337" s="1026"/>
      <c r="C337" s="1025"/>
      <c r="D337" s="1025"/>
      <c r="E337" s="1025"/>
      <c r="F337" s="1025"/>
      <c r="G337" s="1025"/>
      <c r="H337" s="1025"/>
      <c r="I337" s="1025"/>
      <c r="J337" s="1026"/>
      <c r="K337" s="1025"/>
      <c r="L337" s="1025"/>
      <c r="M337" s="1069"/>
      <c r="N337" s="1026"/>
      <c r="O337" s="1026"/>
      <c r="P337" s="1026"/>
      <c r="Q337" s="1026"/>
      <c r="R337" s="1025"/>
      <c r="S337" s="1025"/>
      <c r="T337" s="1026"/>
      <c r="U337" s="1026"/>
      <c r="V337" s="1026"/>
      <c r="W337" s="1025"/>
      <c r="X337" s="1026"/>
      <c r="Y337" s="1026"/>
      <c r="Z337" s="1025"/>
      <c r="AA337" s="1026"/>
      <c r="AB337" s="1025"/>
      <c r="AC337" s="1025"/>
      <c r="AD337" s="1025"/>
      <c r="AE337" s="1026"/>
      <c r="AF337" s="1025"/>
      <c r="AG337" s="1025"/>
    </row>
    <row r="338" spans="1:33">
      <c r="A338" s="1026"/>
      <c r="B338" s="1026"/>
      <c r="C338" s="1025"/>
      <c r="D338" s="1025"/>
      <c r="E338" s="1025"/>
      <c r="F338" s="1025"/>
      <c r="G338" s="1025"/>
      <c r="H338" s="1025"/>
      <c r="I338" s="1025"/>
      <c r="J338" s="1026"/>
      <c r="K338" s="1025"/>
      <c r="L338" s="1025"/>
      <c r="M338" s="1069"/>
      <c r="N338" s="1026"/>
      <c r="O338" s="1026"/>
      <c r="P338" s="1026"/>
      <c r="Q338" s="1026"/>
      <c r="R338" s="1025"/>
      <c r="S338" s="1025"/>
      <c r="T338" s="1026"/>
      <c r="U338" s="1026"/>
      <c r="V338" s="1026"/>
      <c r="W338" s="1025"/>
      <c r="X338" s="1026"/>
      <c r="Y338" s="1026"/>
      <c r="Z338" s="1025"/>
      <c r="AA338" s="1026"/>
      <c r="AB338" s="1025"/>
      <c r="AC338" s="1025"/>
      <c r="AD338" s="1025"/>
      <c r="AE338" s="1026"/>
      <c r="AF338" s="1025"/>
      <c r="AG338" s="1025"/>
    </row>
    <row r="339" spans="1:33">
      <c r="A339" s="1026"/>
      <c r="B339" s="1026"/>
      <c r="C339" s="1025"/>
      <c r="D339" s="1025"/>
      <c r="E339" s="1025"/>
      <c r="F339" s="1025"/>
      <c r="G339" s="1025"/>
      <c r="H339" s="1025"/>
      <c r="I339" s="1025"/>
      <c r="J339" s="1026"/>
      <c r="K339" s="1025"/>
      <c r="L339" s="1025"/>
      <c r="M339" s="1069"/>
      <c r="N339" s="1026"/>
      <c r="O339" s="1026"/>
      <c r="P339" s="1026"/>
      <c r="Q339" s="1026"/>
      <c r="R339" s="1025"/>
      <c r="S339" s="1025"/>
      <c r="T339" s="1026"/>
      <c r="U339" s="1026"/>
      <c r="V339" s="1026"/>
      <c r="W339" s="1025"/>
      <c r="X339" s="1026"/>
      <c r="Y339" s="1026"/>
      <c r="Z339" s="1025"/>
      <c r="AA339" s="1026"/>
      <c r="AB339" s="1025"/>
      <c r="AC339" s="1025"/>
      <c r="AD339" s="1025"/>
      <c r="AE339" s="1026"/>
      <c r="AF339" s="1025"/>
      <c r="AG339" s="1025"/>
    </row>
    <row r="340" spans="1:33">
      <c r="A340" s="1026"/>
      <c r="B340" s="1026"/>
      <c r="C340" s="1025"/>
      <c r="D340" s="1025"/>
      <c r="E340" s="1025"/>
      <c r="F340" s="1025"/>
      <c r="G340" s="1025"/>
      <c r="H340" s="1025"/>
      <c r="I340" s="1025"/>
      <c r="J340" s="1026"/>
      <c r="K340" s="1025"/>
      <c r="L340" s="1025"/>
      <c r="M340" s="1069"/>
      <c r="N340" s="1026"/>
      <c r="O340" s="1026"/>
      <c r="P340" s="1026"/>
      <c r="Q340" s="1026"/>
      <c r="R340" s="1025"/>
      <c r="S340" s="1025"/>
      <c r="T340" s="1026"/>
      <c r="U340" s="1026"/>
      <c r="V340" s="1026"/>
      <c r="W340" s="1025"/>
      <c r="X340" s="1026"/>
      <c r="Y340" s="1026"/>
      <c r="Z340" s="1025"/>
      <c r="AA340" s="1026"/>
      <c r="AB340" s="1025"/>
      <c r="AC340" s="1025"/>
      <c r="AD340" s="1025"/>
      <c r="AE340" s="1026"/>
      <c r="AF340" s="1025"/>
      <c r="AG340" s="1025"/>
    </row>
    <row r="341" spans="1:33">
      <c r="A341" s="1026"/>
      <c r="B341" s="1026"/>
      <c r="C341" s="1025"/>
      <c r="D341" s="1025"/>
      <c r="E341" s="1025"/>
      <c r="F341" s="1025"/>
      <c r="G341" s="1025"/>
      <c r="H341" s="1025"/>
      <c r="I341" s="1025"/>
      <c r="J341" s="1026"/>
      <c r="K341" s="1025"/>
      <c r="L341" s="1025"/>
      <c r="M341" s="1069"/>
      <c r="N341" s="1026"/>
      <c r="O341" s="1026"/>
      <c r="P341" s="1026"/>
      <c r="Q341" s="1026"/>
      <c r="R341" s="1025"/>
      <c r="S341" s="1025"/>
      <c r="T341" s="1026"/>
      <c r="U341" s="1026"/>
      <c r="V341" s="1026"/>
      <c r="W341" s="1025"/>
      <c r="X341" s="1026"/>
      <c r="Y341" s="1026"/>
      <c r="Z341" s="1025"/>
      <c r="AA341" s="1026"/>
      <c r="AB341" s="1025"/>
      <c r="AC341" s="1025"/>
      <c r="AD341" s="1025"/>
      <c r="AE341" s="1026"/>
      <c r="AF341" s="1025"/>
      <c r="AG341" s="1025"/>
    </row>
    <row r="342" spans="1:33">
      <c r="A342" s="1026"/>
      <c r="B342" s="1026"/>
      <c r="C342" s="1025"/>
      <c r="D342" s="1025"/>
      <c r="E342" s="1025"/>
      <c r="F342" s="1025"/>
      <c r="G342" s="1025"/>
      <c r="H342" s="1025"/>
      <c r="I342" s="1025"/>
      <c r="J342" s="1026"/>
      <c r="K342" s="1025"/>
      <c r="L342" s="1025"/>
      <c r="M342" s="1069"/>
      <c r="N342" s="1026"/>
      <c r="O342" s="1026"/>
      <c r="P342" s="1026"/>
      <c r="Q342" s="1026"/>
      <c r="R342" s="1025"/>
      <c r="S342" s="1025"/>
      <c r="T342" s="1026"/>
      <c r="U342" s="1026"/>
      <c r="V342" s="1026"/>
      <c r="W342" s="1025"/>
      <c r="X342" s="1026"/>
      <c r="Y342" s="1026"/>
      <c r="Z342" s="1025"/>
      <c r="AA342" s="1026"/>
      <c r="AB342" s="1025"/>
      <c r="AC342" s="1025"/>
      <c r="AD342" s="1025"/>
      <c r="AE342" s="1026"/>
      <c r="AF342" s="1025"/>
      <c r="AG342" s="1025"/>
    </row>
    <row r="343" spans="1:33">
      <c r="A343" s="1026"/>
      <c r="B343" s="1026"/>
      <c r="C343" s="1025"/>
      <c r="D343" s="1025"/>
      <c r="E343" s="1025"/>
      <c r="F343" s="1025"/>
      <c r="G343" s="1025"/>
      <c r="H343" s="1025"/>
      <c r="I343" s="1025"/>
      <c r="J343" s="1026"/>
      <c r="K343" s="1025"/>
      <c r="L343" s="1025"/>
      <c r="M343" s="1069"/>
      <c r="N343" s="1026"/>
      <c r="O343" s="1026"/>
      <c r="P343" s="1026"/>
      <c r="Q343" s="1026"/>
      <c r="R343" s="1025"/>
      <c r="S343" s="1025"/>
      <c r="T343" s="1026"/>
      <c r="U343" s="1026"/>
      <c r="V343" s="1026"/>
      <c r="W343" s="1025"/>
      <c r="X343" s="1026"/>
      <c r="Y343" s="1026"/>
      <c r="Z343" s="1025"/>
      <c r="AA343" s="1026"/>
      <c r="AB343" s="1025"/>
      <c r="AC343" s="1025"/>
      <c r="AD343" s="1025"/>
      <c r="AE343" s="1026"/>
      <c r="AF343" s="1025"/>
      <c r="AG343" s="1025"/>
    </row>
    <row r="344" spans="1:33">
      <c r="A344" s="1026"/>
      <c r="B344" s="1026"/>
      <c r="C344" s="1025"/>
      <c r="D344" s="1025"/>
      <c r="E344" s="1025"/>
      <c r="F344" s="1025"/>
      <c r="G344" s="1025"/>
      <c r="H344" s="1025"/>
      <c r="I344" s="1025"/>
      <c r="J344" s="1026"/>
      <c r="K344" s="1025"/>
      <c r="L344" s="1025"/>
      <c r="M344" s="1069"/>
      <c r="N344" s="1026"/>
      <c r="O344" s="1026"/>
      <c r="P344" s="1026"/>
      <c r="Q344" s="1026"/>
      <c r="R344" s="1025"/>
      <c r="S344" s="1025"/>
      <c r="T344" s="1026"/>
      <c r="U344" s="1026"/>
      <c r="V344" s="1026"/>
      <c r="W344" s="1025"/>
      <c r="X344" s="1026"/>
      <c r="Y344" s="1026"/>
      <c r="Z344" s="1025"/>
      <c r="AA344" s="1026"/>
      <c r="AB344" s="1025"/>
      <c r="AC344" s="1025"/>
      <c r="AD344" s="1025"/>
      <c r="AE344" s="1026"/>
      <c r="AF344" s="1025"/>
      <c r="AG344" s="1025"/>
    </row>
    <row r="345" spans="1:33">
      <c r="A345" s="1026"/>
      <c r="B345" s="1026"/>
      <c r="C345" s="1025"/>
      <c r="D345" s="1025"/>
      <c r="E345" s="1025"/>
      <c r="F345" s="1025"/>
      <c r="G345" s="1025"/>
      <c r="H345" s="1025"/>
      <c r="I345" s="1025"/>
      <c r="J345" s="1026"/>
      <c r="K345" s="1025"/>
      <c r="L345" s="1025"/>
      <c r="M345" s="1069"/>
      <c r="N345" s="1026"/>
      <c r="O345" s="1026"/>
      <c r="P345" s="1026"/>
      <c r="Q345" s="1026"/>
      <c r="R345" s="1025"/>
      <c r="S345" s="1025"/>
      <c r="T345" s="1026"/>
      <c r="U345" s="1026"/>
      <c r="V345" s="1026"/>
      <c r="W345" s="1025"/>
      <c r="X345" s="1026"/>
      <c r="Y345" s="1026"/>
      <c r="Z345" s="1025"/>
      <c r="AA345" s="1026"/>
      <c r="AB345" s="1025"/>
      <c r="AC345" s="1025"/>
      <c r="AD345" s="1025"/>
      <c r="AE345" s="1026"/>
      <c r="AF345" s="1025"/>
      <c r="AG345" s="1025"/>
    </row>
    <row r="346" spans="1:33">
      <c r="A346" s="1026"/>
      <c r="B346" s="1026"/>
      <c r="C346" s="1025"/>
      <c r="D346" s="1025"/>
      <c r="E346" s="1025"/>
      <c r="F346" s="1025"/>
      <c r="G346" s="1025"/>
      <c r="H346" s="1025"/>
      <c r="I346" s="1025"/>
      <c r="J346" s="1026"/>
      <c r="K346" s="1025"/>
      <c r="L346" s="1025"/>
      <c r="M346" s="1069"/>
      <c r="N346" s="1026"/>
      <c r="O346" s="1026"/>
      <c r="P346" s="1026"/>
      <c r="Q346" s="1026"/>
      <c r="R346" s="1025"/>
      <c r="S346" s="1025"/>
      <c r="T346" s="1026"/>
      <c r="U346" s="1026"/>
      <c r="V346" s="1026"/>
      <c r="W346" s="1025"/>
      <c r="X346" s="1026"/>
      <c r="Y346" s="1026"/>
      <c r="Z346" s="1025"/>
      <c r="AA346" s="1026"/>
      <c r="AB346" s="1025"/>
      <c r="AC346" s="1025"/>
      <c r="AD346" s="1025"/>
      <c r="AE346" s="1026"/>
      <c r="AF346" s="1025"/>
      <c r="AG346" s="1025"/>
    </row>
    <row r="347" spans="1:33">
      <c r="A347" s="1026"/>
      <c r="B347" s="1026"/>
      <c r="C347" s="1025"/>
      <c r="D347" s="1025"/>
      <c r="E347" s="1025"/>
      <c r="F347" s="1025"/>
      <c r="G347" s="1025"/>
      <c r="H347" s="1025"/>
      <c r="I347" s="1025"/>
      <c r="J347" s="1026"/>
      <c r="K347" s="1025"/>
      <c r="L347" s="1025"/>
      <c r="M347" s="1069"/>
      <c r="N347" s="1026"/>
      <c r="O347" s="1026"/>
      <c r="P347" s="1026"/>
      <c r="Q347" s="1026"/>
      <c r="R347" s="1025"/>
      <c r="S347" s="1025"/>
      <c r="T347" s="1026"/>
      <c r="U347" s="1026"/>
      <c r="V347" s="1026"/>
      <c r="W347" s="1025"/>
      <c r="X347" s="1026"/>
      <c r="Y347" s="1026"/>
      <c r="Z347" s="1025"/>
      <c r="AA347" s="1026"/>
      <c r="AB347" s="1025"/>
      <c r="AC347" s="1025"/>
      <c r="AD347" s="1025"/>
      <c r="AE347" s="1026"/>
      <c r="AF347" s="1025"/>
      <c r="AG347" s="1025"/>
    </row>
    <row r="348" spans="1:33">
      <c r="A348" s="1026"/>
      <c r="B348" s="1026"/>
      <c r="C348" s="1025"/>
      <c r="D348" s="1025"/>
      <c r="E348" s="1025"/>
      <c r="F348" s="1025"/>
      <c r="G348" s="1025"/>
      <c r="H348" s="1025"/>
      <c r="I348" s="1025"/>
      <c r="J348" s="1026"/>
      <c r="K348" s="1025"/>
      <c r="L348" s="1025"/>
      <c r="M348" s="1069"/>
      <c r="N348" s="1026"/>
      <c r="O348" s="1026"/>
      <c r="P348" s="1026"/>
      <c r="Q348" s="1026"/>
      <c r="R348" s="1025"/>
      <c r="S348" s="1025"/>
      <c r="T348" s="1026"/>
      <c r="U348" s="1026"/>
      <c r="V348" s="1026"/>
      <c r="W348" s="1025"/>
      <c r="X348" s="1026"/>
      <c r="Y348" s="1026"/>
      <c r="Z348" s="1025"/>
      <c r="AA348" s="1026"/>
      <c r="AB348" s="1025"/>
      <c r="AC348" s="1025"/>
      <c r="AD348" s="1025"/>
      <c r="AE348" s="1026"/>
      <c r="AF348" s="1025"/>
      <c r="AG348" s="1025"/>
    </row>
    <row r="349" spans="1:33">
      <c r="A349" s="1026"/>
      <c r="B349" s="1026"/>
      <c r="C349" s="1025"/>
      <c r="D349" s="1025"/>
      <c r="E349" s="1025"/>
      <c r="F349" s="1025"/>
      <c r="G349" s="1025"/>
      <c r="H349" s="1025"/>
      <c r="I349" s="1025"/>
      <c r="J349" s="1026"/>
      <c r="K349" s="1025"/>
      <c r="L349" s="1025"/>
      <c r="M349" s="1069"/>
      <c r="N349" s="1026"/>
      <c r="O349" s="1026"/>
      <c r="P349" s="1026"/>
      <c r="Q349" s="1026"/>
      <c r="R349" s="1025"/>
      <c r="S349" s="1025"/>
      <c r="T349" s="1026"/>
      <c r="U349" s="1026"/>
      <c r="V349" s="1026"/>
      <c r="W349" s="1025"/>
      <c r="X349" s="1026"/>
      <c r="Y349" s="1026"/>
      <c r="Z349" s="1025"/>
      <c r="AA349" s="1026"/>
      <c r="AB349" s="1025"/>
      <c r="AC349" s="1025"/>
      <c r="AD349" s="1025"/>
      <c r="AE349" s="1026"/>
      <c r="AF349" s="1025"/>
      <c r="AG349" s="1025"/>
    </row>
    <row r="350" spans="1:33">
      <c r="A350" s="1026"/>
      <c r="B350" s="1026"/>
      <c r="C350" s="1025"/>
      <c r="D350" s="1025"/>
      <c r="E350" s="1025"/>
      <c r="F350" s="1025"/>
      <c r="G350" s="1025"/>
      <c r="H350" s="1025"/>
      <c r="I350" s="1025"/>
      <c r="J350" s="1026"/>
      <c r="K350" s="1025"/>
      <c r="L350" s="1025"/>
      <c r="M350" s="1069"/>
      <c r="N350" s="1026"/>
      <c r="O350" s="1026"/>
      <c r="P350" s="1026"/>
      <c r="Q350" s="1026"/>
      <c r="R350" s="1025"/>
      <c r="S350" s="1025"/>
      <c r="T350" s="1026"/>
      <c r="U350" s="1026"/>
      <c r="V350" s="1026"/>
      <c r="W350" s="1025"/>
      <c r="X350" s="1026"/>
      <c r="Y350" s="1026"/>
      <c r="Z350" s="1025"/>
      <c r="AA350" s="1026"/>
      <c r="AB350" s="1025"/>
      <c r="AC350" s="1025"/>
      <c r="AD350" s="1025"/>
      <c r="AE350" s="1026"/>
      <c r="AF350" s="1025"/>
      <c r="AG350" s="1025"/>
    </row>
    <row r="351" spans="1:33">
      <c r="A351" s="1026"/>
      <c r="B351" s="1026"/>
      <c r="C351" s="1025"/>
      <c r="D351" s="1025"/>
      <c r="E351" s="1025"/>
      <c r="F351" s="1025"/>
      <c r="G351" s="1025"/>
      <c r="H351" s="1025"/>
      <c r="I351" s="1025"/>
      <c r="J351" s="1026"/>
      <c r="K351" s="1025"/>
      <c r="L351" s="1025"/>
      <c r="M351" s="1069"/>
      <c r="N351" s="1026"/>
      <c r="O351" s="1026"/>
      <c r="P351" s="1026"/>
      <c r="Q351" s="1026"/>
      <c r="R351" s="1025"/>
      <c r="S351" s="1025"/>
      <c r="T351" s="1026"/>
      <c r="U351" s="1026"/>
      <c r="V351" s="1026"/>
      <c r="W351" s="1025"/>
      <c r="X351" s="1026"/>
      <c r="Y351" s="1026"/>
      <c r="Z351" s="1025"/>
      <c r="AA351" s="1026"/>
      <c r="AB351" s="1025"/>
      <c r="AC351" s="1025"/>
      <c r="AD351" s="1025"/>
      <c r="AE351" s="1026"/>
      <c r="AF351" s="1025"/>
      <c r="AG351" s="1025"/>
    </row>
    <row r="352" spans="1:33">
      <c r="A352" s="1026"/>
      <c r="B352" s="1026"/>
      <c r="C352" s="1025"/>
      <c r="D352" s="1025"/>
      <c r="E352" s="1025"/>
      <c r="F352" s="1025"/>
      <c r="G352" s="1025"/>
      <c r="H352" s="1025"/>
      <c r="I352" s="1025"/>
      <c r="J352" s="1026"/>
      <c r="K352" s="1025"/>
      <c r="L352" s="1025"/>
      <c r="M352" s="1069"/>
      <c r="N352" s="1026"/>
      <c r="O352" s="1026"/>
      <c r="P352" s="1026"/>
      <c r="Q352" s="1026"/>
      <c r="R352" s="1025"/>
      <c r="S352" s="1025"/>
      <c r="T352" s="1026"/>
      <c r="U352" s="1026"/>
      <c r="V352" s="1026"/>
      <c r="W352" s="1025"/>
      <c r="X352" s="1026"/>
      <c r="Y352" s="1026"/>
      <c r="Z352" s="1025"/>
      <c r="AA352" s="1026"/>
      <c r="AB352" s="1025"/>
      <c r="AC352" s="1025"/>
      <c r="AD352" s="1025"/>
      <c r="AE352" s="1026"/>
      <c r="AF352" s="1025"/>
      <c r="AG352" s="1025"/>
    </row>
    <row r="353" spans="1:33">
      <c r="A353" s="1026"/>
      <c r="B353" s="1026"/>
      <c r="C353" s="1025"/>
      <c r="D353" s="1025"/>
      <c r="E353" s="1025"/>
      <c r="F353" s="1025"/>
      <c r="G353" s="1025"/>
      <c r="H353" s="1025"/>
      <c r="I353" s="1025"/>
      <c r="J353" s="1026"/>
      <c r="K353" s="1025"/>
      <c r="L353" s="1025"/>
      <c r="M353" s="1069"/>
      <c r="N353" s="1026"/>
      <c r="O353" s="1026"/>
      <c r="P353" s="1026"/>
      <c r="Q353" s="1026"/>
      <c r="R353" s="1025"/>
      <c r="S353" s="1025"/>
      <c r="T353" s="1026"/>
      <c r="U353" s="1026"/>
      <c r="V353" s="1026"/>
      <c r="W353" s="1025"/>
      <c r="X353" s="1026"/>
      <c r="Y353" s="1026"/>
      <c r="Z353" s="1025"/>
      <c r="AA353" s="1026"/>
      <c r="AB353" s="1025"/>
      <c r="AC353" s="1025"/>
      <c r="AD353" s="1025"/>
      <c r="AE353" s="1026"/>
      <c r="AF353" s="1025"/>
      <c r="AG353" s="1025"/>
    </row>
    <row r="354" spans="1:33">
      <c r="A354" s="1026"/>
      <c r="B354" s="1026"/>
      <c r="C354" s="1025"/>
      <c r="D354" s="1025"/>
      <c r="E354" s="1025"/>
      <c r="F354" s="1025"/>
      <c r="G354" s="1025"/>
      <c r="H354" s="1025"/>
      <c r="I354" s="1025"/>
      <c r="J354" s="1026"/>
      <c r="K354" s="1025"/>
      <c r="L354" s="1025"/>
      <c r="M354" s="1069"/>
      <c r="N354" s="1026"/>
      <c r="O354" s="1026"/>
      <c r="P354" s="1026"/>
      <c r="Q354" s="1026"/>
      <c r="R354" s="1025"/>
      <c r="S354" s="1025"/>
      <c r="T354" s="1026"/>
      <c r="U354" s="1026"/>
      <c r="V354" s="1026"/>
      <c r="W354" s="1025"/>
      <c r="X354" s="1026"/>
      <c r="Y354" s="1026"/>
      <c r="Z354" s="1025"/>
      <c r="AA354" s="1026"/>
      <c r="AB354" s="1025"/>
      <c r="AC354" s="1025"/>
      <c r="AD354" s="1025"/>
      <c r="AE354" s="1026"/>
      <c r="AF354" s="1025"/>
      <c r="AG354" s="1025"/>
    </row>
    <row r="355" spans="1:33">
      <c r="A355" s="1026"/>
      <c r="B355" s="1026"/>
      <c r="C355" s="1025"/>
      <c r="D355" s="1025"/>
      <c r="E355" s="1025"/>
      <c r="F355" s="1025"/>
      <c r="G355" s="1025"/>
      <c r="H355" s="1025"/>
      <c r="I355" s="1025"/>
      <c r="J355" s="1026"/>
      <c r="K355" s="1025"/>
      <c r="L355" s="1025"/>
      <c r="M355" s="1069"/>
      <c r="N355" s="1026"/>
      <c r="O355" s="1026"/>
      <c r="P355" s="1026"/>
      <c r="Q355" s="1026"/>
      <c r="R355" s="1025"/>
      <c r="S355" s="1025"/>
      <c r="T355" s="1026"/>
      <c r="U355" s="1026"/>
      <c r="V355" s="1026"/>
      <c r="W355" s="1025"/>
      <c r="X355" s="1026"/>
      <c r="Y355" s="1026"/>
      <c r="Z355" s="1025"/>
      <c r="AA355" s="1026"/>
      <c r="AB355" s="1025"/>
      <c r="AC355" s="1025"/>
      <c r="AD355" s="1025"/>
      <c r="AE355" s="1026"/>
      <c r="AF355" s="1025"/>
      <c r="AG355" s="1025"/>
    </row>
    <row r="356" spans="1:33">
      <c r="A356" s="1026"/>
      <c r="B356" s="1026"/>
      <c r="C356" s="1025"/>
      <c r="D356" s="1025"/>
      <c r="E356" s="1025"/>
      <c r="F356" s="1025"/>
      <c r="G356" s="1025"/>
      <c r="H356" s="1025"/>
      <c r="I356" s="1025"/>
      <c r="J356" s="1026"/>
      <c r="K356" s="1025"/>
      <c r="L356" s="1025"/>
      <c r="M356" s="1069"/>
      <c r="N356" s="1026"/>
      <c r="O356" s="1026"/>
      <c r="P356" s="1026"/>
      <c r="Q356" s="1026"/>
      <c r="R356" s="1025"/>
      <c r="S356" s="1025"/>
      <c r="T356" s="1026"/>
      <c r="U356" s="1026"/>
      <c r="V356" s="1026"/>
      <c r="W356" s="1025"/>
      <c r="X356" s="1026"/>
      <c r="Y356" s="1026"/>
      <c r="Z356" s="1025"/>
      <c r="AA356" s="1026"/>
      <c r="AB356" s="1025"/>
      <c r="AC356" s="1025"/>
      <c r="AD356" s="1025"/>
      <c r="AE356" s="1026"/>
      <c r="AF356" s="1025"/>
      <c r="AG356" s="1025"/>
    </row>
    <row r="357" spans="1:33">
      <c r="A357" s="1026"/>
      <c r="B357" s="1026"/>
      <c r="C357" s="1025"/>
      <c r="D357" s="1025"/>
      <c r="E357" s="1025"/>
      <c r="F357" s="1025"/>
      <c r="G357" s="1025"/>
      <c r="H357" s="1025"/>
      <c r="I357" s="1025"/>
      <c r="J357" s="1026"/>
      <c r="K357" s="1025"/>
      <c r="L357" s="1025"/>
      <c r="M357" s="1069"/>
      <c r="N357" s="1026"/>
      <c r="O357" s="1026"/>
      <c r="P357" s="1026"/>
      <c r="Q357" s="1026"/>
      <c r="R357" s="1025"/>
      <c r="S357" s="1025"/>
      <c r="T357" s="1026"/>
      <c r="U357" s="1026"/>
      <c r="V357" s="1026"/>
      <c r="W357" s="1025"/>
      <c r="X357" s="1026"/>
      <c r="Y357" s="1026"/>
      <c r="Z357" s="1025"/>
      <c r="AA357" s="1026"/>
      <c r="AB357" s="1025"/>
      <c r="AC357" s="1025"/>
      <c r="AD357" s="1025"/>
      <c r="AE357" s="1026"/>
      <c r="AF357" s="1025"/>
      <c r="AG357" s="1025"/>
    </row>
    <row r="358" spans="1:33">
      <c r="A358" s="1026"/>
      <c r="B358" s="1026"/>
      <c r="C358" s="1025"/>
      <c r="D358" s="1025"/>
      <c r="E358" s="1025"/>
      <c r="F358" s="1025"/>
      <c r="G358" s="1025"/>
      <c r="H358" s="1025"/>
      <c r="I358" s="1025"/>
      <c r="J358" s="1026"/>
      <c r="K358" s="1025"/>
      <c r="L358" s="1025"/>
      <c r="M358" s="1069"/>
      <c r="N358" s="1026"/>
      <c r="O358" s="1026"/>
      <c r="P358" s="1026"/>
      <c r="Q358" s="1026"/>
      <c r="R358" s="1025"/>
      <c r="S358" s="1025"/>
      <c r="T358" s="1026"/>
      <c r="U358" s="1026"/>
      <c r="V358" s="1026"/>
      <c r="W358" s="1025"/>
      <c r="X358" s="1026"/>
      <c r="Y358" s="1026"/>
      <c r="Z358" s="1025"/>
      <c r="AA358" s="1026"/>
      <c r="AB358" s="1025"/>
      <c r="AC358" s="1025"/>
      <c r="AD358" s="1025"/>
      <c r="AE358" s="1026"/>
      <c r="AF358" s="1025"/>
      <c r="AG358" s="1025"/>
    </row>
    <row r="359" spans="1:33">
      <c r="A359" s="1026"/>
      <c r="B359" s="1026"/>
      <c r="C359" s="1025"/>
      <c r="D359" s="1025"/>
      <c r="E359" s="1025"/>
      <c r="F359" s="1025"/>
      <c r="G359" s="1025"/>
      <c r="H359" s="1025"/>
      <c r="I359" s="1025"/>
      <c r="J359" s="1026"/>
      <c r="K359" s="1025"/>
      <c r="L359" s="1025"/>
      <c r="M359" s="1069"/>
      <c r="N359" s="1026"/>
      <c r="O359" s="1026"/>
      <c r="P359" s="1026"/>
      <c r="Q359" s="1026"/>
      <c r="R359" s="1025"/>
      <c r="S359" s="1025"/>
      <c r="T359" s="1026"/>
      <c r="U359" s="1026"/>
      <c r="V359" s="1026"/>
      <c r="W359" s="1025"/>
      <c r="X359" s="1026"/>
      <c r="Y359" s="1026"/>
      <c r="Z359" s="1025"/>
      <c r="AA359" s="1026"/>
      <c r="AB359" s="1025"/>
      <c r="AC359" s="1025"/>
      <c r="AD359" s="1025"/>
      <c r="AE359" s="1026"/>
      <c r="AF359" s="1025"/>
      <c r="AG359" s="1025"/>
    </row>
    <row r="360" spans="1:33">
      <c r="A360" s="1026"/>
      <c r="B360" s="1026"/>
      <c r="C360" s="1025"/>
      <c r="D360" s="1025"/>
      <c r="E360" s="1025"/>
      <c r="F360" s="1025"/>
      <c r="G360" s="1025"/>
      <c r="H360" s="1025"/>
      <c r="I360" s="1025"/>
      <c r="J360" s="1026"/>
      <c r="K360" s="1025"/>
      <c r="L360" s="1025"/>
      <c r="M360" s="1069"/>
      <c r="N360" s="1026"/>
      <c r="O360" s="1026"/>
      <c r="P360" s="1026"/>
      <c r="Q360" s="1026"/>
      <c r="R360" s="1025"/>
      <c r="S360" s="1025"/>
      <c r="T360" s="1026"/>
      <c r="U360" s="1026"/>
      <c r="V360" s="1026"/>
      <c r="W360" s="1025"/>
      <c r="X360" s="1026"/>
      <c r="Y360" s="1026"/>
      <c r="Z360" s="1025"/>
      <c r="AA360" s="1026"/>
      <c r="AB360" s="1025"/>
      <c r="AC360" s="1025"/>
      <c r="AD360" s="1025"/>
      <c r="AE360" s="1026"/>
      <c r="AF360" s="1025"/>
      <c r="AG360" s="1025"/>
    </row>
    <row r="361" spans="1:33">
      <c r="A361" s="1026"/>
      <c r="B361" s="1026"/>
      <c r="C361" s="1025"/>
      <c r="D361" s="1025"/>
      <c r="E361" s="1025"/>
      <c r="F361" s="1025"/>
      <c r="G361" s="1025"/>
      <c r="H361" s="1025"/>
      <c r="I361" s="1025"/>
      <c r="J361" s="1026"/>
      <c r="K361" s="1025"/>
      <c r="L361" s="1025"/>
      <c r="M361" s="1069"/>
      <c r="N361" s="1026"/>
      <c r="O361" s="1026"/>
      <c r="P361" s="1026"/>
      <c r="Q361" s="1026"/>
      <c r="R361" s="1025"/>
      <c r="S361" s="1025"/>
      <c r="T361" s="1026"/>
      <c r="U361" s="1026"/>
      <c r="V361" s="1026"/>
      <c r="W361" s="1025"/>
      <c r="X361" s="1026"/>
      <c r="Y361" s="1026"/>
      <c r="Z361" s="1025"/>
      <c r="AA361" s="1026"/>
      <c r="AB361" s="1025"/>
      <c r="AC361" s="1025"/>
      <c r="AD361" s="1025"/>
      <c r="AE361" s="1026"/>
      <c r="AF361" s="1025"/>
      <c r="AG361" s="1025"/>
    </row>
    <row r="362" spans="1:33">
      <c r="A362" s="1026"/>
      <c r="B362" s="1026"/>
      <c r="C362" s="1025"/>
      <c r="D362" s="1025"/>
      <c r="E362" s="1025"/>
      <c r="F362" s="1025"/>
      <c r="G362" s="1025"/>
      <c r="H362" s="1025"/>
      <c r="I362" s="1025"/>
      <c r="J362" s="1026"/>
      <c r="K362" s="1025"/>
      <c r="L362" s="1025"/>
      <c r="M362" s="1069"/>
      <c r="N362" s="1026"/>
      <c r="O362" s="1026"/>
      <c r="P362" s="1026"/>
      <c r="Q362" s="1026"/>
      <c r="R362" s="1025"/>
      <c r="S362" s="1025"/>
      <c r="T362" s="1026"/>
      <c r="U362" s="1026"/>
      <c r="V362" s="1026"/>
      <c r="W362" s="1025"/>
      <c r="X362" s="1026"/>
      <c r="Y362" s="1026"/>
      <c r="Z362" s="1025"/>
      <c r="AA362" s="1026"/>
      <c r="AB362" s="1025"/>
      <c r="AC362" s="1025"/>
      <c r="AD362" s="1025"/>
      <c r="AE362" s="1026"/>
      <c r="AF362" s="1025"/>
      <c r="AG362" s="1025"/>
    </row>
    <row r="363" spans="1:33">
      <c r="A363" s="1026"/>
      <c r="B363" s="1026"/>
      <c r="C363" s="1025"/>
      <c r="D363" s="1025"/>
      <c r="E363" s="1025"/>
      <c r="F363" s="1025"/>
      <c r="G363" s="1025"/>
      <c r="H363" s="1025"/>
      <c r="I363" s="1025"/>
      <c r="J363" s="1026"/>
      <c r="K363" s="1025"/>
      <c r="L363" s="1025"/>
      <c r="M363" s="1069"/>
      <c r="N363" s="1026"/>
      <c r="O363" s="1026"/>
      <c r="P363" s="1026"/>
      <c r="Q363" s="1026"/>
      <c r="R363" s="1025"/>
      <c r="S363" s="1025"/>
      <c r="T363" s="1026"/>
      <c r="U363" s="1026"/>
      <c r="V363" s="1026"/>
      <c r="W363" s="1025"/>
      <c r="X363" s="1026"/>
      <c r="Y363" s="1026"/>
      <c r="Z363" s="1025"/>
      <c r="AA363" s="1026"/>
      <c r="AB363" s="1025"/>
      <c r="AC363" s="1025"/>
      <c r="AD363" s="1025"/>
      <c r="AE363" s="1026"/>
      <c r="AF363" s="1025"/>
      <c r="AG363" s="1025"/>
    </row>
    <row r="364" spans="1:33">
      <c r="A364" s="1026"/>
      <c r="B364" s="1026"/>
      <c r="C364" s="1025"/>
      <c r="D364" s="1025"/>
      <c r="E364" s="1025"/>
      <c r="F364" s="1025"/>
      <c r="G364" s="1025"/>
      <c r="H364" s="1025"/>
      <c r="I364" s="1025"/>
      <c r="J364" s="1026"/>
      <c r="K364" s="1025"/>
      <c r="L364" s="1025"/>
      <c r="M364" s="1069"/>
      <c r="N364" s="1026"/>
      <c r="O364" s="1026"/>
      <c r="P364" s="1026"/>
      <c r="Q364" s="1026"/>
      <c r="R364" s="1025"/>
      <c r="S364" s="1025"/>
      <c r="T364" s="1026"/>
      <c r="U364" s="1026"/>
      <c r="V364" s="1026"/>
      <c r="W364" s="1025"/>
      <c r="X364" s="1026"/>
      <c r="Y364" s="1026"/>
      <c r="Z364" s="1025"/>
      <c r="AA364" s="1026"/>
      <c r="AB364" s="1025"/>
      <c r="AC364" s="1025"/>
      <c r="AD364" s="1025"/>
      <c r="AE364" s="1026"/>
      <c r="AF364" s="1025"/>
      <c r="AG364" s="1025"/>
    </row>
    <row r="365" spans="1:33">
      <c r="A365" s="1026"/>
      <c r="B365" s="1026"/>
      <c r="C365" s="1025"/>
      <c r="D365" s="1025"/>
      <c r="E365" s="1025"/>
      <c r="F365" s="1025"/>
      <c r="G365" s="1025"/>
      <c r="H365" s="1025"/>
      <c r="I365" s="1025"/>
      <c r="J365" s="1026"/>
      <c r="K365" s="1025"/>
      <c r="L365" s="1025"/>
      <c r="M365" s="1069"/>
      <c r="N365" s="1026"/>
      <c r="O365" s="1026"/>
      <c r="P365" s="1026"/>
      <c r="Q365" s="1026"/>
      <c r="R365" s="1025"/>
      <c r="S365" s="1025"/>
      <c r="T365" s="1026"/>
      <c r="U365" s="1026"/>
      <c r="V365" s="1026"/>
      <c r="W365" s="1025"/>
      <c r="X365" s="1026"/>
      <c r="Y365" s="1026"/>
      <c r="Z365" s="1025"/>
      <c r="AA365" s="1026"/>
      <c r="AB365" s="1025"/>
      <c r="AC365" s="1025"/>
      <c r="AD365" s="1025"/>
      <c r="AE365" s="1026"/>
      <c r="AF365" s="1025"/>
      <c r="AG365" s="1025"/>
    </row>
    <row r="366" spans="1:33">
      <c r="A366" s="1026"/>
      <c r="B366" s="1026"/>
      <c r="C366" s="1025"/>
      <c r="D366" s="1025"/>
      <c r="E366" s="1025"/>
      <c r="F366" s="1025"/>
      <c r="G366" s="1025"/>
      <c r="H366" s="1025"/>
      <c r="I366" s="1025"/>
      <c r="J366" s="1026"/>
      <c r="K366" s="1025"/>
      <c r="L366" s="1025"/>
      <c r="M366" s="1069"/>
      <c r="N366" s="1026"/>
      <c r="O366" s="1026"/>
      <c r="P366" s="1026"/>
      <c r="Q366" s="1026"/>
      <c r="R366" s="1025"/>
      <c r="S366" s="1025"/>
      <c r="T366" s="1026"/>
      <c r="U366" s="1026"/>
      <c r="V366" s="1026"/>
      <c r="W366" s="1025"/>
      <c r="X366" s="1026"/>
      <c r="Y366" s="1026"/>
      <c r="Z366" s="1025"/>
      <c r="AA366" s="1026"/>
      <c r="AB366" s="1025"/>
      <c r="AC366" s="1025"/>
      <c r="AD366" s="1025"/>
      <c r="AE366" s="1026"/>
      <c r="AF366" s="1025"/>
      <c r="AG366" s="1025"/>
    </row>
    <row r="367" spans="1:33">
      <c r="A367" s="1026"/>
      <c r="B367" s="1026"/>
      <c r="C367" s="1025"/>
      <c r="D367" s="1025"/>
      <c r="E367" s="1025"/>
      <c r="F367" s="1025"/>
      <c r="G367" s="1025"/>
      <c r="H367" s="1025"/>
      <c r="I367" s="1025"/>
      <c r="J367" s="1026"/>
      <c r="K367" s="1025"/>
      <c r="L367" s="1025"/>
      <c r="M367" s="1069"/>
      <c r="N367" s="1026"/>
      <c r="O367" s="1026"/>
      <c r="P367" s="1026"/>
      <c r="Q367" s="1026"/>
      <c r="R367" s="1025"/>
      <c r="S367" s="1025"/>
      <c r="T367" s="1026"/>
      <c r="U367" s="1026"/>
      <c r="V367" s="1026"/>
      <c r="W367" s="1025"/>
      <c r="X367" s="1026"/>
      <c r="Y367" s="1026"/>
      <c r="Z367" s="1025"/>
      <c r="AA367" s="1026"/>
      <c r="AB367" s="1025"/>
      <c r="AC367" s="1025"/>
      <c r="AD367" s="1025"/>
      <c r="AE367" s="1026"/>
      <c r="AF367" s="1025"/>
      <c r="AG367" s="1025"/>
    </row>
    <row r="368" spans="1:33">
      <c r="A368" s="1026"/>
      <c r="B368" s="1026"/>
      <c r="C368" s="1025"/>
      <c r="D368" s="1025"/>
      <c r="E368" s="1025"/>
      <c r="F368" s="1025"/>
      <c r="G368" s="1025"/>
      <c r="H368" s="1025"/>
      <c r="I368" s="1025"/>
      <c r="J368" s="1026"/>
      <c r="K368" s="1025"/>
      <c r="L368" s="1025"/>
      <c r="M368" s="1069"/>
      <c r="N368" s="1026"/>
      <c r="O368" s="1026"/>
      <c r="P368" s="1026"/>
      <c r="Q368" s="1026"/>
      <c r="R368" s="1025"/>
      <c r="S368" s="1025"/>
      <c r="T368" s="1026"/>
      <c r="U368" s="1026"/>
      <c r="V368" s="1026"/>
      <c r="W368" s="1025"/>
      <c r="X368" s="1026"/>
      <c r="Y368" s="1026"/>
      <c r="Z368" s="1025"/>
      <c r="AA368" s="1026"/>
      <c r="AB368" s="1025"/>
      <c r="AC368" s="1025"/>
      <c r="AD368" s="1025"/>
      <c r="AE368" s="1026"/>
      <c r="AF368" s="1025"/>
      <c r="AG368" s="1025"/>
    </row>
    <row r="369" spans="1:33">
      <c r="A369" s="1026"/>
      <c r="B369" s="1026"/>
      <c r="C369" s="1025"/>
      <c r="D369" s="1025"/>
      <c r="E369" s="1025"/>
      <c r="F369" s="1025"/>
      <c r="G369" s="1025"/>
      <c r="H369" s="1025"/>
      <c r="I369" s="1025"/>
      <c r="J369" s="1026"/>
      <c r="K369" s="1025"/>
      <c r="L369" s="1025"/>
      <c r="M369" s="1069"/>
      <c r="N369" s="1026"/>
      <c r="O369" s="1026"/>
      <c r="P369" s="1026"/>
      <c r="Q369" s="1026"/>
      <c r="R369" s="1025"/>
      <c r="S369" s="1025"/>
      <c r="T369" s="1026"/>
      <c r="U369" s="1026"/>
      <c r="V369" s="1026"/>
      <c r="W369" s="1025"/>
      <c r="X369" s="1026"/>
      <c r="Y369" s="1026"/>
      <c r="Z369" s="1025"/>
      <c r="AA369" s="1026"/>
      <c r="AB369" s="1025"/>
      <c r="AC369" s="1025"/>
      <c r="AD369" s="1025"/>
      <c r="AE369" s="1026"/>
      <c r="AF369" s="1025"/>
      <c r="AG369" s="1025"/>
    </row>
    <row r="370" spans="1:33">
      <c r="A370" s="1026"/>
      <c r="B370" s="1026"/>
      <c r="C370" s="1025"/>
      <c r="D370" s="1025"/>
      <c r="E370" s="1025"/>
      <c r="F370" s="1025"/>
      <c r="G370" s="1025"/>
      <c r="H370" s="1025"/>
      <c r="I370" s="1025"/>
      <c r="J370" s="1026"/>
      <c r="K370" s="1025"/>
      <c r="L370" s="1025"/>
      <c r="M370" s="1069"/>
      <c r="N370" s="1026"/>
      <c r="O370" s="1026"/>
      <c r="P370" s="1026"/>
      <c r="Q370" s="1026"/>
      <c r="R370" s="1025"/>
      <c r="S370" s="1025"/>
      <c r="T370" s="1026"/>
      <c r="U370" s="1026"/>
      <c r="V370" s="1026"/>
      <c r="W370" s="1025"/>
      <c r="X370" s="1026"/>
      <c r="Y370" s="1026"/>
      <c r="Z370" s="1025"/>
      <c r="AA370" s="1026"/>
      <c r="AB370" s="1025"/>
      <c r="AC370" s="1025"/>
      <c r="AD370" s="1025"/>
      <c r="AE370" s="1026"/>
      <c r="AF370" s="1025"/>
      <c r="AG370" s="1025"/>
    </row>
    <row r="371" spans="1:33">
      <c r="A371" s="1026"/>
      <c r="B371" s="1026"/>
      <c r="C371" s="1025"/>
      <c r="D371" s="1025"/>
      <c r="E371" s="1025"/>
      <c r="F371" s="1025"/>
      <c r="G371" s="1025"/>
      <c r="H371" s="1025"/>
      <c r="I371" s="1025"/>
      <c r="J371" s="1026"/>
      <c r="K371" s="1025"/>
      <c r="L371" s="1025"/>
      <c r="M371" s="1069"/>
      <c r="N371" s="1026"/>
      <c r="O371" s="1026"/>
      <c r="P371" s="1026"/>
      <c r="Q371" s="1026"/>
      <c r="R371" s="1025"/>
      <c r="S371" s="1025"/>
      <c r="T371" s="1026"/>
      <c r="U371" s="1026"/>
      <c r="V371" s="1026"/>
      <c r="W371" s="1025"/>
      <c r="X371" s="1026"/>
      <c r="Y371" s="1026"/>
      <c r="Z371" s="1025"/>
      <c r="AA371" s="1026"/>
      <c r="AB371" s="1025"/>
      <c r="AC371" s="1025"/>
      <c r="AD371" s="1025"/>
      <c r="AE371" s="1026"/>
      <c r="AF371" s="1025"/>
      <c r="AG371" s="1025"/>
    </row>
    <row r="372" spans="1:33">
      <c r="A372" s="1026"/>
      <c r="B372" s="1026"/>
      <c r="C372" s="1025"/>
      <c r="D372" s="1025"/>
      <c r="E372" s="1025"/>
      <c r="F372" s="1025"/>
      <c r="G372" s="1025"/>
      <c r="H372" s="1025"/>
      <c r="I372" s="1025"/>
      <c r="J372" s="1026"/>
      <c r="K372" s="1025"/>
      <c r="L372" s="1025"/>
      <c r="M372" s="1069"/>
      <c r="N372" s="1026"/>
      <c r="O372" s="1026"/>
      <c r="P372" s="1026"/>
      <c r="Q372" s="1026"/>
      <c r="R372" s="1025"/>
      <c r="S372" s="1025"/>
      <c r="T372" s="1026"/>
      <c r="U372" s="1026"/>
      <c r="V372" s="1026"/>
      <c r="W372" s="1025"/>
      <c r="X372" s="1026"/>
      <c r="Y372" s="1026"/>
      <c r="Z372" s="1025"/>
      <c r="AA372" s="1026"/>
      <c r="AB372" s="1025"/>
      <c r="AC372" s="1025"/>
      <c r="AD372" s="1025"/>
      <c r="AE372" s="1026"/>
      <c r="AF372" s="1025"/>
      <c r="AG372" s="1025"/>
    </row>
    <row r="373" spans="1:33">
      <c r="A373" s="1026"/>
      <c r="B373" s="1026"/>
      <c r="C373" s="1025"/>
      <c r="D373" s="1025"/>
      <c r="E373" s="1025"/>
      <c r="F373" s="1025"/>
      <c r="G373" s="1025"/>
      <c r="H373" s="1025"/>
      <c r="I373" s="1025"/>
      <c r="J373" s="1026"/>
      <c r="K373" s="1025"/>
      <c r="L373" s="1025"/>
      <c r="M373" s="1069"/>
      <c r="N373" s="1026"/>
      <c r="O373" s="1026"/>
      <c r="P373" s="1026"/>
      <c r="Q373" s="1026"/>
      <c r="R373" s="1025"/>
      <c r="S373" s="1025"/>
      <c r="T373" s="1026"/>
      <c r="U373" s="1026"/>
      <c r="V373" s="1026"/>
      <c r="W373" s="1025"/>
      <c r="X373" s="1026"/>
      <c r="Y373" s="1026"/>
      <c r="Z373" s="1025"/>
      <c r="AA373" s="1026"/>
      <c r="AB373" s="1025"/>
      <c r="AC373" s="1025"/>
      <c r="AD373" s="1025"/>
      <c r="AE373" s="1026"/>
      <c r="AF373" s="1025"/>
      <c r="AG373" s="1025"/>
    </row>
    <row r="374" spans="1:33">
      <c r="A374" s="1026"/>
      <c r="B374" s="1026"/>
      <c r="C374" s="1025"/>
      <c r="D374" s="1025"/>
      <c r="E374" s="1025"/>
      <c r="F374" s="1025"/>
      <c r="G374" s="1025"/>
      <c r="H374" s="1025"/>
      <c r="I374" s="1025"/>
      <c r="J374" s="1026"/>
      <c r="K374" s="1025"/>
      <c r="L374" s="1025"/>
      <c r="M374" s="1069"/>
      <c r="N374" s="1026"/>
      <c r="O374" s="1026"/>
      <c r="P374" s="1026"/>
      <c r="Q374" s="1026"/>
      <c r="R374" s="1025"/>
      <c r="S374" s="1025"/>
      <c r="T374" s="1026"/>
      <c r="U374" s="1026"/>
      <c r="V374" s="1026"/>
      <c r="W374" s="1025"/>
      <c r="X374" s="1026"/>
      <c r="Y374" s="1026"/>
      <c r="Z374" s="1025"/>
      <c r="AA374" s="1026"/>
      <c r="AB374" s="1025"/>
      <c r="AC374" s="1025"/>
      <c r="AD374" s="1025"/>
      <c r="AE374" s="1026"/>
      <c r="AF374" s="1025"/>
      <c r="AG374" s="1025"/>
    </row>
    <row r="375" spans="1:33">
      <c r="A375" s="1026"/>
      <c r="B375" s="1026"/>
      <c r="C375" s="1025"/>
      <c r="D375" s="1025"/>
      <c r="E375" s="1025"/>
      <c r="F375" s="1025"/>
      <c r="G375" s="1025"/>
      <c r="H375" s="1025"/>
      <c r="I375" s="1025"/>
      <c r="J375" s="1026"/>
      <c r="K375" s="1025"/>
      <c r="L375" s="1025"/>
      <c r="M375" s="1069"/>
      <c r="N375" s="1026"/>
      <c r="O375" s="1026"/>
      <c r="P375" s="1026"/>
      <c r="Q375" s="1026"/>
      <c r="R375" s="1025"/>
      <c r="S375" s="1025"/>
      <c r="T375" s="1026"/>
      <c r="U375" s="1026"/>
      <c r="V375" s="1026"/>
      <c r="W375" s="1025"/>
      <c r="X375" s="1026"/>
      <c r="Y375" s="1026"/>
      <c r="Z375" s="1025"/>
      <c r="AA375" s="1026"/>
      <c r="AB375" s="1025"/>
      <c r="AC375" s="1025"/>
      <c r="AD375" s="1025"/>
      <c r="AE375" s="1026"/>
      <c r="AF375" s="1025"/>
      <c r="AG375" s="1025"/>
    </row>
    <row r="376" spans="1:33">
      <c r="A376" s="1026"/>
      <c r="B376" s="1026"/>
      <c r="C376" s="1025"/>
      <c r="D376" s="1025"/>
      <c r="E376" s="1025"/>
      <c r="F376" s="1025"/>
      <c r="G376" s="1025"/>
      <c r="H376" s="1025"/>
      <c r="I376" s="1025"/>
      <c r="J376" s="1026"/>
      <c r="K376" s="1025"/>
      <c r="L376" s="1025"/>
      <c r="M376" s="1069"/>
      <c r="N376" s="1026"/>
      <c r="O376" s="1026"/>
      <c r="P376" s="1026"/>
      <c r="Q376" s="1026"/>
      <c r="R376" s="1025"/>
      <c r="S376" s="1025"/>
      <c r="T376" s="1026"/>
      <c r="U376" s="1026"/>
      <c r="V376" s="1026"/>
      <c r="W376" s="1025"/>
      <c r="X376" s="1026"/>
      <c r="Y376" s="1026"/>
      <c r="Z376" s="1025"/>
      <c r="AA376" s="1026"/>
      <c r="AB376" s="1025"/>
      <c r="AC376" s="1025"/>
      <c r="AD376" s="1025"/>
      <c r="AE376" s="1026"/>
      <c r="AF376" s="1025"/>
      <c r="AG376" s="1025"/>
    </row>
    <row r="377" spans="1:33">
      <c r="A377" s="1026"/>
      <c r="B377" s="1026"/>
      <c r="C377" s="1025"/>
      <c r="D377" s="1025"/>
      <c r="E377" s="1025"/>
      <c r="F377" s="1025"/>
      <c r="G377" s="1025"/>
      <c r="H377" s="1025"/>
      <c r="I377" s="1025"/>
      <c r="J377" s="1026"/>
      <c r="K377" s="1025"/>
      <c r="L377" s="1025"/>
      <c r="M377" s="1069"/>
      <c r="N377" s="1026"/>
      <c r="O377" s="1026"/>
      <c r="P377" s="1026"/>
      <c r="Q377" s="1026"/>
      <c r="R377" s="1025"/>
      <c r="S377" s="1025"/>
      <c r="T377" s="1026"/>
      <c r="U377" s="1026"/>
      <c r="V377" s="1026"/>
      <c r="W377" s="1025"/>
      <c r="X377" s="1026"/>
      <c r="Y377" s="1026"/>
      <c r="Z377" s="1025"/>
      <c r="AA377" s="1026"/>
      <c r="AB377" s="1025"/>
      <c r="AC377" s="1025"/>
      <c r="AD377" s="1025"/>
      <c r="AE377" s="1026"/>
      <c r="AF377" s="1025"/>
      <c r="AG377" s="1025"/>
    </row>
    <row r="378" spans="1:33">
      <c r="A378" s="1026"/>
      <c r="B378" s="1026"/>
      <c r="C378" s="1025"/>
      <c r="D378" s="1025"/>
      <c r="E378" s="1025"/>
      <c r="F378" s="1025"/>
      <c r="G378" s="1025"/>
      <c r="H378" s="1025"/>
      <c r="I378" s="1025"/>
      <c r="J378" s="1026"/>
      <c r="K378" s="1025"/>
      <c r="L378" s="1025"/>
      <c r="M378" s="1069"/>
      <c r="N378" s="1026"/>
      <c r="O378" s="1026"/>
      <c r="P378" s="1026"/>
      <c r="Q378" s="1026"/>
      <c r="R378" s="1025"/>
      <c r="S378" s="1025"/>
      <c r="T378" s="1026"/>
      <c r="U378" s="1026"/>
      <c r="V378" s="1026"/>
      <c r="W378" s="1025"/>
      <c r="X378" s="1026"/>
      <c r="Y378" s="1026"/>
      <c r="Z378" s="1025"/>
      <c r="AA378" s="1026"/>
      <c r="AB378" s="1025"/>
      <c r="AC378" s="1025"/>
      <c r="AD378" s="1025"/>
      <c r="AE378" s="1026"/>
      <c r="AF378" s="1025"/>
      <c r="AG378" s="1025"/>
    </row>
    <row r="379" spans="1:33">
      <c r="A379" s="1026"/>
      <c r="B379" s="1026"/>
      <c r="C379" s="1025"/>
      <c r="D379" s="1025"/>
      <c r="E379" s="1025"/>
      <c r="F379" s="1025"/>
      <c r="G379" s="1025"/>
      <c r="H379" s="1025"/>
      <c r="I379" s="1025"/>
      <c r="J379" s="1026"/>
      <c r="K379" s="1025"/>
      <c r="L379" s="1025"/>
      <c r="M379" s="1069"/>
      <c r="N379" s="1026"/>
      <c r="O379" s="1026"/>
      <c r="P379" s="1026"/>
      <c r="Q379" s="1026"/>
      <c r="R379" s="1025"/>
      <c r="S379" s="1025"/>
      <c r="T379" s="1026"/>
      <c r="U379" s="1026"/>
      <c r="V379" s="1026"/>
      <c r="W379" s="1025"/>
      <c r="X379" s="1026"/>
      <c r="Y379" s="1026"/>
      <c r="Z379" s="1025"/>
      <c r="AA379" s="1026"/>
      <c r="AB379" s="1025"/>
      <c r="AC379" s="1025"/>
      <c r="AD379" s="1025"/>
      <c r="AE379" s="1026"/>
      <c r="AF379" s="1025"/>
      <c r="AG379" s="1025"/>
    </row>
    <row r="380" spans="1:33">
      <c r="A380" s="1026"/>
      <c r="B380" s="1026"/>
      <c r="C380" s="1025"/>
      <c r="D380" s="1025"/>
      <c r="E380" s="1025"/>
      <c r="F380" s="1025"/>
      <c r="G380" s="1025"/>
      <c r="H380" s="1025"/>
      <c r="I380" s="1025"/>
      <c r="J380" s="1026"/>
      <c r="K380" s="1025"/>
      <c r="L380" s="1025"/>
      <c r="M380" s="1069"/>
      <c r="N380" s="1026"/>
      <c r="O380" s="1026"/>
      <c r="P380" s="1026"/>
      <c r="Q380" s="1026"/>
      <c r="R380" s="1025"/>
      <c r="S380" s="1025"/>
      <c r="T380" s="1026"/>
      <c r="U380" s="1026"/>
      <c r="V380" s="1026"/>
      <c r="W380" s="1025"/>
      <c r="X380" s="1026"/>
      <c r="Y380" s="1026"/>
      <c r="Z380" s="1025"/>
      <c r="AA380" s="1026"/>
      <c r="AB380" s="1025"/>
      <c r="AC380" s="1025"/>
      <c r="AD380" s="1025"/>
      <c r="AE380" s="1026"/>
      <c r="AF380" s="1025"/>
      <c r="AG380" s="1025"/>
    </row>
    <row r="381" spans="1:33">
      <c r="A381" s="1026"/>
      <c r="B381" s="1026"/>
      <c r="C381" s="1025"/>
      <c r="D381" s="1025"/>
      <c r="E381" s="1025"/>
      <c r="F381" s="1025"/>
      <c r="G381" s="1025"/>
      <c r="H381" s="1025"/>
      <c r="I381" s="1025"/>
      <c r="J381" s="1026"/>
      <c r="K381" s="1025"/>
      <c r="L381" s="1025"/>
      <c r="M381" s="1069"/>
      <c r="N381" s="1026"/>
      <c r="O381" s="1026"/>
      <c r="P381" s="1026"/>
      <c r="Q381" s="1026"/>
      <c r="R381" s="1025"/>
      <c r="S381" s="1025"/>
      <c r="T381" s="1026"/>
      <c r="U381" s="1026"/>
      <c r="V381" s="1026"/>
      <c r="W381" s="1025"/>
      <c r="X381" s="1026"/>
      <c r="Y381" s="1026"/>
      <c r="Z381" s="1025"/>
      <c r="AA381" s="1026"/>
      <c r="AB381" s="1025"/>
      <c r="AC381" s="1025"/>
      <c r="AD381" s="1025"/>
      <c r="AE381" s="1026"/>
      <c r="AF381" s="1025"/>
      <c r="AG381" s="1025"/>
    </row>
    <row r="382" spans="1:33">
      <c r="A382" s="1026"/>
      <c r="B382" s="1026"/>
      <c r="C382" s="1025"/>
      <c r="D382" s="1025"/>
      <c r="E382" s="1025"/>
      <c r="F382" s="1025"/>
      <c r="G382" s="1025"/>
      <c r="H382" s="1025"/>
      <c r="I382" s="1025"/>
      <c r="J382" s="1026"/>
      <c r="K382" s="1025"/>
      <c r="L382" s="1025"/>
      <c r="M382" s="1069"/>
      <c r="N382" s="1026"/>
      <c r="O382" s="1026"/>
      <c r="P382" s="1026"/>
      <c r="Q382" s="1026"/>
      <c r="R382" s="1025"/>
      <c r="S382" s="1025"/>
      <c r="T382" s="1026"/>
      <c r="U382" s="1026"/>
      <c r="V382" s="1026"/>
      <c r="W382" s="1025"/>
      <c r="X382" s="1026"/>
      <c r="Y382" s="1026"/>
      <c r="Z382" s="1025"/>
      <c r="AA382" s="1026"/>
      <c r="AB382" s="1025"/>
      <c r="AC382" s="1025"/>
      <c r="AD382" s="1025"/>
      <c r="AE382" s="1026"/>
      <c r="AF382" s="1025"/>
      <c r="AG382" s="1025"/>
    </row>
    <row r="383" spans="1:33">
      <c r="A383" s="1026"/>
      <c r="B383" s="1026"/>
      <c r="C383" s="1025"/>
      <c r="D383" s="1025"/>
      <c r="E383" s="1025"/>
      <c r="F383" s="1025"/>
      <c r="G383" s="1025"/>
      <c r="H383" s="1025"/>
      <c r="I383" s="1025"/>
      <c r="J383" s="1026"/>
      <c r="K383" s="1025"/>
      <c r="L383" s="1025"/>
      <c r="M383" s="1069"/>
      <c r="N383" s="1026"/>
      <c r="O383" s="1026"/>
      <c r="P383" s="1026"/>
      <c r="Q383" s="1026"/>
      <c r="R383" s="1025"/>
      <c r="S383" s="1025"/>
      <c r="T383" s="1026"/>
      <c r="U383" s="1026"/>
      <c r="V383" s="1026"/>
      <c r="W383" s="1025"/>
      <c r="X383" s="1026"/>
      <c r="Y383" s="1026"/>
      <c r="Z383" s="1025"/>
      <c r="AA383" s="1026"/>
      <c r="AB383" s="1025"/>
      <c r="AC383" s="1025"/>
      <c r="AD383" s="1025"/>
      <c r="AE383" s="1026"/>
      <c r="AF383" s="1025"/>
      <c r="AG383" s="1025"/>
    </row>
    <row r="384" spans="1:33">
      <c r="A384" s="1026"/>
      <c r="B384" s="1026"/>
      <c r="C384" s="1025"/>
      <c r="D384" s="1025"/>
      <c r="E384" s="1025"/>
      <c r="F384" s="1025"/>
      <c r="G384" s="1025"/>
      <c r="H384" s="1025"/>
      <c r="I384" s="1025"/>
      <c r="J384" s="1026"/>
      <c r="K384" s="1025"/>
      <c r="L384" s="1025"/>
      <c r="M384" s="1069"/>
      <c r="N384" s="1026"/>
      <c r="O384" s="1026"/>
      <c r="P384" s="1026"/>
      <c r="Q384" s="1026"/>
      <c r="R384" s="1025"/>
      <c r="S384" s="1025"/>
      <c r="T384" s="1026"/>
      <c r="U384" s="1026"/>
      <c r="V384" s="1026"/>
      <c r="W384" s="1025"/>
      <c r="X384" s="1026"/>
      <c r="Y384" s="1026"/>
      <c r="Z384" s="1025"/>
      <c r="AA384" s="1026"/>
      <c r="AB384" s="1025"/>
      <c r="AC384" s="1025"/>
      <c r="AD384" s="1025"/>
      <c r="AE384" s="1026"/>
      <c r="AF384" s="1025"/>
      <c r="AG384" s="1025"/>
    </row>
    <row r="385" spans="1:33">
      <c r="A385" s="1026"/>
      <c r="B385" s="1026"/>
      <c r="C385" s="1025"/>
      <c r="D385" s="1025"/>
      <c r="E385" s="1025"/>
      <c r="F385" s="1025"/>
      <c r="G385" s="1025"/>
      <c r="H385" s="1025"/>
      <c r="I385" s="1025"/>
      <c r="J385" s="1026"/>
      <c r="K385" s="1025"/>
      <c r="L385" s="1025"/>
      <c r="M385" s="1069"/>
      <c r="N385" s="1026"/>
      <c r="O385" s="1026"/>
      <c r="P385" s="1026"/>
      <c r="Q385" s="1026"/>
      <c r="R385" s="1025"/>
      <c r="S385" s="1025"/>
      <c r="T385" s="1026"/>
      <c r="U385" s="1026"/>
      <c r="V385" s="1026"/>
      <c r="W385" s="1025"/>
      <c r="X385" s="1026"/>
      <c r="Y385" s="1026"/>
      <c r="Z385" s="1025"/>
      <c r="AA385" s="1026"/>
      <c r="AB385" s="1025"/>
      <c r="AC385" s="1025"/>
      <c r="AD385" s="1025"/>
      <c r="AE385" s="1026"/>
      <c r="AF385" s="1025"/>
      <c r="AG385" s="1025"/>
    </row>
    <row r="386" spans="1:33">
      <c r="A386" s="1026"/>
      <c r="B386" s="1026"/>
      <c r="C386" s="1025"/>
      <c r="D386" s="1025"/>
      <c r="E386" s="1025"/>
      <c r="F386" s="1025"/>
      <c r="G386" s="1025"/>
      <c r="H386" s="1025"/>
      <c r="I386" s="1025"/>
      <c r="J386" s="1026"/>
      <c r="K386" s="1025"/>
      <c r="L386" s="1025"/>
      <c r="M386" s="1069"/>
      <c r="N386" s="1026"/>
      <c r="O386" s="1026"/>
      <c r="P386" s="1026"/>
      <c r="Q386" s="1026"/>
      <c r="R386" s="1025"/>
      <c r="S386" s="1025"/>
      <c r="T386" s="1026"/>
      <c r="U386" s="1026"/>
      <c r="V386" s="1026"/>
      <c r="W386" s="1025"/>
      <c r="X386" s="1026"/>
      <c r="Y386" s="1026"/>
      <c r="Z386" s="1025"/>
      <c r="AA386" s="1026"/>
      <c r="AB386" s="1025"/>
      <c r="AC386" s="1025"/>
      <c r="AD386" s="1025"/>
      <c r="AE386" s="1026"/>
      <c r="AF386" s="1025"/>
      <c r="AG386" s="1025"/>
    </row>
    <row r="387" spans="1:33">
      <c r="A387" s="1026"/>
      <c r="B387" s="1026"/>
      <c r="C387" s="1025"/>
      <c r="D387" s="1025"/>
      <c r="E387" s="1025"/>
      <c r="F387" s="1025"/>
      <c r="G387" s="1025"/>
      <c r="H387" s="1025"/>
      <c r="I387" s="1025"/>
      <c r="J387" s="1026"/>
      <c r="K387" s="1025"/>
      <c r="L387" s="1025"/>
      <c r="M387" s="1069"/>
      <c r="N387" s="1026"/>
      <c r="O387" s="1026"/>
      <c r="P387" s="1026"/>
      <c r="Q387" s="1026"/>
      <c r="R387" s="1025"/>
      <c r="S387" s="1025"/>
      <c r="T387" s="1026"/>
      <c r="U387" s="1026"/>
      <c r="V387" s="1026"/>
      <c r="W387" s="1025"/>
      <c r="X387" s="1026"/>
      <c r="Y387" s="1026"/>
      <c r="Z387" s="1025"/>
      <c r="AA387" s="1026"/>
      <c r="AB387" s="1025"/>
      <c r="AC387" s="1025"/>
      <c r="AD387" s="1025"/>
      <c r="AE387" s="1026"/>
      <c r="AF387" s="1025"/>
      <c r="AG387" s="1025"/>
    </row>
    <row r="388" spans="1:33">
      <c r="A388" s="1026"/>
      <c r="B388" s="1026"/>
      <c r="C388" s="1025"/>
      <c r="D388" s="1025"/>
      <c r="E388" s="1025"/>
      <c r="F388" s="1025"/>
      <c r="G388" s="1025"/>
      <c r="H388" s="1025"/>
      <c r="I388" s="1025"/>
      <c r="J388" s="1026"/>
      <c r="K388" s="1025"/>
      <c r="L388" s="1025"/>
      <c r="M388" s="1069"/>
      <c r="N388" s="1026"/>
      <c r="O388" s="1026"/>
      <c r="P388" s="1026"/>
      <c r="Q388" s="1026"/>
      <c r="R388" s="1025"/>
      <c r="S388" s="1025"/>
      <c r="T388" s="1026"/>
      <c r="U388" s="1026"/>
      <c r="V388" s="1026"/>
      <c r="W388" s="1025"/>
      <c r="X388" s="1026"/>
      <c r="Y388" s="1026"/>
      <c r="Z388" s="1025"/>
      <c r="AA388" s="1026"/>
      <c r="AB388" s="1025"/>
      <c r="AC388" s="1025"/>
      <c r="AD388" s="1025"/>
      <c r="AE388" s="1026"/>
      <c r="AF388" s="1025"/>
      <c r="AG388" s="1025"/>
    </row>
    <row r="389" spans="1:33">
      <c r="A389" s="1026"/>
      <c r="B389" s="1026"/>
      <c r="C389" s="1025"/>
      <c r="D389" s="1025"/>
      <c r="E389" s="1025"/>
      <c r="F389" s="1025"/>
      <c r="G389" s="1025"/>
      <c r="H389" s="1025"/>
      <c r="I389" s="1025"/>
      <c r="J389" s="1026"/>
      <c r="K389" s="1025"/>
      <c r="L389" s="1025"/>
      <c r="M389" s="1069"/>
      <c r="N389" s="1026"/>
      <c r="O389" s="1026"/>
      <c r="P389" s="1026"/>
      <c r="Q389" s="1026"/>
      <c r="R389" s="1025"/>
      <c r="S389" s="1025"/>
      <c r="T389" s="1026"/>
      <c r="U389" s="1026"/>
      <c r="V389" s="1026"/>
      <c r="W389" s="1025"/>
      <c r="X389" s="1026"/>
      <c r="Y389" s="1026"/>
      <c r="Z389" s="1025"/>
      <c r="AA389" s="1026"/>
      <c r="AB389" s="1025"/>
      <c r="AC389" s="1025"/>
      <c r="AD389" s="1025"/>
      <c r="AE389" s="1026"/>
      <c r="AF389" s="1025"/>
      <c r="AG389" s="1025"/>
    </row>
    <row r="390" spans="1:33">
      <c r="A390" s="1026"/>
      <c r="B390" s="1026"/>
      <c r="C390" s="1025"/>
      <c r="D390" s="1025"/>
      <c r="E390" s="1025"/>
      <c r="F390" s="1025"/>
      <c r="G390" s="1025"/>
      <c r="H390" s="1025"/>
      <c r="I390" s="1025"/>
      <c r="J390" s="1026"/>
      <c r="K390" s="1025"/>
      <c r="L390" s="1025"/>
      <c r="M390" s="1069"/>
      <c r="N390" s="1026"/>
      <c r="O390" s="1026"/>
      <c r="P390" s="1026"/>
      <c r="Q390" s="1026"/>
      <c r="R390" s="1025"/>
      <c r="S390" s="1025"/>
      <c r="T390" s="1026"/>
      <c r="U390" s="1026"/>
      <c r="V390" s="1026"/>
      <c r="W390" s="1025"/>
      <c r="X390" s="1026"/>
      <c r="Y390" s="1026"/>
      <c r="Z390" s="1025"/>
      <c r="AA390" s="1026"/>
      <c r="AB390" s="1025"/>
      <c r="AC390" s="1025"/>
      <c r="AD390" s="1025"/>
      <c r="AE390" s="1026"/>
      <c r="AF390" s="1025"/>
      <c r="AG390" s="1025"/>
    </row>
    <row r="391" spans="1:33">
      <c r="A391" s="1026"/>
      <c r="B391" s="1026"/>
      <c r="C391" s="1025"/>
      <c r="D391" s="1025"/>
      <c r="E391" s="1025"/>
      <c r="F391" s="1025"/>
      <c r="G391" s="1025"/>
      <c r="H391" s="1025"/>
      <c r="I391" s="1025"/>
      <c r="J391" s="1026"/>
      <c r="K391" s="1025"/>
      <c r="L391" s="1025"/>
      <c r="M391" s="1069"/>
      <c r="N391" s="1026"/>
      <c r="O391" s="1026"/>
      <c r="P391" s="1026"/>
      <c r="Q391" s="1026"/>
      <c r="R391" s="1025"/>
      <c r="S391" s="1025"/>
      <c r="T391" s="1026"/>
      <c r="U391" s="1026"/>
      <c r="V391" s="1026"/>
      <c r="W391" s="1025"/>
      <c r="X391" s="1026"/>
      <c r="Y391" s="1026"/>
      <c r="Z391" s="1025"/>
      <c r="AA391" s="1026"/>
      <c r="AB391" s="1025"/>
      <c r="AC391" s="1025"/>
      <c r="AD391" s="1025"/>
      <c r="AE391" s="1026"/>
      <c r="AF391" s="1025"/>
      <c r="AG391" s="1025"/>
    </row>
    <row r="392" spans="1:33">
      <c r="A392" s="1026"/>
      <c r="B392" s="1026"/>
      <c r="C392" s="1025"/>
      <c r="D392" s="1025"/>
      <c r="E392" s="1025"/>
      <c r="F392" s="1025"/>
      <c r="G392" s="1025"/>
      <c r="H392" s="1025"/>
      <c r="I392" s="1025"/>
      <c r="J392" s="1026"/>
      <c r="K392" s="1025"/>
      <c r="L392" s="1025"/>
      <c r="M392" s="1069"/>
      <c r="N392" s="1026"/>
      <c r="O392" s="1026"/>
      <c r="P392" s="1026"/>
      <c r="Q392" s="1026"/>
      <c r="R392" s="1025"/>
      <c r="S392" s="1025"/>
      <c r="T392" s="1026"/>
      <c r="U392" s="1026"/>
      <c r="V392" s="1026"/>
      <c r="W392" s="1025"/>
      <c r="X392" s="1026"/>
      <c r="Y392" s="1026"/>
      <c r="Z392" s="1025"/>
      <c r="AA392" s="1026"/>
      <c r="AB392" s="1025"/>
      <c r="AC392" s="1025"/>
      <c r="AD392" s="1025"/>
      <c r="AE392" s="1026"/>
      <c r="AF392" s="1025"/>
      <c r="AG392" s="1025"/>
    </row>
    <row r="393" spans="1:33">
      <c r="A393" s="1026"/>
      <c r="B393" s="1026"/>
      <c r="C393" s="1025"/>
      <c r="D393" s="1025"/>
      <c r="E393" s="1025"/>
      <c r="F393" s="1025"/>
      <c r="G393" s="1025"/>
      <c r="H393" s="1025"/>
      <c r="I393" s="1025"/>
      <c r="J393" s="1026"/>
      <c r="K393" s="1025"/>
      <c r="L393" s="1025"/>
      <c r="M393" s="1069"/>
      <c r="N393" s="1026"/>
      <c r="O393" s="1026"/>
      <c r="P393" s="1026"/>
      <c r="Q393" s="1026"/>
      <c r="R393" s="1025"/>
      <c r="S393" s="1025"/>
      <c r="T393" s="1026"/>
      <c r="U393" s="1026"/>
      <c r="V393" s="1026"/>
      <c r="W393" s="1025"/>
      <c r="X393" s="1026"/>
      <c r="Y393" s="1026"/>
      <c r="Z393" s="1025"/>
      <c r="AA393" s="1026"/>
      <c r="AB393" s="1025"/>
      <c r="AC393" s="1025"/>
      <c r="AD393" s="1025"/>
      <c r="AE393" s="1026"/>
      <c r="AF393" s="1025"/>
      <c r="AG393" s="1025"/>
    </row>
    <row r="394" spans="1:33">
      <c r="A394" s="1026"/>
      <c r="B394" s="1026"/>
      <c r="C394" s="1025"/>
      <c r="D394" s="1025"/>
      <c r="E394" s="1025"/>
      <c r="F394" s="1025"/>
      <c r="G394" s="1025"/>
      <c r="H394" s="1025"/>
      <c r="I394" s="1025"/>
      <c r="J394" s="1026"/>
      <c r="K394" s="1025"/>
      <c r="L394" s="1025"/>
      <c r="M394" s="1069"/>
      <c r="N394" s="1026"/>
      <c r="O394" s="1026"/>
      <c r="P394" s="1026"/>
      <c r="Q394" s="1026"/>
      <c r="R394" s="1025"/>
      <c r="S394" s="1025"/>
      <c r="T394" s="1026"/>
      <c r="U394" s="1026"/>
      <c r="V394" s="1026"/>
      <c r="W394" s="1025"/>
      <c r="X394" s="1026"/>
      <c r="Y394" s="1026"/>
      <c r="Z394" s="1025"/>
      <c r="AA394" s="1026"/>
      <c r="AB394" s="1025"/>
      <c r="AC394" s="1025"/>
      <c r="AD394" s="1025"/>
      <c r="AE394" s="1026"/>
      <c r="AF394" s="1025"/>
      <c r="AG394" s="1025"/>
    </row>
    <row r="395" spans="1:33">
      <c r="A395" s="1026"/>
      <c r="B395" s="1026"/>
      <c r="C395" s="1025"/>
      <c r="D395" s="1025"/>
      <c r="E395" s="1025"/>
      <c r="F395" s="1025"/>
      <c r="G395" s="1025"/>
      <c r="H395" s="1025"/>
      <c r="I395" s="1025"/>
      <c r="J395" s="1026"/>
      <c r="K395" s="1025"/>
      <c r="L395" s="1025"/>
      <c r="M395" s="1069"/>
      <c r="N395" s="1026"/>
      <c r="O395" s="1026"/>
      <c r="P395" s="1026"/>
      <c r="Q395" s="1026"/>
      <c r="R395" s="1025"/>
      <c r="S395" s="1025"/>
      <c r="T395" s="1026"/>
      <c r="U395" s="1026"/>
      <c r="V395" s="1026"/>
      <c r="W395" s="1025"/>
      <c r="X395" s="1026"/>
      <c r="Y395" s="1026"/>
      <c r="Z395" s="1025"/>
      <c r="AA395" s="1026"/>
      <c r="AB395" s="1025"/>
      <c r="AC395" s="1025"/>
      <c r="AD395" s="1025"/>
      <c r="AE395" s="1026"/>
      <c r="AF395" s="1025"/>
      <c r="AG395" s="1025"/>
    </row>
    <row r="396" spans="1:33">
      <c r="A396" s="1026"/>
      <c r="B396" s="1026"/>
      <c r="C396" s="1025"/>
      <c r="D396" s="1025"/>
      <c r="E396" s="1025"/>
      <c r="F396" s="1025"/>
      <c r="G396" s="1025"/>
      <c r="H396" s="1025"/>
      <c r="I396" s="1025"/>
      <c r="J396" s="1026"/>
      <c r="K396" s="1025"/>
      <c r="L396" s="1025"/>
      <c r="M396" s="1069"/>
      <c r="N396" s="1026"/>
      <c r="O396" s="1026"/>
      <c r="P396" s="1026"/>
      <c r="Q396" s="1026"/>
      <c r="R396" s="1025"/>
      <c r="S396" s="1025"/>
      <c r="T396" s="1026"/>
      <c r="U396" s="1026"/>
      <c r="V396" s="1026"/>
      <c r="W396" s="1025"/>
      <c r="X396" s="1026"/>
      <c r="Y396" s="1026"/>
      <c r="Z396" s="1025"/>
      <c r="AA396" s="1026"/>
      <c r="AB396" s="1025"/>
      <c r="AC396" s="1025"/>
      <c r="AD396" s="1025"/>
      <c r="AE396" s="1026"/>
      <c r="AF396" s="1025"/>
      <c r="AG396" s="1025"/>
    </row>
    <row r="397" spans="1:33">
      <c r="A397" s="1026"/>
      <c r="B397" s="1026"/>
      <c r="C397" s="1025"/>
      <c r="D397" s="1025"/>
      <c r="E397" s="1025"/>
      <c r="F397" s="1025"/>
      <c r="G397" s="1025"/>
      <c r="H397" s="1025"/>
      <c r="I397" s="1025"/>
      <c r="J397" s="1026"/>
      <c r="K397" s="1025"/>
      <c r="L397" s="1025"/>
      <c r="M397" s="1069"/>
      <c r="N397" s="1026"/>
      <c r="O397" s="1026"/>
      <c r="P397" s="1026"/>
      <c r="Q397" s="1026"/>
      <c r="R397" s="1025"/>
      <c r="S397" s="1025"/>
      <c r="T397" s="1026"/>
      <c r="U397" s="1026"/>
      <c r="V397" s="1026"/>
      <c r="W397" s="1025"/>
      <c r="X397" s="1026"/>
      <c r="Y397" s="1026"/>
      <c r="Z397" s="1025"/>
      <c r="AA397" s="1026"/>
      <c r="AB397" s="1025"/>
      <c r="AC397" s="1025"/>
      <c r="AD397" s="1025"/>
      <c r="AE397" s="1026"/>
      <c r="AF397" s="1025"/>
      <c r="AG397" s="1025"/>
    </row>
    <row r="398" spans="1:33">
      <c r="A398" s="1026"/>
      <c r="B398" s="1026"/>
      <c r="C398" s="1025"/>
      <c r="D398" s="1025"/>
      <c r="E398" s="1025"/>
      <c r="F398" s="1025"/>
      <c r="G398" s="1025"/>
      <c r="H398" s="1025"/>
      <c r="I398" s="1025"/>
      <c r="J398" s="1026"/>
      <c r="K398" s="1025"/>
      <c r="L398" s="1025"/>
      <c r="M398" s="1069"/>
      <c r="N398" s="1026"/>
      <c r="O398" s="1026"/>
      <c r="P398" s="1026"/>
      <c r="Q398" s="1026"/>
      <c r="R398" s="1025"/>
      <c r="S398" s="1025"/>
      <c r="T398" s="1026"/>
      <c r="U398" s="1026"/>
      <c r="V398" s="1026"/>
      <c r="W398" s="1025"/>
      <c r="X398" s="1026"/>
      <c r="Y398" s="1026"/>
      <c r="Z398" s="1025"/>
      <c r="AA398" s="1026"/>
      <c r="AB398" s="1025"/>
      <c r="AC398" s="1025"/>
      <c r="AD398" s="1025"/>
      <c r="AE398" s="1026"/>
      <c r="AF398" s="1025"/>
      <c r="AG398" s="1025"/>
    </row>
    <row r="399" spans="1:33">
      <c r="A399" s="1026"/>
      <c r="B399" s="1026"/>
      <c r="C399" s="1025"/>
      <c r="D399" s="1025"/>
      <c r="E399" s="1025"/>
      <c r="F399" s="1025"/>
      <c r="G399" s="1025"/>
      <c r="H399" s="1025"/>
      <c r="I399" s="1025"/>
      <c r="J399" s="1026"/>
      <c r="K399" s="1025"/>
      <c r="L399" s="1025"/>
      <c r="M399" s="1069"/>
      <c r="N399" s="1026"/>
      <c r="O399" s="1026"/>
      <c r="P399" s="1026"/>
      <c r="Q399" s="1026"/>
      <c r="R399" s="1025"/>
      <c r="S399" s="1025"/>
      <c r="T399" s="1026"/>
      <c r="U399" s="1026"/>
      <c r="V399" s="1026"/>
      <c r="W399" s="1025"/>
      <c r="X399" s="1026"/>
      <c r="Y399" s="1026"/>
      <c r="Z399" s="1025"/>
      <c r="AA399" s="1026"/>
      <c r="AB399" s="1025"/>
      <c r="AC399" s="1025"/>
      <c r="AD399" s="1025"/>
      <c r="AE399" s="1026"/>
      <c r="AF399" s="1025"/>
      <c r="AG399" s="1025"/>
    </row>
    <row r="400" spans="1:33">
      <c r="A400" s="1026"/>
      <c r="B400" s="1026"/>
      <c r="C400" s="1025"/>
      <c r="D400" s="1025"/>
      <c r="E400" s="1025"/>
      <c r="F400" s="1025"/>
      <c r="G400" s="1025"/>
      <c r="H400" s="1025"/>
      <c r="I400" s="1025"/>
      <c r="J400" s="1026"/>
      <c r="K400" s="1025"/>
      <c r="L400" s="1025"/>
      <c r="M400" s="1069"/>
      <c r="N400" s="1026"/>
      <c r="O400" s="1026"/>
      <c r="P400" s="1026"/>
      <c r="Q400" s="1026"/>
      <c r="R400" s="1025"/>
      <c r="S400" s="1025"/>
      <c r="T400" s="1026"/>
      <c r="U400" s="1026"/>
      <c r="V400" s="1026"/>
      <c r="W400" s="1025"/>
      <c r="X400" s="1026"/>
      <c r="Y400" s="1026"/>
      <c r="Z400" s="1025"/>
      <c r="AA400" s="1026"/>
      <c r="AB400" s="1025"/>
      <c r="AC400" s="1025"/>
      <c r="AD400" s="1025"/>
      <c r="AE400" s="1026"/>
      <c r="AF400" s="1025"/>
      <c r="AG400" s="1025"/>
    </row>
    <row r="401" spans="1:33">
      <c r="A401" s="1026"/>
      <c r="B401" s="1026"/>
      <c r="C401" s="1025"/>
      <c r="D401" s="1025"/>
      <c r="E401" s="1025"/>
      <c r="F401" s="1025"/>
      <c r="G401" s="1025"/>
      <c r="H401" s="1025"/>
      <c r="I401" s="1025"/>
      <c r="J401" s="1026"/>
      <c r="K401" s="1025"/>
      <c r="L401" s="1025"/>
      <c r="M401" s="1069"/>
      <c r="N401" s="1026"/>
      <c r="O401" s="1026"/>
      <c r="P401" s="1026"/>
      <c r="Q401" s="1026"/>
      <c r="R401" s="1025"/>
      <c r="S401" s="1025"/>
      <c r="T401" s="1026"/>
      <c r="U401" s="1026"/>
      <c r="V401" s="1026"/>
      <c r="W401" s="1025"/>
      <c r="X401" s="1026"/>
      <c r="Y401" s="1026"/>
      <c r="Z401" s="1025"/>
      <c r="AA401" s="1026"/>
      <c r="AB401" s="1025"/>
      <c r="AC401" s="1025"/>
      <c r="AD401" s="1025"/>
      <c r="AE401" s="1026"/>
      <c r="AF401" s="1025"/>
      <c r="AG401" s="1025"/>
    </row>
    <row r="402" spans="1:33">
      <c r="A402" s="1026"/>
      <c r="B402" s="1026"/>
      <c r="C402" s="1025"/>
      <c r="D402" s="1025"/>
      <c r="E402" s="1025"/>
      <c r="F402" s="1025"/>
      <c r="G402" s="1025"/>
      <c r="H402" s="1025"/>
      <c r="I402" s="1025"/>
      <c r="J402" s="1026"/>
      <c r="K402" s="1025"/>
      <c r="L402" s="1025"/>
      <c r="M402" s="1069"/>
      <c r="N402" s="1026"/>
      <c r="O402" s="1026"/>
      <c r="P402" s="1026"/>
      <c r="Q402" s="1026"/>
      <c r="R402" s="1025"/>
      <c r="S402" s="1025"/>
      <c r="T402" s="1026"/>
      <c r="U402" s="1026"/>
      <c r="V402" s="1026"/>
      <c r="W402" s="1025"/>
      <c r="X402" s="1026"/>
      <c r="Y402" s="1026"/>
      <c r="Z402" s="1025"/>
      <c r="AA402" s="1026"/>
      <c r="AB402" s="1025"/>
      <c r="AC402" s="1025"/>
      <c r="AD402" s="1025"/>
      <c r="AE402" s="1026"/>
      <c r="AF402" s="1025"/>
      <c r="AG402" s="1025"/>
    </row>
    <row r="403" spans="1:33">
      <c r="A403" s="1026"/>
      <c r="B403" s="1026"/>
      <c r="C403" s="1025"/>
      <c r="D403" s="1025"/>
      <c r="E403" s="1025"/>
      <c r="F403" s="1025"/>
      <c r="G403" s="1025"/>
      <c r="H403" s="1025"/>
      <c r="I403" s="1025"/>
      <c r="J403" s="1026"/>
      <c r="K403" s="1025"/>
      <c r="L403" s="1025"/>
      <c r="M403" s="1069"/>
      <c r="N403" s="1026"/>
      <c r="O403" s="1026"/>
      <c r="P403" s="1026"/>
      <c r="Q403" s="1026"/>
      <c r="R403" s="1025"/>
      <c r="S403" s="1025"/>
      <c r="T403" s="1026"/>
      <c r="U403" s="1026"/>
      <c r="V403" s="1026"/>
      <c r="W403" s="1025"/>
      <c r="X403" s="1026"/>
      <c r="Y403" s="1026"/>
      <c r="Z403" s="1025"/>
      <c r="AA403" s="1026"/>
      <c r="AB403" s="1025"/>
      <c r="AC403" s="1025"/>
      <c r="AD403" s="1025"/>
      <c r="AE403" s="1026"/>
      <c r="AF403" s="1025"/>
      <c r="AG403" s="1025"/>
    </row>
    <row r="404" spans="1:33">
      <c r="A404" s="1026"/>
      <c r="B404" s="1026"/>
      <c r="C404" s="1025"/>
      <c r="D404" s="1025"/>
      <c r="E404" s="1025"/>
      <c r="F404" s="1025"/>
      <c r="G404" s="1025"/>
      <c r="H404" s="1025"/>
      <c r="I404" s="1025"/>
      <c r="J404" s="1026"/>
      <c r="K404" s="1025"/>
      <c r="L404" s="1025"/>
      <c r="M404" s="1069"/>
      <c r="N404" s="1026"/>
      <c r="O404" s="1026"/>
      <c r="P404" s="1026"/>
      <c r="Q404" s="1026"/>
      <c r="R404" s="1025"/>
      <c r="S404" s="1025"/>
      <c r="T404" s="1026"/>
      <c r="U404" s="1026"/>
      <c r="V404" s="1026"/>
      <c r="W404" s="1025"/>
      <c r="X404" s="1026"/>
      <c r="Y404" s="1026"/>
      <c r="Z404" s="1025"/>
      <c r="AA404" s="1026"/>
      <c r="AB404" s="1025"/>
      <c r="AC404" s="1025"/>
      <c r="AD404" s="1025"/>
      <c r="AE404" s="1026"/>
      <c r="AF404" s="1025"/>
      <c r="AG404" s="1025"/>
    </row>
    <row r="405" spans="1:33">
      <c r="A405" s="1026"/>
      <c r="B405" s="1026"/>
      <c r="C405" s="1025"/>
      <c r="D405" s="1025"/>
      <c r="E405" s="1025"/>
      <c r="F405" s="1025"/>
      <c r="G405" s="1025"/>
      <c r="H405" s="1025"/>
      <c r="I405" s="1025"/>
      <c r="J405" s="1026"/>
      <c r="K405" s="1025"/>
      <c r="L405" s="1025"/>
      <c r="M405" s="1069"/>
      <c r="N405" s="1026"/>
      <c r="O405" s="1026"/>
      <c r="P405" s="1026"/>
      <c r="Q405" s="1026"/>
      <c r="R405" s="1025"/>
      <c r="S405" s="1025"/>
      <c r="T405" s="1026"/>
      <c r="U405" s="1026"/>
      <c r="V405" s="1026"/>
      <c r="W405" s="1025"/>
      <c r="X405" s="1026"/>
      <c r="Y405" s="1026"/>
      <c r="Z405" s="1025"/>
      <c r="AA405" s="1026"/>
      <c r="AB405" s="1025"/>
      <c r="AC405" s="1025"/>
      <c r="AD405" s="1025"/>
      <c r="AE405" s="1026"/>
      <c r="AF405" s="1025"/>
      <c r="AG405" s="1025"/>
    </row>
    <row r="406" spans="1:33">
      <c r="A406" s="1026"/>
      <c r="B406" s="1026"/>
      <c r="C406" s="1025"/>
      <c r="D406" s="1025"/>
      <c r="E406" s="1025"/>
      <c r="F406" s="1025"/>
      <c r="G406" s="1025"/>
      <c r="H406" s="1025"/>
      <c r="I406" s="1025"/>
      <c r="J406" s="1026"/>
      <c r="K406" s="1025"/>
      <c r="L406" s="1025"/>
      <c r="M406" s="1069"/>
      <c r="N406" s="1026"/>
      <c r="O406" s="1026"/>
      <c r="P406" s="1026"/>
      <c r="Q406" s="1026"/>
      <c r="R406" s="1025"/>
      <c r="S406" s="1025"/>
      <c r="T406" s="1026"/>
      <c r="U406" s="1026"/>
      <c r="V406" s="1026"/>
      <c r="W406" s="1025"/>
      <c r="X406" s="1026"/>
      <c r="Y406" s="1026"/>
      <c r="Z406" s="1025"/>
      <c r="AA406" s="1026"/>
      <c r="AB406" s="1025"/>
      <c r="AC406" s="1025"/>
      <c r="AD406" s="1025"/>
      <c r="AE406" s="1026"/>
      <c r="AF406" s="1025"/>
      <c r="AG406" s="1025"/>
    </row>
    <row r="407" spans="1:33">
      <c r="A407" s="1026"/>
      <c r="B407" s="1026"/>
      <c r="C407" s="1025"/>
      <c r="D407" s="1025"/>
      <c r="E407" s="1025"/>
      <c r="F407" s="1025"/>
      <c r="G407" s="1025"/>
      <c r="H407" s="1025"/>
      <c r="I407" s="1025"/>
      <c r="J407" s="1026"/>
      <c r="K407" s="1025"/>
      <c r="L407" s="1025"/>
      <c r="M407" s="1069"/>
      <c r="N407" s="1026"/>
      <c r="O407" s="1026"/>
      <c r="P407" s="1026"/>
      <c r="Q407" s="1026"/>
      <c r="R407" s="1025"/>
      <c r="S407" s="1025"/>
      <c r="T407" s="1026"/>
      <c r="U407" s="1026"/>
      <c r="V407" s="1026"/>
      <c r="W407" s="1025"/>
      <c r="X407" s="1026"/>
      <c r="Y407" s="1026"/>
      <c r="Z407" s="1025"/>
      <c r="AA407" s="1026"/>
      <c r="AB407" s="1025"/>
      <c r="AC407" s="1025"/>
      <c r="AD407" s="1025"/>
      <c r="AE407" s="1026"/>
      <c r="AF407" s="1025"/>
      <c r="AG407" s="1025"/>
    </row>
    <row r="408" spans="1:33">
      <c r="A408" s="1026"/>
      <c r="B408" s="1026"/>
      <c r="C408" s="1025"/>
      <c r="D408" s="1025"/>
      <c r="E408" s="1025"/>
      <c r="F408" s="1025"/>
      <c r="G408" s="1025"/>
      <c r="H408" s="1025"/>
      <c r="I408" s="1025"/>
      <c r="J408" s="1026"/>
      <c r="K408" s="1025"/>
      <c r="L408" s="1025"/>
      <c r="M408" s="1069"/>
      <c r="N408" s="1026"/>
      <c r="O408" s="1026"/>
      <c r="P408" s="1026"/>
      <c r="Q408" s="1026"/>
      <c r="R408" s="1025"/>
      <c r="S408" s="1025"/>
      <c r="T408" s="1026"/>
      <c r="U408" s="1026"/>
      <c r="V408" s="1026"/>
      <c r="W408" s="1025"/>
      <c r="X408" s="1026"/>
      <c r="Y408" s="1026"/>
      <c r="Z408" s="1025"/>
      <c r="AA408" s="1026"/>
      <c r="AB408" s="1025"/>
      <c r="AC408" s="1025"/>
      <c r="AD408" s="1025"/>
      <c r="AE408" s="1026"/>
      <c r="AF408" s="1025"/>
      <c r="AG408" s="1025"/>
    </row>
    <row r="409" spans="1:33">
      <c r="A409" s="1026"/>
      <c r="B409" s="1026"/>
      <c r="C409" s="1025"/>
      <c r="D409" s="1025"/>
      <c r="E409" s="1025"/>
      <c r="F409" s="1025"/>
      <c r="G409" s="1025"/>
      <c r="H409" s="1025"/>
      <c r="I409" s="1025"/>
      <c r="J409" s="1026"/>
      <c r="K409" s="1025"/>
      <c r="L409" s="1025"/>
      <c r="M409" s="1069"/>
      <c r="N409" s="1026"/>
      <c r="O409" s="1026"/>
      <c r="P409" s="1026"/>
      <c r="Q409" s="1026"/>
      <c r="R409" s="1025"/>
      <c r="S409" s="1025"/>
      <c r="T409" s="1026"/>
      <c r="U409" s="1026"/>
      <c r="V409" s="1026"/>
      <c r="W409" s="1025"/>
      <c r="X409" s="1026"/>
      <c r="Y409" s="1026"/>
      <c r="Z409" s="1025"/>
      <c r="AA409" s="1026"/>
      <c r="AB409" s="1025"/>
      <c r="AC409" s="1025"/>
      <c r="AD409" s="1025"/>
      <c r="AE409" s="1026"/>
      <c r="AF409" s="1025"/>
      <c r="AG409" s="1025"/>
    </row>
    <row r="410" spans="1:33">
      <c r="A410" s="1026"/>
      <c r="B410" s="1026"/>
      <c r="C410" s="1025"/>
      <c r="D410" s="1025"/>
      <c r="E410" s="1025"/>
      <c r="F410" s="1025"/>
      <c r="G410" s="1025"/>
      <c r="H410" s="1025"/>
      <c r="I410" s="1025"/>
      <c r="J410" s="1026"/>
      <c r="K410" s="1025"/>
      <c r="L410" s="1025"/>
      <c r="M410" s="1069"/>
      <c r="N410" s="1026"/>
      <c r="O410" s="1026"/>
      <c r="P410" s="1026"/>
      <c r="Q410" s="1026"/>
      <c r="R410" s="1025"/>
      <c r="S410" s="1025"/>
      <c r="T410" s="1026"/>
      <c r="U410" s="1026"/>
      <c r="V410" s="1026"/>
      <c r="W410" s="1025"/>
      <c r="X410" s="1026"/>
      <c r="Y410" s="1026"/>
      <c r="Z410" s="1025"/>
      <c r="AA410" s="1026"/>
      <c r="AB410" s="1025"/>
      <c r="AC410" s="1025"/>
      <c r="AD410" s="1025"/>
      <c r="AE410" s="1026"/>
      <c r="AF410" s="1025"/>
      <c r="AG410" s="1025"/>
    </row>
    <row r="411" spans="1:33">
      <c r="A411" s="1026"/>
      <c r="B411" s="1026"/>
      <c r="C411" s="1025"/>
      <c r="D411" s="1025"/>
      <c r="E411" s="1025"/>
      <c r="F411" s="1025"/>
      <c r="G411" s="1025"/>
      <c r="H411" s="1025"/>
      <c r="I411" s="1025"/>
      <c r="J411" s="1026"/>
      <c r="K411" s="1025"/>
      <c r="L411" s="1025"/>
      <c r="M411" s="1069"/>
      <c r="N411" s="1026"/>
      <c r="O411" s="1026"/>
      <c r="P411" s="1026"/>
      <c r="Q411" s="1026"/>
      <c r="R411" s="1025"/>
      <c r="S411" s="1025"/>
      <c r="T411" s="1026"/>
      <c r="U411" s="1026"/>
      <c r="V411" s="1026"/>
      <c r="W411" s="1025"/>
      <c r="X411" s="1026"/>
      <c r="Y411" s="1026"/>
      <c r="Z411" s="1025"/>
      <c r="AA411" s="1026"/>
      <c r="AB411" s="1025"/>
      <c r="AC411" s="1025"/>
      <c r="AD411" s="1025"/>
      <c r="AE411" s="1026"/>
      <c r="AF411" s="1025"/>
      <c r="AG411" s="1025"/>
    </row>
    <row r="412" spans="1:33">
      <c r="A412" s="1026"/>
      <c r="B412" s="1026"/>
      <c r="C412" s="1025"/>
      <c r="D412" s="1025"/>
      <c r="E412" s="1025"/>
      <c r="F412" s="1025"/>
      <c r="G412" s="1025"/>
      <c r="H412" s="1025"/>
      <c r="I412" s="1025"/>
      <c r="J412" s="1026"/>
      <c r="K412" s="1025"/>
      <c r="L412" s="1025"/>
      <c r="M412" s="1069"/>
      <c r="N412" s="1026"/>
      <c r="O412" s="1026"/>
      <c r="P412" s="1026"/>
      <c r="Q412" s="1026"/>
      <c r="R412" s="1025"/>
      <c r="S412" s="1025"/>
      <c r="T412" s="1026"/>
      <c r="U412" s="1026"/>
      <c r="V412" s="1026"/>
      <c r="W412" s="1025"/>
      <c r="X412" s="1026"/>
      <c r="Y412" s="1026"/>
      <c r="Z412" s="1025"/>
      <c r="AA412" s="1026"/>
      <c r="AB412" s="1025"/>
      <c r="AC412" s="1025"/>
      <c r="AD412" s="1025"/>
      <c r="AE412" s="1026"/>
      <c r="AF412" s="1025"/>
      <c r="AG412" s="1025"/>
    </row>
    <row r="413" spans="1:33">
      <c r="A413" s="1026"/>
      <c r="B413" s="1026"/>
      <c r="C413" s="1025"/>
      <c r="D413" s="1025"/>
      <c r="E413" s="1025"/>
      <c r="F413" s="1025"/>
      <c r="G413" s="1025"/>
      <c r="H413" s="1025"/>
      <c r="I413" s="1025"/>
      <c r="J413" s="1026"/>
      <c r="K413" s="1025"/>
      <c r="L413" s="1025"/>
      <c r="M413" s="1069"/>
      <c r="N413" s="1026"/>
      <c r="O413" s="1026"/>
      <c r="P413" s="1026"/>
      <c r="Q413" s="1026"/>
      <c r="R413" s="1025"/>
      <c r="S413" s="1025"/>
      <c r="T413" s="1026"/>
      <c r="U413" s="1026"/>
      <c r="V413" s="1026"/>
      <c r="W413" s="1025"/>
      <c r="X413" s="1026"/>
      <c r="Y413" s="1026"/>
      <c r="Z413" s="1025"/>
      <c r="AA413" s="1026"/>
      <c r="AB413" s="1025"/>
      <c r="AC413" s="1025"/>
      <c r="AD413" s="1025"/>
      <c r="AE413" s="1026"/>
      <c r="AF413" s="1025"/>
      <c r="AG413" s="1025"/>
    </row>
    <row r="414" spans="1:33">
      <c r="A414" s="1026"/>
      <c r="B414" s="1026"/>
      <c r="C414" s="1025"/>
      <c r="D414" s="1025"/>
      <c r="E414" s="1025"/>
      <c r="F414" s="1025"/>
      <c r="G414" s="1025"/>
      <c r="H414" s="1025"/>
      <c r="I414" s="1025"/>
      <c r="J414" s="1026"/>
      <c r="K414" s="1025"/>
      <c r="L414" s="1025"/>
      <c r="M414" s="1069"/>
      <c r="N414" s="1026"/>
      <c r="O414" s="1026"/>
      <c r="P414" s="1026"/>
      <c r="Q414" s="1026"/>
      <c r="R414" s="1025"/>
      <c r="S414" s="1025"/>
      <c r="T414" s="1026"/>
      <c r="U414" s="1026"/>
      <c r="V414" s="1026"/>
      <c r="W414" s="1025"/>
      <c r="X414" s="1026"/>
      <c r="Y414" s="1026"/>
      <c r="Z414" s="1025"/>
      <c r="AA414" s="1026"/>
      <c r="AB414" s="1025"/>
      <c r="AC414" s="1025"/>
      <c r="AD414" s="1025"/>
      <c r="AE414" s="1026"/>
      <c r="AF414" s="1025"/>
      <c r="AG414" s="1025"/>
    </row>
    <row r="415" spans="1:33">
      <c r="A415" s="1026"/>
      <c r="B415" s="1026"/>
      <c r="C415" s="1025"/>
      <c r="D415" s="1025"/>
      <c r="E415" s="1025"/>
      <c r="F415" s="1025"/>
      <c r="G415" s="1025"/>
      <c r="H415" s="1025"/>
      <c r="I415" s="1025"/>
      <c r="J415" s="1026"/>
      <c r="K415" s="1025"/>
      <c r="L415" s="1025"/>
      <c r="M415" s="1069"/>
      <c r="N415" s="1026"/>
      <c r="O415" s="1026"/>
      <c r="P415" s="1026"/>
      <c r="Q415" s="1026"/>
      <c r="R415" s="1025"/>
      <c r="S415" s="1025"/>
      <c r="T415" s="1026"/>
      <c r="U415" s="1026"/>
      <c r="V415" s="1026"/>
      <c r="W415" s="1025"/>
      <c r="X415" s="1026"/>
      <c r="Y415" s="1026"/>
      <c r="Z415" s="1025"/>
      <c r="AA415" s="1026"/>
      <c r="AB415" s="1025"/>
      <c r="AC415" s="1025"/>
      <c r="AD415" s="1025"/>
      <c r="AE415" s="1026"/>
      <c r="AF415" s="1025"/>
      <c r="AG415" s="1025"/>
    </row>
    <row r="416" spans="1:33">
      <c r="A416" s="1026"/>
      <c r="B416" s="1026"/>
      <c r="C416" s="1025"/>
      <c r="D416" s="1025"/>
      <c r="E416" s="1025"/>
      <c r="F416" s="1025"/>
      <c r="G416" s="1025"/>
      <c r="H416" s="1025"/>
      <c r="I416" s="1025"/>
      <c r="J416" s="1026"/>
      <c r="K416" s="1025"/>
      <c r="L416" s="1025"/>
      <c r="M416" s="1069"/>
      <c r="N416" s="1026"/>
      <c r="O416" s="1026"/>
      <c r="P416" s="1026"/>
      <c r="Q416" s="1026"/>
      <c r="R416" s="1025"/>
      <c r="S416" s="1025"/>
      <c r="T416" s="1026"/>
      <c r="U416" s="1026"/>
      <c r="V416" s="1026"/>
      <c r="W416" s="1025"/>
      <c r="X416" s="1026"/>
      <c r="Y416" s="1026"/>
      <c r="Z416" s="1025"/>
      <c r="AA416" s="1026"/>
      <c r="AB416" s="1025"/>
      <c r="AC416" s="1025"/>
      <c r="AD416" s="1025"/>
      <c r="AE416" s="1026"/>
      <c r="AF416" s="1025"/>
      <c r="AG416" s="1025"/>
    </row>
    <row r="417" spans="1:33">
      <c r="A417" s="1026"/>
      <c r="B417" s="1026"/>
      <c r="C417" s="1025"/>
      <c r="D417" s="1025"/>
      <c r="E417" s="1025"/>
      <c r="F417" s="1025"/>
      <c r="G417" s="1025"/>
      <c r="H417" s="1025"/>
      <c r="I417" s="1025"/>
      <c r="J417" s="1026"/>
      <c r="K417" s="1025"/>
      <c r="L417" s="1025"/>
      <c r="M417" s="1069"/>
      <c r="N417" s="1026"/>
      <c r="O417" s="1026"/>
      <c r="P417" s="1026"/>
      <c r="Q417" s="1026"/>
      <c r="R417" s="1025"/>
      <c r="S417" s="1025"/>
      <c r="T417" s="1026"/>
      <c r="U417" s="1026"/>
      <c r="V417" s="1026"/>
      <c r="W417" s="1025"/>
      <c r="X417" s="1026"/>
      <c r="Y417" s="1026"/>
      <c r="Z417" s="1025"/>
      <c r="AA417" s="1026"/>
      <c r="AB417" s="1025"/>
      <c r="AC417" s="1025"/>
      <c r="AD417" s="1025"/>
      <c r="AE417" s="1026"/>
      <c r="AF417" s="1025"/>
      <c r="AG417" s="1025"/>
    </row>
    <row r="418" spans="1:33">
      <c r="A418" s="1026"/>
      <c r="B418" s="1026"/>
      <c r="C418" s="1025"/>
      <c r="D418" s="1025"/>
      <c r="E418" s="1025"/>
      <c r="F418" s="1025"/>
      <c r="G418" s="1025"/>
      <c r="H418" s="1025"/>
      <c r="I418" s="1025"/>
      <c r="J418" s="1026"/>
      <c r="K418" s="1025"/>
      <c r="L418" s="1025"/>
      <c r="M418" s="1069"/>
      <c r="N418" s="1026"/>
      <c r="O418" s="1026"/>
      <c r="P418" s="1026"/>
      <c r="Q418" s="1026"/>
      <c r="R418" s="1025"/>
      <c r="S418" s="1025"/>
      <c r="T418" s="1026"/>
      <c r="U418" s="1026"/>
      <c r="V418" s="1026"/>
      <c r="W418" s="1025"/>
      <c r="X418" s="1026"/>
      <c r="Y418" s="1026"/>
      <c r="Z418" s="1025"/>
      <c r="AA418" s="1026"/>
      <c r="AB418" s="1025"/>
      <c r="AC418" s="1025"/>
      <c r="AD418" s="1025"/>
      <c r="AE418" s="1026"/>
      <c r="AF418" s="1025"/>
      <c r="AG418" s="1025"/>
    </row>
    <row r="419" spans="1:33">
      <c r="A419" s="1026"/>
      <c r="B419" s="1026"/>
      <c r="C419" s="1025"/>
      <c r="D419" s="1025"/>
      <c r="E419" s="1025"/>
      <c r="F419" s="1025"/>
      <c r="G419" s="1025"/>
      <c r="H419" s="1025"/>
      <c r="I419" s="1025"/>
      <c r="J419" s="1026"/>
      <c r="K419" s="1025"/>
      <c r="L419" s="1025"/>
      <c r="M419" s="1069"/>
      <c r="N419" s="1026"/>
      <c r="O419" s="1026"/>
      <c r="P419" s="1026"/>
      <c r="Q419" s="1026"/>
      <c r="R419" s="1025"/>
      <c r="S419" s="1025"/>
      <c r="T419" s="1026"/>
      <c r="U419" s="1026"/>
      <c r="V419" s="1026"/>
      <c r="W419" s="1025"/>
      <c r="X419" s="1026"/>
      <c r="Y419" s="1026"/>
      <c r="Z419" s="1025"/>
      <c r="AA419" s="1026"/>
      <c r="AB419" s="1025"/>
      <c r="AC419" s="1025"/>
      <c r="AD419" s="1025"/>
      <c r="AE419" s="1026"/>
      <c r="AF419" s="1025"/>
      <c r="AG419" s="1025"/>
    </row>
    <row r="420" spans="1:33">
      <c r="A420" s="1026"/>
      <c r="B420" s="1026"/>
      <c r="C420" s="1025"/>
      <c r="D420" s="1025"/>
      <c r="E420" s="1025"/>
      <c r="F420" s="1025"/>
      <c r="G420" s="1025"/>
      <c r="H420" s="1025"/>
      <c r="I420" s="1025"/>
      <c r="J420" s="1026"/>
      <c r="K420" s="1025"/>
      <c r="L420" s="1025"/>
      <c r="M420" s="1069"/>
      <c r="N420" s="1026"/>
      <c r="O420" s="1026"/>
      <c r="P420" s="1026"/>
      <c r="Q420" s="1026"/>
      <c r="R420" s="1025"/>
      <c r="S420" s="1025"/>
      <c r="T420" s="1026"/>
      <c r="U420" s="1026"/>
      <c r="V420" s="1026"/>
      <c r="W420" s="1025"/>
      <c r="X420" s="1026"/>
      <c r="Y420" s="1026"/>
      <c r="Z420" s="1025"/>
      <c r="AA420" s="1026"/>
      <c r="AB420" s="1025"/>
      <c r="AC420" s="1025"/>
      <c r="AD420" s="1025"/>
      <c r="AE420" s="1026"/>
      <c r="AF420" s="1025"/>
      <c r="AG420" s="1025"/>
    </row>
    <row r="421" spans="1:33">
      <c r="A421" s="1026"/>
      <c r="B421" s="1026"/>
      <c r="C421" s="1025"/>
      <c r="D421" s="1025"/>
      <c r="E421" s="1025"/>
      <c r="F421" s="1025"/>
      <c r="G421" s="1025"/>
      <c r="H421" s="1025"/>
      <c r="I421" s="1025"/>
      <c r="J421" s="1026"/>
      <c r="K421" s="1025"/>
      <c r="L421" s="1025"/>
      <c r="M421" s="1069"/>
      <c r="N421" s="1026"/>
      <c r="O421" s="1026"/>
      <c r="P421" s="1026"/>
      <c r="Q421" s="1026"/>
      <c r="R421" s="1025"/>
      <c r="S421" s="1025"/>
      <c r="T421" s="1026"/>
      <c r="U421" s="1026"/>
      <c r="V421" s="1026"/>
      <c r="W421" s="1025"/>
      <c r="X421" s="1026"/>
      <c r="Y421" s="1026"/>
      <c r="Z421" s="1025"/>
      <c r="AA421" s="1026"/>
      <c r="AB421" s="1025"/>
      <c r="AC421" s="1025"/>
      <c r="AD421" s="1025"/>
      <c r="AE421" s="1026"/>
      <c r="AF421" s="1025"/>
      <c r="AG421" s="1025"/>
    </row>
    <row r="422" spans="1:33">
      <c r="A422" s="1026"/>
      <c r="B422" s="1026"/>
      <c r="C422" s="1025"/>
      <c r="D422" s="1025"/>
      <c r="E422" s="1025"/>
      <c r="F422" s="1025"/>
      <c r="G422" s="1025"/>
      <c r="H422" s="1025"/>
      <c r="I422" s="1025"/>
      <c r="J422" s="1026"/>
      <c r="K422" s="1025"/>
      <c r="L422" s="1025"/>
      <c r="M422" s="1069"/>
      <c r="N422" s="1026"/>
      <c r="O422" s="1026"/>
      <c r="P422" s="1026"/>
      <c r="Q422" s="1026"/>
      <c r="R422" s="1025"/>
      <c r="S422" s="1025"/>
      <c r="T422" s="1026"/>
      <c r="U422" s="1026"/>
      <c r="V422" s="1026"/>
      <c r="W422" s="1025"/>
      <c r="X422" s="1026"/>
      <c r="Y422" s="1026"/>
      <c r="Z422" s="1025"/>
      <c r="AA422" s="1026"/>
      <c r="AB422" s="1025"/>
      <c r="AC422" s="1025"/>
      <c r="AD422" s="1025"/>
      <c r="AE422" s="1026"/>
      <c r="AF422" s="1025"/>
      <c r="AG422" s="1025"/>
    </row>
    <row r="423" spans="1:33">
      <c r="A423" s="1026"/>
      <c r="B423" s="1026"/>
      <c r="C423" s="1025"/>
      <c r="D423" s="1025"/>
      <c r="E423" s="1025"/>
      <c r="F423" s="1025"/>
      <c r="G423" s="1025"/>
      <c r="H423" s="1025"/>
      <c r="I423" s="1025"/>
      <c r="J423" s="1026"/>
      <c r="K423" s="1025"/>
      <c r="L423" s="1025"/>
      <c r="M423" s="1069"/>
      <c r="N423" s="1026"/>
      <c r="O423" s="1026"/>
      <c r="P423" s="1026"/>
      <c r="Q423" s="1026"/>
      <c r="R423" s="1025"/>
      <c r="S423" s="1025"/>
      <c r="T423" s="1026"/>
      <c r="U423" s="1026"/>
      <c r="V423" s="1026"/>
      <c r="W423" s="1025"/>
      <c r="X423" s="1026"/>
      <c r="Y423" s="1026"/>
      <c r="Z423" s="1025"/>
      <c r="AA423" s="1026"/>
      <c r="AB423" s="1025"/>
      <c r="AC423" s="1025"/>
      <c r="AD423" s="1025"/>
      <c r="AE423" s="1026"/>
      <c r="AF423" s="1025"/>
      <c r="AG423" s="1025"/>
    </row>
    <row r="424" spans="1:33">
      <c r="A424" s="1026"/>
      <c r="B424" s="1026"/>
      <c r="C424" s="1025"/>
      <c r="D424" s="1025"/>
      <c r="E424" s="1025"/>
      <c r="F424" s="1025"/>
      <c r="G424" s="1025"/>
      <c r="H424" s="1025"/>
      <c r="I424" s="1025"/>
      <c r="J424" s="1026"/>
      <c r="K424" s="1025"/>
      <c r="L424" s="1025"/>
      <c r="M424" s="1069"/>
      <c r="N424" s="1026"/>
      <c r="O424" s="1026"/>
      <c r="P424" s="1026"/>
      <c r="Q424" s="1026"/>
      <c r="R424" s="1025"/>
      <c r="S424" s="1025"/>
      <c r="T424" s="1026"/>
      <c r="U424" s="1026"/>
      <c r="V424" s="1026"/>
      <c r="W424" s="1025"/>
      <c r="X424" s="1026"/>
      <c r="Y424" s="1026"/>
      <c r="Z424" s="1025"/>
      <c r="AA424" s="1026"/>
      <c r="AB424" s="1025"/>
      <c r="AC424" s="1025"/>
      <c r="AD424" s="1025"/>
      <c r="AE424" s="1026"/>
      <c r="AF424" s="1025"/>
      <c r="AG424" s="1025"/>
    </row>
    <row r="425" spans="1:33">
      <c r="A425" s="1026"/>
      <c r="B425" s="1026"/>
      <c r="C425" s="1025"/>
      <c r="D425" s="1025"/>
      <c r="E425" s="1025"/>
      <c r="F425" s="1025"/>
      <c r="G425" s="1025"/>
      <c r="H425" s="1025"/>
      <c r="I425" s="1025"/>
      <c r="J425" s="1026"/>
      <c r="K425" s="1025"/>
      <c r="L425" s="1025"/>
      <c r="M425" s="1069"/>
      <c r="N425" s="1026"/>
      <c r="O425" s="1026"/>
      <c r="P425" s="1026"/>
      <c r="Q425" s="1026"/>
      <c r="R425" s="1025"/>
      <c r="S425" s="1025"/>
      <c r="T425" s="1026"/>
      <c r="U425" s="1026"/>
      <c r="V425" s="1026"/>
      <c r="W425" s="1025"/>
      <c r="X425" s="1026"/>
      <c r="Y425" s="1026"/>
      <c r="Z425" s="1025"/>
      <c r="AA425" s="1026"/>
      <c r="AB425" s="1025"/>
      <c r="AC425" s="1025"/>
      <c r="AD425" s="1025"/>
      <c r="AE425" s="1026"/>
      <c r="AF425" s="1025"/>
      <c r="AG425" s="1025"/>
    </row>
    <row r="426" spans="1:33">
      <c r="A426" s="1026"/>
      <c r="B426" s="1026"/>
      <c r="C426" s="1025"/>
      <c r="D426" s="1025"/>
      <c r="E426" s="1025"/>
      <c r="F426" s="1025"/>
      <c r="G426" s="1025"/>
      <c r="H426" s="1025"/>
      <c r="I426" s="1025"/>
      <c r="J426" s="1026"/>
      <c r="K426" s="1025"/>
      <c r="L426" s="1025"/>
      <c r="M426" s="1069"/>
      <c r="N426" s="1026"/>
      <c r="O426" s="1026"/>
      <c r="P426" s="1026"/>
      <c r="Q426" s="1026"/>
      <c r="R426" s="1025"/>
      <c r="S426" s="1025"/>
      <c r="T426" s="1026"/>
      <c r="U426" s="1026"/>
      <c r="V426" s="1026"/>
      <c r="W426" s="1025"/>
      <c r="X426" s="1026"/>
      <c r="Y426" s="1026"/>
      <c r="Z426" s="1025"/>
      <c r="AA426" s="1026"/>
      <c r="AB426" s="1025"/>
      <c r="AC426" s="1025"/>
      <c r="AD426" s="1025"/>
      <c r="AE426" s="1026"/>
      <c r="AF426" s="1025"/>
      <c r="AG426" s="1025"/>
    </row>
    <row r="427" spans="1:33">
      <c r="A427" s="1026"/>
      <c r="B427" s="1026"/>
      <c r="C427" s="1025"/>
      <c r="D427" s="1025"/>
      <c r="E427" s="1025"/>
      <c r="F427" s="1025"/>
      <c r="G427" s="1025"/>
      <c r="H427" s="1025"/>
      <c r="I427" s="1025"/>
      <c r="J427" s="1026"/>
      <c r="K427" s="1025"/>
      <c r="L427" s="1025"/>
      <c r="M427" s="1069"/>
      <c r="N427" s="1026"/>
      <c r="O427" s="1026"/>
      <c r="P427" s="1026"/>
      <c r="Q427" s="1026"/>
      <c r="R427" s="1025"/>
      <c r="S427" s="1025"/>
      <c r="T427" s="1026"/>
      <c r="U427" s="1026"/>
      <c r="V427" s="1026"/>
      <c r="W427" s="1025"/>
      <c r="X427" s="1026"/>
      <c r="Y427" s="1026"/>
      <c r="Z427" s="1025"/>
      <c r="AA427" s="1026"/>
      <c r="AB427" s="1025"/>
      <c r="AC427" s="1025"/>
      <c r="AD427" s="1025"/>
      <c r="AE427" s="1026"/>
      <c r="AF427" s="1025"/>
      <c r="AG427" s="1025"/>
    </row>
    <row r="428" spans="1:33">
      <c r="A428" s="1026"/>
      <c r="B428" s="1026"/>
      <c r="C428" s="1025"/>
      <c r="D428" s="1025"/>
      <c r="E428" s="1025"/>
      <c r="F428" s="1025"/>
      <c r="G428" s="1025"/>
      <c r="H428" s="1025"/>
      <c r="I428" s="1025"/>
      <c r="J428" s="1026"/>
      <c r="K428" s="1025"/>
      <c r="L428" s="1025"/>
      <c r="M428" s="1069"/>
      <c r="N428" s="1026"/>
      <c r="O428" s="1026"/>
      <c r="P428" s="1026"/>
      <c r="Q428" s="1026"/>
      <c r="R428" s="1025"/>
      <c r="S428" s="1025"/>
      <c r="T428" s="1026"/>
      <c r="U428" s="1026"/>
      <c r="V428" s="1026"/>
      <c r="W428" s="1025"/>
      <c r="X428" s="1026"/>
      <c r="Y428" s="1026"/>
      <c r="Z428" s="1025"/>
      <c r="AA428" s="1026"/>
      <c r="AB428" s="1025"/>
      <c r="AC428" s="1025"/>
      <c r="AD428" s="1025"/>
      <c r="AE428" s="1026"/>
      <c r="AF428" s="1025"/>
      <c r="AG428" s="1025"/>
    </row>
    <row r="429" spans="1:33">
      <c r="A429" s="1026"/>
      <c r="B429" s="1026"/>
      <c r="C429" s="1025"/>
      <c r="D429" s="1025"/>
      <c r="E429" s="1025"/>
      <c r="F429" s="1025"/>
      <c r="G429" s="1025"/>
      <c r="H429" s="1025"/>
      <c r="I429" s="1025"/>
      <c r="J429" s="1026"/>
      <c r="K429" s="1025"/>
      <c r="L429" s="1025"/>
      <c r="M429" s="1069"/>
      <c r="N429" s="1026"/>
      <c r="O429" s="1026"/>
      <c r="P429" s="1026"/>
      <c r="Q429" s="1026"/>
      <c r="R429" s="1025"/>
      <c r="S429" s="1025"/>
      <c r="T429" s="1026"/>
      <c r="U429" s="1026"/>
      <c r="V429" s="1026"/>
      <c r="W429" s="1025"/>
      <c r="X429" s="1026"/>
      <c r="Y429" s="1026"/>
      <c r="Z429" s="1025"/>
      <c r="AA429" s="1026"/>
      <c r="AB429" s="1025"/>
      <c r="AC429" s="1025"/>
      <c r="AD429" s="1025"/>
      <c r="AE429" s="1026"/>
      <c r="AF429" s="1025"/>
      <c r="AG429" s="1025"/>
    </row>
    <row r="430" spans="1:33">
      <c r="A430" s="1026"/>
      <c r="B430" s="1026"/>
      <c r="C430" s="1025"/>
      <c r="D430" s="1025"/>
      <c r="E430" s="1025"/>
      <c r="F430" s="1025"/>
      <c r="G430" s="1025"/>
      <c r="H430" s="1025"/>
      <c r="I430" s="1025"/>
      <c r="J430" s="1026"/>
      <c r="K430" s="1025"/>
      <c r="L430" s="1025"/>
      <c r="M430" s="1069"/>
      <c r="N430" s="1026"/>
      <c r="O430" s="1026"/>
      <c r="P430" s="1026"/>
      <c r="Q430" s="1026"/>
      <c r="R430" s="1025"/>
      <c r="S430" s="1025"/>
      <c r="T430" s="1026"/>
      <c r="U430" s="1026"/>
      <c r="V430" s="1026"/>
      <c r="W430" s="1025"/>
      <c r="X430" s="1026"/>
      <c r="Y430" s="1026"/>
      <c r="Z430" s="1025"/>
      <c r="AA430" s="1026"/>
      <c r="AB430" s="1025"/>
      <c r="AC430" s="1025"/>
      <c r="AD430" s="1025"/>
      <c r="AE430" s="1026"/>
      <c r="AF430" s="1025"/>
      <c r="AG430" s="1025"/>
    </row>
    <row r="431" spans="1:33">
      <c r="A431" s="1026"/>
      <c r="B431" s="1026"/>
      <c r="C431" s="1025"/>
      <c r="D431" s="1025"/>
      <c r="E431" s="1025"/>
      <c r="F431" s="1025"/>
      <c r="G431" s="1025"/>
      <c r="H431" s="1025"/>
      <c r="I431" s="1025"/>
      <c r="J431" s="1026"/>
      <c r="K431" s="1025"/>
      <c r="L431" s="1025"/>
      <c r="M431" s="1069"/>
      <c r="N431" s="1026"/>
      <c r="O431" s="1026"/>
      <c r="P431" s="1026"/>
      <c r="Q431" s="1026"/>
      <c r="R431" s="1025"/>
      <c r="S431" s="1025"/>
      <c r="T431" s="1026"/>
      <c r="U431" s="1026"/>
      <c r="V431" s="1026"/>
      <c r="W431" s="1025"/>
      <c r="X431" s="1026"/>
      <c r="Y431" s="1026"/>
      <c r="Z431" s="1025"/>
      <c r="AA431" s="1026"/>
      <c r="AB431" s="1025"/>
      <c r="AC431" s="1025"/>
      <c r="AD431" s="1025"/>
      <c r="AE431" s="1026"/>
      <c r="AF431" s="1025"/>
      <c r="AG431" s="1025"/>
    </row>
    <row r="432" spans="1:33">
      <c r="A432" s="1026"/>
      <c r="B432" s="1026"/>
      <c r="C432" s="1025"/>
      <c r="D432" s="1025"/>
      <c r="E432" s="1025"/>
      <c r="F432" s="1025"/>
      <c r="G432" s="1025"/>
      <c r="H432" s="1025"/>
      <c r="I432" s="1025"/>
      <c r="J432" s="1026"/>
      <c r="K432" s="1025"/>
      <c r="L432" s="1025"/>
      <c r="M432" s="1069"/>
      <c r="N432" s="1026"/>
      <c r="O432" s="1026"/>
      <c r="P432" s="1026"/>
      <c r="Q432" s="1026"/>
      <c r="R432" s="1025"/>
      <c r="S432" s="1025"/>
      <c r="T432" s="1026"/>
      <c r="U432" s="1026"/>
      <c r="V432" s="1026"/>
      <c r="W432" s="1025"/>
      <c r="X432" s="1026"/>
      <c r="Y432" s="1026"/>
      <c r="Z432" s="1025"/>
      <c r="AA432" s="1026"/>
      <c r="AB432" s="1025"/>
      <c r="AC432" s="1025"/>
      <c r="AD432" s="1025"/>
      <c r="AE432" s="1026"/>
      <c r="AF432" s="1025"/>
      <c r="AG432" s="1025"/>
    </row>
    <row r="433" spans="1:33">
      <c r="A433" s="1026"/>
      <c r="B433" s="1026"/>
      <c r="C433" s="1025"/>
      <c r="D433" s="1025"/>
      <c r="E433" s="1025"/>
      <c r="F433" s="1025"/>
      <c r="G433" s="1025"/>
      <c r="H433" s="1025"/>
      <c r="I433" s="1025"/>
      <c r="J433" s="1026"/>
      <c r="K433" s="1025"/>
      <c r="L433" s="1025"/>
      <c r="M433" s="1069"/>
      <c r="N433" s="1026"/>
      <c r="O433" s="1026"/>
      <c r="P433" s="1026"/>
      <c r="Q433" s="1026"/>
      <c r="R433" s="1025"/>
      <c r="S433" s="1025"/>
      <c r="T433" s="1026"/>
      <c r="U433" s="1026"/>
      <c r="V433" s="1026"/>
      <c r="W433" s="1025"/>
      <c r="X433" s="1026"/>
      <c r="Y433" s="1026"/>
      <c r="Z433" s="1025"/>
      <c r="AA433" s="1026"/>
      <c r="AB433" s="1025"/>
      <c r="AC433" s="1025"/>
      <c r="AD433" s="1025"/>
      <c r="AE433" s="1026"/>
      <c r="AF433" s="1025"/>
      <c r="AG433" s="1025"/>
    </row>
    <row r="434" spans="1:33">
      <c r="A434" s="1026"/>
      <c r="B434" s="1026"/>
      <c r="C434" s="1025"/>
      <c r="D434" s="1025"/>
      <c r="E434" s="1025"/>
      <c r="F434" s="1025"/>
      <c r="G434" s="1025"/>
      <c r="H434" s="1025"/>
      <c r="I434" s="1025"/>
      <c r="J434" s="1026"/>
      <c r="K434" s="1025"/>
      <c r="L434" s="1025"/>
      <c r="M434" s="1069"/>
      <c r="N434" s="1026"/>
      <c r="O434" s="1026"/>
      <c r="P434" s="1026"/>
      <c r="Q434" s="1026"/>
      <c r="R434" s="1025"/>
      <c r="S434" s="1025"/>
      <c r="T434" s="1026"/>
      <c r="U434" s="1026"/>
      <c r="V434" s="1026"/>
      <c r="W434" s="1025"/>
      <c r="X434" s="1026"/>
      <c r="Y434" s="1026"/>
      <c r="Z434" s="1025"/>
      <c r="AA434" s="1026"/>
      <c r="AB434" s="1025"/>
      <c r="AC434" s="1025"/>
      <c r="AD434" s="1025"/>
      <c r="AE434" s="1026"/>
      <c r="AF434" s="1025"/>
      <c r="AG434" s="1025"/>
    </row>
    <row r="435" spans="1:33">
      <c r="A435" s="1026"/>
      <c r="B435" s="1026"/>
      <c r="C435" s="1025"/>
      <c r="D435" s="1025"/>
      <c r="E435" s="1025"/>
      <c r="F435" s="1025"/>
      <c r="G435" s="1025"/>
      <c r="H435" s="1025"/>
      <c r="I435" s="1025"/>
      <c r="J435" s="1026"/>
      <c r="K435" s="1025"/>
      <c r="L435" s="1025"/>
      <c r="M435" s="1069"/>
      <c r="N435" s="1026"/>
      <c r="O435" s="1026"/>
      <c r="P435" s="1026"/>
      <c r="Q435" s="1026"/>
      <c r="R435" s="1025"/>
      <c r="S435" s="1025"/>
      <c r="T435" s="1026"/>
      <c r="U435" s="1026"/>
      <c r="V435" s="1026"/>
      <c r="W435" s="1025"/>
      <c r="X435" s="1026"/>
      <c r="Y435" s="1026"/>
      <c r="Z435" s="1025"/>
      <c r="AA435" s="1026"/>
      <c r="AB435" s="1025"/>
      <c r="AC435" s="1025"/>
      <c r="AD435" s="1025"/>
      <c r="AE435" s="1026"/>
      <c r="AF435" s="1025"/>
      <c r="AG435" s="1025"/>
    </row>
    <row r="436" spans="1:33">
      <c r="A436" s="1026"/>
      <c r="B436" s="1026"/>
      <c r="C436" s="1025"/>
      <c r="D436" s="1025"/>
      <c r="E436" s="1025"/>
      <c r="F436" s="1025"/>
      <c r="G436" s="1025"/>
      <c r="H436" s="1025"/>
      <c r="I436" s="1025"/>
      <c r="J436" s="1026"/>
      <c r="K436" s="1025"/>
      <c r="L436" s="1025"/>
      <c r="M436" s="1069"/>
      <c r="N436" s="1026"/>
      <c r="O436" s="1026"/>
      <c r="P436" s="1026"/>
      <c r="Q436" s="1026"/>
      <c r="R436" s="1025"/>
      <c r="S436" s="1025"/>
      <c r="T436" s="1026"/>
      <c r="U436" s="1026"/>
      <c r="V436" s="1026"/>
      <c r="W436" s="1025"/>
      <c r="X436" s="1026"/>
      <c r="Y436" s="1026"/>
      <c r="Z436" s="1025"/>
      <c r="AA436" s="1026"/>
      <c r="AB436" s="1025"/>
      <c r="AC436" s="1025"/>
      <c r="AD436" s="1025"/>
      <c r="AE436" s="1026"/>
      <c r="AF436" s="1025"/>
      <c r="AG436" s="1025"/>
    </row>
    <row r="437" spans="1:33">
      <c r="A437" s="1026"/>
      <c r="B437" s="1026"/>
      <c r="C437" s="1025"/>
      <c r="D437" s="1025"/>
      <c r="E437" s="1025"/>
      <c r="F437" s="1025"/>
      <c r="G437" s="1025"/>
      <c r="H437" s="1025"/>
      <c r="I437" s="1025"/>
      <c r="J437" s="1026"/>
      <c r="K437" s="1025"/>
      <c r="L437" s="1025"/>
      <c r="M437" s="1069"/>
      <c r="N437" s="1026"/>
      <c r="O437" s="1026"/>
      <c r="P437" s="1026"/>
      <c r="Q437" s="1026"/>
      <c r="R437" s="1025"/>
      <c r="S437" s="1025"/>
      <c r="T437" s="1026"/>
      <c r="U437" s="1026"/>
      <c r="V437" s="1026"/>
      <c r="W437" s="1025"/>
      <c r="X437" s="1026"/>
      <c r="Y437" s="1026"/>
      <c r="Z437" s="1025"/>
      <c r="AA437" s="1026"/>
      <c r="AB437" s="1025"/>
      <c r="AC437" s="1025"/>
      <c r="AD437" s="1025"/>
      <c r="AE437" s="1026"/>
      <c r="AF437" s="1025"/>
      <c r="AG437" s="1025"/>
    </row>
    <row r="438" spans="1:33">
      <c r="A438" s="1026"/>
      <c r="B438" s="1026"/>
      <c r="C438" s="1025"/>
      <c r="D438" s="1025"/>
      <c r="E438" s="1025"/>
      <c r="F438" s="1025"/>
      <c r="G438" s="1025"/>
      <c r="H438" s="1025"/>
      <c r="I438" s="1025"/>
      <c r="J438" s="1026"/>
      <c r="K438" s="1025"/>
      <c r="L438" s="1025"/>
      <c r="M438" s="1069"/>
      <c r="N438" s="1026"/>
      <c r="O438" s="1026"/>
      <c r="P438" s="1026"/>
      <c r="Q438" s="1026"/>
      <c r="R438" s="1025"/>
      <c r="S438" s="1025"/>
      <c r="T438" s="1026"/>
      <c r="U438" s="1026"/>
      <c r="V438" s="1026"/>
      <c r="W438" s="1025"/>
      <c r="X438" s="1026"/>
      <c r="Y438" s="1026"/>
      <c r="Z438" s="1025"/>
      <c r="AA438" s="1026"/>
      <c r="AB438" s="1025"/>
      <c r="AC438" s="1025"/>
      <c r="AD438" s="1025"/>
      <c r="AE438" s="1026"/>
      <c r="AF438" s="1025"/>
      <c r="AG438" s="1025"/>
    </row>
    <row r="439" spans="1:33">
      <c r="A439" s="1026"/>
      <c r="B439" s="1026"/>
      <c r="C439" s="1025"/>
      <c r="D439" s="1025"/>
      <c r="E439" s="1025"/>
      <c r="F439" s="1025"/>
      <c r="G439" s="1025"/>
      <c r="H439" s="1025"/>
      <c r="I439" s="1025"/>
      <c r="J439" s="1026"/>
      <c r="K439" s="1025"/>
      <c r="L439" s="1025"/>
      <c r="M439" s="1069"/>
      <c r="N439" s="1026"/>
      <c r="O439" s="1026"/>
      <c r="P439" s="1026"/>
      <c r="Q439" s="1026"/>
      <c r="R439" s="1025"/>
      <c r="S439" s="1025"/>
      <c r="T439" s="1026"/>
      <c r="U439" s="1026"/>
      <c r="V439" s="1026"/>
      <c r="W439" s="1025"/>
      <c r="X439" s="1026"/>
      <c r="Y439" s="1026"/>
      <c r="Z439" s="1025"/>
      <c r="AA439" s="1026"/>
      <c r="AB439" s="1025"/>
      <c r="AC439" s="1025"/>
      <c r="AD439" s="1025"/>
      <c r="AE439" s="1026"/>
      <c r="AF439" s="1025"/>
      <c r="AG439" s="1025"/>
    </row>
    <row r="440" spans="1:33">
      <c r="A440" s="1026"/>
      <c r="B440" s="1026"/>
      <c r="C440" s="1025"/>
      <c r="D440" s="1025"/>
      <c r="E440" s="1025"/>
      <c r="F440" s="1025"/>
      <c r="G440" s="1025"/>
      <c r="H440" s="1025"/>
      <c r="I440" s="1025"/>
      <c r="J440" s="1026"/>
      <c r="K440" s="1025"/>
      <c r="L440" s="1025"/>
      <c r="M440" s="1069"/>
      <c r="N440" s="1026"/>
      <c r="O440" s="1026"/>
      <c r="P440" s="1026"/>
      <c r="Q440" s="1026"/>
      <c r="R440" s="1025"/>
      <c r="S440" s="1025"/>
      <c r="T440" s="1026"/>
      <c r="U440" s="1026"/>
      <c r="V440" s="1026"/>
      <c r="W440" s="1025"/>
      <c r="X440" s="1026"/>
      <c r="Y440" s="1026"/>
      <c r="Z440" s="1025"/>
      <c r="AA440" s="1026"/>
      <c r="AB440" s="1025"/>
      <c r="AC440" s="1025"/>
      <c r="AD440" s="1025"/>
      <c r="AE440" s="1026"/>
      <c r="AF440" s="1025"/>
      <c r="AG440" s="1025"/>
    </row>
    <row r="441" spans="1:33">
      <c r="A441" s="1026"/>
      <c r="B441" s="1026"/>
      <c r="C441" s="1025"/>
      <c r="D441" s="1025"/>
      <c r="E441" s="1025"/>
      <c r="F441" s="1025"/>
      <c r="G441" s="1025"/>
      <c r="H441" s="1025"/>
      <c r="I441" s="1025"/>
      <c r="J441" s="1026"/>
      <c r="K441" s="1025"/>
      <c r="L441" s="1025"/>
      <c r="M441" s="1069"/>
      <c r="N441" s="1026"/>
      <c r="O441" s="1026"/>
      <c r="P441" s="1026"/>
      <c r="Q441" s="1026"/>
      <c r="R441" s="1025"/>
      <c r="S441" s="1025"/>
      <c r="T441" s="1026"/>
      <c r="U441" s="1026"/>
      <c r="V441" s="1026"/>
      <c r="W441" s="1025"/>
      <c r="X441" s="1026"/>
      <c r="Y441" s="1026"/>
      <c r="Z441" s="1025"/>
      <c r="AA441" s="1026"/>
      <c r="AB441" s="1025"/>
      <c r="AC441" s="1025"/>
      <c r="AD441" s="1025"/>
      <c r="AE441" s="1026"/>
      <c r="AF441" s="1025"/>
      <c r="AG441" s="1025"/>
    </row>
    <row r="442" spans="1:33">
      <c r="A442" s="1026"/>
      <c r="B442" s="1026"/>
      <c r="C442" s="1025"/>
      <c r="D442" s="1025"/>
      <c r="E442" s="1025"/>
      <c r="F442" s="1025"/>
      <c r="G442" s="1025"/>
      <c r="H442" s="1025"/>
      <c r="I442" s="1025"/>
      <c r="J442" s="1026"/>
      <c r="K442" s="1025"/>
      <c r="L442" s="1025"/>
      <c r="M442" s="1069"/>
      <c r="N442" s="1026"/>
      <c r="O442" s="1026"/>
      <c r="P442" s="1026"/>
      <c r="Q442" s="1026"/>
      <c r="R442" s="1025"/>
      <c r="S442" s="1025"/>
      <c r="T442" s="1026"/>
      <c r="U442" s="1026"/>
      <c r="V442" s="1026"/>
      <c r="W442" s="1025"/>
      <c r="X442" s="1026"/>
      <c r="Y442" s="1026"/>
      <c r="Z442" s="1025"/>
      <c r="AA442" s="1026"/>
      <c r="AB442" s="1025"/>
      <c r="AC442" s="1025"/>
      <c r="AD442" s="1025"/>
      <c r="AE442" s="1026"/>
      <c r="AF442" s="1025"/>
      <c r="AG442" s="1025"/>
    </row>
    <row r="443" spans="1:33">
      <c r="A443" s="1026"/>
      <c r="B443" s="1026"/>
      <c r="C443" s="1025"/>
      <c r="D443" s="1025"/>
      <c r="E443" s="1025"/>
      <c r="F443" s="1025"/>
      <c r="G443" s="1025"/>
      <c r="H443" s="1025"/>
      <c r="I443" s="1025"/>
      <c r="J443" s="1026"/>
      <c r="K443" s="1025"/>
      <c r="L443" s="1025"/>
      <c r="M443" s="1069"/>
      <c r="N443" s="1026"/>
      <c r="O443" s="1026"/>
      <c r="P443" s="1026"/>
      <c r="Q443" s="1026"/>
      <c r="R443" s="1025"/>
      <c r="S443" s="1025"/>
      <c r="T443" s="1026"/>
      <c r="U443" s="1026"/>
      <c r="V443" s="1026"/>
      <c r="W443" s="1025"/>
      <c r="X443" s="1026"/>
      <c r="Y443" s="1026"/>
      <c r="Z443" s="1025"/>
      <c r="AA443" s="1026"/>
      <c r="AB443" s="1025"/>
      <c r="AC443" s="1025"/>
      <c r="AD443" s="1025"/>
      <c r="AE443" s="1026"/>
      <c r="AF443" s="1025"/>
      <c r="AG443" s="1025"/>
    </row>
    <row r="444" spans="1:33">
      <c r="A444" s="1026"/>
      <c r="B444" s="1026"/>
      <c r="C444" s="1025"/>
      <c r="D444" s="1025"/>
      <c r="E444" s="1025"/>
      <c r="F444" s="1025"/>
      <c r="G444" s="1025"/>
      <c r="H444" s="1025"/>
      <c r="I444" s="1025"/>
      <c r="J444" s="1026"/>
      <c r="K444" s="1025"/>
      <c r="L444" s="1025"/>
      <c r="M444" s="1069"/>
      <c r="N444" s="1026"/>
      <c r="O444" s="1026"/>
      <c r="P444" s="1026"/>
      <c r="Q444" s="1026"/>
      <c r="R444" s="1025"/>
      <c r="S444" s="1025"/>
      <c r="T444" s="1026"/>
      <c r="U444" s="1026"/>
      <c r="V444" s="1026"/>
      <c r="W444" s="1025"/>
      <c r="X444" s="1026"/>
      <c r="Y444" s="1026"/>
      <c r="Z444" s="1025"/>
      <c r="AA444" s="1026"/>
      <c r="AB444" s="1025"/>
      <c r="AC444" s="1025"/>
      <c r="AD444" s="1025"/>
      <c r="AE444" s="1026"/>
      <c r="AF444" s="1025"/>
      <c r="AG444" s="1025"/>
    </row>
    <row r="445" spans="1:33">
      <c r="A445" s="1026"/>
      <c r="B445" s="1026"/>
      <c r="C445" s="1025"/>
      <c r="D445" s="1025"/>
      <c r="E445" s="1025"/>
      <c r="F445" s="1025"/>
      <c r="G445" s="1025"/>
      <c r="H445" s="1025"/>
      <c r="I445" s="1025"/>
      <c r="J445" s="1026"/>
      <c r="K445" s="1025"/>
      <c r="L445" s="1025"/>
      <c r="M445" s="1069"/>
      <c r="N445" s="1026"/>
      <c r="O445" s="1026"/>
      <c r="P445" s="1026"/>
      <c r="Q445" s="1026"/>
      <c r="R445" s="1025"/>
      <c r="S445" s="1025"/>
      <c r="T445" s="1026"/>
      <c r="U445" s="1026"/>
      <c r="V445" s="1026"/>
      <c r="W445" s="1025"/>
      <c r="X445" s="1026"/>
      <c r="Y445" s="1026"/>
      <c r="Z445" s="1025"/>
      <c r="AA445" s="1026"/>
      <c r="AB445" s="1025"/>
      <c r="AC445" s="1025"/>
      <c r="AD445" s="1025"/>
      <c r="AE445" s="1026"/>
      <c r="AF445" s="1025"/>
      <c r="AG445" s="1025"/>
    </row>
    <row r="446" spans="1:33">
      <c r="A446" s="1026"/>
      <c r="B446" s="1026"/>
      <c r="C446" s="1025"/>
      <c r="D446" s="1025"/>
      <c r="E446" s="1025"/>
      <c r="F446" s="1025"/>
      <c r="G446" s="1025"/>
      <c r="H446" s="1025"/>
      <c r="I446" s="1025"/>
      <c r="J446" s="1026"/>
      <c r="K446" s="1025"/>
      <c r="L446" s="1025"/>
      <c r="M446" s="1069"/>
      <c r="N446" s="1026"/>
      <c r="O446" s="1026"/>
      <c r="P446" s="1026"/>
      <c r="Q446" s="1026"/>
      <c r="R446" s="1025"/>
      <c r="S446" s="1025"/>
      <c r="T446" s="1026"/>
      <c r="U446" s="1026"/>
      <c r="V446" s="1026"/>
      <c r="W446" s="1025"/>
      <c r="X446" s="1026"/>
      <c r="Y446" s="1026"/>
      <c r="Z446" s="1025"/>
      <c r="AA446" s="1026"/>
      <c r="AB446" s="1025"/>
      <c r="AC446" s="1025"/>
      <c r="AD446" s="1025"/>
      <c r="AE446" s="1026"/>
      <c r="AF446" s="1025"/>
      <c r="AG446" s="1025"/>
    </row>
    <row r="447" spans="1:33">
      <c r="A447" s="1026"/>
      <c r="B447" s="1026"/>
      <c r="C447" s="1025"/>
      <c r="D447" s="1025"/>
      <c r="E447" s="1025"/>
      <c r="F447" s="1025"/>
      <c r="G447" s="1025"/>
      <c r="H447" s="1025"/>
      <c r="I447" s="1025"/>
      <c r="J447" s="1026"/>
      <c r="K447" s="1025"/>
      <c r="L447" s="1025"/>
      <c r="M447" s="1069"/>
      <c r="N447" s="1026"/>
      <c r="O447" s="1026"/>
      <c r="P447" s="1026"/>
      <c r="Q447" s="1026"/>
      <c r="R447" s="1025"/>
      <c r="S447" s="1025"/>
      <c r="T447" s="1026"/>
      <c r="U447" s="1026"/>
      <c r="V447" s="1026"/>
      <c r="W447" s="1025"/>
      <c r="X447" s="1026"/>
      <c r="Y447" s="1026"/>
      <c r="Z447" s="1025"/>
      <c r="AA447" s="1026"/>
      <c r="AB447" s="1025"/>
      <c r="AC447" s="1025"/>
      <c r="AD447" s="1025"/>
      <c r="AE447" s="1026"/>
      <c r="AF447" s="1025"/>
      <c r="AG447" s="1025"/>
    </row>
    <row r="448" spans="1:33">
      <c r="A448" s="1026"/>
      <c r="B448" s="1026"/>
      <c r="C448" s="1025"/>
      <c r="D448" s="1025"/>
      <c r="E448" s="1025"/>
      <c r="F448" s="1025"/>
      <c r="G448" s="1025"/>
      <c r="H448" s="1025"/>
      <c r="I448" s="1025"/>
      <c r="J448" s="1026"/>
      <c r="K448" s="1025"/>
      <c r="L448" s="1025"/>
      <c r="M448" s="1069"/>
      <c r="N448" s="1026"/>
      <c r="O448" s="1026"/>
      <c r="P448" s="1026"/>
      <c r="Q448" s="1026"/>
      <c r="R448" s="1025"/>
      <c r="S448" s="1025"/>
      <c r="T448" s="1026"/>
      <c r="U448" s="1026"/>
      <c r="V448" s="1026"/>
      <c r="W448" s="1025"/>
      <c r="X448" s="1026"/>
      <c r="Y448" s="1026"/>
      <c r="Z448" s="1025"/>
      <c r="AA448" s="1026"/>
      <c r="AB448" s="1025"/>
      <c r="AC448" s="1025"/>
      <c r="AD448" s="1025"/>
      <c r="AE448" s="1026"/>
      <c r="AF448" s="1025"/>
      <c r="AG448" s="1025"/>
    </row>
    <row r="449" spans="1:33">
      <c r="A449" s="1026"/>
      <c r="B449" s="1026"/>
      <c r="C449" s="1025"/>
      <c r="D449" s="1025"/>
      <c r="E449" s="1025"/>
      <c r="F449" s="1025"/>
      <c r="G449" s="1025"/>
      <c r="H449" s="1025"/>
      <c r="I449" s="1025"/>
      <c r="J449" s="1026"/>
      <c r="K449" s="1025"/>
      <c r="L449" s="1025"/>
      <c r="M449" s="1069"/>
      <c r="N449" s="1026"/>
      <c r="O449" s="1026"/>
      <c r="P449" s="1026"/>
      <c r="Q449" s="1026"/>
      <c r="R449" s="1025"/>
      <c r="S449" s="1025"/>
      <c r="T449" s="1026"/>
      <c r="U449" s="1026"/>
      <c r="V449" s="1026"/>
      <c r="W449" s="1025"/>
      <c r="X449" s="1026"/>
      <c r="Y449" s="1026"/>
      <c r="Z449" s="1025"/>
      <c r="AA449" s="1026"/>
      <c r="AB449" s="1025"/>
      <c r="AC449" s="1025"/>
      <c r="AD449" s="1025"/>
      <c r="AE449" s="1026"/>
      <c r="AF449" s="1025"/>
      <c r="AG449" s="1025"/>
    </row>
    <row r="450" spans="1:33">
      <c r="A450" s="1026"/>
      <c r="B450" s="1026"/>
      <c r="C450" s="1025"/>
      <c r="D450" s="1025"/>
      <c r="E450" s="1025"/>
      <c r="F450" s="1025"/>
      <c r="G450" s="1025"/>
      <c r="H450" s="1025"/>
      <c r="I450" s="1025"/>
      <c r="J450" s="1026"/>
      <c r="K450" s="1025"/>
      <c r="L450" s="1025"/>
      <c r="M450" s="1069"/>
      <c r="N450" s="1026"/>
      <c r="O450" s="1026"/>
      <c r="P450" s="1026"/>
      <c r="Q450" s="1026"/>
      <c r="R450" s="1025"/>
      <c r="S450" s="1025"/>
      <c r="T450" s="1026"/>
      <c r="U450" s="1026"/>
      <c r="V450" s="1026"/>
      <c r="W450" s="1025"/>
      <c r="X450" s="1026"/>
      <c r="Y450" s="1026"/>
      <c r="Z450" s="1025"/>
      <c r="AA450" s="1026"/>
      <c r="AB450" s="1025"/>
      <c r="AC450" s="1025"/>
      <c r="AD450" s="1025"/>
      <c r="AE450" s="1026"/>
      <c r="AF450" s="1025"/>
      <c r="AG450" s="1025"/>
    </row>
    <row r="451" spans="1:33">
      <c r="A451" s="1026"/>
      <c r="B451" s="1026"/>
      <c r="C451" s="1025"/>
      <c r="D451" s="1025"/>
      <c r="E451" s="1025"/>
      <c r="F451" s="1025"/>
      <c r="G451" s="1025"/>
      <c r="H451" s="1025"/>
      <c r="I451" s="1025"/>
      <c r="J451" s="1026"/>
      <c r="K451" s="1025"/>
      <c r="L451" s="1025"/>
      <c r="M451" s="1069"/>
      <c r="N451" s="1026"/>
      <c r="O451" s="1026"/>
      <c r="P451" s="1026"/>
      <c r="Q451" s="1026"/>
      <c r="R451" s="1025"/>
      <c r="S451" s="1025"/>
      <c r="T451" s="1026"/>
      <c r="U451" s="1026"/>
      <c r="V451" s="1026"/>
      <c r="W451" s="1025"/>
      <c r="X451" s="1026"/>
      <c r="Y451" s="1026"/>
      <c r="Z451" s="1025"/>
      <c r="AA451" s="1026"/>
      <c r="AB451" s="1025"/>
      <c r="AC451" s="1025"/>
      <c r="AD451" s="1025"/>
      <c r="AE451" s="1026"/>
      <c r="AF451" s="1025"/>
      <c r="AG451" s="1025"/>
    </row>
    <row r="452" spans="1:33">
      <c r="A452" s="1026"/>
      <c r="B452" s="1026"/>
      <c r="C452" s="1025"/>
      <c r="D452" s="1025"/>
      <c r="E452" s="1025"/>
      <c r="F452" s="1025"/>
      <c r="G452" s="1025"/>
      <c r="H452" s="1025"/>
      <c r="I452" s="1025"/>
      <c r="J452" s="1026"/>
      <c r="K452" s="1025"/>
      <c r="L452" s="1025"/>
      <c r="M452" s="1069"/>
      <c r="N452" s="1026"/>
      <c r="O452" s="1026"/>
      <c r="P452" s="1026"/>
      <c r="Q452" s="1026"/>
      <c r="R452" s="1025"/>
      <c r="S452" s="1025"/>
      <c r="T452" s="1026"/>
      <c r="U452" s="1026"/>
      <c r="V452" s="1026"/>
      <c r="W452" s="1025"/>
      <c r="X452" s="1026"/>
      <c r="Y452" s="1026"/>
      <c r="Z452" s="1025"/>
      <c r="AA452" s="1026"/>
      <c r="AB452" s="1025"/>
      <c r="AC452" s="1025"/>
      <c r="AD452" s="1025"/>
      <c r="AE452" s="1026"/>
      <c r="AF452" s="1025"/>
      <c r="AG452" s="1025"/>
    </row>
    <row r="453" spans="1:33">
      <c r="A453" s="1026"/>
      <c r="B453" s="1026"/>
      <c r="C453" s="1025"/>
      <c r="D453" s="1025"/>
      <c r="E453" s="1025"/>
      <c r="F453" s="1025"/>
      <c r="G453" s="1025"/>
      <c r="H453" s="1025"/>
      <c r="I453" s="1025"/>
      <c r="J453" s="1026"/>
      <c r="K453" s="1025"/>
      <c r="L453" s="1025"/>
      <c r="M453" s="1069"/>
      <c r="N453" s="1026"/>
      <c r="O453" s="1026"/>
      <c r="P453" s="1026"/>
      <c r="Q453" s="1026"/>
      <c r="R453" s="1025"/>
      <c r="S453" s="1025"/>
      <c r="T453" s="1026"/>
      <c r="U453" s="1026"/>
      <c r="V453" s="1026"/>
      <c r="W453" s="1025"/>
      <c r="X453" s="1026"/>
      <c r="Y453" s="1026"/>
      <c r="Z453" s="1025"/>
      <c r="AA453" s="1026"/>
      <c r="AB453" s="1025"/>
      <c r="AC453" s="1025"/>
      <c r="AD453" s="1025"/>
      <c r="AE453" s="1026"/>
      <c r="AF453" s="1025"/>
      <c r="AG453" s="1025"/>
    </row>
    <row r="454" spans="1:33">
      <c r="A454" s="1026"/>
      <c r="B454" s="1026"/>
      <c r="C454" s="1025"/>
      <c r="D454" s="1025"/>
      <c r="E454" s="1025"/>
      <c r="F454" s="1025"/>
      <c r="G454" s="1025"/>
      <c r="H454" s="1025"/>
      <c r="I454" s="1025"/>
      <c r="J454" s="1026"/>
      <c r="K454" s="1025"/>
      <c r="L454" s="1025"/>
      <c r="M454" s="1069"/>
      <c r="N454" s="1026"/>
      <c r="O454" s="1026"/>
      <c r="P454" s="1026"/>
      <c r="Q454" s="1026"/>
      <c r="R454" s="1025"/>
      <c r="S454" s="1025"/>
      <c r="T454" s="1026"/>
      <c r="U454" s="1026"/>
      <c r="V454" s="1026"/>
      <c r="W454" s="1025"/>
      <c r="X454" s="1026"/>
      <c r="Y454" s="1026"/>
      <c r="Z454" s="1025"/>
      <c r="AA454" s="1026"/>
      <c r="AB454" s="1025"/>
      <c r="AC454" s="1025"/>
      <c r="AD454" s="1025"/>
      <c r="AE454" s="1026"/>
      <c r="AF454" s="1025"/>
      <c r="AG454" s="1025"/>
    </row>
    <row r="455" spans="1:33">
      <c r="A455" s="1026"/>
      <c r="B455" s="1026"/>
      <c r="C455" s="1025"/>
      <c r="D455" s="1025"/>
      <c r="E455" s="1025"/>
      <c r="F455" s="1025"/>
      <c r="G455" s="1025"/>
      <c r="H455" s="1025"/>
      <c r="I455" s="1025"/>
      <c r="J455" s="1026"/>
      <c r="K455" s="1025"/>
      <c r="L455" s="1025"/>
      <c r="M455" s="1069"/>
      <c r="N455" s="1026"/>
      <c r="O455" s="1026"/>
      <c r="P455" s="1026"/>
      <c r="Q455" s="1026"/>
      <c r="R455" s="1025"/>
      <c r="S455" s="1025"/>
      <c r="T455" s="1026"/>
      <c r="U455" s="1026"/>
      <c r="V455" s="1026"/>
      <c r="W455" s="1025"/>
      <c r="X455" s="1026"/>
      <c r="Y455" s="1026"/>
      <c r="Z455" s="1025"/>
      <c r="AA455" s="1026"/>
      <c r="AB455" s="1025"/>
      <c r="AC455" s="1025"/>
      <c r="AD455" s="1025"/>
      <c r="AE455" s="1026"/>
      <c r="AF455" s="1025"/>
      <c r="AG455" s="1025"/>
    </row>
    <row r="456" spans="1:33">
      <c r="A456" s="1026"/>
      <c r="B456" s="1026"/>
      <c r="C456" s="1025"/>
      <c r="D456" s="1025"/>
      <c r="E456" s="1025"/>
      <c r="F456" s="1025"/>
      <c r="G456" s="1025"/>
      <c r="H456" s="1025"/>
      <c r="I456" s="1025"/>
      <c r="J456" s="1026"/>
      <c r="K456" s="1025"/>
      <c r="L456" s="1025"/>
      <c r="M456" s="1069"/>
      <c r="N456" s="1026"/>
      <c r="O456" s="1026"/>
      <c r="P456" s="1026"/>
      <c r="Q456" s="1026"/>
      <c r="R456" s="1025"/>
      <c r="S456" s="1025"/>
      <c r="T456" s="1026"/>
      <c r="U456" s="1026"/>
      <c r="V456" s="1026"/>
      <c r="W456" s="1025"/>
      <c r="X456" s="1026"/>
      <c r="Y456" s="1026"/>
      <c r="Z456" s="1025"/>
      <c r="AA456" s="1026"/>
      <c r="AB456" s="1025"/>
      <c r="AC456" s="1025"/>
      <c r="AD456" s="1025"/>
      <c r="AE456" s="1026"/>
      <c r="AF456" s="1025"/>
      <c r="AG456" s="1025"/>
    </row>
    <row r="457" spans="1:33">
      <c r="A457" s="1026"/>
      <c r="B457" s="1026"/>
      <c r="C457" s="1025"/>
      <c r="D457" s="1025"/>
      <c r="E457" s="1025"/>
      <c r="F457" s="1025"/>
      <c r="G457" s="1025"/>
      <c r="H457" s="1025"/>
      <c r="I457" s="1025"/>
      <c r="J457" s="1026"/>
      <c r="K457" s="1025"/>
      <c r="L457" s="1025"/>
      <c r="M457" s="1069"/>
      <c r="N457" s="1026"/>
      <c r="O457" s="1026"/>
      <c r="P457" s="1026"/>
      <c r="Q457" s="1026"/>
      <c r="R457" s="1025"/>
      <c r="S457" s="1025"/>
      <c r="T457" s="1026"/>
      <c r="U457" s="1026"/>
      <c r="V457" s="1026"/>
      <c r="W457" s="1025"/>
      <c r="X457" s="1026"/>
      <c r="Y457" s="1026"/>
      <c r="Z457" s="1025"/>
      <c r="AA457" s="1026"/>
      <c r="AB457" s="1025"/>
      <c r="AC457" s="1025"/>
      <c r="AD457" s="1025"/>
      <c r="AE457" s="1026"/>
      <c r="AF457" s="1025"/>
      <c r="AG457" s="1025"/>
    </row>
    <row r="458" spans="1:33">
      <c r="A458" s="1026"/>
      <c r="B458" s="1026"/>
      <c r="C458" s="1025"/>
      <c r="D458" s="1025"/>
      <c r="E458" s="1025"/>
      <c r="F458" s="1025"/>
      <c r="G458" s="1025"/>
      <c r="H458" s="1025"/>
      <c r="I458" s="1025"/>
      <c r="J458" s="1026"/>
      <c r="K458" s="1025"/>
      <c r="L458" s="1025"/>
      <c r="M458" s="1069"/>
      <c r="N458" s="1026"/>
      <c r="O458" s="1026"/>
      <c r="P458" s="1026"/>
      <c r="Q458" s="1026"/>
      <c r="R458" s="1025"/>
      <c r="S458" s="1025"/>
      <c r="T458" s="1026"/>
      <c r="U458" s="1026"/>
      <c r="V458" s="1026"/>
      <c r="W458" s="1025"/>
      <c r="X458" s="1026"/>
      <c r="Y458" s="1026"/>
      <c r="Z458" s="1025"/>
      <c r="AA458" s="1026"/>
      <c r="AB458" s="1025"/>
      <c r="AC458" s="1025"/>
      <c r="AD458" s="1025"/>
      <c r="AE458" s="1026"/>
      <c r="AF458" s="1025"/>
      <c r="AG458" s="1025"/>
    </row>
    <row r="459" spans="1:33">
      <c r="A459" s="1026"/>
      <c r="B459" s="1026"/>
      <c r="C459" s="1025"/>
      <c r="D459" s="1025"/>
      <c r="E459" s="1025"/>
      <c r="F459" s="1025"/>
      <c r="G459" s="1025"/>
      <c r="H459" s="1025"/>
      <c r="I459" s="1025"/>
      <c r="J459" s="1026"/>
      <c r="K459" s="1025"/>
      <c r="L459" s="1025"/>
      <c r="M459" s="1069"/>
      <c r="N459" s="1026"/>
      <c r="O459" s="1026"/>
      <c r="P459" s="1026"/>
      <c r="Q459" s="1026"/>
      <c r="R459" s="1025"/>
      <c r="S459" s="1025"/>
      <c r="T459" s="1026"/>
      <c r="U459" s="1026"/>
      <c r="V459" s="1026"/>
      <c r="W459" s="1025"/>
      <c r="X459" s="1026"/>
      <c r="Y459" s="1026"/>
      <c r="Z459" s="1025"/>
      <c r="AA459" s="1026"/>
      <c r="AB459" s="1025"/>
      <c r="AC459" s="1025"/>
      <c r="AD459" s="1025"/>
      <c r="AE459" s="1026"/>
      <c r="AF459" s="1025"/>
      <c r="AG459" s="1025"/>
    </row>
    <row r="460" spans="1:33">
      <c r="A460" s="1026"/>
      <c r="B460" s="1026"/>
      <c r="C460" s="1025"/>
      <c r="D460" s="1025"/>
      <c r="E460" s="1025"/>
      <c r="F460" s="1025"/>
      <c r="G460" s="1025"/>
      <c r="H460" s="1025"/>
      <c r="I460" s="1025"/>
      <c r="J460" s="1026"/>
      <c r="K460" s="1025"/>
      <c r="L460" s="1025"/>
      <c r="M460" s="1069"/>
      <c r="N460" s="1026"/>
      <c r="O460" s="1026"/>
      <c r="P460" s="1026"/>
      <c r="Q460" s="1026"/>
      <c r="R460" s="1025"/>
      <c r="S460" s="1025"/>
      <c r="T460" s="1026"/>
      <c r="U460" s="1026"/>
      <c r="V460" s="1026"/>
      <c r="W460" s="1025"/>
      <c r="X460" s="1026"/>
      <c r="Y460" s="1026"/>
      <c r="Z460" s="1025"/>
      <c r="AA460" s="1026"/>
      <c r="AB460" s="1025"/>
      <c r="AC460" s="1025"/>
      <c r="AD460" s="1025"/>
      <c r="AE460" s="1026"/>
      <c r="AF460" s="1025"/>
      <c r="AG460" s="1025"/>
    </row>
    <row r="461" spans="1:33">
      <c r="A461" s="1026"/>
      <c r="B461" s="1026"/>
      <c r="C461" s="1025"/>
      <c r="D461" s="1025"/>
      <c r="E461" s="1025"/>
      <c r="F461" s="1025"/>
      <c r="G461" s="1025"/>
      <c r="H461" s="1025"/>
      <c r="I461" s="1025"/>
      <c r="J461" s="1026"/>
      <c r="K461" s="1025"/>
      <c r="L461" s="1025"/>
      <c r="M461" s="1069"/>
      <c r="N461" s="1026"/>
      <c r="O461" s="1026"/>
      <c r="P461" s="1026"/>
      <c r="Q461" s="1026"/>
      <c r="R461" s="1025"/>
      <c r="S461" s="1025"/>
      <c r="T461" s="1026"/>
      <c r="U461" s="1026"/>
      <c r="V461" s="1026"/>
      <c r="W461" s="1025"/>
      <c r="X461" s="1026"/>
      <c r="Y461" s="1026"/>
      <c r="Z461" s="1025"/>
      <c r="AA461" s="1026"/>
      <c r="AB461" s="1025"/>
      <c r="AC461" s="1025"/>
      <c r="AD461" s="1025"/>
      <c r="AE461" s="1026"/>
      <c r="AF461" s="1025"/>
      <c r="AG461" s="1025"/>
    </row>
    <row r="462" spans="1:33">
      <c r="A462" s="1026"/>
      <c r="B462" s="1026"/>
      <c r="C462" s="1025"/>
      <c r="D462" s="1025"/>
      <c r="E462" s="1025"/>
      <c r="F462" s="1025"/>
      <c r="G462" s="1025"/>
      <c r="H462" s="1025"/>
      <c r="I462" s="1025"/>
      <c r="J462" s="1026"/>
      <c r="K462" s="1025"/>
      <c r="L462" s="1025"/>
      <c r="M462" s="1069"/>
      <c r="N462" s="1026"/>
      <c r="O462" s="1026"/>
      <c r="P462" s="1026"/>
      <c r="Q462" s="1026"/>
      <c r="R462" s="1025"/>
      <c r="S462" s="1025"/>
      <c r="T462" s="1026"/>
      <c r="U462" s="1026"/>
      <c r="V462" s="1026"/>
      <c r="W462" s="1025"/>
      <c r="X462" s="1026"/>
      <c r="Y462" s="1026"/>
      <c r="Z462" s="1025"/>
      <c r="AA462" s="1026"/>
      <c r="AB462" s="1025"/>
      <c r="AC462" s="1025"/>
      <c r="AD462" s="1025"/>
      <c r="AE462" s="1026"/>
      <c r="AF462" s="1025"/>
      <c r="AG462" s="1025"/>
    </row>
    <row r="463" spans="1:33">
      <c r="A463" s="1026"/>
      <c r="B463" s="1026"/>
      <c r="C463" s="1025"/>
      <c r="D463" s="1025"/>
      <c r="E463" s="1025"/>
      <c r="F463" s="1025"/>
      <c r="G463" s="1025"/>
      <c r="H463" s="1025"/>
      <c r="I463" s="1025"/>
      <c r="J463" s="1026"/>
      <c r="K463" s="1025"/>
      <c r="L463" s="1025"/>
      <c r="M463" s="1069"/>
      <c r="N463" s="1026"/>
      <c r="O463" s="1026"/>
      <c r="P463" s="1026"/>
      <c r="Q463" s="1026"/>
      <c r="R463" s="1025"/>
      <c r="S463" s="1025"/>
      <c r="T463" s="1026"/>
      <c r="U463" s="1026"/>
      <c r="V463" s="1026"/>
      <c r="W463" s="1025"/>
      <c r="X463" s="1026"/>
      <c r="Y463" s="1026"/>
      <c r="Z463" s="1025"/>
      <c r="AA463" s="1026"/>
      <c r="AB463" s="1025"/>
      <c r="AC463" s="1025"/>
      <c r="AD463" s="1025"/>
      <c r="AE463" s="1026"/>
      <c r="AF463" s="1025"/>
      <c r="AG463" s="1025"/>
    </row>
    <row r="464" spans="1:33">
      <c r="A464" s="1026"/>
      <c r="B464" s="1026"/>
      <c r="C464" s="1025"/>
      <c r="D464" s="1025"/>
      <c r="E464" s="1025"/>
      <c r="F464" s="1025"/>
      <c r="G464" s="1025"/>
      <c r="H464" s="1025"/>
      <c r="I464" s="1025"/>
      <c r="J464" s="1026"/>
      <c r="K464" s="1025"/>
      <c r="L464" s="1025"/>
      <c r="M464" s="1069"/>
      <c r="N464" s="1026"/>
      <c r="O464" s="1026"/>
      <c r="P464" s="1026"/>
      <c r="Q464" s="1026"/>
      <c r="R464" s="1025"/>
      <c r="S464" s="1025"/>
      <c r="T464" s="1026"/>
      <c r="U464" s="1026"/>
      <c r="V464" s="1026"/>
      <c r="W464" s="1025"/>
      <c r="X464" s="1026"/>
      <c r="Y464" s="1026"/>
      <c r="Z464" s="1025"/>
      <c r="AA464" s="1026"/>
      <c r="AB464" s="1025"/>
      <c r="AC464" s="1025"/>
      <c r="AD464" s="1025"/>
      <c r="AE464" s="1026"/>
      <c r="AF464" s="1025"/>
      <c r="AG464" s="1025"/>
    </row>
    <row r="465" spans="1:33">
      <c r="A465" s="1026"/>
      <c r="B465" s="1026"/>
      <c r="C465" s="1025"/>
      <c r="D465" s="1025"/>
      <c r="E465" s="1025"/>
      <c r="F465" s="1025"/>
      <c r="G465" s="1025"/>
      <c r="H465" s="1025"/>
      <c r="I465" s="1025"/>
      <c r="J465" s="1026"/>
      <c r="K465" s="1025"/>
      <c r="L465" s="1025"/>
      <c r="M465" s="1069"/>
      <c r="N465" s="1026"/>
      <c r="O465" s="1026"/>
      <c r="P465" s="1026"/>
      <c r="Q465" s="1026"/>
      <c r="R465" s="1025"/>
      <c r="S465" s="1025"/>
      <c r="T465" s="1026"/>
      <c r="U465" s="1026"/>
      <c r="V465" s="1026"/>
      <c r="W465" s="1025"/>
      <c r="X465" s="1026"/>
      <c r="Y465" s="1026"/>
      <c r="Z465" s="1025"/>
      <c r="AA465" s="1026"/>
      <c r="AB465" s="1025"/>
      <c r="AC465" s="1025"/>
      <c r="AD465" s="1025"/>
      <c r="AE465" s="1026"/>
      <c r="AF465" s="1025"/>
      <c r="AG465" s="1025"/>
    </row>
    <row r="466" spans="1:33">
      <c r="A466" s="1026"/>
      <c r="B466" s="1026"/>
      <c r="C466" s="1025"/>
      <c r="D466" s="1025"/>
      <c r="E466" s="1025"/>
      <c r="F466" s="1025"/>
      <c r="G466" s="1025"/>
      <c r="H466" s="1025"/>
      <c r="I466" s="1025"/>
      <c r="J466" s="1026"/>
      <c r="K466" s="1025"/>
      <c r="L466" s="1025"/>
      <c r="M466" s="1069"/>
      <c r="N466" s="1026"/>
      <c r="O466" s="1026"/>
      <c r="P466" s="1026"/>
      <c r="Q466" s="1026"/>
      <c r="R466" s="1025"/>
      <c r="S466" s="1025"/>
      <c r="T466" s="1026"/>
      <c r="U466" s="1026"/>
      <c r="V466" s="1026"/>
      <c r="W466" s="1025"/>
      <c r="X466" s="1026"/>
      <c r="Y466" s="1026"/>
      <c r="Z466" s="1025"/>
      <c r="AA466" s="1026"/>
      <c r="AB466" s="1025"/>
      <c r="AC466" s="1025"/>
      <c r="AD466" s="1025"/>
      <c r="AE466" s="1026"/>
      <c r="AF466" s="1025"/>
      <c r="AG466" s="1025"/>
    </row>
    <row r="467" spans="1:33">
      <c r="A467" s="1026"/>
      <c r="B467" s="1026"/>
      <c r="C467" s="1025"/>
      <c r="D467" s="1025"/>
      <c r="E467" s="1025"/>
      <c r="F467" s="1025"/>
      <c r="G467" s="1025"/>
      <c r="H467" s="1025"/>
      <c r="I467" s="1025"/>
      <c r="J467" s="1026"/>
      <c r="K467" s="1025"/>
      <c r="L467" s="1025"/>
      <c r="M467" s="1069"/>
      <c r="N467" s="1026"/>
      <c r="O467" s="1026"/>
      <c r="P467" s="1026"/>
      <c r="Q467" s="1026"/>
      <c r="R467" s="1025"/>
      <c r="S467" s="1025"/>
      <c r="T467" s="1026"/>
      <c r="U467" s="1026"/>
      <c r="V467" s="1026"/>
      <c r="W467" s="1025"/>
      <c r="X467" s="1026"/>
      <c r="Y467" s="1026"/>
      <c r="Z467" s="1025"/>
      <c r="AA467" s="1026"/>
      <c r="AB467" s="1025"/>
      <c r="AC467" s="1025"/>
      <c r="AD467" s="1025"/>
      <c r="AE467" s="1026"/>
      <c r="AF467" s="1025"/>
      <c r="AG467" s="1025"/>
    </row>
    <row r="468" spans="1:33">
      <c r="A468" s="1026"/>
      <c r="B468" s="1026"/>
      <c r="C468" s="1025"/>
      <c r="D468" s="1025"/>
      <c r="E468" s="1025"/>
      <c r="F468" s="1025"/>
      <c r="G468" s="1025"/>
      <c r="H468" s="1025"/>
      <c r="I468" s="1025"/>
      <c r="J468" s="1026"/>
      <c r="K468" s="1025"/>
      <c r="L468" s="1025"/>
      <c r="M468" s="1069"/>
      <c r="N468" s="1026"/>
      <c r="O468" s="1026"/>
      <c r="P468" s="1026"/>
      <c r="Q468" s="1026"/>
      <c r="R468" s="1025"/>
      <c r="S468" s="1025"/>
      <c r="T468" s="1026"/>
      <c r="U468" s="1026"/>
      <c r="V468" s="1026"/>
      <c r="W468" s="1025"/>
      <c r="X468" s="1026"/>
      <c r="Y468" s="1026"/>
      <c r="Z468" s="1025"/>
      <c r="AA468" s="1026"/>
      <c r="AB468" s="1025"/>
      <c r="AC468" s="1025"/>
      <c r="AD468" s="1025"/>
      <c r="AE468" s="1026"/>
      <c r="AF468" s="1025"/>
      <c r="AG468" s="1025"/>
    </row>
    <row r="469" spans="1:33">
      <c r="A469" s="1026"/>
      <c r="B469" s="1026"/>
      <c r="C469" s="1025"/>
      <c r="D469" s="1025"/>
      <c r="E469" s="1025"/>
      <c r="F469" s="1025"/>
      <c r="G469" s="1025"/>
      <c r="H469" s="1025"/>
      <c r="I469" s="1025"/>
      <c r="J469" s="1026"/>
      <c r="K469" s="1025"/>
      <c r="L469" s="1025"/>
      <c r="M469" s="1069"/>
      <c r="N469" s="1026"/>
      <c r="O469" s="1026"/>
      <c r="P469" s="1026"/>
      <c r="Q469" s="1026"/>
      <c r="R469" s="1025"/>
      <c r="S469" s="1025"/>
      <c r="T469" s="1026"/>
      <c r="U469" s="1026"/>
      <c r="V469" s="1026"/>
      <c r="W469" s="1025"/>
      <c r="X469" s="1026"/>
      <c r="Y469" s="1026"/>
      <c r="Z469" s="1025"/>
      <c r="AA469" s="1026"/>
      <c r="AB469" s="1025"/>
      <c r="AC469" s="1025"/>
      <c r="AD469" s="1025"/>
      <c r="AE469" s="1026"/>
      <c r="AF469" s="1025"/>
      <c r="AG469" s="1025"/>
    </row>
    <row r="470" spans="1:33">
      <c r="A470" s="1026"/>
      <c r="B470" s="1026"/>
      <c r="C470" s="1025"/>
      <c r="D470" s="1025"/>
      <c r="E470" s="1025"/>
      <c r="F470" s="1025"/>
      <c r="G470" s="1025"/>
      <c r="H470" s="1025"/>
      <c r="I470" s="1025"/>
      <c r="J470" s="1026"/>
      <c r="K470" s="1025"/>
      <c r="L470" s="1025"/>
      <c r="M470" s="1069"/>
      <c r="N470" s="1026"/>
      <c r="O470" s="1026"/>
      <c r="P470" s="1026"/>
      <c r="Q470" s="1026"/>
      <c r="R470" s="1025"/>
      <c r="S470" s="1025"/>
      <c r="T470" s="1026"/>
      <c r="U470" s="1026"/>
      <c r="V470" s="1026"/>
      <c r="W470" s="1025"/>
      <c r="X470" s="1026"/>
      <c r="Y470" s="1026"/>
      <c r="Z470" s="1025"/>
      <c r="AA470" s="1026"/>
      <c r="AB470" s="1025"/>
      <c r="AC470" s="1025"/>
      <c r="AD470" s="1025"/>
      <c r="AE470" s="1026"/>
      <c r="AF470" s="1025"/>
      <c r="AG470" s="1025"/>
    </row>
    <row r="471" spans="1:33">
      <c r="A471" s="1026"/>
      <c r="B471" s="1026"/>
      <c r="C471" s="1025"/>
      <c r="D471" s="1025"/>
      <c r="E471" s="1025"/>
      <c r="F471" s="1025"/>
      <c r="G471" s="1025"/>
      <c r="H471" s="1025"/>
      <c r="I471" s="1025"/>
      <c r="J471" s="1026"/>
      <c r="K471" s="1025"/>
      <c r="L471" s="1025"/>
      <c r="M471" s="1069"/>
      <c r="N471" s="1026"/>
      <c r="O471" s="1026"/>
      <c r="P471" s="1026"/>
      <c r="Q471" s="1026"/>
      <c r="R471" s="1025"/>
      <c r="S471" s="1025"/>
      <c r="T471" s="1026"/>
      <c r="U471" s="1026"/>
      <c r="V471" s="1026"/>
      <c r="W471" s="1025"/>
      <c r="X471" s="1026"/>
      <c r="Y471" s="1026"/>
      <c r="Z471" s="1025"/>
      <c r="AA471" s="1026"/>
      <c r="AB471" s="1025"/>
      <c r="AC471" s="1025"/>
      <c r="AD471" s="1025"/>
      <c r="AE471" s="1026"/>
      <c r="AF471" s="1025"/>
      <c r="AG471" s="1025"/>
    </row>
    <row r="472" spans="1:33">
      <c r="A472" s="1026"/>
      <c r="B472" s="1026"/>
      <c r="C472" s="1025"/>
      <c r="D472" s="1025"/>
      <c r="E472" s="1025"/>
      <c r="F472" s="1025"/>
      <c r="G472" s="1025"/>
      <c r="H472" s="1025"/>
      <c r="I472" s="1025"/>
      <c r="J472" s="1026"/>
      <c r="K472" s="1025"/>
      <c r="L472" s="1025"/>
      <c r="M472" s="1069"/>
      <c r="N472" s="1026"/>
      <c r="O472" s="1026"/>
      <c r="P472" s="1026"/>
      <c r="Q472" s="1026"/>
      <c r="R472" s="1025"/>
      <c r="S472" s="1025"/>
      <c r="T472" s="1026"/>
      <c r="U472" s="1026"/>
      <c r="V472" s="1026"/>
      <c r="W472" s="1025"/>
      <c r="X472" s="1026"/>
      <c r="Y472" s="1026"/>
      <c r="Z472" s="1025"/>
      <c r="AA472" s="1026"/>
      <c r="AB472" s="1025"/>
      <c r="AC472" s="1025"/>
      <c r="AD472" s="1025"/>
      <c r="AE472" s="1026"/>
      <c r="AF472" s="1025"/>
      <c r="AG472" s="1025"/>
    </row>
    <row r="473" spans="1:33">
      <c r="A473" s="1026"/>
      <c r="B473" s="1026"/>
      <c r="C473" s="1025"/>
      <c r="D473" s="1025"/>
      <c r="E473" s="1025"/>
      <c r="F473" s="1025"/>
      <c r="G473" s="1025"/>
      <c r="H473" s="1025"/>
      <c r="I473" s="1025"/>
      <c r="J473" s="1026"/>
      <c r="K473" s="1025"/>
      <c r="L473" s="1025"/>
      <c r="M473" s="1069"/>
      <c r="N473" s="1026"/>
      <c r="O473" s="1026"/>
      <c r="P473" s="1026"/>
      <c r="Q473" s="1026"/>
      <c r="R473" s="1025"/>
      <c r="S473" s="1025"/>
      <c r="T473" s="1026"/>
      <c r="U473" s="1026"/>
      <c r="V473" s="1026"/>
      <c r="W473" s="1025"/>
      <c r="X473" s="1026"/>
      <c r="Y473" s="1026"/>
      <c r="Z473" s="1025"/>
      <c r="AA473" s="1026"/>
      <c r="AB473" s="1025"/>
      <c r="AC473" s="1025"/>
      <c r="AD473" s="1025"/>
      <c r="AE473" s="1026"/>
      <c r="AF473" s="1025"/>
      <c r="AG473" s="1025"/>
    </row>
    <row r="474" spans="1:33">
      <c r="A474" s="1026"/>
      <c r="B474" s="1026"/>
      <c r="C474" s="1025"/>
      <c r="D474" s="1025"/>
      <c r="E474" s="1025"/>
      <c r="F474" s="1025"/>
      <c r="G474" s="1025"/>
      <c r="H474" s="1025"/>
      <c r="I474" s="1025"/>
      <c r="J474" s="1026"/>
      <c r="K474" s="1025"/>
      <c r="L474" s="1025"/>
      <c r="M474" s="1069"/>
      <c r="N474" s="1026"/>
      <c r="O474" s="1026"/>
      <c r="P474" s="1026"/>
      <c r="Q474" s="1026"/>
      <c r="R474" s="1025"/>
      <c r="S474" s="1025"/>
      <c r="T474" s="1026"/>
      <c r="U474" s="1026"/>
      <c r="V474" s="1026"/>
      <c r="W474" s="1025"/>
      <c r="X474" s="1026"/>
      <c r="Y474" s="1026"/>
      <c r="Z474" s="1025"/>
      <c r="AA474" s="1026"/>
      <c r="AB474" s="1025"/>
      <c r="AC474" s="1025"/>
      <c r="AD474" s="1025"/>
      <c r="AE474" s="1026"/>
      <c r="AF474" s="1025"/>
      <c r="AG474" s="1025"/>
    </row>
    <row r="475" spans="1:33">
      <c r="A475" s="1026"/>
      <c r="B475" s="1026"/>
      <c r="C475" s="1025"/>
      <c r="D475" s="1025"/>
      <c r="E475" s="1025"/>
      <c r="F475" s="1025"/>
      <c r="G475" s="1025"/>
      <c r="H475" s="1025"/>
      <c r="I475" s="1025"/>
      <c r="J475" s="1026"/>
      <c r="K475" s="1025"/>
      <c r="L475" s="1025"/>
      <c r="M475" s="1069"/>
      <c r="N475" s="1026"/>
      <c r="O475" s="1026"/>
      <c r="P475" s="1026"/>
      <c r="Q475" s="1026"/>
      <c r="R475" s="1025"/>
      <c r="S475" s="1025"/>
      <c r="T475" s="1026"/>
      <c r="U475" s="1026"/>
      <c r="V475" s="1026"/>
      <c r="W475" s="1025"/>
      <c r="X475" s="1026"/>
      <c r="Y475" s="1026"/>
      <c r="Z475" s="1025"/>
      <c r="AA475" s="1026"/>
      <c r="AB475" s="1025"/>
      <c r="AC475" s="1025"/>
      <c r="AD475" s="1025"/>
      <c r="AE475" s="1026"/>
      <c r="AF475" s="1025"/>
      <c r="AG475" s="1025"/>
    </row>
    <row r="476" spans="1:33">
      <c r="A476" s="1026"/>
      <c r="B476" s="1026"/>
      <c r="C476" s="1025"/>
      <c r="D476" s="1025"/>
      <c r="E476" s="1025"/>
      <c r="F476" s="1025"/>
      <c r="G476" s="1025"/>
      <c r="H476" s="1025"/>
      <c r="I476" s="1025"/>
      <c r="J476" s="1026"/>
      <c r="K476" s="1025"/>
      <c r="L476" s="1025"/>
      <c r="M476" s="1069"/>
      <c r="N476" s="1026"/>
      <c r="O476" s="1026"/>
      <c r="P476" s="1026"/>
      <c r="Q476" s="1026"/>
      <c r="R476" s="1025"/>
      <c r="S476" s="1025"/>
      <c r="T476" s="1026"/>
      <c r="U476" s="1026"/>
      <c r="V476" s="1026"/>
      <c r="W476" s="1025"/>
      <c r="X476" s="1026"/>
      <c r="Y476" s="1026"/>
      <c r="Z476" s="1025"/>
      <c r="AA476" s="1026"/>
      <c r="AB476" s="1025"/>
      <c r="AC476" s="1025"/>
      <c r="AD476" s="1025"/>
      <c r="AE476" s="1026"/>
      <c r="AF476" s="1025"/>
      <c r="AG476" s="1025"/>
    </row>
    <row r="477" spans="1:33">
      <c r="A477" s="1026"/>
      <c r="B477" s="1026"/>
      <c r="C477" s="1025"/>
      <c r="D477" s="1025"/>
      <c r="E477" s="1025"/>
      <c r="F477" s="1025"/>
      <c r="G477" s="1025"/>
      <c r="H477" s="1025"/>
      <c r="I477" s="1025"/>
      <c r="J477" s="1026"/>
      <c r="K477" s="1025"/>
      <c r="L477" s="1025"/>
      <c r="M477" s="1069"/>
      <c r="N477" s="1026"/>
      <c r="O477" s="1026"/>
      <c r="P477" s="1026"/>
      <c r="Q477" s="1026"/>
      <c r="R477" s="1025"/>
      <c r="S477" s="1025"/>
      <c r="T477" s="1026"/>
      <c r="U477" s="1026"/>
      <c r="V477" s="1026"/>
      <c r="W477" s="1025"/>
      <c r="X477" s="1026"/>
      <c r="Y477" s="1026"/>
      <c r="Z477" s="1025"/>
      <c r="AA477" s="1026"/>
      <c r="AB477" s="1025"/>
      <c r="AC477" s="1025"/>
      <c r="AD477" s="1025"/>
      <c r="AE477" s="1026"/>
      <c r="AF477" s="1025"/>
      <c r="AG477" s="1025"/>
    </row>
    <row r="478" spans="1:33">
      <c r="A478" s="1026"/>
      <c r="B478" s="1026"/>
      <c r="C478" s="1025"/>
      <c r="D478" s="1025"/>
      <c r="E478" s="1025"/>
      <c r="F478" s="1025"/>
      <c r="G478" s="1025"/>
      <c r="H478" s="1025"/>
      <c r="I478" s="1025"/>
      <c r="J478" s="1026"/>
      <c r="K478" s="1025"/>
      <c r="L478" s="1025"/>
      <c r="M478" s="1069"/>
      <c r="N478" s="1026"/>
      <c r="O478" s="1026"/>
      <c r="P478" s="1026"/>
      <c r="Q478" s="1026"/>
      <c r="R478" s="1025"/>
      <c r="S478" s="1025"/>
      <c r="T478" s="1026"/>
      <c r="U478" s="1026"/>
      <c r="V478" s="1026"/>
      <c r="W478" s="1025"/>
      <c r="X478" s="1026"/>
      <c r="Y478" s="1026"/>
      <c r="Z478" s="1025"/>
      <c r="AA478" s="1026"/>
      <c r="AB478" s="1025"/>
      <c r="AC478" s="1025"/>
      <c r="AD478" s="1025"/>
      <c r="AE478" s="1026"/>
      <c r="AF478" s="1025"/>
      <c r="AG478" s="1025"/>
    </row>
    <row r="479" spans="1:33">
      <c r="A479" s="1026"/>
      <c r="B479" s="1026"/>
      <c r="C479" s="1025"/>
      <c r="D479" s="1025"/>
      <c r="E479" s="1025"/>
      <c r="F479" s="1025"/>
      <c r="G479" s="1025"/>
      <c r="H479" s="1025"/>
      <c r="I479" s="1025"/>
      <c r="J479" s="1026"/>
      <c r="K479" s="1025"/>
      <c r="L479" s="1025"/>
      <c r="M479" s="1069"/>
      <c r="N479" s="1026"/>
      <c r="O479" s="1026"/>
      <c r="P479" s="1026"/>
      <c r="Q479" s="1026"/>
      <c r="R479" s="1025"/>
      <c r="S479" s="1025"/>
      <c r="T479" s="1026"/>
      <c r="U479" s="1026"/>
      <c r="V479" s="1026"/>
      <c r="W479" s="1025"/>
      <c r="X479" s="1026"/>
      <c r="Y479" s="1026"/>
      <c r="Z479" s="1025"/>
      <c r="AA479" s="1026"/>
      <c r="AB479" s="1025"/>
      <c r="AC479" s="1025"/>
      <c r="AD479" s="1025"/>
      <c r="AE479" s="1026"/>
      <c r="AF479" s="1025"/>
      <c r="AG479" s="1025"/>
    </row>
    <row r="480" spans="1:33">
      <c r="A480" s="1026"/>
      <c r="B480" s="1026"/>
      <c r="C480" s="1025"/>
      <c r="D480" s="1025"/>
      <c r="E480" s="1025"/>
      <c r="F480" s="1025"/>
      <c r="G480" s="1025"/>
      <c r="H480" s="1025"/>
      <c r="I480" s="1025"/>
      <c r="J480" s="1026"/>
      <c r="K480" s="1025"/>
      <c r="L480" s="1025"/>
      <c r="M480" s="1069"/>
      <c r="N480" s="1026"/>
      <c r="O480" s="1026"/>
      <c r="P480" s="1026"/>
      <c r="Q480" s="1026"/>
      <c r="R480" s="1025"/>
      <c r="S480" s="1025"/>
      <c r="T480" s="1026"/>
      <c r="U480" s="1026"/>
      <c r="V480" s="1026"/>
      <c r="W480" s="1025"/>
      <c r="X480" s="1026"/>
      <c r="Y480" s="1026"/>
      <c r="Z480" s="1025"/>
      <c r="AA480" s="1026"/>
      <c r="AB480" s="1025"/>
      <c r="AC480" s="1025"/>
      <c r="AD480" s="1025"/>
      <c r="AE480" s="1026"/>
      <c r="AF480" s="1025"/>
      <c r="AG480" s="1025"/>
    </row>
    <row r="481" spans="1:33">
      <c r="A481" s="1026"/>
      <c r="B481" s="1026"/>
      <c r="C481" s="1025"/>
      <c r="D481" s="1025"/>
      <c r="E481" s="1025"/>
      <c r="F481" s="1025"/>
      <c r="G481" s="1025"/>
      <c r="H481" s="1025"/>
      <c r="I481" s="1025"/>
      <c r="J481" s="1026"/>
      <c r="K481" s="1025"/>
      <c r="L481" s="1025"/>
      <c r="M481" s="1069"/>
      <c r="N481" s="1026"/>
      <c r="O481" s="1026"/>
      <c r="P481" s="1026"/>
      <c r="Q481" s="1026"/>
      <c r="R481" s="1025"/>
      <c r="S481" s="1025"/>
      <c r="T481" s="1026"/>
      <c r="U481" s="1026"/>
      <c r="V481" s="1026"/>
      <c r="W481" s="1025"/>
      <c r="X481" s="1026"/>
      <c r="Y481" s="1026"/>
      <c r="Z481" s="1025"/>
      <c r="AA481" s="1026"/>
      <c r="AB481" s="1025"/>
      <c r="AC481" s="1025"/>
      <c r="AD481" s="1025"/>
      <c r="AE481" s="1026"/>
      <c r="AF481" s="1025"/>
      <c r="AG481" s="1025"/>
    </row>
    <row r="482" spans="1:33">
      <c r="A482" s="1026"/>
      <c r="B482" s="1026"/>
      <c r="C482" s="1025"/>
      <c r="D482" s="1025"/>
      <c r="E482" s="1025"/>
      <c r="F482" s="1025"/>
      <c r="G482" s="1025"/>
      <c r="H482" s="1025"/>
      <c r="I482" s="1025"/>
      <c r="J482" s="1026"/>
      <c r="K482" s="1025"/>
      <c r="L482" s="1025"/>
      <c r="M482" s="1069"/>
      <c r="N482" s="1026"/>
      <c r="O482" s="1026"/>
      <c r="P482" s="1026"/>
      <c r="Q482" s="1026"/>
      <c r="R482" s="1025"/>
      <c r="S482" s="1025"/>
      <c r="T482" s="1026"/>
      <c r="U482" s="1026"/>
      <c r="V482" s="1026"/>
      <c r="W482" s="1025"/>
      <c r="X482" s="1026"/>
      <c r="Y482" s="1026"/>
      <c r="Z482" s="1025"/>
      <c r="AA482" s="1026"/>
      <c r="AB482" s="1025"/>
      <c r="AC482" s="1025"/>
      <c r="AD482" s="1025"/>
      <c r="AE482" s="1026"/>
      <c r="AF482" s="1025"/>
      <c r="AG482" s="1025"/>
    </row>
    <row r="483" spans="1:33">
      <c r="A483" s="1026"/>
      <c r="B483" s="1026"/>
      <c r="C483" s="1025"/>
      <c r="D483" s="1025"/>
      <c r="E483" s="1025"/>
      <c r="F483" s="1025"/>
      <c r="G483" s="1025"/>
      <c r="H483" s="1025"/>
      <c r="I483" s="1025"/>
      <c r="J483" s="1026"/>
      <c r="K483" s="1025"/>
      <c r="L483" s="1025"/>
      <c r="M483" s="1069"/>
      <c r="N483" s="1026"/>
      <c r="O483" s="1026"/>
      <c r="P483" s="1026"/>
      <c r="Q483" s="1026"/>
      <c r="R483" s="1025"/>
      <c r="S483" s="1025"/>
      <c r="T483" s="1026"/>
      <c r="U483" s="1026"/>
      <c r="V483" s="1026"/>
      <c r="W483" s="1025"/>
      <c r="X483" s="1026"/>
      <c r="Y483" s="1026"/>
      <c r="Z483" s="1025"/>
      <c r="AA483" s="1026"/>
      <c r="AB483" s="1025"/>
      <c r="AC483" s="1025"/>
      <c r="AD483" s="1025"/>
      <c r="AE483" s="1026"/>
      <c r="AF483" s="1025"/>
      <c r="AG483" s="1025"/>
    </row>
    <row r="484" spans="1:33">
      <c r="A484" s="1026"/>
      <c r="B484" s="1026"/>
      <c r="C484" s="1025"/>
      <c r="D484" s="1025"/>
      <c r="E484" s="1025"/>
      <c r="F484" s="1025"/>
      <c r="G484" s="1025"/>
      <c r="H484" s="1025"/>
      <c r="I484" s="1025"/>
      <c r="J484" s="1026"/>
      <c r="K484" s="1025"/>
      <c r="L484" s="1025"/>
      <c r="M484" s="1069"/>
      <c r="N484" s="1026"/>
      <c r="O484" s="1026"/>
      <c r="P484" s="1026"/>
      <c r="Q484" s="1026"/>
      <c r="R484" s="1025"/>
      <c r="S484" s="1025"/>
      <c r="T484" s="1026"/>
      <c r="U484" s="1026"/>
      <c r="V484" s="1026"/>
      <c r="W484" s="1025"/>
      <c r="X484" s="1026"/>
      <c r="Y484" s="1026"/>
      <c r="Z484" s="1025"/>
      <c r="AA484" s="1026"/>
      <c r="AB484" s="1025"/>
      <c r="AC484" s="1025"/>
      <c r="AD484" s="1025"/>
      <c r="AE484" s="1026"/>
      <c r="AF484" s="1025"/>
      <c r="AG484" s="1025"/>
    </row>
    <row r="485" spans="1:33">
      <c r="A485" s="1026"/>
      <c r="B485" s="1026"/>
      <c r="C485" s="1025"/>
      <c r="D485" s="1025"/>
      <c r="E485" s="1025"/>
      <c r="F485" s="1025"/>
      <c r="G485" s="1025"/>
      <c r="H485" s="1025"/>
      <c r="I485" s="1025"/>
      <c r="J485" s="1026"/>
      <c r="K485" s="1025"/>
      <c r="L485" s="1025"/>
      <c r="M485" s="1069"/>
      <c r="N485" s="1026"/>
      <c r="O485" s="1026"/>
      <c r="P485" s="1026"/>
      <c r="Q485" s="1026"/>
      <c r="R485" s="1025"/>
      <c r="S485" s="1025"/>
      <c r="T485" s="1026"/>
      <c r="U485" s="1026"/>
      <c r="V485" s="1026"/>
      <c r="W485" s="1025"/>
      <c r="X485" s="1026"/>
      <c r="Y485" s="1026"/>
      <c r="Z485" s="1025"/>
      <c r="AA485" s="1026"/>
      <c r="AB485" s="1025"/>
      <c r="AC485" s="1025"/>
      <c r="AD485" s="1025"/>
      <c r="AE485" s="1026"/>
      <c r="AF485" s="1025"/>
      <c r="AG485" s="1025"/>
    </row>
    <row r="486" spans="1:33">
      <c r="A486" s="1026"/>
      <c r="B486" s="1026"/>
      <c r="C486" s="1025"/>
      <c r="D486" s="1025"/>
      <c r="E486" s="1025"/>
      <c r="F486" s="1025"/>
      <c r="G486" s="1025"/>
      <c r="H486" s="1025"/>
      <c r="I486" s="1025"/>
      <c r="J486" s="1026"/>
      <c r="K486" s="1025"/>
      <c r="L486" s="1025"/>
      <c r="M486" s="1069"/>
      <c r="N486" s="1026"/>
      <c r="O486" s="1026"/>
      <c r="P486" s="1026"/>
      <c r="Q486" s="1026"/>
      <c r="R486" s="1025"/>
      <c r="S486" s="1025"/>
      <c r="T486" s="1026"/>
      <c r="U486" s="1026"/>
      <c r="V486" s="1026"/>
      <c r="W486" s="1025"/>
      <c r="X486" s="1026"/>
      <c r="Y486" s="1026"/>
      <c r="Z486" s="1025"/>
      <c r="AA486" s="1026"/>
      <c r="AB486" s="1025"/>
      <c r="AC486" s="1025"/>
      <c r="AD486" s="1025"/>
      <c r="AE486" s="1026"/>
      <c r="AF486" s="1025"/>
      <c r="AG486" s="1025"/>
    </row>
    <row r="487" spans="1:33">
      <c r="A487" s="1026"/>
      <c r="B487" s="1026"/>
      <c r="C487" s="1025"/>
      <c r="D487" s="1025"/>
      <c r="E487" s="1025"/>
      <c r="F487" s="1025"/>
      <c r="G487" s="1025"/>
      <c r="H487" s="1025"/>
      <c r="I487" s="1025"/>
      <c r="J487" s="1026"/>
      <c r="K487" s="1025"/>
      <c r="L487" s="1025"/>
      <c r="M487" s="1069"/>
      <c r="N487" s="1026"/>
      <c r="O487" s="1026"/>
      <c r="P487" s="1026"/>
      <c r="Q487" s="1026"/>
      <c r="R487" s="1025"/>
      <c r="S487" s="1025"/>
      <c r="T487" s="1026"/>
      <c r="U487" s="1026"/>
      <c r="V487" s="1026"/>
      <c r="W487" s="1025"/>
      <c r="X487" s="1026"/>
      <c r="Y487" s="1026"/>
      <c r="Z487" s="1025"/>
      <c r="AA487" s="1026"/>
      <c r="AB487" s="1025"/>
      <c r="AC487" s="1025"/>
      <c r="AD487" s="1025"/>
      <c r="AE487" s="1026"/>
      <c r="AF487" s="1025"/>
      <c r="AG487" s="1025"/>
    </row>
    <row r="488" spans="1:33">
      <c r="A488" s="1026"/>
      <c r="B488" s="1026"/>
      <c r="C488" s="1025"/>
      <c r="D488" s="1025"/>
      <c r="E488" s="1025"/>
      <c r="F488" s="1025"/>
      <c r="G488" s="1025"/>
      <c r="H488" s="1025"/>
      <c r="I488" s="1025"/>
      <c r="J488" s="1026"/>
      <c r="K488" s="1025"/>
      <c r="L488" s="1025"/>
      <c r="M488" s="1069"/>
      <c r="N488" s="1026"/>
      <c r="O488" s="1026"/>
      <c r="P488" s="1026"/>
      <c r="Q488" s="1026"/>
      <c r="R488" s="1025"/>
      <c r="S488" s="1025"/>
      <c r="T488" s="1026"/>
      <c r="U488" s="1026"/>
      <c r="V488" s="1026"/>
      <c r="W488" s="1025"/>
      <c r="X488" s="1026"/>
      <c r="Y488" s="1026"/>
      <c r="Z488" s="1025"/>
      <c r="AA488" s="1026"/>
      <c r="AB488" s="1025"/>
      <c r="AC488" s="1025"/>
      <c r="AD488" s="1025"/>
      <c r="AE488" s="1026"/>
      <c r="AF488" s="1025"/>
      <c r="AG488" s="1025"/>
    </row>
    <row r="489" spans="1:33">
      <c r="A489" s="1026"/>
      <c r="B489" s="1026"/>
      <c r="C489" s="1025"/>
      <c r="D489" s="1025"/>
      <c r="E489" s="1025"/>
      <c r="F489" s="1025"/>
      <c r="G489" s="1025"/>
      <c r="H489" s="1025"/>
      <c r="I489" s="1025"/>
      <c r="J489" s="1026"/>
      <c r="K489" s="1025"/>
      <c r="L489" s="1025"/>
      <c r="M489" s="1069"/>
      <c r="N489" s="1026"/>
      <c r="O489" s="1026"/>
      <c r="P489" s="1026"/>
      <c r="Q489" s="1026"/>
      <c r="R489" s="1025"/>
      <c r="S489" s="1025"/>
      <c r="T489" s="1026"/>
      <c r="U489" s="1026"/>
      <c r="V489" s="1026"/>
      <c r="W489" s="1025"/>
      <c r="X489" s="1026"/>
      <c r="Y489" s="1026"/>
      <c r="Z489" s="1025"/>
      <c r="AA489" s="1026"/>
      <c r="AB489" s="1025"/>
      <c r="AC489" s="1025"/>
      <c r="AD489" s="1025"/>
      <c r="AE489" s="1026"/>
      <c r="AF489" s="1025"/>
      <c r="AG489" s="1025"/>
    </row>
    <row r="490" spans="1:33">
      <c r="A490" s="1026"/>
      <c r="B490" s="1026"/>
      <c r="C490" s="1025"/>
      <c r="D490" s="1025"/>
      <c r="E490" s="1025"/>
      <c r="F490" s="1025"/>
      <c r="G490" s="1025"/>
      <c r="H490" s="1025"/>
      <c r="I490" s="1025"/>
      <c r="J490" s="1026"/>
      <c r="K490" s="1025"/>
      <c r="L490" s="1025"/>
      <c r="M490" s="1069"/>
      <c r="N490" s="1026"/>
      <c r="O490" s="1026"/>
      <c r="P490" s="1026"/>
      <c r="Q490" s="1026"/>
      <c r="R490" s="1025"/>
      <c r="S490" s="1025"/>
      <c r="T490" s="1026"/>
      <c r="U490" s="1026"/>
      <c r="V490" s="1026"/>
      <c r="W490" s="1025"/>
      <c r="X490" s="1026"/>
      <c r="Y490" s="1026"/>
      <c r="Z490" s="1025"/>
      <c r="AA490" s="1026"/>
      <c r="AB490" s="1025"/>
      <c r="AC490" s="1025"/>
      <c r="AD490" s="1025"/>
      <c r="AE490" s="1026"/>
      <c r="AF490" s="1025"/>
      <c r="AG490" s="1025"/>
    </row>
    <row r="491" spans="1:33">
      <c r="A491" s="1026"/>
      <c r="B491" s="1026"/>
      <c r="C491" s="1025"/>
      <c r="D491" s="1025"/>
      <c r="E491" s="1025"/>
      <c r="F491" s="1025"/>
      <c r="G491" s="1025"/>
      <c r="H491" s="1025"/>
      <c r="I491" s="1025"/>
      <c r="J491" s="1026"/>
      <c r="K491" s="1025"/>
      <c r="L491" s="1025"/>
      <c r="M491" s="1069"/>
      <c r="N491" s="1026"/>
      <c r="O491" s="1026"/>
      <c r="P491" s="1026"/>
      <c r="Q491" s="1026"/>
      <c r="R491" s="1025"/>
      <c r="S491" s="1025"/>
      <c r="T491" s="1026"/>
      <c r="U491" s="1026"/>
      <c r="V491" s="1026"/>
      <c r="W491" s="1025"/>
      <c r="X491" s="1026"/>
      <c r="Y491" s="1026"/>
      <c r="Z491" s="1025"/>
      <c r="AA491" s="1026"/>
      <c r="AB491" s="1025"/>
      <c r="AC491" s="1025"/>
      <c r="AD491" s="1025"/>
      <c r="AE491" s="1026"/>
      <c r="AF491" s="1025"/>
      <c r="AG491" s="1025"/>
    </row>
    <row r="492" spans="1:33">
      <c r="A492" s="1026"/>
      <c r="B492" s="1026"/>
      <c r="C492" s="1025"/>
      <c r="D492" s="1025"/>
      <c r="E492" s="1025"/>
      <c r="F492" s="1025"/>
      <c r="G492" s="1025"/>
      <c r="H492" s="1025"/>
      <c r="I492" s="1025"/>
      <c r="J492" s="1026"/>
      <c r="K492" s="1025"/>
      <c r="L492" s="1025"/>
      <c r="M492" s="1069"/>
      <c r="N492" s="1026"/>
      <c r="O492" s="1026"/>
      <c r="P492" s="1026"/>
      <c r="Q492" s="1026"/>
      <c r="R492" s="1025"/>
      <c r="S492" s="1025"/>
      <c r="T492" s="1026"/>
      <c r="U492" s="1026"/>
      <c r="V492" s="1026"/>
      <c r="W492" s="1025"/>
      <c r="X492" s="1026"/>
      <c r="Y492" s="1026"/>
      <c r="Z492" s="1025"/>
      <c r="AA492" s="1026"/>
      <c r="AB492" s="1025"/>
      <c r="AC492" s="1025"/>
      <c r="AD492" s="1025"/>
      <c r="AE492" s="1026"/>
      <c r="AF492" s="1025"/>
      <c r="AG492" s="1025"/>
    </row>
    <row r="493" spans="1:33">
      <c r="A493" s="1026"/>
      <c r="B493" s="1026"/>
      <c r="C493" s="1025"/>
      <c r="D493" s="1025"/>
      <c r="E493" s="1025"/>
      <c r="F493" s="1025"/>
      <c r="G493" s="1025"/>
      <c r="H493" s="1025"/>
      <c r="I493" s="1025"/>
      <c r="J493" s="1026"/>
      <c r="K493" s="1025"/>
      <c r="L493" s="1025"/>
      <c r="M493" s="1069"/>
      <c r="N493" s="1026"/>
      <c r="O493" s="1026"/>
      <c r="P493" s="1026"/>
      <c r="Q493" s="1026"/>
      <c r="R493" s="1025"/>
      <c r="S493" s="1025"/>
      <c r="T493" s="1026"/>
      <c r="U493" s="1026"/>
      <c r="V493" s="1026"/>
      <c r="W493" s="1025"/>
      <c r="X493" s="1026"/>
      <c r="Y493" s="1026"/>
      <c r="Z493" s="1025"/>
      <c r="AA493" s="1026"/>
      <c r="AB493" s="1025"/>
      <c r="AC493" s="1025"/>
      <c r="AD493" s="1025"/>
      <c r="AE493" s="1026"/>
      <c r="AF493" s="1025"/>
      <c r="AG493" s="1025"/>
    </row>
    <row r="494" spans="1:33">
      <c r="A494" s="1026"/>
      <c r="B494" s="1026"/>
      <c r="C494" s="1025"/>
      <c r="D494" s="1025"/>
      <c r="E494" s="1025"/>
      <c r="F494" s="1025"/>
      <c r="G494" s="1025"/>
      <c r="H494" s="1025"/>
      <c r="I494" s="1025"/>
      <c r="J494" s="1026"/>
      <c r="K494" s="1025"/>
      <c r="L494" s="1025"/>
      <c r="M494" s="1069"/>
      <c r="N494" s="1026"/>
      <c r="O494" s="1026"/>
      <c r="P494" s="1026"/>
      <c r="Q494" s="1026"/>
      <c r="R494" s="1025"/>
      <c r="S494" s="1025"/>
      <c r="T494" s="1026"/>
      <c r="U494" s="1026"/>
      <c r="V494" s="1026"/>
      <c r="W494" s="1025"/>
      <c r="X494" s="1026"/>
      <c r="Y494" s="1026"/>
      <c r="Z494" s="1025"/>
      <c r="AA494" s="1026"/>
      <c r="AB494" s="1025"/>
      <c r="AC494" s="1025"/>
      <c r="AD494" s="1025"/>
      <c r="AE494" s="1026"/>
      <c r="AF494" s="1025"/>
      <c r="AG494" s="1025"/>
    </row>
    <row r="495" spans="1:33">
      <c r="A495" s="1026"/>
      <c r="B495" s="1026"/>
      <c r="C495" s="1025"/>
      <c r="D495" s="1025"/>
      <c r="E495" s="1025"/>
      <c r="F495" s="1025"/>
      <c r="G495" s="1025"/>
      <c r="H495" s="1025"/>
      <c r="I495" s="1025"/>
      <c r="J495" s="1026"/>
      <c r="K495" s="1025"/>
      <c r="L495" s="1025"/>
      <c r="M495" s="1069"/>
      <c r="N495" s="1026"/>
      <c r="O495" s="1026"/>
      <c r="P495" s="1026"/>
      <c r="Q495" s="1026"/>
      <c r="R495" s="1025"/>
      <c r="S495" s="1025"/>
      <c r="T495" s="1026"/>
      <c r="U495" s="1026"/>
      <c r="V495" s="1026"/>
      <c r="W495" s="1025"/>
      <c r="X495" s="1026"/>
      <c r="Y495" s="1026"/>
      <c r="Z495" s="1025"/>
      <c r="AA495" s="1026"/>
      <c r="AB495" s="1025"/>
      <c r="AC495" s="1025"/>
      <c r="AD495" s="1025"/>
      <c r="AE495" s="1026"/>
      <c r="AF495" s="1025"/>
      <c r="AG495" s="1025"/>
    </row>
    <row r="496" spans="1:33">
      <c r="A496" s="1026"/>
      <c r="B496" s="1026"/>
      <c r="C496" s="1025"/>
      <c r="D496" s="1025"/>
      <c r="E496" s="1025"/>
      <c r="F496" s="1025"/>
      <c r="G496" s="1025"/>
      <c r="H496" s="1025"/>
      <c r="I496" s="1025"/>
      <c r="J496" s="1026"/>
      <c r="K496" s="1025"/>
      <c r="L496" s="1025"/>
      <c r="M496" s="1069"/>
      <c r="N496" s="1026"/>
      <c r="O496" s="1026"/>
      <c r="P496" s="1026"/>
      <c r="Q496" s="1026"/>
      <c r="R496" s="1025"/>
      <c r="S496" s="1025"/>
      <c r="T496" s="1026"/>
      <c r="U496" s="1026"/>
      <c r="V496" s="1026"/>
      <c r="W496" s="1025"/>
      <c r="X496" s="1026"/>
      <c r="Y496" s="1026"/>
      <c r="Z496" s="1025"/>
      <c r="AA496" s="1026"/>
      <c r="AB496" s="1025"/>
      <c r="AC496" s="1025"/>
      <c r="AD496" s="1025"/>
      <c r="AE496" s="1026"/>
      <c r="AF496" s="1025"/>
      <c r="AG496" s="1025"/>
    </row>
    <row r="497" spans="1:33">
      <c r="A497" s="1026"/>
      <c r="B497" s="1026"/>
      <c r="C497" s="1025"/>
      <c r="D497" s="1025"/>
      <c r="E497" s="1025"/>
      <c r="F497" s="1025"/>
      <c r="G497" s="1025"/>
      <c r="H497" s="1025"/>
      <c r="I497" s="1025"/>
      <c r="J497" s="1026"/>
      <c r="K497" s="1025"/>
      <c r="L497" s="1025"/>
      <c r="M497" s="1069"/>
      <c r="N497" s="1026"/>
      <c r="O497" s="1026"/>
      <c r="P497" s="1026"/>
      <c r="Q497" s="1026"/>
      <c r="R497" s="1025"/>
      <c r="S497" s="1025"/>
      <c r="T497" s="1026"/>
      <c r="U497" s="1026"/>
      <c r="V497" s="1026"/>
      <c r="W497" s="1025"/>
      <c r="X497" s="1026"/>
      <c r="Y497" s="1026"/>
      <c r="Z497" s="1025"/>
      <c r="AA497" s="1026"/>
      <c r="AB497" s="1025"/>
      <c r="AC497" s="1025"/>
      <c r="AD497" s="1025"/>
      <c r="AE497" s="1026"/>
      <c r="AF497" s="1025"/>
      <c r="AG497" s="1025"/>
    </row>
    <row r="498" spans="1:33">
      <c r="A498" s="1026"/>
      <c r="B498" s="1026"/>
      <c r="C498" s="1025"/>
      <c r="D498" s="1025"/>
      <c r="E498" s="1025"/>
      <c r="F498" s="1025"/>
      <c r="G498" s="1025"/>
      <c r="H498" s="1025"/>
      <c r="I498" s="1025"/>
      <c r="J498" s="1026"/>
      <c r="K498" s="1025"/>
      <c r="L498" s="1025"/>
      <c r="M498" s="1069"/>
      <c r="N498" s="1026"/>
      <c r="O498" s="1026"/>
      <c r="P498" s="1026"/>
      <c r="Q498" s="1026"/>
      <c r="R498" s="1025"/>
      <c r="S498" s="1025"/>
      <c r="T498" s="1026"/>
      <c r="U498" s="1026"/>
      <c r="V498" s="1026"/>
      <c r="W498" s="1025"/>
      <c r="X498" s="1026"/>
      <c r="Y498" s="1026"/>
      <c r="Z498" s="1025"/>
      <c r="AA498" s="1026"/>
      <c r="AB498" s="1025"/>
      <c r="AC498" s="1025"/>
      <c r="AD498" s="1025"/>
      <c r="AE498" s="1026"/>
      <c r="AF498" s="1025"/>
      <c r="AG498" s="1025"/>
    </row>
    <row r="499" spans="1:33">
      <c r="A499" s="1026"/>
      <c r="B499" s="1026"/>
      <c r="C499" s="1025"/>
      <c r="D499" s="1025"/>
      <c r="E499" s="1025"/>
      <c r="F499" s="1025"/>
      <c r="G499" s="1025"/>
      <c r="H499" s="1025"/>
      <c r="I499" s="1025"/>
      <c r="J499" s="1026"/>
      <c r="K499" s="1025"/>
      <c r="L499" s="1025"/>
      <c r="M499" s="1069"/>
      <c r="N499" s="1026"/>
      <c r="O499" s="1026"/>
      <c r="P499" s="1026"/>
      <c r="Q499" s="1026"/>
      <c r="R499" s="1025"/>
      <c r="S499" s="1025"/>
      <c r="T499" s="1026"/>
      <c r="U499" s="1026"/>
      <c r="V499" s="1026"/>
      <c r="W499" s="1025"/>
      <c r="X499" s="1026"/>
      <c r="Y499" s="1026"/>
      <c r="Z499" s="1025"/>
      <c r="AA499" s="1026"/>
      <c r="AB499" s="1025"/>
      <c r="AC499" s="1025"/>
      <c r="AD499" s="1025"/>
      <c r="AE499" s="1026"/>
      <c r="AF499" s="1025"/>
      <c r="AG499" s="1025"/>
    </row>
    <row r="500" spans="1:33">
      <c r="A500" s="1026"/>
      <c r="B500" s="1026"/>
      <c r="C500" s="1025"/>
      <c r="D500" s="1025"/>
      <c r="E500" s="1025"/>
      <c r="F500" s="1025"/>
      <c r="G500" s="1025"/>
      <c r="H500" s="1025"/>
      <c r="I500" s="1025"/>
      <c r="J500" s="1026"/>
      <c r="K500" s="1025"/>
      <c r="L500" s="1025"/>
      <c r="M500" s="1069"/>
      <c r="N500" s="1026"/>
      <c r="O500" s="1026"/>
      <c r="P500" s="1026"/>
      <c r="Q500" s="1026"/>
      <c r="R500" s="1025"/>
      <c r="S500" s="1025"/>
      <c r="T500" s="1026"/>
      <c r="U500" s="1026"/>
      <c r="V500" s="1026"/>
      <c r="W500" s="1025"/>
      <c r="X500" s="1026"/>
      <c r="Y500" s="1026"/>
      <c r="Z500" s="1025"/>
      <c r="AA500" s="1026"/>
      <c r="AB500" s="1025"/>
      <c r="AC500" s="1025"/>
      <c r="AD500" s="1025"/>
      <c r="AE500" s="1026"/>
      <c r="AF500" s="1025"/>
      <c r="AG500" s="1025"/>
    </row>
    <row r="501" spans="1:33">
      <c r="A501" s="1026"/>
      <c r="B501" s="1026"/>
      <c r="C501" s="1025"/>
      <c r="D501" s="1025"/>
      <c r="E501" s="1025"/>
      <c r="F501" s="1025"/>
      <c r="G501" s="1025"/>
      <c r="H501" s="1025"/>
      <c r="I501" s="1025"/>
      <c r="J501" s="1026"/>
      <c r="K501" s="1025"/>
      <c r="L501" s="1025"/>
      <c r="M501" s="1069"/>
      <c r="N501" s="1026"/>
      <c r="O501" s="1026"/>
      <c r="P501" s="1026"/>
      <c r="Q501" s="1026"/>
      <c r="R501" s="1025"/>
      <c r="S501" s="1025"/>
      <c r="T501" s="1026"/>
      <c r="U501" s="1026"/>
      <c r="V501" s="1026"/>
      <c r="W501" s="1025"/>
      <c r="X501" s="1026"/>
      <c r="Y501" s="1026"/>
      <c r="Z501" s="1025"/>
      <c r="AA501" s="1026"/>
      <c r="AB501" s="1025"/>
      <c r="AC501" s="1025"/>
      <c r="AD501" s="1025"/>
      <c r="AE501" s="1026"/>
      <c r="AF501" s="1025"/>
      <c r="AG501" s="1025"/>
    </row>
    <row r="502" spans="1:33">
      <c r="A502" s="1026"/>
      <c r="B502" s="1026"/>
      <c r="C502" s="1025"/>
      <c r="D502" s="1025"/>
      <c r="E502" s="1025"/>
      <c r="F502" s="1025"/>
      <c r="G502" s="1025"/>
      <c r="H502" s="1025"/>
      <c r="I502" s="1025"/>
      <c r="J502" s="1026"/>
      <c r="K502" s="1025"/>
      <c r="L502" s="1025"/>
      <c r="M502" s="1069"/>
      <c r="N502" s="1026"/>
      <c r="O502" s="1026"/>
      <c r="P502" s="1026"/>
      <c r="Q502" s="1026"/>
      <c r="R502" s="1025"/>
      <c r="S502" s="1025"/>
      <c r="T502" s="1026"/>
      <c r="U502" s="1026"/>
      <c r="V502" s="1026"/>
      <c r="W502" s="1025"/>
      <c r="X502" s="1026"/>
      <c r="Y502" s="1026"/>
      <c r="Z502" s="1025"/>
      <c r="AA502" s="1026"/>
      <c r="AB502" s="1025"/>
      <c r="AC502" s="1025"/>
      <c r="AD502" s="1025"/>
      <c r="AE502" s="1026"/>
      <c r="AF502" s="1025"/>
      <c r="AG502" s="1025"/>
    </row>
    <row r="503" spans="1:33">
      <c r="A503" s="1026"/>
      <c r="B503" s="1026"/>
      <c r="C503" s="1025"/>
      <c r="D503" s="1025"/>
      <c r="E503" s="1025"/>
      <c r="F503" s="1025"/>
      <c r="G503" s="1025"/>
      <c r="H503" s="1025"/>
      <c r="I503" s="1025"/>
      <c r="J503" s="1026"/>
      <c r="K503" s="1025"/>
      <c r="L503" s="1025"/>
      <c r="M503" s="1069"/>
      <c r="N503" s="1026"/>
      <c r="O503" s="1026"/>
      <c r="P503" s="1026"/>
      <c r="Q503" s="1026"/>
      <c r="R503" s="1025"/>
      <c r="S503" s="1025"/>
      <c r="T503" s="1026"/>
      <c r="U503" s="1026"/>
      <c r="V503" s="1026"/>
      <c r="W503" s="1025"/>
      <c r="X503" s="1026"/>
      <c r="Y503" s="1026"/>
      <c r="Z503" s="1025"/>
      <c r="AA503" s="1026"/>
      <c r="AB503" s="1025"/>
      <c r="AC503" s="1025"/>
      <c r="AD503" s="1025"/>
      <c r="AE503" s="1026"/>
      <c r="AF503" s="1025"/>
      <c r="AG503" s="1025"/>
    </row>
    <row r="504" spans="1:33">
      <c r="A504" s="1026"/>
      <c r="B504" s="1026"/>
      <c r="C504" s="1025"/>
      <c r="D504" s="1025"/>
      <c r="E504" s="1025"/>
      <c r="F504" s="1025"/>
      <c r="G504" s="1025"/>
      <c r="H504" s="1025"/>
      <c r="I504" s="1025"/>
      <c r="J504" s="1026"/>
      <c r="K504" s="1025"/>
      <c r="L504" s="1025"/>
      <c r="M504" s="1069"/>
      <c r="N504" s="1026"/>
      <c r="O504" s="1026"/>
      <c r="P504" s="1026"/>
      <c r="Q504" s="1026"/>
      <c r="R504" s="1025"/>
      <c r="S504" s="1025"/>
      <c r="T504" s="1026"/>
      <c r="U504" s="1026"/>
      <c r="V504" s="1026"/>
      <c r="W504" s="1025"/>
      <c r="X504" s="1026"/>
      <c r="Y504" s="1026"/>
      <c r="Z504" s="1025"/>
      <c r="AA504" s="1026"/>
      <c r="AB504" s="1025"/>
      <c r="AC504" s="1025"/>
      <c r="AD504" s="1025"/>
      <c r="AE504" s="1026"/>
      <c r="AF504" s="1025"/>
      <c r="AG504" s="1025"/>
    </row>
    <row r="505" spans="1:33">
      <c r="A505" s="1026"/>
      <c r="B505" s="1026"/>
      <c r="C505" s="1025"/>
      <c r="D505" s="1025"/>
      <c r="E505" s="1025"/>
      <c r="F505" s="1025"/>
      <c r="G505" s="1025"/>
      <c r="H505" s="1025"/>
      <c r="I505" s="1025"/>
      <c r="J505" s="1026"/>
      <c r="K505" s="1025"/>
      <c r="L505" s="1025"/>
      <c r="M505" s="1069"/>
      <c r="N505" s="1026"/>
      <c r="O505" s="1026"/>
      <c r="P505" s="1026"/>
      <c r="Q505" s="1026"/>
      <c r="R505" s="1025"/>
      <c r="S505" s="1025"/>
      <c r="T505" s="1026"/>
      <c r="U505" s="1026"/>
      <c r="V505" s="1026"/>
      <c r="W505" s="1025"/>
      <c r="X505" s="1026"/>
      <c r="Y505" s="1026"/>
      <c r="Z505" s="1025"/>
      <c r="AA505" s="1026"/>
      <c r="AB505" s="1025"/>
      <c r="AC505" s="1025"/>
      <c r="AD505" s="1025"/>
      <c r="AE505" s="1026"/>
      <c r="AF505" s="1025"/>
      <c r="AG505" s="1025"/>
    </row>
    <row r="506" spans="1:33">
      <c r="A506" s="1026"/>
      <c r="B506" s="1026"/>
      <c r="C506" s="1025"/>
      <c r="D506" s="1025"/>
      <c r="E506" s="1025"/>
      <c r="F506" s="1025"/>
      <c r="G506" s="1025"/>
      <c r="H506" s="1025"/>
      <c r="I506" s="1025"/>
      <c r="J506" s="1026"/>
      <c r="K506" s="1025"/>
      <c r="L506" s="1025"/>
      <c r="M506" s="1069"/>
      <c r="N506" s="1026"/>
      <c r="O506" s="1026"/>
      <c r="P506" s="1026"/>
      <c r="Q506" s="1026"/>
      <c r="R506" s="1025"/>
      <c r="S506" s="1025"/>
      <c r="T506" s="1026"/>
      <c r="U506" s="1026"/>
      <c r="V506" s="1026"/>
      <c r="W506" s="1025"/>
      <c r="X506" s="1026"/>
      <c r="Y506" s="1026"/>
      <c r="Z506" s="1025"/>
      <c r="AA506" s="1026"/>
      <c r="AB506" s="1025"/>
      <c r="AC506" s="1025"/>
      <c r="AD506" s="1025"/>
      <c r="AE506" s="1026"/>
      <c r="AF506" s="1025"/>
      <c r="AG506" s="1025"/>
    </row>
    <row r="507" spans="1:33">
      <c r="A507" s="1026"/>
      <c r="B507" s="1026"/>
      <c r="C507" s="1025"/>
      <c r="D507" s="1025"/>
      <c r="E507" s="1025"/>
      <c r="F507" s="1025"/>
      <c r="G507" s="1025"/>
      <c r="H507" s="1025"/>
      <c r="I507" s="1025"/>
      <c r="J507" s="1026"/>
      <c r="K507" s="1025"/>
      <c r="L507" s="1025"/>
      <c r="M507" s="1069"/>
      <c r="N507" s="1026"/>
      <c r="O507" s="1026"/>
      <c r="P507" s="1026"/>
      <c r="Q507" s="1026"/>
      <c r="R507" s="1025"/>
      <c r="S507" s="1025"/>
      <c r="T507" s="1026"/>
      <c r="U507" s="1026"/>
      <c r="V507" s="1026"/>
      <c r="W507" s="1025"/>
      <c r="X507" s="1026"/>
      <c r="Y507" s="1026"/>
      <c r="Z507" s="1025"/>
      <c r="AA507" s="1026"/>
      <c r="AB507" s="1025"/>
      <c r="AC507" s="1025"/>
      <c r="AD507" s="1025"/>
      <c r="AE507" s="1026"/>
      <c r="AF507" s="1025"/>
      <c r="AG507" s="1025"/>
    </row>
    <row r="508" spans="1:33">
      <c r="A508" s="1026"/>
      <c r="B508" s="1026"/>
      <c r="C508" s="1025"/>
      <c r="D508" s="1025"/>
      <c r="E508" s="1025"/>
      <c r="F508" s="1025"/>
      <c r="G508" s="1025"/>
      <c r="H508" s="1025"/>
      <c r="I508" s="1025"/>
      <c r="J508" s="1026"/>
      <c r="K508" s="1025"/>
      <c r="L508" s="1025"/>
      <c r="M508" s="1069"/>
      <c r="N508" s="1026"/>
      <c r="O508" s="1026"/>
      <c r="P508" s="1026"/>
      <c r="Q508" s="1026"/>
      <c r="R508" s="1025"/>
      <c r="S508" s="1025"/>
      <c r="T508" s="1026"/>
      <c r="U508" s="1026"/>
      <c r="V508" s="1026"/>
      <c r="W508" s="1025"/>
      <c r="X508" s="1026"/>
      <c r="Y508" s="1026"/>
      <c r="Z508" s="1025"/>
      <c r="AA508" s="1026"/>
      <c r="AB508" s="1025"/>
      <c r="AC508" s="1025"/>
      <c r="AD508" s="1025"/>
      <c r="AE508" s="1026"/>
      <c r="AF508" s="1025"/>
      <c r="AG508" s="1025"/>
    </row>
    <row r="509" spans="1:33">
      <c r="A509" s="1026"/>
      <c r="B509" s="1026"/>
      <c r="C509" s="1025"/>
      <c r="D509" s="1025"/>
      <c r="E509" s="1025"/>
      <c r="F509" s="1025"/>
      <c r="G509" s="1025"/>
      <c r="H509" s="1025"/>
      <c r="I509" s="1025"/>
      <c r="J509" s="1026"/>
      <c r="K509" s="1025"/>
      <c r="L509" s="1025"/>
      <c r="M509" s="1069"/>
      <c r="N509" s="1026"/>
      <c r="O509" s="1026"/>
      <c r="P509" s="1026"/>
      <c r="Q509" s="1026"/>
      <c r="R509" s="1025"/>
      <c r="S509" s="1025"/>
      <c r="T509" s="1026"/>
      <c r="U509" s="1026"/>
      <c r="V509" s="1026"/>
      <c r="W509" s="1025"/>
      <c r="X509" s="1026"/>
      <c r="Y509" s="1026"/>
      <c r="Z509" s="1025"/>
      <c r="AA509" s="1026"/>
      <c r="AB509" s="1025"/>
      <c r="AC509" s="1025"/>
      <c r="AD509" s="1025"/>
      <c r="AE509" s="1026"/>
      <c r="AF509" s="1025"/>
      <c r="AG509" s="1025"/>
    </row>
    <row r="510" spans="1:33">
      <c r="A510" s="1026"/>
      <c r="B510" s="1026"/>
      <c r="C510" s="1025"/>
      <c r="D510" s="1025"/>
      <c r="E510" s="1025"/>
      <c r="F510" s="1025"/>
      <c r="G510" s="1025"/>
      <c r="H510" s="1025"/>
      <c r="I510" s="1025"/>
      <c r="J510" s="1026"/>
      <c r="K510" s="1025"/>
      <c r="L510" s="1025"/>
      <c r="M510" s="1069"/>
      <c r="N510" s="1026"/>
      <c r="O510" s="1026"/>
      <c r="P510" s="1026"/>
      <c r="Q510" s="1026"/>
      <c r="R510" s="1025"/>
      <c r="S510" s="1025"/>
      <c r="T510" s="1026"/>
      <c r="U510" s="1026"/>
      <c r="V510" s="1026"/>
      <c r="W510" s="1025"/>
      <c r="X510" s="1026"/>
      <c r="Y510" s="1026"/>
      <c r="Z510" s="1025"/>
      <c r="AA510" s="1026"/>
      <c r="AB510" s="1025"/>
      <c r="AC510" s="1025"/>
      <c r="AD510" s="1025"/>
      <c r="AE510" s="1026"/>
      <c r="AF510" s="1025"/>
      <c r="AG510" s="1025"/>
    </row>
    <row r="511" spans="1:33">
      <c r="A511" s="1026"/>
      <c r="B511" s="1026"/>
      <c r="C511" s="1025"/>
      <c r="D511" s="1025"/>
      <c r="E511" s="1025"/>
      <c r="F511" s="1025"/>
      <c r="G511" s="1025"/>
      <c r="H511" s="1025"/>
      <c r="I511" s="1025"/>
      <c r="J511" s="1026"/>
      <c r="K511" s="1025"/>
      <c r="L511" s="1025"/>
      <c r="M511" s="1069"/>
      <c r="N511" s="1026"/>
      <c r="O511" s="1026"/>
      <c r="P511" s="1026"/>
      <c r="Q511" s="1026"/>
      <c r="R511" s="1025"/>
      <c r="S511" s="1025"/>
      <c r="T511" s="1026"/>
      <c r="U511" s="1026"/>
      <c r="V511" s="1026"/>
      <c r="W511" s="1025"/>
      <c r="X511" s="1026"/>
      <c r="Y511" s="1026"/>
      <c r="Z511" s="1025"/>
      <c r="AA511" s="1026"/>
      <c r="AB511" s="1025"/>
      <c r="AC511" s="1025"/>
      <c r="AD511" s="1025"/>
      <c r="AE511" s="1026"/>
      <c r="AF511" s="1025"/>
      <c r="AG511" s="1025"/>
    </row>
    <row r="512" spans="1:33">
      <c r="A512" s="1026"/>
      <c r="B512" s="1026"/>
      <c r="C512" s="1025"/>
      <c r="D512" s="1025"/>
      <c r="E512" s="1025"/>
      <c r="F512" s="1025"/>
      <c r="G512" s="1025"/>
      <c r="H512" s="1025"/>
      <c r="I512" s="1025"/>
      <c r="J512" s="1026"/>
      <c r="K512" s="1025"/>
      <c r="L512" s="1025"/>
      <c r="M512" s="1069"/>
      <c r="N512" s="1026"/>
      <c r="O512" s="1026"/>
      <c r="P512" s="1026"/>
      <c r="Q512" s="1026"/>
      <c r="R512" s="1025"/>
      <c r="S512" s="1025"/>
      <c r="T512" s="1026"/>
      <c r="U512" s="1026"/>
      <c r="V512" s="1026"/>
      <c r="W512" s="1025"/>
      <c r="X512" s="1026"/>
      <c r="Y512" s="1026"/>
      <c r="Z512" s="1025"/>
      <c r="AA512" s="1026"/>
      <c r="AB512" s="1025"/>
      <c r="AC512" s="1025"/>
      <c r="AD512" s="1025"/>
      <c r="AE512" s="1026"/>
      <c r="AF512" s="1025"/>
      <c r="AG512" s="1025"/>
    </row>
    <row r="513" spans="1:33">
      <c r="A513" s="1026"/>
      <c r="B513" s="1026"/>
      <c r="C513" s="1025"/>
      <c r="D513" s="1025"/>
      <c r="E513" s="1025"/>
      <c r="F513" s="1025"/>
      <c r="G513" s="1025"/>
      <c r="H513" s="1025"/>
      <c r="I513" s="1025"/>
      <c r="J513" s="1026"/>
      <c r="K513" s="1025"/>
      <c r="L513" s="1025"/>
      <c r="M513" s="1069"/>
      <c r="N513" s="1026"/>
      <c r="O513" s="1026"/>
      <c r="P513" s="1026"/>
      <c r="Q513" s="1026"/>
      <c r="R513" s="1025"/>
      <c r="S513" s="1025"/>
      <c r="T513" s="1026"/>
      <c r="U513" s="1026"/>
      <c r="V513" s="1026"/>
      <c r="W513" s="1025"/>
      <c r="X513" s="1026"/>
      <c r="Y513" s="1026"/>
      <c r="Z513" s="1025"/>
      <c r="AA513" s="1026"/>
      <c r="AB513" s="1025"/>
      <c r="AC513" s="1025"/>
      <c r="AD513" s="1025"/>
      <c r="AE513" s="1026"/>
      <c r="AF513" s="1025"/>
      <c r="AG513" s="1025"/>
    </row>
    <row r="514" spans="1:33">
      <c r="A514" s="1026"/>
      <c r="B514" s="1026"/>
      <c r="C514" s="1025"/>
      <c r="D514" s="1025"/>
      <c r="E514" s="1025"/>
      <c r="F514" s="1025"/>
      <c r="G514" s="1025"/>
      <c r="H514" s="1025"/>
      <c r="I514" s="1025"/>
      <c r="J514" s="1026"/>
      <c r="K514" s="1025"/>
      <c r="L514" s="1025"/>
      <c r="M514" s="1069"/>
      <c r="N514" s="1026"/>
      <c r="O514" s="1026"/>
      <c r="P514" s="1026"/>
      <c r="Q514" s="1026"/>
      <c r="R514" s="1025"/>
      <c r="S514" s="1025"/>
      <c r="T514" s="1026"/>
      <c r="U514" s="1026"/>
      <c r="V514" s="1026"/>
      <c r="W514" s="1025"/>
      <c r="X514" s="1026"/>
      <c r="Y514" s="1026"/>
      <c r="Z514" s="1025"/>
      <c r="AA514" s="1026"/>
      <c r="AB514" s="1025"/>
      <c r="AC514" s="1025"/>
      <c r="AD514" s="1025"/>
      <c r="AE514" s="1026"/>
      <c r="AF514" s="1025"/>
      <c r="AG514" s="1025"/>
    </row>
    <row r="515" spans="1:33">
      <c r="A515" s="1026"/>
      <c r="B515" s="1026"/>
      <c r="C515" s="1025"/>
      <c r="D515" s="1025"/>
      <c r="E515" s="1025"/>
      <c r="F515" s="1025"/>
      <c r="G515" s="1025"/>
      <c r="H515" s="1025"/>
      <c r="I515" s="1025"/>
      <c r="J515" s="1026"/>
      <c r="K515" s="1025"/>
      <c r="L515" s="1025"/>
      <c r="M515" s="1069"/>
      <c r="N515" s="1026"/>
      <c r="O515" s="1026"/>
      <c r="P515" s="1026"/>
      <c r="Q515" s="1026"/>
      <c r="R515" s="1025"/>
      <c r="S515" s="1025"/>
      <c r="T515" s="1026"/>
      <c r="U515" s="1026"/>
      <c r="V515" s="1026"/>
      <c r="W515" s="1025"/>
      <c r="X515" s="1026"/>
      <c r="Y515" s="1026"/>
      <c r="Z515" s="1025"/>
      <c r="AA515" s="1026"/>
      <c r="AB515" s="1025"/>
      <c r="AC515" s="1025"/>
      <c r="AD515" s="1025"/>
      <c r="AE515" s="1026"/>
      <c r="AF515" s="1025"/>
      <c r="AG515" s="1025"/>
    </row>
    <row r="516" spans="1:33">
      <c r="A516" s="1026"/>
      <c r="B516" s="1026"/>
      <c r="C516" s="1025"/>
      <c r="D516" s="1025"/>
      <c r="E516" s="1025"/>
      <c r="F516" s="1025"/>
      <c r="G516" s="1025"/>
      <c r="H516" s="1025"/>
      <c r="I516" s="1025"/>
      <c r="J516" s="1026"/>
      <c r="K516" s="1025"/>
      <c r="L516" s="1025"/>
      <c r="M516" s="1069"/>
      <c r="N516" s="1026"/>
      <c r="O516" s="1026"/>
      <c r="P516" s="1026"/>
      <c r="Q516" s="1026"/>
      <c r="R516" s="1025"/>
      <c r="S516" s="1025"/>
      <c r="T516" s="1026"/>
      <c r="U516" s="1026"/>
      <c r="V516" s="1026"/>
      <c r="W516" s="1025"/>
      <c r="X516" s="1026"/>
      <c r="Y516" s="1026"/>
      <c r="Z516" s="1025"/>
      <c r="AA516" s="1026"/>
      <c r="AB516" s="1025"/>
      <c r="AC516" s="1025"/>
      <c r="AD516" s="1025"/>
      <c r="AE516" s="1026"/>
      <c r="AF516" s="1025"/>
      <c r="AG516" s="1025"/>
    </row>
    <row r="517" spans="1:33">
      <c r="A517" s="1026"/>
      <c r="B517" s="1026"/>
      <c r="C517" s="1025"/>
      <c r="D517" s="1025"/>
      <c r="E517" s="1025"/>
      <c r="F517" s="1025"/>
      <c r="G517" s="1025"/>
      <c r="H517" s="1025"/>
      <c r="I517" s="1025"/>
      <c r="J517" s="1026"/>
      <c r="K517" s="1025"/>
      <c r="L517" s="1025"/>
      <c r="M517" s="1069"/>
      <c r="N517" s="1026"/>
      <c r="O517" s="1026"/>
      <c r="P517" s="1026"/>
      <c r="Q517" s="1026"/>
      <c r="R517" s="1025"/>
      <c r="S517" s="1025"/>
      <c r="T517" s="1026"/>
      <c r="U517" s="1026"/>
      <c r="V517" s="1026"/>
      <c r="W517" s="1025"/>
      <c r="X517" s="1026"/>
      <c r="Y517" s="1026"/>
      <c r="Z517" s="1025"/>
      <c r="AA517" s="1026"/>
      <c r="AB517" s="1025"/>
      <c r="AC517" s="1025"/>
      <c r="AD517" s="1025"/>
      <c r="AE517" s="1026"/>
      <c r="AF517" s="1025"/>
      <c r="AG517" s="1025"/>
    </row>
    <row r="518" spans="1:33">
      <c r="A518" s="1026"/>
      <c r="B518" s="1026"/>
      <c r="C518" s="1025"/>
      <c r="D518" s="1025"/>
      <c r="E518" s="1025"/>
      <c r="F518" s="1025"/>
      <c r="G518" s="1025"/>
      <c r="H518" s="1025"/>
      <c r="I518" s="1025"/>
      <c r="J518" s="1026"/>
      <c r="K518" s="1025"/>
      <c r="L518" s="1025"/>
      <c r="M518" s="1069"/>
      <c r="N518" s="1026"/>
      <c r="O518" s="1026"/>
      <c r="P518" s="1026"/>
      <c r="Q518" s="1026"/>
      <c r="R518" s="1025"/>
      <c r="S518" s="1025"/>
      <c r="T518" s="1026"/>
      <c r="U518" s="1026"/>
      <c r="V518" s="1026"/>
      <c r="W518" s="1025"/>
      <c r="X518" s="1026"/>
      <c r="Y518" s="1026"/>
      <c r="Z518" s="1025"/>
      <c r="AA518" s="1026"/>
      <c r="AB518" s="1025"/>
      <c r="AC518" s="1025"/>
      <c r="AD518" s="1025"/>
      <c r="AE518" s="1026"/>
      <c r="AF518" s="1025"/>
      <c r="AG518" s="1025"/>
    </row>
    <row r="519" spans="1:33">
      <c r="A519" s="1026"/>
      <c r="B519" s="1026"/>
      <c r="C519" s="1025"/>
      <c r="D519" s="1025"/>
      <c r="E519" s="1025"/>
      <c r="F519" s="1025"/>
      <c r="G519" s="1025"/>
      <c r="H519" s="1025"/>
      <c r="I519" s="1025"/>
      <c r="J519" s="1026"/>
      <c r="K519" s="1025"/>
      <c r="L519" s="1025"/>
      <c r="M519" s="1069"/>
      <c r="N519" s="1026"/>
      <c r="O519" s="1026"/>
      <c r="P519" s="1026"/>
      <c r="Q519" s="1026"/>
      <c r="R519" s="1025"/>
      <c r="S519" s="1025"/>
      <c r="T519" s="1026"/>
      <c r="U519" s="1026"/>
      <c r="V519" s="1026"/>
      <c r="W519" s="1025"/>
      <c r="X519" s="1026"/>
      <c r="Y519" s="1026"/>
      <c r="Z519" s="1025"/>
      <c r="AA519" s="1026"/>
      <c r="AB519" s="1025"/>
      <c r="AC519" s="1025"/>
      <c r="AD519" s="1025"/>
      <c r="AE519" s="1026"/>
      <c r="AF519" s="1025"/>
      <c r="AG519" s="1025"/>
    </row>
    <row r="520" spans="1:33">
      <c r="A520" s="1026"/>
      <c r="B520" s="1026"/>
      <c r="C520" s="1025"/>
      <c r="D520" s="1025"/>
      <c r="E520" s="1025"/>
      <c r="F520" s="1025"/>
      <c r="G520" s="1025"/>
      <c r="H520" s="1025"/>
      <c r="I520" s="1025"/>
      <c r="J520" s="1026"/>
      <c r="K520" s="1025"/>
      <c r="L520" s="1025"/>
      <c r="M520" s="1069"/>
      <c r="N520" s="1026"/>
      <c r="O520" s="1026"/>
      <c r="P520" s="1026"/>
      <c r="Q520" s="1026"/>
      <c r="R520" s="1025"/>
      <c r="S520" s="1025"/>
      <c r="T520" s="1026"/>
      <c r="U520" s="1026"/>
      <c r="V520" s="1026"/>
      <c r="W520" s="1025"/>
      <c r="X520" s="1026"/>
      <c r="Y520" s="1026"/>
      <c r="Z520" s="1025"/>
      <c r="AA520" s="1026"/>
      <c r="AB520" s="1025"/>
      <c r="AC520" s="1025"/>
      <c r="AD520" s="1025"/>
      <c r="AE520" s="1026"/>
      <c r="AF520" s="1025"/>
      <c r="AG520" s="1025"/>
    </row>
    <row r="521" spans="1:33">
      <c r="A521" s="1026"/>
      <c r="B521" s="1026"/>
      <c r="C521" s="1025"/>
      <c r="D521" s="1025"/>
      <c r="E521" s="1025"/>
      <c r="F521" s="1025"/>
      <c r="G521" s="1025"/>
      <c r="H521" s="1025"/>
      <c r="I521" s="1025"/>
      <c r="J521" s="1026"/>
      <c r="K521" s="1025"/>
      <c r="L521" s="1025"/>
      <c r="M521" s="1069"/>
      <c r="N521" s="1026"/>
      <c r="O521" s="1026"/>
      <c r="P521" s="1026"/>
      <c r="Q521" s="1026"/>
      <c r="R521" s="1025"/>
      <c r="S521" s="1025"/>
      <c r="T521" s="1026"/>
      <c r="U521" s="1026"/>
      <c r="V521" s="1026"/>
      <c r="W521" s="1025"/>
      <c r="X521" s="1026"/>
      <c r="Y521" s="1026"/>
      <c r="Z521" s="1025"/>
      <c r="AA521" s="1026"/>
      <c r="AB521" s="1025"/>
      <c r="AC521" s="1025"/>
      <c r="AD521" s="1025"/>
      <c r="AE521" s="1026"/>
      <c r="AF521" s="1025"/>
      <c r="AG521" s="1025"/>
    </row>
    <row r="522" spans="1:33">
      <c r="A522" s="1026"/>
      <c r="B522" s="1026"/>
      <c r="C522" s="1025"/>
      <c r="D522" s="1025"/>
      <c r="E522" s="1025"/>
      <c r="F522" s="1025"/>
      <c r="G522" s="1025"/>
      <c r="H522" s="1025"/>
      <c r="I522" s="1025"/>
      <c r="J522" s="1026"/>
      <c r="K522" s="1025"/>
      <c r="L522" s="1025"/>
      <c r="M522" s="1069"/>
      <c r="N522" s="1026"/>
      <c r="O522" s="1026"/>
      <c r="P522" s="1026"/>
      <c r="Q522" s="1026"/>
      <c r="R522" s="1025"/>
      <c r="S522" s="1025"/>
      <c r="T522" s="1026"/>
      <c r="U522" s="1026"/>
      <c r="V522" s="1026"/>
      <c r="W522" s="1025"/>
      <c r="X522" s="1026"/>
      <c r="Y522" s="1026"/>
      <c r="Z522" s="1025"/>
      <c r="AA522" s="1026"/>
      <c r="AB522" s="1025"/>
      <c r="AC522" s="1025"/>
      <c r="AD522" s="1025"/>
      <c r="AE522" s="1026"/>
      <c r="AF522" s="1025"/>
      <c r="AG522" s="1025"/>
    </row>
    <row r="523" spans="1:33">
      <c r="A523" s="1026"/>
      <c r="B523" s="1026"/>
      <c r="C523" s="1025"/>
      <c r="D523" s="1025"/>
      <c r="E523" s="1025"/>
      <c r="F523" s="1025"/>
      <c r="G523" s="1025"/>
      <c r="H523" s="1025"/>
      <c r="I523" s="1025"/>
      <c r="J523" s="1026"/>
      <c r="K523" s="1025"/>
      <c r="L523" s="1025"/>
      <c r="M523" s="1069"/>
      <c r="N523" s="1026"/>
      <c r="O523" s="1026"/>
      <c r="P523" s="1026"/>
      <c r="Q523" s="1026"/>
      <c r="R523" s="1025"/>
      <c r="S523" s="1025"/>
      <c r="T523" s="1026"/>
      <c r="U523" s="1026"/>
      <c r="V523" s="1026"/>
      <c r="W523" s="1025"/>
      <c r="X523" s="1026"/>
      <c r="Y523" s="1026"/>
      <c r="Z523" s="1025"/>
      <c r="AA523" s="1026"/>
      <c r="AB523" s="1025"/>
      <c r="AC523" s="1025"/>
      <c r="AD523" s="1025"/>
      <c r="AE523" s="1026"/>
      <c r="AF523" s="1025"/>
      <c r="AG523" s="1025"/>
    </row>
    <row r="524" spans="1:33">
      <c r="A524" s="1026"/>
      <c r="B524" s="1026"/>
      <c r="C524" s="1025"/>
      <c r="D524" s="1025"/>
      <c r="E524" s="1025"/>
      <c r="F524" s="1025"/>
      <c r="G524" s="1025"/>
      <c r="H524" s="1025"/>
      <c r="I524" s="1025"/>
      <c r="J524" s="1026"/>
      <c r="K524" s="1025"/>
      <c r="L524" s="1025"/>
      <c r="M524" s="1069"/>
      <c r="N524" s="1026"/>
      <c r="O524" s="1026"/>
      <c r="P524" s="1026"/>
      <c r="Q524" s="1026"/>
      <c r="R524" s="1025"/>
      <c r="S524" s="1025"/>
      <c r="T524" s="1026"/>
      <c r="U524" s="1026"/>
      <c r="V524" s="1026"/>
      <c r="W524" s="1025"/>
      <c r="X524" s="1026"/>
      <c r="Y524" s="1026"/>
      <c r="Z524" s="1025"/>
      <c r="AA524" s="1026"/>
      <c r="AB524" s="1025"/>
      <c r="AC524" s="1025"/>
      <c r="AD524" s="1025"/>
      <c r="AE524" s="1026"/>
      <c r="AF524" s="1025"/>
      <c r="AG524" s="1025"/>
    </row>
    <row r="525" spans="1:33">
      <c r="A525" s="1026"/>
      <c r="B525" s="1026"/>
      <c r="C525" s="1025"/>
      <c r="D525" s="1025"/>
      <c r="E525" s="1025"/>
      <c r="F525" s="1025"/>
      <c r="G525" s="1025"/>
      <c r="H525" s="1025"/>
      <c r="I525" s="1025"/>
      <c r="J525" s="1026"/>
      <c r="K525" s="1025"/>
      <c r="L525" s="1025"/>
      <c r="M525" s="1069"/>
      <c r="N525" s="1026"/>
      <c r="O525" s="1026"/>
      <c r="P525" s="1026"/>
      <c r="Q525" s="1026"/>
      <c r="R525" s="1025"/>
      <c r="S525" s="1025"/>
      <c r="T525" s="1026"/>
      <c r="U525" s="1026"/>
      <c r="V525" s="1026"/>
      <c r="W525" s="1025"/>
      <c r="X525" s="1026"/>
      <c r="Y525" s="1026"/>
      <c r="Z525" s="1025"/>
      <c r="AA525" s="1026"/>
      <c r="AB525" s="1025"/>
      <c r="AC525" s="1025"/>
      <c r="AD525" s="1025"/>
      <c r="AE525" s="1026"/>
      <c r="AF525" s="1025"/>
      <c r="AG525" s="1025"/>
    </row>
    <row r="526" spans="1:33">
      <c r="A526" s="1026"/>
      <c r="B526" s="1026"/>
      <c r="C526" s="1025"/>
      <c r="D526" s="1025"/>
      <c r="E526" s="1025"/>
      <c r="F526" s="1025"/>
      <c r="G526" s="1025"/>
      <c r="H526" s="1025"/>
      <c r="I526" s="1025"/>
      <c r="J526" s="1026"/>
      <c r="K526" s="1025"/>
      <c r="L526" s="1025"/>
      <c r="M526" s="1069"/>
      <c r="N526" s="1026"/>
      <c r="O526" s="1026"/>
      <c r="P526" s="1026"/>
      <c r="Q526" s="1026"/>
      <c r="R526" s="1025"/>
      <c r="S526" s="1025"/>
      <c r="T526" s="1026"/>
      <c r="U526" s="1026"/>
      <c r="V526" s="1026"/>
      <c r="W526" s="1025"/>
      <c r="X526" s="1026"/>
      <c r="Y526" s="1026"/>
      <c r="Z526" s="1025"/>
      <c r="AA526" s="1026"/>
      <c r="AB526" s="1025"/>
      <c r="AC526" s="1025"/>
      <c r="AD526" s="1025"/>
      <c r="AE526" s="1026"/>
      <c r="AF526" s="1025"/>
      <c r="AG526" s="1025"/>
    </row>
    <row r="527" spans="1:33">
      <c r="A527" s="1026"/>
      <c r="B527" s="1026"/>
      <c r="C527" s="1025"/>
      <c r="D527" s="1025"/>
      <c r="E527" s="1025"/>
      <c r="F527" s="1025"/>
      <c r="G527" s="1025"/>
      <c r="H527" s="1025"/>
      <c r="I527" s="1025"/>
      <c r="J527" s="1026"/>
      <c r="K527" s="1025"/>
      <c r="L527" s="1025"/>
      <c r="M527" s="1069"/>
      <c r="N527" s="1026"/>
      <c r="O527" s="1026"/>
      <c r="P527" s="1026"/>
      <c r="Q527" s="1026"/>
      <c r="R527" s="1025"/>
      <c r="S527" s="1025"/>
      <c r="T527" s="1026"/>
      <c r="U527" s="1026"/>
      <c r="V527" s="1026"/>
      <c r="W527" s="1025"/>
      <c r="X527" s="1026"/>
      <c r="Y527" s="1026"/>
      <c r="Z527" s="1025"/>
      <c r="AA527" s="1026"/>
      <c r="AB527" s="1025"/>
      <c r="AC527" s="1025"/>
      <c r="AD527" s="1025"/>
      <c r="AE527" s="1026"/>
      <c r="AF527" s="1025"/>
      <c r="AG527" s="1025"/>
    </row>
    <row r="528" spans="1:33">
      <c r="A528" s="1026"/>
      <c r="B528" s="1026"/>
      <c r="C528" s="1025"/>
      <c r="D528" s="1025"/>
      <c r="E528" s="1025"/>
      <c r="F528" s="1025"/>
      <c r="G528" s="1025"/>
      <c r="H528" s="1025"/>
      <c r="I528" s="1025"/>
      <c r="J528" s="1026"/>
      <c r="K528" s="1025"/>
      <c r="L528" s="1025"/>
      <c r="M528" s="1069"/>
      <c r="N528" s="1026"/>
      <c r="O528" s="1026"/>
      <c r="P528" s="1026"/>
      <c r="Q528" s="1026"/>
      <c r="R528" s="1025"/>
      <c r="S528" s="1025"/>
      <c r="T528" s="1026"/>
      <c r="U528" s="1026"/>
      <c r="V528" s="1026"/>
      <c r="W528" s="1025"/>
      <c r="X528" s="1026"/>
      <c r="Y528" s="1026"/>
      <c r="Z528" s="1025"/>
      <c r="AA528" s="1026"/>
      <c r="AB528" s="1025"/>
      <c r="AC528" s="1025"/>
      <c r="AD528" s="1025"/>
      <c r="AE528" s="1026"/>
      <c r="AF528" s="1025"/>
      <c r="AG528" s="1025"/>
    </row>
    <row r="529" spans="1:33">
      <c r="A529" s="1026"/>
      <c r="B529" s="1026"/>
      <c r="C529" s="1025"/>
      <c r="D529" s="1025"/>
      <c r="E529" s="1025"/>
      <c r="F529" s="1025"/>
      <c r="G529" s="1025"/>
      <c r="H529" s="1025"/>
      <c r="I529" s="1025"/>
      <c r="J529" s="1026"/>
      <c r="K529" s="1025"/>
      <c r="L529" s="1025"/>
      <c r="M529" s="1069"/>
      <c r="N529" s="1026"/>
      <c r="O529" s="1026"/>
      <c r="P529" s="1026"/>
      <c r="Q529" s="1026"/>
      <c r="R529" s="1025"/>
      <c r="S529" s="1025"/>
      <c r="T529" s="1026"/>
      <c r="U529" s="1026"/>
      <c r="V529" s="1026"/>
      <c r="W529" s="1025"/>
      <c r="X529" s="1026"/>
      <c r="Y529" s="1026"/>
      <c r="Z529" s="1025"/>
      <c r="AA529" s="1026"/>
      <c r="AB529" s="1025"/>
      <c r="AC529" s="1025"/>
      <c r="AD529" s="1025"/>
      <c r="AE529" s="1026"/>
      <c r="AF529" s="1025"/>
      <c r="AG529" s="1025"/>
    </row>
    <row r="530" spans="1:33">
      <c r="A530" s="1026"/>
      <c r="B530" s="1026"/>
      <c r="C530" s="1025"/>
      <c r="D530" s="1025"/>
      <c r="E530" s="1025"/>
      <c r="F530" s="1025"/>
      <c r="G530" s="1025"/>
      <c r="H530" s="1025"/>
      <c r="I530" s="1025"/>
      <c r="J530" s="1026"/>
      <c r="K530" s="1025"/>
      <c r="L530" s="1025"/>
      <c r="M530" s="1069"/>
      <c r="N530" s="1026"/>
      <c r="O530" s="1026"/>
      <c r="P530" s="1026"/>
      <c r="Q530" s="1026"/>
      <c r="R530" s="1025"/>
      <c r="S530" s="1025"/>
      <c r="T530" s="1026"/>
      <c r="U530" s="1026"/>
      <c r="V530" s="1026"/>
      <c r="W530" s="1025"/>
      <c r="X530" s="1026"/>
      <c r="Y530" s="1026"/>
      <c r="Z530" s="1025"/>
      <c r="AA530" s="1026"/>
      <c r="AB530" s="1025"/>
      <c r="AC530" s="1025"/>
      <c r="AD530" s="1025"/>
      <c r="AE530" s="1026"/>
      <c r="AF530" s="1025"/>
      <c r="AG530" s="1025"/>
    </row>
    <row r="531" spans="1:33">
      <c r="A531" s="1026"/>
      <c r="B531" s="1026"/>
      <c r="C531" s="1025"/>
      <c r="D531" s="1025"/>
      <c r="E531" s="1025"/>
      <c r="F531" s="1025"/>
      <c r="G531" s="1025"/>
      <c r="H531" s="1025"/>
      <c r="I531" s="1025"/>
      <c r="J531" s="1026"/>
      <c r="K531" s="1025"/>
      <c r="L531" s="1025"/>
      <c r="M531" s="1069"/>
      <c r="N531" s="1026"/>
      <c r="O531" s="1026"/>
      <c r="P531" s="1026"/>
      <c r="Q531" s="1026"/>
      <c r="R531" s="1025"/>
      <c r="S531" s="1025"/>
      <c r="T531" s="1026"/>
      <c r="U531" s="1026"/>
      <c r="V531" s="1026"/>
      <c r="W531" s="1025"/>
      <c r="X531" s="1026"/>
      <c r="Y531" s="1026"/>
      <c r="Z531" s="1025"/>
      <c r="AA531" s="1026"/>
      <c r="AB531" s="1025"/>
      <c r="AC531" s="1025"/>
      <c r="AD531" s="1025"/>
      <c r="AE531" s="1026"/>
      <c r="AF531" s="1025"/>
      <c r="AG531" s="1025"/>
    </row>
    <row r="532" spans="1:33">
      <c r="A532" s="1026"/>
      <c r="B532" s="1026"/>
      <c r="C532" s="1025"/>
      <c r="D532" s="1025"/>
      <c r="E532" s="1025"/>
      <c r="F532" s="1025"/>
      <c r="G532" s="1025"/>
      <c r="H532" s="1025"/>
      <c r="I532" s="1025"/>
      <c r="J532" s="1026"/>
      <c r="K532" s="1025"/>
      <c r="L532" s="1025"/>
      <c r="M532" s="1069"/>
      <c r="N532" s="1026"/>
      <c r="O532" s="1026"/>
      <c r="P532" s="1026"/>
      <c r="Q532" s="1026"/>
      <c r="R532" s="1025"/>
      <c r="S532" s="1025"/>
      <c r="T532" s="1026"/>
      <c r="U532" s="1026"/>
      <c r="V532" s="1026"/>
      <c r="W532" s="1025"/>
      <c r="X532" s="1026"/>
      <c r="Y532" s="1026"/>
      <c r="Z532" s="1025"/>
      <c r="AA532" s="1026"/>
      <c r="AB532" s="1025"/>
      <c r="AC532" s="1025"/>
      <c r="AD532" s="1025"/>
      <c r="AE532" s="1026"/>
      <c r="AF532" s="1025"/>
      <c r="AG532" s="1025"/>
    </row>
    <row r="533" spans="1:33">
      <c r="A533" s="1026"/>
      <c r="B533" s="1026"/>
      <c r="C533" s="1025"/>
      <c r="D533" s="1025"/>
      <c r="E533" s="1025"/>
      <c r="F533" s="1025"/>
      <c r="G533" s="1025"/>
      <c r="H533" s="1025"/>
      <c r="I533" s="1025"/>
      <c r="J533" s="1026"/>
      <c r="K533" s="1025"/>
      <c r="L533" s="1025"/>
      <c r="M533" s="1069"/>
      <c r="N533" s="1026"/>
      <c r="O533" s="1026"/>
      <c r="P533" s="1026"/>
      <c r="Q533" s="1026"/>
      <c r="R533" s="1025"/>
      <c r="S533" s="1025"/>
      <c r="T533" s="1026"/>
      <c r="U533" s="1026"/>
      <c r="V533" s="1026"/>
      <c r="W533" s="1025"/>
      <c r="X533" s="1026"/>
      <c r="Y533" s="1026"/>
      <c r="Z533" s="1025"/>
      <c r="AA533" s="1026"/>
      <c r="AB533" s="1025"/>
      <c r="AC533" s="1025"/>
      <c r="AD533" s="1025"/>
      <c r="AE533" s="1026"/>
      <c r="AF533" s="1025"/>
      <c r="AG533" s="1025"/>
    </row>
    <row r="534" spans="1:33">
      <c r="A534" s="1026"/>
      <c r="B534" s="1026"/>
      <c r="C534" s="1025"/>
      <c r="D534" s="1025"/>
      <c r="E534" s="1025"/>
      <c r="F534" s="1025"/>
      <c r="G534" s="1025"/>
      <c r="H534" s="1025"/>
      <c r="I534" s="1025"/>
      <c r="J534" s="1026"/>
      <c r="K534" s="1025"/>
      <c r="L534" s="1025"/>
      <c r="M534" s="1069"/>
      <c r="N534" s="1026"/>
      <c r="O534" s="1026"/>
      <c r="P534" s="1026"/>
      <c r="Q534" s="1026"/>
      <c r="R534" s="1025"/>
      <c r="S534" s="1025"/>
      <c r="T534" s="1026"/>
      <c r="U534" s="1026"/>
      <c r="V534" s="1026"/>
      <c r="W534" s="1025"/>
      <c r="X534" s="1026"/>
      <c r="Y534" s="1026"/>
      <c r="Z534" s="1025"/>
      <c r="AA534" s="1026"/>
      <c r="AB534" s="1025"/>
      <c r="AC534" s="1025"/>
      <c r="AD534" s="1025"/>
      <c r="AE534" s="1026"/>
      <c r="AF534" s="1025"/>
      <c r="AG534" s="1025"/>
    </row>
    <row r="535" spans="1:33">
      <c r="A535" s="1026"/>
      <c r="B535" s="1026"/>
      <c r="C535" s="1025"/>
      <c r="D535" s="1025"/>
      <c r="E535" s="1025"/>
      <c r="F535" s="1025"/>
      <c r="G535" s="1025"/>
      <c r="H535" s="1025"/>
      <c r="I535" s="1025"/>
      <c r="J535" s="1026"/>
      <c r="K535" s="1025"/>
      <c r="L535" s="1025"/>
      <c r="M535" s="1069"/>
      <c r="N535" s="1026"/>
      <c r="O535" s="1026"/>
      <c r="P535" s="1026"/>
      <c r="Q535" s="1026"/>
      <c r="R535" s="1025"/>
      <c r="S535" s="1025"/>
      <c r="T535" s="1026"/>
      <c r="U535" s="1026"/>
      <c r="V535" s="1026"/>
      <c r="W535" s="1025"/>
      <c r="X535" s="1026"/>
      <c r="Y535" s="1026"/>
      <c r="Z535" s="1025"/>
      <c r="AA535" s="1026"/>
      <c r="AB535" s="1025"/>
      <c r="AC535" s="1025"/>
      <c r="AD535" s="1025"/>
      <c r="AE535" s="1026"/>
      <c r="AF535" s="1025"/>
      <c r="AG535" s="1025"/>
    </row>
    <row r="536" spans="1:33">
      <c r="A536" s="1026"/>
      <c r="B536" s="1026"/>
      <c r="C536" s="1025"/>
      <c r="D536" s="1025"/>
      <c r="E536" s="1025"/>
      <c r="F536" s="1025"/>
      <c r="G536" s="1025"/>
      <c r="H536" s="1025"/>
      <c r="I536" s="1025"/>
      <c r="J536" s="1026"/>
      <c r="K536" s="1025"/>
      <c r="L536" s="1025"/>
      <c r="M536" s="1069"/>
      <c r="N536" s="1026"/>
      <c r="O536" s="1026"/>
      <c r="P536" s="1026"/>
      <c r="Q536" s="1026"/>
      <c r="R536" s="1025"/>
      <c r="S536" s="1025"/>
      <c r="T536" s="1026"/>
      <c r="U536" s="1026"/>
      <c r="V536" s="1026"/>
      <c r="W536" s="1025"/>
      <c r="X536" s="1026"/>
      <c r="Y536" s="1026"/>
      <c r="Z536" s="1025"/>
      <c r="AA536" s="1026"/>
      <c r="AB536" s="1025"/>
      <c r="AC536" s="1025"/>
      <c r="AD536" s="1025"/>
      <c r="AE536" s="1026"/>
      <c r="AF536" s="1025"/>
      <c r="AG536" s="1025"/>
    </row>
    <row r="537" spans="1:33">
      <c r="A537" s="1026"/>
      <c r="B537" s="1026"/>
      <c r="C537" s="1025"/>
      <c r="D537" s="1025"/>
      <c r="E537" s="1025"/>
      <c r="F537" s="1025"/>
      <c r="G537" s="1025"/>
      <c r="H537" s="1025"/>
      <c r="I537" s="1025"/>
      <c r="J537" s="1026"/>
      <c r="K537" s="1025"/>
      <c r="L537" s="1025"/>
      <c r="M537" s="1069"/>
      <c r="N537" s="1026"/>
      <c r="O537" s="1026"/>
      <c r="P537" s="1026"/>
      <c r="Q537" s="1026"/>
      <c r="R537" s="1025"/>
      <c r="S537" s="1025"/>
      <c r="T537" s="1026"/>
      <c r="U537" s="1026"/>
      <c r="V537" s="1026"/>
      <c r="W537" s="1025"/>
      <c r="X537" s="1026"/>
      <c r="Y537" s="1026"/>
      <c r="Z537" s="1025"/>
      <c r="AA537" s="1026"/>
      <c r="AB537" s="1025"/>
      <c r="AC537" s="1025"/>
      <c r="AD537" s="1025"/>
      <c r="AE537" s="1026"/>
      <c r="AF537" s="1025"/>
      <c r="AG537" s="1025"/>
    </row>
    <row r="538" spans="1:33">
      <c r="A538" s="1026"/>
      <c r="B538" s="1026"/>
      <c r="C538" s="1025"/>
      <c r="D538" s="1025"/>
      <c r="E538" s="1025"/>
      <c r="F538" s="1025"/>
      <c r="G538" s="1025"/>
      <c r="H538" s="1025"/>
      <c r="I538" s="1025"/>
      <c r="J538" s="1026"/>
      <c r="K538" s="1025"/>
      <c r="L538" s="1025"/>
      <c r="M538" s="1069"/>
      <c r="N538" s="1026"/>
      <c r="O538" s="1026"/>
      <c r="P538" s="1026"/>
      <c r="Q538" s="1026"/>
      <c r="R538" s="1025"/>
      <c r="S538" s="1025"/>
      <c r="T538" s="1026"/>
      <c r="U538" s="1026"/>
      <c r="V538" s="1026"/>
      <c r="W538" s="1025"/>
      <c r="X538" s="1026"/>
      <c r="Y538" s="1026"/>
      <c r="Z538" s="1025"/>
      <c r="AA538" s="1026"/>
      <c r="AB538" s="1025"/>
      <c r="AC538" s="1025"/>
      <c r="AD538" s="1025"/>
      <c r="AE538" s="1026"/>
      <c r="AF538" s="1025"/>
      <c r="AG538" s="1025"/>
    </row>
    <row r="539" spans="1:33">
      <c r="A539" s="1026"/>
      <c r="B539" s="1026"/>
      <c r="C539" s="1025"/>
      <c r="D539" s="1025"/>
      <c r="E539" s="1025"/>
      <c r="F539" s="1025"/>
      <c r="G539" s="1025"/>
      <c r="H539" s="1025"/>
      <c r="I539" s="1025"/>
      <c r="J539" s="1026"/>
      <c r="K539" s="1025"/>
      <c r="L539" s="1025"/>
      <c r="M539" s="1069"/>
      <c r="N539" s="1026"/>
      <c r="O539" s="1026"/>
      <c r="P539" s="1026"/>
      <c r="Q539" s="1026"/>
      <c r="R539" s="1025"/>
      <c r="S539" s="1025"/>
      <c r="T539" s="1026"/>
      <c r="U539" s="1026"/>
      <c r="V539" s="1026"/>
      <c r="W539" s="1025"/>
      <c r="X539" s="1026"/>
      <c r="Y539" s="1026"/>
      <c r="Z539" s="1025"/>
      <c r="AA539" s="1026"/>
      <c r="AB539" s="1025"/>
      <c r="AC539" s="1025"/>
      <c r="AD539" s="1025"/>
      <c r="AE539" s="1026"/>
      <c r="AF539" s="1025"/>
      <c r="AG539" s="1025"/>
    </row>
    <row r="540" spans="1:33">
      <c r="A540" s="1026"/>
      <c r="B540" s="1026"/>
      <c r="C540" s="1025"/>
      <c r="D540" s="1025"/>
      <c r="E540" s="1025"/>
      <c r="F540" s="1025"/>
      <c r="G540" s="1025"/>
      <c r="H540" s="1025"/>
      <c r="I540" s="1025"/>
      <c r="J540" s="1026"/>
      <c r="K540" s="1025"/>
      <c r="L540" s="1025"/>
      <c r="M540" s="1069"/>
      <c r="N540" s="1026"/>
      <c r="O540" s="1026"/>
      <c r="P540" s="1026"/>
      <c r="Q540" s="1026"/>
      <c r="R540" s="1025"/>
      <c r="S540" s="1025"/>
      <c r="T540" s="1026"/>
      <c r="U540" s="1026"/>
      <c r="V540" s="1026"/>
      <c r="W540" s="1025"/>
      <c r="X540" s="1026"/>
      <c r="Y540" s="1026"/>
      <c r="Z540" s="1025"/>
      <c r="AA540" s="1026"/>
      <c r="AB540" s="1025"/>
      <c r="AC540" s="1025"/>
      <c r="AD540" s="1025"/>
      <c r="AE540" s="1026"/>
      <c r="AF540" s="1025"/>
      <c r="AG540" s="1025"/>
    </row>
    <row r="541" spans="1:33">
      <c r="A541" s="1026"/>
      <c r="B541" s="1026"/>
      <c r="C541" s="1025"/>
      <c r="D541" s="1025"/>
      <c r="E541" s="1025"/>
      <c r="F541" s="1025"/>
      <c r="G541" s="1025"/>
      <c r="H541" s="1025"/>
      <c r="I541" s="1025"/>
      <c r="J541" s="1026"/>
      <c r="K541" s="1025"/>
      <c r="L541" s="1025"/>
      <c r="M541" s="1069"/>
      <c r="N541" s="1026"/>
      <c r="O541" s="1026"/>
      <c r="P541" s="1026"/>
      <c r="Q541" s="1026"/>
      <c r="R541" s="1025"/>
      <c r="S541" s="1025"/>
      <c r="T541" s="1026"/>
      <c r="U541" s="1026"/>
      <c r="V541" s="1026"/>
      <c r="W541" s="1025"/>
      <c r="X541" s="1026"/>
      <c r="Y541" s="1026"/>
      <c r="Z541" s="1025"/>
      <c r="AA541" s="1026"/>
      <c r="AB541" s="1025"/>
      <c r="AC541" s="1025"/>
      <c r="AD541" s="1025"/>
      <c r="AE541" s="1026"/>
      <c r="AF541" s="1025"/>
      <c r="AG541" s="1025"/>
    </row>
    <row r="542" spans="1:33">
      <c r="A542" s="1026"/>
      <c r="B542" s="1026"/>
      <c r="C542" s="1025"/>
      <c r="D542" s="1025"/>
      <c r="E542" s="1025"/>
      <c r="F542" s="1025"/>
      <c r="G542" s="1025"/>
      <c r="H542" s="1025"/>
      <c r="I542" s="1025"/>
      <c r="J542" s="1026"/>
      <c r="K542" s="1025"/>
      <c r="L542" s="1025"/>
      <c r="M542" s="1069"/>
      <c r="N542" s="1026"/>
      <c r="O542" s="1026"/>
      <c r="P542" s="1026"/>
      <c r="Q542" s="1026"/>
      <c r="R542" s="1025"/>
      <c r="S542" s="1025"/>
      <c r="T542" s="1026"/>
      <c r="U542" s="1026"/>
      <c r="V542" s="1026"/>
      <c r="W542" s="1025"/>
      <c r="X542" s="1026"/>
      <c r="Y542" s="1026"/>
      <c r="Z542" s="1025"/>
      <c r="AA542" s="1026"/>
      <c r="AB542" s="1025"/>
      <c r="AC542" s="1025"/>
      <c r="AD542" s="1025"/>
      <c r="AE542" s="1026"/>
      <c r="AF542" s="1025"/>
      <c r="AG542" s="1025"/>
    </row>
    <row r="543" spans="1:33">
      <c r="A543" s="1026"/>
      <c r="B543" s="1026"/>
      <c r="C543" s="1025"/>
      <c r="D543" s="1025"/>
      <c r="E543" s="1025"/>
      <c r="F543" s="1025"/>
      <c r="G543" s="1025"/>
      <c r="H543" s="1025"/>
      <c r="I543" s="1025"/>
      <c r="J543" s="1026"/>
      <c r="K543" s="1025"/>
      <c r="L543" s="1025"/>
      <c r="M543" s="1069"/>
      <c r="N543" s="1026"/>
      <c r="O543" s="1026"/>
      <c r="P543" s="1026"/>
      <c r="Q543" s="1026"/>
      <c r="R543" s="1025"/>
      <c r="S543" s="1025"/>
      <c r="T543" s="1026"/>
      <c r="U543" s="1026"/>
      <c r="V543" s="1026"/>
      <c r="W543" s="1025"/>
      <c r="X543" s="1026"/>
      <c r="Y543" s="1026"/>
      <c r="Z543" s="1025"/>
      <c r="AA543" s="1026"/>
      <c r="AB543" s="1025"/>
      <c r="AC543" s="1025"/>
      <c r="AD543" s="1025"/>
      <c r="AE543" s="1026"/>
      <c r="AF543" s="1025"/>
      <c r="AG543" s="1025"/>
    </row>
    <row r="544" spans="1:33">
      <c r="A544" s="1026"/>
      <c r="B544" s="1026"/>
      <c r="C544" s="1025"/>
      <c r="D544" s="1025"/>
      <c r="E544" s="1025"/>
      <c r="F544" s="1025"/>
      <c r="G544" s="1025"/>
      <c r="H544" s="1025"/>
      <c r="I544" s="1025"/>
      <c r="J544" s="1026"/>
      <c r="K544" s="1025"/>
      <c r="L544" s="1025"/>
      <c r="M544" s="1069"/>
      <c r="N544" s="1026"/>
      <c r="O544" s="1026"/>
      <c r="P544" s="1026"/>
      <c r="Q544" s="1026"/>
      <c r="R544" s="1025"/>
      <c r="S544" s="1025"/>
      <c r="T544" s="1026"/>
      <c r="U544" s="1026"/>
      <c r="V544" s="1026"/>
      <c r="W544" s="1025"/>
      <c r="X544" s="1026"/>
      <c r="Y544" s="1026"/>
      <c r="Z544" s="1025"/>
      <c r="AA544" s="1026"/>
      <c r="AB544" s="1025"/>
      <c r="AC544" s="1025"/>
      <c r="AD544" s="1025"/>
      <c r="AE544" s="1026"/>
      <c r="AF544" s="1025"/>
      <c r="AG544" s="1025"/>
    </row>
    <row r="545" spans="1:33">
      <c r="A545" s="1026"/>
      <c r="B545" s="1026"/>
      <c r="C545" s="1025"/>
      <c r="D545" s="1025"/>
      <c r="E545" s="1025"/>
      <c r="F545" s="1025"/>
      <c r="G545" s="1025"/>
      <c r="H545" s="1025"/>
      <c r="I545" s="1025"/>
      <c r="J545" s="1026"/>
      <c r="K545" s="1025"/>
      <c r="L545" s="1025"/>
      <c r="M545" s="1069"/>
      <c r="N545" s="1026"/>
      <c r="O545" s="1026"/>
      <c r="P545" s="1026"/>
      <c r="Q545" s="1026"/>
      <c r="R545" s="1025"/>
      <c r="S545" s="1025"/>
      <c r="T545" s="1026"/>
      <c r="U545" s="1026"/>
      <c r="V545" s="1026"/>
      <c r="W545" s="1025"/>
      <c r="X545" s="1026"/>
      <c r="Y545" s="1026"/>
      <c r="Z545" s="1025"/>
      <c r="AA545" s="1026"/>
      <c r="AB545" s="1025"/>
      <c r="AC545" s="1025"/>
      <c r="AD545" s="1025"/>
      <c r="AE545" s="1026"/>
      <c r="AF545" s="1025"/>
      <c r="AG545" s="1025"/>
    </row>
    <row r="546" spans="1:33">
      <c r="A546" s="1026"/>
      <c r="B546" s="1026"/>
      <c r="C546" s="1025"/>
      <c r="D546" s="1025"/>
      <c r="E546" s="1025"/>
      <c r="F546" s="1025"/>
      <c r="G546" s="1025"/>
      <c r="H546" s="1025"/>
      <c r="I546" s="1025"/>
      <c r="J546" s="1026"/>
      <c r="K546" s="1025"/>
      <c r="L546" s="1025"/>
      <c r="M546" s="1069"/>
      <c r="N546" s="1026"/>
      <c r="O546" s="1026"/>
      <c r="P546" s="1026"/>
      <c r="Q546" s="1026"/>
      <c r="R546" s="1025"/>
      <c r="S546" s="1025"/>
      <c r="T546" s="1026"/>
      <c r="U546" s="1026"/>
      <c r="V546" s="1026"/>
      <c r="W546" s="1025"/>
      <c r="X546" s="1026"/>
      <c r="Y546" s="1026"/>
      <c r="Z546" s="1025"/>
      <c r="AA546" s="1026"/>
      <c r="AB546" s="1025"/>
      <c r="AC546" s="1025"/>
      <c r="AD546" s="1025"/>
      <c r="AE546" s="1026"/>
      <c r="AF546" s="1025"/>
      <c r="AG546" s="1025"/>
    </row>
    <row r="547" spans="1:33">
      <c r="A547" s="1026"/>
      <c r="B547" s="1026"/>
      <c r="C547" s="1025"/>
      <c r="D547" s="1025"/>
      <c r="E547" s="1025"/>
      <c r="F547" s="1025"/>
      <c r="G547" s="1025"/>
      <c r="H547" s="1025"/>
      <c r="I547" s="1025"/>
      <c r="J547" s="1026"/>
      <c r="K547" s="1025"/>
      <c r="L547" s="1025"/>
      <c r="M547" s="1069"/>
      <c r="N547" s="1026"/>
      <c r="O547" s="1026"/>
      <c r="P547" s="1026"/>
      <c r="Q547" s="1026"/>
      <c r="R547" s="1025"/>
      <c r="S547" s="1025"/>
      <c r="T547" s="1026"/>
      <c r="U547" s="1026"/>
      <c r="V547" s="1026"/>
      <c r="W547" s="1025"/>
      <c r="X547" s="1026"/>
      <c r="Y547" s="1026"/>
      <c r="Z547" s="1025"/>
      <c r="AA547" s="1026"/>
      <c r="AB547" s="1025"/>
      <c r="AC547" s="1025"/>
      <c r="AD547" s="1025"/>
      <c r="AE547" s="1026"/>
      <c r="AF547" s="1025"/>
      <c r="AG547" s="1025"/>
    </row>
    <row r="548" spans="1:33">
      <c r="A548" s="1026"/>
      <c r="B548" s="1026"/>
      <c r="C548" s="1025"/>
      <c r="D548" s="1025"/>
      <c r="E548" s="1025"/>
      <c r="F548" s="1025"/>
      <c r="G548" s="1025"/>
      <c r="H548" s="1025"/>
      <c r="I548" s="1025"/>
      <c r="J548" s="1026"/>
      <c r="K548" s="1025"/>
      <c r="L548" s="1025"/>
      <c r="M548" s="1069"/>
      <c r="N548" s="1026"/>
      <c r="O548" s="1026"/>
      <c r="P548" s="1026"/>
      <c r="Q548" s="1026"/>
      <c r="R548" s="1025"/>
      <c r="S548" s="1025"/>
      <c r="T548" s="1026"/>
      <c r="U548" s="1026"/>
      <c r="V548" s="1026"/>
      <c r="W548" s="1025"/>
      <c r="X548" s="1026"/>
      <c r="Y548" s="1026"/>
      <c r="Z548" s="1025"/>
      <c r="AA548" s="1026"/>
      <c r="AB548" s="1025"/>
      <c r="AC548" s="1025"/>
      <c r="AD548" s="1025"/>
      <c r="AE548" s="1026"/>
      <c r="AF548" s="1025"/>
      <c r="AG548" s="1025"/>
    </row>
    <row r="549" spans="1:33">
      <c r="A549" s="1026"/>
      <c r="B549" s="1026"/>
      <c r="C549" s="1025"/>
      <c r="D549" s="1025"/>
      <c r="E549" s="1025"/>
      <c r="F549" s="1025"/>
      <c r="G549" s="1025"/>
      <c r="H549" s="1025"/>
      <c r="I549" s="1025"/>
      <c r="J549" s="1026"/>
      <c r="K549" s="1025"/>
      <c r="L549" s="1025"/>
      <c r="M549" s="1069"/>
      <c r="N549" s="1026"/>
      <c r="O549" s="1026"/>
      <c r="P549" s="1026"/>
      <c r="Q549" s="1026"/>
      <c r="R549" s="1025"/>
      <c r="S549" s="1025"/>
      <c r="T549" s="1026"/>
      <c r="U549" s="1026"/>
      <c r="V549" s="1026"/>
      <c r="W549" s="1025"/>
      <c r="X549" s="1026"/>
      <c r="Y549" s="1026"/>
      <c r="Z549" s="1025"/>
      <c r="AA549" s="1026"/>
      <c r="AB549" s="1025"/>
      <c r="AC549" s="1025"/>
      <c r="AD549" s="1025"/>
      <c r="AE549" s="1026"/>
      <c r="AF549" s="1025"/>
      <c r="AG549" s="1025"/>
    </row>
    <row r="550" spans="1:33">
      <c r="A550" s="1026"/>
      <c r="B550" s="1026"/>
      <c r="C550" s="1025"/>
      <c r="D550" s="1025"/>
      <c r="E550" s="1025"/>
      <c r="F550" s="1025"/>
      <c r="G550" s="1025"/>
      <c r="H550" s="1025"/>
      <c r="I550" s="1025"/>
      <c r="J550" s="1026"/>
      <c r="K550" s="1025"/>
      <c r="L550" s="1025"/>
      <c r="M550" s="1069"/>
      <c r="N550" s="1026"/>
      <c r="O550" s="1026"/>
      <c r="P550" s="1026"/>
      <c r="Q550" s="1026"/>
      <c r="R550" s="1025"/>
      <c r="S550" s="1025"/>
      <c r="T550" s="1026"/>
      <c r="U550" s="1026"/>
      <c r="V550" s="1026"/>
      <c r="W550" s="1025"/>
      <c r="X550" s="1026"/>
      <c r="Y550" s="1026"/>
      <c r="Z550" s="1025"/>
      <c r="AA550" s="1026"/>
      <c r="AB550" s="1025"/>
      <c r="AC550" s="1025"/>
      <c r="AD550" s="1025"/>
      <c r="AE550" s="1026"/>
      <c r="AF550" s="1025"/>
      <c r="AG550" s="1025"/>
    </row>
    <row r="551" spans="1:33">
      <c r="A551" s="1026"/>
      <c r="B551" s="1026"/>
      <c r="C551" s="1025"/>
      <c r="D551" s="1025"/>
      <c r="E551" s="1025"/>
      <c r="F551" s="1025"/>
      <c r="G551" s="1025"/>
      <c r="H551" s="1025"/>
      <c r="I551" s="1025"/>
      <c r="J551" s="1026"/>
      <c r="K551" s="1025"/>
      <c r="L551" s="1025"/>
      <c r="M551" s="1069"/>
      <c r="N551" s="1026"/>
      <c r="O551" s="1026"/>
      <c r="P551" s="1026"/>
      <c r="Q551" s="1026"/>
      <c r="R551" s="1025"/>
      <c r="S551" s="1025"/>
      <c r="T551" s="1026"/>
      <c r="U551" s="1026"/>
      <c r="V551" s="1026"/>
      <c r="W551" s="1025"/>
      <c r="X551" s="1026"/>
      <c r="Y551" s="1026"/>
      <c r="Z551" s="1025"/>
      <c r="AA551" s="1026"/>
      <c r="AB551" s="1025"/>
      <c r="AC551" s="1025"/>
      <c r="AD551" s="1025"/>
      <c r="AE551" s="1026"/>
      <c r="AF551" s="1025"/>
      <c r="AG551" s="1025"/>
    </row>
    <row r="552" spans="1:33">
      <c r="A552" s="1026"/>
      <c r="B552" s="1026"/>
      <c r="C552" s="1025"/>
      <c r="D552" s="1025"/>
      <c r="E552" s="1025"/>
      <c r="F552" s="1025"/>
      <c r="G552" s="1025"/>
      <c r="H552" s="1025"/>
      <c r="I552" s="1025"/>
      <c r="J552" s="1026"/>
      <c r="K552" s="1025"/>
      <c r="L552" s="1025"/>
      <c r="M552" s="1069"/>
      <c r="N552" s="1026"/>
      <c r="O552" s="1026"/>
      <c r="P552" s="1026"/>
      <c r="Q552" s="1026"/>
      <c r="R552" s="1025"/>
      <c r="S552" s="1025"/>
      <c r="T552" s="1026"/>
      <c r="U552" s="1026"/>
      <c r="V552" s="1026"/>
      <c r="W552" s="1025"/>
      <c r="X552" s="1026"/>
      <c r="Y552" s="1026"/>
      <c r="Z552" s="1025"/>
      <c r="AA552" s="1026"/>
      <c r="AB552" s="1025"/>
      <c r="AC552" s="1025"/>
      <c r="AD552" s="1025"/>
      <c r="AE552" s="1026"/>
      <c r="AF552" s="1025"/>
      <c r="AG552" s="1025"/>
    </row>
    <row r="553" spans="1:33">
      <c r="A553" s="1026"/>
      <c r="B553" s="1026"/>
      <c r="C553" s="1025"/>
      <c r="D553" s="1025"/>
      <c r="E553" s="1025"/>
      <c r="F553" s="1025"/>
      <c r="G553" s="1025"/>
      <c r="H553" s="1025"/>
      <c r="I553" s="1025"/>
      <c r="J553" s="1026"/>
      <c r="K553" s="1025"/>
      <c r="L553" s="1025"/>
      <c r="M553" s="1069"/>
      <c r="N553" s="1026"/>
      <c r="O553" s="1026"/>
      <c r="P553" s="1026"/>
      <c r="Q553" s="1026"/>
      <c r="R553" s="1025"/>
      <c r="S553" s="1025"/>
      <c r="T553" s="1026"/>
      <c r="U553" s="1026"/>
      <c r="V553" s="1026"/>
      <c r="W553" s="1025"/>
      <c r="X553" s="1026"/>
      <c r="Y553" s="1026"/>
      <c r="Z553" s="1025"/>
      <c r="AA553" s="1026"/>
      <c r="AB553" s="1025"/>
      <c r="AC553" s="1025"/>
      <c r="AD553" s="1025"/>
      <c r="AE553" s="1026"/>
      <c r="AF553" s="1025"/>
      <c r="AG553" s="1025"/>
    </row>
    <row r="554" spans="1:33">
      <c r="A554" s="1026"/>
      <c r="B554" s="1026"/>
      <c r="C554" s="1025"/>
      <c r="D554" s="1025"/>
      <c r="E554" s="1025"/>
      <c r="F554" s="1025"/>
      <c r="G554" s="1025"/>
      <c r="H554" s="1025"/>
      <c r="I554" s="1025"/>
      <c r="J554" s="1026"/>
      <c r="K554" s="1025"/>
      <c r="L554" s="1025"/>
      <c r="M554" s="1069"/>
      <c r="N554" s="1026"/>
      <c r="O554" s="1026"/>
      <c r="P554" s="1026"/>
      <c r="Q554" s="1026"/>
      <c r="R554" s="1025"/>
      <c r="S554" s="1025"/>
      <c r="T554" s="1026"/>
      <c r="U554" s="1026"/>
      <c r="V554" s="1026"/>
      <c r="W554" s="1025"/>
      <c r="X554" s="1026"/>
      <c r="Y554" s="1026"/>
      <c r="Z554" s="1025"/>
      <c r="AA554" s="1026"/>
      <c r="AB554" s="1025"/>
      <c r="AC554" s="1025"/>
      <c r="AD554" s="1025"/>
      <c r="AE554" s="1026"/>
      <c r="AF554" s="1025"/>
      <c r="AG554" s="1025"/>
    </row>
    <row r="555" spans="1:33">
      <c r="A555" s="1026"/>
      <c r="B555" s="1026"/>
      <c r="C555" s="1025"/>
      <c r="D555" s="1025"/>
      <c r="E555" s="1025"/>
      <c r="F555" s="1025"/>
      <c r="G555" s="1025"/>
      <c r="H555" s="1025"/>
      <c r="I555" s="1025"/>
      <c r="J555" s="1026"/>
      <c r="K555" s="1025"/>
      <c r="L555" s="1025"/>
      <c r="M555" s="1069"/>
      <c r="N555" s="1026"/>
      <c r="O555" s="1026"/>
      <c r="P555" s="1026"/>
      <c r="Q555" s="1026"/>
      <c r="R555" s="1025"/>
      <c r="S555" s="1025"/>
      <c r="T555" s="1026"/>
      <c r="U555" s="1026"/>
      <c r="V555" s="1026"/>
      <c r="W555" s="1025"/>
      <c r="X555" s="1026"/>
      <c r="Y555" s="1026"/>
      <c r="Z555" s="1025"/>
      <c r="AA555" s="1026"/>
      <c r="AB555" s="1025"/>
      <c r="AC555" s="1025"/>
      <c r="AD555" s="1025"/>
      <c r="AE555" s="1026"/>
      <c r="AF555" s="1025"/>
      <c r="AG555" s="1025"/>
    </row>
    <row r="556" spans="1:33">
      <c r="A556" s="1026"/>
      <c r="B556" s="1026"/>
      <c r="C556" s="1025"/>
      <c r="D556" s="1025"/>
      <c r="E556" s="1025"/>
      <c r="F556" s="1025"/>
      <c r="G556" s="1025"/>
      <c r="H556" s="1025"/>
      <c r="I556" s="1025"/>
      <c r="J556" s="1026"/>
      <c r="K556" s="1025"/>
      <c r="L556" s="1025"/>
      <c r="M556" s="1069"/>
      <c r="N556" s="1026"/>
      <c r="O556" s="1026"/>
      <c r="P556" s="1026"/>
      <c r="Q556" s="1026"/>
      <c r="R556" s="1025"/>
      <c r="S556" s="1025"/>
      <c r="T556" s="1026"/>
      <c r="U556" s="1026"/>
      <c r="V556" s="1026"/>
      <c r="W556" s="1025"/>
      <c r="X556" s="1026"/>
      <c r="Y556" s="1026"/>
      <c r="Z556" s="1025"/>
      <c r="AA556" s="1026"/>
      <c r="AB556" s="1025"/>
      <c r="AC556" s="1025"/>
      <c r="AD556" s="1025"/>
      <c r="AE556" s="1026"/>
      <c r="AF556" s="1025"/>
      <c r="AG556" s="1025"/>
    </row>
    <row r="557" spans="1:33">
      <c r="A557" s="1026"/>
      <c r="B557" s="1026"/>
      <c r="C557" s="1025"/>
      <c r="D557" s="1025"/>
      <c r="E557" s="1025"/>
      <c r="F557" s="1025"/>
      <c r="G557" s="1025"/>
      <c r="H557" s="1025"/>
      <c r="I557" s="1025"/>
      <c r="J557" s="1026"/>
      <c r="K557" s="1025"/>
      <c r="L557" s="1025"/>
      <c r="M557" s="1069"/>
      <c r="N557" s="1026"/>
      <c r="O557" s="1026"/>
      <c r="P557" s="1026"/>
      <c r="Q557" s="1026"/>
      <c r="R557" s="1025"/>
      <c r="S557" s="1025"/>
      <c r="T557" s="1026"/>
      <c r="U557" s="1026"/>
      <c r="V557" s="1026"/>
      <c r="W557" s="1025"/>
      <c r="X557" s="1026"/>
      <c r="Y557" s="1026"/>
      <c r="Z557" s="1025"/>
      <c r="AA557" s="1026"/>
      <c r="AB557" s="1025"/>
      <c r="AC557" s="1025"/>
      <c r="AD557" s="1025"/>
      <c r="AE557" s="1026"/>
      <c r="AF557" s="1025"/>
      <c r="AG557" s="1025"/>
    </row>
    <row r="558" spans="1:33">
      <c r="A558" s="1026"/>
      <c r="B558" s="1026"/>
      <c r="C558" s="1025"/>
      <c r="D558" s="1025"/>
      <c r="E558" s="1025"/>
      <c r="F558" s="1025"/>
      <c r="G558" s="1025"/>
      <c r="H558" s="1025"/>
      <c r="I558" s="1025"/>
      <c r="J558" s="1026"/>
      <c r="K558" s="1025"/>
      <c r="L558" s="1025"/>
      <c r="M558" s="1069"/>
      <c r="N558" s="1026"/>
      <c r="O558" s="1026"/>
      <c r="P558" s="1026"/>
      <c r="Q558" s="1026"/>
      <c r="R558" s="1025"/>
      <c r="S558" s="1025"/>
      <c r="T558" s="1026"/>
      <c r="U558" s="1026"/>
      <c r="V558" s="1026"/>
      <c r="W558" s="1025"/>
      <c r="X558" s="1026"/>
      <c r="Y558" s="1026"/>
      <c r="Z558" s="1025"/>
      <c r="AA558" s="1026"/>
      <c r="AB558" s="1025"/>
      <c r="AC558" s="1025"/>
      <c r="AD558" s="1025"/>
      <c r="AE558" s="1026"/>
      <c r="AF558" s="1025"/>
      <c r="AG558" s="1025"/>
    </row>
    <row r="559" spans="1:33">
      <c r="A559" s="1026"/>
      <c r="B559" s="1026"/>
      <c r="C559" s="1025"/>
      <c r="D559" s="1025"/>
      <c r="E559" s="1025"/>
      <c r="F559" s="1025"/>
      <c r="G559" s="1025"/>
      <c r="H559" s="1025"/>
      <c r="I559" s="1025"/>
      <c r="J559" s="1026"/>
      <c r="K559" s="1025"/>
      <c r="L559" s="1025"/>
      <c r="M559" s="1069"/>
      <c r="N559" s="1026"/>
      <c r="O559" s="1026"/>
      <c r="P559" s="1026"/>
      <c r="Q559" s="1026"/>
      <c r="R559" s="1025"/>
      <c r="S559" s="1025"/>
      <c r="T559" s="1026"/>
      <c r="U559" s="1026"/>
      <c r="V559" s="1026"/>
      <c r="W559" s="1025"/>
      <c r="X559" s="1026"/>
      <c r="Y559" s="1026"/>
      <c r="Z559" s="1025"/>
      <c r="AA559" s="1026"/>
      <c r="AB559" s="1025"/>
      <c r="AC559" s="1025"/>
      <c r="AD559" s="1025"/>
      <c r="AE559" s="1026"/>
      <c r="AF559" s="1025"/>
      <c r="AG559" s="1025"/>
    </row>
    <row r="560" spans="1:33">
      <c r="A560" s="1026"/>
      <c r="B560" s="1026"/>
      <c r="C560" s="1025"/>
      <c r="D560" s="1025"/>
      <c r="E560" s="1025"/>
      <c r="F560" s="1025"/>
      <c r="G560" s="1025"/>
      <c r="H560" s="1025"/>
      <c r="I560" s="1025"/>
      <c r="J560" s="1026"/>
      <c r="K560" s="1025"/>
      <c r="L560" s="1025"/>
      <c r="M560" s="1069"/>
      <c r="N560" s="1026"/>
      <c r="O560" s="1026"/>
      <c r="P560" s="1026"/>
      <c r="Q560" s="1026"/>
      <c r="R560" s="1025"/>
      <c r="S560" s="1025"/>
      <c r="T560" s="1026"/>
      <c r="U560" s="1026"/>
      <c r="V560" s="1026"/>
      <c r="W560" s="1025"/>
      <c r="X560" s="1026"/>
      <c r="Y560" s="1026"/>
      <c r="Z560" s="1025"/>
      <c r="AA560" s="1026"/>
      <c r="AB560" s="1025"/>
      <c r="AC560" s="1025"/>
      <c r="AD560" s="1025"/>
      <c r="AE560" s="1026"/>
      <c r="AF560" s="1025"/>
      <c r="AG560" s="1025"/>
    </row>
    <row r="561" spans="1:33">
      <c r="A561" s="1026"/>
      <c r="B561" s="1026"/>
      <c r="C561" s="1025"/>
      <c r="D561" s="1025"/>
      <c r="E561" s="1025"/>
      <c r="F561" s="1025"/>
      <c r="G561" s="1025"/>
      <c r="H561" s="1025"/>
      <c r="I561" s="1025"/>
      <c r="J561" s="1026"/>
      <c r="K561" s="1025"/>
      <c r="L561" s="1025"/>
      <c r="M561" s="1069"/>
      <c r="N561" s="1026"/>
      <c r="O561" s="1026"/>
      <c r="P561" s="1026"/>
      <c r="Q561" s="1026"/>
      <c r="R561" s="1025"/>
      <c r="S561" s="1025"/>
      <c r="T561" s="1026"/>
      <c r="U561" s="1026"/>
      <c r="V561" s="1026"/>
      <c r="W561" s="1025"/>
      <c r="X561" s="1026"/>
      <c r="Y561" s="1026"/>
      <c r="Z561" s="1025"/>
      <c r="AA561" s="1026"/>
      <c r="AB561" s="1025"/>
      <c r="AC561" s="1025"/>
      <c r="AD561" s="1025"/>
      <c r="AE561" s="1026"/>
      <c r="AF561" s="1025"/>
      <c r="AG561" s="1025"/>
    </row>
    <row r="562" spans="1:33">
      <c r="A562" s="1026"/>
      <c r="B562" s="1026"/>
      <c r="C562" s="1025"/>
      <c r="D562" s="1025"/>
      <c r="E562" s="1025"/>
      <c r="F562" s="1025"/>
      <c r="G562" s="1025"/>
      <c r="H562" s="1025"/>
      <c r="I562" s="1025"/>
      <c r="J562" s="1026"/>
      <c r="K562" s="1025"/>
      <c r="L562" s="1025"/>
      <c r="M562" s="1069"/>
      <c r="N562" s="1026"/>
      <c r="O562" s="1026"/>
      <c r="P562" s="1026"/>
      <c r="Q562" s="1026"/>
      <c r="R562" s="1025"/>
      <c r="S562" s="1025"/>
      <c r="T562" s="1026"/>
      <c r="U562" s="1026"/>
      <c r="V562" s="1026"/>
      <c r="W562" s="1025"/>
      <c r="X562" s="1026"/>
      <c r="Y562" s="1026"/>
      <c r="Z562" s="1025"/>
      <c r="AA562" s="1026"/>
      <c r="AB562" s="1025"/>
      <c r="AC562" s="1025"/>
      <c r="AD562" s="1025"/>
      <c r="AE562" s="1026"/>
      <c r="AF562" s="1025"/>
      <c r="AG562" s="1025"/>
    </row>
    <row r="563" spans="1:33">
      <c r="A563" s="1026"/>
      <c r="B563" s="1026"/>
      <c r="C563" s="1025"/>
      <c r="D563" s="1025"/>
      <c r="E563" s="1025"/>
      <c r="F563" s="1025"/>
      <c r="G563" s="1025"/>
      <c r="H563" s="1025"/>
      <c r="I563" s="1025"/>
      <c r="J563" s="1026"/>
      <c r="K563" s="1025"/>
      <c r="L563" s="1025"/>
      <c r="M563" s="1069"/>
      <c r="N563" s="1026"/>
      <c r="O563" s="1026"/>
      <c r="P563" s="1026"/>
      <c r="Q563" s="1026"/>
      <c r="R563" s="1025"/>
      <c r="S563" s="1025"/>
      <c r="T563" s="1026"/>
      <c r="U563" s="1026"/>
      <c r="V563" s="1026"/>
      <c r="W563" s="1025"/>
      <c r="X563" s="1026"/>
      <c r="Y563" s="1026"/>
      <c r="Z563" s="1025"/>
      <c r="AA563" s="1026"/>
      <c r="AB563" s="1025"/>
      <c r="AC563" s="1025"/>
      <c r="AD563" s="1025"/>
      <c r="AE563" s="1026"/>
      <c r="AF563" s="1025"/>
      <c r="AG563" s="1025"/>
    </row>
    <row r="564" spans="1:33">
      <c r="A564" s="1026"/>
      <c r="B564" s="1026"/>
      <c r="C564" s="1025"/>
      <c r="D564" s="1025"/>
      <c r="E564" s="1025"/>
      <c r="F564" s="1025"/>
      <c r="G564" s="1025"/>
      <c r="H564" s="1025"/>
      <c r="I564" s="1025"/>
      <c r="J564" s="1026"/>
      <c r="K564" s="1025"/>
      <c r="L564" s="1025"/>
      <c r="M564" s="1069"/>
      <c r="N564" s="1026"/>
      <c r="O564" s="1026"/>
      <c r="P564" s="1026"/>
      <c r="Q564" s="1026"/>
      <c r="R564" s="1025"/>
      <c r="S564" s="1025"/>
      <c r="T564" s="1026"/>
      <c r="U564" s="1026"/>
      <c r="V564" s="1026"/>
      <c r="W564" s="1025"/>
      <c r="X564" s="1026"/>
      <c r="Y564" s="1026"/>
      <c r="Z564" s="1025"/>
      <c r="AA564" s="1026"/>
      <c r="AB564" s="1025"/>
      <c r="AC564" s="1025"/>
      <c r="AD564" s="1025"/>
      <c r="AE564" s="1026"/>
      <c r="AF564" s="1025"/>
      <c r="AG564" s="1025"/>
    </row>
    <row r="565" spans="1:33">
      <c r="A565" s="1026"/>
      <c r="B565" s="1026"/>
      <c r="C565" s="1025"/>
      <c r="D565" s="1025"/>
      <c r="E565" s="1025"/>
      <c r="F565" s="1025"/>
      <c r="G565" s="1025"/>
      <c r="H565" s="1025"/>
      <c r="I565" s="1025"/>
      <c r="J565" s="1026"/>
      <c r="K565" s="1025"/>
      <c r="L565" s="1025"/>
      <c r="M565" s="1069"/>
      <c r="N565" s="1026"/>
      <c r="O565" s="1026"/>
      <c r="P565" s="1026"/>
      <c r="Q565" s="1026"/>
      <c r="R565" s="1025"/>
      <c r="S565" s="1025"/>
      <c r="T565" s="1026"/>
      <c r="U565" s="1026"/>
      <c r="V565" s="1026"/>
      <c r="W565" s="1025"/>
      <c r="X565" s="1026"/>
      <c r="Y565" s="1026"/>
      <c r="Z565" s="1025"/>
      <c r="AA565" s="1026"/>
      <c r="AB565" s="1025"/>
      <c r="AC565" s="1025"/>
      <c r="AD565" s="1025"/>
      <c r="AE565" s="1026"/>
      <c r="AF565" s="1025"/>
      <c r="AG565" s="1025"/>
    </row>
    <row r="566" spans="1:33">
      <c r="A566" s="1026"/>
      <c r="B566" s="1026"/>
      <c r="C566" s="1025"/>
      <c r="D566" s="1025"/>
      <c r="E566" s="1025"/>
      <c r="F566" s="1025"/>
      <c r="G566" s="1025"/>
      <c r="H566" s="1025"/>
      <c r="I566" s="1025"/>
      <c r="J566" s="1026"/>
      <c r="K566" s="1025"/>
      <c r="L566" s="1025"/>
      <c r="M566" s="1069"/>
      <c r="N566" s="1026"/>
      <c r="O566" s="1026"/>
      <c r="P566" s="1026"/>
      <c r="Q566" s="1026"/>
      <c r="R566" s="1025"/>
      <c r="S566" s="1025"/>
      <c r="T566" s="1026"/>
      <c r="U566" s="1026"/>
      <c r="V566" s="1026"/>
      <c r="W566" s="1025"/>
      <c r="X566" s="1026"/>
      <c r="Y566" s="1026"/>
      <c r="Z566" s="1025"/>
      <c r="AA566" s="1026"/>
      <c r="AB566" s="1025"/>
      <c r="AC566" s="1025"/>
      <c r="AD566" s="1025"/>
      <c r="AE566" s="1026"/>
      <c r="AF566" s="1025"/>
      <c r="AG566" s="1025"/>
    </row>
    <row r="567" spans="1:33">
      <c r="A567" s="1026"/>
      <c r="B567" s="1026"/>
      <c r="C567" s="1025"/>
      <c r="D567" s="1025"/>
      <c r="E567" s="1025"/>
      <c r="F567" s="1025"/>
      <c r="G567" s="1025"/>
      <c r="H567" s="1025"/>
      <c r="I567" s="1025"/>
      <c r="J567" s="1026"/>
      <c r="K567" s="1025"/>
      <c r="L567" s="1025"/>
      <c r="M567" s="1069"/>
      <c r="N567" s="1026"/>
      <c r="O567" s="1026"/>
      <c r="P567" s="1026"/>
      <c r="Q567" s="1026"/>
      <c r="R567" s="1025"/>
      <c r="S567" s="1025"/>
      <c r="T567" s="1026"/>
      <c r="U567" s="1026"/>
      <c r="V567" s="1026"/>
      <c r="W567" s="1025"/>
      <c r="X567" s="1026"/>
      <c r="Y567" s="1026"/>
      <c r="Z567" s="1025"/>
      <c r="AA567" s="1026"/>
      <c r="AB567" s="1025"/>
      <c r="AC567" s="1025"/>
      <c r="AD567" s="1025"/>
      <c r="AE567" s="1026"/>
      <c r="AF567" s="1025"/>
      <c r="AG567" s="1025"/>
    </row>
    <row r="568" spans="1:33">
      <c r="A568" s="1026"/>
      <c r="B568" s="1026"/>
      <c r="C568" s="1025"/>
      <c r="D568" s="1025"/>
      <c r="E568" s="1025"/>
      <c r="F568" s="1025"/>
      <c r="G568" s="1025"/>
      <c r="H568" s="1025"/>
      <c r="I568" s="1025"/>
      <c r="J568" s="1026"/>
      <c r="K568" s="1025"/>
      <c r="L568" s="1025"/>
      <c r="M568" s="1069"/>
      <c r="N568" s="1026"/>
      <c r="O568" s="1026"/>
      <c r="P568" s="1026"/>
      <c r="Q568" s="1026"/>
      <c r="R568" s="1025"/>
      <c r="S568" s="1025"/>
      <c r="T568" s="1026"/>
      <c r="U568" s="1026"/>
      <c r="V568" s="1026"/>
      <c r="W568" s="1025"/>
      <c r="X568" s="1026"/>
      <c r="Y568" s="1026"/>
      <c r="Z568" s="1025"/>
      <c r="AA568" s="1026"/>
      <c r="AB568" s="1025"/>
      <c r="AC568" s="1025"/>
      <c r="AD568" s="1025"/>
      <c r="AE568" s="1026"/>
      <c r="AF568" s="1025"/>
      <c r="AG568" s="1025"/>
    </row>
    <row r="569" spans="1:33">
      <c r="A569" s="1026"/>
      <c r="B569" s="1026"/>
      <c r="C569" s="1025"/>
      <c r="D569" s="1025"/>
      <c r="E569" s="1025"/>
      <c r="F569" s="1025"/>
      <c r="G569" s="1025"/>
      <c r="H569" s="1025"/>
      <c r="I569" s="1025"/>
      <c r="J569" s="1026"/>
      <c r="K569" s="1025"/>
      <c r="L569" s="1025"/>
      <c r="M569" s="1069"/>
      <c r="N569" s="1026"/>
      <c r="O569" s="1026"/>
      <c r="P569" s="1026"/>
      <c r="Q569" s="1026"/>
      <c r="R569" s="1025"/>
      <c r="S569" s="1025"/>
      <c r="T569" s="1026"/>
      <c r="U569" s="1026"/>
      <c r="V569" s="1026"/>
      <c r="W569" s="1025"/>
      <c r="X569" s="1026"/>
      <c r="Y569" s="1026"/>
      <c r="Z569" s="1025"/>
      <c r="AA569" s="1026"/>
      <c r="AB569" s="1025"/>
      <c r="AC569" s="1025"/>
      <c r="AD569" s="1025"/>
      <c r="AE569" s="1026"/>
      <c r="AF569" s="1025"/>
      <c r="AG569" s="1025"/>
    </row>
    <row r="570" spans="1:33">
      <c r="A570" s="1026"/>
      <c r="B570" s="1026"/>
      <c r="C570" s="1025"/>
      <c r="D570" s="1025"/>
      <c r="E570" s="1025"/>
      <c r="F570" s="1025"/>
      <c r="G570" s="1025"/>
      <c r="H570" s="1025"/>
      <c r="I570" s="1025"/>
      <c r="J570" s="1026"/>
      <c r="K570" s="1025"/>
      <c r="L570" s="1025"/>
      <c r="M570" s="1069"/>
      <c r="N570" s="1026"/>
      <c r="O570" s="1026"/>
      <c r="P570" s="1026"/>
      <c r="Q570" s="1026"/>
      <c r="R570" s="1025"/>
      <c r="S570" s="1025"/>
      <c r="T570" s="1026"/>
      <c r="U570" s="1026"/>
      <c r="V570" s="1026"/>
      <c r="W570" s="1025"/>
      <c r="X570" s="1026"/>
      <c r="Y570" s="1026"/>
      <c r="Z570" s="1025"/>
      <c r="AA570" s="1026"/>
      <c r="AB570" s="1025"/>
      <c r="AC570" s="1025"/>
      <c r="AD570" s="1025"/>
      <c r="AE570" s="1026"/>
      <c r="AF570" s="1025"/>
      <c r="AG570" s="1025"/>
    </row>
    <row r="571" spans="1:33">
      <c r="A571" s="1026"/>
      <c r="B571" s="1026"/>
      <c r="C571" s="1025"/>
      <c r="D571" s="1025"/>
      <c r="E571" s="1025"/>
      <c r="F571" s="1025"/>
      <c r="G571" s="1025"/>
      <c r="H571" s="1025"/>
      <c r="I571" s="1025"/>
      <c r="J571" s="1026"/>
      <c r="K571" s="1025"/>
      <c r="L571" s="1025"/>
      <c r="M571" s="1069"/>
      <c r="N571" s="1026"/>
      <c r="O571" s="1026"/>
      <c r="P571" s="1026"/>
      <c r="Q571" s="1026"/>
      <c r="R571" s="1025"/>
      <c r="S571" s="1025"/>
      <c r="T571" s="1026"/>
      <c r="U571" s="1026"/>
      <c r="V571" s="1026"/>
      <c r="W571" s="1025"/>
      <c r="X571" s="1026"/>
      <c r="Y571" s="1026"/>
      <c r="Z571" s="1025"/>
      <c r="AA571" s="1026"/>
      <c r="AB571" s="1025"/>
      <c r="AC571" s="1025"/>
      <c r="AD571" s="1025"/>
      <c r="AE571" s="1026"/>
      <c r="AF571" s="1025"/>
      <c r="AG571" s="1025"/>
    </row>
    <row r="572" spans="1:33">
      <c r="A572" s="1026"/>
      <c r="B572" s="1026"/>
      <c r="C572" s="1025"/>
      <c r="D572" s="1025"/>
      <c r="E572" s="1025"/>
      <c r="F572" s="1025"/>
      <c r="G572" s="1025"/>
      <c r="H572" s="1025"/>
      <c r="I572" s="1025"/>
      <c r="J572" s="1026"/>
      <c r="K572" s="1025"/>
      <c r="L572" s="1025"/>
      <c r="M572" s="1069"/>
      <c r="N572" s="1026"/>
      <c r="O572" s="1026"/>
      <c r="P572" s="1026"/>
      <c r="Q572" s="1026"/>
      <c r="R572" s="1025"/>
      <c r="S572" s="1025"/>
      <c r="T572" s="1026"/>
      <c r="U572" s="1026"/>
      <c r="V572" s="1026"/>
      <c r="W572" s="1025"/>
      <c r="X572" s="1026"/>
      <c r="Y572" s="1026"/>
      <c r="Z572" s="1025"/>
      <c r="AA572" s="1026"/>
      <c r="AB572" s="1025"/>
      <c r="AC572" s="1025"/>
      <c r="AD572" s="1025"/>
      <c r="AE572" s="1026"/>
      <c r="AF572" s="1025"/>
      <c r="AG572" s="1025"/>
    </row>
    <row r="573" spans="1:33">
      <c r="A573" s="1026"/>
      <c r="B573" s="1026"/>
      <c r="C573" s="1025"/>
      <c r="D573" s="1025"/>
      <c r="E573" s="1025"/>
      <c r="F573" s="1025"/>
      <c r="G573" s="1025"/>
      <c r="H573" s="1025"/>
      <c r="I573" s="1025"/>
      <c r="J573" s="1026"/>
      <c r="K573" s="1025"/>
      <c r="L573" s="1025"/>
      <c r="M573" s="1069"/>
      <c r="N573" s="1026"/>
      <c r="O573" s="1026"/>
      <c r="P573" s="1026"/>
      <c r="Q573" s="1026"/>
      <c r="R573" s="1025"/>
      <c r="S573" s="1025"/>
      <c r="T573" s="1026"/>
      <c r="U573" s="1026"/>
      <c r="V573" s="1026"/>
      <c r="W573" s="1025"/>
      <c r="X573" s="1026"/>
      <c r="Y573" s="1026"/>
      <c r="Z573" s="1025"/>
      <c r="AA573" s="1026"/>
      <c r="AB573" s="1025"/>
      <c r="AC573" s="1025"/>
      <c r="AD573" s="1025"/>
      <c r="AE573" s="1026"/>
      <c r="AF573" s="1025"/>
      <c r="AG573" s="1025"/>
    </row>
    <row r="574" spans="1:33">
      <c r="A574" s="1026"/>
      <c r="B574" s="1026"/>
      <c r="C574" s="1025"/>
      <c r="D574" s="1025"/>
      <c r="E574" s="1025"/>
      <c r="F574" s="1025"/>
      <c r="G574" s="1025"/>
      <c r="H574" s="1025"/>
      <c r="I574" s="1025"/>
      <c r="J574" s="1026"/>
      <c r="K574" s="1025"/>
      <c r="L574" s="1025"/>
      <c r="M574" s="1069"/>
      <c r="N574" s="1026"/>
      <c r="O574" s="1026"/>
      <c r="P574" s="1026"/>
      <c r="Q574" s="1026"/>
      <c r="R574" s="1025"/>
      <c r="S574" s="1025"/>
      <c r="T574" s="1026"/>
      <c r="U574" s="1026"/>
      <c r="V574" s="1026"/>
      <c r="W574" s="1025"/>
      <c r="X574" s="1026"/>
      <c r="Y574" s="1026"/>
      <c r="Z574" s="1025"/>
      <c r="AA574" s="1026"/>
      <c r="AB574" s="1025"/>
      <c r="AC574" s="1025"/>
      <c r="AD574" s="1025"/>
      <c r="AE574" s="1026"/>
      <c r="AF574" s="1025"/>
      <c r="AG574" s="1025"/>
    </row>
    <row r="575" spans="1:33">
      <c r="A575" s="1026"/>
      <c r="B575" s="1026"/>
      <c r="C575" s="1025"/>
      <c r="D575" s="1025"/>
      <c r="E575" s="1025"/>
      <c r="F575" s="1025"/>
      <c r="G575" s="1025"/>
      <c r="H575" s="1025"/>
      <c r="I575" s="1025"/>
      <c r="J575" s="1026"/>
      <c r="K575" s="1025"/>
      <c r="L575" s="1025"/>
      <c r="M575" s="1069"/>
      <c r="N575" s="1026"/>
      <c r="O575" s="1026"/>
      <c r="P575" s="1026"/>
      <c r="Q575" s="1026"/>
      <c r="R575" s="1025"/>
      <c r="S575" s="1025"/>
      <c r="T575" s="1026"/>
      <c r="U575" s="1026"/>
      <c r="V575" s="1026"/>
      <c r="W575" s="1025"/>
      <c r="X575" s="1026"/>
      <c r="Y575" s="1026"/>
      <c r="Z575" s="1025"/>
      <c r="AA575" s="1026"/>
      <c r="AB575" s="1025"/>
      <c r="AC575" s="1025"/>
      <c r="AD575" s="1025"/>
      <c r="AE575" s="1026"/>
      <c r="AF575" s="1025"/>
      <c r="AG575" s="1025"/>
    </row>
    <row r="576" spans="1:33">
      <c r="A576" s="1026"/>
      <c r="B576" s="1026"/>
      <c r="C576" s="1025"/>
      <c r="D576" s="1025"/>
      <c r="E576" s="1025"/>
      <c r="F576" s="1025"/>
      <c r="G576" s="1025"/>
      <c r="H576" s="1025"/>
      <c r="I576" s="1025"/>
      <c r="J576" s="1026"/>
      <c r="K576" s="1025"/>
      <c r="L576" s="1025"/>
      <c r="M576" s="1069"/>
      <c r="N576" s="1026"/>
      <c r="O576" s="1026"/>
      <c r="P576" s="1026"/>
      <c r="Q576" s="1026"/>
      <c r="R576" s="1025"/>
      <c r="S576" s="1025"/>
      <c r="T576" s="1026"/>
      <c r="U576" s="1026"/>
      <c r="V576" s="1026"/>
      <c r="W576" s="1025"/>
      <c r="X576" s="1026"/>
      <c r="Y576" s="1026"/>
      <c r="Z576" s="1025"/>
      <c r="AA576" s="1026"/>
      <c r="AB576" s="1025"/>
      <c r="AC576" s="1025"/>
      <c r="AD576" s="1025"/>
      <c r="AE576" s="1026"/>
      <c r="AF576" s="1025"/>
      <c r="AG576" s="1025"/>
    </row>
    <row r="577" spans="1:33">
      <c r="A577" s="1026"/>
      <c r="B577" s="1026"/>
      <c r="C577" s="1025"/>
      <c r="D577" s="1025"/>
      <c r="E577" s="1025"/>
      <c r="F577" s="1025"/>
      <c r="G577" s="1025"/>
      <c r="H577" s="1025"/>
      <c r="I577" s="1025"/>
      <c r="J577" s="1026"/>
      <c r="K577" s="1025"/>
      <c r="L577" s="1025"/>
      <c r="M577" s="1069"/>
      <c r="N577" s="1026"/>
      <c r="O577" s="1026"/>
      <c r="P577" s="1026"/>
      <c r="Q577" s="1026"/>
      <c r="R577" s="1025"/>
      <c r="S577" s="1025"/>
      <c r="T577" s="1026"/>
      <c r="U577" s="1026"/>
      <c r="V577" s="1026"/>
      <c r="W577" s="1025"/>
      <c r="X577" s="1026"/>
      <c r="Y577" s="1026"/>
      <c r="Z577" s="1025"/>
      <c r="AA577" s="1026"/>
      <c r="AB577" s="1025"/>
      <c r="AC577" s="1025"/>
      <c r="AD577" s="1025"/>
      <c r="AE577" s="1026"/>
      <c r="AF577" s="1025"/>
      <c r="AG577" s="1025"/>
    </row>
    <row r="578" spans="1:33">
      <c r="A578" s="1026"/>
      <c r="B578" s="1026"/>
      <c r="C578" s="1025"/>
      <c r="D578" s="1025"/>
      <c r="E578" s="1025"/>
      <c r="F578" s="1025"/>
      <c r="G578" s="1025"/>
      <c r="H578" s="1025"/>
      <c r="I578" s="1025"/>
      <c r="J578" s="1026"/>
      <c r="K578" s="1025"/>
      <c r="L578" s="1025"/>
      <c r="M578" s="1069"/>
      <c r="N578" s="1026"/>
      <c r="O578" s="1026"/>
      <c r="P578" s="1026"/>
      <c r="Q578" s="1026"/>
      <c r="R578" s="1025"/>
      <c r="S578" s="1025"/>
      <c r="T578" s="1026"/>
      <c r="U578" s="1026"/>
      <c r="V578" s="1026"/>
      <c r="W578" s="1025"/>
      <c r="X578" s="1026"/>
      <c r="Y578" s="1026"/>
      <c r="Z578" s="1025"/>
      <c r="AA578" s="1026"/>
      <c r="AB578" s="1025"/>
      <c r="AC578" s="1025"/>
      <c r="AD578" s="1025"/>
      <c r="AE578" s="1026"/>
      <c r="AF578" s="1025"/>
      <c r="AG578" s="1025"/>
    </row>
    <row r="579" spans="1:33">
      <c r="A579" s="1026"/>
      <c r="B579" s="1026"/>
      <c r="C579" s="1025"/>
      <c r="D579" s="1025"/>
      <c r="E579" s="1025"/>
      <c r="F579" s="1025"/>
      <c r="G579" s="1025"/>
      <c r="H579" s="1025"/>
      <c r="I579" s="1025"/>
      <c r="J579" s="1026"/>
      <c r="K579" s="1025"/>
      <c r="L579" s="1025"/>
      <c r="M579" s="1069"/>
      <c r="N579" s="1026"/>
      <c r="O579" s="1026"/>
      <c r="P579" s="1026"/>
      <c r="Q579" s="1026"/>
      <c r="R579" s="1025"/>
      <c r="S579" s="1025"/>
      <c r="T579" s="1026"/>
      <c r="U579" s="1026"/>
      <c r="V579" s="1026"/>
      <c r="W579" s="1025"/>
      <c r="X579" s="1026"/>
      <c r="Y579" s="1026"/>
      <c r="Z579" s="1025"/>
      <c r="AA579" s="1026"/>
      <c r="AB579" s="1025"/>
      <c r="AC579" s="1025"/>
      <c r="AD579" s="1025"/>
      <c r="AE579" s="1026"/>
      <c r="AF579" s="1025"/>
      <c r="AG579" s="1025"/>
    </row>
    <row r="580" spans="1:33">
      <c r="A580" s="1026"/>
      <c r="B580" s="1026"/>
      <c r="C580" s="1025"/>
      <c r="D580" s="1025"/>
      <c r="E580" s="1025"/>
      <c r="F580" s="1025"/>
      <c r="G580" s="1025"/>
      <c r="H580" s="1025"/>
      <c r="I580" s="1025"/>
      <c r="J580" s="1026"/>
      <c r="K580" s="1025"/>
      <c r="L580" s="1025"/>
      <c r="M580" s="1069"/>
      <c r="N580" s="1026"/>
      <c r="O580" s="1026"/>
      <c r="P580" s="1026"/>
      <c r="Q580" s="1026"/>
      <c r="R580" s="1025"/>
      <c r="S580" s="1025"/>
      <c r="T580" s="1026"/>
      <c r="U580" s="1026"/>
      <c r="V580" s="1026"/>
      <c r="W580" s="1025"/>
      <c r="X580" s="1026"/>
      <c r="Y580" s="1026"/>
      <c r="Z580" s="1025"/>
      <c r="AA580" s="1026"/>
      <c r="AB580" s="1025"/>
      <c r="AC580" s="1025"/>
      <c r="AD580" s="1025"/>
      <c r="AE580" s="1026"/>
      <c r="AF580" s="1025"/>
      <c r="AG580" s="1025"/>
    </row>
    <row r="581" spans="1:33">
      <c r="A581" s="1026"/>
      <c r="B581" s="1026"/>
      <c r="C581" s="1025"/>
      <c r="D581" s="1025"/>
      <c r="E581" s="1025"/>
      <c r="F581" s="1025"/>
      <c r="G581" s="1025"/>
      <c r="H581" s="1025"/>
      <c r="I581" s="1025"/>
      <c r="J581" s="1026"/>
      <c r="K581" s="1025"/>
      <c r="L581" s="1025"/>
      <c r="M581" s="1069"/>
      <c r="N581" s="1026"/>
      <c r="O581" s="1026"/>
      <c r="P581" s="1026"/>
      <c r="Q581" s="1026"/>
      <c r="R581" s="1025"/>
      <c r="S581" s="1025"/>
      <c r="T581" s="1026"/>
      <c r="U581" s="1026"/>
      <c r="V581" s="1026"/>
      <c r="W581" s="1025"/>
      <c r="X581" s="1026"/>
      <c r="Y581" s="1026"/>
      <c r="Z581" s="1025"/>
      <c r="AA581" s="1026"/>
      <c r="AB581" s="1025"/>
      <c r="AC581" s="1025"/>
      <c r="AD581" s="1025"/>
      <c r="AE581" s="1026"/>
      <c r="AF581" s="1025"/>
      <c r="AG581" s="1025"/>
    </row>
    <row r="582" spans="1:33">
      <c r="A582" s="1026"/>
      <c r="B582" s="1026"/>
      <c r="C582" s="1025"/>
      <c r="D582" s="1025"/>
      <c r="E582" s="1025"/>
      <c r="F582" s="1025"/>
      <c r="G582" s="1025"/>
      <c r="H582" s="1025"/>
      <c r="I582" s="1025"/>
      <c r="J582" s="1026"/>
      <c r="K582" s="1025"/>
      <c r="L582" s="1025"/>
      <c r="M582" s="1069"/>
      <c r="N582" s="1026"/>
      <c r="O582" s="1026"/>
      <c r="P582" s="1026"/>
      <c r="Q582" s="1026"/>
      <c r="R582" s="1025"/>
      <c r="S582" s="1025"/>
      <c r="T582" s="1026"/>
      <c r="U582" s="1026"/>
      <c r="V582" s="1026"/>
      <c r="W582" s="1025"/>
      <c r="X582" s="1026"/>
      <c r="Y582" s="1026"/>
      <c r="Z582" s="1025"/>
      <c r="AA582" s="1026"/>
      <c r="AB582" s="1025"/>
      <c r="AC582" s="1025"/>
      <c r="AD582" s="1025"/>
      <c r="AE582" s="1026"/>
      <c r="AF582" s="1025"/>
      <c r="AG582" s="1025"/>
    </row>
    <row r="583" spans="1:33">
      <c r="A583" s="1026"/>
      <c r="B583" s="1026"/>
      <c r="C583" s="1025"/>
      <c r="D583" s="1025"/>
      <c r="E583" s="1025"/>
      <c r="F583" s="1025"/>
      <c r="G583" s="1025"/>
      <c r="H583" s="1025"/>
      <c r="I583" s="1025"/>
      <c r="J583" s="1026"/>
      <c r="K583" s="1025"/>
      <c r="L583" s="1025"/>
      <c r="M583" s="1069"/>
      <c r="N583" s="1026"/>
      <c r="O583" s="1026"/>
      <c r="P583" s="1026"/>
      <c r="Q583" s="1026"/>
      <c r="R583" s="1025"/>
      <c r="S583" s="1025"/>
      <c r="T583" s="1026"/>
      <c r="U583" s="1026"/>
      <c r="V583" s="1026"/>
      <c r="W583" s="1025"/>
      <c r="X583" s="1026"/>
      <c r="Y583" s="1026"/>
      <c r="Z583" s="1025"/>
      <c r="AA583" s="1026"/>
      <c r="AB583" s="1025"/>
      <c r="AC583" s="1025"/>
      <c r="AD583" s="1025"/>
      <c r="AE583" s="1026"/>
      <c r="AF583" s="1025"/>
      <c r="AG583" s="1025"/>
    </row>
    <row r="584" spans="1:33">
      <c r="A584" s="1026"/>
      <c r="B584" s="1026"/>
      <c r="C584" s="1025"/>
      <c r="D584" s="1025"/>
      <c r="E584" s="1025"/>
      <c r="F584" s="1025"/>
      <c r="G584" s="1025"/>
      <c r="H584" s="1025"/>
      <c r="I584" s="1025"/>
      <c r="J584" s="1026"/>
      <c r="K584" s="1025"/>
      <c r="L584" s="1025"/>
      <c r="M584" s="1069"/>
      <c r="N584" s="1026"/>
      <c r="O584" s="1026"/>
      <c r="P584" s="1026"/>
      <c r="Q584" s="1026"/>
      <c r="R584" s="1025"/>
      <c r="S584" s="1025"/>
      <c r="T584" s="1026"/>
      <c r="U584" s="1026"/>
      <c r="V584" s="1026"/>
      <c r="W584" s="1025"/>
      <c r="X584" s="1026"/>
      <c r="Y584" s="1026"/>
      <c r="Z584" s="1025"/>
      <c r="AA584" s="1026"/>
      <c r="AB584" s="1025"/>
      <c r="AC584" s="1025"/>
      <c r="AD584" s="1025"/>
      <c r="AE584" s="1026"/>
      <c r="AF584" s="1025"/>
      <c r="AG584" s="1025"/>
    </row>
    <row r="585" spans="1:33">
      <c r="A585" s="1026"/>
      <c r="B585" s="1026"/>
      <c r="C585" s="1025"/>
      <c r="D585" s="1025"/>
      <c r="E585" s="1025"/>
      <c r="F585" s="1025"/>
      <c r="G585" s="1025"/>
      <c r="H585" s="1025"/>
      <c r="I585" s="1025"/>
      <c r="J585" s="1026"/>
      <c r="K585" s="1025"/>
      <c r="L585" s="1025"/>
      <c r="M585" s="1069"/>
      <c r="N585" s="1026"/>
      <c r="O585" s="1026"/>
      <c r="P585" s="1026"/>
      <c r="Q585" s="1026"/>
      <c r="R585" s="1025"/>
      <c r="S585" s="1025"/>
      <c r="T585" s="1026"/>
      <c r="U585" s="1026"/>
      <c r="V585" s="1026"/>
      <c r="W585" s="1025"/>
      <c r="X585" s="1026"/>
      <c r="Y585" s="1026"/>
      <c r="Z585" s="1025"/>
      <c r="AA585" s="1026"/>
      <c r="AB585" s="1025"/>
      <c r="AC585" s="1025"/>
      <c r="AD585" s="1025"/>
      <c r="AE585" s="1026"/>
      <c r="AF585" s="1025"/>
      <c r="AG585" s="1025"/>
    </row>
    <row r="586" spans="1:33">
      <c r="A586" s="1026"/>
      <c r="B586" s="1026"/>
      <c r="C586" s="1025"/>
      <c r="D586" s="1025"/>
      <c r="E586" s="1025"/>
      <c r="F586" s="1025"/>
      <c r="G586" s="1025"/>
      <c r="H586" s="1025"/>
      <c r="I586" s="1025"/>
      <c r="J586" s="1026"/>
      <c r="K586" s="1025"/>
      <c r="L586" s="1025"/>
      <c r="M586" s="1069"/>
      <c r="N586" s="1026"/>
      <c r="O586" s="1026"/>
      <c r="P586" s="1026"/>
      <c r="Q586" s="1026"/>
      <c r="R586" s="1025"/>
      <c r="S586" s="1025"/>
      <c r="T586" s="1026"/>
      <c r="U586" s="1026"/>
      <c r="V586" s="1026"/>
      <c r="W586" s="1025"/>
      <c r="X586" s="1026"/>
      <c r="Y586" s="1026"/>
      <c r="Z586" s="1025"/>
      <c r="AA586" s="1026"/>
      <c r="AB586" s="1025"/>
      <c r="AC586" s="1025"/>
      <c r="AD586" s="1025"/>
      <c r="AE586" s="1026"/>
      <c r="AF586" s="1025"/>
      <c r="AG586" s="1025"/>
    </row>
    <row r="587" spans="1:33">
      <c r="A587" s="1026"/>
      <c r="B587" s="1026"/>
      <c r="C587" s="1025"/>
      <c r="D587" s="1025"/>
      <c r="E587" s="1025"/>
      <c r="F587" s="1025"/>
      <c r="G587" s="1025"/>
      <c r="H587" s="1025"/>
      <c r="I587" s="1025"/>
      <c r="J587" s="1026"/>
      <c r="K587" s="1025"/>
      <c r="L587" s="1025"/>
      <c r="M587" s="1069"/>
      <c r="N587" s="1026"/>
      <c r="O587" s="1026"/>
      <c r="P587" s="1026"/>
      <c r="Q587" s="1026"/>
      <c r="R587" s="1025"/>
      <c r="S587" s="1025"/>
      <c r="T587" s="1026"/>
      <c r="U587" s="1026"/>
      <c r="V587" s="1026"/>
      <c r="W587" s="1025"/>
      <c r="X587" s="1026"/>
      <c r="Y587" s="1026"/>
      <c r="Z587" s="1025"/>
      <c r="AA587" s="1026"/>
      <c r="AB587" s="1025"/>
      <c r="AC587" s="1025"/>
      <c r="AD587" s="1025"/>
      <c r="AE587" s="1026"/>
      <c r="AF587" s="1025"/>
      <c r="AG587" s="1025"/>
    </row>
    <row r="588" spans="1:33">
      <c r="A588" s="1026"/>
      <c r="B588" s="1026"/>
      <c r="C588" s="1025"/>
      <c r="D588" s="1025"/>
      <c r="E588" s="1025"/>
      <c r="F588" s="1025"/>
      <c r="G588" s="1025"/>
      <c r="H588" s="1025"/>
      <c r="I588" s="1025"/>
      <c r="J588" s="1026"/>
      <c r="K588" s="1025"/>
      <c r="L588" s="1025"/>
      <c r="M588" s="1069"/>
      <c r="N588" s="1026"/>
      <c r="O588" s="1026"/>
      <c r="P588" s="1026"/>
      <c r="Q588" s="1026"/>
      <c r="R588" s="1025"/>
      <c r="S588" s="1025"/>
      <c r="T588" s="1026"/>
      <c r="U588" s="1026"/>
      <c r="V588" s="1026"/>
      <c r="W588" s="1025"/>
      <c r="X588" s="1026"/>
      <c r="Y588" s="1026"/>
      <c r="Z588" s="1025"/>
      <c r="AA588" s="1026"/>
      <c r="AB588" s="1025"/>
      <c r="AC588" s="1025"/>
      <c r="AD588" s="1025"/>
      <c r="AE588" s="1026"/>
      <c r="AF588" s="1025"/>
      <c r="AG588" s="1025"/>
    </row>
    <row r="589" spans="1:33">
      <c r="A589" s="1026"/>
      <c r="B589" s="1026"/>
      <c r="C589" s="1025"/>
      <c r="D589" s="1025"/>
      <c r="E589" s="1025"/>
      <c r="F589" s="1025"/>
      <c r="G589" s="1025"/>
      <c r="H589" s="1025"/>
      <c r="I589" s="1025"/>
      <c r="J589" s="1026"/>
      <c r="K589" s="1025"/>
      <c r="L589" s="1025"/>
      <c r="M589" s="1069"/>
      <c r="N589" s="1026"/>
      <c r="O589" s="1026"/>
      <c r="P589" s="1026"/>
      <c r="Q589" s="1026"/>
      <c r="R589" s="1025"/>
      <c r="S589" s="1025"/>
      <c r="T589" s="1026"/>
      <c r="U589" s="1026"/>
      <c r="V589" s="1026"/>
      <c r="W589" s="1025"/>
      <c r="X589" s="1026"/>
      <c r="Y589" s="1026"/>
      <c r="Z589" s="1025"/>
      <c r="AA589" s="1026"/>
      <c r="AB589" s="1025"/>
      <c r="AC589" s="1025"/>
      <c r="AD589" s="1025"/>
      <c r="AE589" s="1026"/>
      <c r="AF589" s="1025"/>
      <c r="AG589" s="1025"/>
    </row>
    <row r="590" spans="1:33">
      <c r="A590" s="1026"/>
      <c r="B590" s="1026"/>
      <c r="C590" s="1025"/>
      <c r="D590" s="1025"/>
      <c r="E590" s="1025"/>
      <c r="F590" s="1025"/>
      <c r="G590" s="1025"/>
      <c r="H590" s="1025"/>
      <c r="I590" s="1025"/>
      <c r="J590" s="1026"/>
      <c r="K590" s="1025"/>
      <c r="L590" s="1025"/>
      <c r="M590" s="1069"/>
      <c r="N590" s="1026"/>
      <c r="O590" s="1026"/>
      <c r="P590" s="1026"/>
      <c r="Q590" s="1026"/>
      <c r="R590" s="1025"/>
      <c r="S590" s="1025"/>
      <c r="T590" s="1026"/>
      <c r="U590" s="1026"/>
      <c r="V590" s="1026"/>
      <c r="W590" s="1025"/>
      <c r="X590" s="1026"/>
      <c r="Y590" s="1026"/>
      <c r="Z590" s="1025"/>
      <c r="AA590" s="1026"/>
      <c r="AB590" s="1025"/>
      <c r="AC590" s="1025"/>
      <c r="AD590" s="1025"/>
      <c r="AE590" s="1026"/>
      <c r="AF590" s="1025"/>
      <c r="AG590" s="1025"/>
    </row>
    <row r="591" spans="1:33">
      <c r="A591" s="1026"/>
      <c r="B591" s="1026"/>
      <c r="C591" s="1025"/>
      <c r="D591" s="1025"/>
      <c r="E591" s="1025"/>
      <c r="F591" s="1025"/>
      <c r="G591" s="1025"/>
      <c r="H591" s="1025"/>
      <c r="I591" s="1025"/>
      <c r="J591" s="1026"/>
      <c r="K591" s="1025"/>
      <c r="L591" s="1025"/>
      <c r="M591" s="1069"/>
      <c r="N591" s="1026"/>
      <c r="O591" s="1026"/>
      <c r="P591" s="1026"/>
      <c r="Q591" s="1026"/>
      <c r="R591" s="1025"/>
      <c r="S591" s="1025"/>
      <c r="T591" s="1026"/>
      <c r="U591" s="1026"/>
      <c r="V591" s="1026"/>
      <c r="W591" s="1025"/>
      <c r="X591" s="1026"/>
      <c r="Y591" s="1026"/>
      <c r="Z591" s="1025"/>
      <c r="AA591" s="1026"/>
      <c r="AB591" s="1025"/>
      <c r="AC591" s="1025"/>
      <c r="AD591" s="1025"/>
      <c r="AE591" s="1026"/>
      <c r="AF591" s="1025"/>
      <c r="AG591" s="1025"/>
    </row>
    <row r="592" spans="1:33">
      <c r="A592" s="1026"/>
      <c r="B592" s="1026"/>
      <c r="C592" s="1025"/>
      <c r="D592" s="1025"/>
      <c r="E592" s="1025"/>
      <c r="F592" s="1025"/>
      <c r="G592" s="1025"/>
      <c r="H592" s="1025"/>
      <c r="I592" s="1025"/>
      <c r="J592" s="1026"/>
      <c r="K592" s="1025"/>
      <c r="L592" s="1025"/>
      <c r="M592" s="1069"/>
      <c r="N592" s="1026"/>
      <c r="O592" s="1026"/>
      <c r="P592" s="1026"/>
      <c r="Q592" s="1026"/>
      <c r="R592" s="1025"/>
      <c r="S592" s="1025"/>
      <c r="T592" s="1026"/>
      <c r="U592" s="1026"/>
      <c r="V592" s="1026"/>
      <c r="W592" s="1025"/>
      <c r="X592" s="1026"/>
      <c r="Y592" s="1026"/>
      <c r="Z592" s="1025"/>
      <c r="AA592" s="1026"/>
      <c r="AB592" s="1025"/>
      <c r="AC592" s="1025"/>
      <c r="AD592" s="1025"/>
      <c r="AE592" s="1026"/>
      <c r="AF592" s="1025"/>
      <c r="AG592" s="1025"/>
    </row>
    <row r="593" spans="1:33">
      <c r="A593" s="1026"/>
      <c r="B593" s="1026"/>
      <c r="C593" s="1025"/>
      <c r="D593" s="1025"/>
      <c r="E593" s="1025"/>
      <c r="F593" s="1025"/>
      <c r="G593" s="1025"/>
      <c r="H593" s="1025"/>
      <c r="I593" s="1025"/>
      <c r="J593" s="1026"/>
      <c r="K593" s="1025"/>
      <c r="L593" s="1025"/>
      <c r="M593" s="1069"/>
      <c r="N593" s="1026"/>
      <c r="O593" s="1026"/>
      <c r="P593" s="1026"/>
      <c r="Q593" s="1026"/>
      <c r="R593" s="1025"/>
      <c r="S593" s="1025"/>
      <c r="T593" s="1026"/>
      <c r="U593" s="1026"/>
      <c r="V593" s="1026"/>
      <c r="W593" s="1025"/>
      <c r="X593" s="1026"/>
      <c r="Y593" s="1026"/>
      <c r="Z593" s="1025"/>
      <c r="AA593" s="1026"/>
      <c r="AB593" s="1025"/>
      <c r="AC593" s="1025"/>
      <c r="AD593" s="1025"/>
      <c r="AE593" s="1026"/>
      <c r="AF593" s="1025"/>
      <c r="AG593" s="1025"/>
    </row>
    <row r="594" spans="1:33">
      <c r="A594" s="1026"/>
      <c r="B594" s="1026"/>
      <c r="C594" s="1025"/>
      <c r="D594" s="1025"/>
      <c r="E594" s="1025"/>
      <c r="F594" s="1025"/>
      <c r="G594" s="1025"/>
      <c r="H594" s="1025"/>
      <c r="I594" s="1025"/>
      <c r="J594" s="1026"/>
      <c r="K594" s="1025"/>
      <c r="L594" s="1025"/>
      <c r="M594" s="1069"/>
      <c r="N594" s="1026"/>
      <c r="O594" s="1026"/>
      <c r="P594" s="1026"/>
      <c r="Q594" s="1026"/>
      <c r="R594" s="1025"/>
      <c r="S594" s="1025"/>
      <c r="T594" s="1026"/>
      <c r="U594" s="1026"/>
      <c r="V594" s="1026"/>
      <c r="W594" s="1025"/>
      <c r="X594" s="1026"/>
      <c r="Y594" s="1026"/>
      <c r="Z594" s="1025"/>
      <c r="AA594" s="1026"/>
      <c r="AB594" s="1025"/>
      <c r="AC594" s="1025"/>
      <c r="AD594" s="1025"/>
      <c r="AE594" s="1026"/>
      <c r="AF594" s="1025"/>
      <c r="AG594" s="1025"/>
    </row>
    <row r="595" spans="1:33">
      <c r="A595" s="1026"/>
      <c r="B595" s="1026"/>
      <c r="C595" s="1025"/>
      <c r="D595" s="1025"/>
      <c r="E595" s="1025"/>
      <c r="F595" s="1025"/>
      <c r="G595" s="1025"/>
      <c r="H595" s="1025"/>
      <c r="I595" s="1025"/>
      <c r="J595" s="1026"/>
      <c r="K595" s="1025"/>
      <c r="L595" s="1025"/>
      <c r="M595" s="1069"/>
      <c r="N595" s="1026"/>
      <c r="O595" s="1026"/>
      <c r="P595" s="1026"/>
      <c r="Q595" s="1026"/>
      <c r="R595" s="1025"/>
      <c r="S595" s="1025"/>
      <c r="T595" s="1026"/>
      <c r="U595" s="1026"/>
      <c r="V595" s="1026"/>
      <c r="W595" s="1025"/>
      <c r="X595" s="1026"/>
      <c r="Y595" s="1026"/>
      <c r="Z595" s="1025"/>
      <c r="AA595" s="1026"/>
      <c r="AB595" s="1025"/>
      <c r="AC595" s="1025"/>
      <c r="AD595" s="1025"/>
      <c r="AE595" s="1026"/>
      <c r="AF595" s="1025"/>
      <c r="AG595" s="1025"/>
    </row>
    <row r="596" spans="1:33">
      <c r="A596" s="1026"/>
      <c r="B596" s="1026"/>
      <c r="C596" s="1025"/>
      <c r="D596" s="1025"/>
      <c r="E596" s="1025"/>
      <c r="F596" s="1025"/>
      <c r="G596" s="1025"/>
      <c r="H596" s="1025"/>
      <c r="I596" s="1025"/>
      <c r="J596" s="1026"/>
      <c r="K596" s="1025"/>
      <c r="L596" s="1025"/>
      <c r="M596" s="1069"/>
      <c r="N596" s="1026"/>
      <c r="O596" s="1026"/>
      <c r="P596" s="1026"/>
      <c r="Q596" s="1026"/>
      <c r="R596" s="1025"/>
      <c r="S596" s="1025"/>
      <c r="T596" s="1026"/>
      <c r="U596" s="1026"/>
      <c r="V596" s="1026"/>
      <c r="W596" s="1025"/>
      <c r="X596" s="1026"/>
      <c r="Y596" s="1026"/>
      <c r="Z596" s="1025"/>
      <c r="AA596" s="1026"/>
      <c r="AB596" s="1025"/>
      <c r="AC596" s="1025"/>
      <c r="AD596" s="1025"/>
      <c r="AE596" s="1026"/>
      <c r="AF596" s="1025"/>
      <c r="AG596" s="1025"/>
    </row>
    <row r="597" spans="1:33">
      <c r="A597" s="1026"/>
      <c r="B597" s="1026"/>
      <c r="C597" s="1025"/>
      <c r="D597" s="1025"/>
      <c r="E597" s="1025"/>
      <c r="F597" s="1025"/>
      <c r="G597" s="1025"/>
      <c r="H597" s="1025"/>
      <c r="I597" s="1025"/>
      <c r="J597" s="1026"/>
      <c r="K597" s="1025"/>
      <c r="L597" s="1025"/>
      <c r="M597" s="1069"/>
      <c r="N597" s="1026"/>
      <c r="O597" s="1026"/>
      <c r="P597" s="1026"/>
      <c r="Q597" s="1026"/>
      <c r="R597" s="1025"/>
      <c r="S597" s="1025"/>
      <c r="T597" s="1026"/>
      <c r="U597" s="1026"/>
      <c r="V597" s="1026"/>
      <c r="W597" s="1025"/>
      <c r="X597" s="1026"/>
      <c r="Y597" s="1026"/>
      <c r="Z597" s="1025"/>
      <c r="AA597" s="1026"/>
      <c r="AB597" s="1025"/>
      <c r="AC597" s="1025"/>
      <c r="AD597" s="1025"/>
      <c r="AE597" s="1026"/>
      <c r="AF597" s="1025"/>
      <c r="AG597" s="1025"/>
    </row>
    <row r="598" spans="1:33">
      <c r="A598" s="1026"/>
      <c r="B598" s="1026"/>
      <c r="C598" s="1025"/>
      <c r="D598" s="1025"/>
      <c r="E598" s="1025"/>
      <c r="F598" s="1025"/>
      <c r="G598" s="1025"/>
      <c r="H598" s="1025"/>
      <c r="I598" s="1025"/>
      <c r="J598" s="1026"/>
      <c r="K598" s="1025"/>
      <c r="L598" s="1025"/>
      <c r="M598" s="1069"/>
      <c r="N598" s="1026"/>
      <c r="O598" s="1026"/>
      <c r="P598" s="1026"/>
      <c r="Q598" s="1026"/>
      <c r="R598" s="1025"/>
      <c r="S598" s="1025"/>
      <c r="T598" s="1026"/>
      <c r="U598" s="1026"/>
      <c r="V598" s="1026"/>
      <c r="W598" s="1025"/>
      <c r="X598" s="1026"/>
      <c r="Y598" s="1026"/>
      <c r="Z598" s="1025"/>
      <c r="AA598" s="1026"/>
      <c r="AB598" s="1025"/>
      <c r="AC598" s="1025"/>
      <c r="AD598" s="1025"/>
      <c r="AE598" s="1026"/>
      <c r="AF598" s="1025"/>
      <c r="AG598" s="1025"/>
    </row>
    <row r="599" spans="1:33">
      <c r="A599" s="1026"/>
      <c r="B599" s="1026"/>
      <c r="C599" s="1025"/>
      <c r="D599" s="1025"/>
      <c r="E599" s="1025"/>
      <c r="F599" s="1025"/>
      <c r="G599" s="1025"/>
      <c r="H599" s="1025"/>
      <c r="I599" s="1025"/>
      <c r="J599" s="1026"/>
      <c r="K599" s="1025"/>
      <c r="L599" s="1025"/>
      <c r="M599" s="1069"/>
      <c r="N599" s="1026"/>
      <c r="O599" s="1026"/>
      <c r="P599" s="1026"/>
      <c r="Q599" s="1026"/>
      <c r="R599" s="1025"/>
      <c r="S599" s="1025"/>
      <c r="T599" s="1026"/>
      <c r="U599" s="1026"/>
      <c r="V599" s="1026"/>
      <c r="W599" s="1025"/>
      <c r="X599" s="1026"/>
      <c r="Y599" s="1026"/>
      <c r="Z599" s="1025"/>
      <c r="AA599" s="1026"/>
      <c r="AB599" s="1025"/>
      <c r="AC599" s="1025"/>
      <c r="AD599" s="1025"/>
      <c r="AE599" s="1026"/>
      <c r="AF599" s="1025"/>
      <c r="AG599" s="1025"/>
    </row>
    <row r="600" spans="1:33">
      <c r="A600" s="1026"/>
      <c r="B600" s="1026"/>
      <c r="C600" s="1025"/>
      <c r="D600" s="1025"/>
      <c r="E600" s="1025"/>
      <c r="F600" s="1025"/>
      <c r="G600" s="1025"/>
      <c r="H600" s="1025"/>
      <c r="I600" s="1025"/>
      <c r="J600" s="1026"/>
      <c r="K600" s="1025"/>
      <c r="L600" s="1025"/>
      <c r="M600" s="1069"/>
      <c r="N600" s="1026"/>
      <c r="O600" s="1026"/>
      <c r="P600" s="1026"/>
      <c r="Q600" s="1026"/>
      <c r="R600" s="1025"/>
      <c r="S600" s="1025"/>
      <c r="T600" s="1026"/>
      <c r="U600" s="1026"/>
      <c r="V600" s="1026"/>
      <c r="W600" s="1025"/>
      <c r="X600" s="1026"/>
      <c r="Y600" s="1026"/>
      <c r="Z600" s="1025"/>
      <c r="AA600" s="1026"/>
      <c r="AB600" s="1025"/>
      <c r="AC600" s="1025"/>
      <c r="AD600" s="1025"/>
      <c r="AE600" s="1026"/>
      <c r="AF600" s="1025"/>
      <c r="AG600" s="1025"/>
    </row>
    <row r="601" spans="1:33">
      <c r="A601" s="1026"/>
      <c r="B601" s="1026"/>
      <c r="C601" s="1025"/>
      <c r="D601" s="1025"/>
      <c r="E601" s="1025"/>
      <c r="F601" s="1025"/>
      <c r="G601" s="1025"/>
      <c r="H601" s="1025"/>
      <c r="I601" s="1025"/>
      <c r="J601" s="1026"/>
      <c r="K601" s="1025"/>
      <c r="L601" s="1025"/>
      <c r="M601" s="1069"/>
      <c r="N601" s="1026"/>
      <c r="O601" s="1026"/>
      <c r="P601" s="1026"/>
      <c r="Q601" s="1026"/>
      <c r="R601" s="1025"/>
      <c r="S601" s="1025"/>
      <c r="T601" s="1026"/>
      <c r="U601" s="1026"/>
      <c r="V601" s="1026"/>
      <c r="W601" s="1025"/>
      <c r="X601" s="1026"/>
      <c r="Y601" s="1026"/>
      <c r="Z601" s="1025"/>
      <c r="AA601" s="1026"/>
      <c r="AB601" s="1025"/>
      <c r="AC601" s="1025"/>
      <c r="AD601" s="1025"/>
      <c r="AE601" s="1026"/>
      <c r="AF601" s="1025"/>
      <c r="AG601" s="1025"/>
    </row>
    <row r="602" spans="1:33">
      <c r="A602" s="1026"/>
      <c r="B602" s="1026"/>
      <c r="C602" s="1025"/>
      <c r="D602" s="1025"/>
      <c r="E602" s="1025"/>
      <c r="F602" s="1025"/>
      <c r="G602" s="1025"/>
      <c r="H602" s="1025"/>
      <c r="I602" s="1025"/>
      <c r="J602" s="1026"/>
      <c r="K602" s="1025"/>
      <c r="L602" s="1025"/>
      <c r="M602" s="1069"/>
      <c r="N602" s="1026"/>
      <c r="O602" s="1026"/>
      <c r="P602" s="1026"/>
      <c r="Q602" s="1026"/>
      <c r="R602" s="1025"/>
      <c r="S602" s="1025"/>
      <c r="T602" s="1026"/>
      <c r="U602" s="1026"/>
      <c r="V602" s="1026"/>
      <c r="W602" s="1025"/>
      <c r="X602" s="1026"/>
      <c r="Y602" s="1026"/>
      <c r="Z602" s="1025"/>
      <c r="AA602" s="1026"/>
      <c r="AB602" s="1025"/>
      <c r="AC602" s="1025"/>
      <c r="AD602" s="1025"/>
      <c r="AE602" s="1026"/>
      <c r="AF602" s="1025"/>
      <c r="AG602" s="1025"/>
    </row>
    <row r="603" spans="1:33">
      <c r="A603" s="1026"/>
      <c r="B603" s="1026"/>
      <c r="C603" s="1025"/>
      <c r="D603" s="1025"/>
      <c r="E603" s="1025"/>
      <c r="F603" s="1025"/>
      <c r="G603" s="1025"/>
      <c r="H603" s="1025"/>
      <c r="I603" s="1025"/>
      <c r="J603" s="1026"/>
      <c r="K603" s="1025"/>
      <c r="L603" s="1025"/>
      <c r="M603" s="1069"/>
      <c r="N603" s="1026"/>
      <c r="O603" s="1026"/>
      <c r="P603" s="1026"/>
      <c r="Q603" s="1026"/>
      <c r="R603" s="1025"/>
      <c r="S603" s="1025"/>
      <c r="T603" s="1026"/>
      <c r="U603" s="1026"/>
      <c r="V603" s="1026"/>
      <c r="W603" s="1025"/>
      <c r="X603" s="1026"/>
      <c r="Y603" s="1026"/>
      <c r="Z603" s="1025"/>
      <c r="AA603" s="1026"/>
      <c r="AB603" s="1025"/>
      <c r="AC603" s="1025"/>
      <c r="AD603" s="1025"/>
      <c r="AE603" s="1026"/>
      <c r="AF603" s="1025"/>
      <c r="AG603" s="1025"/>
    </row>
    <row r="604" spans="1:33">
      <c r="A604" s="1026"/>
      <c r="B604" s="1026"/>
      <c r="C604" s="1025"/>
      <c r="D604" s="1025"/>
      <c r="E604" s="1025"/>
      <c r="F604" s="1025"/>
      <c r="G604" s="1025"/>
      <c r="H604" s="1025"/>
      <c r="I604" s="1025"/>
      <c r="J604" s="1026"/>
      <c r="K604" s="1025"/>
      <c r="L604" s="1025"/>
      <c r="M604" s="1069"/>
      <c r="N604" s="1026"/>
      <c r="O604" s="1026"/>
      <c r="P604" s="1026"/>
      <c r="Q604" s="1026"/>
      <c r="R604" s="1025"/>
      <c r="S604" s="1025"/>
      <c r="T604" s="1026"/>
      <c r="U604" s="1026"/>
      <c r="V604" s="1026"/>
      <c r="W604" s="1025"/>
      <c r="X604" s="1026"/>
      <c r="Y604" s="1026"/>
      <c r="Z604" s="1025"/>
      <c r="AA604" s="1026"/>
      <c r="AB604" s="1025"/>
      <c r="AC604" s="1025"/>
      <c r="AD604" s="1025"/>
      <c r="AE604" s="1026"/>
      <c r="AF604" s="1025"/>
      <c r="AG604" s="1025"/>
    </row>
    <row r="605" spans="1:33">
      <c r="A605" s="1026"/>
      <c r="B605" s="1026"/>
      <c r="C605" s="1025"/>
      <c r="D605" s="1025"/>
      <c r="E605" s="1025"/>
      <c r="F605" s="1025"/>
      <c r="G605" s="1025"/>
      <c r="H605" s="1025"/>
      <c r="I605" s="1025"/>
      <c r="J605" s="1026"/>
      <c r="K605" s="1025"/>
      <c r="L605" s="1025"/>
      <c r="M605" s="1069"/>
      <c r="N605" s="1026"/>
      <c r="O605" s="1026"/>
      <c r="P605" s="1026"/>
      <c r="Q605" s="1026"/>
      <c r="R605" s="1025"/>
      <c r="S605" s="1025"/>
      <c r="T605" s="1026"/>
      <c r="U605" s="1026"/>
      <c r="V605" s="1026"/>
      <c r="W605" s="1025"/>
      <c r="X605" s="1026"/>
      <c r="Y605" s="1026"/>
      <c r="Z605" s="1025"/>
      <c r="AA605" s="1026"/>
      <c r="AB605" s="1025"/>
      <c r="AC605" s="1025"/>
      <c r="AD605" s="1025"/>
      <c r="AE605" s="1026"/>
      <c r="AF605" s="1025"/>
      <c r="AG605" s="1025"/>
    </row>
    <row r="606" spans="1:33">
      <c r="A606" s="1026"/>
      <c r="B606" s="1026"/>
      <c r="C606" s="1025"/>
      <c r="D606" s="1025"/>
      <c r="E606" s="1025"/>
      <c r="F606" s="1025"/>
      <c r="G606" s="1025"/>
      <c r="H606" s="1025"/>
      <c r="I606" s="1025"/>
      <c r="J606" s="1026"/>
      <c r="K606" s="1025"/>
      <c r="L606" s="1025"/>
      <c r="M606" s="1069"/>
      <c r="N606" s="1026"/>
      <c r="O606" s="1026"/>
      <c r="P606" s="1026"/>
      <c r="Q606" s="1026"/>
      <c r="R606" s="1025"/>
      <c r="S606" s="1025"/>
      <c r="T606" s="1026"/>
      <c r="U606" s="1026"/>
      <c r="V606" s="1026"/>
      <c r="W606" s="1025"/>
      <c r="X606" s="1026"/>
      <c r="Y606" s="1026"/>
      <c r="Z606" s="1025"/>
      <c r="AA606" s="1026"/>
      <c r="AB606" s="1025"/>
      <c r="AC606" s="1025"/>
      <c r="AD606" s="1025"/>
      <c r="AE606" s="1026"/>
      <c r="AF606" s="1025"/>
      <c r="AG606" s="1025"/>
    </row>
    <row r="607" spans="1:33">
      <c r="A607" s="1026"/>
      <c r="B607" s="1026"/>
      <c r="C607" s="1025"/>
      <c r="D607" s="1025"/>
      <c r="E607" s="1025"/>
      <c r="F607" s="1025"/>
      <c r="G607" s="1025"/>
      <c r="H607" s="1025"/>
      <c r="I607" s="1025"/>
      <c r="J607" s="1026"/>
      <c r="K607" s="1025"/>
      <c r="L607" s="1025"/>
      <c r="M607" s="1069"/>
      <c r="N607" s="1026"/>
      <c r="O607" s="1026"/>
      <c r="P607" s="1026"/>
      <c r="Q607" s="1026"/>
      <c r="R607" s="1025"/>
      <c r="S607" s="1025"/>
      <c r="T607" s="1026"/>
      <c r="U607" s="1026"/>
      <c r="V607" s="1026"/>
      <c r="W607" s="1025"/>
      <c r="X607" s="1026"/>
      <c r="Y607" s="1026"/>
      <c r="Z607" s="1025"/>
      <c r="AA607" s="1026"/>
      <c r="AB607" s="1025"/>
      <c r="AC607" s="1025"/>
      <c r="AD607" s="1025"/>
      <c r="AE607" s="1026"/>
      <c r="AF607" s="1025"/>
      <c r="AG607" s="1025"/>
    </row>
    <row r="608" spans="1:33">
      <c r="A608" s="1026"/>
      <c r="B608" s="1026"/>
      <c r="C608" s="1025"/>
      <c r="D608" s="1025"/>
      <c r="E608" s="1025"/>
      <c r="F608" s="1025"/>
      <c r="G608" s="1025"/>
      <c r="H608" s="1025"/>
      <c r="I608" s="1025"/>
      <c r="J608" s="1026"/>
      <c r="K608" s="1025"/>
      <c r="L608" s="1025"/>
      <c r="M608" s="1069"/>
      <c r="N608" s="1026"/>
      <c r="O608" s="1026"/>
      <c r="P608" s="1026"/>
      <c r="Q608" s="1026"/>
      <c r="R608" s="1025"/>
      <c r="S608" s="1025"/>
      <c r="T608" s="1026"/>
      <c r="U608" s="1026"/>
      <c r="V608" s="1026"/>
      <c r="W608" s="1025"/>
      <c r="X608" s="1026"/>
      <c r="Y608" s="1026"/>
      <c r="Z608" s="1025"/>
      <c r="AA608" s="1026"/>
      <c r="AB608" s="1025"/>
      <c r="AC608" s="1025"/>
      <c r="AD608" s="1025"/>
      <c r="AE608" s="1026"/>
      <c r="AF608" s="1025"/>
      <c r="AG608" s="1025"/>
    </row>
    <row r="609" spans="1:33">
      <c r="A609" s="1026"/>
      <c r="B609" s="1026"/>
      <c r="C609" s="1025"/>
      <c r="D609" s="1025"/>
      <c r="E609" s="1025"/>
      <c r="F609" s="1025"/>
      <c r="G609" s="1025"/>
      <c r="H609" s="1025"/>
      <c r="I609" s="1025"/>
      <c r="J609" s="1026"/>
      <c r="K609" s="1025"/>
      <c r="L609" s="1025"/>
      <c r="M609" s="1069"/>
      <c r="N609" s="1026"/>
      <c r="O609" s="1026"/>
      <c r="P609" s="1026"/>
      <c r="Q609" s="1026"/>
      <c r="R609" s="1025"/>
      <c r="S609" s="1025"/>
      <c r="T609" s="1026"/>
      <c r="U609" s="1026"/>
      <c r="V609" s="1026"/>
      <c r="W609" s="1025"/>
      <c r="X609" s="1026"/>
      <c r="Y609" s="1026"/>
      <c r="Z609" s="1025"/>
      <c r="AA609" s="1026"/>
      <c r="AB609" s="1025"/>
      <c r="AC609" s="1025"/>
      <c r="AD609" s="1025"/>
      <c r="AE609" s="1026"/>
      <c r="AF609" s="1025"/>
      <c r="AG609" s="1025"/>
    </row>
    <row r="610" spans="1:33">
      <c r="A610" s="1026"/>
      <c r="B610" s="1026"/>
      <c r="C610" s="1025"/>
      <c r="D610" s="1025"/>
      <c r="E610" s="1025"/>
      <c r="F610" s="1025"/>
      <c r="G610" s="1025"/>
      <c r="H610" s="1025"/>
      <c r="I610" s="1025"/>
      <c r="J610" s="1026"/>
      <c r="K610" s="1025"/>
      <c r="L610" s="1025"/>
      <c r="M610" s="1069"/>
      <c r="N610" s="1026"/>
      <c r="O610" s="1026"/>
      <c r="P610" s="1026"/>
      <c r="Q610" s="1026"/>
      <c r="R610" s="1025"/>
      <c r="S610" s="1025"/>
      <c r="T610" s="1026"/>
      <c r="U610" s="1026"/>
      <c r="V610" s="1026"/>
      <c r="W610" s="1025"/>
      <c r="X610" s="1026"/>
      <c r="Y610" s="1026"/>
      <c r="Z610" s="1025"/>
      <c r="AA610" s="1026"/>
      <c r="AB610" s="1025"/>
      <c r="AC610" s="1025"/>
      <c r="AD610" s="1025"/>
      <c r="AE610" s="1026"/>
      <c r="AF610" s="1025"/>
      <c r="AG610" s="1025"/>
    </row>
    <row r="611" spans="1:33">
      <c r="A611" s="1026"/>
      <c r="B611" s="1026"/>
      <c r="C611" s="1025"/>
      <c r="D611" s="1025"/>
      <c r="E611" s="1025"/>
      <c r="F611" s="1025"/>
      <c r="G611" s="1025"/>
      <c r="H611" s="1025"/>
      <c r="I611" s="1025"/>
      <c r="J611" s="1026"/>
      <c r="K611" s="1025"/>
      <c r="L611" s="1025"/>
      <c r="M611" s="1069"/>
      <c r="N611" s="1026"/>
      <c r="O611" s="1026"/>
      <c r="P611" s="1026"/>
      <c r="Q611" s="1026"/>
      <c r="R611" s="1025"/>
      <c r="S611" s="1025"/>
      <c r="T611" s="1026"/>
      <c r="U611" s="1026"/>
      <c r="V611" s="1026"/>
      <c r="W611" s="1025"/>
      <c r="X611" s="1026"/>
      <c r="Y611" s="1026"/>
      <c r="Z611" s="1025"/>
      <c r="AA611" s="1026"/>
      <c r="AB611" s="1025"/>
      <c r="AC611" s="1025"/>
      <c r="AD611" s="1025"/>
      <c r="AE611" s="1026"/>
      <c r="AF611" s="1025"/>
      <c r="AG611" s="1025"/>
    </row>
    <row r="612" spans="1:33">
      <c r="A612" s="1026"/>
      <c r="B612" s="1026"/>
      <c r="C612" s="1025"/>
      <c r="D612" s="1025"/>
      <c r="E612" s="1025"/>
      <c r="F612" s="1025"/>
      <c r="G612" s="1025"/>
      <c r="H612" s="1025"/>
      <c r="I612" s="1025"/>
      <c r="J612" s="1026"/>
      <c r="K612" s="1025"/>
      <c r="L612" s="1025"/>
      <c r="M612" s="1069"/>
      <c r="N612" s="1026"/>
      <c r="O612" s="1026"/>
      <c r="P612" s="1026"/>
      <c r="Q612" s="1026"/>
      <c r="R612" s="1025"/>
      <c r="S612" s="1025"/>
      <c r="T612" s="1026"/>
      <c r="U612" s="1026"/>
      <c r="V612" s="1026"/>
      <c r="W612" s="1025"/>
      <c r="X612" s="1026"/>
      <c r="Y612" s="1026"/>
      <c r="Z612" s="1025"/>
      <c r="AA612" s="1026"/>
      <c r="AB612" s="1025"/>
      <c r="AC612" s="1025"/>
      <c r="AD612" s="1025"/>
      <c r="AE612" s="1026"/>
      <c r="AF612" s="1025"/>
      <c r="AG612" s="1025"/>
    </row>
    <row r="613" spans="1:33">
      <c r="A613" s="1026"/>
      <c r="B613" s="1026"/>
      <c r="C613" s="1025"/>
      <c r="D613" s="1025"/>
      <c r="E613" s="1025"/>
      <c r="F613" s="1025"/>
      <c r="G613" s="1025"/>
      <c r="H613" s="1025"/>
      <c r="I613" s="1025"/>
      <c r="J613" s="1026"/>
      <c r="K613" s="1025"/>
      <c r="L613" s="1025"/>
      <c r="M613" s="1069"/>
      <c r="N613" s="1026"/>
      <c r="O613" s="1026"/>
      <c r="P613" s="1026"/>
      <c r="Q613" s="1026"/>
      <c r="R613" s="1025"/>
      <c r="S613" s="1025"/>
      <c r="T613" s="1026"/>
      <c r="U613" s="1026"/>
      <c r="V613" s="1026"/>
      <c r="W613" s="1025"/>
      <c r="X613" s="1026"/>
      <c r="Y613" s="1026"/>
      <c r="Z613" s="1025"/>
      <c r="AA613" s="1026"/>
      <c r="AB613" s="1025"/>
      <c r="AC613" s="1025"/>
      <c r="AD613" s="1025"/>
      <c r="AE613" s="1026"/>
      <c r="AF613" s="1025"/>
      <c r="AG613" s="1025"/>
    </row>
    <row r="614" spans="1:33">
      <c r="A614" s="1026"/>
      <c r="B614" s="1026"/>
      <c r="C614" s="1025"/>
      <c r="D614" s="1025"/>
      <c r="E614" s="1025"/>
      <c r="F614" s="1025"/>
      <c r="G614" s="1025"/>
      <c r="H614" s="1025"/>
      <c r="I614" s="1025"/>
      <c r="J614" s="1026"/>
      <c r="K614" s="1025"/>
      <c r="L614" s="1025"/>
      <c r="M614" s="1069"/>
      <c r="N614" s="1026"/>
      <c r="O614" s="1026"/>
      <c r="P614" s="1026"/>
      <c r="Q614" s="1026"/>
      <c r="R614" s="1025"/>
      <c r="S614" s="1025"/>
      <c r="T614" s="1026"/>
      <c r="U614" s="1026"/>
      <c r="V614" s="1026"/>
      <c r="W614" s="1025"/>
      <c r="X614" s="1026"/>
      <c r="Y614" s="1026"/>
      <c r="Z614" s="1025"/>
      <c r="AA614" s="1026"/>
      <c r="AB614" s="1025"/>
      <c r="AC614" s="1025"/>
      <c r="AD614" s="1025"/>
      <c r="AE614" s="1026"/>
      <c r="AF614" s="1025"/>
      <c r="AG614" s="1025"/>
    </row>
    <row r="615" spans="1:33">
      <c r="A615" s="1026"/>
      <c r="B615" s="1026"/>
      <c r="C615" s="1025"/>
      <c r="D615" s="1025"/>
      <c r="E615" s="1025"/>
      <c r="F615" s="1025"/>
      <c r="G615" s="1025"/>
      <c r="H615" s="1025"/>
      <c r="I615" s="1025"/>
      <c r="J615" s="1026"/>
      <c r="K615" s="1025"/>
      <c r="L615" s="1025"/>
      <c r="M615" s="1069"/>
      <c r="N615" s="1026"/>
      <c r="O615" s="1026"/>
      <c r="P615" s="1026"/>
      <c r="Q615" s="1026"/>
      <c r="R615" s="1025"/>
      <c r="S615" s="1025"/>
      <c r="T615" s="1026"/>
      <c r="U615" s="1026"/>
      <c r="V615" s="1026"/>
      <c r="W615" s="1025"/>
      <c r="X615" s="1026"/>
      <c r="Y615" s="1026"/>
      <c r="Z615" s="1025"/>
      <c r="AA615" s="1026"/>
      <c r="AB615" s="1025"/>
      <c r="AC615" s="1025"/>
      <c r="AD615" s="1025"/>
      <c r="AE615" s="1026"/>
      <c r="AF615" s="1025"/>
      <c r="AG615" s="1025"/>
    </row>
    <row r="616" spans="1:33">
      <c r="A616" s="1026"/>
      <c r="B616" s="1026"/>
      <c r="C616" s="1025"/>
      <c r="D616" s="1025"/>
      <c r="E616" s="1025"/>
      <c r="F616" s="1025"/>
      <c r="G616" s="1025"/>
      <c r="H616" s="1025"/>
      <c r="I616" s="1025"/>
      <c r="J616" s="1026"/>
      <c r="K616" s="1025"/>
      <c r="L616" s="1025"/>
      <c r="M616" s="1069"/>
      <c r="N616" s="1026"/>
      <c r="O616" s="1026"/>
      <c r="P616" s="1026"/>
      <c r="Q616" s="1026"/>
      <c r="R616" s="1025"/>
      <c r="S616" s="1025"/>
      <c r="T616" s="1026"/>
      <c r="U616" s="1026"/>
      <c r="V616" s="1026"/>
      <c r="W616" s="1025"/>
      <c r="X616" s="1026"/>
      <c r="Y616" s="1026"/>
      <c r="Z616" s="1025"/>
      <c r="AA616" s="1026"/>
      <c r="AB616" s="1025"/>
      <c r="AC616" s="1025"/>
      <c r="AD616" s="1025"/>
      <c r="AE616" s="1026"/>
      <c r="AF616" s="1025"/>
      <c r="AG616" s="1025"/>
    </row>
    <row r="617" spans="1:33">
      <c r="A617" s="1026"/>
      <c r="B617" s="1026"/>
      <c r="C617" s="1025"/>
      <c r="D617" s="1025"/>
      <c r="E617" s="1025"/>
      <c r="F617" s="1025"/>
      <c r="G617" s="1025"/>
      <c r="H617" s="1025"/>
      <c r="I617" s="1025"/>
      <c r="J617" s="1026"/>
      <c r="K617" s="1025"/>
      <c r="L617" s="1025"/>
      <c r="M617" s="1069"/>
      <c r="N617" s="1026"/>
      <c r="O617" s="1026"/>
      <c r="P617" s="1026"/>
      <c r="Q617" s="1026"/>
      <c r="R617" s="1025"/>
      <c r="S617" s="1025"/>
      <c r="T617" s="1026"/>
      <c r="U617" s="1026"/>
      <c r="V617" s="1026"/>
      <c r="W617" s="1025"/>
      <c r="X617" s="1026"/>
      <c r="Y617" s="1026"/>
      <c r="Z617" s="1025"/>
      <c r="AA617" s="1026"/>
      <c r="AB617" s="1025"/>
      <c r="AC617" s="1025"/>
      <c r="AD617" s="1025"/>
      <c r="AE617" s="1026"/>
      <c r="AF617" s="1025"/>
      <c r="AG617" s="1025"/>
    </row>
    <row r="618" spans="1:33">
      <c r="A618" s="1026"/>
      <c r="B618" s="1026"/>
      <c r="C618" s="1025"/>
      <c r="D618" s="1025"/>
      <c r="E618" s="1025"/>
      <c r="F618" s="1025"/>
      <c r="G618" s="1025"/>
      <c r="H618" s="1025"/>
      <c r="I618" s="1025"/>
      <c r="J618" s="1026"/>
      <c r="K618" s="1025"/>
      <c r="L618" s="1025"/>
      <c r="M618" s="1069"/>
      <c r="N618" s="1026"/>
      <c r="O618" s="1026"/>
      <c r="P618" s="1026"/>
      <c r="Q618" s="1026"/>
      <c r="R618" s="1025"/>
      <c r="S618" s="1025"/>
      <c r="T618" s="1026"/>
      <c r="U618" s="1026"/>
      <c r="V618" s="1026"/>
      <c r="W618" s="1025"/>
      <c r="X618" s="1026"/>
      <c r="Y618" s="1026"/>
      <c r="Z618" s="1025"/>
      <c r="AA618" s="1026"/>
      <c r="AB618" s="1025"/>
      <c r="AC618" s="1025"/>
      <c r="AD618" s="1025"/>
      <c r="AE618" s="1026"/>
      <c r="AF618" s="1025"/>
      <c r="AG618" s="1025"/>
    </row>
    <row r="619" spans="1:33">
      <c r="A619" s="1026"/>
      <c r="B619" s="1026"/>
      <c r="C619" s="1025"/>
      <c r="D619" s="1025"/>
      <c r="E619" s="1025"/>
      <c r="F619" s="1025"/>
      <c r="G619" s="1025"/>
      <c r="H619" s="1025"/>
      <c r="I619" s="1025"/>
      <c r="J619" s="1026"/>
      <c r="K619" s="1025"/>
      <c r="L619" s="1025"/>
      <c r="M619" s="1069"/>
      <c r="N619" s="1026"/>
      <c r="O619" s="1026"/>
      <c r="P619" s="1026"/>
      <c r="Q619" s="1026"/>
      <c r="R619" s="1025"/>
      <c r="S619" s="1025"/>
      <c r="T619" s="1026"/>
      <c r="U619" s="1026"/>
      <c r="V619" s="1026"/>
      <c r="W619" s="1025"/>
      <c r="X619" s="1026"/>
      <c r="Y619" s="1026"/>
      <c r="Z619" s="1025"/>
      <c r="AA619" s="1026"/>
      <c r="AB619" s="1025"/>
      <c r="AC619" s="1025"/>
      <c r="AD619" s="1025"/>
      <c r="AE619" s="1026"/>
      <c r="AF619" s="1025"/>
      <c r="AG619" s="1025"/>
    </row>
    <row r="620" spans="1:33">
      <c r="A620" s="1026"/>
      <c r="B620" s="1026"/>
      <c r="C620" s="1025"/>
      <c r="D620" s="1025"/>
      <c r="E620" s="1025"/>
      <c r="F620" s="1025"/>
      <c r="G620" s="1025"/>
      <c r="H620" s="1025"/>
      <c r="I620" s="1025"/>
      <c r="J620" s="1026"/>
      <c r="K620" s="1025"/>
      <c r="L620" s="1025"/>
      <c r="M620" s="1069"/>
      <c r="N620" s="1026"/>
      <c r="O620" s="1026"/>
      <c r="P620" s="1026"/>
      <c r="Q620" s="1026"/>
      <c r="R620" s="1025"/>
      <c r="S620" s="1025"/>
      <c r="T620" s="1026"/>
      <c r="U620" s="1026"/>
      <c r="V620" s="1026"/>
      <c r="W620" s="1025"/>
      <c r="X620" s="1026"/>
      <c r="Y620" s="1026"/>
      <c r="Z620" s="1025"/>
      <c r="AA620" s="1026"/>
      <c r="AB620" s="1025"/>
      <c r="AC620" s="1025"/>
      <c r="AD620" s="1025"/>
      <c r="AE620" s="1026"/>
      <c r="AF620" s="1025"/>
      <c r="AG620" s="1025"/>
    </row>
    <row r="621" spans="1:33">
      <c r="A621" s="1026"/>
      <c r="B621" s="1026"/>
      <c r="C621" s="1025"/>
      <c r="D621" s="1025"/>
      <c r="E621" s="1025"/>
      <c r="F621" s="1025"/>
      <c r="G621" s="1025"/>
      <c r="H621" s="1025"/>
      <c r="I621" s="1025"/>
      <c r="J621" s="1026"/>
      <c r="K621" s="1025"/>
      <c r="L621" s="1025"/>
      <c r="M621" s="1069"/>
      <c r="N621" s="1026"/>
      <c r="O621" s="1026"/>
      <c r="P621" s="1026"/>
      <c r="Q621" s="1026"/>
      <c r="R621" s="1025"/>
      <c r="S621" s="1025"/>
      <c r="T621" s="1026"/>
      <c r="U621" s="1026"/>
      <c r="V621" s="1026"/>
      <c r="W621" s="1025"/>
      <c r="X621" s="1026"/>
      <c r="Y621" s="1026"/>
      <c r="Z621" s="1025"/>
      <c r="AA621" s="1026"/>
      <c r="AB621" s="1025"/>
      <c r="AC621" s="1025"/>
      <c r="AD621" s="1025"/>
      <c r="AE621" s="1026"/>
      <c r="AF621" s="1025"/>
      <c r="AG621" s="1025"/>
    </row>
    <row r="622" spans="1:33">
      <c r="A622" s="1026"/>
      <c r="B622" s="1026"/>
      <c r="C622" s="1025"/>
      <c r="D622" s="1025"/>
      <c r="E622" s="1025"/>
      <c r="F622" s="1025"/>
      <c r="G622" s="1025"/>
      <c r="H622" s="1025"/>
      <c r="I622" s="1025"/>
      <c r="J622" s="1026"/>
      <c r="K622" s="1025"/>
      <c r="L622" s="1025"/>
      <c r="M622" s="1069"/>
      <c r="N622" s="1026"/>
      <c r="O622" s="1026"/>
      <c r="P622" s="1026"/>
      <c r="Q622" s="1026"/>
      <c r="R622" s="1025"/>
      <c r="S622" s="1025"/>
      <c r="T622" s="1026"/>
      <c r="U622" s="1026"/>
      <c r="V622" s="1026"/>
      <c r="W622" s="1025"/>
      <c r="X622" s="1026"/>
      <c r="Y622" s="1026"/>
      <c r="Z622" s="1025"/>
      <c r="AA622" s="1026"/>
      <c r="AB622" s="1025"/>
      <c r="AC622" s="1025"/>
      <c r="AD622" s="1025"/>
      <c r="AE622" s="1026"/>
      <c r="AF622" s="1025"/>
      <c r="AG622" s="1025"/>
    </row>
    <row r="623" spans="1:33">
      <c r="A623" s="1026"/>
      <c r="B623" s="1026"/>
      <c r="C623" s="1025"/>
      <c r="D623" s="1025"/>
      <c r="E623" s="1025"/>
      <c r="F623" s="1025"/>
      <c r="G623" s="1025"/>
      <c r="H623" s="1025"/>
      <c r="I623" s="1025"/>
      <c r="J623" s="1026"/>
      <c r="K623" s="1025"/>
      <c r="L623" s="1025"/>
      <c r="M623" s="1069"/>
      <c r="N623" s="1026"/>
      <c r="O623" s="1026"/>
      <c r="P623" s="1026"/>
      <c r="Q623" s="1026"/>
      <c r="R623" s="1025"/>
      <c r="S623" s="1025"/>
      <c r="T623" s="1026"/>
      <c r="U623" s="1026"/>
      <c r="V623" s="1026"/>
      <c r="W623" s="1025"/>
      <c r="X623" s="1026"/>
      <c r="Y623" s="1026"/>
      <c r="Z623" s="1025"/>
      <c r="AA623" s="1026"/>
      <c r="AB623" s="1025"/>
      <c r="AC623" s="1025"/>
      <c r="AD623" s="1025"/>
      <c r="AE623" s="1026"/>
      <c r="AF623" s="1025"/>
      <c r="AG623" s="1025"/>
    </row>
    <row r="624" spans="1:33">
      <c r="A624" s="1026"/>
      <c r="B624" s="1026"/>
      <c r="C624" s="1025"/>
      <c r="D624" s="1025"/>
      <c r="E624" s="1025"/>
      <c r="F624" s="1025"/>
      <c r="G624" s="1025"/>
      <c r="H624" s="1025"/>
      <c r="I624" s="1025"/>
      <c r="J624" s="1026"/>
      <c r="K624" s="1025"/>
      <c r="L624" s="1025"/>
      <c r="M624" s="1069"/>
      <c r="N624" s="1026"/>
      <c r="O624" s="1026"/>
      <c r="P624" s="1026"/>
      <c r="Q624" s="1026"/>
      <c r="R624" s="1025"/>
      <c r="S624" s="1025"/>
      <c r="T624" s="1026"/>
      <c r="U624" s="1026"/>
      <c r="V624" s="1026"/>
      <c r="W624" s="1025"/>
      <c r="X624" s="1026"/>
      <c r="Y624" s="1026"/>
      <c r="Z624" s="1025"/>
      <c r="AA624" s="1026"/>
      <c r="AB624" s="1025"/>
      <c r="AC624" s="1025"/>
      <c r="AD624" s="1025"/>
      <c r="AE624" s="1026"/>
      <c r="AF624" s="1025"/>
      <c r="AG624" s="1025"/>
    </row>
    <row r="625" spans="1:33">
      <c r="A625" s="1026"/>
      <c r="B625" s="1026"/>
      <c r="C625" s="1025"/>
      <c r="D625" s="1025"/>
      <c r="E625" s="1025"/>
      <c r="F625" s="1025"/>
      <c r="G625" s="1025"/>
      <c r="H625" s="1025"/>
      <c r="I625" s="1025"/>
      <c r="J625" s="1026"/>
      <c r="K625" s="1025"/>
      <c r="L625" s="1025"/>
      <c r="M625" s="1069"/>
      <c r="N625" s="1026"/>
      <c r="O625" s="1026"/>
      <c r="P625" s="1026"/>
      <c r="Q625" s="1026"/>
      <c r="R625" s="1025"/>
      <c r="S625" s="1025"/>
      <c r="T625" s="1026"/>
      <c r="U625" s="1026"/>
      <c r="V625" s="1026"/>
      <c r="W625" s="1025"/>
      <c r="X625" s="1026"/>
      <c r="Y625" s="1026"/>
      <c r="Z625" s="1025"/>
      <c r="AA625" s="1026"/>
      <c r="AB625" s="1025"/>
      <c r="AC625" s="1025"/>
      <c r="AD625" s="1025"/>
      <c r="AE625" s="1026"/>
      <c r="AF625" s="1025"/>
      <c r="AG625" s="1025"/>
    </row>
    <row r="626" spans="1:33">
      <c r="A626" s="1026"/>
      <c r="B626" s="1026"/>
      <c r="C626" s="1025"/>
      <c r="D626" s="1025"/>
      <c r="E626" s="1025"/>
      <c r="F626" s="1025"/>
      <c r="G626" s="1025"/>
      <c r="H626" s="1025"/>
      <c r="I626" s="1025"/>
      <c r="J626" s="1026"/>
      <c r="K626" s="1025"/>
      <c r="L626" s="1025"/>
      <c r="M626" s="1069"/>
      <c r="N626" s="1026"/>
      <c r="O626" s="1026"/>
      <c r="P626" s="1026"/>
      <c r="Q626" s="1026"/>
      <c r="R626" s="1025"/>
      <c r="S626" s="1025"/>
      <c r="T626" s="1026"/>
      <c r="U626" s="1026"/>
      <c r="V626" s="1026"/>
      <c r="W626" s="1025"/>
      <c r="X626" s="1026"/>
      <c r="Y626" s="1026"/>
      <c r="Z626" s="1025"/>
      <c r="AA626" s="1026"/>
      <c r="AB626" s="1025"/>
      <c r="AC626" s="1025"/>
      <c r="AD626" s="1025"/>
      <c r="AE626" s="1026"/>
      <c r="AF626" s="1025"/>
      <c r="AG626" s="1025"/>
    </row>
    <row r="627" spans="1:33">
      <c r="A627" s="1026"/>
      <c r="B627" s="1026"/>
      <c r="C627" s="1025"/>
      <c r="D627" s="1025"/>
      <c r="E627" s="1025"/>
      <c r="F627" s="1025"/>
      <c r="G627" s="1025"/>
      <c r="H627" s="1025"/>
      <c r="I627" s="1025"/>
      <c r="J627" s="1026"/>
      <c r="K627" s="1025"/>
      <c r="L627" s="1025"/>
      <c r="M627" s="1069"/>
      <c r="N627" s="1026"/>
      <c r="O627" s="1026"/>
      <c r="P627" s="1026"/>
      <c r="Q627" s="1026"/>
      <c r="R627" s="1025"/>
      <c r="S627" s="1025"/>
      <c r="T627" s="1026"/>
      <c r="U627" s="1026"/>
      <c r="V627" s="1026"/>
      <c r="W627" s="1025"/>
      <c r="X627" s="1026"/>
      <c r="Y627" s="1026"/>
      <c r="Z627" s="1025"/>
      <c r="AA627" s="1026"/>
      <c r="AB627" s="1025"/>
      <c r="AC627" s="1025"/>
      <c r="AD627" s="1025"/>
      <c r="AE627" s="1026"/>
      <c r="AF627" s="1025"/>
      <c r="AG627" s="1025"/>
    </row>
    <row r="628" spans="1:33">
      <c r="A628" s="1026"/>
      <c r="B628" s="1026"/>
      <c r="C628" s="1025"/>
      <c r="D628" s="1025"/>
      <c r="E628" s="1025"/>
      <c r="F628" s="1025"/>
      <c r="G628" s="1025"/>
      <c r="H628" s="1025"/>
      <c r="I628" s="1025"/>
      <c r="J628" s="1026"/>
      <c r="K628" s="1025"/>
      <c r="L628" s="1025"/>
      <c r="M628" s="1069"/>
      <c r="N628" s="1026"/>
      <c r="O628" s="1026"/>
      <c r="P628" s="1026"/>
      <c r="Q628" s="1026"/>
      <c r="R628" s="1025"/>
      <c r="S628" s="1025"/>
      <c r="T628" s="1026"/>
      <c r="U628" s="1026"/>
      <c r="V628" s="1026"/>
      <c r="W628" s="1025"/>
      <c r="X628" s="1026"/>
      <c r="Y628" s="1026"/>
      <c r="Z628" s="1025"/>
      <c r="AA628" s="1026"/>
      <c r="AB628" s="1025"/>
      <c r="AC628" s="1025"/>
      <c r="AD628" s="1025"/>
      <c r="AE628" s="1026"/>
      <c r="AF628" s="1025"/>
      <c r="AG628" s="1025"/>
    </row>
    <row r="629" spans="1:33">
      <c r="A629" s="1026"/>
      <c r="B629" s="1026"/>
      <c r="C629" s="1025"/>
      <c r="D629" s="1025"/>
      <c r="E629" s="1025"/>
      <c r="F629" s="1025"/>
      <c r="G629" s="1025"/>
      <c r="H629" s="1025"/>
      <c r="I629" s="1025"/>
      <c r="J629" s="1026"/>
      <c r="K629" s="1025"/>
      <c r="L629" s="1025"/>
      <c r="M629" s="1069"/>
      <c r="N629" s="1026"/>
      <c r="O629" s="1026"/>
      <c r="P629" s="1026"/>
      <c r="Q629" s="1026"/>
      <c r="R629" s="1025"/>
      <c r="S629" s="1025"/>
      <c r="T629" s="1026"/>
      <c r="U629" s="1026"/>
      <c r="V629" s="1026"/>
      <c r="W629" s="1025"/>
      <c r="X629" s="1026"/>
      <c r="Y629" s="1026"/>
      <c r="Z629" s="1025"/>
      <c r="AA629" s="1026"/>
      <c r="AB629" s="1025"/>
      <c r="AC629" s="1025"/>
      <c r="AD629" s="1025"/>
      <c r="AE629" s="1026"/>
      <c r="AF629" s="1025"/>
      <c r="AG629" s="1025"/>
    </row>
    <row r="630" spans="1:33">
      <c r="A630" s="1026"/>
      <c r="B630" s="1026"/>
      <c r="C630" s="1025"/>
      <c r="D630" s="1025"/>
      <c r="E630" s="1025"/>
      <c r="F630" s="1025"/>
      <c r="G630" s="1025"/>
      <c r="H630" s="1025"/>
      <c r="I630" s="1025"/>
      <c r="J630" s="1026"/>
      <c r="K630" s="1025"/>
      <c r="L630" s="1025"/>
      <c r="M630" s="1069"/>
      <c r="N630" s="1026"/>
      <c r="O630" s="1026"/>
      <c r="P630" s="1026"/>
      <c r="Q630" s="1026"/>
      <c r="R630" s="1025"/>
      <c r="S630" s="1025"/>
      <c r="T630" s="1026"/>
      <c r="U630" s="1026"/>
      <c r="V630" s="1026"/>
      <c r="W630" s="1025"/>
      <c r="X630" s="1026"/>
      <c r="Y630" s="1026"/>
      <c r="Z630" s="1025"/>
      <c r="AA630" s="1026"/>
      <c r="AB630" s="1025"/>
      <c r="AC630" s="1025"/>
      <c r="AD630" s="1025"/>
      <c r="AE630" s="1026"/>
      <c r="AF630" s="1025"/>
      <c r="AG630" s="1025"/>
    </row>
    <row r="631" spans="1:33">
      <c r="A631" s="1026"/>
      <c r="B631" s="1026"/>
      <c r="C631" s="1025"/>
      <c r="D631" s="1025"/>
      <c r="E631" s="1025"/>
      <c r="F631" s="1025"/>
      <c r="G631" s="1025"/>
      <c r="H631" s="1025"/>
      <c r="I631" s="1025"/>
      <c r="J631" s="1026"/>
      <c r="K631" s="1025"/>
      <c r="L631" s="1025"/>
      <c r="M631" s="1069"/>
      <c r="N631" s="1026"/>
      <c r="O631" s="1026"/>
      <c r="P631" s="1026"/>
      <c r="Q631" s="1026"/>
      <c r="R631" s="1025"/>
      <c r="S631" s="1025"/>
      <c r="T631" s="1026"/>
      <c r="U631" s="1026"/>
      <c r="V631" s="1026"/>
      <c r="W631" s="1025"/>
      <c r="X631" s="1026"/>
      <c r="Y631" s="1026"/>
      <c r="Z631" s="1025"/>
      <c r="AA631" s="1026"/>
      <c r="AB631" s="1025"/>
      <c r="AC631" s="1025"/>
      <c r="AD631" s="1025"/>
      <c r="AE631" s="1026"/>
      <c r="AF631" s="1025"/>
      <c r="AG631" s="1025"/>
    </row>
    <row r="632" spans="1:33">
      <c r="A632" s="1026"/>
      <c r="B632" s="1026"/>
      <c r="C632" s="1025"/>
      <c r="D632" s="1025"/>
      <c r="E632" s="1025"/>
      <c r="F632" s="1025"/>
      <c r="G632" s="1025"/>
      <c r="H632" s="1025"/>
      <c r="I632" s="1025"/>
      <c r="J632" s="1026"/>
      <c r="K632" s="1025"/>
      <c r="L632" s="1025"/>
      <c r="M632" s="1069"/>
      <c r="N632" s="1026"/>
      <c r="O632" s="1026"/>
      <c r="P632" s="1026"/>
      <c r="Q632" s="1026"/>
      <c r="R632" s="1025"/>
      <c r="S632" s="1025"/>
      <c r="T632" s="1026"/>
      <c r="U632" s="1026"/>
      <c r="V632" s="1026"/>
      <c r="W632" s="1025"/>
      <c r="X632" s="1026"/>
      <c r="Y632" s="1026"/>
      <c r="Z632" s="1025"/>
      <c r="AA632" s="1026"/>
      <c r="AB632" s="1025"/>
      <c r="AC632" s="1025"/>
      <c r="AD632" s="1025"/>
      <c r="AE632" s="1026"/>
      <c r="AF632" s="1025"/>
      <c r="AG632" s="1025"/>
    </row>
    <row r="633" spans="1:33">
      <c r="A633" s="1026"/>
      <c r="B633" s="1026"/>
      <c r="C633" s="1025"/>
      <c r="D633" s="1025"/>
      <c r="E633" s="1025"/>
      <c r="F633" s="1025"/>
      <c r="G633" s="1025"/>
      <c r="H633" s="1025"/>
      <c r="I633" s="1025"/>
      <c r="J633" s="1026"/>
      <c r="K633" s="1025"/>
      <c r="L633" s="1025"/>
      <c r="M633" s="1069"/>
      <c r="N633" s="1026"/>
      <c r="O633" s="1026"/>
      <c r="P633" s="1026"/>
      <c r="Q633" s="1026"/>
      <c r="R633" s="1025"/>
      <c r="S633" s="1025"/>
      <c r="T633" s="1026"/>
      <c r="U633" s="1026"/>
      <c r="V633" s="1026"/>
      <c r="W633" s="1025"/>
      <c r="X633" s="1026"/>
      <c r="Y633" s="1026"/>
      <c r="Z633" s="1025"/>
      <c r="AA633" s="1026"/>
      <c r="AB633" s="1025"/>
      <c r="AC633" s="1025"/>
      <c r="AD633" s="1025"/>
      <c r="AE633" s="1026"/>
      <c r="AF633" s="1025"/>
      <c r="AG633" s="1025"/>
    </row>
    <row r="634" spans="1:33">
      <c r="A634" s="1026"/>
      <c r="B634" s="1026"/>
      <c r="C634" s="1025"/>
      <c r="D634" s="1025"/>
      <c r="E634" s="1025"/>
      <c r="F634" s="1025"/>
      <c r="G634" s="1025"/>
      <c r="H634" s="1025"/>
      <c r="I634" s="1025"/>
      <c r="J634" s="1026"/>
      <c r="K634" s="1025"/>
      <c r="L634" s="1025"/>
      <c r="M634" s="1069"/>
      <c r="N634" s="1026"/>
      <c r="O634" s="1026"/>
      <c r="P634" s="1026"/>
      <c r="Q634" s="1026"/>
      <c r="R634" s="1025"/>
      <c r="S634" s="1025"/>
      <c r="T634" s="1026"/>
      <c r="U634" s="1026"/>
      <c r="V634" s="1026"/>
      <c r="W634" s="1025"/>
      <c r="X634" s="1026"/>
      <c r="Y634" s="1026"/>
      <c r="Z634" s="1025"/>
      <c r="AA634" s="1026"/>
      <c r="AB634" s="1025"/>
      <c r="AC634" s="1025"/>
      <c r="AD634" s="1025"/>
      <c r="AE634" s="1026"/>
      <c r="AF634" s="1025"/>
      <c r="AG634" s="1025"/>
    </row>
    <row r="635" spans="1:33">
      <c r="A635" s="1026"/>
      <c r="B635" s="1026"/>
      <c r="C635" s="1025"/>
      <c r="D635" s="1025"/>
      <c r="E635" s="1025"/>
      <c r="F635" s="1025"/>
      <c r="G635" s="1025"/>
      <c r="H635" s="1025"/>
      <c r="I635" s="1025"/>
      <c r="J635" s="1026"/>
      <c r="K635" s="1025"/>
      <c r="L635" s="1025"/>
      <c r="M635" s="1069"/>
      <c r="N635" s="1026"/>
      <c r="O635" s="1026"/>
      <c r="P635" s="1026"/>
      <c r="Q635" s="1026"/>
      <c r="R635" s="1025"/>
      <c r="S635" s="1025"/>
      <c r="T635" s="1026"/>
      <c r="U635" s="1026"/>
      <c r="V635" s="1026"/>
      <c r="W635" s="1025"/>
      <c r="X635" s="1026"/>
      <c r="Y635" s="1026"/>
      <c r="Z635" s="1025"/>
      <c r="AA635" s="1026"/>
      <c r="AB635" s="1025"/>
      <c r="AC635" s="1025"/>
      <c r="AD635" s="1025"/>
      <c r="AE635" s="1026"/>
      <c r="AF635" s="1025"/>
      <c r="AG635" s="1025"/>
    </row>
    <row r="636" spans="1:33">
      <c r="A636" s="1026"/>
      <c r="B636" s="1026"/>
      <c r="C636" s="1025"/>
      <c r="D636" s="1025"/>
      <c r="E636" s="1025"/>
      <c r="F636" s="1025"/>
      <c r="G636" s="1025"/>
      <c r="H636" s="1025"/>
      <c r="I636" s="1025"/>
      <c r="J636" s="1026"/>
      <c r="K636" s="1025"/>
      <c r="L636" s="1025"/>
      <c r="M636" s="1069"/>
      <c r="N636" s="1026"/>
      <c r="O636" s="1026"/>
      <c r="P636" s="1026"/>
      <c r="Q636" s="1026"/>
      <c r="R636" s="1025"/>
      <c r="S636" s="1025"/>
      <c r="T636" s="1026"/>
      <c r="U636" s="1026"/>
      <c r="V636" s="1026"/>
      <c r="W636" s="1025"/>
      <c r="X636" s="1026"/>
      <c r="Y636" s="1026"/>
      <c r="Z636" s="1025"/>
      <c r="AA636" s="1026"/>
      <c r="AB636" s="1025"/>
      <c r="AC636" s="1025"/>
      <c r="AD636" s="1025"/>
      <c r="AE636" s="1026"/>
      <c r="AF636" s="1025"/>
      <c r="AG636" s="1025"/>
    </row>
    <row r="637" spans="1:33">
      <c r="A637" s="1026"/>
      <c r="B637" s="1026"/>
      <c r="C637" s="1025"/>
      <c r="D637" s="1025"/>
      <c r="E637" s="1025"/>
      <c r="F637" s="1025"/>
      <c r="G637" s="1025"/>
      <c r="H637" s="1025"/>
      <c r="I637" s="1025"/>
      <c r="J637" s="1026"/>
      <c r="K637" s="1025"/>
      <c r="L637" s="1025"/>
      <c r="M637" s="1069"/>
      <c r="N637" s="1026"/>
      <c r="O637" s="1026"/>
      <c r="P637" s="1026"/>
      <c r="Q637" s="1026"/>
      <c r="R637" s="1025"/>
      <c r="S637" s="1025"/>
      <c r="T637" s="1026"/>
      <c r="U637" s="1026"/>
      <c r="V637" s="1026"/>
      <c r="W637" s="1025"/>
      <c r="X637" s="1026"/>
      <c r="Y637" s="1026"/>
      <c r="Z637" s="1025"/>
      <c r="AA637" s="1026"/>
      <c r="AB637" s="1025"/>
      <c r="AC637" s="1025"/>
      <c r="AD637" s="1025"/>
      <c r="AE637" s="1026"/>
      <c r="AF637" s="1025"/>
      <c r="AG637" s="1025"/>
    </row>
    <row r="638" spans="1:33">
      <c r="A638" s="1026"/>
      <c r="B638" s="1026"/>
      <c r="C638" s="1025"/>
      <c r="D638" s="1025"/>
      <c r="E638" s="1025"/>
      <c r="F638" s="1025"/>
      <c r="G638" s="1025"/>
      <c r="H638" s="1025"/>
      <c r="I638" s="1025"/>
      <c r="J638" s="1026"/>
      <c r="K638" s="1025"/>
      <c r="L638" s="1025"/>
      <c r="M638" s="1069"/>
      <c r="N638" s="1026"/>
      <c r="O638" s="1026"/>
      <c r="P638" s="1026"/>
      <c r="Q638" s="1026"/>
      <c r="R638" s="1025"/>
      <c r="S638" s="1025"/>
      <c r="T638" s="1026"/>
      <c r="U638" s="1026"/>
      <c r="V638" s="1026"/>
      <c r="W638" s="1025"/>
      <c r="X638" s="1026"/>
      <c r="Y638" s="1026"/>
      <c r="Z638" s="1025"/>
      <c r="AA638" s="1026"/>
      <c r="AB638" s="1025"/>
      <c r="AC638" s="1025"/>
      <c r="AD638" s="1025"/>
      <c r="AE638" s="1026"/>
      <c r="AF638" s="1025"/>
      <c r="AG638" s="1025"/>
    </row>
    <row r="639" spans="1:33">
      <c r="A639" s="1026"/>
      <c r="B639" s="1026"/>
      <c r="C639" s="1025"/>
      <c r="D639" s="1025"/>
      <c r="E639" s="1025"/>
      <c r="F639" s="1025"/>
      <c r="G639" s="1025"/>
      <c r="H639" s="1025"/>
      <c r="I639" s="1025"/>
      <c r="J639" s="1026"/>
      <c r="K639" s="1025"/>
      <c r="L639" s="1025"/>
      <c r="M639" s="1069"/>
      <c r="N639" s="1026"/>
      <c r="O639" s="1026"/>
      <c r="P639" s="1026"/>
      <c r="Q639" s="1026"/>
      <c r="R639" s="1025"/>
      <c r="S639" s="1025"/>
      <c r="T639" s="1026"/>
      <c r="U639" s="1026"/>
      <c r="V639" s="1026"/>
      <c r="W639" s="1025"/>
      <c r="X639" s="1026"/>
      <c r="Y639" s="1026"/>
      <c r="Z639" s="1025"/>
      <c r="AA639" s="1026"/>
      <c r="AB639" s="1025"/>
      <c r="AC639" s="1025"/>
      <c r="AD639" s="1025"/>
      <c r="AE639" s="1026"/>
      <c r="AF639" s="1025"/>
      <c r="AG639" s="1025"/>
    </row>
    <row r="640" spans="1:33">
      <c r="A640" s="1026"/>
      <c r="B640" s="1026"/>
      <c r="C640" s="1025"/>
      <c r="D640" s="1025"/>
      <c r="E640" s="1025"/>
      <c r="F640" s="1025"/>
      <c r="G640" s="1025"/>
      <c r="H640" s="1025"/>
      <c r="I640" s="1025"/>
      <c r="J640" s="1026"/>
      <c r="K640" s="1025"/>
      <c r="L640" s="1025"/>
      <c r="M640" s="1069"/>
      <c r="N640" s="1026"/>
      <c r="O640" s="1026"/>
      <c r="P640" s="1026"/>
      <c r="Q640" s="1026"/>
      <c r="R640" s="1025"/>
      <c r="S640" s="1025"/>
      <c r="T640" s="1026"/>
      <c r="U640" s="1026"/>
      <c r="V640" s="1026"/>
      <c r="W640" s="1025"/>
      <c r="X640" s="1026"/>
      <c r="Y640" s="1026"/>
      <c r="Z640" s="1025"/>
      <c r="AA640" s="1026"/>
      <c r="AB640" s="1025"/>
      <c r="AC640" s="1025"/>
      <c r="AD640" s="1025"/>
      <c r="AE640" s="1026"/>
      <c r="AF640" s="1025"/>
      <c r="AG640" s="1025"/>
    </row>
    <row r="641" spans="1:33">
      <c r="A641" s="1026"/>
      <c r="B641" s="1026"/>
      <c r="C641" s="1025"/>
      <c r="D641" s="1025"/>
      <c r="E641" s="1025"/>
      <c r="F641" s="1025"/>
      <c r="G641" s="1025"/>
      <c r="H641" s="1025"/>
      <c r="I641" s="1025"/>
      <c r="J641" s="1026"/>
      <c r="K641" s="1025"/>
      <c r="L641" s="1025"/>
      <c r="M641" s="1069"/>
      <c r="N641" s="1026"/>
      <c r="O641" s="1026"/>
      <c r="P641" s="1026"/>
      <c r="Q641" s="1026"/>
      <c r="R641" s="1025"/>
      <c r="S641" s="1025"/>
      <c r="T641" s="1026"/>
      <c r="U641" s="1026"/>
      <c r="V641" s="1026"/>
      <c r="W641" s="1025"/>
      <c r="X641" s="1026"/>
      <c r="Y641" s="1026"/>
      <c r="Z641" s="1025"/>
      <c r="AA641" s="1026"/>
      <c r="AB641" s="1025"/>
      <c r="AC641" s="1025"/>
      <c r="AD641" s="1025"/>
      <c r="AE641" s="1026"/>
      <c r="AF641" s="1025"/>
      <c r="AG641" s="1025"/>
    </row>
    <row r="642" spans="1:33">
      <c r="A642" s="1026"/>
      <c r="B642" s="1026"/>
      <c r="C642" s="1025"/>
      <c r="D642" s="1025"/>
      <c r="E642" s="1025"/>
      <c r="F642" s="1025"/>
      <c r="G642" s="1025"/>
      <c r="H642" s="1025"/>
      <c r="I642" s="1025"/>
      <c r="J642" s="1026"/>
      <c r="K642" s="1025"/>
      <c r="L642" s="1025"/>
      <c r="M642" s="1069"/>
      <c r="N642" s="1026"/>
      <c r="O642" s="1026"/>
      <c r="P642" s="1026"/>
      <c r="Q642" s="1026"/>
      <c r="R642" s="1025"/>
      <c r="S642" s="1025"/>
      <c r="T642" s="1026"/>
      <c r="U642" s="1026"/>
      <c r="V642" s="1026"/>
      <c r="W642" s="1025"/>
      <c r="X642" s="1026"/>
      <c r="Y642" s="1026"/>
      <c r="Z642" s="1025"/>
      <c r="AA642" s="1026"/>
      <c r="AB642" s="1025"/>
      <c r="AC642" s="1025"/>
      <c r="AD642" s="1025"/>
      <c r="AE642" s="1026"/>
      <c r="AF642" s="1025"/>
      <c r="AG642" s="1025"/>
    </row>
    <row r="643" spans="1:33">
      <c r="A643" s="1026"/>
      <c r="B643" s="1026"/>
      <c r="C643" s="1025"/>
      <c r="D643" s="1025"/>
      <c r="E643" s="1025"/>
      <c r="F643" s="1025"/>
      <c r="G643" s="1025"/>
      <c r="H643" s="1025"/>
      <c r="I643" s="1025"/>
      <c r="J643" s="1026"/>
      <c r="K643" s="1025"/>
      <c r="L643" s="1025"/>
      <c r="M643" s="1069"/>
      <c r="N643" s="1026"/>
      <c r="O643" s="1026"/>
      <c r="P643" s="1026"/>
      <c r="Q643" s="1026"/>
      <c r="R643" s="1025"/>
      <c r="S643" s="1025"/>
      <c r="T643" s="1026"/>
      <c r="U643" s="1026"/>
      <c r="V643" s="1026"/>
      <c r="W643" s="1025"/>
      <c r="X643" s="1026"/>
      <c r="Y643" s="1026"/>
      <c r="Z643" s="1025"/>
      <c r="AA643" s="1026"/>
      <c r="AB643" s="1025"/>
      <c r="AC643" s="1025"/>
      <c r="AD643" s="1025"/>
      <c r="AE643" s="1026"/>
      <c r="AF643" s="1025"/>
      <c r="AG643" s="1025"/>
    </row>
    <row r="644" spans="1:33">
      <c r="A644" s="1026"/>
      <c r="B644" s="1026"/>
      <c r="C644" s="1025"/>
      <c r="D644" s="1025"/>
      <c r="E644" s="1025"/>
      <c r="F644" s="1025"/>
      <c r="G644" s="1025"/>
      <c r="H644" s="1025"/>
      <c r="I644" s="1025"/>
      <c r="J644" s="1026"/>
      <c r="K644" s="1025"/>
      <c r="L644" s="1025"/>
      <c r="M644" s="1069"/>
      <c r="N644" s="1026"/>
      <c r="O644" s="1026"/>
      <c r="P644" s="1026"/>
      <c r="Q644" s="1026"/>
      <c r="R644" s="1025"/>
      <c r="S644" s="1025"/>
      <c r="T644" s="1026"/>
      <c r="U644" s="1026"/>
      <c r="V644" s="1026"/>
      <c r="W644" s="1025"/>
      <c r="X644" s="1026"/>
      <c r="Y644" s="1026"/>
      <c r="Z644" s="1025"/>
      <c r="AA644" s="1026"/>
      <c r="AB644" s="1025"/>
      <c r="AC644" s="1025"/>
      <c r="AD644" s="1025"/>
      <c r="AE644" s="1026"/>
      <c r="AF644" s="1025"/>
      <c r="AG644" s="1025"/>
    </row>
    <row r="645" spans="1:33">
      <c r="A645" s="1026"/>
      <c r="B645" s="1026"/>
      <c r="C645" s="1025"/>
      <c r="D645" s="1025"/>
      <c r="E645" s="1025"/>
      <c r="F645" s="1025"/>
      <c r="G645" s="1025"/>
      <c r="H645" s="1025"/>
      <c r="I645" s="1025"/>
      <c r="J645" s="1026"/>
      <c r="K645" s="1025"/>
      <c r="L645" s="1025"/>
      <c r="M645" s="1069"/>
      <c r="N645" s="1026"/>
      <c r="O645" s="1026"/>
      <c r="P645" s="1026"/>
      <c r="Q645" s="1026"/>
      <c r="R645" s="1025"/>
      <c r="S645" s="1025"/>
      <c r="T645" s="1026"/>
      <c r="U645" s="1026"/>
      <c r="V645" s="1026"/>
      <c r="W645" s="1025"/>
      <c r="X645" s="1026"/>
      <c r="Y645" s="1026"/>
      <c r="Z645" s="1025"/>
      <c r="AA645" s="1026"/>
      <c r="AB645" s="1025"/>
      <c r="AC645" s="1025"/>
      <c r="AD645" s="1025"/>
      <c r="AE645" s="1026"/>
      <c r="AF645" s="1025"/>
      <c r="AG645" s="1025"/>
    </row>
    <row r="646" spans="1:33">
      <c r="A646" s="1026"/>
      <c r="B646" s="1026"/>
      <c r="C646" s="1025"/>
      <c r="D646" s="1025"/>
      <c r="E646" s="1025"/>
      <c r="F646" s="1025"/>
      <c r="G646" s="1025"/>
      <c r="H646" s="1025"/>
      <c r="I646" s="1025"/>
      <c r="J646" s="1026"/>
      <c r="K646" s="1025"/>
      <c r="L646" s="1025"/>
      <c r="M646" s="1069"/>
      <c r="N646" s="1026"/>
      <c r="O646" s="1026"/>
      <c r="P646" s="1026"/>
      <c r="Q646" s="1026"/>
      <c r="R646" s="1025"/>
      <c r="S646" s="1025"/>
      <c r="T646" s="1026"/>
      <c r="U646" s="1026"/>
      <c r="V646" s="1026"/>
      <c r="W646" s="1025"/>
      <c r="X646" s="1026"/>
      <c r="Y646" s="1026"/>
      <c r="Z646" s="1025"/>
      <c r="AA646" s="1026"/>
      <c r="AB646" s="1025"/>
      <c r="AC646" s="1025"/>
      <c r="AD646" s="1025"/>
      <c r="AE646" s="1026"/>
      <c r="AF646" s="1025"/>
      <c r="AG646" s="1025"/>
    </row>
    <row r="647" spans="1:33">
      <c r="A647" s="1026"/>
      <c r="B647" s="1026"/>
      <c r="C647" s="1025"/>
      <c r="D647" s="1025"/>
      <c r="E647" s="1025"/>
      <c r="F647" s="1025"/>
      <c r="G647" s="1025"/>
      <c r="H647" s="1025"/>
      <c r="I647" s="1025"/>
      <c r="J647" s="1026"/>
      <c r="K647" s="1025"/>
      <c r="L647" s="1025"/>
      <c r="M647" s="1069"/>
      <c r="N647" s="1026"/>
      <c r="O647" s="1026"/>
      <c r="P647" s="1026"/>
      <c r="Q647" s="1026"/>
      <c r="R647" s="1025"/>
      <c r="S647" s="1025"/>
      <c r="T647" s="1026"/>
      <c r="U647" s="1026"/>
      <c r="V647" s="1026"/>
      <c r="W647" s="1025"/>
      <c r="X647" s="1026"/>
      <c r="Y647" s="1026"/>
      <c r="Z647" s="1025"/>
      <c r="AA647" s="1026"/>
      <c r="AB647" s="1025"/>
      <c r="AC647" s="1025"/>
      <c r="AD647" s="1025"/>
      <c r="AE647" s="1026"/>
      <c r="AF647" s="1025"/>
      <c r="AG647" s="1025"/>
    </row>
    <row r="648" spans="1:33">
      <c r="A648" s="1026"/>
      <c r="B648" s="1026"/>
      <c r="C648" s="1025"/>
      <c r="D648" s="1025"/>
      <c r="E648" s="1025"/>
      <c r="F648" s="1025"/>
      <c r="G648" s="1025"/>
      <c r="H648" s="1025"/>
      <c r="I648" s="1025"/>
      <c r="J648" s="1026"/>
      <c r="K648" s="1025"/>
      <c r="L648" s="1025"/>
      <c r="M648" s="1069"/>
      <c r="N648" s="1026"/>
      <c r="O648" s="1026"/>
      <c r="P648" s="1026"/>
      <c r="Q648" s="1026"/>
      <c r="R648" s="1025"/>
      <c r="S648" s="1025"/>
      <c r="T648" s="1026"/>
      <c r="U648" s="1026"/>
      <c r="V648" s="1026"/>
      <c r="W648" s="1025"/>
      <c r="X648" s="1026"/>
      <c r="Y648" s="1026"/>
      <c r="Z648" s="1025"/>
      <c r="AA648" s="1026"/>
      <c r="AB648" s="1025"/>
      <c r="AC648" s="1025"/>
      <c r="AD648" s="1025"/>
      <c r="AE648" s="1026"/>
      <c r="AF648" s="1025"/>
      <c r="AG648" s="1025"/>
    </row>
    <row r="649" spans="1:33">
      <c r="A649" s="1026"/>
      <c r="B649" s="1026"/>
      <c r="C649" s="1025"/>
      <c r="D649" s="1025"/>
      <c r="E649" s="1025"/>
      <c r="F649" s="1025"/>
      <c r="G649" s="1025"/>
      <c r="H649" s="1025"/>
      <c r="I649" s="1025"/>
      <c r="J649" s="1026"/>
      <c r="K649" s="1025"/>
      <c r="L649" s="1025"/>
      <c r="M649" s="1069"/>
      <c r="N649" s="1026"/>
      <c r="O649" s="1026"/>
      <c r="P649" s="1026"/>
      <c r="Q649" s="1026"/>
      <c r="R649" s="1025"/>
      <c r="S649" s="1025"/>
      <c r="T649" s="1026"/>
      <c r="U649" s="1026"/>
      <c r="V649" s="1026"/>
      <c r="W649" s="1025"/>
      <c r="X649" s="1026"/>
      <c r="Y649" s="1026"/>
      <c r="Z649" s="1025"/>
      <c r="AA649" s="1026"/>
      <c r="AB649" s="1025"/>
      <c r="AC649" s="1025"/>
      <c r="AD649" s="1025"/>
      <c r="AE649" s="1026"/>
      <c r="AF649" s="1025"/>
      <c r="AG649" s="1025"/>
    </row>
    <row r="650" spans="1:33">
      <c r="A650" s="1026"/>
      <c r="B650" s="1026"/>
      <c r="C650" s="1025"/>
      <c r="D650" s="1025"/>
      <c r="E650" s="1025"/>
      <c r="F650" s="1025"/>
      <c r="G650" s="1025"/>
      <c r="H650" s="1025"/>
      <c r="I650" s="1025"/>
      <c r="J650" s="1026"/>
      <c r="K650" s="1025"/>
      <c r="L650" s="1025"/>
      <c r="M650" s="1069"/>
      <c r="N650" s="1026"/>
      <c r="O650" s="1026"/>
      <c r="P650" s="1026"/>
      <c r="Q650" s="1026"/>
      <c r="R650" s="1025"/>
      <c r="S650" s="1025"/>
      <c r="T650" s="1026"/>
      <c r="U650" s="1026"/>
      <c r="V650" s="1026"/>
      <c r="W650" s="1025"/>
      <c r="X650" s="1026"/>
      <c r="Y650" s="1026"/>
      <c r="Z650" s="1025"/>
      <c r="AA650" s="1026"/>
      <c r="AB650" s="1025"/>
      <c r="AC650" s="1025"/>
      <c r="AD650" s="1025"/>
      <c r="AE650" s="1026"/>
      <c r="AF650" s="1025"/>
      <c r="AG650" s="1025"/>
    </row>
    <row r="651" spans="1:33">
      <c r="A651" s="1026"/>
      <c r="B651" s="1026"/>
      <c r="C651" s="1025"/>
      <c r="D651" s="1025"/>
      <c r="E651" s="1025"/>
      <c r="F651" s="1025"/>
      <c r="G651" s="1025"/>
      <c r="H651" s="1025"/>
      <c r="I651" s="1025"/>
      <c r="J651" s="1026"/>
      <c r="K651" s="1025"/>
      <c r="L651" s="1025"/>
      <c r="M651" s="1069"/>
      <c r="N651" s="1026"/>
      <c r="O651" s="1026"/>
      <c r="P651" s="1026"/>
      <c r="Q651" s="1026"/>
      <c r="R651" s="1025"/>
      <c r="S651" s="1025"/>
      <c r="T651" s="1026"/>
      <c r="U651" s="1026"/>
      <c r="V651" s="1026"/>
      <c r="W651" s="1025"/>
      <c r="X651" s="1026"/>
      <c r="Y651" s="1026"/>
      <c r="Z651" s="1025"/>
      <c r="AA651" s="1026"/>
      <c r="AB651" s="1025"/>
      <c r="AC651" s="1025"/>
      <c r="AD651" s="1025"/>
      <c r="AE651" s="1026"/>
      <c r="AF651" s="1025"/>
      <c r="AG651" s="1025"/>
    </row>
    <row r="652" spans="1:33">
      <c r="A652" s="1026"/>
      <c r="B652" s="1026"/>
      <c r="C652" s="1025"/>
      <c r="D652" s="1025"/>
      <c r="E652" s="1025"/>
      <c r="F652" s="1025"/>
      <c r="G652" s="1025"/>
      <c r="H652" s="1025"/>
      <c r="I652" s="1025"/>
      <c r="J652" s="1026"/>
      <c r="K652" s="1025"/>
      <c r="L652" s="1025"/>
      <c r="M652" s="1069"/>
      <c r="N652" s="1026"/>
      <c r="O652" s="1026"/>
      <c r="P652" s="1026"/>
      <c r="Q652" s="1026"/>
      <c r="R652" s="1025"/>
      <c r="S652" s="1025"/>
      <c r="T652" s="1026"/>
      <c r="U652" s="1026"/>
      <c r="V652" s="1026"/>
      <c r="W652" s="1025"/>
      <c r="X652" s="1026"/>
      <c r="Y652" s="1026"/>
      <c r="Z652" s="1025"/>
      <c r="AA652" s="1026"/>
      <c r="AB652" s="1025"/>
      <c r="AC652" s="1025"/>
      <c r="AD652" s="1025"/>
      <c r="AE652" s="1026"/>
      <c r="AF652" s="1025"/>
      <c r="AG652" s="1025"/>
    </row>
    <row r="653" spans="1:33">
      <c r="A653" s="1026"/>
      <c r="B653" s="1026"/>
      <c r="C653" s="1025"/>
      <c r="D653" s="1025"/>
      <c r="E653" s="1025"/>
      <c r="F653" s="1025"/>
      <c r="G653" s="1025"/>
      <c r="H653" s="1025"/>
      <c r="I653" s="1025"/>
      <c r="J653" s="1026"/>
      <c r="K653" s="1025"/>
      <c r="L653" s="1025"/>
      <c r="M653" s="1069"/>
      <c r="N653" s="1026"/>
      <c r="O653" s="1026"/>
      <c r="P653" s="1026"/>
      <c r="Q653" s="1026"/>
      <c r="R653" s="1025"/>
      <c r="S653" s="1025"/>
      <c r="T653" s="1026"/>
      <c r="U653" s="1026"/>
      <c r="V653" s="1026"/>
      <c r="W653" s="1025"/>
      <c r="X653" s="1026"/>
      <c r="Y653" s="1026"/>
      <c r="Z653" s="1025"/>
      <c r="AA653" s="1026"/>
      <c r="AB653" s="1025"/>
      <c r="AC653" s="1025"/>
      <c r="AD653" s="1025"/>
      <c r="AE653" s="1026"/>
      <c r="AF653" s="1025"/>
      <c r="AG653" s="1025"/>
    </row>
    <row r="654" spans="1:33">
      <c r="A654" s="1026"/>
      <c r="B654" s="1026"/>
      <c r="C654" s="1025"/>
      <c r="D654" s="1025"/>
      <c r="E654" s="1025"/>
      <c r="F654" s="1025"/>
      <c r="G654" s="1025"/>
      <c r="H654" s="1025"/>
      <c r="I654" s="1025"/>
      <c r="J654" s="1026"/>
      <c r="K654" s="1025"/>
      <c r="L654" s="1025"/>
      <c r="M654" s="1069"/>
      <c r="N654" s="1026"/>
      <c r="O654" s="1026"/>
      <c r="P654" s="1026"/>
      <c r="Q654" s="1026"/>
      <c r="R654" s="1025"/>
      <c r="S654" s="1025"/>
      <c r="T654" s="1026"/>
      <c r="U654" s="1026"/>
      <c r="V654" s="1026"/>
      <c r="W654" s="1025"/>
      <c r="X654" s="1026"/>
      <c r="Y654" s="1026"/>
      <c r="Z654" s="1025"/>
      <c r="AA654" s="1026"/>
      <c r="AB654" s="1025"/>
      <c r="AC654" s="1025"/>
      <c r="AD654" s="1025"/>
      <c r="AE654" s="1026"/>
      <c r="AF654" s="1025"/>
      <c r="AG654" s="1025"/>
    </row>
    <row r="655" spans="1:33">
      <c r="A655" s="1026"/>
      <c r="B655" s="1026"/>
      <c r="C655" s="1025"/>
      <c r="D655" s="1025"/>
      <c r="E655" s="1025"/>
      <c r="F655" s="1025"/>
      <c r="G655" s="1025"/>
      <c r="H655" s="1025"/>
      <c r="I655" s="1025"/>
      <c r="J655" s="1026"/>
      <c r="K655" s="1025"/>
      <c r="L655" s="1025"/>
      <c r="M655" s="1069"/>
      <c r="N655" s="1026"/>
      <c r="O655" s="1026"/>
      <c r="P655" s="1026"/>
      <c r="Q655" s="1026"/>
      <c r="R655" s="1025"/>
      <c r="S655" s="1025"/>
      <c r="T655" s="1026"/>
      <c r="U655" s="1026"/>
      <c r="V655" s="1026"/>
      <c r="W655" s="1025"/>
      <c r="X655" s="1026"/>
      <c r="Y655" s="1026"/>
      <c r="Z655" s="1025"/>
      <c r="AA655" s="1026"/>
      <c r="AB655" s="1025"/>
      <c r="AC655" s="1025"/>
      <c r="AD655" s="1025"/>
      <c r="AE655" s="1026"/>
      <c r="AF655" s="1025"/>
      <c r="AG655" s="1025"/>
    </row>
    <row r="656" spans="1:33">
      <c r="A656" s="1026"/>
      <c r="B656" s="1026"/>
      <c r="C656" s="1025"/>
      <c r="D656" s="1025"/>
      <c r="E656" s="1025"/>
      <c r="F656" s="1025"/>
      <c r="G656" s="1025"/>
      <c r="H656" s="1025"/>
      <c r="I656" s="1025"/>
      <c r="J656" s="1026"/>
      <c r="K656" s="1025"/>
      <c r="L656" s="1025"/>
      <c r="M656" s="1069"/>
      <c r="N656" s="1026"/>
      <c r="O656" s="1026"/>
      <c r="P656" s="1026"/>
      <c r="Q656" s="1026"/>
      <c r="R656" s="1025"/>
      <c r="S656" s="1025"/>
      <c r="T656" s="1026"/>
      <c r="U656" s="1026"/>
      <c r="V656" s="1026"/>
      <c r="W656" s="1025"/>
      <c r="X656" s="1026"/>
      <c r="Y656" s="1026"/>
      <c r="Z656" s="1025"/>
      <c r="AA656" s="1026"/>
      <c r="AB656" s="1025"/>
      <c r="AC656" s="1025"/>
      <c r="AD656" s="1025"/>
      <c r="AE656" s="1026"/>
      <c r="AF656" s="1025"/>
      <c r="AG656" s="1025"/>
    </row>
    <row r="657" spans="1:33">
      <c r="A657" s="1026"/>
      <c r="B657" s="1026"/>
      <c r="C657" s="1025"/>
      <c r="D657" s="1025"/>
      <c r="E657" s="1025"/>
      <c r="F657" s="1025"/>
      <c r="G657" s="1025"/>
      <c r="H657" s="1025"/>
      <c r="I657" s="1025"/>
      <c r="J657" s="1026"/>
      <c r="K657" s="1025"/>
      <c r="L657" s="1025"/>
      <c r="M657" s="1069"/>
      <c r="N657" s="1026"/>
      <c r="O657" s="1026"/>
      <c r="P657" s="1026"/>
      <c r="Q657" s="1026"/>
      <c r="R657" s="1025"/>
      <c r="S657" s="1025"/>
      <c r="T657" s="1026"/>
      <c r="U657" s="1026"/>
      <c r="V657" s="1026"/>
      <c r="W657" s="1025"/>
      <c r="X657" s="1026"/>
      <c r="Y657" s="1026"/>
      <c r="Z657" s="1025"/>
      <c r="AA657" s="1026"/>
      <c r="AB657" s="1025"/>
      <c r="AC657" s="1025"/>
      <c r="AD657" s="1025"/>
      <c r="AE657" s="1026"/>
      <c r="AF657" s="1025"/>
      <c r="AG657" s="1025"/>
    </row>
    <row r="658" spans="1:33">
      <c r="A658" s="1026"/>
      <c r="B658" s="1026"/>
      <c r="C658" s="1025"/>
      <c r="D658" s="1025"/>
      <c r="E658" s="1025"/>
      <c r="F658" s="1025"/>
      <c r="G658" s="1025"/>
      <c r="H658" s="1025"/>
      <c r="I658" s="1025"/>
      <c r="J658" s="1026"/>
      <c r="K658" s="1025"/>
      <c r="L658" s="1025"/>
      <c r="M658" s="1069"/>
      <c r="N658" s="1026"/>
      <c r="O658" s="1026"/>
      <c r="P658" s="1026"/>
      <c r="Q658" s="1026"/>
      <c r="R658" s="1025"/>
      <c r="S658" s="1025"/>
      <c r="T658" s="1026"/>
      <c r="U658" s="1026"/>
      <c r="V658" s="1026"/>
      <c r="W658" s="1025"/>
      <c r="X658" s="1026"/>
      <c r="Y658" s="1026"/>
      <c r="Z658" s="1025"/>
      <c r="AA658" s="1026"/>
      <c r="AB658" s="1025"/>
      <c r="AC658" s="1025"/>
      <c r="AD658" s="1025"/>
      <c r="AE658" s="1026"/>
      <c r="AF658" s="1025"/>
      <c r="AG658" s="1025"/>
    </row>
    <row r="659" spans="1:33">
      <c r="A659" s="1026"/>
      <c r="B659" s="1026"/>
      <c r="C659" s="1025"/>
      <c r="D659" s="1025"/>
      <c r="E659" s="1025"/>
      <c r="F659" s="1025"/>
      <c r="G659" s="1025"/>
      <c r="H659" s="1025"/>
      <c r="I659" s="1025"/>
      <c r="J659" s="1026"/>
      <c r="K659" s="1025"/>
      <c r="L659" s="1025"/>
      <c r="M659" s="1069"/>
      <c r="N659" s="1026"/>
      <c r="O659" s="1026"/>
      <c r="P659" s="1026"/>
      <c r="Q659" s="1026"/>
      <c r="R659" s="1025"/>
      <c r="S659" s="1025"/>
      <c r="T659" s="1026"/>
      <c r="U659" s="1026"/>
      <c r="V659" s="1026"/>
      <c r="W659" s="1025"/>
      <c r="X659" s="1026"/>
      <c r="Y659" s="1026"/>
      <c r="Z659" s="1025"/>
      <c r="AA659" s="1026"/>
      <c r="AB659" s="1025"/>
      <c r="AC659" s="1025"/>
      <c r="AD659" s="1025"/>
      <c r="AE659" s="1026"/>
      <c r="AF659" s="1025"/>
      <c r="AG659" s="1025"/>
    </row>
  </sheetData>
  <sheetProtection algorithmName="SHA-512" hashValue="vTm2KW5cKcE/q6b3oyl0FBVnBYoQUuvWxHWwx1sqrvh55laeh8hYSw83wc9ytiBkrKv6FPW64VJYapTSuusz6A==" saltValue="Dz81BTUIBdzoElBcZGaOtg==" spinCount="100000" sheet="1" objects="1" scenarios="1"/>
  <autoFilter ref="A2:AH143" xr:uid="{514995F9-C94E-4BDE-B63A-298B405A8DC5}"/>
  <conditionalFormatting sqref="F3:F13 F16:F59 G14:G15">
    <cfRule type="duplicateValues" dxfId="58" priority="185"/>
  </conditionalFormatting>
  <conditionalFormatting sqref="F86">
    <cfRule type="duplicateValues" dxfId="57" priority="34"/>
  </conditionalFormatting>
  <conditionalFormatting sqref="F89">
    <cfRule type="duplicateValues" dxfId="56" priority="24"/>
    <cfRule type="duplicateValues" dxfId="55" priority="25"/>
  </conditionalFormatting>
  <conditionalFormatting sqref="F104">
    <cfRule type="duplicateValues" dxfId="54" priority="32"/>
  </conditionalFormatting>
  <conditionalFormatting sqref="F113">
    <cfRule type="duplicateValues" dxfId="53" priority="41"/>
  </conditionalFormatting>
  <conditionalFormatting sqref="F130:F131">
    <cfRule type="duplicateValues" dxfId="52" priority="203"/>
    <cfRule type="duplicateValues" dxfId="51" priority="202"/>
  </conditionalFormatting>
  <conditionalFormatting sqref="F133 F117:F119 H115 F112:F113 F123:F126 F128:F129 F1:F85 F87:F88 F90:F104 F144:F1048576">
    <cfRule type="duplicateValues" dxfId="50" priority="107"/>
    <cfRule type="duplicateValues" dxfId="49" priority="106"/>
  </conditionalFormatting>
  <conditionalFormatting sqref="F135">
    <cfRule type="duplicateValues" dxfId="48" priority="21"/>
  </conditionalFormatting>
  <conditionalFormatting sqref="F137">
    <cfRule type="duplicateValues" dxfId="47" priority="19"/>
  </conditionalFormatting>
  <conditionalFormatting sqref="F139">
    <cfRule type="duplicateValues" dxfId="46" priority="16"/>
    <cfRule type="duplicateValues" dxfId="45" priority="17"/>
    <cfRule type="duplicateValues" dxfId="44" priority="18"/>
  </conditionalFormatting>
  <conditionalFormatting sqref="F140">
    <cfRule type="duplicateValues" dxfId="43" priority="13"/>
    <cfRule type="duplicateValues" dxfId="42" priority="11"/>
    <cfRule type="duplicateValues" dxfId="41" priority="12"/>
  </conditionalFormatting>
  <conditionalFormatting sqref="F141">
    <cfRule type="duplicateValues" dxfId="40" priority="6"/>
    <cfRule type="duplicateValues" dxfId="39" priority="7"/>
    <cfRule type="duplicateValues" dxfId="38" priority="8"/>
  </conditionalFormatting>
  <conditionalFormatting sqref="F142">
    <cfRule type="duplicateValues" dxfId="37" priority="2"/>
    <cfRule type="duplicateValues" dxfId="36" priority="3"/>
  </conditionalFormatting>
  <conditionalFormatting sqref="G52:G59 G3:G13 G16:G50 H15">
    <cfRule type="duplicateValues" dxfId="35" priority="97"/>
  </conditionalFormatting>
  <conditionalFormatting sqref="G89">
    <cfRule type="duplicateValues" dxfId="34" priority="23"/>
  </conditionalFormatting>
  <conditionalFormatting sqref="G104">
    <cfRule type="duplicateValues" dxfId="33" priority="33"/>
  </conditionalFormatting>
  <conditionalFormatting sqref="G113">
    <cfRule type="duplicateValues" dxfId="32" priority="42"/>
  </conditionalFormatting>
  <conditionalFormatting sqref="G130:G131">
    <cfRule type="duplicateValues" dxfId="31" priority="213"/>
  </conditionalFormatting>
  <conditionalFormatting sqref="G133 G117:G119 G112:G113 G1:G50 H114 G123:G126 G128:G129 G52:G88 G99:G104 G90:G97 G144:G1048576">
    <cfRule type="duplicateValues" dxfId="30" priority="53"/>
  </conditionalFormatting>
  <conditionalFormatting sqref="G135">
    <cfRule type="duplicateValues" dxfId="29" priority="22"/>
  </conditionalFormatting>
  <conditionalFormatting sqref="G137">
    <cfRule type="duplicateValues" dxfId="28" priority="20"/>
  </conditionalFormatting>
  <conditionalFormatting sqref="G139">
    <cfRule type="duplicateValues" dxfId="27" priority="15"/>
    <cfRule type="duplicateValues" dxfId="26" priority="14"/>
  </conditionalFormatting>
  <conditionalFormatting sqref="G140">
    <cfRule type="duplicateValues" dxfId="25" priority="10"/>
    <cfRule type="duplicateValues" dxfId="24" priority="9"/>
  </conditionalFormatting>
  <conditionalFormatting sqref="G141">
    <cfRule type="duplicateValues" dxfId="23" priority="4"/>
    <cfRule type="duplicateValues" dxfId="22" priority="5"/>
  </conditionalFormatting>
  <conditionalFormatting sqref="G142">
    <cfRule type="duplicateValues" dxfId="21" priority="1"/>
  </conditionalFormatting>
  <conditionalFormatting sqref="G98:H98">
    <cfRule type="duplicateValues" dxfId="20" priority="49"/>
    <cfRule type="duplicateValues" dxfId="19" priority="50"/>
  </conditionalFormatting>
  <conditionalFormatting sqref="H97">
    <cfRule type="duplicateValues" dxfId="18" priority="52"/>
  </conditionalFormatting>
  <conditionalFormatting sqref="H99">
    <cfRule type="duplicateValues" dxfId="17" priority="47"/>
    <cfRule type="duplicateValues" dxfId="16" priority="48"/>
  </conditionalFormatting>
  <conditionalFormatting sqref="H103">
    <cfRule type="duplicateValues" dxfId="15" priority="133"/>
  </conditionalFormatting>
  <conditionalFormatting sqref="H112">
    <cfRule type="duplicateValues" dxfId="14" priority="44"/>
    <cfRule type="duplicateValues" dxfId="13" priority="45"/>
  </conditionalFormatting>
  <conditionalFormatting sqref="H117">
    <cfRule type="duplicateValues" dxfId="12" priority="39"/>
    <cfRule type="duplicateValues" dxfId="11" priority="40"/>
  </conditionalFormatting>
  <conditionalFormatting sqref="H118">
    <cfRule type="duplicateValues" dxfId="10" priority="37"/>
    <cfRule type="duplicateValues" dxfId="9" priority="38"/>
  </conditionalFormatting>
  <conditionalFormatting sqref="H119">
    <cfRule type="duplicateValues" dxfId="8" priority="35"/>
    <cfRule type="duplicateValues" dxfId="7" priority="36"/>
  </conditionalFormatting>
  <dataValidations count="7">
    <dataValidation type="list" allowBlank="1" showInputMessage="1" showErrorMessage="1" sqref="I69 K43 I91 K135" xr:uid="{AE35AB8F-B7DD-4639-BCB9-AEBCBEA43D8A}">
      <formula1>"2026, 2027,2025"</formula1>
    </dataValidation>
    <dataValidation type="list" allowBlank="1" showInputMessage="1" showErrorMessage="1" sqref="O43 O91 R37:R40 R88 O93 R3:R31 R82:R86 R96:R103 R60:R72 R43:R58 R74:R80 O135 R144:R1048576 R138:R142 R105:R135" xr:uid="{F750FF3D-C7E4-47A6-B48A-B2FBDFFF81F7}">
      <formula1>"High, Medium, Low"</formula1>
    </dataValidation>
    <dataValidation allowBlank="1" showInputMessage="1" showErrorMessage="1" sqref="O2 O45:O47 O37 O92 O55:O59 O6:O27 O130:O131 O75:O84 O61:O72 O35 O143" xr:uid="{5F97A457-22F4-42CB-B38C-D01C8A930AC2}"/>
    <dataValidation type="list" allowBlank="1" showInputMessage="1" showErrorMessage="1" sqref="H69 I14 H26 H91 J3:J44 J88:J93 J46:J86 J144:J1048576 J137:J142 J95:J135" xr:uid="{0E18C598-BD6E-4FD2-B3DB-11B450EA9874}">
      <formula1>"1, 2, 3, 4, 5, 6, 7, 8, 9, 10, 11, 12"</formula1>
    </dataValidation>
    <dataValidation type="list" allowBlank="1" showInputMessage="1" showErrorMessage="1" sqref="S92 Q93:Q94 T95 S104 Y88:Y103 Q90:Q91 Y3:Y86 Y144:Y1048576 Y105:Y135 Y137:Y142" xr:uid="{1F11B85C-D205-4983-99C5-FE6208224BE8}">
      <formula1>"Yes, No"</formula1>
    </dataValidation>
    <dataValidation type="list" allowBlank="1" showInputMessage="1" showErrorMessage="1" sqref="L61:L64 L43:L44 L11:L12 M37 L3:L4 M68 L75 L79 L86 L93 L95:L102 L142:L1048576 L68:L71 L88:L91 L48:L54 L125:L132 M35 L134:L135 L138:L140 L105:L123" xr:uid="{A11A8D56-CC61-4A3C-83C6-AD948E12EC75}">
      <formula1>"New, Enhancement, Bugs, Compliance, Carry Over"</formula1>
    </dataValidation>
    <dataValidation type="list" allowBlank="1" showInputMessage="1" showErrorMessage="1" sqref="P93:P94 R92 X88:X94 X3:X86 X96:X103 R104 P90:P91 R89 X144:X1048576 V136 X137:X142 X105:X135" xr:uid="{3EE48FAD-537A-464E-8554-99943B6241E3}">
      <formula1>"0, 1, 2, 3, 4, 5, 6, 7, 8, 9, 10, 11, 12"</formula1>
    </dataValidation>
  </dataValidations>
  <hyperlinks>
    <hyperlink ref="AD3" r:id="rId1" display="https://pmicloud.sharepoint.com/:p:/r/teams/Comm.Deployment-Deployment-ID/Shared Documents/00. COMM_DEPLOYMENT/06. SPRINT/1. Sprint 2026/BRD 2026/Sprint 3 - BRD - Compile/Sprint 3 2026 - MyHero/Split Invoice Tax %26 Non Tax.pptx?d=wdddf0bb7b29c4f778940cd934490695e&amp;csf=1&amp;web=1&amp;e=orMppP" xr:uid="{8EB06388-4BB9-49CC-8358-867FEC20F866}"/>
    <hyperlink ref="S51" r:id="rId2" xr:uid="{0DDFE1CB-629F-448B-BD0C-1E40454603F9}"/>
    <hyperlink ref="S36" r:id="rId3" xr:uid="{0BF47AF0-EF51-484B-988D-0AF8EC5687B0}"/>
    <hyperlink ref="S34" r:id="rId4" xr:uid="{F0E7A017-78A5-42E9-9ABE-9FFC7C382359}"/>
    <hyperlink ref="S37" r:id="rId5" xr:uid="{BAF1E8EE-01A7-4CD2-ABC8-EE6E1439A1D7}"/>
    <hyperlink ref="AD47" r:id="rId6" display="../../../:p:/g/personal/rtjandra_pmintl_net/IQDwepYzlGFDRpDhVq3JYbHuASpuytPI_lhvGQ5lsgOr8xE?e=xBNvMD" xr:uid="{840C4E75-E09B-49C2-8FFE-FF3F71011654}"/>
    <hyperlink ref="AD46" r:id="rId7" display="../../../:p:/r/personal/rtjandra_pmintl_net/Documents/Documents/BRD 2026/BRD_PH_UIUX Revamp (Ph1).pptx?d=w885b731320664603964b3e60ab549f4f&amp;csf=1&amp;web=1&amp;e=XLURPg" xr:uid="{02D334AC-E305-400A-8477-8EE17073FD09}"/>
    <hyperlink ref="AD8" r:id="rId8" display="https://pmicloud.sharepoint.com/:p:/r/teams/Comm.Deployment-Deployment-ID/Shared Documents/00. COMM_DEPLOYMENT/06. SPRINT/1. Sprint 2026/BRD 2026/Sprint 3 - BRD - Compile/Sprint 3 2026 - MyHero/BRD - FMCG V2V.pptx?d=w4876430c8cba47aa93d3d039681dad92&amp;csf=1&amp;web=1&amp;e=dIR9V8" xr:uid="{7799EAE3-F6C5-4CA5-A2AB-49A1086A9BAE}"/>
    <hyperlink ref="AD16" r:id="rId9" display="https://pmicloud.sharepoint.com/:p:/r/teams/Comm.Deployment-Deployment-ID/Shared Documents/00. COMM_DEPLOYMENT/06. SPRINT/1. Sprint 2026/BRD 2026/Sprint 3 - BRD - Compile/Sprint 3 2026 - MyHero/BRD - Report Filter Business Model.pptx?d=w89c65e47670b42baaefef4d78a0f870b&amp;csf=1&amp;web=1&amp;e=gyPxDC" xr:uid="{9B652E12-8A80-46B8-88E1-1A24DDDF0848}"/>
    <hyperlink ref="AD18" r:id="rId10" display="https://pmicloud.sharepoint.com/:p:/r/teams/Comm.Deployment-Deployment-ID/_layouts/15/Doc.aspx?sourcedoc=%7BC94BF00D-574A-4C7C-8E3D-CA3D8749CF22%7D&amp;file=BRD%20-%20My%20Hero%20Customer%20Data%20Privacy.pptx&amp;action=edit&amp;mobileredirect=true" xr:uid="{A19EF90C-B86F-43F1-8320-5BFCB72D4ACB}"/>
    <hyperlink ref="AD17" r:id="rId11" display="https://pmicloud.sharepoint.com/:p:/r/teams/Comm.Deployment-Deployment-ID/Shared Documents/00. COMM_DEPLOYMENT/06. SPRINT/1. Sprint 2026/BRD 2026/Sprint 3 - BRD - Compile/Sprint 3 2026 - MyHero/BRD - Adjust product category to Busn Model.pptx?d=w2125b1ff09b2407f8637e6bf2aeb9c98&amp;csf=1&amp;web=1&amp;e=4UE7oE" xr:uid="{55DBBDF8-FE59-49D5-BA11-DF090E8962E5}"/>
    <hyperlink ref="S64" r:id="rId12" xr:uid="{AD5338E1-55FC-47B7-A1D7-F4B370AE91B9}"/>
    <hyperlink ref="S29" r:id="rId13" display="https://jira.app.pconnect.biz/browse/CDE-46812" xr:uid="{F3C73345-1A86-43E9-A165-CA9347C19A88}"/>
    <hyperlink ref="S30" r:id="rId14" display="https://jira.app.pconnect.biz/browse/CDE-48550" xr:uid="{5C2F3510-5BEA-4D42-BB58-8BE0DE816A7B}"/>
    <hyperlink ref="S86" r:id="rId15" display="https://jira.app.pconnect.biz/browse/CDE-49319" xr:uid="{3B560EE3-6770-47D2-AD21-79B28A7161C3}"/>
    <hyperlink ref="AD19" r:id="rId16" display="https://pmicloud.sharepoint.com/:p:/r/teams/Comm.Deployment-Deployment-ID/Shared Documents/00. COMM_DEPLOYMENT/06. SPRINT/1. Sprint 2026/BRD 2026/Sprint 3 - BRD - Compile/Sprint 3 2026 - MyHero/BRD Enhancement and Revision for Batch JOB SOX SAP vs AYO Panamas.pptx?d=w9de96fc475e942b086067072383c6c1e&amp;csf=1&amp;web=1&amp;e=rhQp77" xr:uid="{DC42FAA5-5269-4981-A43C-CE76EFE3F2EB}"/>
    <hyperlink ref="AD20" r:id="rId17" display="https://pmicloud.sharepoint.com/:p:/r/teams/Comm.Deployment-Deployment-ID/Shared Documents/00. COMM_DEPLOYMENT/06. SPRINT/1. Sprint 2026/BRD 2026/Sprint 3 - BRD - Compile/Sprint 3 2026 - MyHero/BRD Enhancement and Revision for Updating Batch Job Processing Time for SOX SO Autoreport (Panamas).pptx?d=w8d0e5d38fd1740f699bc2b338a2e8406&amp;csf=1&amp;web=1&amp;e=kihTqf" xr:uid="{F8F8BEB2-ADA7-4492-A163-477C62E1E67D}"/>
    <hyperlink ref="AD98" r:id="rId18" display="https://pmicloud.sharepoint.com/:p:/r/teams/Comm.Deployment-Deployment-ID/Shared Documents/00. COMM_DEPLOYMENT/06. SPRINT/1. Sprint 2026/BRD 2026/Sprint 2 - BRD - Compile/Sprint 2 2026 - MyHero/BRD Migrate Menu Principal to MYHERO BE.pptx?d=wb34955f7029c4ba482a7e5807cb3d4f7&amp;csf=1&amp;web=1&amp;e=LLlobC" xr:uid="{2BB35B69-E4F4-43F5-8216-589DB78527A4}"/>
    <hyperlink ref="AD129" r:id="rId19" display="https://pmicloud.sharepoint.com/:p:/r/teams/Comm.Deployment-Deployment-ID/Shared Documents/00. COMM_DEPLOYMENT/06. SPRINT/1. Sprint 2026/BRD 2026/Sprint 3 - BRD - Compile/Sprint 3 2026 - B2B - Toko, Principal, CITA, MITA, Mitra, Mitra Order/BRD - Coretax Integration Config - AYO Toko SFP update VAT.pptx?d=w9e67581c304946199705a1b7ad6321ba&amp;csf=1&amp;web=1&amp;e=DKuYxw" xr:uid="{EE3F7AA5-8C80-49AE-887C-D5FEB473753D}"/>
    <hyperlink ref="AD99" r:id="rId20" xr:uid="{99B880FD-4424-43A9-B332-A309B2F661EA}"/>
    <hyperlink ref="AD100" r:id="rId21" xr:uid="{5CAA3CE0-59F0-4B9C-A973-1D2DF744934F}"/>
    <hyperlink ref="AD101" r:id="rId22" xr:uid="{FE010496-98DA-4E15-AFF0-32EF51900B52}"/>
    <hyperlink ref="AD102" r:id="rId23" xr:uid="{38BC6C06-9FB9-4D16-8CC7-A48695C8481A}"/>
    <hyperlink ref="AD103" r:id="rId24" xr:uid="{A160AAA0-4E02-4659-BA98-BA856F675D64}"/>
    <hyperlink ref="AD125" r:id="rId25" display="https://pmicloud.sharepoint.com/:p:/r/teams/Comm.Deployment-Deployment-ID/Shared%20Documents/00.%20COMM_DEPLOYMENT/06.%20SPRINT/1.%20Sprint%202026/BRD%202026/Sprint%203%20-%20BRD%20-%20Compile/Sprint%203%202026%20-%20B2B%20-%20Toko,%20Principal,%20CITA,%20MITA,%20Mitra,%20Mitra%20Order/Sprint%203%202026%20-%20AYO%20Mitra%20Order%20-%20BPPB.pptx?d=wc9fd1b7a851340899a92eda6c00784cc&amp;csf=1&amp;web=1&amp;e=p2kQ6t" xr:uid="{BA1A4A6B-36C0-403A-8D97-01376192A70A}"/>
    <hyperlink ref="AD126" r:id="rId26" display="https://pmicloud.sharepoint.com/:p:/r/teams/Comm.Deployment-Deployment-ID/Shared%20Documents/00.%20COMM_DEPLOYMENT/06.%20SPRINT/1.%20Sprint%202026/BRD%202026/Sprint%203%20-%20BRD%20-%20Compile/Sprint%203%202026%20-%20B2B%20-%20Toko,%20Principal,%20CITA,%20MITA,%20Mitra,%20Mitra%20Order/Sprint%203%202026%20-%20AYO%20Mitra%20Order%20-%20Sync%20Upload%20Improvement.pptx?d=w64637866817f42fe97dc0805db2d4437&amp;csf=1&amp;web=1&amp;e=yEGNS5" xr:uid="{79A52AF4-E387-4D24-ACA2-9A7A9C942595}"/>
    <hyperlink ref="AD128" r:id="rId27" display="https://pmicloud.sharepoint.com/:p:/r/teams/Comm.Deployment-Deployment-ID/Shared Documents/00. COMM_DEPLOYMENT/06. SPRINT/1. Sprint 2026/BRD 2026/Sprint 3 - BRD - Compile/Sprint 3 2026 - MyHero/BRD WEE Pre Order (Delivery Date Revision) - 2026.pptx?d=w48c7fa7fe6b14e818a3b79b981db2e10&amp;csf=1&amp;web=1&amp;e=L9r8ky" xr:uid="{790759B7-0187-4F05-9436-6702DB9090D0}"/>
    <hyperlink ref="AD127" r:id="rId28" display="https://pmicloud.sharepoint.com/:p:/r/teams/Comm.Deployment-Deployment-ID/Shared Documents/00. COMM_DEPLOYMENT/06. SPRINT/1. Sprint 2026/BRD 2026/Sprint 3 - BRD - Compile/Sprint 3 2026 - B2B - Toko, Principal, CITA, MITA, Mitra, Mitra Order/BRD - AYO Toko SFP - Calibrating ACL in AYO Toko Post%E2%80%91Implementation of ACL from iSMS.pptx?d=w1a7fa7f7585b4173a9db3b7ce42cc920&amp;csf=1&amp;web=1&amp;e=qwO52I" xr:uid="{ECA73B76-52C4-4B2D-A90F-01BB88BA2771}"/>
    <hyperlink ref="AD104" r:id="rId29" xr:uid="{92BE2852-5C67-46E5-AE04-26ABD4D697DA}"/>
    <hyperlink ref="AD122" r:id="rId30" display="https://pmicloud.sharepoint.com/:p:/r/teams/Comm.Deployment-Deployment-ID/Shared%20Documents/00.%20COMM_DEPLOYMENT/06.%20SPRINT/1.%20Sprint%202026/BRD%202026/Sprint%203%20-%20BRD%20-%20Compile/Sprint%203%202026%20-%20B2B%20-%20Toko,%20Principal,%20CITA,%20MITA,%20Mitra,%20Mitra%20Order/BRD%20-%20AYO%20Principal%20-%20Gemini%20AI%203.0%20API.pptx?d=wad1d46576e994c1bbfb3e6cf81b1b165&amp;csf=1&amp;web=1&amp;e=GVJ9RU&amp;isSPOFile=1&amp;xsdata=MDV8MDJ8fDJlMTZhODk3ZDhlYTRiNjI1NDU0MDhkZTZhZTU4N2ZlfDhiODZhNjVlM2MzYTQ0MDY4YWMzMTlhNmI1Y2M1MmJjfDB8MHw2MzkwNjU3MzExOTQ4MzYwNTJ8VW5rbm93bnxWR1ZoYlhOVFpXTjFjbWwwZVZObGNuWnBZMlY4ZXlKRFFTSTZJbFJsWVcxelgwRlVVRk5sY25acFkyVmZVMUJQVEU5R0lpd2lWaUk2SWpBdU1DNHdNREF3SWl3aVVDSTZJbGRwYmpNeUlpd2lRVTRpT2lKUGRHaGxjaUlzSWxkVUlqb3hNWDA9fDF8TDJOb1lYUnpMekU1T2pjME1UQmtaV1prTFRVME9XSXROREl5TXkxaVpHWmxMVFl4T0RFMlkyWTROelZrWkY5aU9XTmlPR0prTUMxbFlXRXlMVFJsT0RJdFlXTTRPUzA1TTJReU9XTTVOR0ZqT1RKQWRXNXhMbWRpYkM1emNHRmpaWE12YldWemMyRm5aWE12TVRjM01EazNOak14TnpReE9RPT18NWZkMGFjYjJiNGNmNDhmZGRiMmMwOGRlNmFlNTg3ZmR8ZWZhZDczNDZmYzIwNGRmZTk2Y2M1ODZkYzY3ZDRlYTQ%3D&amp;sdata=QXl0YTYwdUJHZW53bmc0SzNwZE9iOER1eEtTTzJpL1NDb2wvZVc2bmwzdz0%3D&amp;ovuser=8b86a65e-3c3a-4406-8ac3-19a6b5cc52bc%2Crhadi6%40PMINTL.NET" xr:uid="{2C31882D-B1DD-4BA3-8987-1DEF58F64165}"/>
  </hyperlinks>
  <pageMargins left="0.7" right="0.7" top="0.75" bottom="0.75" header="0.3" footer="0.3"/>
  <pageSetup orientation="portrait" r:id="rId31"/>
  <legacyDrawing r:id="rId3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291AE-0BE9-4D60-B924-CC671D6D0075}">
  <sheetPr codeName="Sheet46"/>
  <dimension ref="B1:I46"/>
  <sheetViews>
    <sheetView workbookViewId="0">
      <selection activeCell="F30" sqref="F30"/>
    </sheetView>
  </sheetViews>
  <sheetFormatPr defaultRowHeight="14.45"/>
  <cols>
    <col min="8" max="8" width="17.42578125" bestFit="1" customWidth="1"/>
    <col min="9" max="9" width="16.42578125" bestFit="1" customWidth="1"/>
  </cols>
  <sheetData>
    <row r="1" spans="2:9">
      <c r="B1" s="1098" t="s">
        <v>2453</v>
      </c>
      <c r="F1" s="815" t="s">
        <v>2760</v>
      </c>
    </row>
    <row r="2" spans="2:9" ht="29.1">
      <c r="B2" s="823" t="s">
        <v>5829</v>
      </c>
      <c r="F2" s="821" t="s">
        <v>89</v>
      </c>
      <c r="H2" s="1099" t="s">
        <v>2424</v>
      </c>
      <c r="I2" t="s">
        <v>5830</v>
      </c>
    </row>
    <row r="3" spans="2:9" ht="29.1">
      <c r="B3" s="823" t="s">
        <v>5373</v>
      </c>
      <c r="F3" s="1026" t="s">
        <v>89</v>
      </c>
      <c r="H3" s="1100" t="s">
        <v>4531</v>
      </c>
      <c r="I3">
        <v>4</v>
      </c>
    </row>
    <row r="4" spans="2:9" ht="29.1">
      <c r="B4" s="823" t="s">
        <v>5831</v>
      </c>
      <c r="F4" s="1026" t="s">
        <v>89</v>
      </c>
      <c r="H4" s="1100" t="s">
        <v>217</v>
      </c>
      <c r="I4">
        <v>6</v>
      </c>
    </row>
    <row r="5" spans="2:9" ht="29.1">
      <c r="B5" s="823" t="s">
        <v>5832</v>
      </c>
      <c r="F5" s="1026" t="s">
        <v>217</v>
      </c>
      <c r="H5" s="1100" t="s">
        <v>4562</v>
      </c>
      <c r="I5">
        <v>4</v>
      </c>
    </row>
    <row r="6" spans="2:9" ht="29.1">
      <c r="B6" s="823" t="s">
        <v>5833</v>
      </c>
      <c r="F6" s="1026" t="s">
        <v>89</v>
      </c>
      <c r="H6" s="1100" t="s">
        <v>530</v>
      </c>
      <c r="I6">
        <v>1</v>
      </c>
    </row>
    <row r="7" spans="2:9" ht="29.1">
      <c r="B7" s="823" t="s">
        <v>5834</v>
      </c>
      <c r="F7" s="821" t="s">
        <v>217</v>
      </c>
      <c r="H7" s="1100" t="s">
        <v>293</v>
      </c>
      <c r="I7">
        <v>4</v>
      </c>
    </row>
    <row r="8" spans="2:9" ht="43.5">
      <c r="B8" s="1161" t="s">
        <v>5835</v>
      </c>
      <c r="F8" s="821" t="s">
        <v>5836</v>
      </c>
      <c r="H8" s="1100" t="s">
        <v>89</v>
      </c>
      <c r="I8">
        <v>6</v>
      </c>
    </row>
    <row r="9" spans="2:9" ht="43.5">
      <c r="B9" s="1161" t="s">
        <v>5837</v>
      </c>
      <c r="F9" s="821" t="s">
        <v>5836</v>
      </c>
      <c r="H9" s="1100" t="s">
        <v>5836</v>
      </c>
      <c r="I9">
        <v>4</v>
      </c>
    </row>
    <row r="10" spans="2:9" ht="43.5">
      <c r="B10" s="823" t="s">
        <v>5838</v>
      </c>
      <c r="F10" s="821" t="s">
        <v>5836</v>
      </c>
      <c r="H10" s="1100" t="s">
        <v>2169</v>
      </c>
      <c r="I10">
        <v>29</v>
      </c>
    </row>
    <row r="11" spans="2:9" ht="43.5">
      <c r="B11" s="823" t="s">
        <v>5839</v>
      </c>
      <c r="F11" s="821" t="s">
        <v>5836</v>
      </c>
    </row>
    <row r="12" spans="2:9" ht="29.1">
      <c r="B12" s="823" t="s">
        <v>5840</v>
      </c>
      <c r="F12" s="1026" t="s">
        <v>4531</v>
      </c>
    </row>
    <row r="13" spans="2:9" ht="29.1">
      <c r="B13" s="823" t="s">
        <v>5841</v>
      </c>
      <c r="F13" s="1026" t="s">
        <v>4562</v>
      </c>
    </row>
    <row r="14" spans="2:9" ht="29.1">
      <c r="B14" s="823" t="s">
        <v>5379</v>
      </c>
      <c r="F14" s="1076" t="s">
        <v>217</v>
      </c>
    </row>
    <row r="15" spans="2:9" ht="29.1">
      <c r="B15" s="823" t="s">
        <v>5777</v>
      </c>
      <c r="F15" s="1058" t="s">
        <v>4562</v>
      </c>
    </row>
    <row r="16" spans="2:9" ht="29.1">
      <c r="B16" s="823" t="s">
        <v>5388</v>
      </c>
      <c r="F16" s="1076" t="s">
        <v>4562</v>
      </c>
    </row>
    <row r="17" spans="2:6" ht="29.1">
      <c r="B17" s="823" t="s">
        <v>5395</v>
      </c>
      <c r="F17" s="821" t="s">
        <v>89</v>
      </c>
    </row>
    <row r="18" spans="2:6" ht="29.1">
      <c r="B18" s="823" t="s">
        <v>5842</v>
      </c>
      <c r="F18" s="821" t="s">
        <v>217</v>
      </c>
    </row>
    <row r="19" spans="2:6" ht="29.1">
      <c r="B19" s="823" t="s">
        <v>5843</v>
      </c>
      <c r="F19" s="821" t="s">
        <v>217</v>
      </c>
    </row>
    <row r="20" spans="2:6" ht="29.1">
      <c r="B20" s="823" t="s">
        <v>5844</v>
      </c>
      <c r="F20" s="821" t="s">
        <v>4531</v>
      </c>
    </row>
    <row r="21" spans="2:6" ht="29.1">
      <c r="B21" s="823" t="s">
        <v>5845</v>
      </c>
      <c r="F21" s="821" t="s">
        <v>293</v>
      </c>
    </row>
    <row r="22" spans="2:6" ht="29.1">
      <c r="B22" s="823" t="s">
        <v>5846</v>
      </c>
      <c r="F22" s="821" t="s">
        <v>530</v>
      </c>
    </row>
    <row r="23" spans="2:6" ht="29.1">
      <c r="B23" s="823" t="s">
        <v>5847</v>
      </c>
      <c r="F23" s="821" t="s">
        <v>4531</v>
      </c>
    </row>
    <row r="24" spans="2:6" ht="29.1">
      <c r="B24" s="823" t="s">
        <v>5848</v>
      </c>
      <c r="F24" s="821" t="s">
        <v>4531</v>
      </c>
    </row>
    <row r="25" spans="2:6" ht="29.1">
      <c r="B25" s="823" t="s">
        <v>5849</v>
      </c>
      <c r="F25" s="821" t="s">
        <v>217</v>
      </c>
    </row>
    <row r="26" spans="2:6" ht="29.1">
      <c r="B26" s="823" t="s">
        <v>5850</v>
      </c>
      <c r="F26" s="821" t="s">
        <v>4562</v>
      </c>
    </row>
    <row r="27" spans="2:6" ht="29.1">
      <c r="B27" s="823" t="s">
        <v>5851</v>
      </c>
      <c r="F27" s="821" t="s">
        <v>89</v>
      </c>
    </row>
    <row r="28" spans="2:6" ht="29.1">
      <c r="B28" s="823" t="s">
        <v>5852</v>
      </c>
      <c r="F28" s="821" t="s">
        <v>293</v>
      </c>
    </row>
    <row r="29" spans="2:6" ht="29.1">
      <c r="B29" s="823" t="s">
        <v>5853</v>
      </c>
      <c r="F29" s="821" t="s">
        <v>293</v>
      </c>
    </row>
    <row r="30" spans="2:6" ht="29.1">
      <c r="B30" s="823" t="s">
        <v>5854</v>
      </c>
      <c r="F30" s="821" t="s">
        <v>293</v>
      </c>
    </row>
    <row r="31" spans="2:6" ht="29.1">
      <c r="B31" s="823" t="s">
        <v>5855</v>
      </c>
    </row>
    <row r="32" spans="2:6" ht="29.1">
      <c r="B32" s="823" t="s">
        <v>5856</v>
      </c>
    </row>
    <row r="33" spans="2:2" ht="29.1">
      <c r="B33" s="823" t="s">
        <v>5857</v>
      </c>
    </row>
    <row r="34" spans="2:2" ht="29.1">
      <c r="B34" s="823" t="s">
        <v>5858</v>
      </c>
    </row>
    <row r="35" spans="2:2" ht="29.1">
      <c r="B35" s="823" t="s">
        <v>5859</v>
      </c>
    </row>
    <row r="36" spans="2:2" ht="29.1">
      <c r="B36" s="823" t="s">
        <v>5860</v>
      </c>
    </row>
    <row r="37" spans="2:2" ht="29.1">
      <c r="B37" s="823" t="s">
        <v>5861</v>
      </c>
    </row>
    <row r="38" spans="2:2" ht="29.1">
      <c r="B38" s="823" t="s">
        <v>5862</v>
      </c>
    </row>
    <row r="39" spans="2:2" ht="29.1">
      <c r="B39" s="823" t="s">
        <v>5863</v>
      </c>
    </row>
    <row r="40" spans="2:2" ht="29.1">
      <c r="B40" s="823" t="s">
        <v>5864</v>
      </c>
    </row>
    <row r="41" spans="2:2" ht="29.1">
      <c r="B41" s="823" t="s">
        <v>5865</v>
      </c>
    </row>
    <row r="42" spans="2:2" ht="29.1">
      <c r="B42" s="823" t="s">
        <v>5866</v>
      </c>
    </row>
    <row r="43" spans="2:2" ht="29.1">
      <c r="B43" s="823" t="s">
        <v>5867</v>
      </c>
    </row>
    <row r="44" spans="2:2" ht="29.1">
      <c r="B44" s="823" t="s">
        <v>5868</v>
      </c>
    </row>
    <row r="45" spans="2:2" ht="29.1">
      <c r="B45" s="823" t="s">
        <v>5869</v>
      </c>
    </row>
    <row r="46" spans="2:2" ht="29.1">
      <c r="B46" s="823" t="s">
        <v>5870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6627E-2047-47E5-90DC-EA2B1B6FAD1F}">
  <sheetPr codeName="Sheet47"/>
  <dimension ref="A1:P5"/>
  <sheetViews>
    <sheetView workbookViewId="0">
      <pane ySplit="1" topLeftCell="A2" activePane="bottomLeft" state="frozen"/>
      <selection pane="bottomLeft" activeCell="P1" sqref="P1"/>
    </sheetView>
  </sheetViews>
  <sheetFormatPr defaultRowHeight="14.45"/>
  <cols>
    <col min="2" max="2" width="16.5703125" bestFit="1" customWidth="1"/>
    <col min="3" max="3" width="12.5703125" bestFit="1" customWidth="1"/>
    <col min="4" max="4" width="25.5703125" style="1077" customWidth="1"/>
    <col min="5" max="6" width="9.42578125" bestFit="1" customWidth="1"/>
    <col min="7" max="7" width="20.42578125" customWidth="1"/>
    <col min="8" max="8" width="17.42578125" customWidth="1"/>
  </cols>
  <sheetData>
    <row r="1" spans="1:16" ht="57.95">
      <c r="A1" s="813" t="s">
        <v>6</v>
      </c>
      <c r="B1" s="813" t="s">
        <v>2145</v>
      </c>
      <c r="C1" s="813" t="s">
        <v>2571</v>
      </c>
      <c r="D1" s="815" t="s">
        <v>2764</v>
      </c>
      <c r="E1" s="815" t="s">
        <v>2765</v>
      </c>
      <c r="F1" s="815" t="s">
        <v>2766</v>
      </c>
      <c r="G1" s="818" t="s">
        <v>2767</v>
      </c>
      <c r="H1" s="818" t="s">
        <v>2768</v>
      </c>
      <c r="I1" s="818" t="s">
        <v>2769</v>
      </c>
      <c r="J1" s="818" t="s">
        <v>2770</v>
      </c>
      <c r="K1" s="818" t="s">
        <v>2771</v>
      </c>
      <c r="L1" s="818" t="s">
        <v>4147</v>
      </c>
      <c r="M1" s="818" t="s">
        <v>2774</v>
      </c>
      <c r="N1" s="818" t="s">
        <v>2391</v>
      </c>
      <c r="O1" s="820" t="s">
        <v>2369</v>
      </c>
      <c r="P1" s="820" t="s">
        <v>999</v>
      </c>
    </row>
    <row r="2" spans="1:16" ht="43.5">
      <c r="A2">
        <v>1</v>
      </c>
      <c r="B2" s="1025" t="s">
        <v>222</v>
      </c>
      <c r="C2" s="1025" t="s">
        <v>222</v>
      </c>
      <c r="D2" s="405" t="s">
        <v>4844</v>
      </c>
      <c r="H2" t="s">
        <v>2944</v>
      </c>
      <c r="I2">
        <v>3</v>
      </c>
      <c r="J2" t="s">
        <v>1315</v>
      </c>
      <c r="K2">
        <v>4</v>
      </c>
      <c r="L2" s="1026"/>
    </row>
    <row r="3" spans="1:16" ht="57.95">
      <c r="A3">
        <v>2</v>
      </c>
      <c r="B3" s="1077" t="s">
        <v>42</v>
      </c>
      <c r="C3" s="1077" t="s">
        <v>42</v>
      </c>
      <c r="D3" s="405" t="s">
        <v>4845</v>
      </c>
      <c r="H3" t="s">
        <v>2944</v>
      </c>
      <c r="I3">
        <v>3</v>
      </c>
      <c r="J3" t="s">
        <v>1315</v>
      </c>
      <c r="K3">
        <v>4</v>
      </c>
      <c r="L3" s="1026"/>
    </row>
    <row r="4" spans="1:16" ht="43.5">
      <c r="A4">
        <v>3</v>
      </c>
      <c r="B4" s="1025" t="s">
        <v>222</v>
      </c>
      <c r="C4" s="1025" t="s">
        <v>222</v>
      </c>
      <c r="D4" s="405" t="s">
        <v>4846</v>
      </c>
      <c r="H4" t="s">
        <v>2944</v>
      </c>
      <c r="I4">
        <v>3</v>
      </c>
      <c r="J4" t="s">
        <v>1315</v>
      </c>
      <c r="K4">
        <v>4</v>
      </c>
    </row>
    <row r="5" spans="1:16" ht="57.95">
      <c r="A5">
        <v>4</v>
      </c>
      <c r="B5" s="1077" t="s">
        <v>42</v>
      </c>
      <c r="C5" s="1077" t="s">
        <v>42</v>
      </c>
      <c r="D5" s="405" t="s">
        <v>4847</v>
      </c>
      <c r="E5" s="1026"/>
      <c r="F5" s="1026"/>
      <c r="H5" s="1025" t="s">
        <v>2944</v>
      </c>
      <c r="I5">
        <v>3</v>
      </c>
      <c r="J5" t="s">
        <v>1315</v>
      </c>
      <c r="K5">
        <v>4</v>
      </c>
      <c r="L5" s="1026"/>
      <c r="M5" s="1025"/>
      <c r="N5" s="1025"/>
      <c r="O5" s="1025"/>
      <c r="P5" s="1026"/>
    </row>
  </sheetData>
  <hyperlinks>
    <hyperlink ref="D3" r:id="rId1" display="https://jira.app.pconnect.biz/browse/CDE-52207" xr:uid="{EF4B7255-2123-4537-9E93-C574DD108AF3}"/>
    <hyperlink ref="D2" r:id="rId2" display="https://jira.app.pconnect.biz/browse/CDE-52209" xr:uid="{EE8DC916-C3BB-4806-A962-56BDB09E59A0}"/>
    <hyperlink ref="D4" r:id="rId3" display="https://jira.app.pconnect.biz/browse/CDE-52210" xr:uid="{C7C895E2-D314-4A3B-A990-73765370C070}"/>
    <hyperlink ref="D5" r:id="rId4" display="https://jira.app.pconnect.biz/browse/CDE-52212" xr:uid="{A91A8950-F137-4015-AC15-6CCCB91F9DF6}"/>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7B5A7-F3D0-4DDB-9FF9-C5876A437B26}">
  <sheetPr codeName="Sheet48" filterMode="1"/>
  <dimension ref="A1:AI138"/>
  <sheetViews>
    <sheetView zoomScale="60" zoomScaleNormal="60" workbookViewId="0">
      <selection activeCell="F140" sqref="F140"/>
    </sheetView>
  </sheetViews>
  <sheetFormatPr defaultColWidth="8.5703125" defaultRowHeight="14.45"/>
  <cols>
    <col min="1" max="1" width="8.5703125" style="821"/>
    <col min="2" max="2" width="15.5703125" style="821" customWidth="1"/>
    <col min="3" max="3" width="14.5703125" style="356" bestFit="1" customWidth="1"/>
    <col min="4" max="4" width="13.5703125" style="356" customWidth="1"/>
    <col min="5" max="5" width="17" style="356" customWidth="1"/>
    <col min="6" max="6" width="32.5703125" style="356" customWidth="1"/>
    <col min="7" max="7" width="39.42578125" style="356" customWidth="1"/>
    <col min="8" max="8" width="32.42578125" style="356" customWidth="1"/>
    <col min="9" max="9" width="35.42578125" style="356" customWidth="1"/>
    <col min="10" max="10" width="14" style="821" customWidth="1"/>
    <col min="11" max="11" width="34.5703125" style="356" customWidth="1"/>
    <col min="12" max="12" width="16" style="356" customWidth="1"/>
    <col min="13" max="13" width="16.42578125" style="1062" customWidth="1"/>
    <col min="14" max="14" width="14.5703125" style="821" customWidth="1"/>
    <col min="15" max="15" width="17" style="821" bestFit="1" customWidth="1"/>
    <col min="16" max="16" width="16.42578125" style="821" bestFit="1" customWidth="1"/>
    <col min="17" max="17" width="17" style="821" customWidth="1"/>
    <col min="18" max="18" width="16" style="356" customWidth="1"/>
    <col min="19" max="19" width="16.5703125" style="356" customWidth="1"/>
    <col min="20" max="22" width="22.5703125" style="821" customWidth="1"/>
    <col min="23" max="23" width="30.5703125" style="821" customWidth="1"/>
    <col min="24" max="24" width="17.5703125" style="821" customWidth="1"/>
    <col min="25" max="25" width="12.42578125" style="821" customWidth="1"/>
    <col min="26" max="26" width="14" style="356" customWidth="1"/>
    <col min="27" max="27" width="19.42578125" style="821" customWidth="1"/>
    <col min="28" max="30" width="22.42578125" style="356" customWidth="1"/>
    <col min="31" max="31" width="13" style="356" customWidth="1"/>
    <col min="32" max="32" width="14.5703125" style="821" hidden="1" customWidth="1"/>
    <col min="33" max="33" width="17" style="356" hidden="1" customWidth="1"/>
    <col min="34" max="34" width="21.5703125" style="356" hidden="1" customWidth="1"/>
    <col min="35" max="35" width="12.5703125" style="356" customWidth="1"/>
    <col min="36" max="16384" width="8.5703125" style="356"/>
  </cols>
  <sheetData>
    <row r="1" spans="1:35" s="812" customFormat="1" ht="10.5">
      <c r="A1" s="806"/>
      <c r="B1" s="1063" t="s">
        <v>2750</v>
      </c>
      <c r="C1" s="806" t="s">
        <v>2406</v>
      </c>
      <c r="D1" s="806" t="s">
        <v>2406</v>
      </c>
      <c r="E1" s="806" t="s">
        <v>2751</v>
      </c>
      <c r="F1" s="806" t="s">
        <v>2406</v>
      </c>
      <c r="G1" s="806" t="s">
        <v>2406</v>
      </c>
      <c r="H1" s="806" t="s">
        <v>2406</v>
      </c>
      <c r="I1" s="806" t="s">
        <v>2406</v>
      </c>
      <c r="J1" s="806" t="s">
        <v>2406</v>
      </c>
      <c r="K1" s="806" t="s">
        <v>2406</v>
      </c>
      <c r="L1" s="806" t="s">
        <v>2406</v>
      </c>
      <c r="M1" s="807" t="s">
        <v>2752</v>
      </c>
      <c r="N1" s="808" t="s">
        <v>2752</v>
      </c>
      <c r="O1" s="808" t="s">
        <v>2753</v>
      </c>
      <c r="P1" s="809" t="s">
        <v>2754</v>
      </c>
      <c r="Q1" s="810" t="s">
        <v>5771</v>
      </c>
      <c r="R1" s="808" t="s">
        <v>2752</v>
      </c>
      <c r="S1" s="808" t="s">
        <v>2752</v>
      </c>
      <c r="T1" s="808" t="s">
        <v>2752</v>
      </c>
      <c r="U1" s="808" t="s">
        <v>2752</v>
      </c>
      <c r="V1" s="811" t="s">
        <v>694</v>
      </c>
      <c r="W1" s="811" t="s">
        <v>694</v>
      </c>
      <c r="X1" s="811" t="s">
        <v>694</v>
      </c>
      <c r="Y1" s="811" t="s">
        <v>694</v>
      </c>
      <c r="Z1" s="811" t="s">
        <v>694</v>
      </c>
      <c r="AA1" s="811" t="s">
        <v>694</v>
      </c>
      <c r="AB1" s="811" t="s">
        <v>694</v>
      </c>
      <c r="AC1" s="811" t="s">
        <v>694</v>
      </c>
      <c r="AD1" s="808" t="s">
        <v>2752</v>
      </c>
      <c r="AF1" s="1063" t="s">
        <v>2750</v>
      </c>
      <c r="AG1" s="1063" t="s">
        <v>2750</v>
      </c>
      <c r="AH1" s="1063" t="s">
        <v>2750</v>
      </c>
    </row>
    <row r="2" spans="1:35" s="820" customFormat="1" ht="29.1">
      <c r="A2" s="813" t="s">
        <v>6</v>
      </c>
      <c r="B2" s="813" t="s">
        <v>2756</v>
      </c>
      <c r="C2" s="813" t="s">
        <v>2145</v>
      </c>
      <c r="D2" s="813" t="s">
        <v>2571</v>
      </c>
      <c r="E2" s="813" t="s">
        <v>2147</v>
      </c>
      <c r="F2" s="813" t="s">
        <v>837</v>
      </c>
      <c r="G2" s="813" t="s">
        <v>10</v>
      </c>
      <c r="H2" s="813" t="s">
        <v>11</v>
      </c>
      <c r="I2" s="813" t="s">
        <v>2550</v>
      </c>
      <c r="J2" s="813" t="s">
        <v>3825</v>
      </c>
      <c r="K2" s="813" t="s">
        <v>2737</v>
      </c>
      <c r="L2" s="813" t="s">
        <v>2422</v>
      </c>
      <c r="M2" s="814" t="s">
        <v>2759</v>
      </c>
      <c r="N2" s="815" t="s">
        <v>2760</v>
      </c>
      <c r="O2" s="815" t="s">
        <v>2761</v>
      </c>
      <c r="P2" s="816" t="s">
        <v>2149</v>
      </c>
      <c r="Q2" s="817" t="s">
        <v>2762</v>
      </c>
      <c r="R2" s="815" t="s">
        <v>2763</v>
      </c>
      <c r="S2" s="815" t="s">
        <v>2764</v>
      </c>
      <c r="T2" s="815" t="s">
        <v>2765</v>
      </c>
      <c r="U2" s="815" t="s">
        <v>2766</v>
      </c>
      <c r="V2" s="818" t="s">
        <v>2767</v>
      </c>
      <c r="W2" s="818" t="s">
        <v>5871</v>
      </c>
      <c r="X2" s="818" t="s">
        <v>2769</v>
      </c>
      <c r="Y2" s="818" t="s">
        <v>2770</v>
      </c>
      <c r="Z2" s="818" t="s">
        <v>2771</v>
      </c>
      <c r="AA2" s="818" t="s">
        <v>4147</v>
      </c>
      <c r="AB2" s="818" t="s">
        <v>2774</v>
      </c>
      <c r="AC2" s="818" t="s">
        <v>2391</v>
      </c>
      <c r="AD2" s="815" t="s">
        <v>2777</v>
      </c>
      <c r="AE2" s="820" t="s">
        <v>2369</v>
      </c>
      <c r="AF2" s="813" t="s">
        <v>2775</v>
      </c>
      <c r="AG2" s="813" t="s">
        <v>2776</v>
      </c>
      <c r="AH2" s="813" t="s">
        <v>2777</v>
      </c>
      <c r="AI2" s="820" t="s">
        <v>5872</v>
      </c>
    </row>
    <row r="3" spans="1:35" ht="107.1" hidden="1" customHeight="1">
      <c r="A3" s="1064" t="s">
        <v>5873</v>
      </c>
      <c r="B3" s="1064" t="s">
        <v>5874</v>
      </c>
      <c r="C3" s="1064" t="s">
        <v>985</v>
      </c>
      <c r="D3" s="1064" t="s">
        <v>1948</v>
      </c>
      <c r="E3" s="1064" t="s">
        <v>2186</v>
      </c>
      <c r="F3" s="1064" t="s">
        <v>5875</v>
      </c>
      <c r="G3" s="1064" t="s">
        <v>5876</v>
      </c>
      <c r="H3" s="1064" t="s">
        <v>5877</v>
      </c>
      <c r="I3" s="1064" t="s">
        <v>5878</v>
      </c>
      <c r="J3" s="1064">
        <v>2</v>
      </c>
      <c r="K3" s="1064" t="s">
        <v>3336</v>
      </c>
      <c r="L3" s="1065" t="s">
        <v>2511</v>
      </c>
      <c r="M3" s="1066">
        <v>45992</v>
      </c>
      <c r="N3" s="1064" t="s">
        <v>4562</v>
      </c>
      <c r="O3" s="1064" t="s">
        <v>5447</v>
      </c>
      <c r="P3" s="1064">
        <v>0</v>
      </c>
      <c r="Q3" s="1064">
        <v>0</v>
      </c>
      <c r="R3" s="1064" t="s">
        <v>5447</v>
      </c>
      <c r="S3" s="1064" t="s">
        <v>5879</v>
      </c>
      <c r="T3" s="1064">
        <v>1</v>
      </c>
      <c r="U3" s="1066">
        <v>46034</v>
      </c>
      <c r="V3" s="1066"/>
      <c r="W3" s="1064" t="s">
        <v>583</v>
      </c>
      <c r="X3" s="1064">
        <v>1</v>
      </c>
      <c r="Y3" s="1064" t="s">
        <v>1315</v>
      </c>
      <c r="Z3" s="1064">
        <v>2</v>
      </c>
      <c r="AA3" s="1064">
        <v>20</v>
      </c>
      <c r="AB3" s="1072" t="s">
        <v>653</v>
      </c>
      <c r="AC3" s="1058"/>
      <c r="AD3" s="1058"/>
      <c r="AE3" s="1067" t="s">
        <v>5880</v>
      </c>
      <c r="AF3" s="1067"/>
      <c r="AG3" s="1067"/>
      <c r="AH3" s="1064"/>
    </row>
    <row r="4" spans="1:35" ht="142.35" hidden="1" customHeight="1">
      <c r="A4" s="1026">
        <v>71</v>
      </c>
      <c r="B4" s="1026" t="s">
        <v>5023</v>
      </c>
      <c r="C4" s="1025" t="s">
        <v>985</v>
      </c>
      <c r="D4" s="1025" t="s">
        <v>4523</v>
      </c>
      <c r="E4" s="1025" t="s">
        <v>4559</v>
      </c>
      <c r="F4" s="1025" t="s">
        <v>5775</v>
      </c>
      <c r="G4" s="1025" t="s">
        <v>5024</v>
      </c>
      <c r="H4" s="1086"/>
      <c r="I4" s="821"/>
      <c r="J4" s="1026">
        <v>2</v>
      </c>
      <c r="K4" s="1033" t="s">
        <v>5881</v>
      </c>
      <c r="L4" s="1026" t="s">
        <v>2511</v>
      </c>
      <c r="M4" s="1069">
        <v>45989</v>
      </c>
      <c r="N4" s="1026" t="s">
        <v>217</v>
      </c>
      <c r="O4" s="1026">
        <v>124</v>
      </c>
      <c r="P4" s="1026">
        <v>0</v>
      </c>
      <c r="Q4" s="1026">
        <v>0</v>
      </c>
      <c r="R4" s="1025"/>
      <c r="S4" s="1025" t="s">
        <v>5026</v>
      </c>
      <c r="T4" s="1026">
        <v>2</v>
      </c>
      <c r="U4" s="1026"/>
      <c r="V4" s="1084">
        <v>46015</v>
      </c>
      <c r="W4" s="1026" t="s">
        <v>2944</v>
      </c>
      <c r="X4" s="1026">
        <v>1</v>
      </c>
      <c r="Y4" s="1026" t="s">
        <v>1315</v>
      </c>
      <c r="Z4" s="1025">
        <v>3</v>
      </c>
      <c r="AA4" s="1026">
        <v>139</v>
      </c>
      <c r="AB4" s="1025"/>
      <c r="AC4" s="1096">
        <v>46135</v>
      </c>
      <c r="AD4" s="1096" t="s">
        <v>5882</v>
      </c>
      <c r="AE4" s="1025"/>
      <c r="AF4" s="1026">
        <v>1</v>
      </c>
      <c r="AG4" s="1026">
        <v>1</v>
      </c>
      <c r="AH4" s="1033" t="s">
        <v>5773</v>
      </c>
      <c r="AI4" s="1026" t="e">
        <f>VLOOKUP(F4,'Sprint 3 - Locked'!F:F,1,0)</f>
        <v>#VALUE!</v>
      </c>
    </row>
    <row r="5" spans="1:35" ht="80.099999999999994" hidden="1" customHeight="1">
      <c r="A5" s="1026">
        <v>9</v>
      </c>
      <c r="B5" s="1026" t="s">
        <v>5883</v>
      </c>
      <c r="C5" s="1025" t="s">
        <v>222</v>
      </c>
      <c r="D5" s="1025" t="s">
        <v>5742</v>
      </c>
      <c r="E5" s="1025" t="s">
        <v>2151</v>
      </c>
      <c r="F5" s="1025" t="s">
        <v>2246</v>
      </c>
      <c r="G5" s="1025" t="s">
        <v>2247</v>
      </c>
      <c r="H5" s="1033" t="s">
        <v>5884</v>
      </c>
      <c r="I5" s="821" t="s">
        <v>2154</v>
      </c>
      <c r="J5" s="1026">
        <v>2</v>
      </c>
      <c r="K5" s="1033" t="s">
        <v>5674</v>
      </c>
      <c r="L5" s="1025" t="s">
        <v>2511</v>
      </c>
      <c r="M5" s="1069">
        <v>46008</v>
      </c>
      <c r="N5" s="1033" t="s">
        <v>1708</v>
      </c>
      <c r="O5" s="1052">
        <v>22</v>
      </c>
      <c r="P5" s="1052">
        <v>0</v>
      </c>
      <c r="Q5" s="1026">
        <v>0</v>
      </c>
      <c r="R5" s="1025"/>
      <c r="S5" s="1025" t="s">
        <v>5885</v>
      </c>
      <c r="T5" s="1026"/>
      <c r="U5" s="1026"/>
      <c r="V5" s="1026" t="s">
        <v>5532</v>
      </c>
      <c r="W5" s="1026" t="s">
        <v>2944</v>
      </c>
      <c r="X5" s="1026">
        <v>2</v>
      </c>
      <c r="Y5" s="1026" t="s">
        <v>6</v>
      </c>
      <c r="Z5" s="1025"/>
      <c r="AA5" s="1026">
        <v>15.75</v>
      </c>
      <c r="AB5" s="1025"/>
      <c r="AC5" s="1025"/>
      <c r="AD5" s="821" t="s">
        <v>5886</v>
      </c>
      <c r="AE5" s="1025"/>
      <c r="AF5" s="1026">
        <v>10</v>
      </c>
      <c r="AG5" s="1026">
        <v>1</v>
      </c>
      <c r="AH5" s="1033" t="s">
        <v>5773</v>
      </c>
      <c r="AI5" s="1026" t="e">
        <f>VLOOKUP(F5,'Sprint 3 - Locked'!F:F,1,0)</f>
        <v>#N/A</v>
      </c>
    </row>
    <row r="6" spans="1:35" ht="103.35" hidden="1" customHeight="1">
      <c r="A6" s="1026">
        <v>6</v>
      </c>
      <c r="B6" s="1026" t="s">
        <v>5471</v>
      </c>
      <c r="C6" s="1025" t="s">
        <v>2170</v>
      </c>
      <c r="D6" s="1025" t="s">
        <v>5472</v>
      </c>
      <c r="E6" s="1025" t="s">
        <v>2179</v>
      </c>
      <c r="F6" s="1025" t="s">
        <v>2180</v>
      </c>
      <c r="G6" s="1025" t="s">
        <v>2181</v>
      </c>
      <c r="H6" s="1025" t="s">
        <v>2181</v>
      </c>
      <c r="I6" s="821" t="s">
        <v>2182</v>
      </c>
      <c r="J6" s="1026">
        <v>2</v>
      </c>
      <c r="K6" s="1033" t="s">
        <v>5469</v>
      </c>
      <c r="L6" s="1025" t="s">
        <v>2511</v>
      </c>
      <c r="M6" s="1084">
        <v>45986</v>
      </c>
      <c r="N6" s="1033" t="s">
        <v>384</v>
      </c>
      <c r="O6" s="1026">
        <v>42</v>
      </c>
      <c r="P6" s="1026">
        <v>0</v>
      </c>
      <c r="Q6" s="1026">
        <v>0</v>
      </c>
      <c r="R6" s="1025"/>
      <c r="S6" s="1025" t="s">
        <v>5473</v>
      </c>
      <c r="T6" s="1026"/>
      <c r="U6" s="1026"/>
      <c r="V6" s="1026" t="s">
        <v>5532</v>
      </c>
      <c r="W6" s="1026" t="s">
        <v>2944</v>
      </c>
      <c r="X6" s="1026">
        <v>2</v>
      </c>
      <c r="Y6" s="1026" t="s">
        <v>6</v>
      </c>
      <c r="Z6" s="1025"/>
      <c r="AA6" s="1026">
        <v>22.8</v>
      </c>
      <c r="AB6" s="1025"/>
      <c r="AC6" s="1025"/>
      <c r="AD6" s="1026" t="s">
        <v>5887</v>
      </c>
      <c r="AE6" s="1025"/>
      <c r="AF6" s="1026">
        <v>10</v>
      </c>
      <c r="AG6" s="1026">
        <v>1</v>
      </c>
      <c r="AH6" s="1033" t="s">
        <v>5773</v>
      </c>
      <c r="AI6" s="1026" t="e">
        <f>VLOOKUP(F6,'Sprint 3 - Locked'!F:F,1,0)</f>
        <v>#N/A</v>
      </c>
    </row>
    <row r="7" spans="1:35" ht="80.099999999999994" hidden="1" customHeight="1">
      <c r="A7" s="1026">
        <v>11</v>
      </c>
      <c r="B7" s="821" t="s">
        <v>5888</v>
      </c>
      <c r="C7" s="356" t="s">
        <v>222</v>
      </c>
      <c r="D7" s="356" t="s">
        <v>5742</v>
      </c>
      <c r="E7" s="356" t="s">
        <v>2151</v>
      </c>
      <c r="F7" s="356" t="s">
        <v>2244</v>
      </c>
      <c r="G7" s="356" t="s">
        <v>2245</v>
      </c>
      <c r="H7" s="822" t="s">
        <v>5889</v>
      </c>
      <c r="I7" s="821" t="s">
        <v>2154</v>
      </c>
      <c r="J7" s="821">
        <v>2</v>
      </c>
      <c r="K7" s="822" t="s">
        <v>5674</v>
      </c>
      <c r="L7" s="1025" t="s">
        <v>2511</v>
      </c>
      <c r="M7" s="1062">
        <v>46008</v>
      </c>
      <c r="N7" s="822" t="s">
        <v>1708</v>
      </c>
      <c r="O7" s="1031">
        <v>10</v>
      </c>
      <c r="P7" s="1031">
        <v>0</v>
      </c>
      <c r="Q7" s="1026">
        <v>0</v>
      </c>
      <c r="R7" s="1025"/>
      <c r="S7" s="356" t="s">
        <v>5890</v>
      </c>
      <c r="T7" s="1026"/>
      <c r="U7" s="1026"/>
      <c r="V7" s="1026" t="s">
        <v>5532</v>
      </c>
      <c r="W7" s="1026" t="s">
        <v>2944</v>
      </c>
      <c r="X7" s="1026">
        <v>2</v>
      </c>
      <c r="Y7" s="1026" t="s">
        <v>6</v>
      </c>
      <c r="Z7" s="1025"/>
      <c r="AA7" s="1026">
        <v>7.25</v>
      </c>
      <c r="AB7" s="1025"/>
      <c r="AC7" s="1025"/>
      <c r="AD7" s="821" t="s">
        <v>5886</v>
      </c>
      <c r="AE7" s="1025"/>
      <c r="AF7" s="1026">
        <v>10</v>
      </c>
      <c r="AG7" s="1026">
        <v>1</v>
      </c>
      <c r="AH7" s="1033" t="s">
        <v>5773</v>
      </c>
      <c r="AI7" s="1026" t="e">
        <f>VLOOKUP(F7,'Sprint 3 - Locked'!F:F,1,0)</f>
        <v>#N/A</v>
      </c>
    </row>
    <row r="8" spans="1:35" ht="173.1" hidden="1" customHeight="1">
      <c r="A8" s="1026">
        <v>13</v>
      </c>
      <c r="B8" s="821" t="s">
        <v>5891</v>
      </c>
      <c r="C8" s="356" t="s">
        <v>222</v>
      </c>
      <c r="D8" s="356" t="s">
        <v>5742</v>
      </c>
      <c r="E8" s="356" t="s">
        <v>2151</v>
      </c>
      <c r="F8" s="356" t="s">
        <v>2248</v>
      </c>
      <c r="G8" s="356" t="s">
        <v>2249</v>
      </c>
      <c r="H8" s="822" t="s">
        <v>5892</v>
      </c>
      <c r="I8" s="821" t="s">
        <v>2154</v>
      </c>
      <c r="J8" s="821">
        <v>2</v>
      </c>
      <c r="K8" s="822" t="s">
        <v>5674</v>
      </c>
      <c r="L8" s="1025" t="s">
        <v>2511</v>
      </c>
      <c r="M8" s="1062">
        <v>46008</v>
      </c>
      <c r="N8" s="822" t="s">
        <v>1708</v>
      </c>
      <c r="O8" s="1031">
        <v>10</v>
      </c>
      <c r="P8" s="1031">
        <v>0</v>
      </c>
      <c r="Q8" s="1026">
        <v>0</v>
      </c>
      <c r="R8" s="1025"/>
      <c r="S8" s="1025" t="s">
        <v>5893</v>
      </c>
      <c r="T8" s="1026"/>
      <c r="U8" s="1026"/>
      <c r="V8" s="1026" t="s">
        <v>5532</v>
      </c>
      <c r="W8" s="1026" t="s">
        <v>2944</v>
      </c>
      <c r="X8" s="1026">
        <v>2</v>
      </c>
      <c r="Y8" s="1026" t="s">
        <v>6</v>
      </c>
      <c r="Z8" s="1025"/>
      <c r="AA8" s="1026">
        <v>3</v>
      </c>
      <c r="AB8" s="1025"/>
      <c r="AC8" s="1025"/>
      <c r="AD8" s="821" t="s">
        <v>5894</v>
      </c>
      <c r="AE8" s="1025"/>
      <c r="AF8" s="1026">
        <v>10</v>
      </c>
      <c r="AG8" s="1026">
        <v>1</v>
      </c>
      <c r="AH8" s="1033" t="s">
        <v>5773</v>
      </c>
      <c r="AI8" s="1026" t="e">
        <f>VLOOKUP(F8,'Sprint 3 - Locked'!F:F,1,0)</f>
        <v>#N/A</v>
      </c>
    </row>
    <row r="9" spans="1:35" ht="80.099999999999994" hidden="1" customHeight="1">
      <c r="A9" s="1026">
        <v>44</v>
      </c>
      <c r="B9" s="821" t="s">
        <v>5895</v>
      </c>
      <c r="C9" s="356" t="s">
        <v>263</v>
      </c>
      <c r="D9" s="356" t="s">
        <v>5896</v>
      </c>
      <c r="E9" s="356" t="s">
        <v>2319</v>
      </c>
      <c r="F9" s="356" t="s">
        <v>5897</v>
      </c>
      <c r="G9" s="356" t="s">
        <v>2320</v>
      </c>
      <c r="H9" s="1068" t="s">
        <v>3293</v>
      </c>
      <c r="I9" s="821" t="s">
        <v>5898</v>
      </c>
      <c r="J9" s="821">
        <v>2</v>
      </c>
      <c r="K9" s="822" t="s">
        <v>5899</v>
      </c>
      <c r="L9" s="1025" t="s">
        <v>2958</v>
      </c>
      <c r="M9" s="1062" t="s">
        <v>5152</v>
      </c>
      <c r="N9" s="821" t="s">
        <v>1634</v>
      </c>
      <c r="O9" s="821">
        <v>40</v>
      </c>
      <c r="P9" s="821">
        <v>0</v>
      </c>
      <c r="Q9" s="1026">
        <v>0</v>
      </c>
      <c r="R9" s="1025"/>
      <c r="S9" s="1078" t="s">
        <v>5900</v>
      </c>
      <c r="T9" s="1026">
        <v>1</v>
      </c>
      <c r="U9" s="1026"/>
      <c r="V9" s="1026" t="s">
        <v>5532</v>
      </c>
      <c r="W9" s="1026" t="s">
        <v>2944</v>
      </c>
      <c r="X9" s="1026">
        <v>2</v>
      </c>
      <c r="Y9" s="1026" t="s">
        <v>6</v>
      </c>
      <c r="Z9" s="1025"/>
      <c r="AA9" s="1026">
        <v>40</v>
      </c>
      <c r="AB9" s="1025"/>
      <c r="AC9" s="1025"/>
      <c r="AD9" s="356" t="s">
        <v>5901</v>
      </c>
      <c r="AE9" s="1025"/>
      <c r="AF9" s="1026">
        <v>9</v>
      </c>
      <c r="AG9" s="1025"/>
      <c r="AH9" s="1025" t="s">
        <v>5902</v>
      </c>
      <c r="AI9" s="1026" t="e">
        <f>VLOOKUP(F9,'Sprint 3 - Locked'!F:F,1,0)</f>
        <v>#N/A</v>
      </c>
    </row>
    <row r="10" spans="1:35" ht="80.099999999999994" hidden="1" customHeight="1">
      <c r="A10" s="1026">
        <v>72</v>
      </c>
      <c r="B10" s="821" t="s">
        <v>5903</v>
      </c>
      <c r="C10" s="356" t="s">
        <v>985</v>
      </c>
      <c r="D10" s="356" t="s">
        <v>1948</v>
      </c>
      <c r="E10" s="356" t="s">
        <v>4559</v>
      </c>
      <c r="F10" s="356" t="s">
        <v>1065</v>
      </c>
      <c r="G10" s="356" t="s">
        <v>1066</v>
      </c>
      <c r="H10" s="822"/>
      <c r="I10" s="821"/>
      <c r="J10" s="821">
        <v>2</v>
      </c>
      <c r="K10" s="822"/>
      <c r="L10" s="821" t="s">
        <v>2511</v>
      </c>
      <c r="M10" s="824"/>
      <c r="N10" s="1026" t="s">
        <v>4531</v>
      </c>
      <c r="O10" s="1026">
        <v>13</v>
      </c>
      <c r="P10" s="821">
        <v>0</v>
      </c>
      <c r="Q10" s="1026">
        <v>0</v>
      </c>
      <c r="R10" s="1025"/>
      <c r="S10" s="1025" t="s">
        <v>5356</v>
      </c>
      <c r="T10" s="1026">
        <v>1</v>
      </c>
      <c r="U10" s="1026"/>
      <c r="V10" s="1084">
        <v>46014</v>
      </c>
      <c r="W10" s="1026" t="s">
        <v>2944</v>
      </c>
      <c r="X10" s="1026">
        <v>1</v>
      </c>
      <c r="Y10" s="1026" t="s">
        <v>1315</v>
      </c>
      <c r="Z10" s="1025">
        <v>3</v>
      </c>
      <c r="AA10" s="1026">
        <v>81</v>
      </c>
      <c r="AB10" s="1025"/>
      <c r="AC10" s="1096">
        <v>46135</v>
      </c>
      <c r="AD10" s="1174" t="s">
        <v>5904</v>
      </c>
      <c r="AE10" s="1025"/>
      <c r="AF10" s="1026">
        <v>9</v>
      </c>
      <c r="AG10" s="1026">
        <v>1</v>
      </c>
      <c r="AH10" s="1033" t="s">
        <v>5773</v>
      </c>
      <c r="AI10" s="1026" t="e">
        <f>VLOOKUP(F10,'Sprint 3 - Locked'!F:F,1,0)</f>
        <v>#N/A</v>
      </c>
    </row>
    <row r="11" spans="1:35" ht="80.099999999999994" hidden="1" customHeight="1">
      <c r="A11" s="1026">
        <v>73</v>
      </c>
      <c r="B11" s="821" t="s">
        <v>4384</v>
      </c>
      <c r="C11" s="356" t="s">
        <v>985</v>
      </c>
      <c r="D11" s="356" t="s">
        <v>526</v>
      </c>
      <c r="E11" s="356" t="s">
        <v>2188</v>
      </c>
      <c r="F11" s="356" t="s">
        <v>4188</v>
      </c>
      <c r="G11" s="356" t="s">
        <v>4188</v>
      </c>
      <c r="H11" s="822"/>
      <c r="I11" s="821"/>
      <c r="J11" s="821">
        <v>2</v>
      </c>
      <c r="K11" s="822"/>
      <c r="L11" s="821" t="s">
        <v>2511</v>
      </c>
      <c r="M11" s="824"/>
      <c r="N11" s="821" t="s">
        <v>1580</v>
      </c>
      <c r="O11" s="821" t="s">
        <v>653</v>
      </c>
      <c r="P11" s="821">
        <v>0</v>
      </c>
      <c r="Q11" s="1026">
        <v>0</v>
      </c>
      <c r="R11" s="1025"/>
      <c r="S11" s="1025" t="s">
        <v>5905</v>
      </c>
      <c r="T11" s="1026"/>
      <c r="U11" s="1026"/>
      <c r="W11" s="1026" t="s">
        <v>583</v>
      </c>
      <c r="X11" s="1026">
        <v>2</v>
      </c>
      <c r="Y11" s="1026"/>
      <c r="Z11" s="1025"/>
      <c r="AA11" s="1026" t="s">
        <v>653</v>
      </c>
      <c r="AB11" s="1025" t="s">
        <v>5906</v>
      </c>
      <c r="AD11" s="1173" t="s">
        <v>5907</v>
      </c>
      <c r="AE11" s="1025"/>
      <c r="AF11" s="1026">
        <v>10</v>
      </c>
      <c r="AG11" s="1026">
        <v>1</v>
      </c>
      <c r="AH11" s="1033" t="s">
        <v>5773</v>
      </c>
      <c r="AI11" s="1026"/>
    </row>
    <row r="12" spans="1:35" ht="80.099999999999994" hidden="1" customHeight="1">
      <c r="A12" s="1026">
        <v>74</v>
      </c>
      <c r="B12" s="821" t="s">
        <v>5908</v>
      </c>
      <c r="C12" s="356" t="s">
        <v>985</v>
      </c>
      <c r="D12" s="356" t="s">
        <v>526</v>
      </c>
      <c r="E12" s="356" t="s">
        <v>2159</v>
      </c>
      <c r="F12" s="356" t="s">
        <v>1249</v>
      </c>
      <c r="G12" s="356" t="s">
        <v>1247</v>
      </c>
      <c r="H12" s="822"/>
      <c r="I12" s="821"/>
      <c r="J12" s="821">
        <v>2</v>
      </c>
      <c r="K12" s="822"/>
      <c r="L12" s="821" t="s">
        <v>2511</v>
      </c>
      <c r="M12" s="824"/>
      <c r="N12" s="821" t="s">
        <v>555</v>
      </c>
      <c r="O12" s="821">
        <v>0</v>
      </c>
      <c r="P12" s="821">
        <v>0</v>
      </c>
      <c r="Q12" s="1026">
        <v>0</v>
      </c>
      <c r="R12" s="1025"/>
      <c r="S12" s="356" t="s">
        <v>5909</v>
      </c>
      <c r="T12" s="1026"/>
      <c r="U12" s="1026"/>
      <c r="V12" s="1084">
        <v>45944</v>
      </c>
      <c r="W12" s="1026" t="s">
        <v>2944</v>
      </c>
      <c r="X12" s="1026">
        <v>9</v>
      </c>
      <c r="Y12" s="1026" t="s">
        <v>1315</v>
      </c>
      <c r="Z12" s="1025">
        <v>2</v>
      </c>
      <c r="AA12" s="1026">
        <f>VLOOKUP(F12,'Sprint 2 Backlog (unlocked)'!E:Z,21,0)</f>
        <v>0</v>
      </c>
      <c r="AB12" s="1025"/>
      <c r="AC12" s="1096">
        <v>46090</v>
      </c>
      <c r="AD12" s="1174" t="s">
        <v>5904</v>
      </c>
      <c r="AE12" s="1025"/>
      <c r="AF12" s="1026">
        <v>1</v>
      </c>
      <c r="AG12" s="1026">
        <v>1</v>
      </c>
      <c r="AH12" s="1033" t="s">
        <v>5773</v>
      </c>
      <c r="AI12" s="1026"/>
    </row>
    <row r="13" spans="1:35" ht="80.099999999999994" hidden="1" customHeight="1">
      <c r="A13" s="1026">
        <v>75</v>
      </c>
      <c r="B13" s="821" t="s">
        <v>5466</v>
      </c>
      <c r="C13" s="356" t="s">
        <v>985</v>
      </c>
      <c r="D13" s="356" t="s">
        <v>1948</v>
      </c>
      <c r="E13" s="356" t="s">
        <v>5467</v>
      </c>
      <c r="F13" s="356" t="s">
        <v>1241</v>
      </c>
      <c r="G13" s="356" t="s">
        <v>558</v>
      </c>
      <c r="H13" s="822"/>
      <c r="I13" s="821"/>
      <c r="J13" s="821">
        <v>2</v>
      </c>
      <c r="K13" s="822"/>
      <c r="L13" s="1026" t="s">
        <v>2511</v>
      </c>
      <c r="M13" s="824"/>
      <c r="N13" s="821" t="s">
        <v>555</v>
      </c>
      <c r="O13" s="821">
        <v>10</v>
      </c>
      <c r="P13" s="821">
        <v>0</v>
      </c>
      <c r="Q13" s="1026">
        <v>0</v>
      </c>
      <c r="R13" s="1025"/>
      <c r="S13" s="823" t="s">
        <v>1507</v>
      </c>
      <c r="T13" s="1026"/>
      <c r="U13" s="1026"/>
      <c r="V13" s="1061">
        <v>46291</v>
      </c>
      <c r="W13" s="1026" t="s">
        <v>2944</v>
      </c>
      <c r="X13" s="1026">
        <v>9</v>
      </c>
      <c r="Y13" s="1026" t="s">
        <v>1315</v>
      </c>
      <c r="Z13" s="1025">
        <v>3</v>
      </c>
      <c r="AA13" s="1026">
        <v>0</v>
      </c>
      <c r="AB13" s="1025"/>
      <c r="AC13" s="1096">
        <v>46090</v>
      </c>
      <c r="AD13" s="1096" t="s">
        <v>5910</v>
      </c>
      <c r="AE13" s="1025"/>
      <c r="AF13" s="1026">
        <v>10</v>
      </c>
      <c r="AG13" s="1026">
        <v>1</v>
      </c>
      <c r="AH13" s="1033" t="s">
        <v>5773</v>
      </c>
      <c r="AI13" s="1026" t="str">
        <f>VLOOKUP(F13,'Sprint 3 - Locked'!F:F,1,0)</f>
        <v>Overdue Invoice Enhancement</v>
      </c>
    </row>
    <row r="14" spans="1:35" ht="80.099999999999994" hidden="1" customHeight="1">
      <c r="A14" s="1026">
        <v>76</v>
      </c>
      <c r="B14" s="821" t="s">
        <v>5911</v>
      </c>
      <c r="C14" s="356" t="s">
        <v>985</v>
      </c>
      <c r="D14" s="356" t="s">
        <v>526</v>
      </c>
      <c r="E14" s="356" t="s">
        <v>2188</v>
      </c>
      <c r="F14" s="829" t="s">
        <v>1572</v>
      </c>
      <c r="G14" s="829" t="s">
        <v>1573</v>
      </c>
      <c r="H14" s="822"/>
      <c r="I14" s="821"/>
      <c r="J14" s="821">
        <v>2</v>
      </c>
      <c r="K14" s="822"/>
      <c r="L14" s="821" t="s">
        <v>2511</v>
      </c>
      <c r="M14" s="824"/>
      <c r="N14" s="821" t="s">
        <v>89</v>
      </c>
      <c r="O14" s="821">
        <v>0</v>
      </c>
      <c r="P14" s="821">
        <v>0</v>
      </c>
      <c r="Q14" s="1026">
        <v>0</v>
      </c>
      <c r="R14" s="1025"/>
      <c r="S14" s="356" t="s">
        <v>5912</v>
      </c>
      <c r="T14" s="1026"/>
      <c r="U14" s="1026"/>
      <c r="V14" s="1084">
        <v>45979</v>
      </c>
      <c r="W14" s="1026" t="s">
        <v>2535</v>
      </c>
      <c r="X14" s="1026">
        <v>1</v>
      </c>
      <c r="Y14" s="1026" t="s">
        <v>6</v>
      </c>
      <c r="Z14" s="1025"/>
      <c r="AA14" s="1026">
        <f>VLOOKUP(F14,'Sprint 2 Backlog (unlocked)'!E:Z,21,0)</f>
        <v>0</v>
      </c>
      <c r="AB14" s="1025"/>
      <c r="AC14" s="1096">
        <v>46780</v>
      </c>
      <c r="AD14" s="1096"/>
      <c r="AE14" s="1025"/>
      <c r="AF14" s="1026">
        <v>10</v>
      </c>
      <c r="AG14" s="1026">
        <v>1</v>
      </c>
      <c r="AH14" s="1033" t="s">
        <v>5773</v>
      </c>
      <c r="AI14" s="1026"/>
    </row>
    <row r="15" spans="1:35" ht="80.099999999999994" hidden="1" customHeight="1">
      <c r="A15" s="1026">
        <v>77</v>
      </c>
      <c r="B15" s="821" t="s">
        <v>5913</v>
      </c>
      <c r="C15" s="356" t="s">
        <v>985</v>
      </c>
      <c r="D15" s="356" t="s">
        <v>526</v>
      </c>
      <c r="E15" s="356" t="s">
        <v>4559</v>
      </c>
      <c r="F15" s="829" t="s">
        <v>1965</v>
      </c>
      <c r="G15" s="829" t="s">
        <v>1966</v>
      </c>
      <c r="H15" s="822"/>
      <c r="I15" s="821"/>
      <c r="J15" s="821">
        <v>2</v>
      </c>
      <c r="K15" s="822"/>
      <c r="L15" s="821" t="s">
        <v>2511</v>
      </c>
      <c r="M15" s="1027"/>
      <c r="N15" s="1026" t="s">
        <v>89</v>
      </c>
      <c r="O15" s="821">
        <v>0</v>
      </c>
      <c r="P15" s="821">
        <v>0</v>
      </c>
      <c r="Q15" s="821">
        <v>0</v>
      </c>
      <c r="R15" s="1025"/>
      <c r="S15" s="1025" t="s">
        <v>5914</v>
      </c>
      <c r="T15" s="1026"/>
      <c r="U15" s="1026"/>
      <c r="V15" s="1084">
        <v>45979</v>
      </c>
      <c r="W15" s="1026" t="s">
        <v>5915</v>
      </c>
      <c r="X15" s="1026">
        <v>1</v>
      </c>
      <c r="Y15" s="1026" t="s">
        <v>6</v>
      </c>
      <c r="Z15" s="1025"/>
      <c r="AA15" s="1026">
        <f>VLOOKUP(F15,'Sprint 2 Backlog (unlocked)'!E:Z,21,0)</f>
        <v>0</v>
      </c>
      <c r="AB15" s="1025"/>
      <c r="AC15" s="1096">
        <v>46050</v>
      </c>
      <c r="AD15" s="1096"/>
      <c r="AE15" s="1025"/>
      <c r="AF15" s="1026">
        <v>10</v>
      </c>
      <c r="AG15" s="1026">
        <v>1</v>
      </c>
      <c r="AH15" s="1033" t="s">
        <v>5773</v>
      </c>
      <c r="AI15" s="1026"/>
    </row>
    <row r="16" spans="1:35" ht="80.099999999999994" hidden="1" customHeight="1">
      <c r="A16" s="1026">
        <v>78</v>
      </c>
      <c r="B16" s="821" t="s">
        <v>5916</v>
      </c>
      <c r="C16" s="356" t="s">
        <v>985</v>
      </c>
      <c r="D16" s="356" t="s">
        <v>526</v>
      </c>
      <c r="E16" s="356" t="s">
        <v>2188</v>
      </c>
      <c r="F16" s="829" t="s">
        <v>2015</v>
      </c>
      <c r="G16" s="829" t="s">
        <v>2016</v>
      </c>
      <c r="H16" s="822"/>
      <c r="I16" s="821"/>
      <c r="J16" s="821">
        <v>2</v>
      </c>
      <c r="K16" s="822"/>
      <c r="L16" s="821" t="s">
        <v>2511</v>
      </c>
      <c r="M16" s="824"/>
      <c r="N16" s="1026" t="s">
        <v>89</v>
      </c>
      <c r="O16" s="821">
        <v>0</v>
      </c>
      <c r="P16" s="821">
        <v>0</v>
      </c>
      <c r="Q16" s="821">
        <v>0</v>
      </c>
      <c r="R16" s="1025"/>
      <c r="S16" s="356" t="s">
        <v>5917</v>
      </c>
      <c r="T16" s="1026"/>
      <c r="U16" s="1026"/>
      <c r="V16" s="1084">
        <v>45979</v>
      </c>
      <c r="W16" s="1026" t="s">
        <v>2535</v>
      </c>
      <c r="X16" s="1026">
        <v>1</v>
      </c>
      <c r="Y16" s="1026" t="s">
        <v>6</v>
      </c>
      <c r="Z16" s="1025"/>
      <c r="AA16" s="1026">
        <v>0</v>
      </c>
      <c r="AB16" s="1025"/>
      <c r="AC16" s="1096">
        <v>46050</v>
      </c>
      <c r="AD16" s="1096"/>
      <c r="AE16" s="1025"/>
      <c r="AF16" s="1026">
        <v>10</v>
      </c>
      <c r="AG16" s="1026">
        <v>1</v>
      </c>
      <c r="AH16" s="1033" t="s">
        <v>5773</v>
      </c>
      <c r="AI16" s="1026"/>
    </row>
    <row r="17" spans="1:35" ht="80.099999999999994" hidden="1" customHeight="1">
      <c r="A17" s="1026">
        <v>79</v>
      </c>
      <c r="B17" s="821" t="s">
        <v>5568</v>
      </c>
      <c r="C17" s="356" t="s">
        <v>985</v>
      </c>
      <c r="D17" s="356" t="s">
        <v>1948</v>
      </c>
      <c r="E17" s="356" t="s">
        <v>5219</v>
      </c>
      <c r="F17" s="356" t="s">
        <v>2040</v>
      </c>
      <c r="G17" s="356" t="s">
        <v>2041</v>
      </c>
      <c r="H17" s="822"/>
      <c r="I17" s="821"/>
      <c r="J17" s="821">
        <v>2</v>
      </c>
      <c r="K17" s="822"/>
      <c r="L17" s="821" t="s">
        <v>2511</v>
      </c>
      <c r="M17" s="824"/>
      <c r="N17" s="1026" t="s">
        <v>217</v>
      </c>
      <c r="O17" s="821">
        <v>0</v>
      </c>
      <c r="P17" s="821">
        <v>0</v>
      </c>
      <c r="Q17" s="821">
        <v>0</v>
      </c>
      <c r="R17" s="1025"/>
      <c r="S17" s="1025" t="s">
        <v>1495</v>
      </c>
      <c r="T17" s="1026"/>
      <c r="U17" s="1026"/>
      <c r="V17" s="1061">
        <v>46344</v>
      </c>
      <c r="W17" s="1026" t="s">
        <v>2944</v>
      </c>
      <c r="X17" s="1026">
        <v>10</v>
      </c>
      <c r="Y17" s="1026" t="s">
        <v>1315</v>
      </c>
      <c r="Z17" s="1025">
        <v>3</v>
      </c>
      <c r="AA17" s="1026">
        <v>32</v>
      </c>
      <c r="AB17" s="1025"/>
      <c r="AC17" s="1097">
        <v>46090</v>
      </c>
      <c r="AD17" s="356" t="s">
        <v>5918</v>
      </c>
      <c r="AE17" s="1025"/>
      <c r="AF17" s="1026">
        <v>10</v>
      </c>
      <c r="AG17" s="1026">
        <v>1</v>
      </c>
      <c r="AH17" s="1033" t="s">
        <v>5773</v>
      </c>
      <c r="AI17" s="1026" t="str">
        <f>VLOOKUP(F17,'Sprint 3 - Locked'!F:F,1,0)</f>
        <v>AWS Rekognition Integration for MyHero FF Stock Check</v>
      </c>
    </row>
    <row r="18" spans="1:35" ht="80.099999999999994" hidden="1" customHeight="1">
      <c r="A18" s="1026">
        <v>80</v>
      </c>
      <c r="B18" s="821" t="s">
        <v>5919</v>
      </c>
      <c r="C18" s="356" t="s">
        <v>985</v>
      </c>
      <c r="D18" s="356" t="s">
        <v>1948</v>
      </c>
      <c r="E18" s="356" t="s">
        <v>2208</v>
      </c>
      <c r="F18" s="829" t="s">
        <v>2085</v>
      </c>
      <c r="G18" s="829" t="s">
        <v>2086</v>
      </c>
      <c r="H18" s="822" t="s">
        <v>2087</v>
      </c>
      <c r="I18" s="821"/>
      <c r="J18" s="821">
        <v>2</v>
      </c>
      <c r="K18" s="822"/>
      <c r="L18" s="821" t="s">
        <v>2511</v>
      </c>
      <c r="M18" s="824"/>
      <c r="N18" s="1026" t="s">
        <v>89</v>
      </c>
      <c r="O18" s="821">
        <v>0</v>
      </c>
      <c r="P18" s="821">
        <v>0</v>
      </c>
      <c r="Q18" s="821">
        <v>0</v>
      </c>
      <c r="R18" s="1025"/>
      <c r="S18" s="356" t="s">
        <v>2089</v>
      </c>
      <c r="T18" s="1026"/>
      <c r="U18" s="1026"/>
      <c r="V18" s="1084">
        <v>45979</v>
      </c>
      <c r="W18" s="1026" t="s">
        <v>2535</v>
      </c>
      <c r="X18" s="1026">
        <v>1</v>
      </c>
      <c r="Y18" s="1026" t="s">
        <v>6</v>
      </c>
      <c r="Z18" s="1025"/>
      <c r="AA18" s="1026">
        <v>11</v>
      </c>
      <c r="AB18" s="1025"/>
      <c r="AC18" s="1096">
        <v>46044</v>
      </c>
      <c r="AD18" s="1096"/>
      <c r="AE18" s="1025"/>
      <c r="AF18" s="1026">
        <v>10</v>
      </c>
      <c r="AG18" s="1026">
        <v>1</v>
      </c>
      <c r="AH18" s="1033" t="s">
        <v>5773</v>
      </c>
      <c r="AI18" s="1026"/>
    </row>
    <row r="19" spans="1:35" ht="80.099999999999994" hidden="1" customHeight="1">
      <c r="A19" s="1026">
        <v>81</v>
      </c>
      <c r="B19" s="821" t="s">
        <v>5920</v>
      </c>
      <c r="C19" s="356" t="s">
        <v>985</v>
      </c>
      <c r="D19" s="356" t="s">
        <v>5359</v>
      </c>
      <c r="E19" s="356" t="s">
        <v>2208</v>
      </c>
      <c r="F19" s="356" t="s">
        <v>2098</v>
      </c>
      <c r="G19" s="356" t="s">
        <v>2099</v>
      </c>
      <c r="H19" s="822"/>
      <c r="I19" s="821"/>
      <c r="J19" s="821">
        <v>2</v>
      </c>
      <c r="K19" s="822"/>
      <c r="L19" s="821" t="s">
        <v>2511</v>
      </c>
      <c r="M19" s="824"/>
      <c r="N19" s="821" t="s">
        <v>1580</v>
      </c>
      <c r="O19" s="1026">
        <v>0</v>
      </c>
      <c r="P19" s="821">
        <v>0</v>
      </c>
      <c r="Q19" s="821">
        <v>0</v>
      </c>
      <c r="R19" s="1025"/>
      <c r="S19" s="356" t="s">
        <v>2101</v>
      </c>
      <c r="T19" s="1026"/>
      <c r="U19" s="1026"/>
      <c r="V19" s="1084">
        <v>45975</v>
      </c>
      <c r="W19" s="1026" t="s">
        <v>2535</v>
      </c>
      <c r="X19" s="1026">
        <v>1</v>
      </c>
      <c r="Y19" s="1026" t="s">
        <v>6</v>
      </c>
      <c r="Z19" s="1025"/>
      <c r="AA19" s="1026">
        <v>12</v>
      </c>
      <c r="AB19" s="1025"/>
      <c r="AC19" s="1096">
        <v>46050</v>
      </c>
      <c r="AD19" s="1096"/>
      <c r="AE19" s="1025"/>
      <c r="AF19" s="1026">
        <v>10</v>
      </c>
      <c r="AG19" s="1026">
        <v>1</v>
      </c>
      <c r="AH19" s="1033" t="s">
        <v>5773</v>
      </c>
      <c r="AI19" s="1026"/>
    </row>
    <row r="20" spans="1:35" ht="80.099999999999994" hidden="1" customHeight="1">
      <c r="A20" s="1026">
        <v>82</v>
      </c>
      <c r="B20" s="1026" t="s">
        <v>5921</v>
      </c>
      <c r="C20" s="356" t="s">
        <v>985</v>
      </c>
      <c r="D20" s="356" t="s">
        <v>526</v>
      </c>
      <c r="E20" s="356" t="s">
        <v>2208</v>
      </c>
      <c r="F20" s="356" t="s">
        <v>1919</v>
      </c>
      <c r="G20" s="356" t="s">
        <v>2107</v>
      </c>
      <c r="H20" s="822"/>
      <c r="I20" s="821"/>
      <c r="J20" s="821">
        <v>2</v>
      </c>
      <c r="K20" s="822"/>
      <c r="L20" s="821" t="s">
        <v>2511</v>
      </c>
      <c r="M20" s="1027"/>
      <c r="N20" s="821" t="s">
        <v>1580</v>
      </c>
      <c r="O20" s="821">
        <v>0</v>
      </c>
      <c r="P20" s="1026">
        <v>0</v>
      </c>
      <c r="Q20" s="1026">
        <v>0</v>
      </c>
      <c r="R20" s="1025"/>
      <c r="S20" s="1025" t="s">
        <v>2109</v>
      </c>
      <c r="T20" s="1026"/>
      <c r="U20" s="1026"/>
      <c r="V20" s="1084">
        <v>45978</v>
      </c>
      <c r="W20" s="1026" t="s">
        <v>2535</v>
      </c>
      <c r="X20" s="1026">
        <v>1</v>
      </c>
      <c r="Y20" s="1026" t="s">
        <v>6</v>
      </c>
      <c r="Z20" s="1025"/>
      <c r="AA20" s="1026">
        <v>17</v>
      </c>
      <c r="AB20" s="1025"/>
      <c r="AC20" s="1096">
        <v>46050</v>
      </c>
      <c r="AD20" s="1096"/>
      <c r="AE20" s="1025"/>
      <c r="AF20" s="1026">
        <v>10</v>
      </c>
      <c r="AG20" s="1026">
        <v>1</v>
      </c>
      <c r="AH20" s="1033" t="s">
        <v>5773</v>
      </c>
      <c r="AI20" s="1026"/>
    </row>
    <row r="21" spans="1:35" ht="80.099999999999994" hidden="1" customHeight="1">
      <c r="A21" s="1026">
        <v>83</v>
      </c>
      <c r="B21" s="1026" t="s">
        <v>5922</v>
      </c>
      <c r="C21" s="356" t="s">
        <v>985</v>
      </c>
      <c r="D21" s="356" t="s">
        <v>526</v>
      </c>
      <c r="E21" s="356" t="s">
        <v>2188</v>
      </c>
      <c r="F21" s="356" t="s">
        <v>2124</v>
      </c>
      <c r="G21" s="356" t="s">
        <v>2125</v>
      </c>
      <c r="H21" s="822"/>
      <c r="I21" s="821"/>
      <c r="J21" s="821">
        <v>2</v>
      </c>
      <c r="K21" s="822"/>
      <c r="L21" s="821" t="s">
        <v>2511</v>
      </c>
      <c r="M21" s="1027"/>
      <c r="N21" s="821" t="s">
        <v>5836</v>
      </c>
      <c r="O21" s="1026">
        <v>0</v>
      </c>
      <c r="P21" s="1026">
        <v>0</v>
      </c>
      <c r="Q21" s="1026">
        <v>0</v>
      </c>
      <c r="R21" s="1025"/>
      <c r="S21" s="356" t="s">
        <v>2127</v>
      </c>
      <c r="T21" s="1026"/>
      <c r="U21" s="1026"/>
      <c r="V21" s="1084">
        <v>45973</v>
      </c>
      <c r="W21" s="1026" t="s">
        <v>2535</v>
      </c>
      <c r="X21" s="1026">
        <v>1</v>
      </c>
      <c r="Y21" s="1026" t="s">
        <v>6</v>
      </c>
      <c r="Z21" s="1025"/>
      <c r="AA21" s="1026">
        <v>54</v>
      </c>
      <c r="AB21" s="1025"/>
      <c r="AC21" s="1096">
        <v>46050</v>
      </c>
      <c r="AD21" s="1096"/>
      <c r="AE21" s="1025"/>
      <c r="AF21" s="1026">
        <v>10</v>
      </c>
      <c r="AG21" s="1026">
        <v>1</v>
      </c>
      <c r="AH21" s="1033" t="s">
        <v>5773</v>
      </c>
      <c r="AI21" s="1026"/>
    </row>
    <row r="22" spans="1:35" ht="80.099999999999994" hidden="1" customHeight="1">
      <c r="A22" s="1026">
        <v>84</v>
      </c>
      <c r="B22" s="1026" t="s">
        <v>5923</v>
      </c>
      <c r="C22" s="356" t="s">
        <v>985</v>
      </c>
      <c r="D22" s="356" t="s">
        <v>1948</v>
      </c>
      <c r="E22" s="356" t="s">
        <v>2188</v>
      </c>
      <c r="F22" s="356" t="s">
        <v>5924</v>
      </c>
      <c r="G22" s="356" t="s">
        <v>5925</v>
      </c>
      <c r="H22" s="822"/>
      <c r="I22" s="821"/>
      <c r="J22" s="821">
        <v>2</v>
      </c>
      <c r="K22" s="822"/>
      <c r="L22" s="821" t="s">
        <v>2511</v>
      </c>
      <c r="M22" s="1027"/>
      <c r="N22" s="821" t="s">
        <v>5836</v>
      </c>
      <c r="O22" s="1026">
        <v>0</v>
      </c>
      <c r="P22" s="1026">
        <v>0</v>
      </c>
      <c r="Q22" s="1026">
        <v>0</v>
      </c>
      <c r="R22" s="1025"/>
      <c r="S22" s="1101" t="s">
        <v>5926</v>
      </c>
      <c r="T22" s="1026"/>
      <c r="U22" s="1026"/>
      <c r="V22" s="1084">
        <v>45980</v>
      </c>
      <c r="W22" s="1026" t="s">
        <v>2535</v>
      </c>
      <c r="X22" s="1026">
        <v>10</v>
      </c>
      <c r="Y22" s="1026" t="s">
        <v>1315</v>
      </c>
      <c r="Z22" s="1025">
        <v>1</v>
      </c>
      <c r="AA22" s="1026">
        <v>10</v>
      </c>
      <c r="AB22" s="1025"/>
      <c r="AC22" s="1096">
        <v>46050</v>
      </c>
      <c r="AD22" s="1096"/>
      <c r="AE22" s="1025"/>
      <c r="AF22" s="1026">
        <v>10</v>
      </c>
      <c r="AG22" s="1026">
        <v>1</v>
      </c>
      <c r="AH22" s="1033" t="s">
        <v>5773</v>
      </c>
      <c r="AI22" s="1026"/>
    </row>
    <row r="23" spans="1:35" ht="80.099999999999994" hidden="1" customHeight="1">
      <c r="A23" s="1026">
        <v>85</v>
      </c>
      <c r="B23" s="821" t="s">
        <v>5927</v>
      </c>
      <c r="C23" s="356" t="s">
        <v>985</v>
      </c>
      <c r="D23" s="356" t="s">
        <v>1948</v>
      </c>
      <c r="E23" s="356" t="s">
        <v>5467</v>
      </c>
      <c r="F23" s="356" t="s">
        <v>2136</v>
      </c>
      <c r="G23" s="356" t="s">
        <v>2137</v>
      </c>
      <c r="H23" s="822"/>
      <c r="I23" s="821"/>
      <c r="J23" s="821">
        <v>2</v>
      </c>
      <c r="K23" s="822"/>
      <c r="L23" s="821" t="s">
        <v>2511</v>
      </c>
      <c r="M23" s="1027"/>
      <c r="N23" s="821" t="s">
        <v>5836</v>
      </c>
      <c r="O23" s="1026">
        <v>0</v>
      </c>
      <c r="P23" s="1026">
        <v>0</v>
      </c>
      <c r="Q23" s="1026">
        <v>0</v>
      </c>
      <c r="R23" s="1025"/>
      <c r="S23" s="1025" t="s">
        <v>2139</v>
      </c>
      <c r="T23" s="1026"/>
      <c r="U23" s="1026"/>
      <c r="V23" s="1084">
        <v>45980</v>
      </c>
      <c r="W23" s="1026" t="s">
        <v>5915</v>
      </c>
      <c r="X23" s="1026">
        <v>10</v>
      </c>
      <c r="Y23" s="1026" t="s">
        <v>1315</v>
      </c>
      <c r="Z23" s="1025">
        <v>1</v>
      </c>
      <c r="AA23" s="1026">
        <v>15</v>
      </c>
      <c r="AB23" s="1025"/>
      <c r="AC23" s="1096">
        <v>46050</v>
      </c>
      <c r="AD23" s="1096"/>
      <c r="AE23" s="1025"/>
      <c r="AF23" s="1026">
        <v>10</v>
      </c>
      <c r="AG23" s="1026">
        <v>1</v>
      </c>
      <c r="AH23" s="1033" t="s">
        <v>5773</v>
      </c>
      <c r="AI23" s="1026"/>
    </row>
    <row r="24" spans="1:35" ht="80.099999999999994" hidden="1" customHeight="1">
      <c r="A24" s="1026">
        <v>86</v>
      </c>
      <c r="B24" s="821" t="s">
        <v>5928</v>
      </c>
      <c r="C24" s="356" t="s">
        <v>985</v>
      </c>
      <c r="D24" s="356" t="s">
        <v>1948</v>
      </c>
      <c r="E24" s="356" t="s">
        <v>2188</v>
      </c>
      <c r="F24" s="356" t="s">
        <v>5929</v>
      </c>
      <c r="H24" s="822"/>
      <c r="I24" s="821"/>
      <c r="J24" s="821">
        <v>2</v>
      </c>
      <c r="K24" s="822" t="s">
        <v>5930</v>
      </c>
      <c r="L24" s="821" t="s">
        <v>2511</v>
      </c>
      <c r="M24" s="1027"/>
      <c r="N24" s="821" t="s">
        <v>5836</v>
      </c>
      <c r="O24" s="1026">
        <v>0</v>
      </c>
      <c r="P24" s="1026">
        <v>0</v>
      </c>
      <c r="Q24" s="1026">
        <v>0</v>
      </c>
      <c r="R24" s="1025"/>
      <c r="S24" s="1025" t="s">
        <v>5931</v>
      </c>
      <c r="T24" s="1026"/>
      <c r="U24" s="1026"/>
      <c r="V24" s="1084">
        <v>45975</v>
      </c>
      <c r="W24" s="1026" t="s">
        <v>2535</v>
      </c>
      <c r="X24" s="1026">
        <v>10</v>
      </c>
      <c r="Y24" s="1026" t="s">
        <v>1315</v>
      </c>
      <c r="Z24" s="1025" t="s">
        <v>653</v>
      </c>
      <c r="AA24" s="1026">
        <f>VLOOKUP(F24,'Sprint 2 Backlog (unlocked)'!E:Z,21,0)</f>
        <v>0</v>
      </c>
      <c r="AB24" s="1025"/>
      <c r="AC24" s="1096">
        <v>46050</v>
      </c>
      <c r="AD24" s="1096"/>
      <c r="AE24" s="1025"/>
      <c r="AF24" s="1026">
        <v>10</v>
      </c>
      <c r="AG24" s="1026">
        <v>1</v>
      </c>
      <c r="AH24" s="1033" t="s">
        <v>5773</v>
      </c>
      <c r="AI24" s="1026"/>
    </row>
    <row r="25" spans="1:35" ht="80.099999999999994" hidden="1" customHeight="1">
      <c r="A25" s="1026">
        <v>88</v>
      </c>
      <c r="B25" s="821" t="s">
        <v>5932</v>
      </c>
      <c r="C25" s="356" t="s">
        <v>985</v>
      </c>
      <c r="D25" s="356" t="s">
        <v>1948</v>
      </c>
      <c r="E25" s="356" t="s">
        <v>2192</v>
      </c>
      <c r="F25" s="356" t="s">
        <v>2090</v>
      </c>
      <c r="G25" s="356" t="s">
        <v>2091</v>
      </c>
      <c r="H25" s="821"/>
      <c r="I25" s="821"/>
      <c r="J25" s="821">
        <v>2</v>
      </c>
      <c r="K25" s="822" t="s">
        <v>5930</v>
      </c>
      <c r="L25" s="821" t="s">
        <v>2511</v>
      </c>
      <c r="M25" s="1027"/>
      <c r="N25" s="1026" t="s">
        <v>1580</v>
      </c>
      <c r="O25" s="1026">
        <v>0</v>
      </c>
      <c r="P25" s="1026">
        <v>0</v>
      </c>
      <c r="Q25" s="1026">
        <v>0</v>
      </c>
      <c r="R25" s="1025"/>
      <c r="S25" s="1025" t="s">
        <v>2094</v>
      </c>
      <c r="T25" s="1026"/>
      <c r="U25" s="1026"/>
      <c r="V25" s="1061">
        <v>46010</v>
      </c>
      <c r="W25" s="1026" t="s">
        <v>5915</v>
      </c>
      <c r="X25" s="1026">
        <v>1</v>
      </c>
      <c r="Y25" s="1026" t="s">
        <v>6</v>
      </c>
      <c r="Z25" s="1025"/>
      <c r="AA25" s="1026">
        <v>8</v>
      </c>
      <c r="AB25" s="1025"/>
      <c r="AC25" s="1096">
        <v>46050</v>
      </c>
      <c r="AD25" s="1096"/>
      <c r="AE25" s="1025"/>
      <c r="AF25" s="1026">
        <v>10</v>
      </c>
      <c r="AG25" s="1026">
        <v>1</v>
      </c>
      <c r="AH25" s="1033" t="s">
        <v>5773</v>
      </c>
      <c r="AI25" s="1026"/>
    </row>
    <row r="26" spans="1:35" ht="80.099999999999994" hidden="1" customHeight="1">
      <c r="A26" s="1026">
        <v>103</v>
      </c>
      <c r="B26" s="821" t="s">
        <v>5933</v>
      </c>
      <c r="C26" s="356" t="s">
        <v>985</v>
      </c>
      <c r="D26" s="356" t="s">
        <v>1948</v>
      </c>
      <c r="E26" s="356" t="s">
        <v>2188</v>
      </c>
      <c r="F26" s="356" t="s">
        <v>5934</v>
      </c>
      <c r="H26" s="822"/>
      <c r="I26" s="821"/>
      <c r="J26" s="821">
        <v>2</v>
      </c>
      <c r="K26" s="822"/>
      <c r="L26" s="821" t="s">
        <v>2525</v>
      </c>
      <c r="M26" s="1027"/>
      <c r="N26" s="1026" t="s">
        <v>4531</v>
      </c>
      <c r="O26" s="1026">
        <v>0</v>
      </c>
      <c r="P26" s="1026">
        <v>0</v>
      </c>
      <c r="Q26" s="1026">
        <v>0</v>
      </c>
      <c r="R26" s="1025"/>
      <c r="S26" s="356" t="s">
        <v>5935</v>
      </c>
      <c r="T26" s="1026"/>
      <c r="U26" s="1026"/>
      <c r="V26" s="1084">
        <v>45980</v>
      </c>
      <c r="W26" s="1026" t="s">
        <v>2535</v>
      </c>
      <c r="X26" s="1026">
        <v>10</v>
      </c>
      <c r="Y26" s="1026" t="s">
        <v>1315</v>
      </c>
      <c r="Z26" s="1025">
        <v>1</v>
      </c>
      <c r="AA26" s="1026">
        <v>10</v>
      </c>
      <c r="AB26" s="1025"/>
      <c r="AC26" s="1096">
        <v>46050</v>
      </c>
      <c r="AD26" s="1096"/>
      <c r="AE26" s="1025"/>
      <c r="AF26" s="1026">
        <v>2</v>
      </c>
      <c r="AG26" s="1025"/>
      <c r="AH26" s="1025"/>
      <c r="AI26" s="1026"/>
    </row>
    <row r="27" spans="1:35" ht="80.099999999999994" hidden="1" customHeight="1">
      <c r="A27" s="1026">
        <v>3</v>
      </c>
      <c r="B27" s="1026" t="s">
        <v>5468</v>
      </c>
      <c r="C27" s="356" t="s">
        <v>2170</v>
      </c>
      <c r="D27" s="356" t="s">
        <v>2170</v>
      </c>
      <c r="E27" s="356" t="s">
        <v>2163</v>
      </c>
      <c r="F27" s="800" t="s">
        <v>2183</v>
      </c>
      <c r="G27" s="800" t="s">
        <v>2184</v>
      </c>
      <c r="H27" s="800" t="s">
        <v>2184</v>
      </c>
      <c r="I27" s="1035" t="s">
        <v>2185</v>
      </c>
      <c r="J27" s="821">
        <v>2</v>
      </c>
      <c r="K27" s="822" t="s">
        <v>5469</v>
      </c>
      <c r="L27" s="356" t="s">
        <v>2525</v>
      </c>
      <c r="M27" s="1069">
        <v>46027</v>
      </c>
      <c r="N27" s="1033" t="s">
        <v>384</v>
      </c>
      <c r="O27" s="1026">
        <v>60</v>
      </c>
      <c r="P27" s="1026">
        <v>1</v>
      </c>
      <c r="Q27" s="1026">
        <v>1</v>
      </c>
      <c r="R27" s="1025"/>
      <c r="S27" s="1025" t="s">
        <v>5936</v>
      </c>
      <c r="T27" s="1026"/>
      <c r="U27" s="1026"/>
      <c r="V27" s="1075">
        <v>46045</v>
      </c>
      <c r="W27" s="1026" t="s">
        <v>2944</v>
      </c>
      <c r="X27" s="1026">
        <v>2</v>
      </c>
      <c r="Y27" s="1026" t="s">
        <v>1315</v>
      </c>
      <c r="Z27" s="1025"/>
      <c r="AA27" s="1026">
        <v>85</v>
      </c>
      <c r="AB27" s="1025"/>
      <c r="AC27" s="1025"/>
      <c r="AD27" s="1026" t="s">
        <v>5887</v>
      </c>
      <c r="AE27" s="1025"/>
      <c r="AF27" s="1026">
        <v>2</v>
      </c>
      <c r="AG27" s="1025"/>
      <c r="AH27" s="1025"/>
      <c r="AI27" s="1026" t="e">
        <f>VLOOKUP(F27,'Sprint 3 - Locked'!F:F,1,0)</f>
        <v>#VALUE!</v>
      </c>
    </row>
    <row r="28" spans="1:35" ht="80.099999999999994" hidden="1" customHeight="1">
      <c r="A28" s="1026">
        <v>12</v>
      </c>
      <c r="B28" s="821" t="s">
        <v>5937</v>
      </c>
      <c r="C28" s="356" t="s">
        <v>42</v>
      </c>
      <c r="D28" s="356" t="s">
        <v>42</v>
      </c>
      <c r="E28" s="356" t="s">
        <v>2211</v>
      </c>
      <c r="F28" s="786" t="s">
        <v>2212</v>
      </c>
      <c r="G28" s="356" t="s">
        <v>2213</v>
      </c>
      <c r="H28" s="822" t="s">
        <v>5938</v>
      </c>
      <c r="I28" s="821" t="s">
        <v>2214</v>
      </c>
      <c r="J28" s="821">
        <v>2</v>
      </c>
      <c r="K28" s="822" t="s">
        <v>5939</v>
      </c>
      <c r="L28" s="356" t="s">
        <v>2211</v>
      </c>
      <c r="M28" s="1069">
        <v>46027</v>
      </c>
      <c r="N28" s="1026" t="s">
        <v>2791</v>
      </c>
      <c r="O28" s="1026">
        <v>5</v>
      </c>
      <c r="P28" s="1026">
        <v>1</v>
      </c>
      <c r="Q28" s="1026">
        <v>1</v>
      </c>
      <c r="R28" s="1025"/>
      <c r="S28" s="356" t="s">
        <v>5940</v>
      </c>
      <c r="T28" s="1026"/>
      <c r="U28" s="1026"/>
      <c r="V28" s="1024">
        <v>46044</v>
      </c>
      <c r="W28" s="1026" t="s">
        <v>2944</v>
      </c>
      <c r="X28" s="1026">
        <v>2</v>
      </c>
      <c r="Y28" s="1026" t="s">
        <v>6</v>
      </c>
      <c r="Z28" s="1025"/>
      <c r="AA28" s="1026">
        <v>5</v>
      </c>
      <c r="AB28" s="1025"/>
      <c r="AC28" s="1025"/>
      <c r="AD28" s="1026" t="s">
        <v>5941</v>
      </c>
      <c r="AE28" s="1025"/>
      <c r="AF28" s="1026">
        <v>2</v>
      </c>
      <c r="AG28" s="1025"/>
      <c r="AH28" s="1025"/>
      <c r="AI28" s="1026" t="e">
        <f>VLOOKUP(F28,'Sprint 3 - Locked'!F:F,1,0)</f>
        <v>#N/A</v>
      </c>
    </row>
    <row r="29" spans="1:35" ht="80.099999999999994" hidden="1" customHeight="1">
      <c r="A29" s="1026">
        <v>15</v>
      </c>
      <c r="B29" s="821" t="s">
        <v>5700</v>
      </c>
      <c r="C29" s="356" t="s">
        <v>222</v>
      </c>
      <c r="D29" s="356" t="s">
        <v>5701</v>
      </c>
      <c r="E29" s="356" t="s">
        <v>2254</v>
      </c>
      <c r="F29" s="356" t="s">
        <v>2079</v>
      </c>
      <c r="G29" s="356" t="s">
        <v>2255</v>
      </c>
      <c r="H29" s="822" t="s">
        <v>2081</v>
      </c>
      <c r="I29" s="821" t="s">
        <v>2254</v>
      </c>
      <c r="J29" s="821">
        <v>2</v>
      </c>
      <c r="K29" s="822" t="s">
        <v>5674</v>
      </c>
      <c r="L29" s="356" t="s">
        <v>2958</v>
      </c>
      <c r="M29" s="1069">
        <v>46008</v>
      </c>
      <c r="N29" s="1033" t="s">
        <v>1708</v>
      </c>
      <c r="O29" s="1052">
        <v>18</v>
      </c>
      <c r="P29" s="1052">
        <v>1</v>
      </c>
      <c r="Q29" s="1026">
        <v>1</v>
      </c>
      <c r="R29" s="1025"/>
      <c r="S29" s="1025" t="s">
        <v>5702</v>
      </c>
      <c r="T29" s="1026"/>
      <c r="U29" s="1026"/>
      <c r="V29" s="1026" t="s">
        <v>5689</v>
      </c>
      <c r="W29" s="1026" t="s">
        <v>583</v>
      </c>
      <c r="X29" s="1026"/>
      <c r="Y29" s="1026"/>
      <c r="Z29" s="1025"/>
      <c r="AA29" s="1026"/>
      <c r="AB29" s="1025" t="s">
        <v>5942</v>
      </c>
      <c r="AC29" s="1025"/>
      <c r="AD29" s="1025"/>
      <c r="AE29" s="1025"/>
      <c r="AF29" s="1026">
        <v>10</v>
      </c>
      <c r="AG29" s="1025"/>
      <c r="AH29" s="1025"/>
      <c r="AI29" s="1026" t="str">
        <f>VLOOKUP(F29,'Sprint 3 - Locked'!F:F,1,0)</f>
        <v>Order selection efficiency</v>
      </c>
    </row>
    <row r="30" spans="1:35" ht="126" hidden="1" customHeight="1">
      <c r="A30" s="1026">
        <v>47</v>
      </c>
      <c r="B30" s="1026"/>
      <c r="C30" s="356" t="s">
        <v>263</v>
      </c>
      <c r="D30" s="356" t="s">
        <v>5943</v>
      </c>
      <c r="E30" s="356" t="s">
        <v>2893</v>
      </c>
      <c r="F30" s="356" t="s">
        <v>5944</v>
      </c>
      <c r="G30" s="356" t="s">
        <v>5945</v>
      </c>
      <c r="J30" s="821">
        <v>1</v>
      </c>
      <c r="K30" s="356" t="s">
        <v>5946</v>
      </c>
      <c r="L30" s="356" t="s">
        <v>2511</v>
      </c>
      <c r="M30" s="1025" t="s">
        <v>2511</v>
      </c>
      <c r="N30" s="1026" t="s">
        <v>482</v>
      </c>
      <c r="O30" s="1025"/>
      <c r="P30" s="1026">
        <v>1</v>
      </c>
      <c r="Q30" s="1026">
        <v>0</v>
      </c>
      <c r="S30" s="1078" t="s">
        <v>5947</v>
      </c>
      <c r="T30" s="1026"/>
      <c r="U30" s="1167">
        <v>46083</v>
      </c>
      <c r="V30" s="1025"/>
      <c r="W30" s="1026" t="s">
        <v>2944</v>
      </c>
      <c r="X30" s="1026">
        <v>2</v>
      </c>
      <c r="Y30" s="1026" t="s">
        <v>6</v>
      </c>
      <c r="Z30" s="1026"/>
      <c r="AA30" s="1026">
        <v>37</v>
      </c>
      <c r="AB30" s="1025"/>
      <c r="AC30" s="1167">
        <v>46090</v>
      </c>
      <c r="AD30" s="829" t="s">
        <v>5948</v>
      </c>
      <c r="AE30" s="1129" t="s">
        <v>5949</v>
      </c>
      <c r="AF30" s="1025" t="s">
        <v>5950</v>
      </c>
      <c r="AG30" s="1025"/>
      <c r="AH30" s="1025"/>
      <c r="AI30" s="1026" t="e">
        <f>VLOOKUP(F30,'Sprint 3 - Locked'!F:F,1,0)</f>
        <v>#N/A</v>
      </c>
    </row>
    <row r="31" spans="1:35" ht="113.85" hidden="1" customHeight="1">
      <c r="A31" s="1026">
        <v>45</v>
      </c>
      <c r="B31" s="1025" t="s">
        <v>5951</v>
      </c>
      <c r="C31" s="356" t="s">
        <v>94</v>
      </c>
      <c r="D31" s="356" t="s">
        <v>94</v>
      </c>
      <c r="E31" s="356" t="s">
        <v>2159</v>
      </c>
      <c r="F31" s="356" t="s">
        <v>2160</v>
      </c>
      <c r="G31" s="356" t="s">
        <v>2161</v>
      </c>
      <c r="H31" s="822" t="s">
        <v>5952</v>
      </c>
      <c r="I31" s="821" t="s">
        <v>2162</v>
      </c>
      <c r="J31" s="821">
        <v>2</v>
      </c>
      <c r="K31" s="822" t="s">
        <v>5469</v>
      </c>
      <c r="L31" s="356" t="s">
        <v>2525</v>
      </c>
      <c r="M31" s="1069" t="s">
        <v>3293</v>
      </c>
      <c r="N31" s="821" t="s">
        <v>251</v>
      </c>
      <c r="O31" s="1026">
        <v>10</v>
      </c>
      <c r="P31" s="1026">
        <v>1</v>
      </c>
      <c r="Q31" s="1026">
        <v>1</v>
      </c>
      <c r="R31" s="1025"/>
      <c r="S31" s="1078" t="s">
        <v>5953</v>
      </c>
      <c r="T31" s="1026"/>
      <c r="U31" s="1026"/>
      <c r="V31" s="1075">
        <v>45673</v>
      </c>
      <c r="W31" s="1026" t="s">
        <v>2944</v>
      </c>
      <c r="X31" s="1026">
        <v>2</v>
      </c>
      <c r="Y31" s="1026" t="s">
        <v>6</v>
      </c>
      <c r="Z31" s="1025"/>
      <c r="AA31" s="1026">
        <v>3</v>
      </c>
      <c r="AB31" s="1025"/>
      <c r="AC31" s="1025"/>
      <c r="AD31" s="1026" t="s">
        <v>5954</v>
      </c>
      <c r="AE31" s="1025"/>
      <c r="AF31" s="1026">
        <v>2</v>
      </c>
      <c r="AG31" s="1025"/>
      <c r="AH31" s="1025"/>
      <c r="AI31" s="1026" t="e">
        <f>VLOOKUP(F31,'Sprint 3 - Locked'!F:F,1,0)</f>
        <v>#N/A</v>
      </c>
    </row>
    <row r="32" spans="1:35" ht="109.35" hidden="1" customHeight="1">
      <c r="A32" s="1026">
        <v>50</v>
      </c>
      <c r="B32" s="821" t="s">
        <v>5456</v>
      </c>
      <c r="C32" s="356" t="s">
        <v>101</v>
      </c>
      <c r="D32" s="356" t="s">
        <v>101</v>
      </c>
      <c r="E32" s="356" t="s">
        <v>2264</v>
      </c>
      <c r="F32" s="356" t="s">
        <v>1297</v>
      </c>
      <c r="G32" s="356" t="s">
        <v>2265</v>
      </c>
      <c r="H32" s="356" t="s">
        <v>1298</v>
      </c>
      <c r="I32" s="822" t="s">
        <v>2266</v>
      </c>
      <c r="J32" s="821">
        <v>2</v>
      </c>
      <c r="K32" s="822" t="s">
        <v>5457</v>
      </c>
      <c r="L32" s="356" t="s">
        <v>2821</v>
      </c>
      <c r="M32" s="1027">
        <v>45669</v>
      </c>
      <c r="N32" s="821" t="s">
        <v>3951</v>
      </c>
      <c r="O32" s="1026">
        <v>65</v>
      </c>
      <c r="P32" s="1026">
        <v>1</v>
      </c>
      <c r="Q32" s="1026">
        <v>1</v>
      </c>
      <c r="R32" s="1025"/>
      <c r="S32" s="1025"/>
      <c r="T32" s="1026"/>
      <c r="U32" s="1026"/>
      <c r="V32" s="1024">
        <v>46014</v>
      </c>
      <c r="W32" s="1026" t="s">
        <v>2944</v>
      </c>
      <c r="X32" s="1026">
        <v>2</v>
      </c>
      <c r="Y32" s="1026" t="s">
        <v>1315</v>
      </c>
      <c r="Z32" s="1025" t="s">
        <v>2397</v>
      </c>
      <c r="AA32" s="1026">
        <v>67.2</v>
      </c>
      <c r="AB32" s="1025" t="s">
        <v>5955</v>
      </c>
      <c r="AC32" s="1025"/>
      <c r="AD32" s="356" t="s">
        <v>5956</v>
      </c>
      <c r="AE32" s="1025"/>
      <c r="AF32" s="1026">
        <v>9</v>
      </c>
      <c r="AG32" s="1025"/>
      <c r="AH32" s="1025"/>
      <c r="AI32" s="1026" t="str">
        <f>VLOOKUP(F32,'Sprint 3 - Locked'!F:F,1,0)</f>
        <v>For store operations, daily settlement process in system is needed to perform proper &amp; accurate inventory-finance settlement (Buka Tutup Toko)</v>
      </c>
    </row>
    <row r="33" spans="1:35" ht="125.85" hidden="1" customHeight="1">
      <c r="A33" s="1026">
        <v>70</v>
      </c>
      <c r="B33" s="821" t="s">
        <v>5957</v>
      </c>
      <c r="C33" s="356" t="s">
        <v>358</v>
      </c>
      <c r="D33" s="356" t="s">
        <v>358</v>
      </c>
      <c r="E33" s="356" t="s">
        <v>2211</v>
      </c>
      <c r="F33" s="356" t="s">
        <v>5958</v>
      </c>
      <c r="G33" s="356" t="s">
        <v>5959</v>
      </c>
      <c r="H33" s="356" t="s">
        <v>5960</v>
      </c>
      <c r="I33" s="822" t="s">
        <v>2214</v>
      </c>
      <c r="J33" s="821">
        <v>2</v>
      </c>
      <c r="K33" s="822" t="s">
        <v>5961</v>
      </c>
      <c r="L33" s="1027" t="s">
        <v>2525</v>
      </c>
      <c r="M33" s="1027" t="s">
        <v>3293</v>
      </c>
      <c r="N33" s="1025" t="s">
        <v>2977</v>
      </c>
      <c r="O33" s="1026">
        <v>5</v>
      </c>
      <c r="P33" s="1026">
        <v>1</v>
      </c>
      <c r="Q33" s="1026">
        <v>1</v>
      </c>
      <c r="R33" s="1025"/>
      <c r="S33" s="405" t="s">
        <v>5962</v>
      </c>
      <c r="T33" s="1026"/>
      <c r="U33" s="1026"/>
      <c r="V33" s="1075">
        <v>46030</v>
      </c>
      <c r="W33" s="1026" t="s">
        <v>2944</v>
      </c>
      <c r="X33" s="1026">
        <v>2</v>
      </c>
      <c r="Y33" s="1026" t="s">
        <v>6</v>
      </c>
      <c r="Z33" s="1025"/>
      <c r="AA33" s="1026">
        <v>7</v>
      </c>
      <c r="AB33" s="1025"/>
      <c r="AC33" s="1025"/>
      <c r="AD33" s="1026" t="s">
        <v>5314</v>
      </c>
      <c r="AE33" s="1025"/>
      <c r="AF33" s="1026">
        <v>2</v>
      </c>
      <c r="AG33" s="1025"/>
      <c r="AH33" s="1025"/>
      <c r="AI33" s="1026" t="e">
        <f>VLOOKUP(F33,'Sprint 3 - Locked'!F:F,1,0)</f>
        <v>#N/A</v>
      </c>
    </row>
    <row r="34" spans="1:35" ht="80.099999999999994" hidden="1" customHeight="1">
      <c r="A34" s="1026">
        <v>87</v>
      </c>
      <c r="B34" s="821" t="s">
        <v>4508</v>
      </c>
      <c r="C34" s="356" t="s">
        <v>985</v>
      </c>
      <c r="D34" s="356" t="s">
        <v>1948</v>
      </c>
      <c r="E34" s="832" t="s">
        <v>4509</v>
      </c>
      <c r="F34" s="800" t="s">
        <v>4510</v>
      </c>
      <c r="G34" s="356" t="s">
        <v>4511</v>
      </c>
      <c r="H34" s="822"/>
      <c r="I34" s="821"/>
      <c r="J34" s="821">
        <v>2</v>
      </c>
      <c r="K34" s="822" t="s">
        <v>5963</v>
      </c>
      <c r="L34" s="1026" t="s">
        <v>2958</v>
      </c>
      <c r="M34" s="1069">
        <v>45988</v>
      </c>
      <c r="N34" s="1026" t="s">
        <v>5964</v>
      </c>
      <c r="O34" s="1026">
        <v>450</v>
      </c>
      <c r="P34" s="1026">
        <v>1</v>
      </c>
      <c r="Q34" s="1026">
        <v>1</v>
      </c>
      <c r="R34" s="1025"/>
      <c r="S34" s="1025" t="s">
        <v>4512</v>
      </c>
      <c r="T34" s="1026"/>
      <c r="U34" s="1026"/>
      <c r="V34" s="1084">
        <v>46027</v>
      </c>
      <c r="W34" s="1026" t="s">
        <v>2944</v>
      </c>
      <c r="X34" s="1026">
        <v>2</v>
      </c>
      <c r="Y34" s="1026" t="s">
        <v>1315</v>
      </c>
      <c r="Z34" s="1025">
        <v>4</v>
      </c>
      <c r="AA34" s="1026" t="s">
        <v>2955</v>
      </c>
      <c r="AB34" s="1025" t="s">
        <v>5965</v>
      </c>
      <c r="AC34" s="1096">
        <v>46090</v>
      </c>
      <c r="AD34" s="1026" t="s">
        <v>5966</v>
      </c>
      <c r="AE34" s="1025"/>
      <c r="AF34" s="1026">
        <v>1</v>
      </c>
      <c r="AG34" s="1025"/>
      <c r="AH34" s="1025"/>
      <c r="AI34" s="1026" t="str">
        <f>VLOOKUP(F34,'Sprint 3 - Locked'!F:F,1,0)</f>
        <v>- Taking order app interface
- System to System communication 
(Panamas system to Cleo system)
- Operational execution</v>
      </c>
    </row>
    <row r="35" spans="1:35" ht="80.099999999999994" hidden="1" customHeight="1">
      <c r="A35" s="1026">
        <v>7</v>
      </c>
      <c r="B35" s="821" t="s">
        <v>5967</v>
      </c>
      <c r="C35" s="356" t="s">
        <v>2170</v>
      </c>
      <c r="D35" s="356" t="s">
        <v>30</v>
      </c>
      <c r="E35" s="356" t="s">
        <v>2171</v>
      </c>
      <c r="F35" s="356" t="s">
        <v>2175</v>
      </c>
      <c r="G35" s="356" t="s">
        <v>2176</v>
      </c>
      <c r="H35" s="356" t="s">
        <v>2176</v>
      </c>
      <c r="I35" s="821" t="s">
        <v>2177</v>
      </c>
      <c r="J35" s="821">
        <v>2</v>
      </c>
      <c r="K35" s="822" t="s">
        <v>5469</v>
      </c>
      <c r="L35" s="356" t="s">
        <v>2958</v>
      </c>
      <c r="M35" s="1027" t="s">
        <v>5133</v>
      </c>
      <c r="N35" s="1033" t="s">
        <v>384</v>
      </c>
      <c r="O35" s="1026">
        <v>20</v>
      </c>
      <c r="P35" s="1026">
        <v>2</v>
      </c>
      <c r="Q35" s="1026">
        <v>2</v>
      </c>
      <c r="R35" s="1025"/>
      <c r="S35" s="1025" t="s">
        <v>5968</v>
      </c>
      <c r="T35" s="1026"/>
      <c r="U35" s="1026"/>
      <c r="V35" s="1026" t="s">
        <v>5532</v>
      </c>
      <c r="W35" s="1026" t="s">
        <v>2944</v>
      </c>
      <c r="X35" s="1026">
        <v>2</v>
      </c>
      <c r="Y35" s="1026" t="s">
        <v>6</v>
      </c>
      <c r="Z35" s="1025"/>
      <c r="AA35" s="1026">
        <v>13.25</v>
      </c>
      <c r="AB35" s="1025"/>
      <c r="AC35" s="1025"/>
      <c r="AD35" s="1026" t="s">
        <v>5887</v>
      </c>
      <c r="AE35" s="1025"/>
      <c r="AF35" s="1026">
        <v>10</v>
      </c>
      <c r="AG35" s="1025"/>
      <c r="AH35" s="1025"/>
      <c r="AI35" s="1026" t="e">
        <f>VLOOKUP(F35,'Sprint 3 - Locked'!F:F,1,0)</f>
        <v>#N/A</v>
      </c>
    </row>
    <row r="36" spans="1:35" ht="80.099999999999994" hidden="1" customHeight="1">
      <c r="A36" s="1026">
        <v>14</v>
      </c>
      <c r="B36" s="821" t="s">
        <v>5038</v>
      </c>
      <c r="C36" s="356" t="s">
        <v>42</v>
      </c>
      <c r="D36" s="356" t="s">
        <v>42</v>
      </c>
      <c r="E36" s="356" t="s">
        <v>2211</v>
      </c>
      <c r="F36" s="786" t="s">
        <v>5039</v>
      </c>
      <c r="G36" s="356" t="s">
        <v>2216</v>
      </c>
      <c r="H36" s="822" t="s">
        <v>5040</v>
      </c>
      <c r="I36" s="821" t="s">
        <v>2217</v>
      </c>
      <c r="J36" s="821">
        <v>2</v>
      </c>
      <c r="K36" s="822" t="s">
        <v>4942</v>
      </c>
      <c r="L36" s="356" t="s">
        <v>2211</v>
      </c>
      <c r="M36" s="1069">
        <v>46027</v>
      </c>
      <c r="N36" s="1026" t="s">
        <v>2791</v>
      </c>
      <c r="O36" s="1026">
        <v>30</v>
      </c>
      <c r="P36" s="1026">
        <v>2</v>
      </c>
      <c r="Q36" s="1026">
        <v>2</v>
      </c>
      <c r="R36" s="1025"/>
      <c r="S36" s="1085" t="s">
        <v>5041</v>
      </c>
      <c r="T36" s="1026"/>
      <c r="U36" s="1026"/>
      <c r="V36" s="1024">
        <v>46044</v>
      </c>
      <c r="W36" s="1026" t="s">
        <v>2944</v>
      </c>
      <c r="X36" s="1026">
        <v>2</v>
      </c>
      <c r="Y36" s="1026" t="s">
        <v>1315</v>
      </c>
      <c r="Z36" s="1025">
        <v>3</v>
      </c>
      <c r="AA36" s="1026">
        <v>30</v>
      </c>
      <c r="AB36" s="1025"/>
      <c r="AC36" s="1025"/>
      <c r="AD36" s="1026" t="s">
        <v>5969</v>
      </c>
      <c r="AE36" s="1025"/>
      <c r="AF36" s="1026">
        <v>2</v>
      </c>
      <c r="AG36" s="1025"/>
      <c r="AH36" s="1025"/>
      <c r="AI36" s="1026" t="e">
        <f>VLOOKUP(F36,'Sprint 3 - Locked'!F:F,1,0)</f>
        <v>#VALUE!</v>
      </c>
    </row>
    <row r="37" spans="1:35" ht="80.099999999999994" hidden="1" customHeight="1">
      <c r="A37" s="1026">
        <v>17</v>
      </c>
      <c r="B37" s="821" t="s">
        <v>5970</v>
      </c>
      <c r="C37" s="356" t="s">
        <v>222</v>
      </c>
      <c r="D37" s="356" t="s">
        <v>77</v>
      </c>
      <c r="E37" s="356" t="s">
        <v>2254</v>
      </c>
      <c r="F37" s="356" t="s">
        <v>2258</v>
      </c>
      <c r="G37" s="356" t="s">
        <v>2259</v>
      </c>
      <c r="H37" s="822" t="s">
        <v>2075</v>
      </c>
      <c r="I37" s="821" t="s">
        <v>2260</v>
      </c>
      <c r="J37" s="821">
        <v>2</v>
      </c>
      <c r="K37" s="822" t="s">
        <v>5674</v>
      </c>
      <c r="L37" s="356" t="s">
        <v>2958</v>
      </c>
      <c r="M37" s="1069">
        <v>46008</v>
      </c>
      <c r="N37" s="1033" t="s">
        <v>1708</v>
      </c>
      <c r="O37" s="1052">
        <v>49</v>
      </c>
      <c r="P37" s="1052">
        <v>2</v>
      </c>
      <c r="Q37" s="1026">
        <v>2</v>
      </c>
      <c r="R37" s="1025"/>
      <c r="S37" s="356" t="s">
        <v>5971</v>
      </c>
      <c r="T37" s="1026"/>
      <c r="U37" s="1026"/>
      <c r="V37" s="821" t="s">
        <v>5689</v>
      </c>
      <c r="W37" s="1026" t="s">
        <v>2944</v>
      </c>
      <c r="X37" s="1026">
        <v>2</v>
      </c>
      <c r="Y37" s="1026" t="s">
        <v>6</v>
      </c>
      <c r="Z37" s="1025"/>
      <c r="AA37" s="1026">
        <v>49</v>
      </c>
      <c r="AB37" s="1025"/>
      <c r="AC37" s="1025"/>
      <c r="AD37" s="1175" t="s">
        <v>5972</v>
      </c>
      <c r="AE37" s="1025"/>
      <c r="AF37" s="1026">
        <v>10</v>
      </c>
      <c r="AG37" s="1025"/>
      <c r="AH37" s="1025"/>
      <c r="AI37" s="1026" t="e">
        <f>VLOOKUP(F37,'Sprint 3 - Locked'!F:F,1,0)</f>
        <v>#N/A</v>
      </c>
    </row>
    <row r="38" spans="1:35" ht="80.099999999999994" customHeight="1">
      <c r="A38" s="1026">
        <v>32</v>
      </c>
      <c r="B38" s="821" t="s">
        <v>5973</v>
      </c>
      <c r="C38" s="356" t="s">
        <v>263</v>
      </c>
      <c r="D38" s="356" t="s">
        <v>263</v>
      </c>
      <c r="E38" s="356" t="s">
        <v>2211</v>
      </c>
      <c r="F38" s="356" t="s">
        <v>5974</v>
      </c>
      <c r="G38" s="356" t="s">
        <v>5975</v>
      </c>
      <c r="H38" s="821" t="s">
        <v>5976</v>
      </c>
      <c r="I38" s="821" t="s">
        <v>5977</v>
      </c>
      <c r="J38" s="821">
        <v>2</v>
      </c>
      <c r="K38" s="822" t="s">
        <v>5978</v>
      </c>
      <c r="L38" s="1025" t="s">
        <v>2958</v>
      </c>
      <c r="M38" s="1069" t="s">
        <v>3950</v>
      </c>
      <c r="N38" s="1026" t="s">
        <v>1634</v>
      </c>
      <c r="O38" s="1026">
        <v>20</v>
      </c>
      <c r="P38" s="1026">
        <v>1</v>
      </c>
      <c r="Q38" s="1026">
        <v>1</v>
      </c>
      <c r="R38" s="1075">
        <v>46048</v>
      </c>
      <c r="S38" s="597" t="s">
        <v>5979</v>
      </c>
      <c r="T38" s="1026">
        <v>1</v>
      </c>
      <c r="U38" s="1026"/>
      <c r="V38" s="1024">
        <v>46048</v>
      </c>
      <c r="W38" s="1026" t="s">
        <v>2944</v>
      </c>
      <c r="X38" s="1026">
        <v>2</v>
      </c>
      <c r="Y38" s="1026" t="s">
        <v>6</v>
      </c>
      <c r="Z38" s="1025"/>
      <c r="AA38" s="1026">
        <v>5</v>
      </c>
      <c r="AB38" s="1025"/>
      <c r="AC38" s="1025"/>
      <c r="AD38" s="356" t="s">
        <v>5980</v>
      </c>
      <c r="AE38" s="1025"/>
      <c r="AF38" s="1026">
        <v>1</v>
      </c>
      <c r="AG38" s="1025"/>
      <c r="AH38" s="1025"/>
      <c r="AI38" s="1026" t="e">
        <f>VLOOKUP(F38,'Sprint 3 - Locked'!F:F,1,0)</f>
        <v>#VALUE!</v>
      </c>
    </row>
    <row r="39" spans="1:35" ht="80.099999999999994" hidden="1" customHeight="1">
      <c r="A39" s="1026">
        <v>48</v>
      </c>
      <c r="B39" s="1025" t="s">
        <v>5981</v>
      </c>
      <c r="C39" s="1025" t="s">
        <v>94</v>
      </c>
      <c r="D39" s="1025" t="s">
        <v>94</v>
      </c>
      <c r="E39" s="356" t="s">
        <v>2151</v>
      </c>
      <c r="F39" s="356" t="s">
        <v>2152</v>
      </c>
      <c r="G39" s="356" t="s">
        <v>2153</v>
      </c>
      <c r="H39" s="822" t="s">
        <v>5982</v>
      </c>
      <c r="I39" s="821" t="s">
        <v>2154</v>
      </c>
      <c r="J39" s="821">
        <v>2</v>
      </c>
      <c r="K39" s="822" t="s">
        <v>5469</v>
      </c>
      <c r="L39" s="1025" t="s">
        <v>2525</v>
      </c>
      <c r="M39" s="1069" t="s">
        <v>3293</v>
      </c>
      <c r="N39" s="1026" t="s">
        <v>251</v>
      </c>
      <c r="O39" s="1026">
        <v>10</v>
      </c>
      <c r="P39" s="821">
        <v>2</v>
      </c>
      <c r="Q39" s="1026">
        <v>2</v>
      </c>
      <c r="R39" s="1025"/>
      <c r="S39" s="405" t="s">
        <v>5983</v>
      </c>
      <c r="T39" s="1026"/>
      <c r="U39" s="1026"/>
      <c r="V39" s="1024">
        <v>45680</v>
      </c>
      <c r="W39" s="1026" t="s">
        <v>2944</v>
      </c>
      <c r="X39" s="1026">
        <v>2</v>
      </c>
      <c r="Y39" s="1026" t="s">
        <v>6</v>
      </c>
      <c r="Z39" s="1025"/>
      <c r="AA39" s="1026">
        <v>15</v>
      </c>
      <c r="AB39" s="1025"/>
      <c r="AC39" s="1025"/>
      <c r="AD39" s="1026" t="s">
        <v>5954</v>
      </c>
      <c r="AE39" s="1025"/>
      <c r="AF39" s="1026">
        <v>2</v>
      </c>
      <c r="AG39" s="1025"/>
      <c r="AH39" s="1025"/>
      <c r="AI39" s="1026" t="e">
        <f>VLOOKUP(F39,'Sprint 3 - Locked'!F:F,1,0)</f>
        <v>#N/A</v>
      </c>
    </row>
    <row r="40" spans="1:35" ht="80.099999999999994" hidden="1" customHeight="1">
      <c r="A40" s="1026">
        <v>51</v>
      </c>
      <c r="B40" s="1026" t="s">
        <v>4936</v>
      </c>
      <c r="C40" s="1025" t="s">
        <v>101</v>
      </c>
      <c r="D40" s="1025" t="s">
        <v>101</v>
      </c>
      <c r="E40" s="356" t="s">
        <v>107</v>
      </c>
      <c r="F40" s="356" t="s">
        <v>141</v>
      </c>
      <c r="G40" s="356" t="s">
        <v>143</v>
      </c>
      <c r="H40" s="822" t="s">
        <v>4937</v>
      </c>
      <c r="I40" s="822" t="s">
        <v>2283</v>
      </c>
      <c r="J40" s="821">
        <v>2</v>
      </c>
      <c r="K40" s="822" t="s">
        <v>2957</v>
      </c>
      <c r="L40" s="1033" t="s">
        <v>2821</v>
      </c>
      <c r="M40" s="1027">
        <v>45669</v>
      </c>
      <c r="N40" s="1026" t="s">
        <v>3951</v>
      </c>
      <c r="O40" s="1026">
        <v>30</v>
      </c>
      <c r="P40" s="1026">
        <v>2</v>
      </c>
      <c r="Q40" s="1026">
        <v>2</v>
      </c>
      <c r="R40" s="1025"/>
      <c r="S40" s="404" t="s">
        <v>5500</v>
      </c>
      <c r="T40" s="1026"/>
      <c r="U40" s="1026"/>
      <c r="V40" s="1075">
        <v>45678</v>
      </c>
      <c r="W40" s="1026" t="s">
        <v>5984</v>
      </c>
      <c r="X40" s="1026">
        <v>2</v>
      </c>
      <c r="Y40" s="1026" t="s">
        <v>1315</v>
      </c>
      <c r="Z40" s="1025" t="s">
        <v>2397</v>
      </c>
      <c r="AA40" s="1026">
        <v>31.5</v>
      </c>
      <c r="AB40" s="1025" t="s">
        <v>5985</v>
      </c>
      <c r="AC40" s="1025"/>
      <c r="AD40" s="1025" t="s">
        <v>5986</v>
      </c>
      <c r="AE40" s="1025"/>
      <c r="AF40" s="1026">
        <v>2</v>
      </c>
      <c r="AG40" s="1025">
        <v>2</v>
      </c>
      <c r="AH40" s="1025"/>
      <c r="AI40" s="1026" t="str">
        <f>VLOOKUP(F40,'Sprint 3 - Locked'!F:F,1,0)</f>
        <v>Improve ORF accuracy by each touchpoint to ensure sufficient inventory management &amp; security</v>
      </c>
    </row>
    <row r="41" spans="1:35" ht="80.099999999999994" hidden="1" customHeight="1">
      <c r="A41" s="1026">
        <v>1</v>
      </c>
      <c r="B41" s="1026" t="s">
        <v>5987</v>
      </c>
      <c r="C41" s="1025" t="s">
        <v>985</v>
      </c>
      <c r="D41" s="1025" t="s">
        <v>3073</v>
      </c>
      <c r="E41" s="356" t="s">
        <v>5988</v>
      </c>
      <c r="F41" s="356" t="s">
        <v>5989</v>
      </c>
      <c r="G41" s="356" t="s">
        <v>5990</v>
      </c>
      <c r="H41" s="1087" t="s">
        <v>5991</v>
      </c>
      <c r="I41" s="1068" t="s">
        <v>3293</v>
      </c>
      <c r="J41" s="821">
        <v>2</v>
      </c>
      <c r="K41" s="822" t="s">
        <v>5992</v>
      </c>
      <c r="L41" s="821" t="s">
        <v>2525</v>
      </c>
      <c r="M41" s="1069">
        <v>46027</v>
      </c>
      <c r="N41" s="1026" t="s">
        <v>4562</v>
      </c>
      <c r="O41" s="1026" t="s">
        <v>653</v>
      </c>
      <c r="P41" s="1026">
        <v>2</v>
      </c>
      <c r="Q41" s="1104">
        <v>2</v>
      </c>
      <c r="R41" s="1025"/>
      <c r="S41" s="1105" t="s">
        <v>5993</v>
      </c>
      <c r="T41" s="1026"/>
      <c r="U41" s="1026"/>
      <c r="V41" s="1026"/>
      <c r="W41" s="1026" t="s">
        <v>583</v>
      </c>
      <c r="X41" s="1026">
        <v>3</v>
      </c>
      <c r="Y41" s="1026" t="s">
        <v>1315</v>
      </c>
      <c r="Z41" s="1025">
        <v>3</v>
      </c>
      <c r="AA41" s="1026"/>
      <c r="AB41" s="1025" t="s">
        <v>5994</v>
      </c>
      <c r="AC41" s="1025"/>
      <c r="AD41" s="1025"/>
      <c r="AE41" s="1025"/>
      <c r="AF41" s="1026">
        <v>2</v>
      </c>
      <c r="AG41" s="1025"/>
      <c r="AH41" s="1025"/>
      <c r="AI41" s="1026" t="e">
        <f>VLOOKUP(F41,'Sprint 3 - Locked'!F:F,1,0)</f>
        <v>#N/A</v>
      </c>
    </row>
    <row r="42" spans="1:35" ht="80.099999999999994" hidden="1" customHeight="1">
      <c r="A42" s="1026">
        <v>4</v>
      </c>
      <c r="B42" s="1026" t="s">
        <v>5995</v>
      </c>
      <c r="C42" s="1025" t="s">
        <v>2170</v>
      </c>
      <c r="D42" s="1025" t="s">
        <v>5996</v>
      </c>
      <c r="E42" s="356" t="s">
        <v>2171</v>
      </c>
      <c r="F42" s="356" t="s">
        <v>2172</v>
      </c>
      <c r="G42" s="356" t="s">
        <v>2173</v>
      </c>
      <c r="H42" s="356" t="s">
        <v>2173</v>
      </c>
      <c r="I42" s="821" t="s">
        <v>2174</v>
      </c>
      <c r="J42" s="821">
        <v>2</v>
      </c>
      <c r="K42" s="822" t="s">
        <v>5469</v>
      </c>
      <c r="L42" s="356" t="s">
        <v>2525</v>
      </c>
      <c r="M42" s="1069">
        <v>45992</v>
      </c>
      <c r="N42" s="1033" t="s">
        <v>384</v>
      </c>
      <c r="O42" s="1026">
        <v>20</v>
      </c>
      <c r="P42" s="1026">
        <v>3</v>
      </c>
      <c r="Q42" s="1026">
        <v>3</v>
      </c>
      <c r="R42" s="1025"/>
      <c r="S42" s="1026" t="s">
        <v>5997</v>
      </c>
      <c r="T42" s="1026"/>
      <c r="U42" s="1026"/>
      <c r="V42" s="1075">
        <v>46045</v>
      </c>
      <c r="W42" s="1026" t="s">
        <v>2944</v>
      </c>
      <c r="X42" s="1026">
        <v>2</v>
      </c>
      <c r="Y42" s="1026" t="s">
        <v>6</v>
      </c>
      <c r="Z42" s="1025"/>
      <c r="AA42" s="1026">
        <v>27</v>
      </c>
      <c r="AB42" s="1025"/>
      <c r="AC42" s="1025"/>
      <c r="AD42" s="1026" t="s">
        <v>5887</v>
      </c>
      <c r="AE42" s="1025"/>
      <c r="AF42" s="1026">
        <v>2</v>
      </c>
      <c r="AG42" s="1025"/>
      <c r="AH42" s="1025"/>
      <c r="AI42" s="1026" t="e">
        <f>VLOOKUP(F42,'Sprint 3 - Locked'!F:F,1,0)</f>
        <v>#N/A</v>
      </c>
    </row>
    <row r="43" spans="1:35" ht="104.1" hidden="1" customHeight="1">
      <c r="A43" s="1026">
        <v>16</v>
      </c>
      <c r="B43" s="1026" t="s">
        <v>4939</v>
      </c>
      <c r="C43" s="1025" t="s">
        <v>42</v>
      </c>
      <c r="D43" s="1025" t="s">
        <v>42</v>
      </c>
      <c r="E43" s="356" t="s">
        <v>2211</v>
      </c>
      <c r="F43" s="356" t="s">
        <v>4940</v>
      </c>
      <c r="G43" s="356" t="s">
        <v>2219</v>
      </c>
      <c r="H43" s="821" t="s">
        <v>4941</v>
      </c>
      <c r="I43" s="821" t="s">
        <v>2220</v>
      </c>
      <c r="J43" s="821">
        <v>2</v>
      </c>
      <c r="K43" s="822" t="s">
        <v>4942</v>
      </c>
      <c r="L43" s="356" t="s">
        <v>2211</v>
      </c>
      <c r="M43" s="1069">
        <v>46027</v>
      </c>
      <c r="N43" s="1026" t="s">
        <v>2791</v>
      </c>
      <c r="O43" s="1026">
        <v>30</v>
      </c>
      <c r="P43" s="1026">
        <v>3</v>
      </c>
      <c r="Q43" s="1026">
        <v>3</v>
      </c>
      <c r="R43" s="1025"/>
      <c r="S43" s="1082" t="s">
        <v>4943</v>
      </c>
      <c r="T43" s="1026"/>
      <c r="U43" s="1026"/>
      <c r="V43" s="1075">
        <v>46044</v>
      </c>
      <c r="W43" s="1026" t="s">
        <v>2944</v>
      </c>
      <c r="X43" s="1026">
        <v>2</v>
      </c>
      <c r="Y43" s="1026" t="s">
        <v>1315</v>
      </c>
      <c r="Z43" s="1025">
        <v>3</v>
      </c>
      <c r="AA43" s="1026">
        <v>30</v>
      </c>
      <c r="AB43" s="1025"/>
      <c r="AC43" s="1025"/>
      <c r="AD43" s="1026" t="s">
        <v>5969</v>
      </c>
      <c r="AE43" s="1025"/>
      <c r="AF43" s="1026">
        <v>2</v>
      </c>
      <c r="AG43" s="1025"/>
      <c r="AH43" s="1025"/>
      <c r="AI43" s="1026" t="str">
        <f>VLOOKUP(F43,'Sprint 3 - Locked'!F:F,1,0)</f>
        <v xml:space="preserve">Add SSO Login in AYO Principal </v>
      </c>
    </row>
    <row r="44" spans="1:35" ht="80.099999999999994" hidden="1" customHeight="1">
      <c r="A44" s="1026" t="s">
        <v>5684</v>
      </c>
      <c r="B44" s="1026" t="s">
        <v>5685</v>
      </c>
      <c r="C44" s="1025" t="s">
        <v>222</v>
      </c>
      <c r="D44" s="1025" t="s">
        <v>77</v>
      </c>
      <c r="E44" s="356" t="s">
        <v>2254</v>
      </c>
      <c r="F44" s="356" t="s">
        <v>5686</v>
      </c>
      <c r="G44" s="356" t="s">
        <v>2262</v>
      </c>
      <c r="H44" s="822" t="s">
        <v>5687</v>
      </c>
      <c r="I44" s="821" t="s">
        <v>2263</v>
      </c>
      <c r="J44" s="821">
        <v>2</v>
      </c>
      <c r="K44" s="822" t="s">
        <v>5674</v>
      </c>
      <c r="L44" s="356" t="s">
        <v>2958</v>
      </c>
      <c r="M44" s="1069">
        <v>46008</v>
      </c>
      <c r="N44" s="1033" t="s">
        <v>1708</v>
      </c>
      <c r="O44" s="1052">
        <v>28</v>
      </c>
      <c r="P44" s="1052">
        <v>3</v>
      </c>
      <c r="Q44" s="1026">
        <v>3</v>
      </c>
      <c r="R44" s="1025"/>
      <c r="S44" s="1025" t="s">
        <v>5688</v>
      </c>
      <c r="T44" s="1026"/>
      <c r="U44" s="1026"/>
      <c r="V44" s="1026" t="s">
        <v>5689</v>
      </c>
      <c r="W44" s="1026" t="s">
        <v>2944</v>
      </c>
      <c r="X44" s="1026">
        <v>2</v>
      </c>
      <c r="Y44" s="1026" t="s">
        <v>6</v>
      </c>
      <c r="Z44" s="1025"/>
      <c r="AA44" s="1026">
        <v>25</v>
      </c>
      <c r="AB44" s="1025"/>
      <c r="AC44" s="1025"/>
      <c r="AD44" s="356" t="s">
        <v>5972</v>
      </c>
      <c r="AE44" s="1025"/>
      <c r="AF44" s="1026">
        <v>10</v>
      </c>
      <c r="AG44" s="1025"/>
      <c r="AH44" s="1025"/>
      <c r="AI44" s="1026" t="e">
        <f>VLOOKUP(F44,'Sprint 3 - Locked'!F:F,1,0)</f>
        <v>#N/A</v>
      </c>
    </row>
    <row r="45" spans="1:35" ht="80.099999999999994" hidden="1" customHeight="1">
      <c r="A45" s="1026">
        <v>30</v>
      </c>
      <c r="B45" s="1026" t="s">
        <v>5998</v>
      </c>
      <c r="C45" s="1025" t="s">
        <v>263</v>
      </c>
      <c r="D45" s="1025" t="s">
        <v>1013</v>
      </c>
      <c r="E45" s="356" t="s">
        <v>2322</v>
      </c>
      <c r="F45" s="1037" t="s">
        <v>2323</v>
      </c>
      <c r="G45" s="1037" t="s">
        <v>2324</v>
      </c>
      <c r="H45" s="822" t="s">
        <v>3293</v>
      </c>
      <c r="I45" s="821" t="s">
        <v>2325</v>
      </c>
      <c r="J45" s="821">
        <v>2</v>
      </c>
      <c r="K45" s="822" t="s">
        <v>5999</v>
      </c>
      <c r="L45" s="356" t="s">
        <v>2525</v>
      </c>
      <c r="M45" s="1069">
        <v>46028</v>
      </c>
      <c r="N45" s="1026" t="s">
        <v>482</v>
      </c>
      <c r="O45" s="1026">
        <v>10</v>
      </c>
      <c r="P45" s="1026">
        <v>2</v>
      </c>
      <c r="Q45" s="1026">
        <v>2</v>
      </c>
      <c r="S45" s="1025" t="s">
        <v>6000</v>
      </c>
      <c r="T45" s="1026"/>
      <c r="U45" s="1026"/>
      <c r="V45" s="1024">
        <v>46036</v>
      </c>
      <c r="W45" s="1026" t="s">
        <v>2944</v>
      </c>
      <c r="X45" s="1026">
        <v>2</v>
      </c>
      <c r="Y45" s="1026" t="s">
        <v>6</v>
      </c>
      <c r="Z45" s="1025"/>
      <c r="AA45" s="1026">
        <v>5</v>
      </c>
      <c r="AB45" s="1025"/>
      <c r="AC45" s="1025"/>
      <c r="AD45" s="1033" t="s">
        <v>6001</v>
      </c>
      <c r="AE45" s="1025"/>
      <c r="AF45" s="1026">
        <v>2</v>
      </c>
      <c r="AG45" s="1025"/>
      <c r="AH45" s="1025"/>
      <c r="AI45" s="1026" t="e">
        <f>VLOOKUP(F45,'Sprint 3 - Locked'!F:F,1,0)</f>
        <v>#N/A</v>
      </c>
    </row>
    <row r="46" spans="1:35" ht="80.099999999999994" hidden="1" customHeight="1">
      <c r="A46" s="1026">
        <v>47</v>
      </c>
      <c r="B46" s="1025" t="s">
        <v>6002</v>
      </c>
      <c r="C46" s="1025" t="s">
        <v>94</v>
      </c>
      <c r="D46" s="1025" t="s">
        <v>94</v>
      </c>
      <c r="E46" s="356" t="s">
        <v>2155</v>
      </c>
      <c r="F46" s="356" t="s">
        <v>2156</v>
      </c>
      <c r="G46" s="356" t="s">
        <v>2157</v>
      </c>
      <c r="H46" s="822" t="s">
        <v>6003</v>
      </c>
      <c r="I46" s="821" t="s">
        <v>2158</v>
      </c>
      <c r="J46" s="821">
        <v>2</v>
      </c>
      <c r="K46" s="822" t="s">
        <v>5469</v>
      </c>
      <c r="L46" s="356" t="s">
        <v>2525</v>
      </c>
      <c r="M46" s="1069" t="s">
        <v>3293</v>
      </c>
      <c r="N46" s="1026" t="s">
        <v>251</v>
      </c>
      <c r="O46" s="1026">
        <v>20</v>
      </c>
      <c r="P46" s="1026">
        <v>3</v>
      </c>
      <c r="Q46" s="1026">
        <v>3</v>
      </c>
      <c r="R46" s="1025"/>
      <c r="S46" s="1078" t="s">
        <v>6004</v>
      </c>
      <c r="T46" s="1026"/>
      <c r="U46" s="1026"/>
      <c r="V46" s="1075" t="s">
        <v>4440</v>
      </c>
      <c r="W46" s="1026" t="s">
        <v>2944</v>
      </c>
      <c r="X46" s="1026">
        <v>2</v>
      </c>
      <c r="Y46" s="1026" t="s">
        <v>6</v>
      </c>
      <c r="Z46" s="1025"/>
      <c r="AA46" s="1026">
        <v>12</v>
      </c>
      <c r="AB46" s="1025"/>
      <c r="AC46" s="1025"/>
      <c r="AD46" s="821" t="s">
        <v>6005</v>
      </c>
      <c r="AE46" s="1025"/>
      <c r="AF46" s="1026">
        <v>2</v>
      </c>
      <c r="AG46" s="1025"/>
      <c r="AH46" s="1025" t="s">
        <v>5785</v>
      </c>
      <c r="AI46" s="1026" t="e">
        <f>VLOOKUP(F46,'Sprint 3 - Locked'!F:F,1,0)</f>
        <v>#N/A</v>
      </c>
    </row>
    <row r="47" spans="1:35" ht="80.099999999999994" hidden="1" customHeight="1">
      <c r="A47" s="1026">
        <v>52</v>
      </c>
      <c r="B47" s="1026" t="s">
        <v>6006</v>
      </c>
      <c r="C47" s="1025" t="s">
        <v>101</v>
      </c>
      <c r="D47" s="1025" t="s">
        <v>101</v>
      </c>
      <c r="E47" s="356" t="s">
        <v>2312</v>
      </c>
      <c r="F47" s="356" t="s">
        <v>197</v>
      </c>
      <c r="G47" s="356" t="s">
        <v>198</v>
      </c>
      <c r="H47" s="822" t="s">
        <v>6007</v>
      </c>
      <c r="I47" s="822" t="s">
        <v>2313</v>
      </c>
      <c r="J47" s="821">
        <v>2</v>
      </c>
      <c r="K47" s="822" t="s">
        <v>2957</v>
      </c>
      <c r="L47" s="356" t="s">
        <v>2821</v>
      </c>
      <c r="M47" s="1027">
        <v>45669</v>
      </c>
      <c r="N47" s="1026" t="s">
        <v>3951</v>
      </c>
      <c r="O47" s="1026">
        <v>30</v>
      </c>
      <c r="P47" s="1026">
        <v>3</v>
      </c>
      <c r="Q47" s="1026">
        <v>3</v>
      </c>
      <c r="R47" s="1025"/>
      <c r="T47" s="1026"/>
      <c r="U47" s="1026"/>
      <c r="V47" s="1075">
        <v>46044</v>
      </c>
      <c r="W47" s="1026" t="s">
        <v>2944</v>
      </c>
      <c r="X47" s="1026">
        <v>2</v>
      </c>
      <c r="Y47" s="1026" t="s">
        <v>6</v>
      </c>
      <c r="Z47" s="1025"/>
      <c r="AA47" s="1026">
        <v>56.5</v>
      </c>
      <c r="AB47" s="1025"/>
      <c r="AC47" s="1025"/>
      <c r="AD47" s="1025" t="s">
        <v>2537</v>
      </c>
      <c r="AE47" s="1025"/>
      <c r="AF47" s="1026">
        <v>2</v>
      </c>
      <c r="AG47" s="1025"/>
      <c r="AH47" s="1025"/>
      <c r="AI47" s="1026" t="e">
        <f>VLOOKUP(F47,'Sprint 3 - Locked'!F:F,1,0)</f>
        <v>#N/A</v>
      </c>
    </row>
    <row r="48" spans="1:35" ht="80.099999999999994" hidden="1" customHeight="1">
      <c r="A48" s="1026">
        <v>89</v>
      </c>
      <c r="B48" s="1026" t="s">
        <v>6008</v>
      </c>
      <c r="C48" s="1025" t="s">
        <v>985</v>
      </c>
      <c r="D48" s="1025" t="s">
        <v>4523</v>
      </c>
      <c r="E48" s="356" t="s">
        <v>2292</v>
      </c>
      <c r="F48" s="356" t="s">
        <v>6009</v>
      </c>
      <c r="G48" s="356" t="s">
        <v>6010</v>
      </c>
      <c r="H48" s="822"/>
      <c r="I48" s="821"/>
      <c r="J48" s="821">
        <v>2</v>
      </c>
      <c r="K48" s="1033"/>
      <c r="L48" s="821" t="s">
        <v>2958</v>
      </c>
      <c r="M48" s="1027"/>
      <c r="N48" s="1026" t="s">
        <v>217</v>
      </c>
      <c r="O48" s="1026">
        <v>57</v>
      </c>
      <c r="P48" s="1026">
        <v>3</v>
      </c>
      <c r="Q48" s="1026">
        <v>3</v>
      </c>
      <c r="R48" s="1025"/>
      <c r="S48" s="1025" t="s">
        <v>6011</v>
      </c>
      <c r="T48" s="1026"/>
      <c r="U48" s="1026"/>
      <c r="V48" s="1061">
        <v>46015</v>
      </c>
      <c r="W48" s="1026" t="s">
        <v>2944</v>
      </c>
      <c r="X48" s="1026">
        <v>2</v>
      </c>
      <c r="Y48" s="1026" t="s">
        <v>6</v>
      </c>
      <c r="Z48" s="1025"/>
      <c r="AA48" s="1026">
        <v>57</v>
      </c>
      <c r="AB48" s="1025"/>
      <c r="AC48" s="1096">
        <v>46090</v>
      </c>
      <c r="AD48" s="1096" t="s">
        <v>5882</v>
      </c>
      <c r="AE48" s="1025"/>
      <c r="AF48" s="1026">
        <v>1</v>
      </c>
      <c r="AG48" s="1025"/>
      <c r="AH48" s="1025"/>
      <c r="AI48" s="1026" t="s">
        <v>6012</v>
      </c>
    </row>
    <row r="49" spans="1:35" ht="80.099999999999994" hidden="1" customHeight="1">
      <c r="A49" s="1026">
        <v>5</v>
      </c>
      <c r="B49" s="821" t="s">
        <v>5485</v>
      </c>
      <c r="C49" s="356" t="s">
        <v>2170</v>
      </c>
      <c r="D49" s="356" t="s">
        <v>321</v>
      </c>
      <c r="E49" s="356" t="s">
        <v>2159</v>
      </c>
      <c r="F49" s="356" t="s">
        <v>399</v>
      </c>
      <c r="G49" s="356" t="s">
        <v>398</v>
      </c>
      <c r="H49" s="356" t="s">
        <v>398</v>
      </c>
      <c r="I49" s="821" t="s">
        <v>2178</v>
      </c>
      <c r="J49" s="821">
        <v>2</v>
      </c>
      <c r="K49" s="822" t="s">
        <v>5469</v>
      </c>
      <c r="L49" s="1025" t="s">
        <v>2958</v>
      </c>
      <c r="M49" s="1027" t="s">
        <v>5133</v>
      </c>
      <c r="N49" s="1025" t="s">
        <v>384</v>
      </c>
      <c r="O49" s="821" t="s">
        <v>5799</v>
      </c>
      <c r="P49" s="1026">
        <v>4</v>
      </c>
      <c r="Q49" s="1026">
        <v>4</v>
      </c>
      <c r="R49" s="1025"/>
      <c r="T49" s="1026"/>
      <c r="U49" s="1026"/>
      <c r="V49" s="356" t="s">
        <v>583</v>
      </c>
      <c r="W49" s="1026" t="s">
        <v>583</v>
      </c>
      <c r="X49" s="1026"/>
      <c r="Y49" s="1026"/>
      <c r="Z49" s="1025"/>
      <c r="AA49" s="1026"/>
      <c r="AB49" s="1025" t="s">
        <v>6013</v>
      </c>
      <c r="AC49" s="1025"/>
      <c r="AD49" s="1025"/>
      <c r="AE49" s="1025"/>
      <c r="AF49" s="1026">
        <v>10</v>
      </c>
      <c r="AG49" s="1025"/>
      <c r="AH49" s="1025"/>
      <c r="AI49" s="1026" t="e">
        <f>VLOOKUP(F49,'Sprint 3 - Locked'!F:F,1,0)</f>
        <v>#VALUE!</v>
      </c>
    </row>
    <row r="50" spans="1:35" ht="80.099999999999994" hidden="1" customHeight="1">
      <c r="A50" s="1026">
        <v>26</v>
      </c>
      <c r="B50" s="821" t="s">
        <v>6014</v>
      </c>
      <c r="C50" s="356" t="s">
        <v>42</v>
      </c>
      <c r="D50" s="356" t="s">
        <v>6015</v>
      </c>
      <c r="E50" s="356" t="s">
        <v>2230</v>
      </c>
      <c r="F50" s="356" t="s">
        <v>2231</v>
      </c>
      <c r="G50" s="822" t="s">
        <v>2232</v>
      </c>
      <c r="H50" s="822" t="s">
        <v>6016</v>
      </c>
      <c r="I50" s="821" t="s">
        <v>2233</v>
      </c>
      <c r="J50" s="821">
        <v>2</v>
      </c>
      <c r="K50" s="822" t="s">
        <v>5194</v>
      </c>
      <c r="L50" s="1025" t="s">
        <v>2958</v>
      </c>
      <c r="M50" s="1069" t="s">
        <v>5152</v>
      </c>
      <c r="N50" s="1026" t="s">
        <v>958</v>
      </c>
      <c r="O50" s="821">
        <v>30</v>
      </c>
      <c r="P50" s="1026">
        <v>4</v>
      </c>
      <c r="Q50" s="1026">
        <v>4</v>
      </c>
      <c r="R50" s="1025"/>
      <c r="T50" s="1026"/>
      <c r="U50" s="1026"/>
      <c r="V50" s="1075">
        <v>46045</v>
      </c>
      <c r="W50" s="1026" t="s">
        <v>2944</v>
      </c>
      <c r="X50" s="1026">
        <v>2</v>
      </c>
      <c r="Y50" s="1026" t="s">
        <v>6</v>
      </c>
      <c r="Z50" s="1025"/>
      <c r="AA50" s="1026">
        <v>13.75</v>
      </c>
      <c r="AB50" s="1025"/>
      <c r="AC50" s="1025"/>
      <c r="AD50" s="1176" t="s">
        <v>6017</v>
      </c>
      <c r="AE50" s="1025"/>
      <c r="AF50" s="1026">
        <v>9</v>
      </c>
      <c r="AG50" s="1025"/>
      <c r="AH50" s="1025" t="s">
        <v>6018</v>
      </c>
      <c r="AI50" s="1026" t="e">
        <f>VLOOKUP(F50,'Sprint 3 - Locked'!F:F,1,0)</f>
        <v>#N/A</v>
      </c>
    </row>
    <row r="51" spans="1:35" ht="80.099999999999994" hidden="1" customHeight="1">
      <c r="A51" s="1026">
        <v>2</v>
      </c>
      <c r="B51" s="821" t="s">
        <v>5672</v>
      </c>
      <c r="C51" s="356" t="s">
        <v>222</v>
      </c>
      <c r="D51" s="356" t="s">
        <v>77</v>
      </c>
      <c r="E51" s="356" t="s">
        <v>2254</v>
      </c>
      <c r="F51" s="356" t="s">
        <v>2256</v>
      </c>
      <c r="G51" s="356" t="s">
        <v>2257</v>
      </c>
      <c r="H51" s="822" t="s">
        <v>5673</v>
      </c>
      <c r="I51" s="821" t="s">
        <v>2254</v>
      </c>
      <c r="J51" s="821">
        <v>2</v>
      </c>
      <c r="K51" s="822" t="s">
        <v>5674</v>
      </c>
      <c r="L51" s="1025" t="s">
        <v>2958</v>
      </c>
      <c r="M51" s="1069">
        <v>46008</v>
      </c>
      <c r="N51" s="1033" t="s">
        <v>1708</v>
      </c>
      <c r="O51" s="1031">
        <v>18</v>
      </c>
      <c r="P51" s="1052">
        <v>5</v>
      </c>
      <c r="Q51" s="1026">
        <v>4</v>
      </c>
      <c r="R51" s="1025"/>
      <c r="S51" s="356" t="s">
        <v>5675</v>
      </c>
      <c r="T51" s="1026"/>
      <c r="U51" s="1026"/>
      <c r="V51" s="1026" t="s">
        <v>5689</v>
      </c>
      <c r="W51" s="1026" t="s">
        <v>583</v>
      </c>
      <c r="X51" s="1026"/>
      <c r="Y51" s="1026"/>
      <c r="Z51" s="1025"/>
      <c r="AA51" s="1026"/>
      <c r="AB51" s="1025" t="s">
        <v>5942</v>
      </c>
      <c r="AC51" s="1025"/>
      <c r="AD51" s="1025"/>
      <c r="AE51" s="1025"/>
      <c r="AF51" s="1026">
        <v>10</v>
      </c>
      <c r="AG51" s="1025"/>
      <c r="AH51" s="1025"/>
      <c r="AI51" s="1026" t="str">
        <f>VLOOKUP(F51,'Sprint 3 - Locked'!F:F,1,0)</f>
        <v>WS can view the historical CITA orders previously placed</v>
      </c>
    </row>
    <row r="52" spans="1:35" ht="80.099999999999994" hidden="1" customHeight="1">
      <c r="A52" s="1026">
        <v>33</v>
      </c>
      <c r="B52" s="821" t="s">
        <v>5407</v>
      </c>
      <c r="C52" s="356" t="s">
        <v>263</v>
      </c>
      <c r="D52" s="356" t="s">
        <v>5408</v>
      </c>
      <c r="E52" s="356" t="s">
        <v>2326</v>
      </c>
      <c r="F52" s="356" t="s">
        <v>2327</v>
      </c>
      <c r="G52" s="800" t="s">
        <v>5409</v>
      </c>
      <c r="H52" s="1080" t="s">
        <v>5410</v>
      </c>
      <c r="I52" s="821" t="s">
        <v>2329</v>
      </c>
      <c r="J52" s="821">
        <v>2</v>
      </c>
      <c r="K52" s="822" t="s">
        <v>5411</v>
      </c>
      <c r="L52" s="1025" t="s">
        <v>2958</v>
      </c>
      <c r="M52" s="1069" t="s">
        <v>3950</v>
      </c>
      <c r="N52" s="1026" t="s">
        <v>1634</v>
      </c>
      <c r="O52" s="821">
        <v>60</v>
      </c>
      <c r="P52" s="1026">
        <v>3</v>
      </c>
      <c r="Q52" s="1026">
        <v>3</v>
      </c>
      <c r="R52" s="1075">
        <v>46045</v>
      </c>
      <c r="S52" s="356" t="s">
        <v>5783</v>
      </c>
      <c r="T52" s="1026">
        <v>3</v>
      </c>
      <c r="U52" s="1026"/>
      <c r="V52" s="1075">
        <v>46045</v>
      </c>
      <c r="W52" s="1026" t="s">
        <v>2944</v>
      </c>
      <c r="X52" s="1026">
        <v>2</v>
      </c>
      <c r="Y52" s="1026" t="s">
        <v>1315</v>
      </c>
      <c r="Z52" s="1025">
        <v>3</v>
      </c>
      <c r="AA52" s="1026">
        <v>15</v>
      </c>
      <c r="AB52" s="1025"/>
      <c r="AC52" s="1025"/>
      <c r="AD52" s="1033" t="s">
        <v>6019</v>
      </c>
      <c r="AE52" s="1025"/>
      <c r="AF52" s="1026">
        <v>1</v>
      </c>
      <c r="AG52" s="1025"/>
      <c r="AH52" s="1025"/>
      <c r="AI52" s="1026" t="str">
        <f>VLOOKUP(F52,'Sprint 3 - Locked'!F:F,1,0)</f>
        <v xml:space="preserve">BUDE – Customer Service Center
Omnichannel (interaction management) system migration for Customer Care </v>
      </c>
    </row>
    <row r="53" spans="1:35" ht="80.099999999999994" hidden="1" customHeight="1">
      <c r="A53" s="1026">
        <v>46</v>
      </c>
      <c r="B53" s="356" t="s">
        <v>6020</v>
      </c>
      <c r="C53" s="356" t="s">
        <v>94</v>
      </c>
      <c r="D53" s="356" t="s">
        <v>94</v>
      </c>
      <c r="E53" s="356" t="s">
        <v>2163</v>
      </c>
      <c r="F53" s="356" t="s">
        <v>2166</v>
      </c>
      <c r="G53" s="356" t="s">
        <v>2167</v>
      </c>
      <c r="H53" s="822" t="s">
        <v>6021</v>
      </c>
      <c r="I53" s="1032" t="s">
        <v>2168</v>
      </c>
      <c r="J53" s="821">
        <v>2</v>
      </c>
      <c r="K53" s="822" t="s">
        <v>5469</v>
      </c>
      <c r="L53" s="356" t="s">
        <v>2525</v>
      </c>
      <c r="M53" s="1069" t="s">
        <v>3293</v>
      </c>
      <c r="N53" s="1026" t="s">
        <v>251</v>
      </c>
      <c r="O53" s="821">
        <v>20</v>
      </c>
      <c r="P53" s="1026">
        <v>4</v>
      </c>
      <c r="Q53" s="1026">
        <v>4</v>
      </c>
      <c r="R53" s="1025"/>
      <c r="S53" s="1078" t="s">
        <v>6022</v>
      </c>
      <c r="T53" s="1026"/>
      <c r="U53" s="1026"/>
      <c r="V53" s="1075">
        <v>45673</v>
      </c>
      <c r="W53" s="1026" t="s">
        <v>2944</v>
      </c>
      <c r="X53" s="1026">
        <v>2</v>
      </c>
      <c r="Y53" s="1026" t="s">
        <v>6</v>
      </c>
      <c r="Z53" s="1025"/>
      <c r="AA53" s="1026">
        <v>12</v>
      </c>
      <c r="AB53" s="1025"/>
      <c r="AC53" s="1025"/>
      <c r="AD53" s="1026" t="s">
        <v>5954</v>
      </c>
      <c r="AE53" s="1025"/>
      <c r="AF53" s="1026">
        <v>2</v>
      </c>
      <c r="AG53" s="1025"/>
      <c r="AH53" s="1025"/>
      <c r="AI53" s="1026" t="e">
        <f>VLOOKUP(F53,'Sprint 3 - Locked'!F:F,1,0)</f>
        <v>#N/A</v>
      </c>
    </row>
    <row r="54" spans="1:35" ht="80.099999999999994" hidden="1" customHeight="1">
      <c r="A54" s="1026">
        <v>53</v>
      </c>
      <c r="B54" s="1026" t="s">
        <v>6023</v>
      </c>
      <c r="C54" s="356" t="s">
        <v>101</v>
      </c>
      <c r="D54" s="356" t="s">
        <v>101</v>
      </c>
      <c r="E54" s="356" t="s">
        <v>2294</v>
      </c>
      <c r="F54" s="356" t="s">
        <v>1305</v>
      </c>
      <c r="G54" s="356" t="s">
        <v>1304</v>
      </c>
      <c r="H54" s="821" t="s">
        <v>6024</v>
      </c>
      <c r="I54" s="822" t="s">
        <v>2299</v>
      </c>
      <c r="J54" s="821">
        <v>2</v>
      </c>
      <c r="K54" s="822" t="s">
        <v>6025</v>
      </c>
      <c r="L54" s="356" t="s">
        <v>2821</v>
      </c>
      <c r="M54" s="824">
        <v>45989</v>
      </c>
      <c r="N54" s="821" t="s">
        <v>3951</v>
      </c>
      <c r="O54" s="821">
        <v>20</v>
      </c>
      <c r="P54" s="821">
        <v>4</v>
      </c>
      <c r="Q54" s="821">
        <v>4</v>
      </c>
      <c r="R54" s="1025"/>
      <c r="S54" s="1025"/>
      <c r="T54" s="1026"/>
      <c r="U54" s="1026"/>
      <c r="V54" s="1075">
        <v>46014</v>
      </c>
      <c r="W54" s="1026" t="s">
        <v>1710</v>
      </c>
      <c r="X54" s="1026"/>
      <c r="Y54" s="1026"/>
      <c r="Z54" s="1025"/>
      <c r="AA54" s="1026"/>
      <c r="AB54" s="1025" t="s">
        <v>6026</v>
      </c>
      <c r="AC54" s="1025"/>
      <c r="AD54" s="1025"/>
      <c r="AE54" s="1025"/>
      <c r="AF54" s="1026">
        <v>1</v>
      </c>
      <c r="AG54" s="1025"/>
      <c r="AH54" s="1025"/>
      <c r="AI54" s="1026" t="e">
        <f>VLOOKUP(F54,'Sprint 3 - Locked'!F:F,1,0)</f>
        <v>#N/A</v>
      </c>
    </row>
    <row r="55" spans="1:35" ht="80.099999999999994" hidden="1" customHeight="1">
      <c r="A55" s="1026">
        <v>91</v>
      </c>
      <c r="B55" s="1026" t="s">
        <v>5112</v>
      </c>
      <c r="C55" s="356" t="s">
        <v>985</v>
      </c>
      <c r="D55" s="356" t="s">
        <v>1948</v>
      </c>
      <c r="E55" s="356" t="s">
        <v>4559</v>
      </c>
      <c r="F55" s="356" t="s">
        <v>5113</v>
      </c>
      <c r="H55" s="822"/>
      <c r="I55" s="821"/>
      <c r="J55" s="821">
        <v>2</v>
      </c>
      <c r="K55" s="822" t="s">
        <v>3336</v>
      </c>
      <c r="L55" s="821" t="s">
        <v>2821</v>
      </c>
      <c r="M55" s="824"/>
      <c r="N55" s="821" t="s">
        <v>4562</v>
      </c>
      <c r="O55" s="821">
        <v>7.6</v>
      </c>
      <c r="P55" s="821">
        <v>8</v>
      </c>
      <c r="Q55" s="821">
        <v>4</v>
      </c>
      <c r="R55" s="1025"/>
      <c r="S55" s="1025" t="s">
        <v>6027</v>
      </c>
      <c r="T55" s="1026"/>
      <c r="U55" s="1026"/>
      <c r="V55" s="1026"/>
      <c r="W55" s="1026" t="s">
        <v>583</v>
      </c>
      <c r="X55" s="1026">
        <v>3</v>
      </c>
      <c r="Y55" s="1026" t="s">
        <v>1315</v>
      </c>
      <c r="Z55" s="1025">
        <v>3</v>
      </c>
      <c r="AA55" s="1026">
        <v>0</v>
      </c>
      <c r="AB55" s="1025" t="s">
        <v>5906</v>
      </c>
      <c r="AC55" s="1025"/>
      <c r="AD55" s="1025"/>
      <c r="AE55" s="1025"/>
      <c r="AF55" s="1026">
        <v>2</v>
      </c>
      <c r="AG55" s="1025"/>
      <c r="AH55" s="1025"/>
      <c r="AI55" s="1026" t="str">
        <f>VLOOKUP(F55,'Sprint 3 - Locked'!F:F,1,0)</f>
        <v>Stock Check WE MYHERO Sprint 2</v>
      </c>
    </row>
    <row r="56" spans="1:35" ht="80.099999999999994" hidden="1" customHeight="1">
      <c r="A56" s="1026">
        <v>27</v>
      </c>
      <c r="B56" s="1026" t="s">
        <v>6028</v>
      </c>
      <c r="C56" s="1025" t="s">
        <v>42</v>
      </c>
      <c r="D56" s="1025" t="s">
        <v>3080</v>
      </c>
      <c r="E56" s="1025" t="s">
        <v>107</v>
      </c>
      <c r="F56" s="1025" t="s">
        <v>1278</v>
      </c>
      <c r="G56" s="1025" t="s">
        <v>1279</v>
      </c>
      <c r="H56" s="1088" t="s">
        <v>3293</v>
      </c>
      <c r="I56" s="1089" t="s">
        <v>3293</v>
      </c>
      <c r="J56" s="821">
        <v>2</v>
      </c>
      <c r="K56" s="822" t="s">
        <v>5194</v>
      </c>
      <c r="L56" s="1025" t="s">
        <v>2958</v>
      </c>
      <c r="M56" s="1069" t="s">
        <v>5152</v>
      </c>
      <c r="N56" s="1026" t="s">
        <v>958</v>
      </c>
      <c r="O56" s="1026">
        <v>45</v>
      </c>
      <c r="P56" s="821">
        <v>5</v>
      </c>
      <c r="Q56" s="1026">
        <v>5</v>
      </c>
      <c r="R56" s="1025"/>
      <c r="S56" s="404" t="s">
        <v>6029</v>
      </c>
      <c r="T56" s="1026"/>
      <c r="U56" s="1026"/>
      <c r="V56" s="1075">
        <v>46043</v>
      </c>
      <c r="W56" s="1026" t="s">
        <v>1710</v>
      </c>
      <c r="X56" s="1026">
        <v>2</v>
      </c>
      <c r="Y56" s="1026" t="s">
        <v>6</v>
      </c>
      <c r="Z56" s="1025"/>
      <c r="AA56" s="1026">
        <v>31.5</v>
      </c>
      <c r="AB56" s="1025" t="s">
        <v>6030</v>
      </c>
      <c r="AC56" s="1025"/>
      <c r="AD56" s="1025"/>
      <c r="AE56" s="1025"/>
      <c r="AF56" s="1026">
        <v>9</v>
      </c>
      <c r="AG56" s="1025"/>
      <c r="AH56" s="1025"/>
      <c r="AI56" s="1026" t="e">
        <f>VLOOKUP(F56,'Sprint 3 - Locked'!F:F,1,0)</f>
        <v>#N/A</v>
      </c>
    </row>
    <row r="57" spans="1:35" ht="80.099999999999994" hidden="1" customHeight="1">
      <c r="A57" s="1026">
        <v>21</v>
      </c>
      <c r="B57" s="1026" t="s">
        <v>5741</v>
      </c>
      <c r="C57" s="1025" t="s">
        <v>222</v>
      </c>
      <c r="D57" s="1025" t="s">
        <v>5742</v>
      </c>
      <c r="E57" s="1025" t="s">
        <v>2250</v>
      </c>
      <c r="F57" s="1025" t="s">
        <v>2251</v>
      </c>
      <c r="G57" s="1025" t="s">
        <v>2252</v>
      </c>
      <c r="H57" s="1033" t="s">
        <v>5743</v>
      </c>
      <c r="I57" s="1026" t="s">
        <v>2253</v>
      </c>
      <c r="J57" s="821">
        <v>2</v>
      </c>
      <c r="K57" s="822" t="s">
        <v>5744</v>
      </c>
      <c r="L57" s="356" t="s">
        <v>2525</v>
      </c>
      <c r="M57" s="1069" t="s">
        <v>3293</v>
      </c>
      <c r="N57" s="1033" t="s">
        <v>1708</v>
      </c>
      <c r="O57" s="1031">
        <v>30</v>
      </c>
      <c r="P57" s="1031">
        <v>4</v>
      </c>
      <c r="Q57" s="1026">
        <v>5</v>
      </c>
      <c r="R57" s="1025"/>
      <c r="S57" s="1025" t="s">
        <v>5745</v>
      </c>
      <c r="T57" s="1026"/>
      <c r="U57" s="1026"/>
      <c r="V57" s="1075">
        <v>46041</v>
      </c>
      <c r="W57" s="1026" t="s">
        <v>583</v>
      </c>
      <c r="X57" s="1026"/>
      <c r="Y57" s="1026"/>
      <c r="Z57" s="1025"/>
      <c r="AA57" s="1026"/>
      <c r="AB57" s="1025" t="s">
        <v>6031</v>
      </c>
      <c r="AC57" s="1025"/>
      <c r="AD57" s="1025"/>
      <c r="AE57" s="1025"/>
      <c r="AF57" s="1026">
        <v>2</v>
      </c>
      <c r="AG57" s="1025"/>
      <c r="AH57" s="1025"/>
      <c r="AI57" s="1026" t="str">
        <f>VLOOKUP(F57,'Sprint 3 - Locked'!F:F,1,0)</f>
        <v>improve governance and ensure Mitra acknowledges their downline</v>
      </c>
    </row>
    <row r="58" spans="1:35" ht="80.099999999999994" customHeight="1">
      <c r="A58" s="1026">
        <v>38</v>
      </c>
      <c r="B58" s="1026" t="s">
        <v>5825</v>
      </c>
      <c r="C58" s="1025" t="s">
        <v>263</v>
      </c>
      <c r="D58" s="1025" t="s">
        <v>263</v>
      </c>
      <c r="E58" s="1025" t="s">
        <v>2211</v>
      </c>
      <c r="F58" s="1025" t="s">
        <v>2348</v>
      </c>
      <c r="G58" s="1025" t="s">
        <v>2349</v>
      </c>
      <c r="H58" s="1026" t="s">
        <v>5826</v>
      </c>
      <c r="I58" s="1026" t="s">
        <v>2350</v>
      </c>
      <c r="J58" s="821">
        <v>2</v>
      </c>
      <c r="K58" s="822" t="s">
        <v>5418</v>
      </c>
      <c r="L58" s="1025" t="s">
        <v>2958</v>
      </c>
      <c r="M58" s="1069" t="s">
        <v>5133</v>
      </c>
      <c r="N58" s="1026" t="s">
        <v>1634</v>
      </c>
      <c r="O58" s="1026">
        <v>5</v>
      </c>
      <c r="P58" s="821">
        <v>4</v>
      </c>
      <c r="Q58" s="1026">
        <v>4</v>
      </c>
      <c r="R58" s="1025"/>
      <c r="S58" s="1078" t="s">
        <v>5714</v>
      </c>
      <c r="T58" s="1026">
        <v>1</v>
      </c>
      <c r="U58" s="1026"/>
      <c r="V58" s="1026" t="s">
        <v>583</v>
      </c>
      <c r="W58" s="1026" t="s">
        <v>583</v>
      </c>
      <c r="X58" s="1026"/>
      <c r="Y58" s="1026"/>
      <c r="Z58" s="1025"/>
      <c r="AA58" s="1026"/>
      <c r="AB58" s="1025" t="s">
        <v>6032</v>
      </c>
      <c r="AC58" s="1025"/>
      <c r="AD58" s="1025"/>
      <c r="AE58" s="1025"/>
      <c r="AF58" s="1026">
        <v>10</v>
      </c>
      <c r="AG58" s="1025"/>
      <c r="AH58" s="1025" t="s">
        <v>6033</v>
      </c>
      <c r="AI58" s="1026" t="str">
        <f>VLOOKUP(F58,'Sprint 3 - Locked'!F:F,1,0)</f>
        <v>Change in-app logo due to holdings company change from SRC to SRCIS</v>
      </c>
    </row>
    <row r="59" spans="1:35" ht="80.099999999999994" hidden="1" customHeight="1">
      <c r="A59" s="1026">
        <v>49</v>
      </c>
      <c r="B59" s="1025" t="s">
        <v>5738</v>
      </c>
      <c r="C59" s="356" t="s">
        <v>94</v>
      </c>
      <c r="D59" s="356" t="s">
        <v>94</v>
      </c>
      <c r="E59" s="356" t="s">
        <v>2163</v>
      </c>
      <c r="F59" s="356" t="s">
        <v>2164</v>
      </c>
      <c r="G59" s="356" t="s">
        <v>1203</v>
      </c>
      <c r="H59" s="356" t="s">
        <v>1204</v>
      </c>
      <c r="I59" s="1026" t="s">
        <v>2165</v>
      </c>
      <c r="J59" s="821">
        <v>2</v>
      </c>
      <c r="K59" s="822" t="s">
        <v>5469</v>
      </c>
      <c r="L59" s="1025" t="s">
        <v>2958</v>
      </c>
      <c r="M59" s="1062" t="s">
        <v>3950</v>
      </c>
      <c r="N59" s="1026" t="s">
        <v>251</v>
      </c>
      <c r="O59" s="821">
        <v>25</v>
      </c>
      <c r="P59" s="821">
        <v>5</v>
      </c>
      <c r="Q59" s="821">
        <v>5</v>
      </c>
      <c r="R59" s="1025"/>
      <c r="S59" s="1078" t="s">
        <v>5739</v>
      </c>
      <c r="T59" s="1026"/>
      <c r="U59" s="1026"/>
      <c r="V59" s="1026" t="s">
        <v>4440</v>
      </c>
      <c r="W59" s="1026" t="s">
        <v>583</v>
      </c>
      <c r="X59" s="1026"/>
      <c r="Y59" s="1026"/>
      <c r="Z59" s="1025"/>
      <c r="AA59" s="1026"/>
      <c r="AB59" s="1025" t="s">
        <v>6034</v>
      </c>
      <c r="AC59" s="1025"/>
      <c r="AD59" s="1025"/>
      <c r="AE59" s="1025"/>
      <c r="AF59" s="1026">
        <v>1</v>
      </c>
      <c r="AG59" s="1025"/>
      <c r="AH59" s="1025"/>
      <c r="AI59" s="1026" t="str">
        <f>VLOOKUP(F59,'Sprint 3 - Locked'!F:F,1,0)</f>
        <v>MITA Inbound whitelist</v>
      </c>
    </row>
    <row r="60" spans="1:35" ht="165.6" hidden="1" customHeight="1">
      <c r="A60" s="1026">
        <v>61</v>
      </c>
      <c r="B60" s="1026" t="s">
        <v>5801</v>
      </c>
      <c r="C60" s="356" t="s">
        <v>101</v>
      </c>
      <c r="D60" s="356" t="s">
        <v>101</v>
      </c>
      <c r="E60" s="356" t="s">
        <v>2284</v>
      </c>
      <c r="F60" s="841" t="s">
        <v>2285</v>
      </c>
      <c r="G60" s="356" t="s">
        <v>2286</v>
      </c>
      <c r="H60" s="821" t="s">
        <v>5802</v>
      </c>
      <c r="I60" s="1033" t="s">
        <v>2287</v>
      </c>
      <c r="J60" s="821">
        <v>2</v>
      </c>
      <c r="K60" s="822" t="s">
        <v>5803</v>
      </c>
      <c r="L60" s="1025" t="s">
        <v>2958</v>
      </c>
      <c r="M60" s="824" t="s">
        <v>5133</v>
      </c>
      <c r="N60" s="1026" t="s">
        <v>3951</v>
      </c>
      <c r="O60" s="821">
        <v>25</v>
      </c>
      <c r="P60" s="821">
        <v>12</v>
      </c>
      <c r="Q60" s="821">
        <v>5</v>
      </c>
      <c r="R60" s="1025"/>
      <c r="S60" s="1025"/>
      <c r="T60" s="1026"/>
      <c r="U60" s="1026"/>
      <c r="V60" s="1075">
        <v>46055</v>
      </c>
      <c r="W60" s="1026" t="s">
        <v>2944</v>
      </c>
      <c r="X60" s="1026"/>
      <c r="Y60" s="1026"/>
      <c r="Z60" s="1025"/>
      <c r="AA60" s="1026">
        <v>48</v>
      </c>
      <c r="AB60" s="1025" t="s">
        <v>6035</v>
      </c>
      <c r="AC60" s="1025"/>
      <c r="AD60" s="1025" t="s">
        <v>6036</v>
      </c>
      <c r="AE60" s="1025"/>
      <c r="AF60" s="1026">
        <v>1</v>
      </c>
      <c r="AG60" s="1025"/>
      <c r="AH60" s="1025"/>
      <c r="AI60" s="1026" t="e">
        <f>VLOOKUP(F60,'Sprint 3 - Locked'!F:F,1,0)</f>
        <v>#VALUE!</v>
      </c>
    </row>
    <row r="61" spans="1:35" ht="80.099999999999994" hidden="1" customHeight="1">
      <c r="A61" s="1026">
        <v>90</v>
      </c>
      <c r="B61" s="1026" t="s">
        <v>5354</v>
      </c>
      <c r="C61" s="356" t="s">
        <v>985</v>
      </c>
      <c r="D61" s="356" t="s">
        <v>1948</v>
      </c>
      <c r="E61" s="356" t="s">
        <v>4559</v>
      </c>
      <c r="F61" s="1022" t="s">
        <v>5355</v>
      </c>
      <c r="G61" s="823" t="s">
        <v>1066</v>
      </c>
      <c r="H61" s="822"/>
      <c r="I61" s="1026"/>
      <c r="J61" s="821">
        <v>2</v>
      </c>
      <c r="K61" s="822" t="s">
        <v>3336</v>
      </c>
      <c r="L61" s="821" t="s">
        <v>2958</v>
      </c>
      <c r="M61" s="824"/>
      <c r="N61" s="1026" t="s">
        <v>4562</v>
      </c>
      <c r="O61" s="821">
        <v>13</v>
      </c>
      <c r="P61" s="821">
        <v>10</v>
      </c>
      <c r="Q61" s="821">
        <v>5</v>
      </c>
      <c r="R61" s="1025"/>
      <c r="S61" s="1025" t="s">
        <v>5356</v>
      </c>
      <c r="T61" s="1026"/>
      <c r="U61" s="1026"/>
      <c r="V61" s="1084">
        <v>46014</v>
      </c>
      <c r="W61" s="1026" t="s">
        <v>2944</v>
      </c>
      <c r="X61" s="1026">
        <v>1</v>
      </c>
      <c r="Y61" s="1026" t="s">
        <v>1315</v>
      </c>
      <c r="Z61" s="1025">
        <v>3</v>
      </c>
      <c r="AA61" s="1026">
        <v>81</v>
      </c>
      <c r="AB61" s="1025"/>
      <c r="AC61" s="1096">
        <v>46135</v>
      </c>
      <c r="AD61" s="1026" t="s">
        <v>5904</v>
      </c>
      <c r="AE61" s="1025"/>
      <c r="AF61" s="1026">
        <v>1</v>
      </c>
      <c r="AG61" s="1025"/>
      <c r="AH61" s="1025"/>
      <c r="AI61" s="1026" t="str">
        <f>VLOOKUP(F61,'Sprint 3 - Locked'!F:F,1,0)</f>
        <v>Create order page untuk seluruh product:
Phase 1: Change UI with more compact UI
Phase 2: 1. Unify DSD for all category
                   2. Select Order Method in 1 page (DSD, D1K, Preorder)</v>
      </c>
    </row>
    <row r="62" spans="1:35" ht="177.6" hidden="1" customHeight="1">
      <c r="A62" s="1026">
        <v>28</v>
      </c>
      <c r="B62" s="1026" t="s">
        <v>3711</v>
      </c>
      <c r="C62" s="356" t="s">
        <v>42</v>
      </c>
      <c r="D62" s="356" t="s">
        <v>3080</v>
      </c>
      <c r="E62" s="356" t="s">
        <v>2192</v>
      </c>
      <c r="F62" s="356" t="s">
        <v>2224</v>
      </c>
      <c r="G62" s="356" t="s">
        <v>2225</v>
      </c>
      <c r="H62" s="822" t="s">
        <v>3271</v>
      </c>
      <c r="I62" s="821" t="s">
        <v>2226</v>
      </c>
      <c r="J62" s="821">
        <v>2</v>
      </c>
      <c r="K62" s="822" t="s">
        <v>5194</v>
      </c>
      <c r="L62" s="356" t="s">
        <v>2958</v>
      </c>
      <c r="M62" s="1062" t="s">
        <v>5152</v>
      </c>
      <c r="N62" s="821" t="s">
        <v>958</v>
      </c>
      <c r="O62" s="821">
        <v>45</v>
      </c>
      <c r="P62" s="821">
        <v>7</v>
      </c>
      <c r="Q62" s="821">
        <v>6</v>
      </c>
      <c r="R62" s="1025"/>
      <c r="S62" s="1025"/>
      <c r="T62" s="1026"/>
      <c r="U62" s="1026"/>
      <c r="V62" s="1081"/>
      <c r="W62" s="1026" t="s">
        <v>583</v>
      </c>
      <c r="X62" s="1026"/>
      <c r="Y62" s="1026"/>
      <c r="Z62" s="1025"/>
      <c r="AA62" s="1026"/>
      <c r="AB62" s="1025" t="s">
        <v>3707</v>
      </c>
      <c r="AC62" s="1025"/>
      <c r="AD62" s="1025"/>
      <c r="AE62" s="1025"/>
      <c r="AF62" s="1026">
        <v>9</v>
      </c>
      <c r="AG62" s="1025"/>
      <c r="AH62" s="1025"/>
      <c r="AI62" s="1026" t="e">
        <f>VLOOKUP(F62,'Sprint 3 - Locked'!F:F,1,0)</f>
        <v>#VALUE!</v>
      </c>
    </row>
    <row r="63" spans="1:35" ht="80.099999999999994" customHeight="1">
      <c r="A63" s="1026">
        <v>37</v>
      </c>
      <c r="B63" s="1026" t="s">
        <v>5135</v>
      </c>
      <c r="C63" s="356" t="s">
        <v>263</v>
      </c>
      <c r="D63" s="356" t="s">
        <v>263</v>
      </c>
      <c r="E63" s="356" t="s">
        <v>2333</v>
      </c>
      <c r="F63" s="356" t="s">
        <v>2334</v>
      </c>
      <c r="G63" s="356" t="s">
        <v>2335</v>
      </c>
      <c r="H63" s="821" t="s">
        <v>5136</v>
      </c>
      <c r="I63" s="821" t="s">
        <v>2336</v>
      </c>
      <c r="J63" s="821">
        <v>2</v>
      </c>
      <c r="K63" s="822" t="s">
        <v>5462</v>
      </c>
      <c r="L63" s="356" t="s">
        <v>2958</v>
      </c>
      <c r="M63" s="1062" t="s">
        <v>3950</v>
      </c>
      <c r="N63" s="821" t="s">
        <v>1634</v>
      </c>
      <c r="O63" s="821">
        <v>40</v>
      </c>
      <c r="P63" s="821">
        <v>5</v>
      </c>
      <c r="Q63" s="821">
        <v>5</v>
      </c>
      <c r="R63" s="1025"/>
      <c r="S63" s="1025"/>
      <c r="T63" s="1026"/>
      <c r="U63" s="1026"/>
      <c r="V63" s="1026" t="s">
        <v>583</v>
      </c>
      <c r="W63" s="1026" t="s">
        <v>6037</v>
      </c>
      <c r="X63" s="1026"/>
      <c r="Y63" s="1026"/>
      <c r="Z63" s="1025"/>
      <c r="AA63" s="1026"/>
      <c r="AB63" s="1025"/>
      <c r="AC63" s="1025"/>
      <c r="AD63" s="1025"/>
      <c r="AE63" s="1025"/>
      <c r="AF63" s="1026">
        <v>1</v>
      </c>
      <c r="AG63" s="1025"/>
      <c r="AH63" s="1025" t="s">
        <v>6033</v>
      </c>
      <c r="AI63" s="1026" t="s">
        <v>6038</v>
      </c>
    </row>
    <row r="64" spans="1:35" ht="80.099999999999994" hidden="1" customHeight="1">
      <c r="A64" s="1026">
        <v>56</v>
      </c>
      <c r="B64" s="1026" t="s">
        <v>6039</v>
      </c>
      <c r="C64" s="356" t="s">
        <v>101</v>
      </c>
      <c r="D64" s="356" t="s">
        <v>101</v>
      </c>
      <c r="E64" s="356" t="s">
        <v>2292</v>
      </c>
      <c r="F64" s="356" t="s">
        <v>1119</v>
      </c>
      <c r="G64" s="356" t="s">
        <v>1120</v>
      </c>
      <c r="H64" s="356" t="s">
        <v>1119</v>
      </c>
      <c r="I64" s="822" t="s">
        <v>2293</v>
      </c>
      <c r="J64" s="821">
        <v>2</v>
      </c>
      <c r="K64" s="822" t="s">
        <v>2957</v>
      </c>
      <c r="L64" s="824" t="s">
        <v>2958</v>
      </c>
      <c r="M64" s="824" t="s">
        <v>3950</v>
      </c>
      <c r="N64" s="821" t="s">
        <v>3951</v>
      </c>
      <c r="O64" s="821">
        <v>50</v>
      </c>
      <c r="P64" s="821">
        <v>7</v>
      </c>
      <c r="Q64" s="821">
        <v>6</v>
      </c>
      <c r="R64" s="1025"/>
      <c r="S64" s="1025"/>
      <c r="T64" s="1026"/>
      <c r="U64" s="1026"/>
      <c r="V64" s="1026"/>
      <c r="W64" s="1026" t="s">
        <v>583</v>
      </c>
      <c r="X64" s="1026"/>
      <c r="Y64" s="1026"/>
      <c r="Z64" s="1025"/>
      <c r="AA64" s="1026"/>
      <c r="AB64" s="1025" t="s">
        <v>6040</v>
      </c>
      <c r="AC64" s="1025"/>
      <c r="AD64" s="1025"/>
      <c r="AE64" s="1025"/>
      <c r="AF64" s="1026">
        <v>1</v>
      </c>
      <c r="AG64" s="1025"/>
      <c r="AH64" s="1025"/>
      <c r="AI64" s="1026" t="e">
        <f>VLOOKUP(F64,'Sprint 3 - Locked'!F:F,1,0)</f>
        <v>#N/A</v>
      </c>
    </row>
    <row r="65" spans="1:35" ht="80.099999999999994" hidden="1" customHeight="1">
      <c r="A65" s="1026">
        <v>92</v>
      </c>
      <c r="B65" s="1026" t="s">
        <v>6041</v>
      </c>
      <c r="C65" s="356" t="s">
        <v>985</v>
      </c>
      <c r="D65" s="356" t="s">
        <v>1948</v>
      </c>
      <c r="E65" s="356" t="s">
        <v>6042</v>
      </c>
      <c r="F65" s="356" t="s">
        <v>6043</v>
      </c>
      <c r="G65" s="356" t="s">
        <v>6044</v>
      </c>
      <c r="H65" s="822"/>
      <c r="I65" s="821"/>
      <c r="J65" s="821">
        <v>2</v>
      </c>
      <c r="K65" s="822"/>
      <c r="L65" s="821" t="s">
        <v>2958</v>
      </c>
      <c r="M65" s="824"/>
      <c r="N65" s="821" t="s">
        <v>89</v>
      </c>
      <c r="O65" s="821">
        <v>67</v>
      </c>
      <c r="P65" s="821">
        <v>9</v>
      </c>
      <c r="Q65" s="821">
        <v>6</v>
      </c>
      <c r="R65" s="1025"/>
      <c r="S65" s="1025" t="s">
        <v>5834</v>
      </c>
      <c r="T65" s="1026"/>
      <c r="U65" s="1168">
        <v>46090</v>
      </c>
      <c r="V65" s="1084">
        <v>46044</v>
      </c>
      <c r="W65" s="1026" t="s">
        <v>2944</v>
      </c>
      <c r="X65" s="1026">
        <v>2</v>
      </c>
      <c r="Y65" s="1026" t="s">
        <v>6</v>
      </c>
      <c r="Z65" s="1025"/>
      <c r="AA65" s="1026">
        <v>25</v>
      </c>
      <c r="AB65" s="1025"/>
      <c r="AC65" s="1096">
        <v>46090</v>
      </c>
      <c r="AD65" s="1026" t="s">
        <v>6045</v>
      </c>
      <c r="AE65" s="1025"/>
      <c r="AF65" s="1026">
        <v>1</v>
      </c>
      <c r="AG65" s="1025"/>
      <c r="AH65" s="1025"/>
      <c r="AI65" s="1026"/>
    </row>
    <row r="66" spans="1:35" ht="80.099999999999994" hidden="1" customHeight="1">
      <c r="A66" s="1026">
        <v>18</v>
      </c>
      <c r="B66" s="1026" t="s">
        <v>5286</v>
      </c>
      <c r="C66" s="356" t="s">
        <v>42</v>
      </c>
      <c r="D66" s="356" t="s">
        <v>180</v>
      </c>
      <c r="E66" s="356" t="s">
        <v>180</v>
      </c>
      <c r="F66" s="356" t="s">
        <v>6046</v>
      </c>
      <c r="G66" s="356" t="s">
        <v>2235</v>
      </c>
      <c r="H66" s="1070" t="s">
        <v>3293</v>
      </c>
      <c r="I66" s="822" t="s">
        <v>2236</v>
      </c>
      <c r="J66" s="821">
        <v>2</v>
      </c>
      <c r="K66" s="822" t="s">
        <v>5287</v>
      </c>
      <c r="L66" s="356" t="s">
        <v>2958</v>
      </c>
      <c r="M66" s="1062" t="s">
        <v>3950</v>
      </c>
      <c r="N66" s="821" t="s">
        <v>293</v>
      </c>
      <c r="O66" s="821">
        <v>80</v>
      </c>
      <c r="P66" s="821">
        <v>8</v>
      </c>
      <c r="Q66" s="821">
        <v>7</v>
      </c>
      <c r="R66" s="1025"/>
      <c r="S66" s="1025" t="s">
        <v>5782</v>
      </c>
      <c r="T66" s="1026"/>
      <c r="U66" s="1026"/>
      <c r="V66" s="1075">
        <v>46048</v>
      </c>
      <c r="W66" s="1026" t="s">
        <v>583</v>
      </c>
      <c r="X66" s="1026"/>
      <c r="Y66" s="1026"/>
      <c r="Z66" s="1025"/>
      <c r="AA66" s="1026"/>
      <c r="AB66" s="1025" t="s">
        <v>6047</v>
      </c>
      <c r="AC66" s="1025"/>
      <c r="AD66" s="1025"/>
      <c r="AE66" s="1025"/>
      <c r="AF66" s="1026">
        <v>2</v>
      </c>
      <c r="AG66" s="1025"/>
      <c r="AH66" s="1025"/>
      <c r="AI66" s="1026" t="e">
        <f>VLOOKUP(F66,'Sprint 3 - Locked'!F:F,1,0)</f>
        <v>#VALUE!</v>
      </c>
    </row>
    <row r="67" spans="1:35" ht="80.099999999999994" hidden="1" customHeight="1">
      <c r="A67" s="1026">
        <v>31</v>
      </c>
      <c r="B67" s="1026" t="s">
        <v>4439</v>
      </c>
      <c r="C67" s="356" t="s">
        <v>263</v>
      </c>
      <c r="D67" s="356" t="s">
        <v>1013</v>
      </c>
      <c r="E67" s="356" t="s">
        <v>2163</v>
      </c>
      <c r="F67" s="356" t="s">
        <v>2341</v>
      </c>
      <c r="G67" s="800" t="s">
        <v>2342</v>
      </c>
      <c r="H67" s="822" t="s">
        <v>3293</v>
      </c>
      <c r="I67" s="821" t="s">
        <v>2165</v>
      </c>
      <c r="J67" s="821">
        <v>2</v>
      </c>
      <c r="K67" s="822" t="s">
        <v>4103</v>
      </c>
      <c r="L67" s="356" t="s">
        <v>2958</v>
      </c>
      <c r="M67" s="1062">
        <v>46019</v>
      </c>
      <c r="N67" s="1026" t="s">
        <v>482</v>
      </c>
      <c r="O67" s="821">
        <v>20</v>
      </c>
      <c r="P67" s="821" t="s">
        <v>583</v>
      </c>
      <c r="Q67" s="821">
        <v>6</v>
      </c>
      <c r="R67" s="1025"/>
      <c r="S67" s="1025"/>
      <c r="T67" s="1026"/>
      <c r="U67" s="1026"/>
      <c r="V67" s="1075" t="s">
        <v>4440</v>
      </c>
      <c r="W67" s="1026" t="s">
        <v>583</v>
      </c>
      <c r="X67" s="1026"/>
      <c r="Y67" s="1026"/>
      <c r="Z67" s="1025"/>
      <c r="AA67" s="1026"/>
      <c r="AB67" s="1025" t="s">
        <v>6048</v>
      </c>
      <c r="AC67" s="1025"/>
      <c r="AD67" s="1025"/>
      <c r="AE67" s="1025"/>
      <c r="AF67" s="1026">
        <v>2</v>
      </c>
      <c r="AG67" s="1025"/>
      <c r="AH67" s="1025"/>
      <c r="AI67" s="1026" t="str">
        <f>VLOOKUP(F67,'Sprint 3 - Locked'!F:F,1,0)</f>
        <v>Create job untuk mengconsume external file provide by Finance team (AR) untuk terkait payment status dari partner yg di lakukan di luar PG</v>
      </c>
    </row>
    <row r="68" spans="1:35" ht="80.099999999999994" hidden="1" customHeight="1">
      <c r="A68" s="1026">
        <v>59</v>
      </c>
      <c r="B68" s="1026" t="s">
        <v>4993</v>
      </c>
      <c r="C68" s="356" t="s">
        <v>101</v>
      </c>
      <c r="D68" s="356" t="s">
        <v>3911</v>
      </c>
      <c r="E68" s="356" t="s">
        <v>2267</v>
      </c>
      <c r="F68" s="356" t="s">
        <v>2268</v>
      </c>
      <c r="G68" s="356" t="s">
        <v>2269</v>
      </c>
      <c r="H68" s="821" t="s">
        <v>4994</v>
      </c>
      <c r="I68" s="822" t="s">
        <v>2270</v>
      </c>
      <c r="J68" s="821">
        <v>2</v>
      </c>
      <c r="K68" s="822" t="s">
        <v>4995</v>
      </c>
      <c r="L68" s="356" t="s">
        <v>2525</v>
      </c>
      <c r="M68" s="1061">
        <v>46007</v>
      </c>
      <c r="N68" s="1026" t="s">
        <v>3951</v>
      </c>
      <c r="O68" s="821">
        <v>50</v>
      </c>
      <c r="P68" s="821">
        <v>10</v>
      </c>
      <c r="Q68" s="821">
        <v>7</v>
      </c>
      <c r="R68" s="1025"/>
      <c r="S68" s="1025" t="s">
        <v>5557</v>
      </c>
      <c r="T68" s="1026"/>
      <c r="U68" s="1026"/>
      <c r="V68" s="1075">
        <v>46045</v>
      </c>
      <c r="W68" s="1026" t="s">
        <v>583</v>
      </c>
      <c r="X68" s="1026"/>
      <c r="Y68" s="1026"/>
      <c r="Z68" s="1025"/>
      <c r="AA68" s="1026">
        <v>40</v>
      </c>
      <c r="AB68" s="1025" t="s">
        <v>3707</v>
      </c>
      <c r="AC68" s="1025"/>
      <c r="AD68" s="1025"/>
      <c r="AE68" s="1025"/>
      <c r="AF68" s="1026">
        <v>2</v>
      </c>
      <c r="AG68" s="1025"/>
      <c r="AH68" s="1025"/>
      <c r="AI68" s="1026" t="e">
        <f>VLOOKUP(F68,'Sprint 3 - Locked'!F:F,1,0)</f>
        <v>#VALUE!</v>
      </c>
    </row>
    <row r="69" spans="1:35" ht="80.099999999999994" hidden="1" customHeight="1">
      <c r="A69" s="1026">
        <v>93</v>
      </c>
      <c r="B69" s="1026" t="s">
        <v>5369</v>
      </c>
      <c r="C69" s="356" t="s">
        <v>985</v>
      </c>
      <c r="D69" s="356" t="s">
        <v>1948</v>
      </c>
      <c r="E69" s="356" t="s">
        <v>2188</v>
      </c>
      <c r="F69" s="786" t="s">
        <v>6049</v>
      </c>
      <c r="G69" s="356" t="s">
        <v>5371</v>
      </c>
      <c r="H69" s="822"/>
      <c r="I69" s="821"/>
      <c r="J69" s="821">
        <v>2</v>
      </c>
      <c r="K69" s="822" t="s">
        <v>5372</v>
      </c>
      <c r="L69" s="821" t="s">
        <v>2821</v>
      </c>
      <c r="M69" s="824"/>
      <c r="N69" s="1026" t="s">
        <v>1580</v>
      </c>
      <c r="O69" s="821">
        <v>68.400000000000006</v>
      </c>
      <c r="P69" s="821">
        <v>7</v>
      </c>
      <c r="Q69" s="821">
        <v>7</v>
      </c>
      <c r="R69" s="1025"/>
      <c r="S69" s="1025" t="s">
        <v>5373</v>
      </c>
      <c r="T69" s="1026"/>
      <c r="U69" s="1026"/>
      <c r="V69" s="1084">
        <v>46043</v>
      </c>
      <c r="W69" s="1026" t="s">
        <v>2944</v>
      </c>
      <c r="X69" s="1026">
        <v>2</v>
      </c>
      <c r="Y69" s="1026" t="s">
        <v>1315</v>
      </c>
      <c r="Z69" s="1025">
        <v>3</v>
      </c>
      <c r="AA69" s="1026">
        <v>45</v>
      </c>
      <c r="AB69" s="1025"/>
      <c r="AC69" s="1096">
        <v>46135</v>
      </c>
      <c r="AD69" s="1026" t="s">
        <v>5969</v>
      </c>
      <c r="AE69" s="1025"/>
      <c r="AF69" s="1026">
        <v>2</v>
      </c>
      <c r="AG69" s="1025"/>
      <c r="AH69" s="1025"/>
      <c r="AI69" s="1026" t="str">
        <f>VLOOKUP(F69,'Sprint 3 - Locked'!F:F,1,0)</f>
        <v>Automatic blacklist customer
Currently, if there is a new customer or an upgrading customer, a manual process must be carried out to blacklist the customer so that they are unable to perform ABC transactions.</v>
      </c>
    </row>
    <row r="70" spans="1:35" ht="80.099999999999994" hidden="1" customHeight="1">
      <c r="A70" s="1026">
        <v>23</v>
      </c>
      <c r="B70" s="1026" t="s">
        <v>5440</v>
      </c>
      <c r="C70" s="356" t="s">
        <v>42</v>
      </c>
      <c r="D70" s="356" t="s">
        <v>6050</v>
      </c>
      <c r="E70" s="356" t="s">
        <v>6051</v>
      </c>
      <c r="F70" s="356" t="s">
        <v>2227</v>
      </c>
      <c r="G70" s="356" t="s">
        <v>2228</v>
      </c>
      <c r="H70" s="356" t="s">
        <v>6052</v>
      </c>
      <c r="I70" s="1068" t="s">
        <v>3293</v>
      </c>
      <c r="J70" s="821">
        <v>2</v>
      </c>
      <c r="K70" s="822" t="s">
        <v>6053</v>
      </c>
      <c r="L70" s="356" t="s">
        <v>2525</v>
      </c>
      <c r="M70" s="1062">
        <v>46027</v>
      </c>
      <c r="N70" s="821" t="s">
        <v>2791</v>
      </c>
      <c r="O70" s="821">
        <v>15</v>
      </c>
      <c r="P70" s="821">
        <v>9</v>
      </c>
      <c r="Q70" s="821">
        <v>8</v>
      </c>
      <c r="R70" s="1025"/>
      <c r="S70" s="1025" t="s">
        <v>6054</v>
      </c>
      <c r="T70" s="1026"/>
      <c r="U70" s="1026"/>
      <c r="V70" s="1075">
        <v>46044</v>
      </c>
      <c r="W70" s="1026" t="s">
        <v>2944</v>
      </c>
      <c r="X70" s="1026">
        <v>2</v>
      </c>
      <c r="Y70" s="1026" t="s">
        <v>6</v>
      </c>
      <c r="Z70" s="1025"/>
      <c r="AA70" s="1026">
        <v>10</v>
      </c>
      <c r="AB70" s="1025"/>
      <c r="AC70" s="1025"/>
      <c r="AD70" s="1026" t="s">
        <v>5941</v>
      </c>
      <c r="AE70" s="1025"/>
      <c r="AF70" s="1026">
        <v>2</v>
      </c>
      <c r="AG70" s="1025"/>
      <c r="AH70" s="1025"/>
      <c r="AI70" s="1026" t="e">
        <f>VLOOKUP(F70,'Sprint 3 - Locked'!F:F,1,0)</f>
        <v>#N/A</v>
      </c>
    </row>
    <row r="71" spans="1:35" ht="80.099999999999994" customHeight="1">
      <c r="A71" s="1026">
        <v>41</v>
      </c>
      <c r="B71" s="1026" t="s">
        <v>5495</v>
      </c>
      <c r="C71" s="356" t="s">
        <v>263</v>
      </c>
      <c r="D71" s="356" t="s">
        <v>263</v>
      </c>
      <c r="E71" s="356" t="s">
        <v>2288</v>
      </c>
      <c r="F71" s="356" t="s">
        <v>2346</v>
      </c>
      <c r="G71" s="356" t="s">
        <v>2347</v>
      </c>
      <c r="H71" s="1068" t="s">
        <v>3293</v>
      </c>
      <c r="I71" s="1068" t="s">
        <v>3293</v>
      </c>
      <c r="J71" s="821">
        <v>2</v>
      </c>
      <c r="K71" s="822" t="s">
        <v>5462</v>
      </c>
      <c r="L71" s="356" t="s">
        <v>2958</v>
      </c>
      <c r="M71" s="1062" t="s">
        <v>3950</v>
      </c>
      <c r="N71" s="821" t="s">
        <v>1634</v>
      </c>
      <c r="O71" s="821">
        <v>40</v>
      </c>
      <c r="P71" s="821">
        <v>6</v>
      </c>
      <c r="Q71" s="821">
        <v>7</v>
      </c>
      <c r="S71" s="1025"/>
      <c r="T71" s="1026"/>
      <c r="U71" s="1026"/>
      <c r="V71" s="1026" t="s">
        <v>583</v>
      </c>
      <c r="W71" s="1026" t="s">
        <v>583</v>
      </c>
      <c r="X71" s="1026"/>
      <c r="Y71" s="1026"/>
      <c r="Z71" s="1025"/>
      <c r="AA71" s="1026"/>
      <c r="AB71" s="1025" t="s">
        <v>6055</v>
      </c>
      <c r="AC71" s="1025"/>
      <c r="AD71" s="1025"/>
      <c r="AE71" s="1025"/>
      <c r="AF71" s="1026">
        <v>1</v>
      </c>
      <c r="AG71" s="1025"/>
      <c r="AH71" s="1025"/>
      <c r="AI71" s="1026" t="str">
        <f>VLOOKUP(F71,'Sprint 3 - Locked'!F:F,1,0)</f>
        <v>To have new Loyalty system for AYO Toko</v>
      </c>
    </row>
    <row r="72" spans="1:35" ht="80.099999999999994" hidden="1" customHeight="1">
      <c r="A72" s="1026">
        <v>57</v>
      </c>
      <c r="B72" s="1026" t="s">
        <v>5029</v>
      </c>
      <c r="C72" s="356" t="s">
        <v>101</v>
      </c>
      <c r="D72" s="356" t="s">
        <v>101</v>
      </c>
      <c r="E72" s="356" t="s">
        <v>2267</v>
      </c>
      <c r="F72" s="356" t="s">
        <v>2271</v>
      </c>
      <c r="G72" s="356" t="s">
        <v>2272</v>
      </c>
      <c r="H72" s="821" t="s">
        <v>5030</v>
      </c>
      <c r="I72" s="822" t="s">
        <v>2273</v>
      </c>
      <c r="J72" s="821">
        <v>2</v>
      </c>
      <c r="K72" s="822" t="s">
        <v>4995</v>
      </c>
      <c r="L72" s="356" t="s">
        <v>2525</v>
      </c>
      <c r="M72" s="824">
        <v>45669</v>
      </c>
      <c r="N72" s="1026" t="s">
        <v>3951</v>
      </c>
      <c r="O72" s="821">
        <v>12</v>
      </c>
      <c r="P72" s="821">
        <v>8</v>
      </c>
      <c r="Q72" s="821">
        <v>8</v>
      </c>
      <c r="R72" s="1025"/>
      <c r="S72" s="1025"/>
      <c r="T72" s="1026"/>
      <c r="U72" s="1026"/>
      <c r="V72" s="1075">
        <v>46379</v>
      </c>
      <c r="W72" s="1026" t="s">
        <v>583</v>
      </c>
      <c r="X72" s="1026"/>
      <c r="Y72" s="1026"/>
      <c r="Z72" s="1025"/>
      <c r="AA72" s="1026">
        <v>12</v>
      </c>
      <c r="AB72" s="1025" t="s">
        <v>3707</v>
      </c>
      <c r="AC72" s="1025"/>
      <c r="AD72" s="1025"/>
      <c r="AE72" s="1025"/>
      <c r="AF72" s="1026">
        <v>1</v>
      </c>
      <c r="AG72" s="1025"/>
      <c r="AH72" s="1025"/>
      <c r="AI72" s="1026" t="e">
        <f>VLOOKUP(F72,'Sprint 3 - Locked'!F:F,1,0)</f>
        <v>#VALUE!</v>
      </c>
    </row>
    <row r="73" spans="1:35" ht="80.099999999999994" hidden="1" customHeight="1">
      <c r="A73" s="1026">
        <v>94</v>
      </c>
      <c r="B73" s="1026" t="s">
        <v>4522</v>
      </c>
      <c r="C73" s="356" t="s">
        <v>985</v>
      </c>
      <c r="D73" s="356" t="s">
        <v>4523</v>
      </c>
      <c r="E73" s="356" t="s">
        <v>2188</v>
      </c>
      <c r="F73" s="356" t="s">
        <v>4524</v>
      </c>
      <c r="G73" s="356" t="s">
        <v>4525</v>
      </c>
      <c r="H73" s="822"/>
      <c r="I73" s="821"/>
      <c r="J73" s="821">
        <v>2</v>
      </c>
      <c r="K73" s="822"/>
      <c r="L73" s="821" t="s">
        <v>2958</v>
      </c>
      <c r="M73" s="824"/>
      <c r="N73" s="821" t="s">
        <v>89</v>
      </c>
      <c r="O73" s="821" t="s">
        <v>653</v>
      </c>
      <c r="P73" s="821">
        <v>14</v>
      </c>
      <c r="Q73" s="1026">
        <v>8</v>
      </c>
      <c r="R73" s="1025"/>
      <c r="S73" s="356" t="s">
        <v>6056</v>
      </c>
      <c r="T73" s="1026"/>
      <c r="U73" s="1026"/>
      <c r="V73" s="1026"/>
      <c r="W73" s="1026" t="s">
        <v>583</v>
      </c>
      <c r="X73" s="1026">
        <v>3</v>
      </c>
      <c r="Y73" s="1026" t="s">
        <v>1315</v>
      </c>
      <c r="Z73" s="1025">
        <v>3</v>
      </c>
      <c r="AA73" s="1026">
        <v>0</v>
      </c>
      <c r="AB73" s="1025" t="s">
        <v>5906</v>
      </c>
      <c r="AC73" s="1025"/>
      <c r="AD73" s="1025"/>
      <c r="AE73" s="1025"/>
      <c r="AF73" s="1026">
        <v>10</v>
      </c>
      <c r="AG73" s="1025"/>
      <c r="AH73" s="1025"/>
      <c r="AI73" s="1026" t="str">
        <f>VLOOKUP(F73,'Sprint 3 - Locked'!F:F,1,0)</f>
        <v>PNMS V2V module</v>
      </c>
    </row>
    <row r="74" spans="1:35" ht="80.099999999999994" hidden="1" customHeight="1">
      <c r="A74" s="1026">
        <v>8</v>
      </c>
      <c r="B74" s="1026" t="s">
        <v>5398</v>
      </c>
      <c r="C74" s="356" t="s">
        <v>42</v>
      </c>
      <c r="D74" s="356" t="s">
        <v>94</v>
      </c>
      <c r="E74" s="356" t="s">
        <v>2240</v>
      </c>
      <c r="F74" s="356" t="s">
        <v>2241</v>
      </c>
      <c r="G74" s="356" t="s">
        <v>2242</v>
      </c>
      <c r="H74" s="356" t="s">
        <v>2242</v>
      </c>
      <c r="I74" s="821" t="s">
        <v>2243</v>
      </c>
      <c r="J74" s="821">
        <v>2</v>
      </c>
      <c r="K74" s="822" t="s">
        <v>5400</v>
      </c>
      <c r="L74" s="356" t="s">
        <v>2525</v>
      </c>
      <c r="M74" s="1062">
        <v>45989</v>
      </c>
      <c r="N74" s="821" t="s">
        <v>958</v>
      </c>
      <c r="O74" s="821">
        <v>10</v>
      </c>
      <c r="P74" s="821">
        <v>10</v>
      </c>
      <c r="Q74" s="821">
        <v>9</v>
      </c>
      <c r="R74" s="1025"/>
      <c r="S74" s="1025"/>
      <c r="T74" s="1026"/>
      <c r="U74" s="1026"/>
      <c r="V74" s="1075">
        <v>46044</v>
      </c>
      <c r="W74" s="1026" t="s">
        <v>583</v>
      </c>
      <c r="X74" s="1026"/>
      <c r="Y74" s="1026"/>
      <c r="Z74" s="1025"/>
      <c r="AA74" s="1026"/>
      <c r="AB74" s="1025" t="s">
        <v>6057</v>
      </c>
      <c r="AC74" s="1025"/>
      <c r="AD74" s="1025"/>
      <c r="AE74" s="1025"/>
      <c r="AF74" s="1026">
        <v>2</v>
      </c>
      <c r="AG74" s="1025"/>
      <c r="AH74" s="1025"/>
      <c r="AI74" s="1026" t="str">
        <f>VLOOKUP(F74,'Sprint 3 - Locked'!F:F,1,0)</f>
        <v>when we deploy resolution center on CITA, agent must be able to view order created and its status so the agent can follow up accordingly</v>
      </c>
    </row>
    <row r="75" spans="1:35" ht="80.099999999999994" customHeight="1">
      <c r="A75" s="1026">
        <v>34</v>
      </c>
      <c r="B75" s="1026" t="s">
        <v>5015</v>
      </c>
      <c r="C75" s="356" t="s">
        <v>263</v>
      </c>
      <c r="D75" s="356" t="s">
        <v>263</v>
      </c>
      <c r="E75" s="356" t="s">
        <v>2254</v>
      </c>
      <c r="F75" s="356" t="s">
        <v>2337</v>
      </c>
      <c r="G75" s="356" t="s">
        <v>2338</v>
      </c>
      <c r="H75" s="1080" t="s">
        <v>6058</v>
      </c>
      <c r="I75" s="1068" t="s">
        <v>3293</v>
      </c>
      <c r="J75" s="821">
        <v>2</v>
      </c>
      <c r="K75" s="822" t="s">
        <v>6059</v>
      </c>
      <c r="L75" s="356" t="s">
        <v>2511</v>
      </c>
      <c r="M75" s="1062">
        <v>45988</v>
      </c>
      <c r="N75" s="821" t="s">
        <v>1634</v>
      </c>
      <c r="O75" s="821">
        <v>10</v>
      </c>
      <c r="P75" s="821">
        <v>7</v>
      </c>
      <c r="Q75" s="821">
        <v>8</v>
      </c>
      <c r="R75" s="1024">
        <v>46045</v>
      </c>
      <c r="S75" s="597" t="s">
        <v>6060</v>
      </c>
      <c r="T75" s="1026">
        <v>1</v>
      </c>
      <c r="U75" s="1026"/>
      <c r="V75" s="1075" t="s">
        <v>4440</v>
      </c>
      <c r="W75" s="1026" t="s">
        <v>583</v>
      </c>
      <c r="X75" s="1026"/>
      <c r="Y75" s="1026"/>
      <c r="Z75" s="1025"/>
      <c r="AA75" s="1026"/>
      <c r="AB75" s="1025" t="s">
        <v>6061</v>
      </c>
      <c r="AC75" s="1025"/>
      <c r="AD75" s="1025"/>
      <c r="AE75" s="1025"/>
      <c r="AF75" s="1026">
        <v>1</v>
      </c>
      <c r="AG75" s="1026">
        <v>1</v>
      </c>
      <c r="AH75" s="1033" t="s">
        <v>5773</v>
      </c>
      <c r="AI75" s="1026" t="e">
        <f>VLOOKUP(F75,'Sprint 3 - Locked'!F:F,1,0)</f>
        <v>#N/A</v>
      </c>
    </row>
    <row r="76" spans="1:35" ht="80.099999999999994" hidden="1" customHeight="1">
      <c r="A76" s="1026">
        <v>55</v>
      </c>
      <c r="B76" s="1026" t="s">
        <v>3882</v>
      </c>
      <c r="C76" s="356" t="s">
        <v>101</v>
      </c>
      <c r="D76" s="356" t="s">
        <v>101</v>
      </c>
      <c r="E76" s="356" t="s">
        <v>2277</v>
      </c>
      <c r="F76" s="356" t="s">
        <v>1271</v>
      </c>
      <c r="G76" s="356" t="s">
        <v>1272</v>
      </c>
      <c r="H76" s="356" t="s">
        <v>3883</v>
      </c>
      <c r="I76" s="822" t="s">
        <v>2278</v>
      </c>
      <c r="J76" s="821">
        <v>1</v>
      </c>
      <c r="K76" s="822" t="s">
        <v>2957</v>
      </c>
      <c r="L76" s="824" t="s">
        <v>2958</v>
      </c>
      <c r="M76" s="824" t="s">
        <v>5133</v>
      </c>
      <c r="N76" s="821" t="s">
        <v>3951</v>
      </c>
      <c r="O76" s="821">
        <v>90</v>
      </c>
      <c r="P76" s="821">
        <v>6</v>
      </c>
      <c r="Q76" s="821">
        <v>9</v>
      </c>
      <c r="R76" s="1025"/>
      <c r="S76" s="1025"/>
      <c r="T76" s="1026"/>
      <c r="U76" s="1026"/>
      <c r="V76" s="1026"/>
      <c r="W76" s="1026" t="s">
        <v>583</v>
      </c>
      <c r="X76" s="1026"/>
      <c r="Y76" s="1026"/>
      <c r="Z76" s="1025"/>
      <c r="AA76" s="1026">
        <v>90</v>
      </c>
      <c r="AB76" s="1025" t="s">
        <v>3707</v>
      </c>
      <c r="AC76" s="1025"/>
      <c r="AD76" s="1025"/>
      <c r="AE76" s="1025"/>
      <c r="AF76" s="1026">
        <v>10</v>
      </c>
      <c r="AG76" s="1025"/>
      <c r="AH76" s="1025"/>
      <c r="AI76" s="1026" t="e">
        <f>VLOOKUP(F76,'Sprint 3 - Locked'!F:F,1,0)</f>
        <v>#N/A</v>
      </c>
    </row>
    <row r="77" spans="1:35" ht="80.099999999999994" hidden="1" customHeight="1">
      <c r="A77" s="1026">
        <v>107</v>
      </c>
      <c r="B77" s="1026" t="s">
        <v>5380</v>
      </c>
      <c r="C77" s="356" t="s">
        <v>985</v>
      </c>
      <c r="D77" s="356" t="s">
        <v>3093</v>
      </c>
      <c r="E77" s="356" t="s">
        <v>2188</v>
      </c>
      <c r="F77" s="356" t="s">
        <v>5381</v>
      </c>
      <c r="G77" s="356" t="s">
        <v>5382</v>
      </c>
      <c r="H77" s="822" t="s">
        <v>5383</v>
      </c>
      <c r="I77" s="821"/>
      <c r="J77" s="821">
        <v>2</v>
      </c>
      <c r="K77" s="822" t="s">
        <v>6062</v>
      </c>
      <c r="L77" s="821" t="s">
        <v>2525</v>
      </c>
      <c r="M77" s="824"/>
      <c r="N77" s="821" t="s">
        <v>6063</v>
      </c>
      <c r="O77" s="821">
        <v>13.3</v>
      </c>
      <c r="P77" s="821">
        <v>15</v>
      </c>
      <c r="Q77" s="821">
        <v>9</v>
      </c>
      <c r="R77" s="1025"/>
      <c r="S77" s="1025" t="s">
        <v>5777</v>
      </c>
      <c r="T77" s="1026"/>
      <c r="U77" s="1026"/>
      <c r="V77" s="1026"/>
      <c r="W77" s="1026" t="s">
        <v>583</v>
      </c>
      <c r="X77" s="1026">
        <v>3</v>
      </c>
      <c r="Y77" s="1026" t="s">
        <v>1315</v>
      </c>
      <c r="Z77" s="1025">
        <v>3</v>
      </c>
      <c r="AA77" s="1026">
        <v>0</v>
      </c>
      <c r="AB77" s="1025" t="s">
        <v>5906</v>
      </c>
      <c r="AC77" s="1025"/>
      <c r="AD77" s="1025"/>
      <c r="AE77" s="1025"/>
      <c r="AF77" s="1026">
        <v>2</v>
      </c>
      <c r="AG77" s="1025"/>
      <c r="AH77" s="1025"/>
      <c r="AI77" s="1026" t="str">
        <f>VLOOKUP(F77,'Sprint 3 - Locked'!F:F,1,0)</f>
        <v>Missing Sunday reconciliation data leads to delayed reporting and impacts downstream processes.
Current schedule does not align with reconciliation timing, so any data finalized on Sunday isn’t included in that week’s batch.</v>
      </c>
    </row>
    <row r="78" spans="1:35" ht="80.099999999999994" hidden="1" customHeight="1">
      <c r="A78" s="1026">
        <v>10</v>
      </c>
      <c r="B78" s="1026" t="s">
        <v>5402</v>
      </c>
      <c r="C78" s="356" t="s">
        <v>42</v>
      </c>
      <c r="D78" s="356" t="s">
        <v>94</v>
      </c>
      <c r="E78" s="356" t="s">
        <v>2221</v>
      </c>
      <c r="F78" s="356" t="s">
        <v>2222</v>
      </c>
      <c r="G78" s="356" t="s">
        <v>2223</v>
      </c>
      <c r="H78" s="822" t="s">
        <v>5403</v>
      </c>
      <c r="I78" s="1068" t="s">
        <v>3293</v>
      </c>
      <c r="J78" s="821">
        <v>2</v>
      </c>
      <c r="K78" s="822" t="s">
        <v>5400</v>
      </c>
      <c r="L78" s="356" t="s">
        <v>2525</v>
      </c>
      <c r="M78" s="1062">
        <v>45989</v>
      </c>
      <c r="N78" s="821" t="s">
        <v>958</v>
      </c>
      <c r="O78" s="821">
        <v>30</v>
      </c>
      <c r="P78" s="821">
        <v>11</v>
      </c>
      <c r="Q78" s="821">
        <v>10</v>
      </c>
      <c r="R78" s="1025"/>
      <c r="S78" s="1025"/>
      <c r="T78" s="1026"/>
      <c r="U78" s="1026"/>
      <c r="V78" s="1075">
        <v>46044</v>
      </c>
      <c r="W78" s="1026" t="s">
        <v>583</v>
      </c>
      <c r="X78" s="1026"/>
      <c r="Y78" s="1026"/>
      <c r="Z78" s="1025"/>
      <c r="AA78" s="1026"/>
      <c r="AB78" s="1025" t="s">
        <v>6057</v>
      </c>
      <c r="AC78" s="1025"/>
      <c r="AD78" s="1025"/>
      <c r="AE78" s="1025"/>
      <c r="AF78" s="1026">
        <v>2</v>
      </c>
      <c r="AG78" s="1025"/>
      <c r="AH78" s="1025"/>
      <c r="AI78" s="1026" t="str">
        <f>VLOOKUP(F78,'Sprint 3 - Locked'!F:F,1,0)</f>
        <v>update phone number is the most frequent question from retailer. when we deploy resolution center on CITA, agent must be able to update retailer's phone number</v>
      </c>
    </row>
    <row r="79" spans="1:35" ht="80.099999999999994" customHeight="1">
      <c r="A79" s="1026">
        <v>35</v>
      </c>
      <c r="B79" s="1026" t="s">
        <v>4950</v>
      </c>
      <c r="C79" s="356" t="s">
        <v>263</v>
      </c>
      <c r="D79" s="356" t="s">
        <v>263</v>
      </c>
      <c r="E79" s="356" t="s">
        <v>2254</v>
      </c>
      <c r="F79" s="356" t="s">
        <v>6064</v>
      </c>
      <c r="G79" s="356" t="s">
        <v>2338</v>
      </c>
      <c r="H79" s="1080" t="s">
        <v>6065</v>
      </c>
      <c r="I79" s="1068" t="s">
        <v>3293</v>
      </c>
      <c r="J79" s="821">
        <v>2</v>
      </c>
      <c r="K79" s="822" t="s">
        <v>6059</v>
      </c>
      <c r="L79" s="356" t="s">
        <v>2525</v>
      </c>
      <c r="M79" s="1062">
        <v>45988</v>
      </c>
      <c r="N79" s="821" t="s">
        <v>1634</v>
      </c>
      <c r="O79" s="821">
        <v>15</v>
      </c>
      <c r="P79" s="821">
        <v>8</v>
      </c>
      <c r="Q79" s="821">
        <v>9</v>
      </c>
      <c r="R79" s="1024">
        <v>46045</v>
      </c>
      <c r="S79" s="1177" t="s">
        <v>6066</v>
      </c>
      <c r="T79" s="1026">
        <v>1</v>
      </c>
      <c r="U79" s="1026"/>
      <c r="V79" s="1083">
        <v>46048</v>
      </c>
      <c r="W79" s="1026" t="s">
        <v>2944</v>
      </c>
      <c r="X79" s="1026">
        <v>2</v>
      </c>
      <c r="Y79" s="1026" t="s">
        <v>6</v>
      </c>
      <c r="Z79" s="1025"/>
      <c r="AA79" s="1026">
        <v>15</v>
      </c>
      <c r="AB79" s="1025"/>
      <c r="AC79" s="1025"/>
      <c r="AD79" s="1025" t="s">
        <v>6067</v>
      </c>
      <c r="AE79" s="1025"/>
      <c r="AF79" s="1026">
        <v>1</v>
      </c>
      <c r="AG79" s="1025"/>
      <c r="AH79" s="1025" t="s">
        <v>5800</v>
      </c>
      <c r="AI79" s="1026" t="e">
        <f>VLOOKUP(F79,'Sprint 3 - Locked'!F:F,1,0)</f>
        <v>#N/A</v>
      </c>
    </row>
    <row r="80" spans="1:35" ht="80.099999999999994" hidden="1" customHeight="1">
      <c r="A80" s="1026">
        <v>60</v>
      </c>
      <c r="B80" s="1026" t="s">
        <v>3708</v>
      </c>
      <c r="C80" s="356" t="s">
        <v>101</v>
      </c>
      <c r="D80" s="356" t="s">
        <v>101</v>
      </c>
      <c r="E80" s="356" t="s">
        <v>2306</v>
      </c>
      <c r="F80" s="786" t="s">
        <v>6068</v>
      </c>
      <c r="G80" s="356" t="s">
        <v>2308</v>
      </c>
      <c r="H80" s="821" t="s">
        <v>2308</v>
      </c>
      <c r="I80" s="822" t="s">
        <v>3293</v>
      </c>
      <c r="J80" s="821">
        <v>2</v>
      </c>
      <c r="K80" s="822" t="s">
        <v>3218</v>
      </c>
      <c r="L80" s="356" t="s">
        <v>2821</v>
      </c>
      <c r="M80" s="824">
        <v>45988</v>
      </c>
      <c r="N80" s="821" t="s">
        <v>3951</v>
      </c>
      <c r="O80" s="821">
        <v>30</v>
      </c>
      <c r="P80" s="821">
        <v>11</v>
      </c>
      <c r="Q80" s="821">
        <v>10</v>
      </c>
      <c r="R80" s="1025"/>
      <c r="S80" s="1025"/>
      <c r="T80" s="1026"/>
      <c r="U80" s="1026"/>
      <c r="V80" s="1026"/>
      <c r="W80" s="1026" t="s">
        <v>2535</v>
      </c>
      <c r="X80" s="1026"/>
      <c r="Y80" s="1026"/>
      <c r="Z80" s="1025"/>
      <c r="AA80" s="1026"/>
      <c r="AB80" s="1025"/>
      <c r="AC80" s="1025"/>
      <c r="AD80" s="1025"/>
      <c r="AE80" s="1025"/>
      <c r="AF80" s="1026">
        <v>1</v>
      </c>
      <c r="AG80" s="1025"/>
      <c r="AH80" s="1025"/>
      <c r="AI80" s="1026" t="e">
        <f>VLOOKUP(F80,'Sprint 3 - Locked'!F:F,1,0)</f>
        <v>#N/A</v>
      </c>
    </row>
    <row r="81" spans="1:35" ht="80.099999999999994" hidden="1" customHeight="1">
      <c r="A81" s="1026">
        <v>95</v>
      </c>
      <c r="B81" s="1026" t="s">
        <v>5216</v>
      </c>
      <c r="C81" s="356" t="s">
        <v>985</v>
      </c>
      <c r="D81" s="356" t="s">
        <v>1948</v>
      </c>
      <c r="E81" s="356" t="s">
        <v>5217</v>
      </c>
      <c r="F81" s="356" t="s">
        <v>1873</v>
      </c>
      <c r="G81" s="356" t="s">
        <v>1874</v>
      </c>
      <c r="H81" s="822" t="s">
        <v>1875</v>
      </c>
      <c r="I81" s="821"/>
      <c r="J81" s="821">
        <v>2</v>
      </c>
      <c r="K81" s="822" t="s">
        <v>5025</v>
      </c>
      <c r="L81" s="821" t="s">
        <v>2958</v>
      </c>
      <c r="M81" s="824"/>
      <c r="N81" s="821" t="s">
        <v>1580</v>
      </c>
      <c r="O81" s="821">
        <v>7</v>
      </c>
      <c r="P81" s="821">
        <v>20</v>
      </c>
      <c r="Q81" s="821">
        <v>10</v>
      </c>
      <c r="R81" s="1025"/>
      <c r="S81" s="1025" t="s">
        <v>1877</v>
      </c>
      <c r="T81" s="1026"/>
      <c r="U81" s="1026"/>
      <c r="V81" s="1026"/>
      <c r="W81" s="1026" t="s">
        <v>583</v>
      </c>
      <c r="X81" s="1026">
        <v>3</v>
      </c>
      <c r="Y81" s="1026" t="s">
        <v>1315</v>
      </c>
      <c r="Z81" s="1025">
        <v>3</v>
      </c>
      <c r="AA81" s="1026">
        <v>0</v>
      </c>
      <c r="AB81" s="1025" t="s">
        <v>6069</v>
      </c>
      <c r="AC81" s="1025"/>
      <c r="AD81" s="1025"/>
      <c r="AE81" s="1025"/>
      <c r="AF81" s="1026">
        <v>10</v>
      </c>
      <c r="AG81" s="1025"/>
      <c r="AH81" s="1025"/>
      <c r="AI81" s="1026" t="str">
        <f>VLOOKUP(F81,'Sprint 3 - Locked'!F:F,1,0)</f>
        <v>[CDE-32888] [ID][MYHERO-IOS] - D1K Quantity Retention &amp; Detail Order - Jira</v>
      </c>
    </row>
    <row r="82" spans="1:35" ht="80.099999999999994" hidden="1" customHeight="1">
      <c r="A82" s="1026">
        <v>24</v>
      </c>
      <c r="B82" s="1026" t="s">
        <v>6070</v>
      </c>
      <c r="C82" s="356" t="s">
        <v>42</v>
      </c>
      <c r="D82" s="356" t="s">
        <v>3080</v>
      </c>
      <c r="E82" s="356" t="s">
        <v>128</v>
      </c>
      <c r="F82" s="1037" t="s">
        <v>2237</v>
      </c>
      <c r="G82" s="1037" t="s">
        <v>2238</v>
      </c>
      <c r="H82" s="822" t="s">
        <v>6071</v>
      </c>
      <c r="I82" s="821" t="s">
        <v>2239</v>
      </c>
      <c r="J82" s="821">
        <v>2</v>
      </c>
      <c r="K82" s="822" t="s">
        <v>5194</v>
      </c>
      <c r="L82" s="356" t="s">
        <v>2958</v>
      </c>
      <c r="M82" s="1090" t="s">
        <v>3293</v>
      </c>
      <c r="N82" s="821" t="s">
        <v>958</v>
      </c>
      <c r="O82" s="821">
        <v>20</v>
      </c>
      <c r="P82" s="821">
        <v>6</v>
      </c>
      <c r="Q82" s="821">
        <v>11</v>
      </c>
      <c r="R82" s="1025"/>
      <c r="S82" s="1025"/>
      <c r="T82" s="1026"/>
      <c r="U82" s="1026"/>
      <c r="V82" s="1026"/>
      <c r="W82" s="1026" t="s">
        <v>2944</v>
      </c>
      <c r="X82" s="1026">
        <v>2</v>
      </c>
      <c r="Y82" s="1026"/>
      <c r="Z82" s="1025"/>
      <c r="AA82" s="1026"/>
      <c r="AB82" s="1025"/>
      <c r="AC82" s="1025"/>
      <c r="AD82" s="822" t="s">
        <v>6017</v>
      </c>
      <c r="AE82" s="1025"/>
      <c r="AF82" s="1026">
        <v>2</v>
      </c>
      <c r="AG82" s="1025"/>
      <c r="AH82" s="1025"/>
      <c r="AI82" s="1026" t="e">
        <f>VLOOKUP(F82,'Sprint 3 - Locked'!F:F,1,0)</f>
        <v>#N/A</v>
      </c>
    </row>
    <row r="83" spans="1:35" ht="80.099999999999994" customHeight="1">
      <c r="A83" s="1026">
        <v>36</v>
      </c>
      <c r="B83" s="1026" t="s">
        <v>6072</v>
      </c>
      <c r="C83" s="356" t="s">
        <v>263</v>
      </c>
      <c r="D83" s="356" t="s">
        <v>263</v>
      </c>
      <c r="E83" s="356" t="s">
        <v>6073</v>
      </c>
      <c r="F83" s="356" t="s">
        <v>2340</v>
      </c>
      <c r="G83" s="356" t="s">
        <v>2338</v>
      </c>
      <c r="H83" s="1080" t="s">
        <v>6065</v>
      </c>
      <c r="I83" s="1068" t="s">
        <v>3293</v>
      </c>
      <c r="J83" s="821">
        <v>2</v>
      </c>
      <c r="K83" s="1033" t="s">
        <v>6059</v>
      </c>
      <c r="L83" s="356" t="s">
        <v>2525</v>
      </c>
      <c r="M83" s="1062">
        <v>45988</v>
      </c>
      <c r="N83" s="821" t="s">
        <v>1634</v>
      </c>
      <c r="O83" s="821">
        <v>15</v>
      </c>
      <c r="P83" s="821">
        <v>9</v>
      </c>
      <c r="Q83" s="821">
        <v>10</v>
      </c>
      <c r="R83" s="1075">
        <v>46045</v>
      </c>
      <c r="S83" s="1078" t="s">
        <v>6074</v>
      </c>
      <c r="T83" s="1026">
        <v>1</v>
      </c>
      <c r="U83" s="1026"/>
      <c r="V83" s="1083" t="s">
        <v>583</v>
      </c>
      <c r="W83" s="1026" t="s">
        <v>583</v>
      </c>
      <c r="X83" s="1026"/>
      <c r="Y83" s="1026"/>
      <c r="Z83" s="1025"/>
      <c r="AA83" s="1026"/>
      <c r="AB83" s="1025" t="s">
        <v>6075</v>
      </c>
      <c r="AC83" s="1025"/>
      <c r="AD83" s="1025"/>
      <c r="AE83" s="1025"/>
      <c r="AF83" s="1026">
        <v>1</v>
      </c>
      <c r="AG83" s="1025"/>
      <c r="AH83" s="1025"/>
      <c r="AI83" s="1026" t="e">
        <f>VLOOKUP(F83,'Sprint 3 - Locked'!F:F,1,0)</f>
        <v>#N/A</v>
      </c>
    </row>
    <row r="84" spans="1:35" ht="80.099999999999994" hidden="1" customHeight="1">
      <c r="A84" s="1026">
        <v>62</v>
      </c>
      <c r="B84" s="1026" t="s">
        <v>3706</v>
      </c>
      <c r="C84" s="356" t="s">
        <v>101</v>
      </c>
      <c r="D84" s="356" t="s">
        <v>3216</v>
      </c>
      <c r="E84" s="356" t="s">
        <v>2306</v>
      </c>
      <c r="F84" s="356" t="s">
        <v>2309</v>
      </c>
      <c r="G84" s="800" t="s">
        <v>2310</v>
      </c>
      <c r="H84" s="356" t="s">
        <v>3217</v>
      </c>
      <c r="I84" s="1033" t="s">
        <v>2311</v>
      </c>
      <c r="J84" s="821">
        <v>2</v>
      </c>
      <c r="K84" s="822" t="s">
        <v>3218</v>
      </c>
      <c r="L84" s="356" t="s">
        <v>2525</v>
      </c>
      <c r="M84" s="824">
        <v>46027</v>
      </c>
      <c r="N84" s="1026" t="s">
        <v>3951</v>
      </c>
      <c r="O84" s="821">
        <v>30</v>
      </c>
      <c r="P84" s="821">
        <v>13</v>
      </c>
      <c r="Q84" s="821">
        <v>11</v>
      </c>
      <c r="R84" s="1025"/>
      <c r="S84" s="1025"/>
      <c r="T84" s="1026"/>
      <c r="U84" s="1026"/>
      <c r="V84" s="1026"/>
      <c r="W84" s="1026" t="s">
        <v>583</v>
      </c>
      <c r="X84" s="1026"/>
      <c r="Y84" s="1026"/>
      <c r="Z84" s="1025"/>
      <c r="AA84" s="1026"/>
      <c r="AB84" s="1025" t="s">
        <v>6040</v>
      </c>
      <c r="AC84" s="1025"/>
      <c r="AD84" s="1025"/>
      <c r="AE84" s="1025"/>
      <c r="AF84" s="1026">
        <v>2</v>
      </c>
      <c r="AG84" s="1025"/>
      <c r="AH84" s="1025"/>
      <c r="AI84" s="1026" t="str">
        <f>VLOOKUP(F84,'Sprint 3 - Locked'!F:F,1,0)</f>
        <v>Currently, user is unable to access historical coin obtained specifically from leads generation</v>
      </c>
    </row>
    <row r="85" spans="1:35" ht="80.099999999999994" hidden="1" customHeight="1">
      <c r="A85" s="1026">
        <v>125</v>
      </c>
      <c r="B85" s="1026" t="s">
        <v>6076</v>
      </c>
      <c r="C85" s="356" t="s">
        <v>985</v>
      </c>
      <c r="D85" s="356" t="s">
        <v>526</v>
      </c>
      <c r="E85" s="356" t="s">
        <v>2188</v>
      </c>
      <c r="F85" s="829" t="s">
        <v>1598</v>
      </c>
      <c r="G85" s="829" t="s">
        <v>2189</v>
      </c>
      <c r="H85" s="822"/>
      <c r="I85" s="1026"/>
      <c r="J85" s="821">
        <v>2</v>
      </c>
      <c r="K85" s="822"/>
      <c r="L85" s="821" t="s">
        <v>2958</v>
      </c>
      <c r="M85" s="824"/>
      <c r="N85" s="821" t="s">
        <v>1580</v>
      </c>
      <c r="O85" s="821">
        <v>0</v>
      </c>
      <c r="P85" s="821">
        <v>38</v>
      </c>
      <c r="Q85" s="821">
        <v>11</v>
      </c>
      <c r="R85" s="1025"/>
      <c r="S85" s="1025" t="s">
        <v>6077</v>
      </c>
      <c r="T85" s="1026"/>
      <c r="U85" s="1026"/>
      <c r="V85" s="1026"/>
      <c r="W85" s="1026" t="s">
        <v>1710</v>
      </c>
      <c r="X85" s="1026">
        <v>1</v>
      </c>
      <c r="Y85" s="1026"/>
      <c r="Z85" s="1025"/>
      <c r="AA85" s="1026">
        <v>0</v>
      </c>
      <c r="AB85" s="1025" t="s">
        <v>6078</v>
      </c>
      <c r="AC85" s="1025"/>
      <c r="AD85" s="1025"/>
      <c r="AE85" s="1025"/>
      <c r="AF85" s="1026">
        <v>1</v>
      </c>
      <c r="AG85" s="1025"/>
      <c r="AH85" s="1025"/>
      <c r="AI85" s="1026"/>
    </row>
    <row r="86" spans="1:35" ht="80.099999999999994" customHeight="1">
      <c r="A86" s="1026">
        <v>39</v>
      </c>
      <c r="B86" s="1026" t="s">
        <v>5733</v>
      </c>
      <c r="C86" s="356" t="s">
        <v>263</v>
      </c>
      <c r="D86" s="356" t="s">
        <v>263</v>
      </c>
      <c r="E86" s="356" t="s">
        <v>2163</v>
      </c>
      <c r="F86" s="356" t="s">
        <v>1179</v>
      </c>
      <c r="G86" s="356" t="s">
        <v>1180</v>
      </c>
      <c r="H86" s="1068" t="s">
        <v>3293</v>
      </c>
      <c r="I86" s="1089" t="s">
        <v>3293</v>
      </c>
      <c r="J86" s="821">
        <v>2</v>
      </c>
      <c r="K86" s="822" t="s">
        <v>5462</v>
      </c>
      <c r="L86" s="356" t="s">
        <v>2958</v>
      </c>
      <c r="M86" s="1062" t="s">
        <v>5152</v>
      </c>
      <c r="N86" s="821" t="s">
        <v>1634</v>
      </c>
      <c r="O86" s="821">
        <v>40</v>
      </c>
      <c r="P86" s="821">
        <v>10</v>
      </c>
      <c r="Q86" s="821">
        <v>11</v>
      </c>
      <c r="R86" s="1025"/>
      <c r="S86" s="1025"/>
      <c r="T86" s="1026"/>
      <c r="U86" s="1026"/>
      <c r="V86" s="1079" t="s">
        <v>583</v>
      </c>
      <c r="W86" s="1079" t="s">
        <v>583</v>
      </c>
      <c r="X86" s="1026"/>
      <c r="Y86" s="1026"/>
      <c r="Z86" s="1025"/>
      <c r="AA86" s="1026"/>
      <c r="AB86" s="1025" t="s">
        <v>6055</v>
      </c>
      <c r="AC86" s="1025"/>
      <c r="AD86" s="1025"/>
      <c r="AE86" s="1025"/>
      <c r="AF86" s="1026">
        <v>9</v>
      </c>
      <c r="AG86" s="1025"/>
      <c r="AH86" s="1025"/>
      <c r="AI86" s="1026" t="str">
        <f>VLOOKUP(F86,'Sprint 3 - Locked'!F:F,1,0)</f>
        <v>AYO Toko Loading Time improvement</v>
      </c>
    </row>
    <row r="87" spans="1:35" ht="80.099999999999994" hidden="1" customHeight="1">
      <c r="A87" s="1026">
        <v>54</v>
      </c>
      <c r="B87" s="1026" t="s">
        <v>5165</v>
      </c>
      <c r="C87" s="356" t="s">
        <v>101</v>
      </c>
      <c r="D87" s="356" t="s">
        <v>101</v>
      </c>
      <c r="E87" s="356" t="s">
        <v>2314</v>
      </c>
      <c r="F87" s="356" t="s">
        <v>2315</v>
      </c>
      <c r="G87" s="356" t="s">
        <v>2316</v>
      </c>
      <c r="H87" s="821" t="s">
        <v>5166</v>
      </c>
      <c r="I87" s="822" t="s">
        <v>2317</v>
      </c>
      <c r="J87" s="821">
        <v>2</v>
      </c>
      <c r="K87" s="822" t="s">
        <v>5167</v>
      </c>
      <c r="L87" s="356" t="s">
        <v>2821</v>
      </c>
      <c r="M87" s="824">
        <v>45993</v>
      </c>
      <c r="N87" s="821" t="s">
        <v>3951</v>
      </c>
      <c r="O87" s="821">
        <v>30</v>
      </c>
      <c r="P87" s="821">
        <v>5</v>
      </c>
      <c r="Q87" s="821">
        <v>12</v>
      </c>
      <c r="R87" s="1025"/>
      <c r="S87" s="1025"/>
      <c r="T87" s="1026"/>
      <c r="U87" s="1026"/>
      <c r="V87" s="1026"/>
      <c r="W87" s="1026" t="s">
        <v>583</v>
      </c>
      <c r="X87" s="1026"/>
      <c r="Y87" s="1026"/>
      <c r="Z87" s="1025"/>
      <c r="AA87" s="1026"/>
      <c r="AB87" s="1025" t="s">
        <v>6040</v>
      </c>
      <c r="AC87" s="1025"/>
      <c r="AD87" s="1025"/>
      <c r="AE87" s="1025"/>
      <c r="AF87" s="1026">
        <v>1</v>
      </c>
      <c r="AG87" s="1025"/>
      <c r="AH87" s="1025"/>
      <c r="AI87" s="1026" t="str">
        <f>VLOOKUP(F87,'Sprint 3 - Locked'!F:F,1,0)</f>
        <v>Implementation of additional Lending flagging in AYO Kasir</v>
      </c>
    </row>
    <row r="88" spans="1:35" ht="80.099999999999994" hidden="1" customHeight="1">
      <c r="A88" s="1026">
        <v>106</v>
      </c>
      <c r="B88" s="1026" t="s">
        <v>5188</v>
      </c>
      <c r="C88" s="356" t="s">
        <v>985</v>
      </c>
      <c r="D88" s="356" t="s">
        <v>526</v>
      </c>
      <c r="E88" s="356" t="s">
        <v>2188</v>
      </c>
      <c r="F88" s="356" t="s">
        <v>5189</v>
      </c>
      <c r="G88" s="356" t="s">
        <v>5190</v>
      </c>
      <c r="H88" s="822"/>
      <c r="I88" s="821"/>
      <c r="J88" s="821">
        <v>2</v>
      </c>
      <c r="K88" s="822"/>
      <c r="L88" s="821" t="s">
        <v>2958</v>
      </c>
      <c r="M88" s="824"/>
      <c r="N88" s="821" t="s">
        <v>89</v>
      </c>
      <c r="O88" s="821">
        <v>10</v>
      </c>
      <c r="P88" s="821">
        <v>13</v>
      </c>
      <c r="Q88" s="821">
        <v>12</v>
      </c>
      <c r="R88" s="1025"/>
      <c r="S88" s="1025" t="s">
        <v>5192</v>
      </c>
      <c r="T88" s="1026"/>
      <c r="U88" s="1026"/>
      <c r="V88" s="1026"/>
      <c r="W88" s="1026" t="s">
        <v>583</v>
      </c>
      <c r="X88" s="1026">
        <v>3</v>
      </c>
      <c r="Y88" s="1026" t="s">
        <v>1315</v>
      </c>
      <c r="Z88" s="1025">
        <v>3</v>
      </c>
      <c r="AA88" s="1026">
        <v>0</v>
      </c>
      <c r="AB88" s="1025" t="s">
        <v>6069</v>
      </c>
      <c r="AC88" s="1025"/>
      <c r="AD88" s="1025"/>
      <c r="AE88" s="1025"/>
      <c r="AF88" s="1026">
        <v>1</v>
      </c>
      <c r="AG88" s="1025"/>
      <c r="AH88" s="1025"/>
      <c r="AI88" s="1026" t="str">
        <f>VLOOKUP(F88,'Sprint 3 - Locked'!F:F,1,0)</f>
        <v>Saat ini format tarikan SAP Document header text &amp; Reference transaksi FMCG berbeda format dengan format tarikan V1</v>
      </c>
    </row>
    <row r="89" spans="1:35" ht="80.099999999999994" hidden="1" customHeight="1">
      <c r="A89" s="1026">
        <v>96</v>
      </c>
      <c r="B89" s="1026" t="s">
        <v>5218</v>
      </c>
      <c r="C89" s="356" t="s">
        <v>985</v>
      </c>
      <c r="D89" s="356" t="s">
        <v>1948</v>
      </c>
      <c r="E89" s="356" t="s">
        <v>5219</v>
      </c>
      <c r="F89" s="356" t="s">
        <v>411</v>
      </c>
      <c r="G89" s="356" t="s">
        <v>412</v>
      </c>
      <c r="H89" s="822"/>
      <c r="I89" s="821"/>
      <c r="J89" s="821">
        <v>2</v>
      </c>
      <c r="K89" s="822" t="s">
        <v>5025</v>
      </c>
      <c r="L89" s="821" t="s">
        <v>2958</v>
      </c>
      <c r="M89" s="824"/>
      <c r="N89" s="821" t="s">
        <v>217</v>
      </c>
      <c r="O89" s="821">
        <v>0</v>
      </c>
      <c r="P89" s="821">
        <v>22</v>
      </c>
      <c r="Q89" s="821">
        <v>13</v>
      </c>
      <c r="R89" s="1025"/>
      <c r="S89" s="1026" t="s">
        <v>5220</v>
      </c>
      <c r="T89" s="1026"/>
      <c r="U89" s="1026"/>
      <c r="V89" s="1026"/>
      <c r="W89" s="1026" t="s">
        <v>413</v>
      </c>
      <c r="X89" s="1026">
        <v>2</v>
      </c>
      <c r="Y89" s="1026"/>
      <c r="Z89" s="1025"/>
      <c r="AA89" s="1026"/>
      <c r="AB89" s="1025" t="s">
        <v>413</v>
      </c>
      <c r="AC89" s="1025"/>
      <c r="AD89" s="1025"/>
      <c r="AE89" s="1025"/>
      <c r="AF89" s="1026">
        <v>10</v>
      </c>
      <c r="AG89" s="1025"/>
      <c r="AH89" s="1025"/>
      <c r="AI89" s="1026"/>
    </row>
    <row r="90" spans="1:35" ht="80.099999999999994" customHeight="1">
      <c r="A90" s="1026">
        <v>29</v>
      </c>
      <c r="B90" s="1026" t="s">
        <v>5497</v>
      </c>
      <c r="C90" s="356" t="s">
        <v>263</v>
      </c>
      <c r="D90" s="356" t="s">
        <v>263</v>
      </c>
      <c r="E90" s="356" t="s">
        <v>2254</v>
      </c>
      <c r="F90" s="786" t="s">
        <v>6079</v>
      </c>
      <c r="G90" s="800" t="s">
        <v>2352</v>
      </c>
      <c r="H90" s="822" t="s">
        <v>4627</v>
      </c>
      <c r="I90" s="821" t="s">
        <v>2353</v>
      </c>
      <c r="J90" s="821">
        <v>2</v>
      </c>
      <c r="K90" s="822" t="s">
        <v>5418</v>
      </c>
      <c r="L90" s="356" t="s">
        <v>2525</v>
      </c>
      <c r="M90" s="1062">
        <v>46028</v>
      </c>
      <c r="N90" s="821" t="s">
        <v>1634</v>
      </c>
      <c r="O90" s="821">
        <v>20</v>
      </c>
      <c r="P90" s="821">
        <v>11</v>
      </c>
      <c r="Q90" s="821">
        <v>12</v>
      </c>
      <c r="S90" s="1025"/>
      <c r="T90" s="1026">
        <v>1</v>
      </c>
      <c r="U90" s="1026"/>
      <c r="V90" s="1079" t="s">
        <v>583</v>
      </c>
      <c r="W90" s="1079" t="s">
        <v>583</v>
      </c>
      <c r="X90" s="1026"/>
      <c r="Y90" s="1026"/>
      <c r="Z90" s="1025"/>
      <c r="AA90" s="1026"/>
      <c r="AB90" s="1025" t="s">
        <v>6055</v>
      </c>
      <c r="AC90" s="1025"/>
      <c r="AE90" s="1025"/>
      <c r="AF90" s="1026">
        <v>2</v>
      </c>
      <c r="AG90" s="1025"/>
      <c r="AH90" s="1025"/>
      <c r="AI90" s="1026" t="e">
        <f>VLOOKUP(F90,'Sprint 3 - Locked'!F:F,1,0)</f>
        <v>#N/A</v>
      </c>
    </row>
    <row r="91" spans="1:35" ht="80.099999999999994" hidden="1" customHeight="1">
      <c r="A91" s="1026">
        <v>63</v>
      </c>
      <c r="B91" s="1026" t="s">
        <v>5538</v>
      </c>
      <c r="C91" s="356" t="s">
        <v>101</v>
      </c>
      <c r="D91" s="356" t="s">
        <v>101</v>
      </c>
      <c r="E91" s="356" t="s">
        <v>2294</v>
      </c>
      <c r="F91" s="786" t="s">
        <v>5539</v>
      </c>
      <c r="G91" s="1034" t="s">
        <v>2296</v>
      </c>
      <c r="H91" s="822" t="s">
        <v>5540</v>
      </c>
      <c r="I91" s="1022" t="s">
        <v>5541</v>
      </c>
      <c r="J91" s="821">
        <v>2</v>
      </c>
      <c r="K91" s="822" t="s">
        <v>5542</v>
      </c>
      <c r="L91" s="356" t="s">
        <v>2821</v>
      </c>
      <c r="M91" s="824">
        <v>45669</v>
      </c>
      <c r="N91" s="821" t="s">
        <v>3951</v>
      </c>
      <c r="O91" s="1026">
        <v>60</v>
      </c>
      <c r="P91" s="821">
        <v>14</v>
      </c>
      <c r="Q91" s="821">
        <v>13</v>
      </c>
      <c r="R91" s="1025"/>
      <c r="S91" s="1025"/>
      <c r="T91" s="1026"/>
      <c r="U91" s="1026"/>
      <c r="V91" s="1026"/>
      <c r="W91" s="1026" t="s">
        <v>583</v>
      </c>
      <c r="X91" s="1026"/>
      <c r="Y91" s="1026"/>
      <c r="Z91" s="1025"/>
      <c r="AA91" s="1026">
        <v>62</v>
      </c>
      <c r="AB91" s="1025" t="s">
        <v>3707</v>
      </c>
      <c r="AC91" s="1025"/>
      <c r="AD91" s="1025"/>
      <c r="AE91" s="1025"/>
      <c r="AF91" s="1026">
        <v>2</v>
      </c>
      <c r="AG91" s="1025"/>
      <c r="AH91" s="1025"/>
      <c r="AI91" s="1026" t="e">
        <f>VLOOKUP(F91,'Sprint 3 - Locked'!F:F,1,0)</f>
        <v>#VALUE!</v>
      </c>
    </row>
    <row r="92" spans="1:35" ht="80.099999999999994" hidden="1" customHeight="1">
      <c r="A92" s="1026">
        <v>97</v>
      </c>
      <c r="B92" s="1026" t="s">
        <v>4558</v>
      </c>
      <c r="C92" s="356" t="s">
        <v>985</v>
      </c>
      <c r="D92" s="356" t="s">
        <v>1948</v>
      </c>
      <c r="E92" s="356" t="s">
        <v>4559</v>
      </c>
      <c r="F92" s="356" t="s">
        <v>4560</v>
      </c>
      <c r="G92" s="356" t="s">
        <v>4560</v>
      </c>
      <c r="H92" s="822"/>
      <c r="I92" s="821"/>
      <c r="J92" s="821">
        <v>2</v>
      </c>
      <c r="K92" s="822"/>
      <c r="L92" s="821" t="s">
        <v>2958</v>
      </c>
      <c r="M92" s="824"/>
      <c r="N92" s="821" t="s">
        <v>4531</v>
      </c>
      <c r="O92" s="1026">
        <v>0</v>
      </c>
      <c r="P92" s="821">
        <v>19</v>
      </c>
      <c r="Q92" s="821">
        <v>14</v>
      </c>
      <c r="R92" s="1025"/>
      <c r="S92" s="1025" t="s">
        <v>6080</v>
      </c>
      <c r="T92" s="1026"/>
      <c r="U92" s="1026"/>
      <c r="V92" s="1026"/>
      <c r="W92" s="1026" t="s">
        <v>583</v>
      </c>
      <c r="X92" s="1026">
        <v>3</v>
      </c>
      <c r="Y92" s="1026" t="s">
        <v>1315</v>
      </c>
      <c r="Z92" s="1025">
        <v>3</v>
      </c>
      <c r="AA92" s="1026">
        <v>0</v>
      </c>
      <c r="AB92" s="1025" t="s">
        <v>5906</v>
      </c>
      <c r="AC92" s="1025"/>
      <c r="AD92" s="1025"/>
      <c r="AE92" s="1025"/>
      <c r="AF92" s="1026">
        <v>10</v>
      </c>
      <c r="AG92" s="1025"/>
      <c r="AH92" s="1025"/>
      <c r="AI92" s="1026" t="str">
        <f>VLOOKUP(F92,'Sprint 3 - Locked'!F:F,1,0)</f>
        <v>Check journey status saat full upload</v>
      </c>
    </row>
    <row r="93" spans="1:35" ht="80.099999999999994" hidden="1" customHeight="1">
      <c r="A93" s="1026">
        <v>43</v>
      </c>
      <c r="B93" s="1026" t="s">
        <v>6081</v>
      </c>
      <c r="C93" s="356" t="s">
        <v>263</v>
      </c>
      <c r="D93" s="356" t="s">
        <v>5896</v>
      </c>
      <c r="E93" s="356" t="s">
        <v>2343</v>
      </c>
      <c r="F93" s="356" t="s">
        <v>2344</v>
      </c>
      <c r="G93" s="356" t="s">
        <v>2345</v>
      </c>
      <c r="H93" s="1068" t="s">
        <v>3293</v>
      </c>
      <c r="I93" s="1068" t="s">
        <v>3293</v>
      </c>
      <c r="J93" s="821">
        <v>2</v>
      </c>
      <c r="K93" s="822" t="s">
        <v>6082</v>
      </c>
      <c r="L93" s="356" t="s">
        <v>2958</v>
      </c>
      <c r="M93" s="1062" t="s">
        <v>3950</v>
      </c>
      <c r="N93" s="821" t="s">
        <v>1634</v>
      </c>
      <c r="O93" s="1026">
        <v>5</v>
      </c>
      <c r="P93" s="821">
        <v>12</v>
      </c>
      <c r="Q93" s="821">
        <v>13</v>
      </c>
      <c r="R93" s="1075">
        <v>46048</v>
      </c>
      <c r="S93" s="1078" t="s">
        <v>6083</v>
      </c>
      <c r="T93" s="1026">
        <v>1</v>
      </c>
      <c r="U93" s="1026"/>
      <c r="V93" s="1026" t="s">
        <v>5532</v>
      </c>
      <c r="W93" s="1026" t="s">
        <v>2944</v>
      </c>
      <c r="X93" s="1026">
        <v>2</v>
      </c>
      <c r="Y93" s="1026" t="s">
        <v>6</v>
      </c>
      <c r="Z93" s="1025"/>
      <c r="AA93" s="1026">
        <v>2</v>
      </c>
      <c r="AB93" s="1025"/>
      <c r="AC93" s="1025"/>
      <c r="AD93" s="1025" t="s">
        <v>5901</v>
      </c>
      <c r="AE93" s="1025"/>
      <c r="AF93" s="1026">
        <v>1</v>
      </c>
      <c r="AG93" s="1025"/>
      <c r="AH93" s="1025"/>
      <c r="AI93" s="1026" t="e">
        <f>VLOOKUP(F93,'Sprint 3 - Locked'!F:F,1,0)</f>
        <v>#VALUE!</v>
      </c>
    </row>
    <row r="94" spans="1:35" ht="80.099999999999994" hidden="1" customHeight="1">
      <c r="A94" s="1026">
        <v>64</v>
      </c>
      <c r="B94" s="1026" t="s">
        <v>3716</v>
      </c>
      <c r="C94" s="356" t="s">
        <v>101</v>
      </c>
      <c r="D94" s="356" t="s">
        <v>101</v>
      </c>
      <c r="E94" s="356" t="s">
        <v>2275</v>
      </c>
      <c r="F94" s="356" t="s">
        <v>193</v>
      </c>
      <c r="G94" s="356" t="s">
        <v>194</v>
      </c>
      <c r="H94" s="356" t="s">
        <v>193</v>
      </c>
      <c r="I94" s="822" t="s">
        <v>2276</v>
      </c>
      <c r="J94" s="821">
        <v>2</v>
      </c>
      <c r="K94" s="822" t="s">
        <v>2957</v>
      </c>
      <c r="L94" s="356" t="s">
        <v>2958</v>
      </c>
      <c r="M94" s="824" t="s">
        <v>5133</v>
      </c>
      <c r="N94" s="821" t="s">
        <v>3951</v>
      </c>
      <c r="O94" s="1026">
        <v>20</v>
      </c>
      <c r="P94" s="821">
        <v>15</v>
      </c>
      <c r="Q94" s="821">
        <v>14</v>
      </c>
      <c r="R94" s="1025"/>
      <c r="S94" s="1025"/>
      <c r="T94" s="1026"/>
      <c r="U94" s="1026"/>
      <c r="V94" s="1026"/>
      <c r="W94" s="1026" t="s">
        <v>583</v>
      </c>
      <c r="X94" s="1026"/>
      <c r="Y94" s="1026"/>
      <c r="Z94" s="1025"/>
      <c r="AA94" s="1026"/>
      <c r="AB94" s="1025" t="s">
        <v>6040</v>
      </c>
      <c r="AC94" s="1025"/>
      <c r="AD94" s="1025"/>
      <c r="AE94" s="1025"/>
      <c r="AF94" s="1026">
        <v>10</v>
      </c>
      <c r="AG94" s="1025"/>
      <c r="AH94" s="1025"/>
      <c r="AI94" s="1026" t="str">
        <f>VLOOKUP(F94,'Sprint 3 - Locked'!F:F,1,0)</f>
        <v>Provide "Order Cart" / "Order Draft" Feature before continue to payment</v>
      </c>
    </row>
    <row r="95" spans="1:35" ht="80.099999999999994" hidden="1" customHeight="1">
      <c r="A95" s="1026">
        <v>110</v>
      </c>
      <c r="B95" s="1026" t="s">
        <v>6084</v>
      </c>
      <c r="C95" s="356" t="s">
        <v>985</v>
      </c>
      <c r="D95" s="356" t="s">
        <v>526</v>
      </c>
      <c r="E95" s="356" t="s">
        <v>2192</v>
      </c>
      <c r="F95" s="356" t="s">
        <v>6085</v>
      </c>
      <c r="G95" s="786" t="s">
        <v>6086</v>
      </c>
      <c r="I95" s="1050"/>
      <c r="J95" s="821">
        <v>2</v>
      </c>
      <c r="K95" s="822" t="s">
        <v>6087</v>
      </c>
      <c r="L95" s="821" t="s">
        <v>2958</v>
      </c>
      <c r="M95" s="785">
        <v>45989</v>
      </c>
      <c r="N95" s="821" t="s">
        <v>6088</v>
      </c>
      <c r="O95" s="1026">
        <v>24</v>
      </c>
      <c r="P95" s="821">
        <v>23</v>
      </c>
      <c r="Q95" s="821">
        <v>15</v>
      </c>
      <c r="R95" s="1025"/>
      <c r="S95" s="356" t="s">
        <v>1964</v>
      </c>
      <c r="T95" s="1026"/>
      <c r="U95" s="1026"/>
      <c r="V95" s="1084">
        <v>46013</v>
      </c>
      <c r="W95" s="1026" t="s">
        <v>2944</v>
      </c>
      <c r="X95" s="1026">
        <v>1</v>
      </c>
      <c r="Y95" s="1026" t="s">
        <v>1315</v>
      </c>
      <c r="Z95" s="1025">
        <v>2</v>
      </c>
      <c r="AA95" s="1026">
        <v>48</v>
      </c>
      <c r="AB95" s="1025"/>
      <c r="AC95" s="1096">
        <v>46090</v>
      </c>
      <c r="AD95" s="1026" t="s">
        <v>6089</v>
      </c>
      <c r="AE95" s="1025"/>
      <c r="AF95" s="1026">
        <v>10</v>
      </c>
      <c r="AG95" s="1025"/>
      <c r="AH95" s="1025"/>
      <c r="AI95" s="1026"/>
    </row>
    <row r="96" spans="1:35" ht="80.099999999999994" hidden="1" customHeight="1">
      <c r="A96" s="1026">
        <v>65</v>
      </c>
      <c r="B96" s="1026" t="s">
        <v>5630</v>
      </c>
      <c r="C96" s="356" t="s">
        <v>101</v>
      </c>
      <c r="D96" s="356" t="s">
        <v>101</v>
      </c>
      <c r="E96" s="356" t="s">
        <v>2288</v>
      </c>
      <c r="F96" s="356" t="s">
        <v>2289</v>
      </c>
      <c r="G96" s="356" t="s">
        <v>2290</v>
      </c>
      <c r="H96" s="356" t="s">
        <v>2289</v>
      </c>
      <c r="I96" s="822" t="s">
        <v>2291</v>
      </c>
      <c r="J96" s="821">
        <v>2</v>
      </c>
      <c r="K96" s="822" t="s">
        <v>2957</v>
      </c>
      <c r="L96" s="356" t="s">
        <v>2958</v>
      </c>
      <c r="M96" s="824" t="s">
        <v>5133</v>
      </c>
      <c r="N96" s="821" t="s">
        <v>3951</v>
      </c>
      <c r="O96" s="1026">
        <v>9</v>
      </c>
      <c r="P96" s="821">
        <v>16</v>
      </c>
      <c r="Q96" s="821">
        <v>15</v>
      </c>
      <c r="R96" s="1025"/>
      <c r="T96" s="1026"/>
      <c r="U96" s="1026"/>
      <c r="V96" s="1026"/>
      <c r="W96" s="1026" t="s">
        <v>583</v>
      </c>
      <c r="X96" s="1026"/>
      <c r="Y96" s="1026"/>
      <c r="Z96" s="1025"/>
      <c r="AA96" s="1026"/>
      <c r="AB96" s="1025" t="s">
        <v>6040</v>
      </c>
      <c r="AC96" s="1025"/>
      <c r="AD96" s="1025"/>
      <c r="AE96" s="1025"/>
      <c r="AF96" s="1026">
        <v>10</v>
      </c>
      <c r="AG96" s="1025"/>
      <c r="AH96" s="1025"/>
      <c r="AI96" s="1026" t="str">
        <f>VLOOKUP(F96,'Sprint 3 - Locked'!F:F,1,0)</f>
        <v>Auto Enrollment Loyalty for new member by merging Consent of loyalty with Privacy Notice checkbox</v>
      </c>
    </row>
    <row r="97" spans="1:35" ht="80.099999999999994" hidden="1" customHeight="1">
      <c r="A97" s="1026">
        <v>112</v>
      </c>
      <c r="B97" s="1026" t="s">
        <v>6090</v>
      </c>
      <c r="C97" s="356" t="s">
        <v>985</v>
      </c>
      <c r="D97" s="356" t="s">
        <v>526</v>
      </c>
      <c r="E97" s="356" t="s">
        <v>2192</v>
      </c>
      <c r="F97" s="829" t="s">
        <v>6091</v>
      </c>
      <c r="G97" s="829" t="s">
        <v>1996</v>
      </c>
      <c r="I97" s="821"/>
      <c r="J97" s="821">
        <v>2</v>
      </c>
      <c r="K97" s="822" t="s">
        <v>6087</v>
      </c>
      <c r="L97" s="821" t="s">
        <v>2958</v>
      </c>
      <c r="M97" s="785">
        <v>45989</v>
      </c>
      <c r="N97" s="821" t="s">
        <v>293</v>
      </c>
      <c r="O97" s="1026">
        <v>13</v>
      </c>
      <c r="P97" s="821">
        <v>25</v>
      </c>
      <c r="Q97" s="821">
        <v>16</v>
      </c>
      <c r="R97" s="1025"/>
      <c r="S97" s="1025" t="s">
        <v>1527</v>
      </c>
      <c r="T97" s="1026"/>
      <c r="U97" s="1168">
        <v>46072</v>
      </c>
      <c r="V97" s="1084">
        <v>46013</v>
      </c>
      <c r="W97" s="1026" t="s">
        <v>2944</v>
      </c>
      <c r="X97" s="1026">
        <v>2</v>
      </c>
      <c r="Y97" s="1026" t="s">
        <v>6</v>
      </c>
      <c r="Z97" s="1025"/>
      <c r="AA97" s="1026">
        <v>18.5</v>
      </c>
      <c r="AB97" s="1025"/>
      <c r="AC97" s="1096">
        <v>46090</v>
      </c>
      <c r="AD97" s="1025" t="s">
        <v>6092</v>
      </c>
      <c r="AE97" s="1025"/>
      <c r="AF97" s="1026">
        <v>10</v>
      </c>
      <c r="AG97" s="1025"/>
      <c r="AH97" s="1025"/>
      <c r="AI97" s="1026"/>
    </row>
    <row r="98" spans="1:35" ht="80.099999999999994" hidden="1" customHeight="1">
      <c r="A98" s="1026">
        <v>66</v>
      </c>
      <c r="B98" s="1026" t="s">
        <v>5566</v>
      </c>
      <c r="C98" s="356" t="s">
        <v>101</v>
      </c>
      <c r="D98" s="356" t="s">
        <v>101</v>
      </c>
      <c r="E98" s="356" t="s">
        <v>2304</v>
      </c>
      <c r="F98" s="356" t="s">
        <v>1300</v>
      </c>
      <c r="G98" s="356" t="s">
        <v>1301</v>
      </c>
      <c r="H98" s="356" t="s">
        <v>1300</v>
      </c>
      <c r="I98" s="822" t="s">
        <v>2305</v>
      </c>
      <c r="J98" s="821">
        <v>2</v>
      </c>
      <c r="K98" s="822" t="s">
        <v>2957</v>
      </c>
      <c r="L98" s="356" t="s">
        <v>2958</v>
      </c>
      <c r="M98" s="824" t="s">
        <v>5152</v>
      </c>
      <c r="N98" s="821" t="s">
        <v>3951</v>
      </c>
      <c r="O98" s="1026">
        <v>20</v>
      </c>
      <c r="P98" s="821">
        <v>17</v>
      </c>
      <c r="Q98" s="821">
        <v>16</v>
      </c>
      <c r="R98" s="1025"/>
      <c r="S98" s="1025"/>
      <c r="T98" s="1026"/>
      <c r="U98" s="1026"/>
      <c r="V98" s="1026"/>
      <c r="W98" s="1026" t="s">
        <v>583</v>
      </c>
      <c r="X98" s="1026"/>
      <c r="Y98" s="1026"/>
      <c r="Z98" s="1025"/>
      <c r="AA98" s="1026"/>
      <c r="AB98" s="1025" t="s">
        <v>3707</v>
      </c>
      <c r="AC98" s="1025"/>
      <c r="AD98" s="1025"/>
      <c r="AE98" s="1025"/>
      <c r="AF98" s="1026">
        <v>9</v>
      </c>
      <c r="AG98" s="1025"/>
      <c r="AH98" s="1025"/>
      <c r="AI98" s="1026" t="str">
        <f>VLOOKUP(F98,'Sprint 3 - Locked'!F:F,1,0)</f>
        <v>Voucher configuration in AYO Kasir</v>
      </c>
    </row>
    <row r="99" spans="1:35" ht="80.099999999999994" hidden="1" customHeight="1">
      <c r="A99" s="1026">
        <v>114</v>
      </c>
      <c r="B99" s="1026" t="s">
        <v>6093</v>
      </c>
      <c r="C99" s="356" t="s">
        <v>985</v>
      </c>
      <c r="D99" s="356" t="s">
        <v>526</v>
      </c>
      <c r="E99" s="356" t="s">
        <v>2192</v>
      </c>
      <c r="F99" s="829" t="s">
        <v>6094</v>
      </c>
      <c r="G99" s="829" t="s">
        <v>1954</v>
      </c>
      <c r="I99" s="821"/>
      <c r="J99" s="821">
        <v>2</v>
      </c>
      <c r="K99" s="822" t="s">
        <v>6087</v>
      </c>
      <c r="L99" s="821" t="s">
        <v>2958</v>
      </c>
      <c r="M99" s="785">
        <v>45989</v>
      </c>
      <c r="N99" s="821" t="s">
        <v>293</v>
      </c>
      <c r="O99" s="1026">
        <v>0</v>
      </c>
      <c r="P99" s="821">
        <v>27</v>
      </c>
      <c r="Q99" s="821">
        <v>17</v>
      </c>
      <c r="R99" s="1025"/>
      <c r="S99" s="1025" t="s">
        <v>1984</v>
      </c>
      <c r="T99" s="1026"/>
      <c r="U99" s="1026"/>
      <c r="V99" s="1084">
        <v>46013</v>
      </c>
      <c r="W99" s="1026" t="s">
        <v>2944</v>
      </c>
      <c r="X99" s="1026">
        <v>1</v>
      </c>
      <c r="Y99" s="1026" t="s">
        <v>1315</v>
      </c>
      <c r="Z99" s="1025">
        <v>2</v>
      </c>
      <c r="AA99" s="1026">
        <v>15</v>
      </c>
      <c r="AB99" s="1025"/>
      <c r="AC99" s="1096">
        <v>46090</v>
      </c>
      <c r="AD99" s="1025" t="s">
        <v>6092</v>
      </c>
      <c r="AE99" s="1025"/>
      <c r="AF99" s="1026">
        <v>10</v>
      </c>
      <c r="AG99" s="1025"/>
      <c r="AH99" s="1025"/>
      <c r="AI99" s="1026"/>
    </row>
    <row r="100" spans="1:35" ht="80.099999999999994" hidden="1" customHeight="1">
      <c r="A100" s="1026">
        <v>67</v>
      </c>
      <c r="B100" s="1026" t="s">
        <v>6095</v>
      </c>
      <c r="C100" s="356" t="s">
        <v>101</v>
      </c>
      <c r="D100" s="356" t="s">
        <v>101</v>
      </c>
      <c r="E100" s="356" t="s">
        <v>2281</v>
      </c>
      <c r="F100" s="356" t="s">
        <v>1009</v>
      </c>
      <c r="G100" s="356" t="s">
        <v>1010</v>
      </c>
      <c r="H100" s="356" t="s">
        <v>1009</v>
      </c>
      <c r="I100" s="822" t="s">
        <v>2282</v>
      </c>
      <c r="J100" s="821">
        <v>2</v>
      </c>
      <c r="K100" s="822" t="s">
        <v>2957</v>
      </c>
      <c r="L100" s="356" t="s">
        <v>2958</v>
      </c>
      <c r="M100" s="824" t="s">
        <v>5152</v>
      </c>
      <c r="N100" s="821" t="s">
        <v>3951</v>
      </c>
      <c r="O100" s="1026" t="s">
        <v>6096</v>
      </c>
      <c r="P100" s="821">
        <v>18</v>
      </c>
      <c r="Q100" s="821">
        <v>17</v>
      </c>
      <c r="R100" s="1025"/>
      <c r="S100" s="1025"/>
      <c r="T100" s="1026"/>
      <c r="U100" s="1026"/>
      <c r="V100" s="1026"/>
      <c r="W100" s="1026" t="s">
        <v>583</v>
      </c>
      <c r="X100" s="1026"/>
      <c r="Y100" s="1026"/>
      <c r="Z100" s="1025"/>
      <c r="AA100" s="1026"/>
      <c r="AB100" s="1025" t="s">
        <v>3707</v>
      </c>
      <c r="AC100" s="1025"/>
      <c r="AD100" s="1025"/>
      <c r="AE100" s="1025"/>
      <c r="AF100" s="1026">
        <v>9</v>
      </c>
      <c r="AG100" s="1025"/>
      <c r="AH100" s="1025"/>
      <c r="AI100" s="1026" t="e">
        <f>VLOOKUP(F100,'Sprint 3 - Locked'!F:F,1,0)</f>
        <v>#N/A</v>
      </c>
    </row>
    <row r="101" spans="1:35" ht="80.099999999999994" hidden="1" customHeight="1">
      <c r="A101" s="1026">
        <v>115</v>
      </c>
      <c r="B101" s="1026" t="s">
        <v>6097</v>
      </c>
      <c r="C101" s="356" t="s">
        <v>985</v>
      </c>
      <c r="D101" s="356" t="s">
        <v>526</v>
      </c>
      <c r="E101" s="356" t="s">
        <v>2192</v>
      </c>
      <c r="F101" s="829" t="s">
        <v>6098</v>
      </c>
      <c r="G101" s="829" t="s">
        <v>1975</v>
      </c>
      <c r="I101" s="821"/>
      <c r="J101" s="821">
        <v>2</v>
      </c>
      <c r="K101" s="822" t="s">
        <v>762</v>
      </c>
      <c r="L101" s="821" t="s">
        <v>2958</v>
      </c>
      <c r="M101" s="785">
        <v>45989</v>
      </c>
      <c r="N101" s="821" t="s">
        <v>293</v>
      </c>
      <c r="O101" s="1026">
        <v>0</v>
      </c>
      <c r="P101" s="821">
        <v>28</v>
      </c>
      <c r="Q101" s="821">
        <v>18</v>
      </c>
      <c r="R101" s="1025"/>
      <c r="S101" s="1025" t="s">
        <v>5845</v>
      </c>
      <c r="T101" s="1026"/>
      <c r="U101" s="1026"/>
      <c r="V101" s="1084">
        <v>46013</v>
      </c>
      <c r="W101" s="1026" t="s">
        <v>2535</v>
      </c>
      <c r="X101" s="1026">
        <v>1</v>
      </c>
      <c r="Y101" s="1026" t="s">
        <v>6</v>
      </c>
      <c r="Z101" s="1025"/>
      <c r="AA101" s="1026">
        <v>9</v>
      </c>
      <c r="AB101" s="1025"/>
      <c r="AC101" s="1096">
        <v>46050</v>
      </c>
      <c r="AD101" s="1096"/>
      <c r="AE101" s="1025"/>
      <c r="AF101" s="1026">
        <v>10</v>
      </c>
      <c r="AG101" s="1025"/>
      <c r="AH101" s="1025"/>
      <c r="AI101" s="1026"/>
    </row>
    <row r="102" spans="1:35" ht="80.099999999999994" hidden="1" customHeight="1">
      <c r="A102" s="1026">
        <v>68</v>
      </c>
      <c r="B102" s="1026" t="s">
        <v>6099</v>
      </c>
      <c r="C102" s="356" t="s">
        <v>101</v>
      </c>
      <c r="D102" s="356" t="s">
        <v>101</v>
      </c>
      <c r="E102" s="356" t="s">
        <v>2274</v>
      </c>
      <c r="F102" s="356" t="s">
        <v>1009</v>
      </c>
      <c r="G102" s="356" t="s">
        <v>149</v>
      </c>
      <c r="H102" s="356" t="s">
        <v>3293</v>
      </c>
      <c r="I102" s="822" t="s">
        <v>3293</v>
      </c>
      <c r="J102" s="821">
        <v>2</v>
      </c>
      <c r="K102" s="822" t="s">
        <v>2957</v>
      </c>
      <c r="L102" s="356" t="s">
        <v>2958</v>
      </c>
      <c r="M102" s="824" t="s">
        <v>5152</v>
      </c>
      <c r="N102" s="821" t="s">
        <v>3951</v>
      </c>
      <c r="O102" s="1026">
        <v>54</v>
      </c>
      <c r="P102" s="821">
        <v>19</v>
      </c>
      <c r="Q102" s="821">
        <v>18</v>
      </c>
      <c r="R102" s="1025"/>
      <c r="S102" s="1025"/>
      <c r="T102" s="1026"/>
      <c r="U102" s="1026"/>
      <c r="V102" s="1026"/>
      <c r="W102" s="1026" t="s">
        <v>583</v>
      </c>
      <c r="X102" s="1026"/>
      <c r="Y102" s="1026"/>
      <c r="Z102" s="1025"/>
      <c r="AA102" s="1026"/>
      <c r="AB102" s="1025" t="s">
        <v>3707</v>
      </c>
      <c r="AC102" s="1025"/>
      <c r="AD102" s="1025"/>
      <c r="AE102" s="1025"/>
      <c r="AF102" s="1026">
        <v>9</v>
      </c>
      <c r="AG102" s="1025"/>
      <c r="AH102" s="1025"/>
      <c r="AI102" s="1026" t="e">
        <f>VLOOKUP(F102,'Sprint 3 - Locked'!F:F,1,0)</f>
        <v>#N/A</v>
      </c>
    </row>
    <row r="103" spans="1:35" ht="80.099999999999994" hidden="1" customHeight="1">
      <c r="A103" s="1026">
        <v>116</v>
      </c>
      <c r="B103" s="1026" t="s">
        <v>6100</v>
      </c>
      <c r="C103" s="356" t="s">
        <v>985</v>
      </c>
      <c r="D103" s="356" t="s">
        <v>526</v>
      </c>
      <c r="E103" s="356" t="s">
        <v>2192</v>
      </c>
      <c r="F103" s="356" t="s">
        <v>6101</v>
      </c>
      <c r="G103" s="356" t="s">
        <v>6102</v>
      </c>
      <c r="I103" s="821"/>
      <c r="J103" s="821">
        <v>2</v>
      </c>
      <c r="K103" s="822" t="s">
        <v>3097</v>
      </c>
      <c r="L103" s="821" t="s">
        <v>2958</v>
      </c>
      <c r="M103" s="785">
        <v>45989</v>
      </c>
      <c r="N103" s="821" t="s">
        <v>293</v>
      </c>
      <c r="O103" s="1026">
        <v>0</v>
      </c>
      <c r="P103" s="821">
        <v>29</v>
      </c>
      <c r="Q103" s="821">
        <v>19</v>
      </c>
      <c r="R103" s="1025"/>
      <c r="S103" s="1025" t="s">
        <v>1556</v>
      </c>
      <c r="T103" s="1026"/>
      <c r="U103" s="1026"/>
      <c r="V103" s="1084">
        <v>46013</v>
      </c>
      <c r="W103" s="1026" t="s">
        <v>2535</v>
      </c>
      <c r="X103" s="1026">
        <v>1</v>
      </c>
      <c r="Y103" s="1026" t="s">
        <v>6</v>
      </c>
      <c r="Z103" s="1025"/>
      <c r="AA103" s="1026">
        <v>14</v>
      </c>
      <c r="AB103" s="1025"/>
      <c r="AC103" s="1096">
        <v>46050</v>
      </c>
      <c r="AD103" s="1096"/>
      <c r="AE103" s="1025"/>
      <c r="AF103" s="1026">
        <v>10</v>
      </c>
      <c r="AG103" s="1025"/>
      <c r="AH103" s="1025"/>
      <c r="AI103" s="1026"/>
    </row>
    <row r="104" spans="1:35" ht="80.099999999999994" hidden="1" customHeight="1">
      <c r="A104" s="1026">
        <v>117</v>
      </c>
      <c r="B104" s="1026" t="s">
        <v>6103</v>
      </c>
      <c r="C104" s="356" t="s">
        <v>985</v>
      </c>
      <c r="D104" s="356" t="s">
        <v>526</v>
      </c>
      <c r="E104" s="356" t="s">
        <v>2192</v>
      </c>
      <c r="F104" s="829" t="s">
        <v>6104</v>
      </c>
      <c r="G104" s="829" t="s">
        <v>6105</v>
      </c>
      <c r="I104" s="821"/>
      <c r="J104" s="821">
        <v>2</v>
      </c>
      <c r="K104" s="822" t="s">
        <v>6106</v>
      </c>
      <c r="L104" s="821" t="s">
        <v>2958</v>
      </c>
      <c r="M104" s="785">
        <v>45989</v>
      </c>
      <c r="N104" s="821" t="s">
        <v>293</v>
      </c>
      <c r="O104" s="1026">
        <v>8</v>
      </c>
      <c r="P104" s="821">
        <v>30</v>
      </c>
      <c r="Q104" s="821">
        <v>20</v>
      </c>
      <c r="R104" s="1025"/>
      <c r="S104" s="1025" t="s">
        <v>5846</v>
      </c>
      <c r="T104" s="1026"/>
      <c r="U104" s="1168">
        <v>46079</v>
      </c>
      <c r="V104" s="1084">
        <v>46043</v>
      </c>
      <c r="W104" s="1026" t="s">
        <v>2944</v>
      </c>
      <c r="X104" s="1026">
        <v>2</v>
      </c>
      <c r="Y104" s="1026" t="s">
        <v>6</v>
      </c>
      <c r="Z104" s="1025"/>
      <c r="AA104" s="1026">
        <v>10</v>
      </c>
      <c r="AB104" s="1025"/>
      <c r="AC104" s="1096">
        <v>46090</v>
      </c>
      <c r="AD104" s="1025" t="s">
        <v>6092</v>
      </c>
      <c r="AE104" s="1025"/>
      <c r="AF104" s="1026">
        <v>1</v>
      </c>
      <c r="AG104" s="1025"/>
      <c r="AH104" s="1025"/>
      <c r="AI104" s="1026"/>
    </row>
    <row r="105" spans="1:35" ht="187.35" hidden="1" customHeight="1">
      <c r="A105" s="1026">
        <v>118</v>
      </c>
      <c r="B105" s="1026" t="s">
        <v>6107</v>
      </c>
      <c r="C105" s="356" t="s">
        <v>985</v>
      </c>
      <c r="D105" s="356" t="s">
        <v>526</v>
      </c>
      <c r="E105" s="356" t="s">
        <v>2192</v>
      </c>
      <c r="F105" s="356" t="s">
        <v>2197</v>
      </c>
      <c r="G105" s="356" t="s">
        <v>1991</v>
      </c>
      <c r="I105" s="821"/>
      <c r="J105" s="821">
        <v>2</v>
      </c>
      <c r="K105" s="822" t="s">
        <v>3097</v>
      </c>
      <c r="L105" s="821" t="s">
        <v>2958</v>
      </c>
      <c r="M105" s="785"/>
      <c r="N105" s="821" t="s">
        <v>293</v>
      </c>
      <c r="O105" s="1026">
        <v>0</v>
      </c>
      <c r="P105" s="821">
        <v>31</v>
      </c>
      <c r="Q105" s="821">
        <v>21</v>
      </c>
      <c r="R105" s="1025"/>
      <c r="S105" s="1025" t="s">
        <v>1556</v>
      </c>
      <c r="T105" s="1026"/>
      <c r="U105" s="1026"/>
      <c r="V105" s="1084">
        <v>45972</v>
      </c>
      <c r="W105" s="1026" t="s">
        <v>2535</v>
      </c>
      <c r="X105" s="1026">
        <v>1</v>
      </c>
      <c r="Y105" s="1026" t="s">
        <v>6</v>
      </c>
      <c r="Z105" s="1025"/>
      <c r="AA105" s="1026">
        <v>9</v>
      </c>
      <c r="AB105" s="1025"/>
      <c r="AC105" s="1096">
        <v>46050</v>
      </c>
      <c r="AD105" s="1096"/>
      <c r="AE105" s="1025"/>
      <c r="AF105" s="1026">
        <v>10</v>
      </c>
      <c r="AG105" s="1025"/>
      <c r="AH105" s="1025"/>
      <c r="AI105" s="1026"/>
    </row>
    <row r="106" spans="1:35" ht="80.099999999999994" hidden="1" customHeight="1">
      <c r="A106" s="1026">
        <v>119</v>
      </c>
      <c r="B106" s="1026" t="s">
        <v>6108</v>
      </c>
      <c r="C106" s="356" t="s">
        <v>985</v>
      </c>
      <c r="D106" s="356" t="s">
        <v>1948</v>
      </c>
      <c r="E106" s="356" t="s">
        <v>2192</v>
      </c>
      <c r="F106" s="356" t="s">
        <v>2195</v>
      </c>
      <c r="G106" s="356" t="s">
        <v>2196</v>
      </c>
      <c r="I106" s="821"/>
      <c r="J106" s="821">
        <v>2</v>
      </c>
      <c r="K106" s="822" t="s">
        <v>6106</v>
      </c>
      <c r="L106" s="821" t="s">
        <v>2958</v>
      </c>
      <c r="M106" s="785">
        <v>45989</v>
      </c>
      <c r="N106" s="821" t="s">
        <v>1580</v>
      </c>
      <c r="O106" s="1026">
        <v>0</v>
      </c>
      <c r="P106" s="821">
        <v>32</v>
      </c>
      <c r="Q106" s="821">
        <v>22</v>
      </c>
      <c r="R106" s="1025"/>
      <c r="S106" s="1025" t="s">
        <v>5846</v>
      </c>
      <c r="T106" s="1026"/>
      <c r="U106" s="1168">
        <v>46079</v>
      </c>
      <c r="V106" s="1084">
        <v>46045</v>
      </c>
      <c r="W106" s="1026" t="s">
        <v>2944</v>
      </c>
      <c r="X106" s="1026">
        <v>2</v>
      </c>
      <c r="Y106" s="1026" t="s">
        <v>6</v>
      </c>
      <c r="Z106" s="1025"/>
      <c r="AA106" s="1026">
        <v>10</v>
      </c>
      <c r="AB106" s="1025"/>
      <c r="AC106" s="1096">
        <v>46090</v>
      </c>
      <c r="AD106" s="1096" t="s">
        <v>6109</v>
      </c>
      <c r="AE106" s="1025"/>
      <c r="AF106" s="1026">
        <v>1</v>
      </c>
      <c r="AG106" s="1025"/>
      <c r="AH106" s="1025"/>
      <c r="AI106" s="1026"/>
    </row>
    <row r="107" spans="1:35" ht="80.099999999999994" hidden="1" customHeight="1">
      <c r="A107" s="1026">
        <v>120</v>
      </c>
      <c r="B107" s="1026" t="s">
        <v>6110</v>
      </c>
      <c r="C107" s="356" t="s">
        <v>985</v>
      </c>
      <c r="D107" s="356" t="s">
        <v>3093</v>
      </c>
      <c r="E107" s="356" t="s">
        <v>2192</v>
      </c>
      <c r="F107" s="786" t="s">
        <v>6111</v>
      </c>
      <c r="G107" s="356" t="s">
        <v>6112</v>
      </c>
      <c r="H107" s="822" t="s">
        <v>6113</v>
      </c>
      <c r="I107" s="821" t="s">
        <v>2202</v>
      </c>
      <c r="J107" s="821">
        <v>2</v>
      </c>
      <c r="K107" s="822" t="s">
        <v>6114</v>
      </c>
      <c r="L107" s="821" t="s">
        <v>2525</v>
      </c>
      <c r="M107" s="824">
        <v>46028</v>
      </c>
      <c r="N107" s="821" t="s">
        <v>293</v>
      </c>
      <c r="O107" s="1026">
        <v>9.5</v>
      </c>
      <c r="P107" s="821">
        <v>33</v>
      </c>
      <c r="Q107" s="821">
        <v>23</v>
      </c>
      <c r="R107" s="1025"/>
      <c r="S107" s="1025" t="s">
        <v>5847</v>
      </c>
      <c r="T107" s="1026"/>
      <c r="U107" s="1168">
        <v>46079</v>
      </c>
      <c r="V107" s="1084">
        <v>46045</v>
      </c>
      <c r="W107" s="1026" t="s">
        <v>2944</v>
      </c>
      <c r="X107" s="1026">
        <v>2</v>
      </c>
      <c r="Y107" s="1026" t="s">
        <v>6</v>
      </c>
      <c r="Z107" s="1025"/>
      <c r="AA107" s="1026">
        <v>16</v>
      </c>
      <c r="AB107" s="1025"/>
      <c r="AC107" s="1096">
        <v>46090</v>
      </c>
      <c r="AD107" s="1025" t="s">
        <v>6092</v>
      </c>
      <c r="AE107" s="1025"/>
      <c r="AF107" s="1026">
        <v>2</v>
      </c>
      <c r="AG107" s="1025"/>
      <c r="AH107" s="1025"/>
      <c r="AI107" s="1026"/>
    </row>
    <row r="108" spans="1:35" ht="80.099999999999994" hidden="1" customHeight="1">
      <c r="A108" s="1026">
        <v>121</v>
      </c>
      <c r="B108" s="1026" t="s">
        <v>6115</v>
      </c>
      <c r="C108" s="356" t="s">
        <v>985</v>
      </c>
      <c r="D108" s="356" t="s">
        <v>3093</v>
      </c>
      <c r="E108" s="356" t="s">
        <v>2192</v>
      </c>
      <c r="F108" s="786" t="s">
        <v>6116</v>
      </c>
      <c r="G108" s="356" t="s">
        <v>2204</v>
      </c>
      <c r="H108" s="356" t="s">
        <v>6117</v>
      </c>
      <c r="I108" s="821"/>
      <c r="J108" s="821">
        <v>2</v>
      </c>
      <c r="K108" s="822" t="s">
        <v>6114</v>
      </c>
      <c r="L108" s="821" t="s">
        <v>2525</v>
      </c>
      <c r="M108" s="824">
        <v>46028</v>
      </c>
      <c r="N108" s="821" t="s">
        <v>293</v>
      </c>
      <c r="O108" s="1026">
        <v>22.8</v>
      </c>
      <c r="P108" s="821">
        <v>34</v>
      </c>
      <c r="Q108" s="821">
        <v>24</v>
      </c>
      <c r="R108" s="1025"/>
      <c r="S108" s="356" t="s">
        <v>5848</v>
      </c>
      <c r="T108" s="1026"/>
      <c r="U108" s="1168">
        <v>46072</v>
      </c>
      <c r="V108" s="1084">
        <v>46045</v>
      </c>
      <c r="W108" s="1026" t="s">
        <v>2944</v>
      </c>
      <c r="X108" s="1026">
        <v>2</v>
      </c>
      <c r="Y108" s="1026" t="s">
        <v>6</v>
      </c>
      <c r="Z108" s="1025"/>
      <c r="AA108" s="1026">
        <v>11</v>
      </c>
      <c r="AB108" s="1025"/>
      <c r="AC108" s="1096">
        <v>46090</v>
      </c>
      <c r="AD108" s="1025" t="s">
        <v>6092</v>
      </c>
      <c r="AE108" s="1025"/>
      <c r="AF108" s="1026">
        <v>2</v>
      </c>
      <c r="AG108" s="1025"/>
      <c r="AH108" s="1025"/>
      <c r="AI108" s="1026"/>
    </row>
    <row r="109" spans="1:35" ht="80.099999999999994" hidden="1" customHeight="1">
      <c r="A109" s="1026">
        <v>122</v>
      </c>
      <c r="B109" s="1026" t="s">
        <v>6118</v>
      </c>
      <c r="C109" s="356" t="s">
        <v>985</v>
      </c>
      <c r="D109" s="356" t="s">
        <v>3093</v>
      </c>
      <c r="E109" s="356" t="s">
        <v>2192</v>
      </c>
      <c r="F109" s="786" t="s">
        <v>6119</v>
      </c>
      <c r="G109" s="356" t="s">
        <v>2194</v>
      </c>
      <c r="H109" s="822" t="s">
        <v>6120</v>
      </c>
      <c r="I109" s="821"/>
      <c r="J109" s="821">
        <v>2</v>
      </c>
      <c r="K109" s="822" t="s">
        <v>6121</v>
      </c>
      <c r="L109" s="821" t="s">
        <v>2525</v>
      </c>
      <c r="M109" s="824">
        <v>46028</v>
      </c>
      <c r="N109" s="821" t="s">
        <v>293</v>
      </c>
      <c r="O109" s="1026">
        <v>91.200000000000017</v>
      </c>
      <c r="P109" s="821">
        <v>35</v>
      </c>
      <c r="Q109" s="821">
        <v>25</v>
      </c>
      <c r="R109" s="1025"/>
      <c r="S109" s="356" t="s">
        <v>5849</v>
      </c>
      <c r="T109" s="1026"/>
      <c r="U109" s="1168">
        <v>46118</v>
      </c>
      <c r="V109" s="1084">
        <v>46045</v>
      </c>
      <c r="W109" s="1026" t="s">
        <v>2944</v>
      </c>
      <c r="X109" s="1026">
        <v>2</v>
      </c>
      <c r="Y109" s="1026" t="s">
        <v>6</v>
      </c>
      <c r="Z109" s="1025"/>
      <c r="AA109" s="1026">
        <v>27</v>
      </c>
      <c r="AB109" s="1025"/>
      <c r="AC109" s="1096">
        <v>46090</v>
      </c>
      <c r="AD109" s="1026" t="s">
        <v>6122</v>
      </c>
      <c r="AE109" s="1025"/>
      <c r="AF109" s="1026">
        <v>2</v>
      </c>
      <c r="AG109" s="1025"/>
      <c r="AH109" s="1025"/>
      <c r="AI109" s="1026" t="s">
        <v>6012</v>
      </c>
    </row>
    <row r="110" spans="1:35" ht="80.099999999999994" hidden="1" customHeight="1">
      <c r="A110" s="1026">
        <v>123</v>
      </c>
      <c r="B110" s="1026" t="s">
        <v>6123</v>
      </c>
      <c r="C110" s="356" t="s">
        <v>985</v>
      </c>
      <c r="D110" s="356" t="s">
        <v>3093</v>
      </c>
      <c r="E110" s="356" t="s">
        <v>2192</v>
      </c>
      <c r="F110" s="786" t="s">
        <v>6124</v>
      </c>
      <c r="G110" s="356" t="s">
        <v>2199</v>
      </c>
      <c r="H110" s="822" t="s">
        <v>6125</v>
      </c>
      <c r="I110" s="821"/>
      <c r="J110" s="821">
        <v>2</v>
      </c>
      <c r="K110" s="822" t="s">
        <v>6114</v>
      </c>
      <c r="L110" s="821" t="s">
        <v>2525</v>
      </c>
      <c r="M110" s="824">
        <v>46028</v>
      </c>
      <c r="N110" s="821" t="s">
        <v>293</v>
      </c>
      <c r="O110" s="1026">
        <v>41.8</v>
      </c>
      <c r="P110" s="821">
        <v>36</v>
      </c>
      <c r="Q110" s="821">
        <v>26</v>
      </c>
      <c r="R110" s="1025"/>
      <c r="S110" s="356" t="s">
        <v>6126</v>
      </c>
      <c r="T110" s="1026"/>
      <c r="U110" s="1168">
        <v>46135</v>
      </c>
      <c r="V110" s="1084">
        <v>46045</v>
      </c>
      <c r="W110" s="1026" t="s">
        <v>2944</v>
      </c>
      <c r="X110" s="1026">
        <v>2</v>
      </c>
      <c r="Y110" s="1026" t="s">
        <v>6</v>
      </c>
      <c r="Z110" s="1025"/>
      <c r="AA110" s="1026">
        <v>15</v>
      </c>
      <c r="AB110" s="1025"/>
      <c r="AC110" s="1096">
        <v>46090</v>
      </c>
      <c r="AD110" s="1026" t="s">
        <v>6122</v>
      </c>
      <c r="AE110" s="1025"/>
      <c r="AF110" s="1026">
        <v>2</v>
      </c>
      <c r="AG110" s="1025"/>
      <c r="AH110" s="1025"/>
      <c r="AI110" s="1026"/>
    </row>
    <row r="111" spans="1:35" ht="80.099999999999994" hidden="1" customHeight="1">
      <c r="A111" s="1026">
        <v>109</v>
      </c>
      <c r="B111" s="1026" t="s">
        <v>5384</v>
      </c>
      <c r="C111" s="356" t="s">
        <v>985</v>
      </c>
      <c r="D111" s="356" t="s">
        <v>3093</v>
      </c>
      <c r="E111" s="356" t="s">
        <v>2188</v>
      </c>
      <c r="F111" s="1095" t="s">
        <v>5385</v>
      </c>
      <c r="G111" s="831" t="s">
        <v>5386</v>
      </c>
      <c r="H111" s="1021" t="s">
        <v>5387</v>
      </c>
      <c r="I111" s="821"/>
      <c r="J111" s="821">
        <v>2</v>
      </c>
      <c r="K111" s="822" t="s">
        <v>3107</v>
      </c>
      <c r="L111" s="821" t="s">
        <v>2525</v>
      </c>
      <c r="M111" s="824" t="s">
        <v>6127</v>
      </c>
      <c r="N111" s="821" t="s">
        <v>89</v>
      </c>
      <c r="O111" s="1026">
        <v>79.8</v>
      </c>
      <c r="P111" s="821">
        <v>21</v>
      </c>
      <c r="Q111" s="821">
        <v>27</v>
      </c>
      <c r="R111" s="1025"/>
      <c r="S111" s="1025" t="s">
        <v>5388</v>
      </c>
      <c r="T111" s="1026"/>
      <c r="U111" s="1026"/>
      <c r="V111" s="1084">
        <v>46045</v>
      </c>
      <c r="W111" s="1026" t="s">
        <v>2944</v>
      </c>
      <c r="X111" s="1026">
        <v>2</v>
      </c>
      <c r="Y111" s="1026" t="s">
        <v>1315</v>
      </c>
      <c r="Z111" s="1025">
        <v>3</v>
      </c>
      <c r="AA111" s="1026">
        <v>36</v>
      </c>
      <c r="AB111" s="1025"/>
      <c r="AC111" s="1096">
        <v>46135</v>
      </c>
      <c r="AD111" s="1026" t="s">
        <v>5969</v>
      </c>
      <c r="AE111" s="1025"/>
      <c r="AF111" s="1026">
        <v>2</v>
      </c>
      <c r="AG111" s="1025"/>
      <c r="AH111" s="1025"/>
      <c r="AI111" s="1026" t="str">
        <f>VLOOKUP(F111,'Sprint 3 - Locked'!F:F,1,0)</f>
        <v>-Coke pricing tier requires to have tiering for multiple group of product
-Each customer principal cluster can have different price tier</v>
      </c>
    </row>
    <row r="112" spans="1:35" ht="80.099999999999994" hidden="1" customHeight="1">
      <c r="A112" s="1026">
        <v>20</v>
      </c>
      <c r="B112" s="1026" t="s">
        <v>5414</v>
      </c>
      <c r="C112" s="356" t="s">
        <v>42</v>
      </c>
      <c r="D112" s="356" t="s">
        <v>5415</v>
      </c>
      <c r="E112" s="356" t="s">
        <v>2254</v>
      </c>
      <c r="F112" s="356" t="s">
        <v>2351</v>
      </c>
      <c r="G112" s="356" t="s">
        <v>5416</v>
      </c>
      <c r="H112" s="800" t="s">
        <v>5417</v>
      </c>
      <c r="I112" s="1073" t="s">
        <v>3293</v>
      </c>
      <c r="J112" s="821">
        <v>2</v>
      </c>
      <c r="K112" s="822" t="s">
        <v>5418</v>
      </c>
      <c r="L112" s="356" t="s">
        <v>2525</v>
      </c>
      <c r="M112" s="1062">
        <v>46028</v>
      </c>
      <c r="N112" s="821" t="s">
        <v>1167</v>
      </c>
      <c r="O112" s="1026">
        <v>10</v>
      </c>
      <c r="P112" s="821" t="s">
        <v>583</v>
      </c>
      <c r="Q112" s="821" t="s">
        <v>583</v>
      </c>
      <c r="R112" s="1025"/>
      <c r="T112" s="1026"/>
      <c r="U112" s="1026"/>
      <c r="V112" s="1025" t="s">
        <v>583</v>
      </c>
      <c r="W112" s="1026" t="s">
        <v>583</v>
      </c>
      <c r="X112" s="1026"/>
      <c r="Y112" s="1026"/>
      <c r="Z112" s="1025"/>
      <c r="AA112" s="1026"/>
      <c r="AB112" s="1025"/>
      <c r="AC112" s="1025"/>
      <c r="AD112" s="1025"/>
      <c r="AE112" s="1025"/>
      <c r="AF112" s="1026">
        <v>2</v>
      </c>
      <c r="AG112" s="1025"/>
      <c r="AH112" s="1025"/>
      <c r="AI112" s="1026" t="e">
        <f>VLOOKUP(F112,'Sprint 3 - Locked'!F:F,1,0)</f>
        <v>#N/A</v>
      </c>
    </row>
    <row r="113" spans="1:35" ht="80.099999999999994" hidden="1" customHeight="1">
      <c r="A113" s="1026">
        <v>22</v>
      </c>
      <c r="B113" s="1026" t="s">
        <v>5424</v>
      </c>
      <c r="C113" s="356" t="s">
        <v>42</v>
      </c>
      <c r="D113" s="356" t="s">
        <v>42</v>
      </c>
      <c r="E113" s="356" t="s">
        <v>2211</v>
      </c>
      <c r="F113" s="356" t="s">
        <v>5426</v>
      </c>
      <c r="G113" s="1071" t="s">
        <v>3293</v>
      </c>
      <c r="H113" s="1070" t="s">
        <v>3293</v>
      </c>
      <c r="I113" s="1068" t="s">
        <v>3293</v>
      </c>
      <c r="J113" s="821">
        <v>2</v>
      </c>
      <c r="K113" s="822" t="s">
        <v>4942</v>
      </c>
      <c r="L113" s="356" t="s">
        <v>2211</v>
      </c>
      <c r="M113" s="1062">
        <v>46028</v>
      </c>
      <c r="N113" s="821" t="s">
        <v>2791</v>
      </c>
      <c r="O113" s="1026">
        <v>30</v>
      </c>
      <c r="P113" s="821" t="s">
        <v>583</v>
      </c>
      <c r="Q113" s="821" t="s">
        <v>583</v>
      </c>
      <c r="R113" s="1025"/>
      <c r="T113" s="1026"/>
      <c r="U113" s="1026"/>
      <c r="V113" s="1025" t="s">
        <v>583</v>
      </c>
      <c r="W113" s="1026" t="s">
        <v>583</v>
      </c>
      <c r="X113" s="1026"/>
      <c r="Y113" s="1026"/>
      <c r="Z113" s="1025"/>
      <c r="AA113" s="1026"/>
      <c r="AB113" s="1025"/>
      <c r="AC113" s="1025"/>
      <c r="AD113" s="1025"/>
      <c r="AE113" s="1025"/>
      <c r="AF113" s="1026">
        <v>2</v>
      </c>
      <c r="AG113" s="1025"/>
      <c r="AH113" s="1025"/>
      <c r="AI113" s="1026" t="str">
        <f>VLOOKUP(F113,'Sprint 3 - Locked'!F:F,1,0)</f>
        <v>Feature Control in AYO Principal</v>
      </c>
    </row>
    <row r="114" spans="1:35" ht="80.099999999999994" hidden="1" customHeight="1">
      <c r="A114" s="1026">
        <v>25</v>
      </c>
      <c r="B114" s="1026" t="s">
        <v>5323</v>
      </c>
      <c r="C114" s="356" t="s">
        <v>42</v>
      </c>
      <c r="D114" s="356" t="s">
        <v>42</v>
      </c>
      <c r="E114" s="356" t="s">
        <v>2211</v>
      </c>
      <c r="F114" s="356" t="s">
        <v>5324</v>
      </c>
      <c r="G114" s="356" t="s">
        <v>5325</v>
      </c>
      <c r="H114" s="1070" t="s">
        <v>3293</v>
      </c>
      <c r="I114" s="1068" t="s">
        <v>3293</v>
      </c>
      <c r="J114" s="821">
        <v>2</v>
      </c>
      <c r="K114" s="822" t="s">
        <v>4942</v>
      </c>
      <c r="L114" s="356" t="s">
        <v>2211</v>
      </c>
      <c r="M114" s="1090" t="s">
        <v>3293</v>
      </c>
      <c r="N114" s="821" t="s">
        <v>2791</v>
      </c>
      <c r="O114" s="1074" t="s">
        <v>653</v>
      </c>
      <c r="P114" s="821" t="s">
        <v>583</v>
      </c>
      <c r="Q114" s="1058" t="s">
        <v>583</v>
      </c>
      <c r="R114" s="1025"/>
      <c r="S114" s="821" t="s">
        <v>6128</v>
      </c>
      <c r="T114" s="1026"/>
      <c r="U114" s="1026"/>
      <c r="V114" s="1075">
        <v>46044</v>
      </c>
      <c r="W114" s="1026" t="s">
        <v>2944</v>
      </c>
      <c r="X114" s="1026">
        <v>2</v>
      </c>
      <c r="Y114" s="1026" t="s">
        <v>6</v>
      </c>
      <c r="Z114" s="1025"/>
      <c r="AA114" s="1026"/>
      <c r="AB114" s="1025"/>
      <c r="AC114" s="1025"/>
      <c r="AD114" s="1026" t="s">
        <v>5327</v>
      </c>
      <c r="AE114" s="1025"/>
      <c r="AF114" s="1026">
        <v>2</v>
      </c>
      <c r="AG114" s="1025"/>
      <c r="AH114" s="1025" t="s">
        <v>5327</v>
      </c>
      <c r="AI114" s="1026" t="e">
        <f>VLOOKUP(F114,'Sprint 3 - Locked'!F:F,1,0)</f>
        <v>#N/A</v>
      </c>
    </row>
    <row r="115" spans="1:35" ht="80.099999999999994" hidden="1" customHeight="1">
      <c r="A115" s="1026">
        <v>42</v>
      </c>
      <c r="B115" s="1026" t="s">
        <v>6129</v>
      </c>
      <c r="C115" s="356" t="s">
        <v>263</v>
      </c>
      <c r="D115" s="356" t="s">
        <v>5896</v>
      </c>
      <c r="E115" s="356" t="s">
        <v>2211</v>
      </c>
      <c r="F115" s="356" t="s">
        <v>2331</v>
      </c>
      <c r="G115" s="800" t="s">
        <v>6130</v>
      </c>
      <c r="H115" s="1068" t="s">
        <v>3293</v>
      </c>
      <c r="I115" s="1068" t="s">
        <v>3293</v>
      </c>
      <c r="J115" s="821">
        <v>2</v>
      </c>
      <c r="K115" s="822" t="s">
        <v>5462</v>
      </c>
      <c r="L115" s="356" t="s">
        <v>2958</v>
      </c>
      <c r="M115" s="1062" t="s">
        <v>3950</v>
      </c>
      <c r="N115" s="821" t="s">
        <v>1634</v>
      </c>
      <c r="O115" s="1026">
        <v>5</v>
      </c>
      <c r="P115" s="821">
        <v>13</v>
      </c>
      <c r="Q115" s="821">
        <v>14</v>
      </c>
      <c r="R115" s="1025"/>
      <c r="S115" s="597" t="s">
        <v>6131</v>
      </c>
      <c r="T115" s="1026">
        <v>1</v>
      </c>
      <c r="U115" s="1026"/>
      <c r="V115" s="1075">
        <v>46048</v>
      </c>
      <c r="W115" s="1026" t="s">
        <v>1710</v>
      </c>
      <c r="X115" s="1026"/>
      <c r="Y115" s="1026"/>
      <c r="Z115" s="1025"/>
      <c r="AA115" s="1026"/>
      <c r="AB115" s="1025" t="s">
        <v>6132</v>
      </c>
      <c r="AC115" s="1025"/>
      <c r="AD115" s="1025"/>
      <c r="AE115" s="1025"/>
      <c r="AF115" s="1026">
        <v>1</v>
      </c>
      <c r="AG115" s="1025"/>
      <c r="AH115" s="1025"/>
      <c r="AI115" s="1026" t="e">
        <f>VLOOKUP(F115,'Sprint 3 - Locked'!F:F,1,0)</f>
        <v>#N/A</v>
      </c>
    </row>
    <row r="116" spans="1:35" ht="80.099999999999994" hidden="1" customHeight="1">
      <c r="A116" s="1026">
        <v>69</v>
      </c>
      <c r="B116" s="1026" t="s">
        <v>4704</v>
      </c>
      <c r="C116" s="356" t="s">
        <v>101</v>
      </c>
      <c r="D116" s="356" t="s">
        <v>101</v>
      </c>
      <c r="E116" s="356" t="s">
        <v>2279</v>
      </c>
      <c r="F116" s="356" t="s">
        <v>1309</v>
      </c>
      <c r="G116" s="356" t="s">
        <v>1310</v>
      </c>
      <c r="H116" s="356" t="s">
        <v>1309</v>
      </c>
      <c r="I116" s="822" t="s">
        <v>2280</v>
      </c>
      <c r="J116" s="821">
        <v>2</v>
      </c>
      <c r="K116" s="822" t="s">
        <v>2957</v>
      </c>
      <c r="L116" s="356" t="s">
        <v>2958</v>
      </c>
      <c r="M116" s="824" t="s">
        <v>5152</v>
      </c>
      <c r="N116" s="821" t="s">
        <v>3951</v>
      </c>
      <c r="O116" s="1026" t="s">
        <v>3293</v>
      </c>
      <c r="P116" s="821" t="s">
        <v>583</v>
      </c>
      <c r="Q116" s="821" t="s">
        <v>583</v>
      </c>
      <c r="R116" s="1025"/>
      <c r="S116" s="1025"/>
      <c r="T116" s="1026"/>
      <c r="U116" s="1026"/>
      <c r="V116" s="1026"/>
      <c r="W116" s="1026" t="s">
        <v>583</v>
      </c>
      <c r="X116" s="1026"/>
      <c r="Y116" s="1026"/>
      <c r="Z116" s="1025"/>
      <c r="AA116" s="1026"/>
      <c r="AB116" s="1025" t="s">
        <v>3707</v>
      </c>
      <c r="AC116" s="1025"/>
      <c r="AD116" s="1025"/>
      <c r="AE116" s="1025"/>
      <c r="AF116" s="1026">
        <v>9</v>
      </c>
      <c r="AG116" s="1025"/>
      <c r="AH116" s="1025"/>
      <c r="AI116" s="1026" t="str">
        <f>VLOOKUP(F116,'Sprint 3 - Locked'!F:F,1,0)</f>
        <v>Insert basic feature (customer data information, member-GF status, taste advisor, mission/handholding, leads form) in AYO Kasir with seamless journey</v>
      </c>
    </row>
    <row r="117" spans="1:35" ht="80.099999999999994" hidden="1" customHeight="1">
      <c r="A117" s="1026">
        <v>126</v>
      </c>
      <c r="B117" s="1026" t="s">
        <v>6133</v>
      </c>
      <c r="C117" s="356" t="s">
        <v>985</v>
      </c>
      <c r="D117" s="356" t="s">
        <v>3093</v>
      </c>
      <c r="E117" s="356" t="s">
        <v>2163</v>
      </c>
      <c r="F117" s="356" t="s">
        <v>2205</v>
      </c>
      <c r="G117" s="356" t="s">
        <v>2206</v>
      </c>
      <c r="H117" s="1021" t="s">
        <v>6134</v>
      </c>
      <c r="I117" s="1051" t="s">
        <v>2207</v>
      </c>
      <c r="J117" s="821">
        <v>2</v>
      </c>
      <c r="K117" s="822" t="s">
        <v>6087</v>
      </c>
      <c r="L117" s="821" t="s">
        <v>2525</v>
      </c>
      <c r="M117" s="824" t="s">
        <v>6135</v>
      </c>
      <c r="N117" s="821" t="s">
        <v>89</v>
      </c>
      <c r="O117" s="1026">
        <v>13.3</v>
      </c>
      <c r="P117" s="821">
        <v>40</v>
      </c>
      <c r="Q117" s="821">
        <v>26</v>
      </c>
      <c r="R117" s="1025"/>
      <c r="S117" s="356" t="s">
        <v>6136</v>
      </c>
      <c r="T117" s="1026"/>
      <c r="U117" s="1168">
        <v>46084</v>
      </c>
      <c r="V117" s="1084">
        <v>46043</v>
      </c>
      <c r="W117" s="1026" t="s">
        <v>2944</v>
      </c>
      <c r="X117" s="1026">
        <v>2</v>
      </c>
      <c r="Y117" s="1026" t="s">
        <v>6</v>
      </c>
      <c r="Z117" s="1025"/>
      <c r="AA117" s="1026">
        <v>13.5</v>
      </c>
      <c r="AB117" s="1025"/>
      <c r="AC117" s="1096">
        <v>46090</v>
      </c>
      <c r="AD117" s="1026" t="s">
        <v>5941</v>
      </c>
      <c r="AE117" s="1025"/>
      <c r="AF117" s="1026">
        <v>2</v>
      </c>
      <c r="AG117" s="1025"/>
      <c r="AH117" s="1025"/>
      <c r="AI117" s="1026"/>
    </row>
    <row r="118" spans="1:35" ht="80.099999999999994" hidden="1" customHeight="1">
      <c r="A118" s="1026">
        <v>104</v>
      </c>
      <c r="B118" s="1026" t="s">
        <v>5364</v>
      </c>
      <c r="C118" s="356" t="s">
        <v>985</v>
      </c>
      <c r="D118" s="356" t="s">
        <v>5365</v>
      </c>
      <c r="E118" s="356" t="s">
        <v>5366</v>
      </c>
      <c r="F118" s="356" t="s">
        <v>2103</v>
      </c>
      <c r="G118" s="356" t="s">
        <v>2104</v>
      </c>
      <c r="H118" s="822"/>
      <c r="I118" s="821"/>
      <c r="J118" s="821">
        <v>2</v>
      </c>
      <c r="K118" s="822"/>
      <c r="L118" s="821" t="s">
        <v>2958</v>
      </c>
      <c r="M118" s="824"/>
      <c r="N118" s="821" t="s">
        <v>530</v>
      </c>
      <c r="O118" s="1026">
        <v>150</v>
      </c>
      <c r="P118" s="821">
        <v>11</v>
      </c>
      <c r="Q118" s="821" t="s">
        <v>6137</v>
      </c>
      <c r="R118" s="1025"/>
      <c r="S118" s="1103" t="s">
        <v>5367</v>
      </c>
      <c r="T118" s="1026"/>
      <c r="U118" s="1026"/>
      <c r="V118" s="1084">
        <v>46045</v>
      </c>
      <c r="W118" s="1026" t="s">
        <v>2944</v>
      </c>
      <c r="X118" s="1026">
        <v>2</v>
      </c>
      <c r="Y118" s="1026" t="s">
        <v>1315</v>
      </c>
      <c r="Z118" s="1025">
        <v>3</v>
      </c>
      <c r="AA118" s="1026">
        <v>66</v>
      </c>
      <c r="AB118" s="1025"/>
      <c r="AC118" s="1096">
        <v>46135</v>
      </c>
      <c r="AD118" s="1096" t="s">
        <v>6138</v>
      </c>
      <c r="AE118" s="1025"/>
      <c r="AF118" s="1026">
        <v>1</v>
      </c>
      <c r="AG118" s="1025"/>
      <c r="AH118" s="1025"/>
      <c r="AI118" s="1026" t="str">
        <f>VLOOKUP(F118,'Sprint 3 - Locked'!F:F,1,0)</f>
        <v>Current tax reporting still upload manual by CPO using eFaktur</v>
      </c>
    </row>
    <row r="119" spans="1:35" ht="80.099999999999994" hidden="1" customHeight="1">
      <c r="A119" s="1026">
        <v>105</v>
      </c>
      <c r="B119" s="1026" t="s">
        <v>5374</v>
      </c>
      <c r="C119" s="356" t="s">
        <v>985</v>
      </c>
      <c r="D119" s="356" t="s">
        <v>3093</v>
      </c>
      <c r="E119" s="356" t="s">
        <v>5375</v>
      </c>
      <c r="F119" s="356" t="s">
        <v>5347</v>
      </c>
      <c r="G119" s="356" t="s">
        <v>5348</v>
      </c>
      <c r="H119" s="822" t="s">
        <v>5378</v>
      </c>
      <c r="I119" s="821"/>
      <c r="J119" s="821">
        <v>2</v>
      </c>
      <c r="K119" s="822" t="s">
        <v>3107</v>
      </c>
      <c r="L119" s="821" t="s">
        <v>2525</v>
      </c>
      <c r="M119" s="824" t="s">
        <v>6139</v>
      </c>
      <c r="N119" s="821" t="s">
        <v>89</v>
      </c>
      <c r="O119" s="1026">
        <v>79.8</v>
      </c>
      <c r="P119" s="821">
        <v>12</v>
      </c>
      <c r="Q119" s="821" t="s">
        <v>6137</v>
      </c>
      <c r="R119" s="1025"/>
      <c r="S119" s="356" t="s">
        <v>5379</v>
      </c>
      <c r="T119" s="1026"/>
      <c r="U119" s="1026"/>
      <c r="V119" s="1084">
        <v>46045</v>
      </c>
      <c r="W119" s="1026" t="s">
        <v>2944</v>
      </c>
      <c r="X119" s="1026">
        <v>2</v>
      </c>
      <c r="Y119" s="1026" t="s">
        <v>1315</v>
      </c>
      <c r="Z119" s="1025">
        <v>3</v>
      </c>
      <c r="AA119" s="1026">
        <v>38</v>
      </c>
      <c r="AB119" s="1025"/>
      <c r="AC119" s="1096">
        <v>46135</v>
      </c>
      <c r="AD119" s="1026" t="s">
        <v>5969</v>
      </c>
      <c r="AE119" s="1025"/>
      <c r="AF119" s="1026">
        <v>2</v>
      </c>
      <c r="AG119" s="1025"/>
      <c r="AH119" s="1025"/>
      <c r="AI119" s="1026" t="str">
        <f>VLOOKUP(F119,'Sprint 3 - Locked'!F:F,1,0)</f>
        <v>Changes in Government tax system and rounding calculation.
Different timing of our platforms deployment</v>
      </c>
    </row>
    <row r="120" spans="1:35" ht="80.099999999999994" hidden="1" customHeight="1">
      <c r="A120" s="1026">
        <v>98</v>
      </c>
      <c r="B120" s="1026" t="s">
        <v>4528</v>
      </c>
      <c r="C120" s="356" t="s">
        <v>985</v>
      </c>
      <c r="D120" s="356" t="s">
        <v>526</v>
      </c>
      <c r="E120" s="356" t="s">
        <v>2186</v>
      </c>
      <c r="F120" s="356" t="s">
        <v>4529</v>
      </c>
      <c r="G120" s="356" t="s">
        <v>4530</v>
      </c>
      <c r="H120" s="822"/>
      <c r="I120" s="821"/>
      <c r="J120" s="821">
        <v>2</v>
      </c>
      <c r="K120" s="822"/>
      <c r="L120" s="821" t="s">
        <v>2958</v>
      </c>
      <c r="M120" s="824"/>
      <c r="N120" s="821" t="s">
        <v>4531</v>
      </c>
      <c r="O120" s="1026">
        <v>0</v>
      </c>
      <c r="P120" s="821">
        <v>4</v>
      </c>
      <c r="Q120" s="821" t="s">
        <v>6140</v>
      </c>
      <c r="R120" s="1025"/>
      <c r="S120" s="356" t="s">
        <v>6141</v>
      </c>
      <c r="T120" s="1026"/>
      <c r="U120" s="1026"/>
      <c r="V120" s="1026"/>
      <c r="W120" s="1026" t="s">
        <v>6142</v>
      </c>
      <c r="X120" s="1026">
        <v>2</v>
      </c>
      <c r="Y120" s="1026"/>
      <c r="Z120" s="1025"/>
      <c r="AA120" s="1026"/>
      <c r="AB120" s="1025"/>
      <c r="AC120" s="1025"/>
      <c r="AD120" s="1025"/>
      <c r="AE120" s="1025"/>
      <c r="AF120" s="1026">
        <v>10</v>
      </c>
      <c r="AG120" s="1025" t="s">
        <v>6143</v>
      </c>
      <c r="AH120" s="1025"/>
      <c r="AI120" s="1026"/>
    </row>
    <row r="121" spans="1:35" ht="80.099999999999994" hidden="1" customHeight="1">
      <c r="A121" s="1026">
        <v>99</v>
      </c>
      <c r="B121" s="1026" t="s">
        <v>4543</v>
      </c>
      <c r="C121" s="356" t="s">
        <v>985</v>
      </c>
      <c r="D121" s="356" t="s">
        <v>1948</v>
      </c>
      <c r="E121" s="356" t="s">
        <v>2186</v>
      </c>
      <c r="F121" s="356" t="s">
        <v>4544</v>
      </c>
      <c r="G121" s="356" t="s">
        <v>4545</v>
      </c>
      <c r="H121" s="822"/>
      <c r="I121" s="821"/>
      <c r="J121" s="821">
        <v>2</v>
      </c>
      <c r="K121" s="822"/>
      <c r="L121" s="821" t="s">
        <v>2958</v>
      </c>
      <c r="M121" s="824"/>
      <c r="N121" s="821" t="s">
        <v>4531</v>
      </c>
      <c r="O121" s="1026">
        <v>0</v>
      </c>
      <c r="P121" s="821">
        <v>5</v>
      </c>
      <c r="Q121" s="821" t="s">
        <v>6140</v>
      </c>
      <c r="R121" s="1026">
        <v>10</v>
      </c>
      <c r="S121" s="1025" t="s">
        <v>6144</v>
      </c>
      <c r="T121" s="1026"/>
      <c r="U121" s="1026"/>
      <c r="V121" s="1026"/>
      <c r="W121" s="1026" t="s">
        <v>6142</v>
      </c>
      <c r="X121" s="1026">
        <v>2</v>
      </c>
      <c r="Y121" s="1026"/>
      <c r="Z121" s="1025"/>
      <c r="AA121" s="1026"/>
      <c r="AB121" s="1025"/>
      <c r="AC121" s="1025"/>
      <c r="AD121" s="1025"/>
      <c r="AE121" s="1025"/>
      <c r="AF121" s="1026">
        <v>10</v>
      </c>
      <c r="AG121" s="1025" t="s">
        <v>6143</v>
      </c>
      <c r="AH121" s="1025"/>
      <c r="AI121" s="1026"/>
    </row>
    <row r="122" spans="1:35" ht="80.099999999999994" hidden="1" customHeight="1">
      <c r="A122" s="1026">
        <v>58</v>
      </c>
      <c r="B122" s="1026" t="s">
        <v>6145</v>
      </c>
      <c r="C122" s="356" t="s">
        <v>101</v>
      </c>
      <c r="D122" s="356" t="s">
        <v>101</v>
      </c>
      <c r="E122" s="356" t="s">
        <v>2300</v>
      </c>
      <c r="F122" s="356" t="s">
        <v>2301</v>
      </c>
      <c r="G122" s="356" t="s">
        <v>2302</v>
      </c>
      <c r="H122" s="821" t="s">
        <v>6146</v>
      </c>
      <c r="I122" s="822" t="s">
        <v>2303</v>
      </c>
      <c r="J122" s="821">
        <v>2</v>
      </c>
      <c r="K122" s="822" t="s">
        <v>6147</v>
      </c>
      <c r="L122" s="356" t="s">
        <v>2525</v>
      </c>
      <c r="M122" s="824">
        <v>45993</v>
      </c>
      <c r="N122" s="821" t="s">
        <v>3951</v>
      </c>
      <c r="O122" s="1026" t="s">
        <v>6148</v>
      </c>
      <c r="P122" s="821">
        <v>9</v>
      </c>
      <c r="Q122" s="1026" t="s">
        <v>6148</v>
      </c>
      <c r="R122" s="1025"/>
      <c r="S122" s="1025"/>
      <c r="T122" s="1026"/>
      <c r="U122" s="1026"/>
      <c r="V122" s="1026"/>
      <c r="W122" s="1026" t="s">
        <v>583</v>
      </c>
      <c r="X122" s="1026"/>
      <c r="Y122" s="1026"/>
      <c r="Z122" s="1025"/>
      <c r="AA122" s="1026"/>
      <c r="AB122" s="1025" t="s">
        <v>3707</v>
      </c>
      <c r="AC122" s="1025"/>
      <c r="AD122" s="1025"/>
      <c r="AE122" s="1025"/>
      <c r="AF122" s="1026">
        <v>1</v>
      </c>
      <c r="AG122" s="1025"/>
      <c r="AH122" s="1025"/>
      <c r="AI122" s="1026" t="e">
        <f>VLOOKUP(F122,'Sprint 3 - Locked'!F:F,1,0)</f>
        <v>#VALUE!</v>
      </c>
    </row>
    <row r="123" spans="1:35" ht="80.099999999999994" hidden="1" customHeight="1">
      <c r="A123" s="1026">
        <v>100</v>
      </c>
      <c r="B123" s="1026" t="s">
        <v>6149</v>
      </c>
      <c r="C123" s="356" t="s">
        <v>985</v>
      </c>
      <c r="D123" s="356" t="s">
        <v>2042</v>
      </c>
      <c r="E123" s="356" t="s">
        <v>2042</v>
      </c>
      <c r="F123" s="356" t="s">
        <v>407</v>
      </c>
      <c r="G123" s="356" t="s">
        <v>408</v>
      </c>
      <c r="H123" s="822"/>
      <c r="I123" s="821"/>
      <c r="J123" s="821">
        <v>2</v>
      </c>
      <c r="K123" s="822"/>
      <c r="L123" s="821" t="s">
        <v>2958</v>
      </c>
      <c r="M123" s="824"/>
      <c r="N123" s="821" t="s">
        <v>217</v>
      </c>
      <c r="O123" s="1026">
        <v>789</v>
      </c>
      <c r="P123" s="821">
        <v>6</v>
      </c>
      <c r="Q123" s="821" t="s">
        <v>6140</v>
      </c>
      <c r="R123" s="1025"/>
      <c r="S123" s="356" t="s">
        <v>4533</v>
      </c>
      <c r="T123" s="1026"/>
      <c r="U123" s="1026"/>
      <c r="V123" s="1026"/>
      <c r="W123" s="1026" t="s">
        <v>6142</v>
      </c>
      <c r="X123" s="1026">
        <v>2</v>
      </c>
      <c r="Y123" s="1026"/>
      <c r="Z123" s="1025"/>
      <c r="AA123" s="1026"/>
      <c r="AB123" s="1025"/>
      <c r="AC123" s="1025"/>
      <c r="AD123" s="1025"/>
      <c r="AE123" s="1025"/>
      <c r="AF123" s="1026">
        <v>9</v>
      </c>
      <c r="AG123" s="1025" t="s">
        <v>6143</v>
      </c>
      <c r="AH123" s="1025"/>
      <c r="AI123" s="1026"/>
    </row>
    <row r="124" spans="1:35" ht="80.099999999999994" hidden="1" customHeight="1">
      <c r="A124" s="1026">
        <v>101</v>
      </c>
      <c r="B124" s="1026" t="s">
        <v>3713</v>
      </c>
      <c r="C124" s="356" t="s">
        <v>985</v>
      </c>
      <c r="D124" s="356" t="s">
        <v>1948</v>
      </c>
      <c r="E124" s="356" t="s">
        <v>2186</v>
      </c>
      <c r="F124" s="356" t="s">
        <v>553</v>
      </c>
      <c r="G124" s="356" t="s">
        <v>554</v>
      </c>
      <c r="H124" s="822"/>
      <c r="I124" s="821"/>
      <c r="J124" s="821">
        <v>2</v>
      </c>
      <c r="K124" s="822" t="s">
        <v>3336</v>
      </c>
      <c r="L124" s="821" t="s">
        <v>2958</v>
      </c>
      <c r="M124" s="824"/>
      <c r="N124" s="821" t="s">
        <v>4562</v>
      </c>
      <c r="O124" s="1026">
        <v>0</v>
      </c>
      <c r="P124" s="821">
        <v>39</v>
      </c>
      <c r="Q124" s="821" t="s">
        <v>6140</v>
      </c>
      <c r="R124" s="1025"/>
      <c r="S124" s="356" t="s">
        <v>5993</v>
      </c>
      <c r="T124" s="1026"/>
      <c r="U124" s="1026"/>
      <c r="V124" s="1026"/>
      <c r="W124" s="1026" t="s">
        <v>6142</v>
      </c>
      <c r="X124" s="1026">
        <v>2</v>
      </c>
      <c r="Y124" s="1026"/>
      <c r="Z124" s="1025"/>
      <c r="AA124" s="1026"/>
      <c r="AB124" s="1025"/>
      <c r="AC124" s="1025"/>
      <c r="AD124" s="1025"/>
      <c r="AE124" s="1025"/>
      <c r="AF124" s="1026">
        <v>10</v>
      </c>
      <c r="AG124" s="1025" t="s">
        <v>6143</v>
      </c>
      <c r="AH124" s="1025"/>
      <c r="AI124" s="1026"/>
    </row>
    <row r="125" spans="1:35" ht="80.099999999999994" hidden="1" customHeight="1">
      <c r="A125" s="1026">
        <v>102</v>
      </c>
      <c r="B125" s="1026" t="s">
        <v>5358</v>
      </c>
      <c r="C125" s="356" t="s">
        <v>985</v>
      </c>
      <c r="D125" s="356" t="s">
        <v>5359</v>
      </c>
      <c r="E125" s="356" t="s">
        <v>5360</v>
      </c>
      <c r="F125" s="356" t="s">
        <v>5361</v>
      </c>
      <c r="G125" s="356" t="s">
        <v>5362</v>
      </c>
      <c r="H125" s="822"/>
      <c r="I125" s="821"/>
      <c r="J125" s="821">
        <v>2</v>
      </c>
      <c r="K125" s="822"/>
      <c r="L125" s="821" t="s">
        <v>2958</v>
      </c>
      <c r="M125" s="1061">
        <v>45989</v>
      </c>
      <c r="N125" s="821" t="s">
        <v>1580</v>
      </c>
      <c r="O125" s="1026">
        <v>40</v>
      </c>
      <c r="P125" s="821">
        <v>16</v>
      </c>
      <c r="Q125" s="821" t="s">
        <v>6150</v>
      </c>
      <c r="R125" s="1025"/>
      <c r="S125" s="356" t="s">
        <v>6151</v>
      </c>
      <c r="T125" s="1026"/>
      <c r="U125" s="1026"/>
      <c r="V125" s="1084">
        <v>46015</v>
      </c>
      <c r="W125" s="1026" t="s">
        <v>2944</v>
      </c>
      <c r="X125" s="1026">
        <v>1</v>
      </c>
      <c r="Y125" s="1026" t="s">
        <v>1315</v>
      </c>
      <c r="Z125" s="1025">
        <v>4</v>
      </c>
      <c r="AA125" s="1026">
        <v>235.75</v>
      </c>
      <c r="AB125" s="1025"/>
      <c r="AC125" s="1096">
        <v>46168</v>
      </c>
      <c r="AD125" s="356" t="s">
        <v>6152</v>
      </c>
      <c r="AE125" s="1025"/>
      <c r="AF125" s="1026">
        <v>1</v>
      </c>
      <c r="AG125" s="1025" t="s">
        <v>6153</v>
      </c>
      <c r="AH125" s="1025"/>
      <c r="AI125" s="1026" t="e">
        <f>VLOOKUP(F125,'Sprint 3 - Locked'!F:F,1,0)</f>
        <v>#VALUE!</v>
      </c>
    </row>
    <row r="126" spans="1:35" ht="80.099999999999994" hidden="1" customHeight="1">
      <c r="A126" s="1026">
        <v>108</v>
      </c>
      <c r="B126" s="1026" t="s">
        <v>6154</v>
      </c>
      <c r="C126" s="356" t="s">
        <v>985</v>
      </c>
      <c r="D126" s="356" t="s">
        <v>526</v>
      </c>
      <c r="E126" s="356" t="s">
        <v>2208</v>
      </c>
      <c r="F126" s="356" t="s">
        <v>6155</v>
      </c>
      <c r="G126" s="356" t="s">
        <v>6156</v>
      </c>
      <c r="H126" s="822"/>
      <c r="I126" s="821"/>
      <c r="J126" s="821">
        <v>2</v>
      </c>
      <c r="K126" s="822"/>
      <c r="L126" s="821" t="s">
        <v>2958</v>
      </c>
      <c r="M126" s="824"/>
      <c r="N126" s="821" t="s">
        <v>293</v>
      </c>
      <c r="O126" s="821">
        <v>11</v>
      </c>
      <c r="P126" s="821">
        <v>17</v>
      </c>
      <c r="Q126" s="821">
        <v>28</v>
      </c>
      <c r="R126" s="1025"/>
      <c r="S126" s="356" t="s">
        <v>6157</v>
      </c>
      <c r="T126" s="1026"/>
      <c r="U126" s="1026"/>
      <c r="V126" s="1084">
        <v>46014</v>
      </c>
      <c r="W126" s="1026" t="s">
        <v>2535</v>
      </c>
      <c r="X126" s="1026">
        <v>1</v>
      </c>
      <c r="Y126" s="1026" t="s">
        <v>6</v>
      </c>
      <c r="Z126" s="1025"/>
      <c r="AA126" s="1026">
        <v>7</v>
      </c>
      <c r="AB126" s="1025"/>
      <c r="AC126" s="1096">
        <v>46050</v>
      </c>
      <c r="AD126" s="1096"/>
      <c r="AE126" s="1025"/>
      <c r="AF126" s="1026">
        <v>1</v>
      </c>
      <c r="AG126" s="1025"/>
      <c r="AH126" s="1025"/>
      <c r="AI126" s="1026"/>
    </row>
    <row r="127" spans="1:35" ht="80.099999999999994" hidden="1" customHeight="1">
      <c r="A127" s="1026">
        <v>111</v>
      </c>
      <c r="B127" s="1026" t="s">
        <v>5199</v>
      </c>
      <c r="C127" s="356" t="s">
        <v>985</v>
      </c>
      <c r="D127" s="356" t="s">
        <v>5200</v>
      </c>
      <c r="E127" s="356" t="s">
        <v>2163</v>
      </c>
      <c r="F127" s="356" t="s">
        <v>5201</v>
      </c>
      <c r="G127" s="356" t="s">
        <v>5202</v>
      </c>
      <c r="H127" s="822"/>
      <c r="I127" s="821"/>
      <c r="J127" s="821">
        <v>2</v>
      </c>
      <c r="K127" s="822"/>
      <c r="L127" s="821" t="s">
        <v>2958</v>
      </c>
      <c r="M127" s="824"/>
      <c r="N127" s="821" t="s">
        <v>1580</v>
      </c>
      <c r="O127" s="821">
        <v>10</v>
      </c>
      <c r="P127" s="821">
        <v>24</v>
      </c>
      <c r="Q127" s="821">
        <v>29</v>
      </c>
      <c r="R127" s="1025"/>
      <c r="S127" s="1025" t="s">
        <v>1999</v>
      </c>
      <c r="T127" s="1026"/>
      <c r="U127" s="1026"/>
      <c r="V127" s="1026"/>
      <c r="W127" s="1026" t="s">
        <v>583</v>
      </c>
      <c r="X127" s="1026"/>
      <c r="Y127" s="1026"/>
      <c r="Z127" s="1025"/>
      <c r="AA127" s="1026"/>
      <c r="AB127" s="1025" t="s">
        <v>6158</v>
      </c>
      <c r="AC127" s="1025"/>
      <c r="AD127" s="1025"/>
      <c r="AE127" s="1025"/>
      <c r="AF127" s="1026">
        <v>1</v>
      </c>
      <c r="AG127" s="1025"/>
      <c r="AH127" s="1025"/>
      <c r="AI127" s="1026"/>
    </row>
    <row r="128" spans="1:35" ht="80.099999999999994" hidden="1" customHeight="1">
      <c r="A128" s="1026">
        <v>113</v>
      </c>
      <c r="B128" s="1026" t="s">
        <v>5389</v>
      </c>
      <c r="C128" s="356" t="s">
        <v>985</v>
      </c>
      <c r="D128" s="356" t="s">
        <v>3093</v>
      </c>
      <c r="E128" s="356" t="s">
        <v>5390</v>
      </c>
      <c r="F128" s="356" t="s">
        <v>5391</v>
      </c>
      <c r="G128" s="356" t="s">
        <v>5392</v>
      </c>
      <c r="H128" s="356" t="s">
        <v>5393</v>
      </c>
      <c r="I128" s="821"/>
      <c r="J128" s="821">
        <v>2</v>
      </c>
      <c r="K128" s="822" t="s">
        <v>5394</v>
      </c>
      <c r="L128" s="821" t="s">
        <v>2525</v>
      </c>
      <c r="M128" s="824"/>
      <c r="N128" s="821" t="s">
        <v>420</v>
      </c>
      <c r="O128" s="821">
        <v>49.4</v>
      </c>
      <c r="P128" s="821">
        <v>26</v>
      </c>
      <c r="Q128" s="821">
        <v>30</v>
      </c>
      <c r="R128" s="1025"/>
      <c r="S128" s="1025" t="s">
        <v>5395</v>
      </c>
      <c r="T128" s="1026"/>
      <c r="U128" s="1026"/>
      <c r="V128" s="1084">
        <v>46044</v>
      </c>
      <c r="W128" s="1026" t="s">
        <v>2944</v>
      </c>
      <c r="X128" s="1026">
        <v>2</v>
      </c>
      <c r="Y128" s="1026" t="s">
        <v>1315</v>
      </c>
      <c r="Z128" s="1025">
        <v>3</v>
      </c>
      <c r="AA128" s="1026">
        <v>33</v>
      </c>
      <c r="AB128" s="1025"/>
      <c r="AC128" s="1096">
        <v>46135</v>
      </c>
      <c r="AD128" s="1026" t="s">
        <v>5969</v>
      </c>
      <c r="AE128" s="1025"/>
      <c r="AF128" s="1026">
        <v>2</v>
      </c>
      <c r="AG128" s="1025"/>
      <c r="AH128" s="1025"/>
      <c r="AI128" s="1026" t="str">
        <f>VLOOKUP(F128,'Sprint 3 - Locked'!F:F,1,0)</f>
        <v xml:space="preserve">EZD's BV1 transaction cannot choose BOS source for delivery that impact logistic need to do manual transfer stock and leading to wrong stock calculation </v>
      </c>
    </row>
    <row r="129" spans="1:35" ht="80.099999999999994" hidden="1" customHeight="1">
      <c r="A129" s="1026">
        <v>124</v>
      </c>
      <c r="B129" s="1026" t="s">
        <v>6159</v>
      </c>
      <c r="C129" s="356" t="s">
        <v>985</v>
      </c>
      <c r="D129" s="356" t="s">
        <v>526</v>
      </c>
      <c r="E129" s="356" t="s">
        <v>2188</v>
      </c>
      <c r="F129" s="356" t="s">
        <v>2190</v>
      </c>
      <c r="G129" s="356" t="s">
        <v>2191</v>
      </c>
      <c r="H129" s="822"/>
      <c r="I129" s="821"/>
      <c r="J129" s="821">
        <v>2</v>
      </c>
      <c r="K129" s="822"/>
      <c r="L129" s="821" t="s">
        <v>2958</v>
      </c>
      <c r="M129" s="824"/>
      <c r="N129" s="821" t="s">
        <v>293</v>
      </c>
      <c r="O129" s="821">
        <v>0</v>
      </c>
      <c r="P129" s="821">
        <v>37</v>
      </c>
      <c r="Q129" s="821">
        <v>31</v>
      </c>
      <c r="R129" s="1025"/>
      <c r="S129" s="356" t="s">
        <v>6160</v>
      </c>
      <c r="T129" s="1026"/>
      <c r="U129" s="1026"/>
      <c r="V129" s="1084">
        <v>46014</v>
      </c>
      <c r="W129" s="1026" t="s">
        <v>2535</v>
      </c>
      <c r="X129" s="1026">
        <v>1</v>
      </c>
      <c r="Y129" s="1026" t="s">
        <v>6</v>
      </c>
      <c r="Z129" s="1025"/>
      <c r="AA129" s="1026">
        <v>7</v>
      </c>
      <c r="AB129" s="1025"/>
      <c r="AC129" s="1096">
        <v>46050</v>
      </c>
      <c r="AD129" s="1096"/>
      <c r="AE129" s="1025"/>
      <c r="AF129" s="1026">
        <v>10</v>
      </c>
      <c r="AG129" s="1025"/>
      <c r="AH129" s="1025"/>
      <c r="AI129" s="1026"/>
    </row>
    <row r="130" spans="1:35" ht="95.1" hidden="1" customHeight="1">
      <c r="A130" s="1026">
        <v>127</v>
      </c>
      <c r="B130" s="1026" t="s">
        <v>6161</v>
      </c>
      <c r="C130" s="356" t="s">
        <v>985</v>
      </c>
      <c r="D130" s="356" t="s">
        <v>526</v>
      </c>
      <c r="E130" s="356" t="s">
        <v>2208</v>
      </c>
      <c r="F130" s="356" t="s">
        <v>2209</v>
      </c>
      <c r="G130" s="356" t="s">
        <v>2210</v>
      </c>
      <c r="H130" s="822"/>
      <c r="I130" s="821"/>
      <c r="J130" s="821">
        <v>2</v>
      </c>
      <c r="K130" s="822"/>
      <c r="L130" s="821" t="s">
        <v>2958</v>
      </c>
      <c r="M130" s="824"/>
      <c r="N130" s="821" t="s">
        <v>293</v>
      </c>
      <c r="O130" s="1026">
        <v>0</v>
      </c>
      <c r="P130" s="821">
        <v>41</v>
      </c>
      <c r="Q130" s="821">
        <v>32</v>
      </c>
      <c r="R130" s="1025"/>
      <c r="S130" s="1026" t="s">
        <v>6162</v>
      </c>
      <c r="T130" s="1026"/>
      <c r="U130" s="1026"/>
      <c r="V130" s="1084">
        <v>46013</v>
      </c>
      <c r="W130" s="1026" t="s">
        <v>2535</v>
      </c>
      <c r="X130" s="1026">
        <v>1</v>
      </c>
      <c r="Y130" s="1026" t="s">
        <v>6</v>
      </c>
      <c r="Z130" s="1025"/>
      <c r="AA130" s="1026">
        <v>6</v>
      </c>
      <c r="AB130" s="1025"/>
      <c r="AC130" s="1096">
        <v>46050</v>
      </c>
      <c r="AD130" s="1096"/>
      <c r="AE130" s="1025"/>
      <c r="AF130" s="1026">
        <v>1</v>
      </c>
      <c r="AG130" s="1025"/>
      <c r="AH130" s="1025"/>
      <c r="AI130" s="1026"/>
    </row>
    <row r="131" spans="1:35" ht="80.099999999999994" hidden="1" customHeight="1">
      <c r="A131" s="1026"/>
      <c r="B131" s="1026"/>
      <c r="C131" s="356" t="s">
        <v>180</v>
      </c>
      <c r="D131" s="356" t="s">
        <v>42</v>
      </c>
      <c r="E131" s="356" t="s">
        <v>2159</v>
      </c>
      <c r="F131" s="356" t="s">
        <v>5648</v>
      </c>
      <c r="G131" s="356" t="s">
        <v>5649</v>
      </c>
      <c r="J131" s="821">
        <v>1</v>
      </c>
      <c r="K131" s="821">
        <v>2026</v>
      </c>
      <c r="L131" s="821" t="s">
        <v>2511</v>
      </c>
      <c r="N131" s="821" t="s">
        <v>185</v>
      </c>
      <c r="O131" s="821" t="s">
        <v>5650</v>
      </c>
      <c r="P131" s="821">
        <v>2</v>
      </c>
      <c r="Q131" s="821">
        <v>2</v>
      </c>
      <c r="R131" s="821"/>
      <c r="S131" s="821" t="s">
        <v>6163</v>
      </c>
      <c r="T131" s="821">
        <v>3</v>
      </c>
      <c r="V131" s="1024">
        <v>46007</v>
      </c>
      <c r="W131" s="1026" t="s">
        <v>2944</v>
      </c>
      <c r="X131" s="1026">
        <v>2</v>
      </c>
      <c r="Y131" s="821" t="s">
        <v>6</v>
      </c>
      <c r="AA131" s="1026"/>
      <c r="AB131" s="1025"/>
      <c r="AC131" s="1025"/>
      <c r="AD131" s="1025" t="s">
        <v>6164</v>
      </c>
      <c r="AE131" s="1025"/>
      <c r="AF131" s="1026"/>
      <c r="AG131" s="1025"/>
      <c r="AH131" s="1025"/>
    </row>
    <row r="132" spans="1:35" ht="43.5" hidden="1">
      <c r="A132" s="1026"/>
      <c r="B132" s="1026"/>
      <c r="C132" s="356" t="s">
        <v>180</v>
      </c>
      <c r="D132" s="356" t="s">
        <v>180</v>
      </c>
      <c r="E132" s="356" t="s">
        <v>2254</v>
      </c>
      <c r="F132" s="356" t="s">
        <v>215</v>
      </c>
      <c r="G132" s="356" t="s">
        <v>216</v>
      </c>
      <c r="H132" s="822"/>
      <c r="I132" s="821"/>
      <c r="J132" s="821">
        <v>2</v>
      </c>
      <c r="K132" s="821" t="s">
        <v>5025</v>
      </c>
      <c r="L132" s="821" t="s">
        <v>5789</v>
      </c>
      <c r="M132" s="1030"/>
      <c r="O132" s="1026"/>
      <c r="R132" s="821"/>
      <c r="S132" s="821" t="s">
        <v>5525</v>
      </c>
      <c r="T132" s="821">
        <v>3</v>
      </c>
      <c r="U132" s="1024">
        <v>46087</v>
      </c>
      <c r="V132" s="356"/>
      <c r="W132" s="1026" t="s">
        <v>2944</v>
      </c>
      <c r="X132" s="1026">
        <v>2</v>
      </c>
      <c r="Y132" s="821" t="s">
        <v>6</v>
      </c>
      <c r="Z132" s="821"/>
      <c r="AA132" s="356"/>
      <c r="AB132" s="821"/>
      <c r="AC132" s="910">
        <v>46090</v>
      </c>
      <c r="AD132" s="356" t="s">
        <v>6165</v>
      </c>
      <c r="AE132" s="1025"/>
      <c r="AF132" s="1026"/>
      <c r="AG132" s="1025"/>
      <c r="AH132" s="1025"/>
    </row>
    <row r="133" spans="1:35" ht="101.45" hidden="1">
      <c r="A133" s="1026"/>
      <c r="B133" s="1026"/>
      <c r="C133" s="356" t="s">
        <v>2428</v>
      </c>
      <c r="D133" s="356" t="s">
        <v>2428</v>
      </c>
      <c r="E133" s="356" t="s">
        <v>4979</v>
      </c>
      <c r="F133" s="356" t="s">
        <v>4980</v>
      </c>
      <c r="G133" s="356" t="s">
        <v>4981</v>
      </c>
      <c r="H133" s="822" t="s">
        <v>4982</v>
      </c>
      <c r="I133" s="821"/>
      <c r="J133" s="821">
        <v>2</v>
      </c>
      <c r="K133" s="356" t="s">
        <v>4008</v>
      </c>
      <c r="L133" s="356" t="s">
        <v>2525</v>
      </c>
      <c r="M133" s="785">
        <v>46010</v>
      </c>
      <c r="N133" s="822" t="s">
        <v>607</v>
      </c>
      <c r="O133" s="821">
        <v>30</v>
      </c>
      <c r="P133" s="821">
        <v>1</v>
      </c>
      <c r="R133" s="1091">
        <v>46049</v>
      </c>
      <c r="S133" s="356" t="s">
        <v>4983</v>
      </c>
      <c r="T133" s="356">
        <v>1</v>
      </c>
      <c r="V133" s="910">
        <v>46051</v>
      </c>
      <c r="W133" s="1026" t="s">
        <v>1699</v>
      </c>
      <c r="X133" s="1026"/>
      <c r="Y133" s="1026"/>
      <c r="Z133" s="1025"/>
      <c r="AA133" s="1026"/>
      <c r="AB133" s="1025"/>
      <c r="AC133" s="1025"/>
      <c r="AE133" s="405" t="s">
        <v>4985</v>
      </c>
      <c r="AF133" s="1026"/>
      <c r="AG133" s="1025"/>
      <c r="AH133" s="1025" t="s">
        <v>5791</v>
      </c>
    </row>
    <row r="134" spans="1:35" ht="87" hidden="1">
      <c r="A134" s="1026"/>
      <c r="B134" s="1026"/>
      <c r="C134" s="356" t="s">
        <v>603</v>
      </c>
      <c r="D134" s="356" t="s">
        <v>4350</v>
      </c>
      <c r="E134" s="356" t="s">
        <v>4792</v>
      </c>
      <c r="F134" s="356" t="s">
        <v>4793</v>
      </c>
      <c r="G134" s="356" t="s">
        <v>4794</v>
      </c>
      <c r="H134" s="356" t="s">
        <v>4657</v>
      </c>
      <c r="I134" s="821"/>
      <c r="J134" s="821">
        <v>2</v>
      </c>
      <c r="K134" s="356" t="s">
        <v>4008</v>
      </c>
      <c r="L134" s="356" t="s">
        <v>2958</v>
      </c>
      <c r="M134" s="785">
        <v>45987</v>
      </c>
      <c r="N134" s="822" t="s">
        <v>607</v>
      </c>
      <c r="O134" s="821" t="s">
        <v>5447</v>
      </c>
      <c r="Q134" s="356"/>
      <c r="R134" s="821"/>
      <c r="S134" s="356" t="s">
        <v>4660</v>
      </c>
      <c r="T134" s="356"/>
      <c r="U134" s="356"/>
      <c r="V134" s="356" t="s">
        <v>5532</v>
      </c>
      <c r="W134" s="1026" t="s">
        <v>583</v>
      </c>
      <c r="X134" s="1026"/>
      <c r="Y134" s="1026"/>
      <c r="Z134" s="1025"/>
      <c r="AA134" s="1026"/>
      <c r="AB134" s="1025" t="s">
        <v>6166</v>
      </c>
      <c r="AC134" s="1025"/>
      <c r="AD134" s="1025"/>
      <c r="AE134" s="1025"/>
      <c r="AF134" s="1026"/>
      <c r="AG134" s="1025"/>
      <c r="AH134" s="1025"/>
    </row>
    <row r="135" spans="1:35" ht="116.1" hidden="1">
      <c r="A135" s="1026"/>
      <c r="B135" s="1026"/>
      <c r="C135" s="356" t="s">
        <v>2935</v>
      </c>
      <c r="D135" s="356" t="s">
        <v>6167</v>
      </c>
      <c r="E135" s="356" t="s">
        <v>6168</v>
      </c>
      <c r="F135" s="356" t="s">
        <v>6169</v>
      </c>
      <c r="G135" s="356" t="s">
        <v>6170</v>
      </c>
      <c r="H135" s="356" t="s">
        <v>6171</v>
      </c>
      <c r="I135" s="821"/>
      <c r="J135" s="821">
        <v>2</v>
      </c>
      <c r="K135" s="356" t="s">
        <v>4008</v>
      </c>
      <c r="L135" s="356" t="s">
        <v>2958</v>
      </c>
      <c r="M135" s="785">
        <v>45987</v>
      </c>
      <c r="N135" s="822" t="s">
        <v>607</v>
      </c>
      <c r="O135" s="821" t="s">
        <v>5447</v>
      </c>
      <c r="Q135" s="356"/>
      <c r="R135" s="821"/>
      <c r="T135" s="356"/>
      <c r="U135" s="356"/>
      <c r="V135" s="356" t="s">
        <v>5532</v>
      </c>
      <c r="W135" s="1026" t="s">
        <v>583</v>
      </c>
      <c r="X135" s="1026"/>
      <c r="Y135" s="1026"/>
      <c r="Z135" s="1025"/>
      <c r="AA135" s="1026"/>
      <c r="AB135" s="1025" t="s">
        <v>6172</v>
      </c>
      <c r="AC135" s="1025"/>
      <c r="AD135" s="1025"/>
      <c r="AE135" s="1025"/>
      <c r="AF135" s="1026"/>
      <c r="AG135" s="1025"/>
      <c r="AH135" s="1025"/>
    </row>
    <row r="136" spans="1:35" ht="159.6" hidden="1">
      <c r="A136" s="1026"/>
      <c r="B136" s="1123" t="s">
        <v>5414</v>
      </c>
      <c r="C136" s="1025" t="s">
        <v>42</v>
      </c>
      <c r="D136" s="1025" t="s">
        <v>5086</v>
      </c>
      <c r="E136" s="1025" t="s">
        <v>5087</v>
      </c>
      <c r="F136" s="1025" t="s">
        <v>5441</v>
      </c>
      <c r="G136" s="1025" t="s">
        <v>5089</v>
      </c>
      <c r="H136" s="1025" t="s">
        <v>5090</v>
      </c>
      <c r="I136" s="1025"/>
      <c r="J136" s="1026"/>
      <c r="K136" s="1025" t="s">
        <v>5092</v>
      </c>
      <c r="L136" s="1025" t="s">
        <v>2821</v>
      </c>
      <c r="M136" s="1069"/>
      <c r="N136" s="1026"/>
      <c r="O136" s="1026"/>
      <c r="P136" s="1026"/>
      <c r="Q136" s="1026"/>
      <c r="R136" s="1025"/>
      <c r="S136" s="1025"/>
      <c r="T136" s="1026"/>
      <c r="U136" s="1026"/>
      <c r="V136" s="1075">
        <v>46028</v>
      </c>
      <c r="W136" s="1026" t="s">
        <v>583</v>
      </c>
      <c r="X136" s="1026"/>
      <c r="Y136" s="1026"/>
      <c r="Z136" s="1025"/>
      <c r="AA136" s="1026">
        <v>21</v>
      </c>
      <c r="AB136" s="1025" t="s">
        <v>3707</v>
      </c>
      <c r="AC136" s="1025"/>
      <c r="AD136" s="1025"/>
      <c r="AE136" s="1025"/>
      <c r="AF136" s="1026"/>
      <c r="AG136" s="1025"/>
      <c r="AH136" s="1025"/>
      <c r="AI136" s="1026" t="e">
        <f>VLOOKUP(F136,'Sprint 3 - Locked'!F:F,1,0)</f>
        <v>#VALUE!</v>
      </c>
    </row>
    <row r="137" spans="1:35" ht="57.95">
      <c r="A137" s="821">
        <v>40</v>
      </c>
      <c r="B137" s="821" t="s">
        <v>5461</v>
      </c>
      <c r="C137" s="356" t="s">
        <v>263</v>
      </c>
      <c r="D137" s="356" t="s">
        <v>263</v>
      </c>
      <c r="E137" s="356" t="s">
        <v>2254</v>
      </c>
      <c r="F137" s="356" t="s">
        <v>2354</v>
      </c>
      <c r="G137" s="356" t="s">
        <v>2355</v>
      </c>
      <c r="H137" s="1068" t="s">
        <v>3293</v>
      </c>
      <c r="I137" s="1068" t="s">
        <v>3293</v>
      </c>
      <c r="J137" s="821">
        <v>2</v>
      </c>
      <c r="K137" s="822" t="s">
        <v>5462</v>
      </c>
      <c r="L137" s="356" t="s">
        <v>2958</v>
      </c>
      <c r="M137" s="1062" t="s">
        <v>3950</v>
      </c>
      <c r="N137" s="821" t="s">
        <v>1634</v>
      </c>
      <c r="O137" s="821">
        <v>40</v>
      </c>
      <c r="P137" s="821" t="s">
        <v>583</v>
      </c>
      <c r="Q137" s="821" t="s">
        <v>583</v>
      </c>
      <c r="V137" s="821" t="s">
        <v>583</v>
      </c>
      <c r="W137" s="821" t="s">
        <v>583</v>
      </c>
      <c r="AB137" s="356" t="s">
        <v>6055</v>
      </c>
      <c r="AF137" s="821">
        <v>1</v>
      </c>
      <c r="AI137" s="1026" t="str">
        <f>VLOOKUP(F137,'Sprint 3 - Locked'!F:F,1,0)</f>
        <v>To have new New User Experience for new users</v>
      </c>
    </row>
    <row r="138" spans="1:35" ht="43.5">
      <c r="A138" s="821">
        <v>150</v>
      </c>
      <c r="C138" s="356" t="s">
        <v>263</v>
      </c>
      <c r="D138" s="356" t="s">
        <v>263</v>
      </c>
      <c r="E138" s="356" t="s">
        <v>2333</v>
      </c>
      <c r="F138" s="356" t="s">
        <v>6173</v>
      </c>
      <c r="G138" s="356" t="s">
        <v>6174</v>
      </c>
      <c r="H138" s="821"/>
      <c r="I138" s="356">
        <v>2026</v>
      </c>
      <c r="J138" s="356" t="s">
        <v>6175</v>
      </c>
      <c r="K138" s="356" t="s">
        <v>2525</v>
      </c>
      <c r="L138" s="356" t="s">
        <v>2511</v>
      </c>
      <c r="N138" s="821" t="s">
        <v>1167</v>
      </c>
      <c r="O138" s="821" t="s">
        <v>5447</v>
      </c>
      <c r="P138" s="356"/>
      <c r="S138" s="405" t="s">
        <v>6176</v>
      </c>
      <c r="T138" s="356"/>
      <c r="W138" s="821" t="s">
        <v>2944</v>
      </c>
      <c r="X138" s="821">
        <v>2</v>
      </c>
      <c r="Y138" s="356" t="s">
        <v>6</v>
      </c>
      <c r="AA138" s="356">
        <v>10</v>
      </c>
      <c r="AD138" s="1077" t="s">
        <v>6177</v>
      </c>
      <c r="AF138" s="405" t="s">
        <v>1760</v>
      </c>
      <c r="AI138" s="1026" t="e">
        <f>VLOOKUP(F138,'Sprint 3 - Locked'!F:F,1,0)</f>
        <v>#N/A</v>
      </c>
    </row>
  </sheetData>
  <autoFilter ref="A2:AI138" xr:uid="{DA37B5A7-F3D0-4DDB-9FF9-C5876A437B26}">
    <filterColumn colId="3">
      <filters>
        <filter val="AYO Toko"/>
      </filters>
    </filterColumn>
  </autoFilter>
  <dataValidations count="7">
    <dataValidation type="list" allowBlank="1" showInputMessage="1" showErrorMessage="1" sqref="L38:L40 L13 L3:L9 L33:L34 L18 L49:L52 L67 L56:L61 L15:L16 L73:L74 M86 L89:L90 L84:L87 L131 L139:L1048576 L136" xr:uid="{2477E65F-51CF-45AB-BC34-E6632B8B0DE9}">
      <formula1>"New, Enhancement, Bugs, Compliance, Carry Over"</formula1>
    </dataValidation>
    <dataValidation type="list" allowBlank="1" showInputMessage="1" showErrorMessage="1" sqref="W3 Y139:Y1048576 Y3:Y130 Y133:Y135 Y136" xr:uid="{EF7B46D2-46F5-4026-8213-C7A50C3915DA}">
      <formula1>"Yes, No"</formula1>
    </dataValidation>
    <dataValidation type="list" allowBlank="1" showInputMessage="1" showErrorMessage="1" sqref="H9 Z3 X3 H88 H126:H127 J3:J131 J137:K137 J139:J1048576 J133:J135 J136" xr:uid="{C55BC436-3258-4ABF-8B7B-E8CE1B0E8C76}">
      <formula1>"1, 2, 3, 4, 5, 6, 7, 8, 9, 10, 11, 12"</formula1>
    </dataValidation>
    <dataValidation allowBlank="1" showInputMessage="1" showErrorMessage="1" sqref="O2 O7:O20 O49:O130 Q122 O132:O135" xr:uid="{FCEF7B85-55DA-4F5E-B287-B60575AA43FE}"/>
    <dataValidation type="list" allowBlank="1" showInputMessage="1" showErrorMessage="1" sqref="R40:R45 R136:R137 S122 R47:R93 R3:R34 R95:R130 O131 R139:R1048576 O138" xr:uid="{30902EAD-79AF-4A50-8412-B3A347C1A5E7}">
      <formula1>"High, Medium, Low"</formula1>
    </dataValidation>
    <dataValidation type="list" allowBlank="1" showInputMessage="1" showErrorMessage="1" sqref="I88 K131" xr:uid="{AD127F08-9514-48E7-A3E3-554EBA55E66C}">
      <formula1>"2026, 2027,2025"</formula1>
    </dataValidation>
    <dataValidation type="list" allowBlank="1" showInputMessage="1" showErrorMessage="1" sqref="X139:X1048576 X136 X4:X135" xr:uid="{62424D6B-B6AB-4E3E-AC13-4D38B58BE55D}">
      <formula1>"0, 1, 2, 3, 4, 5, 6, 7, 8, 9, 10, 11, 12"</formula1>
    </dataValidation>
  </dataValidations>
  <hyperlinks>
    <hyperlink ref="AE3" r:id="rId1" display="../../../../../../:w:/r/teams/Comm.Deployment-Deployment-ID/Shared Documents/00. COMM_DEPLOYMENT/06. SPRINT/Sprint 2026/BRD 2026/Sprint 1 2026 - MyHero/BRD Intelligent Objective Planning %26 Execution (OSEM x CITA).doc?d=wa6c7c8b9457c4760adb736b6d774aa0f&amp;csf=1&amp;web=1&amp;e=ibNatg" xr:uid="{6F114B4C-1F88-4E01-8F47-C459993AD715}"/>
    <hyperlink ref="S42" r:id="rId2" display="https://jira.app.pconnect.biz/browse/CDE-43242" xr:uid="{A1C2E967-E8EE-4934-9996-20DC27D62FE7}"/>
    <hyperlink ref="S9" r:id="rId3" xr:uid="{C31F452E-DC4B-4980-9792-D408A6D3795C}"/>
    <hyperlink ref="S83" r:id="rId4" xr:uid="{7450FB7D-452A-4134-9D56-F9097FD3277C}"/>
    <hyperlink ref="S38" r:id="rId5" xr:uid="{A78727A7-5644-491E-96DE-4F8D73F8DAF3}"/>
    <hyperlink ref="S115" r:id="rId6" xr:uid="{DDAA6E9E-33BB-4B92-B5BF-2EF84B0546E9}"/>
    <hyperlink ref="S58" r:id="rId7" xr:uid="{546F06B4-EF01-4714-AAC8-51A9B93273C9}"/>
    <hyperlink ref="S36" r:id="rId8" display="https://jira.app.pconnect.biz/browse/CDE-46812" xr:uid="{1472D0EA-0E6E-469B-BE70-809D0D57225D}"/>
    <hyperlink ref="S43" r:id="rId9" display="https://jira.app.pconnect.biz/browse/CDE-48550" xr:uid="{70E8027F-B82B-4547-8A60-2380B00672C0}"/>
    <hyperlink ref="S39" r:id="rId10" xr:uid="{4AF42C2E-1F58-4B66-B007-C978C6D628EE}"/>
    <hyperlink ref="S46" r:id="rId11" xr:uid="{AEDFF398-50E4-4505-B11B-72FC1633F6BF}"/>
    <hyperlink ref="S53" r:id="rId12" xr:uid="{D98AF8A8-BA49-4534-AD8F-13E18039781A}"/>
    <hyperlink ref="S59" r:id="rId13" xr:uid="{5EA4BF2A-D204-43D2-9F0F-E449189CD495}"/>
    <hyperlink ref="S33" r:id="rId14" display="https://jira.app.pconnect.biz/browse/CDE-46897" xr:uid="{E95D24DA-DF90-4B56-B3C1-51FED0BD3F57}"/>
    <hyperlink ref="S93" r:id="rId15" xr:uid="{AB68D9BB-2EBB-4007-ABFD-564101490C71}"/>
    <hyperlink ref="S75" r:id="rId16" xr:uid="{F58EC925-77E4-4616-9BD8-B29223112E38}"/>
    <hyperlink ref="S40" r:id="rId17" display="https://jira.app.pconnect.biz/browse/CDE-49319" xr:uid="{C7A7F39E-9B57-4FBC-AD48-0CCAC2D54AA2}"/>
    <hyperlink ref="S56" r:id="rId18" display="https://jira.app.pconnect.biz/browse/CDE-49303" xr:uid="{A931D370-ACAC-4A84-A4D6-D5B1706F3EA7}"/>
    <hyperlink ref="S30" r:id="rId19" display="https://jira.app.pconnect.biz/browse/CDE-44978" xr:uid="{7D3FA0BE-C581-44A1-8F6A-F5C115A62009}"/>
    <hyperlink ref="AF138" r:id="rId20" display="../../../../../../:p:/r/teams/Comm.Deployment-Deployment-ID/Shared Documents/00. COMM_DEPLOYMENT/06. SPRINT/Sprint 2026/BRD 2026/Sprint 1 2026 - B2B - Toko, Principal, CITA, MITA, Mitra, Mitra Order/%5BBRD%5D AYO Toko - Bypass OTP Login.pptx?d=w2933bc47efce46408d0086fbf962e4e4&amp;csf=1&amp;web=1&amp;e=kXQOIb" xr:uid="{9529C230-5A69-44B4-9120-E3BDBE90161B}"/>
    <hyperlink ref="S138" r:id="rId21" xr:uid="{3EC98E09-E985-4970-8056-B33F225E750D}"/>
    <hyperlink ref="AE133" r:id="rId22" display="../../../:p:/r/personal/rtjandra_pmintl_net/Documents/Documents/BRD 2026/BRD_PH_UIUX Revamp (Ph1).pptx?d=w885b731320664603964b3e60ab549f4f&amp;csf=1&amp;web=1&amp;e=XLURPg" xr:uid="{659E65DF-43F8-4FF8-AAE8-16761B935AE2}"/>
    <hyperlink ref="S118" r:id="rId23" display="https://jira.app.pconnect.biz/browse/CDE-46251" xr:uid="{C7726BFC-94C7-473D-871C-A24098E59C6A}"/>
    <hyperlink ref="S31" r:id="rId24" xr:uid="{492CF80E-2951-43B7-BBC2-AE196EB3C9C6}"/>
  </hyperlinks>
  <pageMargins left="0.7" right="0.7" top="0.75" bottom="0.75" header="0.3" footer="0.3"/>
  <pageSetup orientation="portrait" r:id="rId25"/>
  <legacyDrawing r:id="rId26"/>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64741-EC26-4B14-BD7F-B8BDE4E0CCE8}">
  <sheetPr codeName="Sheet49"/>
  <dimension ref="A1:AD136"/>
  <sheetViews>
    <sheetView zoomScale="70" zoomScaleNormal="70" workbookViewId="0">
      <pane xSplit="7" ySplit="2" topLeftCell="N17" activePane="bottomRight" state="frozen"/>
      <selection pane="bottomRight" activeCell="N10" sqref="N10"/>
      <selection pane="bottomLeft" activeCell="A3" sqref="A3"/>
      <selection pane="topRight" activeCell="H1" sqref="H1"/>
    </sheetView>
  </sheetViews>
  <sheetFormatPr defaultColWidth="8.5703125" defaultRowHeight="14.45"/>
  <cols>
    <col min="1" max="1" width="9.42578125" style="821" customWidth="1"/>
    <col min="2" max="2" width="14.5703125" style="356" bestFit="1" customWidth="1"/>
    <col min="3" max="3" width="14.5703125" style="356" customWidth="1"/>
    <col min="4" max="4" width="17.42578125" style="356" bestFit="1" customWidth="1"/>
    <col min="5" max="5" width="53.5703125" style="356" customWidth="1"/>
    <col min="6" max="6" width="35.42578125" style="356" bestFit="1" customWidth="1"/>
    <col min="7" max="7" width="25.42578125" style="822" customWidth="1"/>
    <col min="8" max="8" width="28.5703125" style="821" customWidth="1"/>
    <col min="9" max="9" width="10.5703125" style="821" bestFit="1" customWidth="1"/>
    <col min="10" max="10" width="17.5703125" style="821" customWidth="1"/>
    <col min="11" max="11" width="15.42578125" style="356" bestFit="1" customWidth="1"/>
    <col min="12" max="12" width="19.42578125" style="1030" bestFit="1" customWidth="1"/>
    <col min="13" max="13" width="13" style="822" bestFit="1" customWidth="1"/>
    <col min="14" max="14" width="14.5703125" style="821" customWidth="1"/>
    <col min="15" max="15" width="16.42578125" style="821" bestFit="1" customWidth="1"/>
    <col min="16" max="16" width="13.42578125" style="821" bestFit="1" customWidth="1"/>
    <col min="17" max="17" width="16.42578125" style="821" bestFit="1" customWidth="1"/>
    <col min="18" max="18" width="13.42578125" style="356" customWidth="1"/>
    <col min="19" max="19" width="13.5703125" style="356" hidden="1" customWidth="1"/>
    <col min="20" max="20" width="8.5703125" style="821" hidden="1" customWidth="1"/>
    <col min="21" max="22" width="16.5703125" style="356" hidden="1" customWidth="1"/>
    <col min="23" max="23" width="16.42578125" style="356" hidden="1" customWidth="1"/>
    <col min="24" max="24" width="11.5703125" style="821" hidden="1" customWidth="1"/>
    <col min="25" max="25" width="11" style="821" hidden="1" customWidth="1"/>
    <col min="26" max="26" width="14.5703125" style="356" customWidth="1"/>
    <col min="27" max="27" width="16" style="821" bestFit="1" customWidth="1"/>
    <col min="28" max="28" width="15.42578125" style="356" bestFit="1" customWidth="1"/>
    <col min="29" max="29" width="56.42578125" style="356" bestFit="1" customWidth="1"/>
    <col min="30" max="30" width="7.42578125" style="356" bestFit="1" customWidth="1"/>
    <col min="31" max="16384" width="8.5703125" style="356"/>
  </cols>
  <sheetData>
    <row r="1" spans="1:30" s="812" customFormat="1" ht="10.5">
      <c r="A1" s="806"/>
      <c r="B1" s="806" t="s">
        <v>2406</v>
      </c>
      <c r="C1" s="806" t="s">
        <v>2406</v>
      </c>
      <c r="D1" s="806" t="s">
        <v>2751</v>
      </c>
      <c r="E1" s="806" t="s">
        <v>2406</v>
      </c>
      <c r="F1" s="806" t="s">
        <v>2406</v>
      </c>
      <c r="G1" s="1019" t="s">
        <v>2406</v>
      </c>
      <c r="H1" s="806" t="s">
        <v>2406</v>
      </c>
      <c r="I1" s="806" t="s">
        <v>2406</v>
      </c>
      <c r="J1" s="806" t="s">
        <v>2406</v>
      </c>
      <c r="K1" s="806" t="s">
        <v>2406</v>
      </c>
      <c r="L1" s="1028" t="s">
        <v>2752</v>
      </c>
      <c r="M1" s="808" t="s">
        <v>2752</v>
      </c>
      <c r="N1" s="808" t="s">
        <v>2753</v>
      </c>
      <c r="O1" s="809" t="s">
        <v>2754</v>
      </c>
      <c r="P1" s="810" t="s">
        <v>2755</v>
      </c>
      <c r="Q1" s="808" t="s">
        <v>2752</v>
      </c>
      <c r="R1" s="808" t="s">
        <v>2752</v>
      </c>
      <c r="S1" s="808" t="s">
        <v>2752</v>
      </c>
      <c r="T1" s="808" t="s">
        <v>2752</v>
      </c>
      <c r="U1" s="811" t="s">
        <v>694</v>
      </c>
      <c r="V1" s="811"/>
      <c r="W1" s="811" t="s">
        <v>694</v>
      </c>
      <c r="X1" s="811" t="s">
        <v>694</v>
      </c>
      <c r="Y1" s="811" t="s">
        <v>694</v>
      </c>
      <c r="Z1" s="811" t="s">
        <v>694</v>
      </c>
      <c r="AA1" s="811" t="s">
        <v>694</v>
      </c>
      <c r="AB1" s="811" t="s">
        <v>694</v>
      </c>
    </row>
    <row r="2" spans="1:30" s="820" customFormat="1" ht="57.95">
      <c r="A2" s="813" t="s">
        <v>6</v>
      </c>
      <c r="B2" s="813" t="s">
        <v>2145</v>
      </c>
      <c r="C2" s="813" t="s">
        <v>2571</v>
      </c>
      <c r="D2" s="813" t="s">
        <v>2147</v>
      </c>
      <c r="E2" s="813" t="s">
        <v>837</v>
      </c>
      <c r="F2" s="813" t="s">
        <v>10</v>
      </c>
      <c r="G2" s="1020" t="s">
        <v>11</v>
      </c>
      <c r="H2" s="813" t="s">
        <v>2148</v>
      </c>
      <c r="I2" s="813" t="s">
        <v>3825</v>
      </c>
      <c r="J2" s="813" t="s">
        <v>2737</v>
      </c>
      <c r="K2" s="813" t="s">
        <v>2422</v>
      </c>
      <c r="L2" s="1029" t="s">
        <v>2759</v>
      </c>
      <c r="M2" s="815" t="s">
        <v>2760</v>
      </c>
      <c r="N2" s="815" t="s">
        <v>2761</v>
      </c>
      <c r="O2" s="816" t="s">
        <v>2149</v>
      </c>
      <c r="P2" s="817" t="s">
        <v>2762</v>
      </c>
      <c r="Q2" s="815" t="s">
        <v>2763</v>
      </c>
      <c r="R2" s="815" t="s">
        <v>2764</v>
      </c>
      <c r="S2" s="815" t="s">
        <v>2765</v>
      </c>
      <c r="T2" s="815" t="s">
        <v>2766</v>
      </c>
      <c r="U2" s="818" t="s">
        <v>2767</v>
      </c>
      <c r="V2" s="818" t="s">
        <v>2768</v>
      </c>
      <c r="W2" s="818" t="s">
        <v>2769</v>
      </c>
      <c r="X2" s="818" t="s">
        <v>2770</v>
      </c>
      <c r="Y2" s="818" t="s">
        <v>2771</v>
      </c>
      <c r="Z2" s="818" t="s">
        <v>4147</v>
      </c>
      <c r="AA2" s="818" t="s">
        <v>2774</v>
      </c>
      <c r="AB2" s="818" t="s">
        <v>2391</v>
      </c>
      <c r="AC2" s="820" t="s">
        <v>2369</v>
      </c>
      <c r="AD2" s="820" t="s">
        <v>999</v>
      </c>
    </row>
    <row r="3" spans="1:30" ht="43.5">
      <c r="A3" s="821">
        <v>87</v>
      </c>
      <c r="B3" s="356" t="s">
        <v>985</v>
      </c>
      <c r="C3" s="356" t="s">
        <v>3093</v>
      </c>
      <c r="D3" s="356" t="s">
        <v>5375</v>
      </c>
      <c r="E3" s="356" t="s">
        <v>5347</v>
      </c>
      <c r="F3" s="356" t="s">
        <v>5348</v>
      </c>
      <c r="G3" s="822" t="s">
        <v>5378</v>
      </c>
      <c r="I3" s="821">
        <v>2</v>
      </c>
      <c r="J3" s="356" t="s">
        <v>89</v>
      </c>
      <c r="K3" s="356" t="s">
        <v>2525</v>
      </c>
      <c r="L3" s="824" t="s">
        <v>6139</v>
      </c>
      <c r="M3" s="822" t="s">
        <v>89</v>
      </c>
      <c r="N3" s="821">
        <v>79.8</v>
      </c>
      <c r="O3" s="821">
        <v>12</v>
      </c>
      <c r="R3" s="356" t="s">
        <v>5379</v>
      </c>
      <c r="Z3" s="356">
        <v>38</v>
      </c>
      <c r="AC3" s="137" t="s">
        <v>6178</v>
      </c>
    </row>
    <row r="4" spans="1:30" ht="81" customHeight="1">
      <c r="A4" s="821">
        <v>104</v>
      </c>
      <c r="B4" s="356" t="s">
        <v>985</v>
      </c>
      <c r="C4" s="356" t="s">
        <v>3093</v>
      </c>
      <c r="D4" s="356" t="s">
        <v>2188</v>
      </c>
      <c r="E4" s="800" t="s">
        <v>5385</v>
      </c>
      <c r="F4" s="356" t="s">
        <v>5386</v>
      </c>
      <c r="G4" s="1021" t="s">
        <v>5387</v>
      </c>
      <c r="H4" s="1035"/>
      <c r="I4" s="821">
        <v>2</v>
      </c>
      <c r="J4" s="356" t="s">
        <v>89</v>
      </c>
      <c r="K4" s="356" t="s">
        <v>2525</v>
      </c>
      <c r="L4" s="824" t="s">
        <v>6127</v>
      </c>
      <c r="M4" s="822" t="s">
        <v>89</v>
      </c>
      <c r="N4" s="821">
        <v>79.8</v>
      </c>
      <c r="O4" s="821">
        <v>21</v>
      </c>
      <c r="R4" s="356" t="s">
        <v>5388</v>
      </c>
      <c r="Z4" s="356">
        <v>36</v>
      </c>
      <c r="AC4" s="137" t="s">
        <v>6179</v>
      </c>
    </row>
    <row r="5" spans="1:30" ht="80.849999999999994" customHeight="1">
      <c r="A5" s="821">
        <v>123</v>
      </c>
      <c r="B5" s="356" t="s">
        <v>985</v>
      </c>
      <c r="C5" s="356" t="s">
        <v>3093</v>
      </c>
      <c r="D5" s="356" t="s">
        <v>2163</v>
      </c>
      <c r="E5" s="356" t="s">
        <v>2205</v>
      </c>
      <c r="F5" s="356" t="s">
        <v>2206</v>
      </c>
      <c r="G5" s="1021" t="s">
        <v>6134</v>
      </c>
      <c r="H5" s="1051" t="s">
        <v>2207</v>
      </c>
      <c r="I5" s="821">
        <v>2</v>
      </c>
      <c r="J5" s="356" t="s">
        <v>6180</v>
      </c>
      <c r="K5" s="356" t="s">
        <v>2525</v>
      </c>
      <c r="L5" s="824" t="s">
        <v>6135</v>
      </c>
      <c r="M5" s="822" t="s">
        <v>89</v>
      </c>
      <c r="N5" s="821">
        <v>13.3</v>
      </c>
      <c r="O5" s="821">
        <v>40</v>
      </c>
      <c r="R5" s="356" t="s">
        <v>6136</v>
      </c>
      <c r="Z5" s="356">
        <v>13.5</v>
      </c>
      <c r="AC5" s="137" t="s">
        <v>6181</v>
      </c>
    </row>
    <row r="6" spans="1:30" ht="231.95">
      <c r="A6" s="821">
        <v>24</v>
      </c>
      <c r="B6" s="356" t="s">
        <v>2428</v>
      </c>
      <c r="C6" s="356" t="s">
        <v>2428</v>
      </c>
      <c r="D6" s="356" t="s">
        <v>4979</v>
      </c>
      <c r="E6" s="356" t="s">
        <v>4980</v>
      </c>
      <c r="F6" s="356" t="s">
        <v>4981</v>
      </c>
      <c r="G6" s="822" t="s">
        <v>4982</v>
      </c>
      <c r="I6" s="821">
        <v>2</v>
      </c>
      <c r="J6" s="356" t="s">
        <v>4008</v>
      </c>
      <c r="K6" s="356" t="s">
        <v>2525</v>
      </c>
      <c r="L6" s="785">
        <v>46010</v>
      </c>
      <c r="M6" s="822" t="s">
        <v>607</v>
      </c>
      <c r="N6" s="821">
        <v>30</v>
      </c>
      <c r="O6" s="821">
        <v>1</v>
      </c>
      <c r="Q6" s="1091">
        <v>46049</v>
      </c>
      <c r="R6" s="356" t="s">
        <v>4983</v>
      </c>
      <c r="S6" s="356">
        <v>1</v>
      </c>
      <c r="U6" s="910">
        <v>46051</v>
      </c>
      <c r="AA6" s="821" t="s">
        <v>6182</v>
      </c>
      <c r="AC6" s="805" t="s">
        <v>4985</v>
      </c>
      <c r="AD6" s="356" t="s">
        <v>6183</v>
      </c>
    </row>
    <row r="7" spans="1:30" ht="201" customHeight="1">
      <c r="A7" s="821">
        <v>33</v>
      </c>
      <c r="B7" s="356" t="s">
        <v>603</v>
      </c>
      <c r="C7" s="356" t="s">
        <v>4350</v>
      </c>
      <c r="D7" s="356" t="s">
        <v>4792</v>
      </c>
      <c r="E7" s="356" t="s">
        <v>4793</v>
      </c>
      <c r="F7" s="356" t="s">
        <v>4794</v>
      </c>
      <c r="G7" s="356" t="s">
        <v>4657</v>
      </c>
      <c r="I7" s="821">
        <v>2</v>
      </c>
      <c r="J7" s="356" t="s">
        <v>4008</v>
      </c>
      <c r="K7" s="356" t="s">
        <v>2958</v>
      </c>
      <c r="L7" s="785">
        <v>45987</v>
      </c>
      <c r="M7" s="822" t="s">
        <v>607</v>
      </c>
      <c r="N7" s="821" t="s">
        <v>5447</v>
      </c>
      <c r="O7" s="821">
        <v>2</v>
      </c>
      <c r="P7" s="356"/>
      <c r="T7" s="356"/>
      <c r="U7" s="356" t="s">
        <v>5532</v>
      </c>
      <c r="X7" s="356"/>
      <c r="Y7" s="356"/>
      <c r="AA7" s="356" t="s">
        <v>6184</v>
      </c>
      <c r="AC7" s="805" t="s">
        <v>4799</v>
      </c>
    </row>
    <row r="8" spans="1:30" ht="72.599999999999994">
      <c r="A8" s="821">
        <v>41</v>
      </c>
      <c r="B8" s="356" t="s">
        <v>4671</v>
      </c>
      <c r="C8" s="356" t="s">
        <v>6185</v>
      </c>
      <c r="D8" s="356" t="s">
        <v>6168</v>
      </c>
      <c r="E8" s="356" t="s">
        <v>6169</v>
      </c>
      <c r="F8" s="356" t="s">
        <v>6170</v>
      </c>
      <c r="G8" s="356" t="s">
        <v>6171</v>
      </c>
      <c r="I8" s="821">
        <v>2</v>
      </c>
      <c r="J8" s="356" t="s">
        <v>4008</v>
      </c>
      <c r="K8" s="356" t="s">
        <v>2958</v>
      </c>
      <c r="L8" s="785">
        <v>45987</v>
      </c>
      <c r="M8" s="822" t="s">
        <v>607</v>
      </c>
      <c r="N8" s="821" t="s">
        <v>5447</v>
      </c>
      <c r="O8" s="821">
        <v>3</v>
      </c>
      <c r="P8" s="356"/>
      <c r="T8" s="356"/>
      <c r="U8" s="356" t="s">
        <v>5532</v>
      </c>
      <c r="X8" s="356"/>
      <c r="Y8" s="356"/>
      <c r="AA8" s="356" t="s">
        <v>6186</v>
      </c>
      <c r="AC8" s="805" t="s">
        <v>4330</v>
      </c>
    </row>
    <row r="9" spans="1:30" ht="74.849999999999994" customHeight="1">
      <c r="A9" s="821">
        <v>109</v>
      </c>
      <c r="B9" s="356" t="s">
        <v>985</v>
      </c>
      <c r="C9" s="356" t="s">
        <v>3093</v>
      </c>
      <c r="D9" s="356" t="s">
        <v>5390</v>
      </c>
      <c r="E9" s="356" t="s">
        <v>5391</v>
      </c>
      <c r="F9" s="356" t="s">
        <v>5392</v>
      </c>
      <c r="G9" s="356" t="s">
        <v>5393</v>
      </c>
      <c r="I9" s="821">
        <v>2</v>
      </c>
      <c r="J9" s="356" t="s">
        <v>6187</v>
      </c>
      <c r="K9" s="356" t="s">
        <v>2525</v>
      </c>
      <c r="L9" s="824">
        <v>45962</v>
      </c>
      <c r="M9" s="822" t="s">
        <v>420</v>
      </c>
      <c r="N9" s="821">
        <v>49.4</v>
      </c>
      <c r="O9" s="821">
        <v>26</v>
      </c>
      <c r="Q9" s="1061">
        <v>46041</v>
      </c>
      <c r="R9" s="356" t="s">
        <v>5395</v>
      </c>
      <c r="Z9" s="356">
        <v>33</v>
      </c>
      <c r="AC9" s="405" t="s">
        <v>6188</v>
      </c>
    </row>
    <row r="10" spans="1:30" ht="90.6" customHeight="1">
      <c r="A10" s="821">
        <v>25</v>
      </c>
      <c r="B10" s="356" t="s">
        <v>42</v>
      </c>
      <c r="C10" s="356" t="s">
        <v>42</v>
      </c>
      <c r="D10" s="356" t="s">
        <v>2211</v>
      </c>
      <c r="E10" s="356" t="s">
        <v>2212</v>
      </c>
      <c r="F10" s="356" t="s">
        <v>2213</v>
      </c>
      <c r="G10" s="822" t="s">
        <v>5938</v>
      </c>
      <c r="H10" s="821" t="s">
        <v>2214</v>
      </c>
      <c r="I10" s="821">
        <v>2</v>
      </c>
      <c r="J10" s="821" t="s">
        <v>6189</v>
      </c>
      <c r="K10" s="356" t="s">
        <v>2211</v>
      </c>
      <c r="M10" s="822" t="s">
        <v>2791</v>
      </c>
      <c r="N10" s="821">
        <v>5</v>
      </c>
      <c r="O10" s="821">
        <v>1</v>
      </c>
    </row>
    <row r="11" spans="1:30" ht="128.85" customHeight="1">
      <c r="A11" s="821">
        <v>35</v>
      </c>
      <c r="B11" s="356" t="s">
        <v>42</v>
      </c>
      <c r="C11" s="356" t="s">
        <v>42</v>
      </c>
      <c r="D11" s="356" t="s">
        <v>2211</v>
      </c>
      <c r="E11" s="356" t="s">
        <v>2215</v>
      </c>
      <c r="F11" s="356" t="s">
        <v>2216</v>
      </c>
      <c r="G11" s="822" t="s">
        <v>6190</v>
      </c>
      <c r="H11" s="821" t="s">
        <v>2217</v>
      </c>
      <c r="I11" s="821">
        <v>2</v>
      </c>
      <c r="J11" s="1026" t="s">
        <v>583</v>
      </c>
      <c r="K11" s="356" t="s">
        <v>2211</v>
      </c>
      <c r="M11" s="822" t="s">
        <v>2791</v>
      </c>
      <c r="N11" s="829">
        <v>30</v>
      </c>
      <c r="O11" s="821">
        <v>2</v>
      </c>
      <c r="R11" s="137" t="s">
        <v>6191</v>
      </c>
    </row>
    <row r="12" spans="1:30" ht="115.35" customHeight="1">
      <c r="A12" s="821">
        <v>23</v>
      </c>
      <c r="B12" s="356" t="s">
        <v>2901</v>
      </c>
      <c r="C12" s="356" t="s">
        <v>5896</v>
      </c>
      <c r="D12" s="356" t="s">
        <v>2319</v>
      </c>
      <c r="E12" s="356" t="s">
        <v>2320</v>
      </c>
      <c r="G12" s="821"/>
      <c r="H12" s="821" t="s">
        <v>2321</v>
      </c>
      <c r="I12" s="821">
        <v>2</v>
      </c>
      <c r="J12" s="356" t="s">
        <v>1175</v>
      </c>
      <c r="K12" s="356" t="s">
        <v>2511</v>
      </c>
      <c r="L12" s="822"/>
      <c r="M12" s="822" t="s">
        <v>1167</v>
      </c>
      <c r="N12" s="821">
        <v>40</v>
      </c>
      <c r="O12" s="821">
        <v>0</v>
      </c>
      <c r="Q12" s="356"/>
      <c r="R12" s="825" t="s">
        <v>5900</v>
      </c>
      <c r="S12" s="821"/>
      <c r="T12" s="821" t="s">
        <v>5577</v>
      </c>
      <c r="V12" s="821"/>
      <c r="W12" s="821"/>
      <c r="X12" s="356"/>
      <c r="Y12" s="821">
        <v>99</v>
      </c>
      <c r="AA12" s="356"/>
      <c r="AC12" s="356" t="s">
        <v>6192</v>
      </c>
    </row>
    <row r="13" spans="1:30" ht="72" customHeight="1">
      <c r="A13" s="821">
        <v>116</v>
      </c>
      <c r="B13" s="356" t="s">
        <v>985</v>
      </c>
      <c r="C13" s="356" t="s">
        <v>3093</v>
      </c>
      <c r="D13" s="356" t="s">
        <v>2192</v>
      </c>
      <c r="E13" s="786" t="s">
        <v>6111</v>
      </c>
      <c r="F13" s="356" t="s">
        <v>2201</v>
      </c>
      <c r="G13" s="822" t="s">
        <v>6113</v>
      </c>
      <c r="H13" s="821" t="s">
        <v>2202</v>
      </c>
      <c r="I13" s="821">
        <v>2</v>
      </c>
      <c r="J13" s="356" t="s">
        <v>6193</v>
      </c>
      <c r="K13" s="356" t="s">
        <v>2525</v>
      </c>
      <c r="L13" s="824">
        <v>46028</v>
      </c>
      <c r="M13" s="822" t="s">
        <v>293</v>
      </c>
      <c r="N13" s="821">
        <v>9.5</v>
      </c>
      <c r="O13" s="821">
        <v>33</v>
      </c>
      <c r="R13" s="356" t="s">
        <v>5847</v>
      </c>
      <c r="Z13" s="356">
        <v>16</v>
      </c>
    </row>
    <row r="14" spans="1:30" ht="173.1" customHeight="1">
      <c r="A14" s="821">
        <v>117</v>
      </c>
      <c r="B14" s="356" t="s">
        <v>985</v>
      </c>
      <c r="C14" s="356" t="s">
        <v>3093</v>
      </c>
      <c r="D14" s="356" t="s">
        <v>2192</v>
      </c>
      <c r="E14" s="786" t="s">
        <v>6116</v>
      </c>
      <c r="F14" s="356" t="s">
        <v>2204</v>
      </c>
      <c r="G14" s="356" t="s">
        <v>6117</v>
      </c>
      <c r="I14" s="821">
        <v>2</v>
      </c>
      <c r="J14" s="356" t="s">
        <v>6193</v>
      </c>
      <c r="K14" s="356" t="s">
        <v>2525</v>
      </c>
      <c r="L14" s="824">
        <v>46028</v>
      </c>
      <c r="M14" s="822" t="s">
        <v>293</v>
      </c>
      <c r="N14" s="821">
        <v>22.8</v>
      </c>
      <c r="O14" s="821">
        <v>34</v>
      </c>
      <c r="R14" s="356" t="s">
        <v>5848</v>
      </c>
      <c r="Z14" s="356">
        <v>11</v>
      </c>
    </row>
    <row r="15" spans="1:30" ht="77.849999999999994" customHeight="1">
      <c r="A15" s="821">
        <v>118</v>
      </c>
      <c r="B15" s="356" t="s">
        <v>985</v>
      </c>
      <c r="C15" s="356" t="s">
        <v>3093</v>
      </c>
      <c r="D15" s="356" t="s">
        <v>2192</v>
      </c>
      <c r="E15" s="786" t="s">
        <v>6119</v>
      </c>
      <c r="F15" s="356" t="s">
        <v>2194</v>
      </c>
      <c r="G15" s="822" t="s">
        <v>6120</v>
      </c>
      <c r="I15" s="821">
        <v>2</v>
      </c>
      <c r="J15" s="356" t="s">
        <v>6121</v>
      </c>
      <c r="K15" s="356" t="s">
        <v>2525</v>
      </c>
      <c r="L15" s="824">
        <v>46028</v>
      </c>
      <c r="M15" s="822" t="s">
        <v>293</v>
      </c>
      <c r="N15" s="821">
        <v>91.200000000000017</v>
      </c>
      <c r="O15" s="821">
        <v>35</v>
      </c>
      <c r="R15" s="356" t="s">
        <v>5849</v>
      </c>
      <c r="Z15" s="356">
        <v>27</v>
      </c>
    </row>
    <row r="16" spans="1:30" ht="66.599999999999994" customHeight="1">
      <c r="A16" s="821">
        <v>119</v>
      </c>
      <c r="B16" s="356" t="s">
        <v>985</v>
      </c>
      <c r="C16" s="356" t="s">
        <v>3093</v>
      </c>
      <c r="D16" s="356" t="s">
        <v>2192</v>
      </c>
      <c r="E16" s="786" t="s">
        <v>6124</v>
      </c>
      <c r="F16" s="356" t="s">
        <v>2199</v>
      </c>
      <c r="G16" s="822" t="s">
        <v>6125</v>
      </c>
      <c r="I16" s="821">
        <v>2</v>
      </c>
      <c r="J16" s="356" t="s">
        <v>6193</v>
      </c>
      <c r="K16" s="356" t="s">
        <v>2525</v>
      </c>
      <c r="L16" s="824">
        <v>46028</v>
      </c>
      <c r="M16" s="822" t="s">
        <v>293</v>
      </c>
      <c r="N16" s="821">
        <v>41.8</v>
      </c>
      <c r="O16" s="821">
        <v>36</v>
      </c>
      <c r="R16" s="356" t="s">
        <v>6126</v>
      </c>
      <c r="Z16" s="356">
        <v>15</v>
      </c>
    </row>
    <row r="17" spans="1:29" ht="14.85" customHeight="1">
      <c r="A17" s="821">
        <v>94</v>
      </c>
      <c r="B17" s="356" t="s">
        <v>985</v>
      </c>
      <c r="C17" s="356" t="s">
        <v>3093</v>
      </c>
      <c r="D17" s="356" t="s">
        <v>2188</v>
      </c>
      <c r="E17" s="356" t="s">
        <v>5381</v>
      </c>
      <c r="F17" s="356" t="s">
        <v>5382</v>
      </c>
      <c r="G17" s="822" t="s">
        <v>5383</v>
      </c>
      <c r="I17" s="821">
        <v>2</v>
      </c>
      <c r="J17" s="356" t="s">
        <v>6194</v>
      </c>
      <c r="K17" s="356" t="s">
        <v>2525</v>
      </c>
      <c r="L17" s="824"/>
      <c r="M17" s="356" t="s">
        <v>6063</v>
      </c>
      <c r="N17" s="821">
        <v>13.3</v>
      </c>
      <c r="O17" s="821">
        <v>15</v>
      </c>
      <c r="R17" s="356" t="s">
        <v>5777</v>
      </c>
      <c r="Z17" s="356">
        <v>8</v>
      </c>
      <c r="AC17" s="405" t="s">
        <v>6195</v>
      </c>
    </row>
    <row r="18" spans="1:29" ht="165.6" customHeight="1">
      <c r="A18" s="821">
        <v>31</v>
      </c>
      <c r="B18" s="356" t="s">
        <v>263</v>
      </c>
      <c r="C18" s="356" t="s">
        <v>263</v>
      </c>
      <c r="D18" s="356" t="s">
        <v>2211</v>
      </c>
      <c r="E18" s="356" t="s">
        <v>2330</v>
      </c>
      <c r="F18" s="356" t="s">
        <v>6196</v>
      </c>
      <c r="G18" s="821" t="s">
        <v>6197</v>
      </c>
      <c r="H18" s="821" t="s">
        <v>6198</v>
      </c>
      <c r="I18" s="821">
        <v>2</v>
      </c>
      <c r="J18" s="356" t="s">
        <v>6199</v>
      </c>
      <c r="K18" s="356" t="s">
        <v>2525</v>
      </c>
      <c r="L18" s="822" t="s">
        <v>1167</v>
      </c>
      <c r="M18" s="822" t="s">
        <v>1634</v>
      </c>
      <c r="N18" s="821">
        <v>20</v>
      </c>
      <c r="O18" s="821">
        <v>1</v>
      </c>
      <c r="Q18" s="356"/>
      <c r="R18" s="825" t="s">
        <v>5979</v>
      </c>
      <c r="T18" s="821" t="s">
        <v>583</v>
      </c>
      <c r="X18" s="356"/>
      <c r="Y18" s="356"/>
      <c r="Z18" s="356" t="s">
        <v>6200</v>
      </c>
      <c r="AA18" s="356"/>
    </row>
    <row r="19" spans="1:29" ht="122.85" customHeight="1">
      <c r="A19" s="821">
        <v>45</v>
      </c>
      <c r="B19" s="356" t="s">
        <v>42</v>
      </c>
      <c r="C19" s="356" t="s">
        <v>42</v>
      </c>
      <c r="D19" s="356" t="s">
        <v>2211</v>
      </c>
      <c r="E19" s="356" t="s">
        <v>2218</v>
      </c>
      <c r="F19" s="356" t="s">
        <v>2219</v>
      </c>
      <c r="G19" s="821" t="s">
        <v>6201</v>
      </c>
      <c r="H19" s="821" t="s">
        <v>2220</v>
      </c>
      <c r="I19" s="821">
        <v>2</v>
      </c>
      <c r="J19" s="821" t="s">
        <v>2791</v>
      </c>
      <c r="K19" s="356" t="s">
        <v>2211</v>
      </c>
      <c r="L19" s="822"/>
      <c r="M19" s="822" t="s">
        <v>2791</v>
      </c>
      <c r="N19" s="1058">
        <v>30</v>
      </c>
      <c r="O19" s="821">
        <v>3</v>
      </c>
      <c r="Q19" s="356"/>
      <c r="R19" s="404" t="s">
        <v>6202</v>
      </c>
      <c r="X19" s="356"/>
      <c r="Y19" s="356"/>
      <c r="AA19" s="356"/>
    </row>
    <row r="20" spans="1:29" ht="81" customHeight="1">
      <c r="A20" s="821">
        <v>50</v>
      </c>
      <c r="B20" s="356" t="s">
        <v>42</v>
      </c>
      <c r="C20" s="356" t="s">
        <v>1013</v>
      </c>
      <c r="D20" s="356" t="s">
        <v>2230</v>
      </c>
      <c r="E20" s="356" t="s">
        <v>2231</v>
      </c>
      <c r="F20" s="356" t="s">
        <v>2232</v>
      </c>
      <c r="G20" s="822" t="s">
        <v>6016</v>
      </c>
      <c r="H20" s="821" t="s">
        <v>2233</v>
      </c>
      <c r="I20" s="821">
        <v>2</v>
      </c>
      <c r="J20" s="821" t="s">
        <v>958</v>
      </c>
      <c r="K20" s="356" t="s">
        <v>2958</v>
      </c>
      <c r="L20" s="1030" t="s">
        <v>6203</v>
      </c>
      <c r="M20" s="822" t="s">
        <v>958</v>
      </c>
      <c r="N20" s="821">
        <v>30</v>
      </c>
      <c r="O20" s="821">
        <v>4</v>
      </c>
    </row>
    <row r="21" spans="1:29" ht="43.5" customHeight="1">
      <c r="A21" s="821">
        <v>26</v>
      </c>
      <c r="B21" s="356" t="s">
        <v>94</v>
      </c>
      <c r="C21" s="356" t="s">
        <v>94</v>
      </c>
      <c r="D21" s="356" t="s">
        <v>2159</v>
      </c>
      <c r="E21" s="356" t="s">
        <v>2160</v>
      </c>
      <c r="F21" s="356" t="s">
        <v>2161</v>
      </c>
      <c r="G21" s="822" t="s">
        <v>5952</v>
      </c>
      <c r="H21" s="821" t="s">
        <v>2162</v>
      </c>
      <c r="I21" s="821">
        <v>2</v>
      </c>
      <c r="J21" s="356" t="s">
        <v>1004</v>
      </c>
      <c r="K21" s="356" t="s">
        <v>2525</v>
      </c>
      <c r="L21" s="824"/>
      <c r="M21" s="822" t="s">
        <v>251</v>
      </c>
      <c r="N21" s="821">
        <v>10</v>
      </c>
      <c r="O21" s="821">
        <v>1</v>
      </c>
      <c r="R21" s="405" t="s">
        <v>5953</v>
      </c>
      <c r="AC21" s="405" t="s">
        <v>6204</v>
      </c>
    </row>
    <row r="22" spans="1:29" ht="43.35" customHeight="1">
      <c r="A22" s="821">
        <v>49</v>
      </c>
      <c r="B22" s="356" t="s">
        <v>94</v>
      </c>
      <c r="C22" s="356" t="s">
        <v>94</v>
      </c>
      <c r="D22" s="356" t="s">
        <v>2163</v>
      </c>
      <c r="E22" s="356" t="s">
        <v>2166</v>
      </c>
      <c r="F22" s="356" t="s">
        <v>2167</v>
      </c>
      <c r="G22" s="822" t="s">
        <v>6021</v>
      </c>
      <c r="H22" s="1032" t="s">
        <v>2168</v>
      </c>
      <c r="I22" s="821">
        <v>2</v>
      </c>
      <c r="J22" s="356" t="s">
        <v>1004</v>
      </c>
      <c r="K22" s="356" t="s">
        <v>2525</v>
      </c>
      <c r="L22" s="824"/>
      <c r="M22" s="822" t="s">
        <v>251</v>
      </c>
      <c r="N22" s="821">
        <v>20</v>
      </c>
      <c r="O22" s="821">
        <v>4</v>
      </c>
      <c r="R22" s="405" t="s">
        <v>6022</v>
      </c>
      <c r="AC22" s="405" t="s">
        <v>6205</v>
      </c>
    </row>
    <row r="23" spans="1:29" ht="43.35" customHeight="1">
      <c r="A23" s="821">
        <v>42</v>
      </c>
      <c r="B23" s="356" t="s">
        <v>94</v>
      </c>
      <c r="C23" s="356" t="s">
        <v>94</v>
      </c>
      <c r="D23" s="356" t="s">
        <v>2155</v>
      </c>
      <c r="E23" s="356" t="s">
        <v>2156</v>
      </c>
      <c r="F23" s="356" t="s">
        <v>2157</v>
      </c>
      <c r="G23" s="822" t="s">
        <v>6003</v>
      </c>
      <c r="H23" s="821" t="s">
        <v>2158</v>
      </c>
      <c r="I23" s="821">
        <v>2</v>
      </c>
      <c r="J23" s="1025" t="s">
        <v>1004</v>
      </c>
      <c r="K23" s="356" t="s">
        <v>2525</v>
      </c>
      <c r="L23" s="824"/>
      <c r="M23" s="822" t="s">
        <v>251</v>
      </c>
      <c r="N23" s="821">
        <v>20</v>
      </c>
      <c r="O23" s="821">
        <v>3</v>
      </c>
      <c r="R23" s="405" t="s">
        <v>6206</v>
      </c>
    </row>
    <row r="24" spans="1:29" ht="29.1" customHeight="1">
      <c r="A24" s="821">
        <v>36</v>
      </c>
      <c r="B24" s="356" t="s">
        <v>94</v>
      </c>
      <c r="C24" s="356" t="s">
        <v>94</v>
      </c>
      <c r="D24" s="356" t="s">
        <v>2151</v>
      </c>
      <c r="E24" s="356" t="s">
        <v>2152</v>
      </c>
      <c r="F24" s="356" t="s">
        <v>2153</v>
      </c>
      <c r="G24" s="822" t="s">
        <v>5982</v>
      </c>
      <c r="H24" s="821" t="s">
        <v>2154</v>
      </c>
      <c r="I24" s="821">
        <v>2</v>
      </c>
      <c r="J24" s="1025" t="s">
        <v>1004</v>
      </c>
      <c r="K24" s="356" t="s">
        <v>2525</v>
      </c>
      <c r="L24" s="824"/>
      <c r="M24" s="822" t="s">
        <v>251</v>
      </c>
      <c r="N24" s="821">
        <v>10</v>
      </c>
      <c r="O24" s="821">
        <v>2</v>
      </c>
      <c r="R24" s="405" t="s">
        <v>5983</v>
      </c>
    </row>
    <row r="25" spans="1:29" ht="87">
      <c r="A25" s="821">
        <v>56</v>
      </c>
      <c r="B25" s="356" t="s">
        <v>94</v>
      </c>
      <c r="C25" s="356" t="s">
        <v>94</v>
      </c>
      <c r="D25" s="356" t="s">
        <v>2163</v>
      </c>
      <c r="E25" s="356" t="s">
        <v>2164</v>
      </c>
      <c r="F25" s="356" t="s">
        <v>1203</v>
      </c>
      <c r="G25" s="356" t="s">
        <v>1204</v>
      </c>
      <c r="H25" s="821" t="s">
        <v>2165</v>
      </c>
      <c r="I25" s="821">
        <v>2</v>
      </c>
      <c r="J25" s="356" t="s">
        <v>1004</v>
      </c>
      <c r="K25" s="356" t="s">
        <v>2958</v>
      </c>
      <c r="L25" s="824" t="s">
        <v>6203</v>
      </c>
      <c r="M25" s="822" t="s">
        <v>251</v>
      </c>
      <c r="N25" s="821">
        <v>25</v>
      </c>
      <c r="O25" s="821">
        <v>5</v>
      </c>
      <c r="R25" s="405" t="s">
        <v>5739</v>
      </c>
    </row>
    <row r="26" spans="1:29" ht="29.1">
      <c r="A26" s="821">
        <v>57</v>
      </c>
      <c r="B26" s="356" t="s">
        <v>42</v>
      </c>
      <c r="C26" s="356" t="s">
        <v>6207</v>
      </c>
      <c r="D26" s="356" t="s">
        <v>107</v>
      </c>
      <c r="E26" s="356" t="s">
        <v>1278</v>
      </c>
      <c r="F26" s="356" t="s">
        <v>1279</v>
      </c>
      <c r="I26" s="821">
        <v>2</v>
      </c>
      <c r="J26" s="821" t="s">
        <v>958</v>
      </c>
      <c r="K26" s="356" t="s">
        <v>2958</v>
      </c>
      <c r="L26" s="1030" t="s">
        <v>6203</v>
      </c>
      <c r="M26" s="822" t="s">
        <v>958</v>
      </c>
      <c r="N26" s="821">
        <v>45</v>
      </c>
      <c r="O26" s="821">
        <v>5</v>
      </c>
    </row>
    <row r="27" spans="1:29" ht="29.1">
      <c r="A27" s="821">
        <v>62</v>
      </c>
      <c r="B27" s="356" t="s">
        <v>42</v>
      </c>
      <c r="C27" s="356" t="s">
        <v>6207</v>
      </c>
      <c r="D27" s="356" t="s">
        <v>128</v>
      </c>
      <c r="E27" s="356" t="s">
        <v>2237</v>
      </c>
      <c r="F27" s="356" t="s">
        <v>2238</v>
      </c>
      <c r="G27" s="822" t="s">
        <v>6071</v>
      </c>
      <c r="H27" s="821" t="s">
        <v>2239</v>
      </c>
      <c r="I27" s="821">
        <v>2</v>
      </c>
      <c r="J27" s="821" t="s">
        <v>958</v>
      </c>
      <c r="K27" s="356" t="s">
        <v>2958</v>
      </c>
      <c r="M27" s="822" t="s">
        <v>958</v>
      </c>
      <c r="N27" s="821">
        <v>20</v>
      </c>
      <c r="O27" s="821">
        <v>6</v>
      </c>
    </row>
    <row r="28" spans="1:29" ht="188.45">
      <c r="A28" s="821">
        <v>66</v>
      </c>
      <c r="B28" s="356" t="s">
        <v>42</v>
      </c>
      <c r="C28" s="356" t="s">
        <v>6207</v>
      </c>
      <c r="D28" s="356" t="s">
        <v>2192</v>
      </c>
      <c r="E28" s="356" t="s">
        <v>2224</v>
      </c>
      <c r="F28" s="356" t="s">
        <v>2225</v>
      </c>
      <c r="G28" s="822" t="s">
        <v>3271</v>
      </c>
      <c r="H28" s="821" t="s">
        <v>2226</v>
      </c>
      <c r="I28" s="821">
        <v>2</v>
      </c>
      <c r="J28" s="821" t="s">
        <v>958</v>
      </c>
      <c r="K28" s="356" t="s">
        <v>2958</v>
      </c>
      <c r="L28" s="1030" t="s">
        <v>6203</v>
      </c>
      <c r="M28" s="822" t="s">
        <v>958</v>
      </c>
      <c r="N28" s="821">
        <v>45</v>
      </c>
      <c r="O28" s="821">
        <v>7</v>
      </c>
    </row>
    <row r="29" spans="1:29" ht="116.1">
      <c r="A29" s="821">
        <v>70</v>
      </c>
      <c r="B29" s="356" t="s">
        <v>42</v>
      </c>
      <c r="C29" s="356" t="s">
        <v>180</v>
      </c>
      <c r="D29" s="356" t="s">
        <v>180</v>
      </c>
      <c r="E29" s="786" t="s">
        <v>6208</v>
      </c>
      <c r="F29" s="800" t="s">
        <v>2235</v>
      </c>
      <c r="H29" s="822" t="s">
        <v>2236</v>
      </c>
      <c r="I29" s="821">
        <v>2</v>
      </c>
      <c r="J29" s="821" t="s">
        <v>6209</v>
      </c>
      <c r="K29" s="356" t="s">
        <v>2958</v>
      </c>
      <c r="L29" s="1030">
        <v>46028</v>
      </c>
      <c r="M29" s="822" t="s">
        <v>293</v>
      </c>
      <c r="N29" s="821">
        <v>80</v>
      </c>
      <c r="O29" s="821">
        <v>8</v>
      </c>
      <c r="R29" s="356" t="s">
        <v>5782</v>
      </c>
    </row>
    <row r="30" spans="1:29" ht="43.35" customHeight="1">
      <c r="A30" s="821">
        <v>75</v>
      </c>
      <c r="B30" s="356" t="s">
        <v>42</v>
      </c>
      <c r="C30" s="356" t="s">
        <v>6050</v>
      </c>
      <c r="D30" s="356" t="s">
        <v>2163</v>
      </c>
      <c r="E30" s="356" t="s">
        <v>2227</v>
      </c>
      <c r="F30" s="356" t="s">
        <v>2228</v>
      </c>
      <c r="G30" s="356" t="s">
        <v>6052</v>
      </c>
      <c r="H30" s="821" t="s">
        <v>2229</v>
      </c>
      <c r="I30" s="821">
        <v>2</v>
      </c>
      <c r="J30" s="821" t="s">
        <v>3020</v>
      </c>
      <c r="K30" s="356" t="s">
        <v>2525</v>
      </c>
      <c r="L30" s="1030">
        <v>46027</v>
      </c>
      <c r="M30" s="822" t="s">
        <v>6210</v>
      </c>
      <c r="N30" s="821">
        <v>15</v>
      </c>
      <c r="O30" s="821">
        <v>9</v>
      </c>
      <c r="Q30" s="356"/>
      <c r="R30" s="356" t="s">
        <v>6054</v>
      </c>
      <c r="S30" s="821"/>
      <c r="V30" s="821"/>
      <c r="W30" s="821"/>
      <c r="X30" s="356"/>
      <c r="AA30" s="356"/>
    </row>
    <row r="31" spans="1:29" ht="43.35" customHeight="1">
      <c r="A31" s="821">
        <v>34</v>
      </c>
      <c r="B31" s="356" t="s">
        <v>263</v>
      </c>
      <c r="C31" s="356" t="s">
        <v>1013</v>
      </c>
      <c r="D31" s="356" t="s">
        <v>2322</v>
      </c>
      <c r="E31" s="1037" t="s">
        <v>2323</v>
      </c>
      <c r="F31" s="1037" t="s">
        <v>2324</v>
      </c>
      <c r="H31" s="821" t="s">
        <v>2325</v>
      </c>
      <c r="I31" s="821">
        <v>2</v>
      </c>
      <c r="J31" s="356" t="s">
        <v>6211</v>
      </c>
      <c r="K31" s="356" t="s">
        <v>2525</v>
      </c>
      <c r="L31" s="824">
        <v>46028</v>
      </c>
      <c r="M31" s="822" t="s">
        <v>482</v>
      </c>
      <c r="N31" s="821">
        <v>10</v>
      </c>
      <c r="O31" s="821">
        <v>2</v>
      </c>
      <c r="R31" s="137" t="s">
        <v>6212</v>
      </c>
    </row>
    <row r="32" spans="1:29" ht="82.35" customHeight="1">
      <c r="A32" s="821">
        <v>37</v>
      </c>
      <c r="B32" s="356" t="s">
        <v>985</v>
      </c>
      <c r="C32" s="356" t="s">
        <v>3073</v>
      </c>
      <c r="D32" s="356" t="s">
        <v>2159</v>
      </c>
      <c r="E32" s="356" t="s">
        <v>5989</v>
      </c>
      <c r="F32" s="356" t="s">
        <v>5990</v>
      </c>
      <c r="G32" s="356" t="s">
        <v>5991</v>
      </c>
      <c r="I32" s="821">
        <v>2</v>
      </c>
      <c r="J32" s="356" t="s">
        <v>6213</v>
      </c>
      <c r="K32" s="356" t="s">
        <v>2525</v>
      </c>
      <c r="L32" s="824">
        <v>46027</v>
      </c>
      <c r="M32" s="821" t="s">
        <v>4562</v>
      </c>
      <c r="N32" s="821">
        <v>0</v>
      </c>
      <c r="O32" s="821">
        <v>2</v>
      </c>
      <c r="Q32" s="356"/>
      <c r="S32" s="821"/>
      <c r="V32" s="821"/>
      <c r="W32" s="821"/>
      <c r="X32" s="356"/>
      <c r="Z32" s="356">
        <v>0</v>
      </c>
      <c r="AA32" s="356"/>
      <c r="AC32" s="356" t="s">
        <v>6214</v>
      </c>
    </row>
    <row r="33" spans="1:29" ht="43.35" customHeight="1">
      <c r="A33" s="821">
        <v>27</v>
      </c>
      <c r="B33" s="356" t="s">
        <v>101</v>
      </c>
      <c r="C33" s="356" t="s">
        <v>101</v>
      </c>
      <c r="D33" s="356" t="s">
        <v>2264</v>
      </c>
      <c r="E33" s="356" t="s">
        <v>1297</v>
      </c>
      <c r="F33" s="356" t="s">
        <v>2265</v>
      </c>
      <c r="G33" s="356" t="s">
        <v>1298</v>
      </c>
      <c r="H33" s="822" t="s">
        <v>2266</v>
      </c>
      <c r="I33" s="821">
        <v>2</v>
      </c>
      <c r="J33" s="356" t="s">
        <v>6215</v>
      </c>
      <c r="K33" s="356" t="s">
        <v>2821</v>
      </c>
      <c r="L33" s="824">
        <v>45669</v>
      </c>
      <c r="M33" s="821" t="s">
        <v>3951</v>
      </c>
      <c r="N33" s="821">
        <v>65</v>
      </c>
      <c r="O33" s="821">
        <v>1</v>
      </c>
      <c r="P33" s="821">
        <v>1</v>
      </c>
      <c r="Q33" s="356"/>
      <c r="S33" s="821"/>
      <c r="T33" s="356"/>
      <c r="V33" s="821"/>
      <c r="W33" s="821"/>
      <c r="X33" s="356"/>
      <c r="Z33" s="356">
        <v>124</v>
      </c>
      <c r="AA33" s="356"/>
    </row>
    <row r="34" spans="1:29" ht="247.35" customHeight="1">
      <c r="A34" s="821">
        <v>80</v>
      </c>
      <c r="B34" s="356" t="s">
        <v>42</v>
      </c>
      <c r="C34" s="356" t="s">
        <v>94</v>
      </c>
      <c r="D34" s="356" t="s">
        <v>2240</v>
      </c>
      <c r="E34" s="356" t="s">
        <v>2241</v>
      </c>
      <c r="F34" s="356" t="s">
        <v>2242</v>
      </c>
      <c r="G34" s="356" t="s">
        <v>2242</v>
      </c>
      <c r="H34" s="821" t="s">
        <v>2243</v>
      </c>
      <c r="I34" s="821">
        <v>2</v>
      </c>
      <c r="J34" s="821" t="s">
        <v>958</v>
      </c>
      <c r="K34" s="356" t="s">
        <v>2525</v>
      </c>
      <c r="M34" s="822" t="s">
        <v>958</v>
      </c>
      <c r="N34" s="821">
        <v>30</v>
      </c>
      <c r="O34" s="821">
        <v>10</v>
      </c>
    </row>
    <row r="35" spans="1:29" ht="76.349999999999994" customHeight="1">
      <c r="A35" s="821">
        <v>83</v>
      </c>
      <c r="B35" s="356" t="s">
        <v>42</v>
      </c>
      <c r="C35" s="356" t="s">
        <v>94</v>
      </c>
      <c r="D35" s="356" t="s">
        <v>2221</v>
      </c>
      <c r="E35" s="356" t="s">
        <v>2222</v>
      </c>
      <c r="F35" s="356" t="s">
        <v>2223</v>
      </c>
      <c r="G35" s="822" t="s">
        <v>5403</v>
      </c>
      <c r="I35" s="821">
        <v>2</v>
      </c>
      <c r="J35" s="822" t="s">
        <v>958</v>
      </c>
      <c r="K35" s="356" t="s">
        <v>2525</v>
      </c>
      <c r="M35" s="822" t="s">
        <v>958</v>
      </c>
      <c r="N35" s="821">
        <v>30</v>
      </c>
      <c r="O35" s="821">
        <v>11</v>
      </c>
    </row>
    <row r="36" spans="1:29" ht="57.6" customHeight="1">
      <c r="A36" s="821">
        <v>38</v>
      </c>
      <c r="B36" s="356" t="s">
        <v>101</v>
      </c>
      <c r="C36" s="356" t="s">
        <v>101</v>
      </c>
      <c r="D36" s="356" t="s">
        <v>107</v>
      </c>
      <c r="E36" s="356" t="s">
        <v>141</v>
      </c>
      <c r="F36" s="356" t="s">
        <v>143</v>
      </c>
      <c r="G36" s="822" t="s">
        <v>4937</v>
      </c>
      <c r="H36" s="822" t="s">
        <v>2283</v>
      </c>
      <c r="I36" s="821">
        <v>2</v>
      </c>
      <c r="J36" s="356" t="s">
        <v>3499</v>
      </c>
      <c r="K36" s="822" t="s">
        <v>2821</v>
      </c>
      <c r="L36" s="824">
        <v>45669</v>
      </c>
      <c r="M36" s="821" t="s">
        <v>3951</v>
      </c>
      <c r="N36" s="821">
        <v>30</v>
      </c>
      <c r="O36" s="821">
        <v>2</v>
      </c>
      <c r="P36" s="821">
        <v>2</v>
      </c>
      <c r="Q36" s="356"/>
      <c r="S36" s="821"/>
      <c r="T36" s="356"/>
      <c r="V36" s="821"/>
      <c r="W36" s="821"/>
      <c r="X36" s="356"/>
      <c r="Z36" s="356" t="s">
        <v>5299</v>
      </c>
      <c r="AA36" s="356" t="s">
        <v>6216</v>
      </c>
      <c r="AC36" s="356" t="s">
        <v>6217</v>
      </c>
    </row>
    <row r="37" spans="1:29" ht="87">
      <c r="A37" s="821">
        <v>43</v>
      </c>
      <c r="B37" s="1025" t="s">
        <v>101</v>
      </c>
      <c r="C37" s="1025" t="s">
        <v>101</v>
      </c>
      <c r="D37" s="1025" t="s">
        <v>2312</v>
      </c>
      <c r="E37" s="1025" t="s">
        <v>197</v>
      </c>
      <c r="F37" s="1025" t="s">
        <v>198</v>
      </c>
      <c r="G37" s="1033" t="s">
        <v>6007</v>
      </c>
      <c r="H37" s="1033" t="s">
        <v>2313</v>
      </c>
      <c r="I37" s="821">
        <v>2</v>
      </c>
      <c r="J37" s="1025" t="s">
        <v>3499</v>
      </c>
      <c r="K37" s="1025" t="s">
        <v>2821</v>
      </c>
      <c r="L37" s="1027">
        <v>45669</v>
      </c>
      <c r="M37" s="1026" t="s">
        <v>3951</v>
      </c>
      <c r="N37" s="1026">
        <v>30</v>
      </c>
      <c r="O37" s="821">
        <v>3</v>
      </c>
      <c r="P37" s="1026">
        <v>3</v>
      </c>
      <c r="Q37" s="1025"/>
      <c r="R37" s="1025"/>
      <c r="S37" s="1026"/>
      <c r="T37" s="1025"/>
      <c r="U37" s="1025"/>
      <c r="V37" s="1026"/>
      <c r="W37" s="1026"/>
      <c r="X37" s="1025"/>
      <c r="Y37" s="1026"/>
      <c r="Z37" s="1025" t="s">
        <v>5299</v>
      </c>
      <c r="AA37" s="1025" t="s">
        <v>6216</v>
      </c>
      <c r="AB37" s="1025"/>
      <c r="AC37" s="1025"/>
    </row>
    <row r="38" spans="1:29" ht="101.45">
      <c r="A38" s="821">
        <v>51</v>
      </c>
      <c r="B38" s="1025" t="s">
        <v>101</v>
      </c>
      <c r="C38" s="1025" t="s">
        <v>101</v>
      </c>
      <c r="D38" s="1025" t="s">
        <v>2294</v>
      </c>
      <c r="E38" s="1025" t="s">
        <v>2298</v>
      </c>
      <c r="F38" s="1025" t="s">
        <v>1304</v>
      </c>
      <c r="G38" s="1026" t="s">
        <v>6024</v>
      </c>
      <c r="H38" s="1033" t="s">
        <v>2299</v>
      </c>
      <c r="I38" s="821">
        <v>2</v>
      </c>
      <c r="J38" s="1025" t="s">
        <v>5946</v>
      </c>
      <c r="K38" s="356" t="s">
        <v>2821</v>
      </c>
      <c r="L38" s="1027">
        <v>45989</v>
      </c>
      <c r="M38" s="1026" t="s">
        <v>3951</v>
      </c>
      <c r="N38" s="821">
        <v>20</v>
      </c>
      <c r="O38" s="821">
        <v>4</v>
      </c>
      <c r="P38" s="1026">
        <v>4</v>
      </c>
      <c r="Q38" s="1025"/>
      <c r="R38" s="1025"/>
      <c r="S38" s="1026"/>
      <c r="T38" s="1025"/>
      <c r="U38" s="1025"/>
      <c r="V38" s="1026"/>
      <c r="W38" s="1026"/>
      <c r="X38" s="1025"/>
      <c r="Y38" s="1026"/>
      <c r="Z38" s="1025" t="s">
        <v>6218</v>
      </c>
      <c r="AA38" s="1025" t="s">
        <v>2525</v>
      </c>
      <c r="AB38" s="1025"/>
      <c r="AC38" s="1025"/>
    </row>
    <row r="39" spans="1:29" ht="57.6" customHeight="1">
      <c r="A39" s="821">
        <v>88</v>
      </c>
      <c r="B39" s="1025" t="s">
        <v>101</v>
      </c>
      <c r="C39" s="1025" t="s">
        <v>101</v>
      </c>
      <c r="D39" s="1025" t="s">
        <v>2284</v>
      </c>
      <c r="E39" s="1060" t="s">
        <v>2285</v>
      </c>
      <c r="F39" s="1025" t="s">
        <v>2286</v>
      </c>
      <c r="G39" s="1026" t="s">
        <v>5802</v>
      </c>
      <c r="H39" s="1033" t="s">
        <v>2287</v>
      </c>
      <c r="I39" s="821">
        <v>2</v>
      </c>
      <c r="J39" s="1025" t="s">
        <v>6219</v>
      </c>
      <c r="K39" s="1025" t="s">
        <v>2821</v>
      </c>
      <c r="L39" s="1027">
        <v>45993</v>
      </c>
      <c r="M39" s="1026" t="s">
        <v>3951</v>
      </c>
      <c r="N39" s="1026">
        <v>25</v>
      </c>
      <c r="O39" s="821">
        <v>12</v>
      </c>
      <c r="P39" s="1026">
        <v>5</v>
      </c>
      <c r="Q39" s="1025"/>
      <c r="R39" s="1025"/>
      <c r="S39" s="1026"/>
      <c r="T39" s="1025"/>
      <c r="U39" s="1025"/>
      <c r="V39" s="1026"/>
      <c r="W39" s="1026"/>
      <c r="X39" s="1025"/>
      <c r="Y39" s="1026"/>
      <c r="Z39" s="1025" t="s">
        <v>6220</v>
      </c>
      <c r="AA39" s="1025"/>
      <c r="AB39" s="1025"/>
      <c r="AC39" s="1025"/>
    </row>
    <row r="40" spans="1:29" ht="87">
      <c r="A40" s="821">
        <v>67</v>
      </c>
      <c r="B40" s="356" t="s">
        <v>101</v>
      </c>
      <c r="C40" s="356" t="s">
        <v>101</v>
      </c>
      <c r="D40" s="356" t="s">
        <v>2292</v>
      </c>
      <c r="E40" s="356" t="s">
        <v>1119</v>
      </c>
      <c r="F40" s="356" t="s">
        <v>1120</v>
      </c>
      <c r="G40" s="356" t="s">
        <v>1119</v>
      </c>
      <c r="H40" s="1033" t="s">
        <v>2293</v>
      </c>
      <c r="I40" s="821">
        <v>2</v>
      </c>
      <c r="J40" s="356" t="s">
        <v>3499</v>
      </c>
      <c r="K40" s="1025" t="s">
        <v>2821</v>
      </c>
      <c r="L40" s="824">
        <v>45669</v>
      </c>
      <c r="M40" s="1026" t="s">
        <v>3951</v>
      </c>
      <c r="N40" s="821">
        <v>50</v>
      </c>
      <c r="O40" s="821">
        <v>7</v>
      </c>
      <c r="P40" s="821">
        <v>6</v>
      </c>
      <c r="Q40" s="356"/>
      <c r="S40" s="821"/>
      <c r="T40" s="356"/>
      <c r="V40" s="821"/>
      <c r="W40" s="821"/>
      <c r="X40" s="356"/>
      <c r="Z40" s="356" t="s">
        <v>6221</v>
      </c>
      <c r="AA40" s="356" t="s">
        <v>6216</v>
      </c>
      <c r="AC40" s="356" t="s">
        <v>6222</v>
      </c>
    </row>
    <row r="41" spans="1:29" ht="203.1">
      <c r="A41" s="821">
        <v>82</v>
      </c>
      <c r="B41" s="356" t="s">
        <v>101</v>
      </c>
      <c r="C41" s="356" t="s">
        <v>3911</v>
      </c>
      <c r="D41" s="356" t="s">
        <v>2267</v>
      </c>
      <c r="E41" s="356" t="s">
        <v>2268</v>
      </c>
      <c r="F41" s="356" t="s">
        <v>2269</v>
      </c>
      <c r="G41" s="821" t="s">
        <v>4994</v>
      </c>
      <c r="H41" s="1033" t="s">
        <v>2270</v>
      </c>
      <c r="I41" s="821">
        <v>2</v>
      </c>
      <c r="J41" s="356" t="s">
        <v>6223</v>
      </c>
      <c r="K41" s="356" t="s">
        <v>2525</v>
      </c>
      <c r="L41" s="821" t="s">
        <v>6224</v>
      </c>
      <c r="M41" s="1026" t="s">
        <v>3951</v>
      </c>
      <c r="N41" s="821">
        <v>50</v>
      </c>
      <c r="O41" s="821">
        <v>10</v>
      </c>
      <c r="P41" s="821">
        <v>7</v>
      </c>
      <c r="Q41" s="356"/>
      <c r="S41" s="821"/>
      <c r="T41" s="356"/>
      <c r="V41" s="821"/>
      <c r="W41" s="821"/>
      <c r="X41" s="356"/>
      <c r="AA41" s="356"/>
      <c r="AB41" s="405"/>
    </row>
    <row r="42" spans="1:29" ht="144.94999999999999">
      <c r="A42" s="821">
        <v>58</v>
      </c>
      <c r="B42" s="356" t="s">
        <v>101</v>
      </c>
      <c r="C42" s="356" t="s">
        <v>101</v>
      </c>
      <c r="D42" s="356" t="s">
        <v>2314</v>
      </c>
      <c r="E42" s="356" t="s">
        <v>2315</v>
      </c>
      <c r="F42" s="356" t="s">
        <v>2316</v>
      </c>
      <c r="G42" s="821" t="s">
        <v>5166</v>
      </c>
      <c r="H42" s="1033" t="s">
        <v>2317</v>
      </c>
      <c r="I42" s="821">
        <v>2</v>
      </c>
      <c r="J42" s="356" t="s">
        <v>6225</v>
      </c>
      <c r="K42" s="356" t="s">
        <v>2821</v>
      </c>
      <c r="L42" s="824">
        <v>45993</v>
      </c>
      <c r="M42" s="1026" t="s">
        <v>3951</v>
      </c>
      <c r="N42" s="821">
        <v>30</v>
      </c>
      <c r="O42" s="821">
        <v>5</v>
      </c>
      <c r="P42" s="821">
        <v>8</v>
      </c>
      <c r="Q42" s="356"/>
      <c r="S42" s="821"/>
      <c r="T42" s="356"/>
      <c r="V42" s="821"/>
      <c r="W42" s="821"/>
      <c r="X42" s="356"/>
      <c r="Z42" s="356" t="s">
        <v>6220</v>
      </c>
      <c r="AA42" s="356" t="s">
        <v>2525</v>
      </c>
      <c r="AB42" s="597" t="s">
        <v>2369</v>
      </c>
      <c r="AC42" s="356" t="s">
        <v>6226</v>
      </c>
    </row>
    <row r="43" spans="1:29" ht="246.6">
      <c r="A43" s="821">
        <v>1</v>
      </c>
      <c r="B43" s="356" t="s">
        <v>985</v>
      </c>
      <c r="C43" s="356" t="s">
        <v>4523</v>
      </c>
      <c r="D43" s="356" t="s">
        <v>4559</v>
      </c>
      <c r="E43" s="356" t="s">
        <v>5775</v>
      </c>
      <c r="F43" s="356" t="s">
        <v>5024</v>
      </c>
      <c r="H43" s="1026"/>
      <c r="I43" s="821">
        <v>2</v>
      </c>
      <c r="J43" s="356" t="s">
        <v>6227</v>
      </c>
      <c r="K43" s="356" t="s">
        <v>2511</v>
      </c>
      <c r="L43" s="824">
        <v>45989</v>
      </c>
      <c r="M43" s="1033" t="s">
        <v>6227</v>
      </c>
      <c r="N43" s="821">
        <v>124</v>
      </c>
      <c r="O43" s="821">
        <v>0</v>
      </c>
      <c r="Z43" s="821">
        <v>124</v>
      </c>
    </row>
    <row r="44" spans="1:29">
      <c r="A44" s="821">
        <v>72</v>
      </c>
      <c r="B44" s="356" t="s">
        <v>985</v>
      </c>
      <c r="C44" s="356" t="s">
        <v>1948</v>
      </c>
      <c r="D44" s="356" t="s">
        <v>4559</v>
      </c>
      <c r="E44" s="356" t="s">
        <v>5113</v>
      </c>
      <c r="H44" s="1026"/>
      <c r="I44" s="821">
        <v>2</v>
      </c>
      <c r="J44" s="356" t="s">
        <v>4562</v>
      </c>
      <c r="K44" s="356" t="s">
        <v>2821</v>
      </c>
      <c r="L44" s="824"/>
      <c r="M44" s="356" t="s">
        <v>4562</v>
      </c>
      <c r="N44" s="821">
        <v>7.6</v>
      </c>
      <c r="O44" s="821">
        <v>8</v>
      </c>
      <c r="Z44" s="821">
        <v>7.6</v>
      </c>
    </row>
    <row r="45" spans="1:29" ht="124.35" customHeight="1">
      <c r="A45" s="821">
        <v>68</v>
      </c>
      <c r="B45" s="356" t="s">
        <v>985</v>
      </c>
      <c r="C45" s="356" t="s">
        <v>1948</v>
      </c>
      <c r="D45" s="356" t="s">
        <v>2188</v>
      </c>
      <c r="E45" s="356" t="s">
        <v>5370</v>
      </c>
      <c r="F45" s="356" t="s">
        <v>5371</v>
      </c>
      <c r="H45" s="1026"/>
      <c r="I45" s="821">
        <v>2</v>
      </c>
      <c r="J45" s="356" t="s">
        <v>6228</v>
      </c>
      <c r="K45" s="356" t="s">
        <v>2821</v>
      </c>
      <c r="L45" s="824"/>
      <c r="M45" s="822" t="s">
        <v>1580</v>
      </c>
      <c r="N45" s="821">
        <v>68.400000000000006</v>
      </c>
      <c r="O45" s="821">
        <v>7</v>
      </c>
      <c r="R45" s="356" t="s">
        <v>5373</v>
      </c>
      <c r="Z45" s="356">
        <v>45</v>
      </c>
    </row>
    <row r="46" spans="1:29" ht="116.1">
      <c r="A46" s="821">
        <v>81</v>
      </c>
      <c r="B46" s="356" t="s">
        <v>985</v>
      </c>
      <c r="C46" s="356" t="s">
        <v>1948</v>
      </c>
      <c r="D46" s="356" t="s">
        <v>4559</v>
      </c>
      <c r="E46" s="1022" t="s">
        <v>5355</v>
      </c>
      <c r="F46" s="823" t="s">
        <v>1066</v>
      </c>
      <c r="I46" s="821">
        <v>2</v>
      </c>
      <c r="J46" s="356" t="s">
        <v>4562</v>
      </c>
      <c r="K46" s="356" t="s">
        <v>2958</v>
      </c>
      <c r="L46" s="824"/>
      <c r="M46" s="356" t="s">
        <v>4562</v>
      </c>
      <c r="N46" s="821">
        <v>13</v>
      </c>
      <c r="O46" s="821">
        <v>10</v>
      </c>
      <c r="Z46" s="821">
        <v>13</v>
      </c>
    </row>
    <row r="47" spans="1:29" ht="197.85" customHeight="1">
      <c r="A47" s="821">
        <v>122</v>
      </c>
      <c r="B47" s="356" t="s">
        <v>985</v>
      </c>
      <c r="C47" s="356" t="s">
        <v>1948</v>
      </c>
      <c r="D47" s="356" t="s">
        <v>2186</v>
      </c>
      <c r="E47" s="356" t="s">
        <v>553</v>
      </c>
      <c r="F47" s="356" t="s">
        <v>554</v>
      </c>
      <c r="I47" s="821">
        <v>2</v>
      </c>
      <c r="J47" s="356" t="s">
        <v>4562</v>
      </c>
      <c r="K47" s="356" t="s">
        <v>2958</v>
      </c>
      <c r="L47" s="824"/>
      <c r="M47" s="356" t="s">
        <v>4562</v>
      </c>
      <c r="N47" s="821">
        <f>VLOOKUP(E47,'Sprint 1 Backlog (with Prio)'!$E$3:$N$1048576,10,0)</f>
        <v>0</v>
      </c>
      <c r="O47" s="821">
        <v>39</v>
      </c>
      <c r="Z47" s="821">
        <v>0</v>
      </c>
      <c r="AC47" s="356" t="s">
        <v>6229</v>
      </c>
    </row>
    <row r="48" spans="1:29" ht="224.1" customHeight="1">
      <c r="A48" s="821">
        <v>101</v>
      </c>
      <c r="B48" s="356" t="s">
        <v>985</v>
      </c>
      <c r="C48" s="356" t="s">
        <v>1948</v>
      </c>
      <c r="D48" s="356" t="s">
        <v>4559</v>
      </c>
      <c r="E48" s="356" t="s">
        <v>4560</v>
      </c>
      <c r="F48" s="356" t="s">
        <v>4560</v>
      </c>
      <c r="I48" s="821">
        <v>2</v>
      </c>
      <c r="J48" s="356"/>
      <c r="K48" s="356" t="s">
        <v>2958</v>
      </c>
      <c r="L48" s="824"/>
      <c r="M48" s="822" t="s">
        <v>4531</v>
      </c>
      <c r="N48" s="821">
        <f>VLOOKUP(E48,'Sprint 1 Backlog (with Prio)'!$E$3:$N$1048576,10,0)</f>
        <v>0</v>
      </c>
      <c r="O48" s="821">
        <v>19</v>
      </c>
      <c r="Z48" s="356">
        <v>0</v>
      </c>
      <c r="AC48" s="356" t="s">
        <v>6229</v>
      </c>
    </row>
    <row r="49" spans="1:29" ht="43.5">
      <c r="A49" s="821">
        <v>105</v>
      </c>
      <c r="B49" s="356" t="s">
        <v>985</v>
      </c>
      <c r="C49" s="356" t="s">
        <v>1948</v>
      </c>
      <c r="D49" s="356" t="s">
        <v>5219</v>
      </c>
      <c r="E49" s="356" t="s">
        <v>411</v>
      </c>
      <c r="F49" s="356" t="s">
        <v>412</v>
      </c>
      <c r="I49" s="821">
        <v>2</v>
      </c>
      <c r="J49" s="356" t="s">
        <v>217</v>
      </c>
      <c r="K49" s="356" t="s">
        <v>2958</v>
      </c>
      <c r="L49" s="824"/>
      <c r="M49" s="822" t="s">
        <v>217</v>
      </c>
      <c r="N49" s="821">
        <f>VLOOKUP(E49,'Sprint 1 Backlog (with Prio)'!$E$3:$N$1048576,10,0)</f>
        <v>0</v>
      </c>
      <c r="O49" s="821">
        <v>22</v>
      </c>
      <c r="Z49" s="356">
        <v>0</v>
      </c>
      <c r="AC49" s="356" t="s">
        <v>6229</v>
      </c>
    </row>
    <row r="50" spans="1:29" ht="92.1" customHeight="1">
      <c r="A50" s="821">
        <v>103</v>
      </c>
      <c r="B50" s="356" t="s">
        <v>985</v>
      </c>
      <c r="C50" s="356" t="s">
        <v>1948</v>
      </c>
      <c r="D50" s="356" t="s">
        <v>5217</v>
      </c>
      <c r="E50" s="356" t="s">
        <v>1873</v>
      </c>
      <c r="F50" s="356" t="s">
        <v>1874</v>
      </c>
      <c r="I50" s="821">
        <v>2</v>
      </c>
      <c r="J50" s="356" t="s">
        <v>1580</v>
      </c>
      <c r="K50" s="356" t="s">
        <v>2958</v>
      </c>
      <c r="L50" s="824"/>
      <c r="M50" s="822" t="s">
        <v>1580</v>
      </c>
      <c r="N50" s="1026">
        <f>VLOOKUP(E50,'Sprint 1 Backlog (with Prio)'!$E$3:$N$1048576,10,0)</f>
        <v>7</v>
      </c>
      <c r="O50" s="821">
        <v>20</v>
      </c>
      <c r="R50" s="356" t="s">
        <v>1877</v>
      </c>
      <c r="Z50" s="1026">
        <v>7</v>
      </c>
    </row>
    <row r="51" spans="1:29" ht="37.35" customHeight="1">
      <c r="A51" s="821">
        <v>28</v>
      </c>
      <c r="B51" s="356" t="s">
        <v>985</v>
      </c>
      <c r="C51" s="356" t="s">
        <v>1948</v>
      </c>
      <c r="D51" s="832" t="s">
        <v>4509</v>
      </c>
      <c r="E51" s="800" t="s">
        <v>4510</v>
      </c>
      <c r="F51" s="356" t="s">
        <v>4511</v>
      </c>
      <c r="I51" s="821">
        <v>2</v>
      </c>
      <c r="J51" s="356" t="s">
        <v>5964</v>
      </c>
      <c r="K51" s="356" t="s">
        <v>2958</v>
      </c>
      <c r="L51" s="824"/>
      <c r="M51" s="822" t="s">
        <v>5964</v>
      </c>
      <c r="N51" s="1026">
        <v>450</v>
      </c>
      <c r="O51" s="821">
        <v>1</v>
      </c>
      <c r="R51" s="356" t="s">
        <v>4512</v>
      </c>
      <c r="Z51" s="356" t="s">
        <v>2955</v>
      </c>
      <c r="AC51" s="405" t="s">
        <v>6230</v>
      </c>
    </row>
    <row r="52" spans="1:29" ht="232.35" customHeight="1">
      <c r="A52" s="821">
        <v>76</v>
      </c>
      <c r="B52" s="356" t="s">
        <v>985</v>
      </c>
      <c r="C52" s="356" t="s">
        <v>1948</v>
      </c>
      <c r="D52" s="356" t="s">
        <v>6042</v>
      </c>
      <c r="E52" s="356" t="s">
        <v>6043</v>
      </c>
      <c r="F52" s="356" t="s">
        <v>6044</v>
      </c>
      <c r="I52" s="821">
        <v>2</v>
      </c>
      <c r="J52" s="356"/>
      <c r="K52" s="356" t="s">
        <v>2958</v>
      </c>
      <c r="L52" s="824"/>
      <c r="M52" s="822" t="s">
        <v>1580</v>
      </c>
      <c r="N52" s="1026">
        <v>67</v>
      </c>
      <c r="O52" s="821">
        <v>9</v>
      </c>
      <c r="R52" s="356" t="s">
        <v>5834</v>
      </c>
      <c r="S52" s="821"/>
      <c r="Z52" s="356">
        <v>25</v>
      </c>
    </row>
    <row r="53" spans="1:29" ht="176.85" customHeight="1">
      <c r="A53" s="821">
        <v>124</v>
      </c>
      <c r="B53" s="356" t="s">
        <v>985</v>
      </c>
      <c r="C53" s="356" t="s">
        <v>526</v>
      </c>
      <c r="D53" s="356" t="s">
        <v>2208</v>
      </c>
      <c r="E53" s="356" t="s">
        <v>2209</v>
      </c>
      <c r="F53" s="356" t="s">
        <v>2210</v>
      </c>
      <c r="I53" s="821">
        <v>2</v>
      </c>
      <c r="J53" s="356"/>
      <c r="K53" s="356" t="s">
        <v>2958</v>
      </c>
      <c r="L53" s="824"/>
      <c r="M53" s="822" t="s">
        <v>1580</v>
      </c>
      <c r="N53" s="1026">
        <v>0</v>
      </c>
      <c r="O53" s="821">
        <v>41</v>
      </c>
      <c r="Z53" s="1026">
        <v>0</v>
      </c>
    </row>
    <row r="54" spans="1:29" ht="203.85" customHeight="1">
      <c r="A54" s="821">
        <v>98</v>
      </c>
      <c r="B54" s="356" t="s">
        <v>985</v>
      </c>
      <c r="C54" s="356" t="s">
        <v>526</v>
      </c>
      <c r="D54" s="356" t="s">
        <v>2208</v>
      </c>
      <c r="E54" s="356" t="s">
        <v>6155</v>
      </c>
      <c r="F54" s="356" t="s">
        <v>6156</v>
      </c>
      <c r="I54" s="821">
        <v>2</v>
      </c>
      <c r="J54" s="356"/>
      <c r="K54" s="356" t="s">
        <v>2958</v>
      </c>
      <c r="L54" s="824"/>
      <c r="M54" s="822" t="s">
        <v>1580</v>
      </c>
      <c r="N54" s="1026">
        <v>11</v>
      </c>
      <c r="O54" s="821">
        <v>17</v>
      </c>
      <c r="Z54" s="356">
        <v>11</v>
      </c>
    </row>
    <row r="55" spans="1:29" ht="139.35" customHeight="1">
      <c r="A55" s="821">
        <v>96</v>
      </c>
      <c r="B55" s="356" t="s">
        <v>985</v>
      </c>
      <c r="C55" s="356" t="s">
        <v>5359</v>
      </c>
      <c r="D55" s="356" t="s">
        <v>5360</v>
      </c>
      <c r="E55" s="356" t="s">
        <v>5361</v>
      </c>
      <c r="F55" s="356" t="s">
        <v>5362</v>
      </c>
      <c r="H55" s="1050"/>
      <c r="I55" s="821">
        <v>2</v>
      </c>
      <c r="J55" s="356"/>
      <c r="K55" s="356" t="s">
        <v>2958</v>
      </c>
      <c r="L55" s="824"/>
      <c r="M55" s="822" t="s">
        <v>89</v>
      </c>
      <c r="N55" s="1026">
        <v>40</v>
      </c>
      <c r="O55" s="821">
        <v>16</v>
      </c>
      <c r="Z55" s="356">
        <v>40</v>
      </c>
    </row>
    <row r="56" spans="1:29" ht="141.6" customHeight="1">
      <c r="A56" s="821">
        <v>44</v>
      </c>
      <c r="B56" s="356" t="s">
        <v>985</v>
      </c>
      <c r="C56" s="356" t="s">
        <v>4523</v>
      </c>
      <c r="D56" s="356" t="s">
        <v>2292</v>
      </c>
      <c r="E56" s="356" t="s">
        <v>6009</v>
      </c>
      <c r="F56" s="356" t="s">
        <v>6010</v>
      </c>
      <c r="I56" s="821">
        <v>2</v>
      </c>
      <c r="J56" s="356"/>
      <c r="K56" s="356" t="s">
        <v>2958</v>
      </c>
      <c r="L56" s="824"/>
      <c r="M56" s="822" t="s">
        <v>217</v>
      </c>
      <c r="N56" s="1026">
        <f>VLOOKUP(E56,'Sprint 1 Backlog (with Prio)'!$E$3:$N$1048576,10,0)</f>
        <v>57</v>
      </c>
      <c r="O56" s="821">
        <v>3</v>
      </c>
      <c r="Z56" s="356">
        <v>57</v>
      </c>
    </row>
    <row r="57" spans="1:29" ht="43.5" customHeight="1">
      <c r="A57" s="821">
        <v>52</v>
      </c>
      <c r="B57" s="356" t="s">
        <v>985</v>
      </c>
      <c r="C57" s="356" t="s">
        <v>526</v>
      </c>
      <c r="D57" s="356" t="s">
        <v>2186</v>
      </c>
      <c r="E57" s="356" t="s">
        <v>4529</v>
      </c>
      <c r="F57" s="356" t="s">
        <v>4530</v>
      </c>
      <c r="I57" s="821">
        <v>2</v>
      </c>
      <c r="J57" s="356"/>
      <c r="K57" s="356" t="s">
        <v>2958</v>
      </c>
      <c r="L57" s="824"/>
      <c r="M57" s="822" t="s">
        <v>4531</v>
      </c>
      <c r="N57" s="1026">
        <v>0</v>
      </c>
      <c r="O57" s="821">
        <v>4</v>
      </c>
      <c r="Z57" s="356">
        <v>0</v>
      </c>
    </row>
    <row r="58" spans="1:29" ht="87" customHeight="1">
      <c r="A58" s="821">
        <v>59</v>
      </c>
      <c r="B58" s="356" t="s">
        <v>985</v>
      </c>
      <c r="C58" s="356" t="s">
        <v>1948</v>
      </c>
      <c r="D58" s="356" t="s">
        <v>2186</v>
      </c>
      <c r="E58" s="356" t="s">
        <v>4544</v>
      </c>
      <c r="F58" s="356" t="s">
        <v>4545</v>
      </c>
      <c r="I58" s="821">
        <v>2</v>
      </c>
      <c r="J58" s="356"/>
      <c r="K58" s="356" t="s">
        <v>2958</v>
      </c>
      <c r="L58" s="824"/>
      <c r="M58" s="822" t="s">
        <v>4531</v>
      </c>
      <c r="N58" s="1026">
        <v>0</v>
      </c>
      <c r="O58" s="821">
        <v>5</v>
      </c>
      <c r="Z58" s="356">
        <v>0</v>
      </c>
    </row>
    <row r="59" spans="1:29" ht="43.5" customHeight="1">
      <c r="A59" s="821">
        <v>63</v>
      </c>
      <c r="B59" s="356" t="s">
        <v>985</v>
      </c>
      <c r="C59" s="356" t="s">
        <v>2042</v>
      </c>
      <c r="D59" s="356" t="s">
        <v>2042</v>
      </c>
      <c r="E59" s="356" t="s">
        <v>407</v>
      </c>
      <c r="F59" s="356" t="s">
        <v>408</v>
      </c>
      <c r="I59" s="821">
        <v>2</v>
      </c>
      <c r="J59" s="356"/>
      <c r="K59" s="356" t="s">
        <v>2958</v>
      </c>
      <c r="L59" s="824"/>
      <c r="M59" s="822" t="s">
        <v>217</v>
      </c>
      <c r="N59" s="1026">
        <v>789</v>
      </c>
      <c r="O59" s="821">
        <v>6</v>
      </c>
      <c r="Z59" s="356">
        <v>789</v>
      </c>
    </row>
    <row r="60" spans="1:29" ht="72.599999999999994" customHeight="1">
      <c r="A60" s="821">
        <v>121</v>
      </c>
      <c r="B60" s="356" t="s">
        <v>985</v>
      </c>
      <c r="C60" s="356" t="s">
        <v>526</v>
      </c>
      <c r="D60" s="356" t="s">
        <v>2188</v>
      </c>
      <c r="E60" s="356" t="s">
        <v>1598</v>
      </c>
      <c r="F60" s="356" t="s">
        <v>2189</v>
      </c>
      <c r="I60" s="821">
        <v>2</v>
      </c>
      <c r="J60" s="356"/>
      <c r="K60" s="356" t="s">
        <v>2958</v>
      </c>
      <c r="L60" s="824"/>
      <c r="M60" s="822" t="s">
        <v>217</v>
      </c>
      <c r="N60" s="1026">
        <v>0</v>
      </c>
      <c r="O60" s="821">
        <v>38</v>
      </c>
      <c r="Z60" s="356">
        <v>0</v>
      </c>
    </row>
    <row r="61" spans="1:29" ht="58.35" customHeight="1">
      <c r="A61" s="821">
        <v>84</v>
      </c>
      <c r="B61" s="356" t="s">
        <v>985</v>
      </c>
      <c r="C61" s="356" t="s">
        <v>5365</v>
      </c>
      <c r="D61" s="356" t="s">
        <v>5366</v>
      </c>
      <c r="E61" s="356" t="s">
        <v>2103</v>
      </c>
      <c r="F61" s="356" t="s">
        <v>2104</v>
      </c>
      <c r="I61" s="821">
        <v>2</v>
      </c>
      <c r="J61" s="356"/>
      <c r="K61" s="356" t="s">
        <v>2958</v>
      </c>
      <c r="L61" s="824"/>
      <c r="M61" s="822" t="s">
        <v>1580</v>
      </c>
      <c r="N61" s="1026">
        <v>150</v>
      </c>
      <c r="O61" s="821">
        <v>11</v>
      </c>
      <c r="Z61" s="356">
        <v>150</v>
      </c>
    </row>
    <row r="62" spans="1:29" ht="58.35" customHeight="1">
      <c r="A62" s="821">
        <v>120</v>
      </c>
      <c r="B62" s="356" t="s">
        <v>985</v>
      </c>
      <c r="C62" s="356" t="s">
        <v>526</v>
      </c>
      <c r="D62" s="356" t="s">
        <v>2188</v>
      </c>
      <c r="E62" s="356" t="s">
        <v>2190</v>
      </c>
      <c r="F62" s="356" t="s">
        <v>2191</v>
      </c>
      <c r="I62" s="821">
        <v>2</v>
      </c>
      <c r="J62" s="356"/>
      <c r="K62" s="356" t="s">
        <v>2958</v>
      </c>
      <c r="L62" s="824"/>
      <c r="M62" s="822" t="s">
        <v>293</v>
      </c>
      <c r="N62" s="1026">
        <v>0</v>
      </c>
      <c r="O62" s="821">
        <v>37</v>
      </c>
      <c r="Z62" s="356">
        <v>0</v>
      </c>
    </row>
    <row r="63" spans="1:29" ht="43.5" customHeight="1">
      <c r="A63" s="821">
        <v>90</v>
      </c>
      <c r="B63" s="356" t="s">
        <v>985</v>
      </c>
      <c r="C63" s="356" t="s">
        <v>526</v>
      </c>
      <c r="D63" s="356" t="s">
        <v>2188</v>
      </c>
      <c r="E63" s="356" t="s">
        <v>5189</v>
      </c>
      <c r="F63" s="356" t="s">
        <v>5190</v>
      </c>
      <c r="I63" s="821">
        <v>2</v>
      </c>
      <c r="J63" s="356"/>
      <c r="K63" s="356" t="s">
        <v>2958</v>
      </c>
      <c r="L63" s="824"/>
      <c r="M63" s="822" t="s">
        <v>89</v>
      </c>
      <c r="N63" s="1026">
        <v>10</v>
      </c>
      <c r="O63" s="821">
        <v>13</v>
      </c>
      <c r="R63" s="356" t="s">
        <v>5192</v>
      </c>
      <c r="S63" s="356">
        <v>1</v>
      </c>
      <c r="Z63" s="356">
        <v>10</v>
      </c>
      <c r="AC63" s="356" t="s">
        <v>6231</v>
      </c>
    </row>
    <row r="64" spans="1:29" ht="72.599999999999994" customHeight="1">
      <c r="A64" s="821">
        <v>92</v>
      </c>
      <c r="B64" s="356" t="s">
        <v>985</v>
      </c>
      <c r="C64" s="356" t="s">
        <v>4523</v>
      </c>
      <c r="D64" s="356" t="s">
        <v>2188</v>
      </c>
      <c r="E64" s="356" t="s">
        <v>4524</v>
      </c>
      <c r="F64" s="356" t="s">
        <v>4525</v>
      </c>
      <c r="I64" s="821">
        <v>2</v>
      </c>
      <c r="J64" s="356"/>
      <c r="K64" s="356" t="s">
        <v>2958</v>
      </c>
      <c r="L64" s="824"/>
      <c r="M64" s="822" t="s">
        <v>1580</v>
      </c>
      <c r="N64" s="1026">
        <v>0</v>
      </c>
      <c r="O64" s="821">
        <v>14</v>
      </c>
      <c r="Z64" s="356">
        <v>0</v>
      </c>
      <c r="AC64" s="356" t="s">
        <v>6232</v>
      </c>
    </row>
    <row r="65" spans="1:29" ht="72.599999999999994" customHeight="1">
      <c r="A65" s="821">
        <v>107</v>
      </c>
      <c r="B65" s="356" t="s">
        <v>985</v>
      </c>
      <c r="C65" s="356" t="s">
        <v>5200</v>
      </c>
      <c r="D65" s="356" t="s">
        <v>2163</v>
      </c>
      <c r="E65" s="356" t="s">
        <v>5201</v>
      </c>
      <c r="F65" s="356" t="s">
        <v>5202</v>
      </c>
      <c r="I65" s="821">
        <v>2</v>
      </c>
      <c r="J65" s="356"/>
      <c r="K65" s="356" t="s">
        <v>2958</v>
      </c>
      <c r="L65" s="824"/>
      <c r="M65" s="822" t="s">
        <v>1580</v>
      </c>
      <c r="N65" s="1026">
        <f>VLOOKUP(E65,'Sprint 1 Backlog (with Prio)'!$E$3:$N$1048576,10,0)</f>
        <v>10</v>
      </c>
      <c r="O65" s="821">
        <v>24</v>
      </c>
      <c r="R65" s="356" t="s">
        <v>1999</v>
      </c>
      <c r="Z65" s="356">
        <v>18.5</v>
      </c>
    </row>
    <row r="66" spans="1:29" ht="145.35" customHeight="1">
      <c r="A66" s="821">
        <v>2</v>
      </c>
      <c r="B66" s="356" t="s">
        <v>985</v>
      </c>
      <c r="C66" s="356" t="s">
        <v>1948</v>
      </c>
      <c r="D66" s="356" t="s">
        <v>4559</v>
      </c>
      <c r="E66" s="356" t="s">
        <v>1065</v>
      </c>
      <c r="F66" s="356" t="s">
        <v>1066</v>
      </c>
      <c r="I66" s="821">
        <v>2</v>
      </c>
      <c r="J66" s="356"/>
      <c r="K66" s="356" t="s">
        <v>2511</v>
      </c>
      <c r="L66" s="824"/>
      <c r="M66" s="822" t="s">
        <v>4531</v>
      </c>
      <c r="N66" s="1026">
        <v>13</v>
      </c>
      <c r="O66" s="821">
        <v>0</v>
      </c>
      <c r="Z66" s="356">
        <v>13</v>
      </c>
    </row>
    <row r="67" spans="1:29" ht="188.85" customHeight="1">
      <c r="A67" s="821">
        <v>3</v>
      </c>
      <c r="B67" s="356" t="s">
        <v>985</v>
      </c>
      <c r="C67" s="356" t="s">
        <v>526</v>
      </c>
      <c r="D67" s="356" t="s">
        <v>2188</v>
      </c>
      <c r="E67" s="356" t="s">
        <v>4188</v>
      </c>
      <c r="F67" s="356" t="s">
        <v>4188</v>
      </c>
      <c r="I67" s="821">
        <v>2</v>
      </c>
      <c r="J67" s="356"/>
      <c r="K67" s="356" t="s">
        <v>2511</v>
      </c>
      <c r="L67" s="824"/>
      <c r="M67" s="822" t="s">
        <v>1580</v>
      </c>
      <c r="N67" s="1026">
        <v>0</v>
      </c>
      <c r="O67" s="821">
        <v>0</v>
      </c>
      <c r="Z67" s="356">
        <v>0</v>
      </c>
      <c r="AC67" s="356" t="s">
        <v>6233</v>
      </c>
    </row>
    <row r="68" spans="1:29" ht="246.6" customHeight="1">
      <c r="A68" s="821">
        <v>4</v>
      </c>
      <c r="B68" s="356" t="s">
        <v>985</v>
      </c>
      <c r="C68" s="356" t="s">
        <v>526</v>
      </c>
      <c r="D68" s="356" t="s">
        <v>2159</v>
      </c>
      <c r="E68" s="356" t="s">
        <v>1249</v>
      </c>
      <c r="F68" s="356" t="s">
        <v>1247</v>
      </c>
      <c r="I68" s="821">
        <v>2</v>
      </c>
      <c r="J68" s="356"/>
      <c r="K68" s="356" t="s">
        <v>2511</v>
      </c>
      <c r="L68" s="824"/>
      <c r="M68" s="822" t="s">
        <v>555</v>
      </c>
      <c r="N68" s="1026">
        <v>0</v>
      </c>
      <c r="O68" s="821">
        <v>0</v>
      </c>
      <c r="Z68" s="356">
        <v>0</v>
      </c>
    </row>
    <row r="69" spans="1:29" ht="101.85" customHeight="1">
      <c r="A69" s="821">
        <v>5</v>
      </c>
      <c r="B69" s="356" t="s">
        <v>985</v>
      </c>
      <c r="C69" s="356" t="s">
        <v>1948</v>
      </c>
      <c r="D69" s="356" t="s">
        <v>5467</v>
      </c>
      <c r="E69" s="356" t="s">
        <v>1241</v>
      </c>
      <c r="F69" s="356" t="s">
        <v>558</v>
      </c>
      <c r="I69" s="821">
        <v>2</v>
      </c>
      <c r="J69" s="356"/>
      <c r="K69" s="356" t="s">
        <v>2511</v>
      </c>
      <c r="L69" s="824"/>
      <c r="M69" s="822" t="s">
        <v>1580</v>
      </c>
      <c r="N69" s="1026">
        <v>10</v>
      </c>
      <c r="O69" s="821">
        <v>0</v>
      </c>
      <c r="Z69" s="356">
        <v>171</v>
      </c>
    </row>
    <row r="70" spans="1:29" ht="101.85" customHeight="1">
      <c r="A70" s="821">
        <v>6</v>
      </c>
      <c r="B70" s="356" t="s">
        <v>985</v>
      </c>
      <c r="C70" s="356" t="s">
        <v>526</v>
      </c>
      <c r="D70" s="356" t="s">
        <v>2188</v>
      </c>
      <c r="E70" s="356" t="s">
        <v>1572</v>
      </c>
      <c r="F70" s="356" t="s">
        <v>1573</v>
      </c>
      <c r="I70" s="821">
        <v>2</v>
      </c>
      <c r="J70" s="356"/>
      <c r="K70" s="356" t="s">
        <v>2511</v>
      </c>
      <c r="L70" s="824"/>
      <c r="M70" s="822" t="s">
        <v>1580</v>
      </c>
      <c r="N70" s="1026">
        <v>0</v>
      </c>
      <c r="O70" s="821">
        <v>0</v>
      </c>
      <c r="Z70" s="356">
        <v>0</v>
      </c>
    </row>
    <row r="71" spans="1:29" ht="101.85" customHeight="1">
      <c r="A71" s="821">
        <v>7</v>
      </c>
      <c r="B71" s="356" t="s">
        <v>985</v>
      </c>
      <c r="C71" s="356" t="s">
        <v>526</v>
      </c>
      <c r="D71" s="356" t="s">
        <v>4559</v>
      </c>
      <c r="E71" s="356" t="s">
        <v>1965</v>
      </c>
      <c r="F71" s="356" t="s">
        <v>1966</v>
      </c>
      <c r="I71" s="821">
        <v>2</v>
      </c>
      <c r="J71" s="356"/>
      <c r="K71" s="356" t="s">
        <v>2511</v>
      </c>
      <c r="L71" s="824"/>
      <c r="M71" s="822" t="s">
        <v>1580</v>
      </c>
      <c r="N71" s="1026">
        <v>0</v>
      </c>
      <c r="O71" s="821">
        <v>0</v>
      </c>
      <c r="Z71" s="356">
        <v>0</v>
      </c>
    </row>
    <row r="72" spans="1:29" ht="179.1" customHeight="1">
      <c r="A72" s="821">
        <v>8</v>
      </c>
      <c r="B72" s="356" t="s">
        <v>985</v>
      </c>
      <c r="C72" s="356" t="s">
        <v>526</v>
      </c>
      <c r="D72" s="356" t="s">
        <v>2188</v>
      </c>
      <c r="E72" s="356" t="s">
        <v>2015</v>
      </c>
      <c r="F72" s="356" t="s">
        <v>2016</v>
      </c>
      <c r="I72" s="821">
        <v>2</v>
      </c>
      <c r="J72" s="356"/>
      <c r="K72" s="356" t="s">
        <v>2511</v>
      </c>
      <c r="L72" s="824"/>
      <c r="M72" s="822" t="s">
        <v>1580</v>
      </c>
      <c r="N72" s="1026">
        <v>0</v>
      </c>
      <c r="O72" s="821">
        <v>0</v>
      </c>
      <c r="Z72" s="356">
        <v>0</v>
      </c>
    </row>
    <row r="73" spans="1:29" ht="43.5" customHeight="1">
      <c r="A73" s="821">
        <v>9</v>
      </c>
      <c r="B73" s="356" t="s">
        <v>985</v>
      </c>
      <c r="C73" s="356" t="s">
        <v>1948</v>
      </c>
      <c r="D73" s="356" t="s">
        <v>5219</v>
      </c>
      <c r="E73" s="356" t="s">
        <v>2040</v>
      </c>
      <c r="F73" s="356" t="s">
        <v>2041</v>
      </c>
      <c r="I73" s="821">
        <v>2</v>
      </c>
      <c r="J73" s="356"/>
      <c r="K73" s="356" t="s">
        <v>2511</v>
      </c>
      <c r="L73" s="824"/>
      <c r="M73" s="822" t="s">
        <v>1580</v>
      </c>
      <c r="N73" s="1026">
        <v>0</v>
      </c>
      <c r="O73" s="821">
        <v>0</v>
      </c>
      <c r="Z73" s="356">
        <v>32</v>
      </c>
    </row>
    <row r="74" spans="1:29" ht="43.5" customHeight="1">
      <c r="A74" s="821">
        <v>10</v>
      </c>
      <c r="B74" s="356" t="s">
        <v>985</v>
      </c>
      <c r="C74" s="356" t="s">
        <v>1948</v>
      </c>
      <c r="D74" s="356" t="s">
        <v>2208</v>
      </c>
      <c r="E74" s="356" t="s">
        <v>2085</v>
      </c>
      <c r="F74" s="356" t="s">
        <v>2086</v>
      </c>
      <c r="I74" s="821">
        <v>2</v>
      </c>
      <c r="J74" s="356"/>
      <c r="K74" s="356" t="s">
        <v>2511</v>
      </c>
      <c r="L74" s="824"/>
      <c r="M74" s="822" t="s">
        <v>1580</v>
      </c>
      <c r="N74" s="1026">
        <v>0</v>
      </c>
      <c r="O74" s="821">
        <v>0</v>
      </c>
      <c r="Z74" s="356">
        <v>0</v>
      </c>
    </row>
    <row r="75" spans="1:29" ht="116.1" customHeight="1">
      <c r="A75" s="821">
        <v>11</v>
      </c>
      <c r="B75" s="356" t="s">
        <v>985</v>
      </c>
      <c r="C75" s="356" t="s">
        <v>5359</v>
      </c>
      <c r="D75" s="356" t="s">
        <v>2208</v>
      </c>
      <c r="E75" s="356" t="s">
        <v>2098</v>
      </c>
      <c r="F75" s="356" t="s">
        <v>6234</v>
      </c>
      <c r="I75" s="821">
        <v>2</v>
      </c>
      <c r="J75" s="356"/>
      <c r="K75" s="356" t="s">
        <v>2511</v>
      </c>
      <c r="L75" s="824"/>
      <c r="M75" s="822" t="s">
        <v>1580</v>
      </c>
      <c r="N75" s="1026">
        <v>0</v>
      </c>
      <c r="O75" s="821">
        <v>0</v>
      </c>
    </row>
    <row r="76" spans="1:29" ht="101.85" customHeight="1">
      <c r="A76" s="821">
        <v>12</v>
      </c>
      <c r="B76" s="356" t="s">
        <v>985</v>
      </c>
      <c r="C76" s="356" t="s">
        <v>526</v>
      </c>
      <c r="D76" s="356" t="s">
        <v>2208</v>
      </c>
      <c r="E76" s="356" t="s">
        <v>1919</v>
      </c>
      <c r="F76" s="356" t="s">
        <v>2107</v>
      </c>
      <c r="I76" s="821">
        <v>2</v>
      </c>
      <c r="J76" s="356"/>
      <c r="K76" s="356" t="s">
        <v>2511</v>
      </c>
      <c r="L76" s="824"/>
      <c r="M76" s="822" t="s">
        <v>217</v>
      </c>
      <c r="N76" s="1026">
        <v>0</v>
      </c>
      <c r="O76" s="821">
        <v>0</v>
      </c>
    </row>
    <row r="77" spans="1:29" ht="43.5">
      <c r="A77" s="821">
        <v>13</v>
      </c>
      <c r="B77" s="356" t="s">
        <v>985</v>
      </c>
      <c r="C77" s="356" t="s">
        <v>526</v>
      </c>
      <c r="D77" s="356" t="s">
        <v>2188</v>
      </c>
      <c r="E77" s="356" t="s">
        <v>2124</v>
      </c>
      <c r="F77" s="356" t="s">
        <v>2125</v>
      </c>
      <c r="I77" s="821">
        <v>2</v>
      </c>
      <c r="J77" s="356"/>
      <c r="K77" s="356" t="s">
        <v>2511</v>
      </c>
      <c r="L77" s="824"/>
      <c r="M77" s="822" t="s">
        <v>1580</v>
      </c>
      <c r="N77" s="1026">
        <v>0</v>
      </c>
      <c r="O77" s="821">
        <v>0</v>
      </c>
    </row>
    <row r="78" spans="1:29" ht="29.1">
      <c r="A78" s="821">
        <v>14</v>
      </c>
      <c r="B78" s="356" t="s">
        <v>985</v>
      </c>
      <c r="C78" s="356" t="s">
        <v>1948</v>
      </c>
      <c r="D78" s="356" t="s">
        <v>2188</v>
      </c>
      <c r="E78" s="356" t="s">
        <v>5924</v>
      </c>
      <c r="F78" s="356" t="s">
        <v>5925</v>
      </c>
      <c r="I78" s="821">
        <v>2</v>
      </c>
      <c r="J78" s="356"/>
      <c r="K78" s="356" t="s">
        <v>2511</v>
      </c>
      <c r="L78" s="824"/>
      <c r="M78" s="822" t="s">
        <v>1580</v>
      </c>
      <c r="N78" s="1026">
        <v>0</v>
      </c>
      <c r="O78" s="821">
        <v>0</v>
      </c>
    </row>
    <row r="79" spans="1:29" ht="29.1">
      <c r="A79" s="821">
        <v>15</v>
      </c>
      <c r="B79" s="356" t="s">
        <v>985</v>
      </c>
      <c r="C79" s="356" t="s">
        <v>1948</v>
      </c>
      <c r="D79" s="356" t="s">
        <v>5467</v>
      </c>
      <c r="E79" s="356" t="s">
        <v>2136</v>
      </c>
      <c r="F79" s="356" t="s">
        <v>2137</v>
      </c>
      <c r="I79" s="821">
        <v>2</v>
      </c>
      <c r="J79" s="356"/>
      <c r="K79" s="356" t="s">
        <v>2511</v>
      </c>
      <c r="L79" s="824"/>
      <c r="M79" s="822" t="s">
        <v>1580</v>
      </c>
      <c r="N79" s="1026">
        <v>0</v>
      </c>
      <c r="O79" s="821">
        <v>0</v>
      </c>
    </row>
    <row r="80" spans="1:29">
      <c r="A80" s="821">
        <v>16</v>
      </c>
      <c r="B80" s="356" t="s">
        <v>985</v>
      </c>
      <c r="C80" s="356" t="s">
        <v>1948</v>
      </c>
      <c r="D80" s="356" t="s">
        <v>2188</v>
      </c>
      <c r="E80" s="356" t="s">
        <v>5929</v>
      </c>
      <c r="I80" s="821">
        <v>2</v>
      </c>
      <c r="J80" s="356" t="s">
        <v>47</v>
      </c>
      <c r="K80" s="356" t="s">
        <v>2511</v>
      </c>
      <c r="L80" s="824"/>
      <c r="M80" s="822" t="s">
        <v>1580</v>
      </c>
      <c r="N80" s="1026">
        <v>0</v>
      </c>
      <c r="O80" s="821">
        <v>0</v>
      </c>
    </row>
    <row r="81" spans="1:19" ht="29.1">
      <c r="A81" s="821">
        <v>17</v>
      </c>
      <c r="B81" s="356" t="s">
        <v>985</v>
      </c>
      <c r="C81" s="356" t="s">
        <v>1948</v>
      </c>
      <c r="D81" s="356" t="s">
        <v>2188</v>
      </c>
      <c r="E81" s="356" t="s">
        <v>5934</v>
      </c>
      <c r="I81" s="821">
        <v>2</v>
      </c>
      <c r="J81" s="356"/>
      <c r="K81" s="356" t="s">
        <v>2511</v>
      </c>
      <c r="L81" s="824"/>
      <c r="M81" s="822" t="s">
        <v>4531</v>
      </c>
      <c r="N81" s="1026">
        <v>0</v>
      </c>
      <c r="O81" s="821">
        <v>0</v>
      </c>
    </row>
    <row r="82" spans="1:19" ht="72.599999999999994">
      <c r="A82" s="821">
        <v>106</v>
      </c>
      <c r="B82" s="356" t="s">
        <v>985</v>
      </c>
      <c r="C82" s="356" t="s">
        <v>526</v>
      </c>
      <c r="D82" s="356" t="s">
        <v>2192</v>
      </c>
      <c r="E82" s="356" t="s">
        <v>6085</v>
      </c>
      <c r="F82" s="786" t="s">
        <v>6086</v>
      </c>
      <c r="G82" s="356"/>
      <c r="I82" s="821">
        <v>2</v>
      </c>
      <c r="J82" s="356" t="s">
        <v>6235</v>
      </c>
      <c r="K82" s="356" t="s">
        <v>2958</v>
      </c>
      <c r="L82" s="785">
        <v>45989</v>
      </c>
      <c r="M82" s="822" t="s">
        <v>6088</v>
      </c>
      <c r="N82" s="1026">
        <v>24</v>
      </c>
      <c r="O82" s="821">
        <v>23</v>
      </c>
      <c r="Q82" s="356"/>
      <c r="R82" s="356" t="s">
        <v>1964</v>
      </c>
    </row>
    <row r="83" spans="1:19" ht="72.599999999999994">
      <c r="A83" s="821">
        <v>108</v>
      </c>
      <c r="B83" s="356" t="s">
        <v>985</v>
      </c>
      <c r="C83" s="356" t="s">
        <v>526</v>
      </c>
      <c r="D83" s="356" t="s">
        <v>2192</v>
      </c>
      <c r="E83" s="356" t="s">
        <v>6091</v>
      </c>
      <c r="F83" s="356" t="s">
        <v>1996</v>
      </c>
      <c r="G83" s="356"/>
      <c r="I83" s="821">
        <v>2</v>
      </c>
      <c r="J83" s="356" t="s">
        <v>6236</v>
      </c>
      <c r="K83" s="356" t="s">
        <v>2958</v>
      </c>
      <c r="L83" s="785">
        <v>45989</v>
      </c>
      <c r="M83" s="822" t="s">
        <v>293</v>
      </c>
      <c r="N83" s="1026">
        <v>13</v>
      </c>
      <c r="O83" s="821">
        <v>25</v>
      </c>
      <c r="Q83" s="356"/>
      <c r="R83" s="356" t="s">
        <v>1527</v>
      </c>
    </row>
    <row r="84" spans="1:19" ht="57.95">
      <c r="A84" s="821">
        <v>110</v>
      </c>
      <c r="B84" s="356" t="s">
        <v>985</v>
      </c>
      <c r="C84" s="356" t="s">
        <v>526</v>
      </c>
      <c r="D84" s="356" t="s">
        <v>2192</v>
      </c>
      <c r="E84" s="356" t="s">
        <v>6094</v>
      </c>
      <c r="F84" s="356" t="s">
        <v>1954</v>
      </c>
      <c r="G84" s="356"/>
      <c r="I84" s="821">
        <v>2</v>
      </c>
      <c r="J84" s="356" t="s">
        <v>6236</v>
      </c>
      <c r="K84" s="356" t="s">
        <v>2958</v>
      </c>
      <c r="L84" s="785">
        <v>45989</v>
      </c>
      <c r="M84" s="822" t="s">
        <v>293</v>
      </c>
      <c r="N84" s="1025">
        <v>0</v>
      </c>
      <c r="O84" s="821">
        <v>27</v>
      </c>
      <c r="Q84" s="356"/>
      <c r="R84" s="356" t="s">
        <v>1984</v>
      </c>
    </row>
    <row r="85" spans="1:19" ht="43.5">
      <c r="A85" s="821">
        <v>111</v>
      </c>
      <c r="B85" s="356" t="s">
        <v>985</v>
      </c>
      <c r="C85" s="356" t="s">
        <v>526</v>
      </c>
      <c r="D85" s="356" t="s">
        <v>2192</v>
      </c>
      <c r="E85" s="356" t="s">
        <v>6098</v>
      </c>
      <c r="F85" s="356" t="s">
        <v>1975</v>
      </c>
      <c r="G85" s="356"/>
      <c r="I85" s="821">
        <v>2</v>
      </c>
      <c r="J85" s="356" t="s">
        <v>762</v>
      </c>
      <c r="K85" s="356" t="s">
        <v>2958</v>
      </c>
      <c r="L85" s="785">
        <v>45989</v>
      </c>
      <c r="M85" s="822" t="s">
        <v>293</v>
      </c>
      <c r="N85" s="1025">
        <v>0</v>
      </c>
      <c r="O85" s="821">
        <v>28</v>
      </c>
      <c r="Q85" s="356"/>
      <c r="R85" s="356" t="s">
        <v>5845</v>
      </c>
    </row>
    <row r="86" spans="1:19" ht="72.599999999999994">
      <c r="A86" s="821">
        <v>112</v>
      </c>
      <c r="B86" s="356" t="s">
        <v>985</v>
      </c>
      <c r="C86" s="356" t="s">
        <v>526</v>
      </c>
      <c r="D86" s="356" t="s">
        <v>2192</v>
      </c>
      <c r="E86" s="356" t="s">
        <v>6101</v>
      </c>
      <c r="F86" s="356" t="s">
        <v>6102</v>
      </c>
      <c r="G86" s="356"/>
      <c r="I86" s="821">
        <v>2</v>
      </c>
      <c r="J86" s="356" t="s">
        <v>293</v>
      </c>
      <c r="K86" s="356" t="s">
        <v>2958</v>
      </c>
      <c r="L86" s="785">
        <v>45989</v>
      </c>
      <c r="M86" s="822" t="s">
        <v>293</v>
      </c>
      <c r="N86" s="356">
        <v>0</v>
      </c>
      <c r="O86" s="821">
        <v>29</v>
      </c>
      <c r="Q86" s="356"/>
      <c r="R86" s="356" t="s">
        <v>1556</v>
      </c>
    </row>
    <row r="87" spans="1:19" ht="72.599999999999994">
      <c r="A87" s="821">
        <v>113</v>
      </c>
      <c r="B87" s="356" t="s">
        <v>985</v>
      </c>
      <c r="C87" s="356" t="s">
        <v>526</v>
      </c>
      <c r="D87" s="356" t="s">
        <v>2192</v>
      </c>
      <c r="E87" s="356" t="s">
        <v>6104</v>
      </c>
      <c r="F87" s="356" t="s">
        <v>6105</v>
      </c>
      <c r="G87" s="356"/>
      <c r="I87" s="821">
        <v>2</v>
      </c>
      <c r="J87" s="356" t="s">
        <v>6236</v>
      </c>
      <c r="K87" s="356" t="s">
        <v>2958</v>
      </c>
      <c r="L87" s="785">
        <v>45989</v>
      </c>
      <c r="M87" s="822" t="s">
        <v>293</v>
      </c>
      <c r="N87" s="821">
        <v>8</v>
      </c>
      <c r="O87" s="821">
        <v>30</v>
      </c>
      <c r="Q87" s="356"/>
      <c r="R87" s="356" t="s">
        <v>5846</v>
      </c>
    </row>
    <row r="88" spans="1:19" ht="144.94999999999999">
      <c r="A88" s="821">
        <v>114</v>
      </c>
      <c r="B88" s="356" t="s">
        <v>985</v>
      </c>
      <c r="C88" s="356" t="s">
        <v>526</v>
      </c>
      <c r="D88" s="356" t="s">
        <v>2192</v>
      </c>
      <c r="E88" s="356" t="s">
        <v>2197</v>
      </c>
      <c r="F88" s="356" t="s">
        <v>1991</v>
      </c>
      <c r="G88" s="356"/>
      <c r="I88" s="821">
        <v>2</v>
      </c>
      <c r="J88" s="356" t="s">
        <v>293</v>
      </c>
      <c r="K88" s="356" t="s">
        <v>2958</v>
      </c>
      <c r="L88" s="785"/>
      <c r="M88" s="822" t="s">
        <v>293</v>
      </c>
      <c r="N88" s="821">
        <v>0</v>
      </c>
      <c r="O88" s="821">
        <v>31</v>
      </c>
      <c r="Q88" s="356"/>
    </row>
    <row r="89" spans="1:19" ht="188.45">
      <c r="A89" s="821">
        <v>115</v>
      </c>
      <c r="B89" s="356" t="s">
        <v>985</v>
      </c>
      <c r="C89" s="356" t="s">
        <v>1948</v>
      </c>
      <c r="D89" s="356" t="s">
        <v>2192</v>
      </c>
      <c r="E89" s="356" t="s">
        <v>2195</v>
      </c>
      <c r="F89" s="356" t="s">
        <v>2196</v>
      </c>
      <c r="G89" s="356"/>
      <c r="I89" s="821">
        <v>2</v>
      </c>
      <c r="J89" s="356" t="s">
        <v>6236</v>
      </c>
      <c r="K89" s="356" t="s">
        <v>2958</v>
      </c>
      <c r="L89" s="785">
        <v>45989</v>
      </c>
      <c r="M89" s="822" t="s">
        <v>1580</v>
      </c>
      <c r="N89" s="821">
        <v>0</v>
      </c>
      <c r="O89" s="821">
        <v>32</v>
      </c>
      <c r="Q89" s="356"/>
    </row>
    <row r="90" spans="1:19" ht="72.599999999999994">
      <c r="A90" s="821" t="s">
        <v>6237</v>
      </c>
      <c r="B90" s="356" t="s">
        <v>985</v>
      </c>
      <c r="C90" s="356" t="s">
        <v>1948</v>
      </c>
      <c r="D90" s="356" t="s">
        <v>2192</v>
      </c>
      <c r="E90" s="356" t="s">
        <v>2090</v>
      </c>
      <c r="F90" s="356" t="s">
        <v>2091</v>
      </c>
      <c r="G90" s="821"/>
      <c r="I90" s="821">
        <v>2</v>
      </c>
      <c r="J90" s="356" t="s">
        <v>47</v>
      </c>
      <c r="K90" s="356" t="s">
        <v>2511</v>
      </c>
      <c r="L90" s="824"/>
      <c r="M90" s="822" t="s">
        <v>1580</v>
      </c>
      <c r="N90" s="821">
        <v>0</v>
      </c>
      <c r="O90" s="821">
        <v>0</v>
      </c>
      <c r="S90" s="821"/>
    </row>
    <row r="91" spans="1:19" ht="142.35" customHeight="1">
      <c r="A91" s="821">
        <v>125</v>
      </c>
      <c r="B91" s="356" t="s">
        <v>42</v>
      </c>
      <c r="C91" s="356" t="s">
        <v>5415</v>
      </c>
      <c r="D91" s="356" t="s">
        <v>2254</v>
      </c>
      <c r="E91" s="786" t="s">
        <v>6079</v>
      </c>
      <c r="F91" s="800" t="s">
        <v>5416</v>
      </c>
      <c r="G91" s="800" t="s">
        <v>5417</v>
      </c>
      <c r="H91" s="1035"/>
      <c r="I91" s="821">
        <v>2</v>
      </c>
      <c r="J91" s="822" t="s">
        <v>6238</v>
      </c>
      <c r="K91" s="356" t="s">
        <v>2525</v>
      </c>
      <c r="L91" s="824" t="s">
        <v>6239</v>
      </c>
      <c r="M91" s="822" t="s">
        <v>1167</v>
      </c>
      <c r="N91" s="821">
        <v>10</v>
      </c>
      <c r="O91" s="821" t="s">
        <v>583</v>
      </c>
    </row>
    <row r="92" spans="1:19" ht="57.95">
      <c r="A92" s="821">
        <v>19</v>
      </c>
      <c r="B92" s="356" t="s">
        <v>222</v>
      </c>
      <c r="C92" s="356" t="s">
        <v>5742</v>
      </c>
      <c r="D92" s="356" t="s">
        <v>2151</v>
      </c>
      <c r="E92" s="356" t="s">
        <v>2246</v>
      </c>
      <c r="F92" s="356" t="s">
        <v>2247</v>
      </c>
      <c r="G92" s="822" t="s">
        <v>5884</v>
      </c>
      <c r="H92" s="821" t="s">
        <v>2154</v>
      </c>
      <c r="I92" s="821">
        <v>2</v>
      </c>
      <c r="J92" s="356" t="s">
        <v>1708</v>
      </c>
      <c r="K92" s="356" t="s">
        <v>2511</v>
      </c>
      <c r="M92" s="822" t="s">
        <v>1708</v>
      </c>
      <c r="N92" s="1031">
        <v>22</v>
      </c>
      <c r="O92" s="1031">
        <v>0</v>
      </c>
      <c r="P92" s="1031">
        <v>0</v>
      </c>
      <c r="R92" s="356" t="s">
        <v>5885</v>
      </c>
    </row>
    <row r="93" spans="1:19" ht="57.95">
      <c r="A93" s="821">
        <v>20</v>
      </c>
      <c r="B93" s="356" t="s">
        <v>222</v>
      </c>
      <c r="C93" s="356" t="s">
        <v>5742</v>
      </c>
      <c r="D93" s="356" t="s">
        <v>2151</v>
      </c>
      <c r="E93" s="356" t="s">
        <v>2244</v>
      </c>
      <c r="F93" s="356" t="s">
        <v>2245</v>
      </c>
      <c r="G93" s="822" t="s">
        <v>5889</v>
      </c>
      <c r="H93" s="821" t="s">
        <v>2154</v>
      </c>
      <c r="I93" s="821">
        <v>2</v>
      </c>
      <c r="J93" s="356" t="s">
        <v>1708</v>
      </c>
      <c r="K93" s="356" t="s">
        <v>2511</v>
      </c>
      <c r="M93" s="822" t="s">
        <v>1708</v>
      </c>
      <c r="N93" s="1031">
        <v>10</v>
      </c>
      <c r="O93" s="1031">
        <v>0</v>
      </c>
      <c r="P93" s="1031">
        <v>0</v>
      </c>
      <c r="R93" s="356" t="s">
        <v>5890</v>
      </c>
    </row>
    <row r="94" spans="1:19" ht="57.95">
      <c r="A94" s="821">
        <v>21</v>
      </c>
      <c r="B94" s="356" t="s">
        <v>222</v>
      </c>
      <c r="C94" s="356" t="s">
        <v>5742</v>
      </c>
      <c r="D94" s="356" t="s">
        <v>2151</v>
      </c>
      <c r="E94" s="356" t="s">
        <v>2248</v>
      </c>
      <c r="F94" s="356" t="s">
        <v>2249</v>
      </c>
      <c r="G94" s="822" t="s">
        <v>5892</v>
      </c>
      <c r="H94" s="821" t="s">
        <v>2154</v>
      </c>
      <c r="I94" s="821">
        <v>2</v>
      </c>
      <c r="J94" s="356" t="s">
        <v>1708</v>
      </c>
      <c r="K94" s="356" t="s">
        <v>2511</v>
      </c>
      <c r="M94" s="822" t="s">
        <v>1708</v>
      </c>
      <c r="N94" s="1031">
        <v>10</v>
      </c>
      <c r="O94" s="1031">
        <v>0</v>
      </c>
      <c r="P94" s="1031">
        <v>0</v>
      </c>
      <c r="R94" s="356" t="s">
        <v>5893</v>
      </c>
    </row>
    <row r="95" spans="1:19" ht="134.85" customHeight="1">
      <c r="A95" s="821">
        <v>29</v>
      </c>
      <c r="B95" s="356" t="s">
        <v>222</v>
      </c>
      <c r="C95" s="356" t="s">
        <v>5701</v>
      </c>
      <c r="D95" s="356" t="s">
        <v>2254</v>
      </c>
      <c r="E95" s="356" t="s">
        <v>2079</v>
      </c>
      <c r="F95" s="356" t="s">
        <v>2255</v>
      </c>
      <c r="G95" s="822" t="s">
        <v>2081</v>
      </c>
      <c r="H95" s="821" t="s">
        <v>2254</v>
      </c>
      <c r="I95" s="821">
        <v>2</v>
      </c>
      <c r="J95" s="1025" t="s">
        <v>1708</v>
      </c>
      <c r="K95" s="356" t="s">
        <v>2958</v>
      </c>
      <c r="M95" s="1033" t="s">
        <v>1708</v>
      </c>
      <c r="N95" s="1052">
        <v>18</v>
      </c>
      <c r="O95" s="1031">
        <v>1</v>
      </c>
      <c r="P95" s="1031">
        <v>1</v>
      </c>
      <c r="R95" s="356" t="s">
        <v>5702</v>
      </c>
    </row>
    <row r="96" spans="1:19" ht="43.35" customHeight="1">
      <c r="A96" s="821">
        <v>39</v>
      </c>
      <c r="B96" s="356" t="s">
        <v>222</v>
      </c>
      <c r="C96" s="356" t="s">
        <v>77</v>
      </c>
      <c r="D96" s="356" t="s">
        <v>2254</v>
      </c>
      <c r="E96" s="356" t="s">
        <v>2258</v>
      </c>
      <c r="F96" s="356" t="s">
        <v>2259</v>
      </c>
      <c r="G96" s="822" t="s">
        <v>2075</v>
      </c>
      <c r="H96" s="821" t="s">
        <v>2260</v>
      </c>
      <c r="I96" s="821">
        <v>2</v>
      </c>
      <c r="J96" s="356" t="s">
        <v>1708</v>
      </c>
      <c r="K96" s="356" t="s">
        <v>2958</v>
      </c>
      <c r="M96" s="822" t="s">
        <v>1708</v>
      </c>
      <c r="N96" s="1031">
        <v>49</v>
      </c>
      <c r="O96" s="1031">
        <v>2</v>
      </c>
      <c r="P96" s="1031">
        <v>2</v>
      </c>
      <c r="R96" s="356" t="s">
        <v>5971</v>
      </c>
    </row>
    <row r="97" spans="1:30" ht="86.85" customHeight="1">
      <c r="A97" s="821">
        <v>46</v>
      </c>
      <c r="B97" s="356" t="s">
        <v>222</v>
      </c>
      <c r="C97" s="356" t="s">
        <v>77</v>
      </c>
      <c r="D97" s="356" t="s">
        <v>2254</v>
      </c>
      <c r="E97" s="356" t="s">
        <v>2261</v>
      </c>
      <c r="F97" s="356" t="s">
        <v>2262</v>
      </c>
      <c r="G97" s="822" t="s">
        <v>5687</v>
      </c>
      <c r="H97" s="821" t="s">
        <v>2263</v>
      </c>
      <c r="I97" s="821">
        <v>2</v>
      </c>
      <c r="J97" s="356" t="s">
        <v>1708</v>
      </c>
      <c r="K97" s="356" t="s">
        <v>2958</v>
      </c>
      <c r="M97" s="822" t="s">
        <v>1708</v>
      </c>
      <c r="N97" s="1031">
        <v>28</v>
      </c>
      <c r="O97" s="1031">
        <v>3</v>
      </c>
      <c r="P97" s="1031">
        <v>3</v>
      </c>
      <c r="R97" s="356" t="s">
        <v>6240</v>
      </c>
    </row>
    <row r="98" spans="1:30" ht="43.5">
      <c r="A98" s="821">
        <v>53</v>
      </c>
      <c r="B98" s="356" t="s">
        <v>222</v>
      </c>
      <c r="C98" s="356" t="s">
        <v>5742</v>
      </c>
      <c r="D98" s="356" t="s">
        <v>2250</v>
      </c>
      <c r="E98" s="356" t="s">
        <v>2251</v>
      </c>
      <c r="F98" s="356" t="s">
        <v>2252</v>
      </c>
      <c r="G98" s="822" t="s">
        <v>5743</v>
      </c>
      <c r="H98" s="821" t="s">
        <v>2253</v>
      </c>
      <c r="I98" s="821">
        <v>2</v>
      </c>
      <c r="J98" s="356" t="s">
        <v>1708</v>
      </c>
      <c r="K98" s="356" t="s">
        <v>2525</v>
      </c>
      <c r="M98" s="822" t="s">
        <v>1708</v>
      </c>
      <c r="N98" s="1031">
        <v>30</v>
      </c>
      <c r="O98" s="1031">
        <v>4</v>
      </c>
      <c r="P98" s="1031">
        <v>4</v>
      </c>
      <c r="R98" s="356" t="s">
        <v>5745</v>
      </c>
    </row>
    <row r="99" spans="1:30" ht="101.45">
      <c r="A99" s="821">
        <v>64</v>
      </c>
      <c r="B99" s="356" t="s">
        <v>101</v>
      </c>
      <c r="C99" s="356" t="s">
        <v>101</v>
      </c>
      <c r="D99" s="356" t="s">
        <v>2277</v>
      </c>
      <c r="E99" s="356" t="s">
        <v>1271</v>
      </c>
      <c r="F99" s="356" t="s">
        <v>1272</v>
      </c>
      <c r="G99" s="356" t="s">
        <v>3883</v>
      </c>
      <c r="H99" s="822" t="s">
        <v>2278</v>
      </c>
      <c r="I99" s="821">
        <v>2</v>
      </c>
      <c r="J99" s="356" t="s">
        <v>3499</v>
      </c>
      <c r="K99" s="824" t="s">
        <v>2958</v>
      </c>
      <c r="L99" s="824">
        <v>45669</v>
      </c>
      <c r="M99" s="821" t="s">
        <v>3951</v>
      </c>
      <c r="N99" s="821">
        <v>90</v>
      </c>
      <c r="O99" s="821">
        <v>6</v>
      </c>
      <c r="P99" s="821">
        <v>9</v>
      </c>
      <c r="Q99" s="356"/>
      <c r="S99" s="821"/>
      <c r="T99" s="356"/>
      <c r="V99" s="821">
        <v>2</v>
      </c>
      <c r="W99" s="821">
        <v>2</v>
      </c>
      <c r="X99" s="356" t="s">
        <v>1315</v>
      </c>
      <c r="Y99" s="821">
        <v>3</v>
      </c>
      <c r="AA99" s="356"/>
      <c r="AB99" s="405"/>
    </row>
    <row r="100" spans="1:30" ht="101.45">
      <c r="A100" s="821">
        <v>71</v>
      </c>
      <c r="B100" s="356" t="s">
        <v>101</v>
      </c>
      <c r="C100" s="356" t="s">
        <v>101</v>
      </c>
      <c r="D100" s="356" t="s">
        <v>2267</v>
      </c>
      <c r="E100" s="356" t="s">
        <v>2271</v>
      </c>
      <c r="F100" s="356" t="s">
        <v>2272</v>
      </c>
      <c r="G100" s="821" t="s">
        <v>5030</v>
      </c>
      <c r="H100" s="822" t="s">
        <v>2273</v>
      </c>
      <c r="I100" s="821">
        <v>2</v>
      </c>
      <c r="J100" s="356" t="s">
        <v>6223</v>
      </c>
      <c r="K100" s="356" t="s">
        <v>2525</v>
      </c>
      <c r="L100" s="824">
        <v>45669</v>
      </c>
      <c r="M100" s="821" t="s">
        <v>3951</v>
      </c>
      <c r="N100" s="821">
        <v>12</v>
      </c>
      <c r="O100" s="821">
        <v>8</v>
      </c>
      <c r="P100" s="821">
        <v>10</v>
      </c>
      <c r="Q100" s="356"/>
      <c r="S100" s="821"/>
      <c r="T100" s="356"/>
      <c r="V100" s="821"/>
      <c r="W100" s="821"/>
      <c r="X100" s="356"/>
      <c r="AA100" s="356"/>
      <c r="AB100" s="405"/>
    </row>
    <row r="101" spans="1:30" ht="159.6">
      <c r="A101" s="821">
        <v>77</v>
      </c>
      <c r="B101" s="356" t="s">
        <v>101</v>
      </c>
      <c r="C101" s="356" t="s">
        <v>101</v>
      </c>
      <c r="D101" s="356" t="s">
        <v>2300</v>
      </c>
      <c r="E101" s="356" t="s">
        <v>2301</v>
      </c>
      <c r="F101" s="356" t="s">
        <v>2302</v>
      </c>
      <c r="G101" s="821" t="s">
        <v>6146</v>
      </c>
      <c r="H101" s="822" t="s">
        <v>2303</v>
      </c>
      <c r="I101" s="821">
        <v>2</v>
      </c>
      <c r="J101" s="356" t="s">
        <v>6241</v>
      </c>
      <c r="K101" s="356" t="s">
        <v>2525</v>
      </c>
      <c r="L101" s="824">
        <v>45993</v>
      </c>
      <c r="M101" s="821" t="s">
        <v>3951</v>
      </c>
      <c r="N101" s="821" t="s">
        <v>6148</v>
      </c>
      <c r="O101" s="821">
        <v>9</v>
      </c>
      <c r="P101" s="821">
        <v>11</v>
      </c>
      <c r="Q101" s="356"/>
      <c r="R101" s="825"/>
      <c r="S101" s="821"/>
      <c r="V101" s="821"/>
      <c r="W101" s="821"/>
      <c r="X101" s="356"/>
      <c r="AA101" s="356"/>
    </row>
    <row r="102" spans="1:30" ht="57.95">
      <c r="A102" s="821">
        <v>85</v>
      </c>
      <c r="B102" s="356" t="s">
        <v>101</v>
      </c>
      <c r="C102" s="356" t="s">
        <v>101</v>
      </c>
      <c r="D102" s="356" t="s">
        <v>2306</v>
      </c>
      <c r="E102" s="786" t="s">
        <v>6242</v>
      </c>
      <c r="F102" s="356" t="s">
        <v>2308</v>
      </c>
      <c r="G102" s="821" t="s">
        <v>2308</v>
      </c>
      <c r="H102" s="822"/>
      <c r="I102" s="821">
        <v>2</v>
      </c>
      <c r="J102" s="356" t="s">
        <v>6243</v>
      </c>
      <c r="K102" s="356" t="s">
        <v>2821</v>
      </c>
      <c r="L102" s="824">
        <v>45988</v>
      </c>
      <c r="M102" s="821" t="s">
        <v>3951</v>
      </c>
      <c r="N102" s="821">
        <v>30</v>
      </c>
      <c r="O102" s="821">
        <v>11</v>
      </c>
      <c r="P102" s="821">
        <v>12</v>
      </c>
      <c r="Q102" s="356"/>
      <c r="S102" s="821"/>
      <c r="T102" s="356"/>
      <c r="V102" s="821"/>
      <c r="W102" s="821"/>
      <c r="X102" s="356"/>
      <c r="Y102" s="821">
        <v>15</v>
      </c>
      <c r="AA102" s="356" t="s">
        <v>2525</v>
      </c>
      <c r="AB102" s="405" t="s">
        <v>2369</v>
      </c>
      <c r="AC102" s="356" t="s">
        <v>6244</v>
      </c>
    </row>
    <row r="103" spans="1:30" ht="87">
      <c r="A103" s="821">
        <v>91</v>
      </c>
      <c r="B103" s="356" t="s">
        <v>101</v>
      </c>
      <c r="C103" s="356" t="s">
        <v>3216</v>
      </c>
      <c r="D103" s="356" t="s">
        <v>2306</v>
      </c>
      <c r="E103" s="356" t="s">
        <v>2309</v>
      </c>
      <c r="F103" s="800" t="s">
        <v>2310</v>
      </c>
      <c r="G103" s="356" t="s">
        <v>3217</v>
      </c>
      <c r="H103" s="822" t="s">
        <v>2311</v>
      </c>
      <c r="I103" s="821">
        <v>2</v>
      </c>
      <c r="J103" s="356" t="s">
        <v>6245</v>
      </c>
      <c r="K103" s="356" t="s">
        <v>2525</v>
      </c>
      <c r="L103" s="824">
        <v>46027</v>
      </c>
      <c r="M103" s="821" t="s">
        <v>3951</v>
      </c>
      <c r="N103" s="821">
        <v>30</v>
      </c>
      <c r="O103" s="821">
        <v>13</v>
      </c>
      <c r="P103" s="821">
        <v>13</v>
      </c>
      <c r="Q103" s="356"/>
      <c r="S103" s="821"/>
      <c r="V103" s="821"/>
      <c r="W103" s="821"/>
      <c r="X103" s="356"/>
      <c r="AA103" s="356"/>
    </row>
    <row r="104" spans="1:30" ht="130.5">
      <c r="A104" s="821">
        <v>93</v>
      </c>
      <c r="B104" s="356" t="s">
        <v>101</v>
      </c>
      <c r="C104" s="356" t="s">
        <v>101</v>
      </c>
      <c r="D104" s="356" t="s">
        <v>2294</v>
      </c>
      <c r="E104" s="786" t="s">
        <v>5539</v>
      </c>
      <c r="F104" s="1034" t="s">
        <v>2296</v>
      </c>
      <c r="G104" s="822" t="s">
        <v>5540</v>
      </c>
      <c r="H104" s="1022" t="s">
        <v>5541</v>
      </c>
      <c r="I104" s="821">
        <v>2</v>
      </c>
      <c r="J104" s="356" t="s">
        <v>6246</v>
      </c>
      <c r="K104" s="356" t="s">
        <v>2821</v>
      </c>
      <c r="L104" s="824">
        <v>45669</v>
      </c>
      <c r="M104" s="1026" t="s">
        <v>3951</v>
      </c>
      <c r="N104" s="821">
        <v>60</v>
      </c>
      <c r="O104" s="821">
        <v>14</v>
      </c>
      <c r="P104" s="821">
        <v>14</v>
      </c>
    </row>
    <row r="105" spans="1:30" ht="219.6" customHeight="1">
      <c r="A105" s="821">
        <v>95</v>
      </c>
      <c r="B105" s="356" t="s">
        <v>101</v>
      </c>
      <c r="C105" s="356" t="s">
        <v>101</v>
      </c>
      <c r="D105" s="356" t="s">
        <v>2275</v>
      </c>
      <c r="E105" s="356" t="s">
        <v>193</v>
      </c>
      <c r="F105" s="356" t="s">
        <v>194</v>
      </c>
      <c r="G105" s="356" t="s">
        <v>193</v>
      </c>
      <c r="H105" s="822" t="s">
        <v>2276</v>
      </c>
      <c r="I105" s="821">
        <v>2</v>
      </c>
      <c r="J105" s="356" t="s">
        <v>3499</v>
      </c>
      <c r="K105" s="356" t="s">
        <v>2821</v>
      </c>
      <c r="L105" s="824">
        <v>45669</v>
      </c>
      <c r="M105" s="1026" t="s">
        <v>3951</v>
      </c>
      <c r="N105" s="821">
        <v>20</v>
      </c>
      <c r="O105" s="821">
        <v>15</v>
      </c>
      <c r="P105" s="821">
        <v>15</v>
      </c>
    </row>
    <row r="106" spans="1:30" ht="57.95">
      <c r="A106" s="821">
        <v>97</v>
      </c>
      <c r="B106" s="356" t="s">
        <v>101</v>
      </c>
      <c r="C106" s="356" t="s">
        <v>101</v>
      </c>
      <c r="D106" s="356" t="s">
        <v>2288</v>
      </c>
      <c r="E106" s="356" t="s">
        <v>2289</v>
      </c>
      <c r="F106" s="356" t="s">
        <v>2290</v>
      </c>
      <c r="G106" s="356" t="s">
        <v>2289</v>
      </c>
      <c r="H106" s="822" t="s">
        <v>2291</v>
      </c>
      <c r="I106" s="821">
        <v>2</v>
      </c>
      <c r="J106" s="356" t="s">
        <v>3499</v>
      </c>
      <c r="K106" s="356" t="s">
        <v>2821</v>
      </c>
      <c r="L106" s="824">
        <v>45669</v>
      </c>
      <c r="M106" s="1026" t="s">
        <v>3951</v>
      </c>
      <c r="N106" s="821">
        <v>9</v>
      </c>
      <c r="O106" s="821">
        <v>16</v>
      </c>
      <c r="P106" s="821">
        <v>16</v>
      </c>
    </row>
    <row r="107" spans="1:30" ht="304.5">
      <c r="A107" s="821">
        <v>30</v>
      </c>
      <c r="B107" s="356" t="s">
        <v>2170</v>
      </c>
      <c r="C107" s="356" t="s">
        <v>2170</v>
      </c>
      <c r="D107" s="356" t="s">
        <v>2163</v>
      </c>
      <c r="E107" s="800" t="s">
        <v>2183</v>
      </c>
      <c r="F107" s="800" t="s">
        <v>2184</v>
      </c>
      <c r="H107" s="1035" t="s">
        <v>2185</v>
      </c>
      <c r="I107" s="821">
        <v>2</v>
      </c>
      <c r="J107" s="356" t="s">
        <v>6247</v>
      </c>
      <c r="K107" s="356" t="s">
        <v>2525</v>
      </c>
      <c r="L107" s="1030">
        <v>46027</v>
      </c>
      <c r="M107" s="1033" t="s">
        <v>384</v>
      </c>
      <c r="N107" s="356">
        <v>60</v>
      </c>
      <c r="O107" s="821">
        <v>1</v>
      </c>
      <c r="P107" s="821">
        <v>1</v>
      </c>
    </row>
    <row r="108" spans="1:30" ht="144.94999999999999">
      <c r="A108" s="821">
        <v>47</v>
      </c>
      <c r="B108" s="356" t="s">
        <v>2170</v>
      </c>
      <c r="C108" s="356" t="s">
        <v>5996</v>
      </c>
      <c r="D108" s="356" t="s">
        <v>2171</v>
      </c>
      <c r="E108" s="356" t="s">
        <v>2172</v>
      </c>
      <c r="F108" s="356" t="s">
        <v>2173</v>
      </c>
      <c r="H108" s="821" t="s">
        <v>2174</v>
      </c>
      <c r="I108" s="821">
        <v>2</v>
      </c>
      <c r="J108" s="356" t="s">
        <v>6247</v>
      </c>
      <c r="K108" s="356" t="s">
        <v>2525</v>
      </c>
      <c r="L108" s="785">
        <v>45992</v>
      </c>
      <c r="M108" s="1033" t="s">
        <v>384</v>
      </c>
      <c r="N108" s="356">
        <v>20</v>
      </c>
      <c r="O108" s="821">
        <v>3</v>
      </c>
      <c r="P108" s="821">
        <v>3</v>
      </c>
      <c r="R108" s="821" t="s">
        <v>5997</v>
      </c>
    </row>
    <row r="109" spans="1:30" ht="87.6" customHeight="1">
      <c r="A109" s="821">
        <v>54</v>
      </c>
      <c r="B109" s="356" t="s">
        <v>2170</v>
      </c>
      <c r="C109" s="356" t="s">
        <v>321</v>
      </c>
      <c r="D109" s="356" t="s">
        <v>2159</v>
      </c>
      <c r="E109" s="356" t="s">
        <v>399</v>
      </c>
      <c r="F109" s="356" t="s">
        <v>398</v>
      </c>
      <c r="H109" s="821" t="s">
        <v>2178</v>
      </c>
      <c r="I109" s="821">
        <v>2</v>
      </c>
      <c r="J109" s="356" t="s">
        <v>6247</v>
      </c>
      <c r="K109" s="356" t="s">
        <v>2821</v>
      </c>
      <c r="L109" s="824" t="s">
        <v>5142</v>
      </c>
      <c r="M109" s="1025" t="s">
        <v>384</v>
      </c>
      <c r="N109" s="356" t="s">
        <v>5799</v>
      </c>
      <c r="O109" s="821">
        <v>4</v>
      </c>
      <c r="P109" s="821">
        <v>4</v>
      </c>
      <c r="R109" s="821"/>
      <c r="AD109" s="356" t="s">
        <v>6248</v>
      </c>
    </row>
    <row r="110" spans="1:30" ht="131.1" customHeight="1">
      <c r="A110" s="821">
        <v>22</v>
      </c>
      <c r="B110" s="356" t="s">
        <v>2170</v>
      </c>
      <c r="C110" s="356" t="s">
        <v>5472</v>
      </c>
      <c r="D110" s="356" t="s">
        <v>2179</v>
      </c>
      <c r="E110" s="356" t="s">
        <v>2180</v>
      </c>
      <c r="F110" s="356" t="s">
        <v>2181</v>
      </c>
      <c r="H110" s="821" t="s">
        <v>2182</v>
      </c>
      <c r="I110" s="821">
        <v>2</v>
      </c>
      <c r="J110" s="356" t="s">
        <v>6247</v>
      </c>
      <c r="K110" s="356" t="s">
        <v>2511</v>
      </c>
      <c r="L110" s="785">
        <v>45986</v>
      </c>
      <c r="M110" s="1033" t="s">
        <v>384</v>
      </c>
      <c r="N110" s="356">
        <v>42</v>
      </c>
      <c r="O110" s="821">
        <v>0</v>
      </c>
      <c r="P110" s="821">
        <v>0</v>
      </c>
      <c r="R110" t="s">
        <v>5473</v>
      </c>
      <c r="AD110" s="356" t="s">
        <v>6249</v>
      </c>
    </row>
    <row r="111" spans="1:30" ht="57.95">
      <c r="A111" s="821">
        <v>40</v>
      </c>
      <c r="B111" s="356" t="s">
        <v>2170</v>
      </c>
      <c r="C111" s="356" t="s">
        <v>30</v>
      </c>
      <c r="D111" s="356" t="s">
        <v>2171</v>
      </c>
      <c r="E111" s="356" t="s">
        <v>2175</v>
      </c>
      <c r="F111" s="356" t="s">
        <v>2176</v>
      </c>
      <c r="H111" s="821" t="s">
        <v>2177</v>
      </c>
      <c r="I111" s="821">
        <v>2</v>
      </c>
      <c r="J111" s="356" t="s">
        <v>6247</v>
      </c>
      <c r="K111" s="356" t="s">
        <v>2821</v>
      </c>
      <c r="L111" s="824" t="s">
        <v>5142</v>
      </c>
      <c r="M111" s="822" t="s">
        <v>384</v>
      </c>
      <c r="N111" s="1025">
        <v>20</v>
      </c>
      <c r="O111" s="821">
        <v>2</v>
      </c>
      <c r="P111" s="821">
        <v>2</v>
      </c>
      <c r="AD111" s="356" t="s">
        <v>6250</v>
      </c>
    </row>
    <row r="112" spans="1:30" ht="72.599999999999994" customHeight="1">
      <c r="A112" s="821">
        <v>48</v>
      </c>
      <c r="B112" s="356" t="s">
        <v>2594</v>
      </c>
      <c r="C112" s="356" t="s">
        <v>5408</v>
      </c>
      <c r="D112" s="356" t="s">
        <v>2326</v>
      </c>
      <c r="E112" s="356" t="s">
        <v>2327</v>
      </c>
      <c r="F112" s="800" t="s">
        <v>2328</v>
      </c>
      <c r="G112" s="821"/>
      <c r="H112" s="821" t="s">
        <v>2329</v>
      </c>
      <c r="I112" s="821">
        <v>2</v>
      </c>
      <c r="J112" s="356" t="s">
        <v>6251</v>
      </c>
      <c r="K112" s="356" t="s">
        <v>2821</v>
      </c>
      <c r="L112" s="822"/>
      <c r="M112" s="822" t="s">
        <v>1167</v>
      </c>
      <c r="N112" s="1026">
        <v>60</v>
      </c>
      <c r="O112" s="821">
        <v>3</v>
      </c>
      <c r="Q112" s="356"/>
      <c r="R112" s="825" t="s">
        <v>6252</v>
      </c>
      <c r="S112" s="821"/>
      <c r="T112" s="821" t="s">
        <v>583</v>
      </c>
      <c r="V112" s="821"/>
      <c r="W112" s="821"/>
      <c r="X112" s="356"/>
      <c r="Z112" s="356" t="s">
        <v>6200</v>
      </c>
      <c r="AA112" s="356" t="s">
        <v>2525</v>
      </c>
    </row>
    <row r="113" spans="1:29" ht="161.1" customHeight="1">
      <c r="A113" s="821">
        <v>55</v>
      </c>
      <c r="B113" s="356" t="s">
        <v>263</v>
      </c>
      <c r="C113" s="356" t="s">
        <v>263</v>
      </c>
      <c r="D113" s="356" t="s">
        <v>2254</v>
      </c>
      <c r="E113" s="356" t="s">
        <v>2348</v>
      </c>
      <c r="F113" s="356" t="s">
        <v>2349</v>
      </c>
      <c r="G113" s="821" t="s">
        <v>5826</v>
      </c>
      <c r="H113" s="821" t="s">
        <v>2350</v>
      </c>
      <c r="I113" s="821">
        <v>2</v>
      </c>
      <c r="J113" s="356" t="s">
        <v>6253</v>
      </c>
      <c r="K113" s="356" t="s">
        <v>2211</v>
      </c>
      <c r="L113" s="822"/>
      <c r="M113" s="356" t="s">
        <v>1167</v>
      </c>
      <c r="N113" s="821">
        <v>5</v>
      </c>
      <c r="O113" s="821">
        <v>4</v>
      </c>
      <c r="Q113" s="356"/>
      <c r="R113" s="825" t="s">
        <v>5714</v>
      </c>
      <c r="T113" s="821" t="s">
        <v>583</v>
      </c>
      <c r="X113" s="356"/>
      <c r="Y113" s="356"/>
      <c r="Z113" s="356" t="s">
        <v>6254</v>
      </c>
      <c r="AA113" s="356"/>
    </row>
    <row r="114" spans="1:29" ht="159.6" customHeight="1">
      <c r="A114" s="821">
        <v>60</v>
      </c>
      <c r="B114" s="356" t="s">
        <v>263</v>
      </c>
      <c r="C114" s="356" t="s">
        <v>263</v>
      </c>
      <c r="D114" s="356" t="s">
        <v>2333</v>
      </c>
      <c r="E114" s="356" t="s">
        <v>2334</v>
      </c>
      <c r="F114" s="356" t="s">
        <v>2335</v>
      </c>
      <c r="G114" s="821" t="s">
        <v>5136</v>
      </c>
      <c r="H114" s="821" t="s">
        <v>2336</v>
      </c>
      <c r="I114" s="821">
        <v>2</v>
      </c>
      <c r="J114" s="356" t="s">
        <v>6175</v>
      </c>
      <c r="K114" s="356" t="s">
        <v>2525</v>
      </c>
      <c r="L114" s="822"/>
      <c r="M114" s="822" t="s">
        <v>1167</v>
      </c>
      <c r="N114" s="1026">
        <v>40</v>
      </c>
      <c r="O114" s="821">
        <v>5</v>
      </c>
      <c r="Q114" s="356"/>
      <c r="T114" s="821" t="s">
        <v>583</v>
      </c>
      <c r="U114" s="910">
        <v>46013</v>
      </c>
      <c r="X114" s="356"/>
      <c r="Y114" s="356"/>
      <c r="Z114" s="356" t="s">
        <v>6255</v>
      </c>
      <c r="AA114" s="356"/>
    </row>
    <row r="115" spans="1:29" ht="158.1" customHeight="1">
      <c r="A115" s="821">
        <v>65</v>
      </c>
      <c r="B115" s="356" t="s">
        <v>263</v>
      </c>
      <c r="C115" s="356" t="s">
        <v>263</v>
      </c>
      <c r="D115" s="356" t="s">
        <v>2288</v>
      </c>
      <c r="E115" s="356" t="s">
        <v>2346</v>
      </c>
      <c r="F115" s="356" t="s">
        <v>2347</v>
      </c>
      <c r="G115" s="821"/>
      <c r="I115" s="821">
        <v>2</v>
      </c>
      <c r="J115" s="356" t="s">
        <v>6175</v>
      </c>
      <c r="K115" s="356" t="s">
        <v>2525</v>
      </c>
      <c r="L115" s="822"/>
      <c r="M115" s="356" t="s">
        <v>1167</v>
      </c>
      <c r="N115" s="1026">
        <v>40</v>
      </c>
      <c r="O115" s="821">
        <v>6</v>
      </c>
      <c r="Q115" s="356"/>
      <c r="T115" s="821" t="s">
        <v>583</v>
      </c>
      <c r="X115" s="356"/>
      <c r="Y115" s="356"/>
      <c r="AA115" s="356"/>
    </row>
    <row r="116" spans="1:29" ht="143.1" customHeight="1">
      <c r="A116" s="821">
        <v>69</v>
      </c>
      <c r="B116" s="356" t="s">
        <v>263</v>
      </c>
      <c r="C116" s="356" t="s">
        <v>5429</v>
      </c>
      <c r="D116" s="356" t="s">
        <v>2163</v>
      </c>
      <c r="E116" s="356" t="s">
        <v>2337</v>
      </c>
      <c r="F116" s="356" t="s">
        <v>2338</v>
      </c>
      <c r="G116" s="821"/>
      <c r="I116" s="821">
        <v>2</v>
      </c>
      <c r="J116" s="356" t="s">
        <v>6256</v>
      </c>
      <c r="K116" s="356" t="s">
        <v>2525</v>
      </c>
      <c r="L116" s="822"/>
      <c r="M116" s="822" t="s">
        <v>1167</v>
      </c>
      <c r="N116" s="821">
        <v>10</v>
      </c>
      <c r="O116" s="821">
        <v>7</v>
      </c>
      <c r="Q116" s="356"/>
      <c r="R116" s="356" t="s">
        <v>6257</v>
      </c>
      <c r="S116" s="821"/>
      <c r="T116" s="821" t="s">
        <v>5577</v>
      </c>
      <c r="U116" s="821"/>
      <c r="V116" s="821">
        <v>1</v>
      </c>
      <c r="W116" s="821" t="s">
        <v>1315</v>
      </c>
      <c r="X116" s="821">
        <v>2</v>
      </c>
      <c r="Y116" s="821">
        <v>5</v>
      </c>
      <c r="Z116" s="356" t="s">
        <v>5577</v>
      </c>
      <c r="AA116" s="356" t="s">
        <v>2525</v>
      </c>
      <c r="AC116" s="356" t="s">
        <v>6258</v>
      </c>
    </row>
    <row r="117" spans="1:29" ht="144" customHeight="1">
      <c r="A117" s="821">
        <v>73</v>
      </c>
      <c r="B117" s="356" t="s">
        <v>263</v>
      </c>
      <c r="C117" s="356" t="s">
        <v>5429</v>
      </c>
      <c r="D117" s="356" t="s">
        <v>2163</v>
      </c>
      <c r="E117" s="356" t="s">
        <v>2339</v>
      </c>
      <c r="F117" s="356" t="s">
        <v>2338</v>
      </c>
      <c r="G117" s="821"/>
      <c r="I117" s="821">
        <v>2</v>
      </c>
      <c r="J117" s="356" t="s">
        <v>6256</v>
      </c>
      <c r="K117" s="356" t="s">
        <v>2525</v>
      </c>
      <c r="L117" s="822"/>
      <c r="M117" s="822" t="s">
        <v>1167</v>
      </c>
      <c r="N117" s="821">
        <v>15</v>
      </c>
      <c r="O117" s="821">
        <v>8</v>
      </c>
      <c r="Q117" s="356"/>
      <c r="R117" s="356" t="s">
        <v>6259</v>
      </c>
      <c r="S117" s="821"/>
      <c r="T117" s="821" t="s">
        <v>583</v>
      </c>
      <c r="V117" s="821"/>
      <c r="W117" s="821"/>
      <c r="X117" s="356"/>
      <c r="Z117" s="356" t="s">
        <v>6260</v>
      </c>
      <c r="AA117" s="356" t="s">
        <v>2525</v>
      </c>
      <c r="AC117" s="356" t="s">
        <v>6258</v>
      </c>
    </row>
    <row r="118" spans="1:29" ht="173.1" customHeight="1">
      <c r="A118" s="821">
        <v>74</v>
      </c>
      <c r="B118" s="356" t="s">
        <v>263</v>
      </c>
      <c r="C118" s="356" t="s">
        <v>5429</v>
      </c>
      <c r="D118" s="356" t="s">
        <v>2163</v>
      </c>
      <c r="E118" s="356" t="s">
        <v>2340</v>
      </c>
      <c r="F118" s="356" t="s">
        <v>2338</v>
      </c>
      <c r="G118" s="821"/>
      <c r="I118" s="821">
        <v>2</v>
      </c>
      <c r="J118" s="356" t="s">
        <v>6256</v>
      </c>
      <c r="K118" s="356" t="s">
        <v>2525</v>
      </c>
      <c r="L118" s="822"/>
      <c r="M118" s="822" t="s">
        <v>1167</v>
      </c>
      <c r="N118" s="821">
        <v>15</v>
      </c>
      <c r="O118" s="821">
        <v>9</v>
      </c>
      <c r="Q118" s="356"/>
      <c r="R118" s="825" t="s">
        <v>6261</v>
      </c>
      <c r="S118" s="821"/>
      <c r="T118" s="821" t="s">
        <v>583</v>
      </c>
      <c r="V118" s="821"/>
      <c r="W118" s="821"/>
      <c r="X118" s="356"/>
      <c r="Z118" s="356" t="s">
        <v>6260</v>
      </c>
      <c r="AA118" s="356" t="s">
        <v>2525</v>
      </c>
      <c r="AC118" s="356" t="s">
        <v>6258</v>
      </c>
    </row>
    <row r="119" spans="1:29" ht="187.35" customHeight="1">
      <c r="A119" s="821">
        <v>78</v>
      </c>
      <c r="B119" s="356" t="s">
        <v>263</v>
      </c>
      <c r="C119" s="356" t="s">
        <v>263</v>
      </c>
      <c r="D119" s="356" t="s">
        <v>2163</v>
      </c>
      <c r="E119" s="356" t="s">
        <v>1179</v>
      </c>
      <c r="F119" s="356" t="s">
        <v>1180</v>
      </c>
      <c r="G119" s="821"/>
      <c r="I119" s="821">
        <v>2</v>
      </c>
      <c r="J119" s="356" t="s">
        <v>6262</v>
      </c>
      <c r="K119" s="356" t="s">
        <v>2821</v>
      </c>
      <c r="L119" s="822" t="s">
        <v>1167</v>
      </c>
      <c r="M119" s="821" t="s">
        <v>5447</v>
      </c>
      <c r="N119" s="821">
        <v>40</v>
      </c>
      <c r="O119" s="821">
        <v>10</v>
      </c>
      <c r="Q119" s="356"/>
      <c r="S119" s="821"/>
      <c r="T119" s="821" t="s">
        <v>583</v>
      </c>
      <c r="V119" s="821"/>
      <c r="W119" s="821"/>
      <c r="X119" s="356"/>
      <c r="Z119" s="356" t="s">
        <v>6263</v>
      </c>
      <c r="AA119" s="356" t="s">
        <v>6216</v>
      </c>
    </row>
    <row r="120" spans="1:29" ht="187.35" customHeight="1">
      <c r="A120" s="821">
        <v>79</v>
      </c>
      <c r="B120" s="356" t="s">
        <v>263</v>
      </c>
      <c r="C120" s="356" t="s">
        <v>263</v>
      </c>
      <c r="D120" s="356" t="s">
        <v>2254</v>
      </c>
      <c r="E120" s="786" t="s">
        <v>6079</v>
      </c>
      <c r="F120" s="800" t="s">
        <v>2352</v>
      </c>
      <c r="G120" s="822" t="s">
        <v>4627</v>
      </c>
      <c r="H120" s="821" t="s">
        <v>2353</v>
      </c>
      <c r="I120" s="821">
        <v>2</v>
      </c>
      <c r="J120" s="822" t="s">
        <v>6238</v>
      </c>
      <c r="K120" s="356" t="s">
        <v>2525</v>
      </c>
      <c r="L120" s="824">
        <v>46028</v>
      </c>
      <c r="M120" s="822" t="s">
        <v>1634</v>
      </c>
      <c r="N120" s="821">
        <v>20</v>
      </c>
      <c r="O120" s="821">
        <v>11</v>
      </c>
    </row>
    <row r="121" spans="1:29" ht="57.6" customHeight="1">
      <c r="A121" s="821">
        <v>86</v>
      </c>
      <c r="B121" s="356" t="s">
        <v>263</v>
      </c>
      <c r="C121" s="356" t="s">
        <v>5896</v>
      </c>
      <c r="D121" s="356" t="s">
        <v>2343</v>
      </c>
      <c r="E121" s="356" t="s">
        <v>2344</v>
      </c>
      <c r="F121" s="356" t="s">
        <v>2345</v>
      </c>
      <c r="G121" s="821"/>
      <c r="I121" s="821">
        <v>2</v>
      </c>
      <c r="J121" s="356" t="s">
        <v>6264</v>
      </c>
      <c r="K121" s="356" t="s">
        <v>2525</v>
      </c>
      <c r="L121" s="822"/>
      <c r="M121" s="822" t="s">
        <v>1167</v>
      </c>
      <c r="N121" s="821">
        <v>5</v>
      </c>
      <c r="O121" s="821">
        <v>12</v>
      </c>
      <c r="Q121" s="356"/>
      <c r="R121" s="825" t="s">
        <v>6265</v>
      </c>
      <c r="S121" s="821"/>
      <c r="T121" s="821" t="s">
        <v>583</v>
      </c>
      <c r="V121" s="821"/>
      <c r="W121" s="821"/>
      <c r="X121" s="356"/>
      <c r="Z121" s="356" t="s">
        <v>6266</v>
      </c>
      <c r="AA121" s="356"/>
    </row>
    <row r="122" spans="1:29" ht="53.1" customHeight="1">
      <c r="A122" s="821">
        <v>128</v>
      </c>
      <c r="B122" s="356" t="s">
        <v>42</v>
      </c>
      <c r="C122" s="356" t="s">
        <v>42</v>
      </c>
      <c r="D122" s="356" t="s">
        <v>2211</v>
      </c>
      <c r="E122" s="356" t="s">
        <v>5426</v>
      </c>
      <c r="I122" s="821">
        <v>2</v>
      </c>
      <c r="J122" s="821" t="s">
        <v>2791</v>
      </c>
      <c r="K122" s="356" t="s">
        <v>2211</v>
      </c>
      <c r="L122" s="1030">
        <v>46028</v>
      </c>
      <c r="M122" s="822" t="s">
        <v>2791</v>
      </c>
      <c r="N122" s="821">
        <v>30</v>
      </c>
      <c r="O122" s="821" t="s">
        <v>583</v>
      </c>
    </row>
    <row r="123" spans="1:29" ht="43.35" customHeight="1">
      <c r="A123" s="821">
        <v>129</v>
      </c>
      <c r="B123" s="356" t="s">
        <v>42</v>
      </c>
      <c r="C123" s="356" t="s">
        <v>42</v>
      </c>
      <c r="D123" s="356" t="s">
        <v>2211</v>
      </c>
      <c r="E123" s="356" t="s">
        <v>5324</v>
      </c>
      <c r="F123" s="356" t="s">
        <v>5325</v>
      </c>
      <c r="G123" s="821"/>
      <c r="I123" s="821">
        <v>2</v>
      </c>
      <c r="J123" s="821" t="s">
        <v>2791</v>
      </c>
      <c r="K123" s="356" t="s">
        <v>2211</v>
      </c>
      <c r="L123" s="822"/>
      <c r="M123" s="822" t="s">
        <v>2791</v>
      </c>
      <c r="N123" s="821" t="s">
        <v>653</v>
      </c>
      <c r="Q123" s="356"/>
      <c r="R123" s="722" t="s">
        <v>6267</v>
      </c>
      <c r="S123" s="356">
        <v>6</v>
      </c>
      <c r="X123" s="356"/>
      <c r="Y123" s="356"/>
      <c r="AA123" s="356"/>
    </row>
    <row r="124" spans="1:29" ht="37.35" customHeight="1">
      <c r="A124" s="821">
        <v>89</v>
      </c>
      <c r="B124" s="356" t="s">
        <v>263</v>
      </c>
      <c r="C124" s="356" t="s">
        <v>5896</v>
      </c>
      <c r="D124" s="356" t="s">
        <v>2211</v>
      </c>
      <c r="E124" s="356" t="s">
        <v>2331</v>
      </c>
      <c r="F124" s="800" t="s">
        <v>2332</v>
      </c>
      <c r="G124" s="821"/>
      <c r="I124" s="821">
        <v>2</v>
      </c>
      <c r="J124" s="356" t="s">
        <v>6175</v>
      </c>
      <c r="K124" s="356" t="s">
        <v>2525</v>
      </c>
      <c r="L124" s="822"/>
      <c r="M124" s="822" t="s">
        <v>1167</v>
      </c>
      <c r="N124" s="821">
        <v>5</v>
      </c>
      <c r="O124" s="821">
        <v>13</v>
      </c>
      <c r="Q124" s="356"/>
      <c r="R124" s="825" t="s">
        <v>6131</v>
      </c>
      <c r="S124" s="821"/>
      <c r="T124" s="821" t="s">
        <v>583</v>
      </c>
      <c r="V124" s="821"/>
      <c r="W124" s="821"/>
      <c r="X124" s="356"/>
      <c r="Z124" s="356" t="s">
        <v>6266</v>
      </c>
      <c r="AA124" s="356"/>
    </row>
    <row r="125" spans="1:29" ht="72" customHeight="1">
      <c r="A125" s="821">
        <v>126</v>
      </c>
      <c r="B125" s="356" t="s">
        <v>2594</v>
      </c>
      <c r="C125" s="356" t="s">
        <v>1013</v>
      </c>
      <c r="D125" s="356" t="s">
        <v>2163</v>
      </c>
      <c r="E125" s="356" t="s">
        <v>2341</v>
      </c>
      <c r="F125" s="800" t="s">
        <v>2342</v>
      </c>
      <c r="H125" s="821" t="s">
        <v>2165</v>
      </c>
      <c r="I125" s="821">
        <v>2</v>
      </c>
      <c r="J125" s="356" t="s">
        <v>482</v>
      </c>
      <c r="K125" s="356" t="s">
        <v>2958</v>
      </c>
      <c r="L125" s="824" t="s">
        <v>6203</v>
      </c>
      <c r="M125" s="822" t="s">
        <v>482</v>
      </c>
      <c r="N125" s="821">
        <v>20</v>
      </c>
      <c r="O125" s="821" t="s">
        <v>1015</v>
      </c>
      <c r="R125" s="137" t="s">
        <v>4105</v>
      </c>
    </row>
    <row r="126" spans="1:29" ht="29.1" customHeight="1">
      <c r="A126" s="821">
        <v>127</v>
      </c>
      <c r="B126" s="356" t="s">
        <v>263</v>
      </c>
      <c r="C126" s="356" t="s">
        <v>263</v>
      </c>
      <c r="D126" s="356" t="s">
        <v>2254</v>
      </c>
      <c r="E126" s="356" t="s">
        <v>2354</v>
      </c>
      <c r="F126" s="356" t="s">
        <v>2355</v>
      </c>
      <c r="G126" s="821"/>
      <c r="I126" s="821">
        <v>2</v>
      </c>
      <c r="J126" s="1025" t="s">
        <v>6175</v>
      </c>
      <c r="K126" s="356" t="s">
        <v>2525</v>
      </c>
      <c r="L126" s="822"/>
      <c r="M126" s="356" t="s">
        <v>1167</v>
      </c>
      <c r="N126" s="821">
        <v>40</v>
      </c>
      <c r="O126" s="821" t="s">
        <v>583</v>
      </c>
      <c r="Q126" s="356"/>
      <c r="T126" s="821" t="s">
        <v>4189</v>
      </c>
      <c r="X126" s="356"/>
      <c r="Y126" s="356"/>
      <c r="Z126" s="356" t="s">
        <v>6268</v>
      </c>
      <c r="AA126" s="356"/>
    </row>
    <row r="127" spans="1:29" ht="29.1" customHeight="1">
      <c r="A127" s="821">
        <v>99</v>
      </c>
      <c r="B127" s="356" t="s">
        <v>101</v>
      </c>
      <c r="C127" s="356" t="s">
        <v>101</v>
      </c>
      <c r="D127" s="356" t="s">
        <v>2304</v>
      </c>
      <c r="E127" s="356" t="s">
        <v>1300</v>
      </c>
      <c r="F127" s="356" t="s">
        <v>1301</v>
      </c>
      <c r="G127" s="356" t="s">
        <v>1300</v>
      </c>
      <c r="H127" s="822" t="s">
        <v>2305</v>
      </c>
      <c r="I127" s="821">
        <v>2</v>
      </c>
      <c r="J127" s="1025" t="s">
        <v>3499</v>
      </c>
      <c r="K127" s="356" t="s">
        <v>2525</v>
      </c>
      <c r="L127" s="824">
        <v>45669</v>
      </c>
      <c r="M127" s="821" t="s">
        <v>3951</v>
      </c>
      <c r="N127" s="821">
        <v>20</v>
      </c>
      <c r="O127" s="821">
        <v>17</v>
      </c>
      <c r="P127" s="821">
        <v>17</v>
      </c>
    </row>
    <row r="128" spans="1:29" ht="43.35" customHeight="1">
      <c r="A128" s="821">
        <v>61</v>
      </c>
      <c r="B128" s="356" t="s">
        <v>222</v>
      </c>
      <c r="C128" s="356" t="s">
        <v>77</v>
      </c>
      <c r="D128" s="356" t="s">
        <v>2254</v>
      </c>
      <c r="E128" s="356" t="s">
        <v>2256</v>
      </c>
      <c r="F128" s="356" t="s">
        <v>2257</v>
      </c>
      <c r="G128" s="822" t="s">
        <v>5673</v>
      </c>
      <c r="H128" s="821" t="s">
        <v>2254</v>
      </c>
      <c r="I128" s="821">
        <v>2</v>
      </c>
      <c r="J128" s="356" t="s">
        <v>1708</v>
      </c>
      <c r="K128" s="356" t="s">
        <v>2958</v>
      </c>
      <c r="M128" s="822" t="s">
        <v>1708</v>
      </c>
      <c r="N128" s="1031">
        <v>18</v>
      </c>
      <c r="O128" s="1031">
        <v>5</v>
      </c>
      <c r="P128" s="1031">
        <v>5</v>
      </c>
      <c r="R128" s="356" t="s">
        <v>5675</v>
      </c>
    </row>
    <row r="129" spans="1:29" ht="88.35" customHeight="1">
      <c r="A129" s="821">
        <v>100</v>
      </c>
      <c r="B129" s="356" t="s">
        <v>101</v>
      </c>
      <c r="C129" s="356" t="s">
        <v>101</v>
      </c>
      <c r="D129" s="356" t="s">
        <v>2281</v>
      </c>
      <c r="E129" s="356" t="s">
        <v>1009</v>
      </c>
      <c r="F129" s="356" t="s">
        <v>1010</v>
      </c>
      <c r="G129" s="356" t="s">
        <v>1009</v>
      </c>
      <c r="H129" s="822" t="s">
        <v>2282</v>
      </c>
      <c r="I129" s="821">
        <v>2</v>
      </c>
      <c r="J129" s="356" t="s">
        <v>3499</v>
      </c>
      <c r="K129" s="356" t="s">
        <v>2821</v>
      </c>
      <c r="L129" s="824">
        <v>45669</v>
      </c>
      <c r="M129" s="821" t="s">
        <v>3951</v>
      </c>
      <c r="N129" s="821" t="s">
        <v>6096</v>
      </c>
      <c r="O129" s="821">
        <v>18</v>
      </c>
      <c r="P129" s="821">
        <v>18</v>
      </c>
    </row>
    <row r="130" spans="1:29" ht="111.6" customHeight="1">
      <c r="A130" s="821">
        <v>102</v>
      </c>
      <c r="B130" s="356" t="s">
        <v>101</v>
      </c>
      <c r="C130" s="356" t="s">
        <v>101</v>
      </c>
      <c r="D130" s="356" t="s">
        <v>2274</v>
      </c>
      <c r="E130" s="356" t="s">
        <v>1009</v>
      </c>
      <c r="F130" s="356" t="s">
        <v>149</v>
      </c>
      <c r="G130" s="356"/>
      <c r="H130" s="822"/>
      <c r="I130" s="821">
        <v>2</v>
      </c>
      <c r="J130" s="356" t="s">
        <v>3499</v>
      </c>
      <c r="K130" s="356" t="s">
        <v>2525</v>
      </c>
      <c r="L130" s="824">
        <v>45669</v>
      </c>
      <c r="M130" s="1026" t="s">
        <v>3951</v>
      </c>
      <c r="N130" s="821">
        <v>54</v>
      </c>
      <c r="O130" s="821">
        <v>19</v>
      </c>
      <c r="P130" s="821">
        <v>19</v>
      </c>
    </row>
    <row r="131" spans="1:29" ht="87">
      <c r="A131" s="821">
        <v>130</v>
      </c>
      <c r="B131" s="356" t="s">
        <v>101</v>
      </c>
      <c r="C131" s="356" t="s">
        <v>101</v>
      </c>
      <c r="D131" s="356" t="s">
        <v>2279</v>
      </c>
      <c r="E131" s="356" t="s">
        <v>1309</v>
      </c>
      <c r="F131" s="356" t="s">
        <v>1310</v>
      </c>
      <c r="G131" s="356" t="s">
        <v>1309</v>
      </c>
      <c r="H131" s="822" t="s">
        <v>2280</v>
      </c>
      <c r="I131" s="821">
        <v>2</v>
      </c>
      <c r="J131" s="356" t="s">
        <v>3499</v>
      </c>
      <c r="K131" s="356" t="s">
        <v>2525</v>
      </c>
      <c r="L131" s="824">
        <v>45669</v>
      </c>
      <c r="M131" s="821" t="s">
        <v>3951</v>
      </c>
      <c r="O131" s="821" t="s">
        <v>583</v>
      </c>
      <c r="P131" s="821" t="s">
        <v>583</v>
      </c>
    </row>
    <row r="132" spans="1:29" ht="72.599999999999994">
      <c r="A132" s="821">
        <v>32</v>
      </c>
      <c r="B132" s="356" t="s">
        <v>358</v>
      </c>
      <c r="C132" s="356" t="s">
        <v>358</v>
      </c>
      <c r="D132" s="356" t="s">
        <v>2211</v>
      </c>
      <c r="E132" s="356" t="s">
        <v>5958</v>
      </c>
      <c r="F132" s="356" t="s">
        <v>5959</v>
      </c>
      <c r="G132" s="356" t="s">
        <v>5960</v>
      </c>
      <c r="H132" s="822" t="s">
        <v>2214</v>
      </c>
      <c r="I132" s="821">
        <v>2</v>
      </c>
      <c r="J132" s="356" t="s">
        <v>2977</v>
      </c>
      <c r="K132" s="824" t="s">
        <v>2525</v>
      </c>
      <c r="L132" s="824"/>
      <c r="M132" s="356" t="s">
        <v>2977</v>
      </c>
      <c r="N132" s="821">
        <v>5</v>
      </c>
      <c r="O132" s="821">
        <v>1</v>
      </c>
      <c r="Q132" s="356"/>
      <c r="R132" s="137" t="s">
        <v>5962</v>
      </c>
      <c r="S132" s="821"/>
      <c r="T132" s="356"/>
      <c r="V132" s="821"/>
      <c r="W132" s="821"/>
      <c r="X132" s="356"/>
      <c r="AA132" s="356"/>
      <c r="AB132" s="405"/>
    </row>
    <row r="133" spans="1:29" ht="43.5">
      <c r="A133" s="821">
        <v>131</v>
      </c>
      <c r="B133" s="356" t="s">
        <v>985</v>
      </c>
      <c r="C133" s="356" t="s">
        <v>985</v>
      </c>
      <c r="D133" s="356" t="s">
        <v>2188</v>
      </c>
      <c r="E133" s="356" t="s">
        <v>6269</v>
      </c>
      <c r="F133" s="356" t="s">
        <v>6270</v>
      </c>
      <c r="G133" s="1021" t="s">
        <v>6271</v>
      </c>
      <c r="I133" s="821">
        <v>2</v>
      </c>
      <c r="M133" s="822" t="s">
        <v>1544</v>
      </c>
      <c r="N133" s="1026">
        <v>53.2</v>
      </c>
      <c r="R133" s="356" t="s">
        <v>6272</v>
      </c>
      <c r="AC133" s="137" t="s">
        <v>6273</v>
      </c>
    </row>
    <row r="134" spans="1:29" ht="29.1">
      <c r="A134" s="821">
        <v>132</v>
      </c>
      <c r="B134" s="356" t="s">
        <v>985</v>
      </c>
      <c r="C134" s="356" t="s">
        <v>985</v>
      </c>
      <c r="D134" s="356" t="s">
        <v>2188</v>
      </c>
      <c r="E134" s="356" t="s">
        <v>3137</v>
      </c>
      <c r="F134" s="356" t="s">
        <v>3138</v>
      </c>
      <c r="G134" s="356" t="s">
        <v>3138</v>
      </c>
      <c r="I134" s="821">
        <v>2</v>
      </c>
      <c r="M134" s="822" t="s">
        <v>1544</v>
      </c>
      <c r="N134" s="1026">
        <v>47.5</v>
      </c>
      <c r="AC134" s="137" t="s">
        <v>5118</v>
      </c>
    </row>
    <row r="135" spans="1:29" ht="116.1">
      <c r="A135" s="821">
        <v>133</v>
      </c>
      <c r="B135" s="356" t="s">
        <v>985</v>
      </c>
      <c r="C135" s="356" t="s">
        <v>3093</v>
      </c>
      <c r="D135" s="356" t="s">
        <v>2188</v>
      </c>
      <c r="E135" s="356" t="s">
        <v>3131</v>
      </c>
      <c r="F135" s="356" t="s">
        <v>3132</v>
      </c>
      <c r="G135" s="822" t="s">
        <v>3133</v>
      </c>
      <c r="I135" s="821">
        <v>2</v>
      </c>
      <c r="M135" s="822" t="s">
        <v>1544</v>
      </c>
      <c r="N135" s="1026">
        <v>26.6</v>
      </c>
      <c r="AC135" s="137" t="s">
        <v>5128</v>
      </c>
    </row>
    <row r="136" spans="1:29" ht="203.1">
      <c r="A136" s="821">
        <v>134</v>
      </c>
      <c r="B136" s="356" t="s">
        <v>985</v>
      </c>
      <c r="C136" s="356" t="s">
        <v>3093</v>
      </c>
      <c r="D136" s="356" t="s">
        <v>2188</v>
      </c>
      <c r="E136" s="356" t="s">
        <v>3134</v>
      </c>
      <c r="F136" s="356" t="s">
        <v>3135</v>
      </c>
      <c r="G136" s="1021" t="s">
        <v>3136</v>
      </c>
      <c r="I136" s="821">
        <v>2</v>
      </c>
      <c r="M136" s="822" t="s">
        <v>1580</v>
      </c>
      <c r="N136" s="1026">
        <v>13.3</v>
      </c>
      <c r="AC136" s="137" t="s">
        <v>5132</v>
      </c>
    </row>
  </sheetData>
  <autoFilter ref="A2:AD2" xr:uid="{3AF64741-EC26-4B14-BD7F-B8BDE4E0CCE8}"/>
  <dataValidations count="8">
    <dataValidation type="list" allowBlank="1" showInputMessage="1" showErrorMessage="1" sqref="W3 Y3 G94 G86:G87 G47 I48:I132 I3:I46" xr:uid="{2320BADB-EDAA-48E1-8679-D88FD838ECCF}">
      <formula1>"1, 2, 3, 4, 5, 6, 7, 8, 9, 10, 11, 12"</formula1>
    </dataValidation>
    <dataValidation type="list" allowBlank="1" showInputMessage="1" showErrorMessage="1" sqref="Q3 Q116:Q119 Q37:Q49 M118:M122 R86:R87 Q126:Q132 Q109:Q110" xr:uid="{D1992651-D157-4DE4-886B-21EE54C9639F}">
      <formula1>"High, Medium, Low"</formula1>
    </dataValidation>
    <dataValidation type="list" allowBlank="1" showInputMessage="1" showErrorMessage="1" sqref="X3 W109:W110 W116:W119 W37:W48 W126:W132" xr:uid="{5C7C5700-0141-4CE0-8433-0907E21B5223}">
      <formula1>"Yes, No"</formula1>
    </dataValidation>
    <dataValidation type="list" allowBlank="1" showInputMessage="1" showErrorMessage="1" sqref="K3 K116:K119 K130:K132 K48:K49 L45 K37:K46 J47 K104:K113" xr:uid="{396C962D-8A59-40DF-8DFB-53135506487A}">
      <formula1>"New, Enhancement, Bugs, Compliance, Carry Over"</formula1>
    </dataValidation>
    <dataValidation type="list" allowBlank="1" showInputMessage="1" showErrorMessage="1" sqref="V111:V115 V50:V108 V3:V36 V133:V1048514" xr:uid="{F1B8D65F-FB4C-4A4E-A32C-140C4019A664}">
      <formula1>"Develop, Deprio, Cancelled, In Assesment"</formula1>
    </dataValidation>
    <dataValidation type="list" allowBlank="1" showInputMessage="1" showErrorMessage="1" sqref="V109:V110 V116:V119 V37:V49 W49 V126:V132" xr:uid="{00618FBD-BC19-46AE-BA2F-C0E3F162CA48}">
      <formula1>"0, 1, 2, 3, 4, 5, 6, 7, 8, 9, 10, 11, 12"</formula1>
    </dataValidation>
    <dataValidation type="list" allowBlank="1" showInputMessage="1" showErrorMessage="1" sqref="H47" xr:uid="{D9980C18-3002-4CB6-AB71-BDF651C89F15}">
      <formula1>"2026, 2027,2025"</formula1>
    </dataValidation>
    <dataValidation allowBlank="1" showInputMessage="1" showErrorMessage="1" sqref="N1:N1048576 Z43:Z44 Z46:Z47 Z50 Z53" xr:uid="{00D741F4-C963-434C-9CB8-DB1AF5E61928}"/>
  </dataValidations>
  <hyperlinks>
    <hyperlink ref="AC7" r:id="rId1" display="../../../:p:/g/personal/rtjandra_pmintl_net/IQDwepYzlGFDRpDhVq3JYbHuASpuytPI_lhvGQ5lsgOr8xE?e=xBNvMD" xr:uid="{05A6E810-AD39-49EB-870D-539842C0AEA3}"/>
    <hyperlink ref="AC8" r:id="rId2" display="../../../:p:/g/personal/rtjandra_pmintl_net/IQDFSp63kDyZS4wql7QqyO1bARaTLRmrR4_CxBmHGxMA6-c?e=1UCxsg" xr:uid="{A929D621-A8D4-4052-9DBB-F253F64375D0}"/>
    <hyperlink ref="AC6" r:id="rId3" display="../../../:p:/r/personal/rtjandra_pmintl_net/Documents/Documents/BRD 2026/BRD_PH_UIUX Revamp (Ph1).pptx?d=w885b731320664603964b3e60ab549f4f&amp;csf=1&amp;web=1&amp;e=XLURPg" xr:uid="{C482D61C-258A-469A-A858-E9432818FF6B}"/>
    <hyperlink ref="AC4" r:id="rId4" display="https://pmicloud.sharepoint.com/:p:/r/teams/Comm.Deployment-Deployment-ID/Shared Documents/00. COMM_DEPLOYMENT/06. SPRINT/1. Sprint 2026/BRD 2026/Sprint 2 - BRD - Compile/Sprint 2 2026 - MyHero/BRD - MOQ update validation %26 mass upload.pptx?d=w7d8ade8126c64711a434b2652463985d&amp;csf=1&amp;web=1&amp;e=t0B22f" xr:uid="{57B4A56A-C1D8-473D-818A-743942C5E70A}"/>
    <hyperlink ref="AC3" r:id="rId5" display="https://pmicloud.sharepoint.com/:p:/r/teams/Comm.Deployment-Deployment-ID/Shared Documents/00. COMM_DEPLOYMENT/06. SPRINT/1. Sprint 2026/BRD 2026/Sprint 2 - BRD - Compile/Sprint 2 2026 - Multi Platforms/BRD - Coretax Integration.pptx?d=w8308161642ae47c28181cea840265a54&amp;csf=1&amp;web=1&amp;e=LSCrUk" xr:uid="{3CE3151E-F747-4A28-B67B-9CE4CC305AF9}"/>
    <hyperlink ref="AC5" r:id="rId6" display="https://pmicloud.sharepoint.com/:p:/r/teams/Comm.Deployment-Deployment-ID/Shared Documents/00. COMM_DEPLOYMENT/06. SPRINT/1. Sprint 2026/BRD 2026/Sprint 2 - BRD - Compile/Sprint 2 2026 - MyHero/BRD - Align Posting Date.pptx?d=w4c28a339022148ec916da2e4352411a5&amp;csf=1&amp;web=1&amp;e=sjv7n4" xr:uid="{A88C7DC2-8975-406D-91EF-3CADE42DF868}"/>
    <hyperlink ref="AC9" r:id="rId7" xr:uid="{5BF02C52-E66D-4368-8A2C-138CB8D1B91C}"/>
    <hyperlink ref="AC17" r:id="rId8" xr:uid="{0F832A9B-D468-4A66-B130-E9CBB29B7E7A}"/>
    <hyperlink ref="AC22" r:id="rId9" display="https://pmicloud.sharepoint.com/:p:/r/teams/Comm.Deployment-Deployment-ID/Shared%20Documents/00.%20COMM_DEPLOYMENT/06.%20SPRINT/1.%20Sprint%202026/BRD%202026/Sprint%202%20-%20BRD%20-%20Compile/Sprint%202%202026%20-%20B2B%20-%20Toko,%20Principal,%20CITA,%20MITA,%20Mitra,%20Mitra%20Order/BRD%20-%20CITA%20-%20Recipient%20Email%20Alerting.pptx?d=w25e6b04b4d564b54931d2cda41575b27&amp;csf=1&amp;web=1&amp;e=0w9Wiz" xr:uid="{C7F4DC95-307B-4D90-B104-C316FD67D45A}"/>
    <hyperlink ref="AC21" r:id="rId10" display="https://pmicloud.sharepoint.com/:p:/r/teams/Comm.Deployment-Deployment-ID/Shared%20Documents/00.%20COMM_DEPLOYMENT/06.%20SPRINT/1.%20Sprint%202026/BRD%202026/Sprint%202%20-%20BRD%20-%20Compile/Sprint%202%202026%20-%20B2B%20-%20Toko,%20Principal,%20CITA,%20MITA,%20Mitra,%20Mitra%20Order/BRD%20-%20CITA%20-%20Transaction%20ID%20in%20Coin%20History.pptx?d=w8acc510385ad40499be268861a7e0907&amp;csf=1&amp;web=1&amp;e=JbLqPx" xr:uid="{9D07A637-269C-421F-B875-ED2173BD8731}"/>
    <hyperlink ref="AB42" r:id="rId11" display="BRD 2026/Sprint 1 2026 - B2C - Kasir, Qoncierge, My AYO/BRD Template - 2026 Direct Channel.pptx" xr:uid="{B26A77E3-3E58-4130-9150-80E98C9865B1}"/>
    <hyperlink ref="AB102" r:id="rId12" display="BRD 2026/Sprint 1 2026 - B2C - Kasir, Qoncierge, My AYO/BRD - AYO Kasir Leads Gen Enhancement.pptx" xr:uid="{A212C084-25B5-46DF-B989-2FA28763B4BA}"/>
    <hyperlink ref="R108" r:id="rId13" xr:uid="{B453C61D-8B57-44A1-9633-5300047F88C0}"/>
    <hyperlink ref="R18" r:id="rId14" xr:uid="{0D5C3204-71AC-4C78-B2A8-69C03FD9D9DB}"/>
    <hyperlink ref="R112" r:id="rId15" xr:uid="{51A8AE32-66F8-4F69-9E33-66607FD2CBB7}"/>
    <hyperlink ref="R113" r:id="rId16" xr:uid="{6CC46343-9A1E-407D-B245-6FB50C75BC90}"/>
    <hyperlink ref="R118" r:id="rId17" display="https://jira.app.pconnect.biz/browse/CDE-46362 (FE - News + Testimony)" xr:uid="{B009F754-A704-4BDD-BFBF-FB298F245624}"/>
    <hyperlink ref="R124" r:id="rId18" xr:uid="{8166197F-BE05-4D9A-A5A8-34270E63DD9C}"/>
    <hyperlink ref="R121" r:id="rId19" xr:uid="{4CF3E384-A061-4FD2-8497-85B96604736B}"/>
    <hyperlink ref="R12" r:id="rId20" xr:uid="{A3C12924-9E3C-4779-9E5C-FBF94C8E9B9D}"/>
    <hyperlink ref="R132" r:id="rId21" xr:uid="{D64B0302-AA57-4F19-BB4C-F6B4C36AE11E}"/>
    <hyperlink ref="AC133" r:id="rId22" display="https://pmicloud.sharepoint.com/:p:/r/teams/Comm.Deployment-Deployment-ID/Shared Documents/00. COMM_DEPLOYMENT/06. SPRINT/1. Sprint 2026/BRD 2026/Sprint 2 - BRD - Compile/Sprint 2 2026 - MyHero/BRD - Delivery Date Validation.pptx?d=w5f55b08d1fa843c583153f0ffdc03c2f&amp;csf=1&amp;web=1&amp;e=dO6dFD" xr:uid="{2731ECAA-15A8-4439-8016-9CED1A183E05}"/>
    <hyperlink ref="AC134" r:id="rId23" display="https://pmicloud.sharepoint.com/:p:/r/teams/Comm.Deployment-Deployment-ID/Shared Documents/00. COMM_DEPLOYMENT/06. SPRINT/1. Sprint 2026/BRD 2026/Sprint 2 - BRD - Compile/Sprint 2 2026 - MyHero/BRD - Panamas RE Cancel Pre Order Phase 2.pptx?d=wa8d435c632ea4563952299e1dd1c007e&amp;csf=1&amp;web=1&amp;e=dg6Jcv" xr:uid="{7F6A3DFE-56E7-4AB6-B7B1-08EE7BCA0FF8}"/>
    <hyperlink ref="AC135" r:id="rId24" display="https://pmicloud.sharepoint.com/:p:/r/teams/Comm.Deployment-Deployment-ID/Shared Documents/00. COMM_DEPLOYMENT/06. SPRINT/1. Sprint 2026/BRD 2026/Sprint 2 - BRD - Compile/Sprint 2 2026 - MyHero/BRD - Panamas RE Retry Send Cancel Pre Order.pptx?d=wcdf7ce85df5642cca8dc289bc064fb3c&amp;csf=1&amp;web=1&amp;e=pJtKxn" xr:uid="{502C8B45-8A44-4090-BD21-8E66588085F1}"/>
    <hyperlink ref="AC136" r:id="rId25" display="https://pmicloud.sharepoint.com/:p:/r/teams/Comm.Deployment-Deployment-ID/Shared Documents/00. COMM_DEPLOYMENT/06. SPRINT/1. Sprint 2026/BRD 2026/Sprint 2 - BRD - Compile/Sprint 2 2026 - MyHero/BRD Changes for WMS Sales TA RE Data.pptx?d=wb3e0ecaeb58a49d38cd6ad015e2a20a0&amp;csf=1&amp;web=1&amp;e=mzAFC1" xr:uid="{B57273AC-349A-4A5B-8EB0-6F5B972D844D}"/>
    <hyperlink ref="R123" r:id="rId26" display="https://jira.app.pconnect.biz/browse/CDE-48307" xr:uid="{5DC6C241-498A-4F5B-ABF3-65C4B0F1417F}"/>
    <hyperlink ref="R19" r:id="rId27" display="https://jira.app.pconnect.biz/browse/CDE-48550" xr:uid="{A4690AF4-1FEC-44F1-BF07-9A901E58CA5B}"/>
    <hyperlink ref="R11" r:id="rId28" display="https://jira.app.pconnect.biz/browse/CDE-46812" xr:uid="{DD8C3006-0854-407A-8483-965533C092C5}"/>
    <hyperlink ref="AC51" r:id="rId29" xr:uid="{798CD092-6D6E-44B2-A567-66382694F6E8}"/>
    <hyperlink ref="R21" r:id="rId30" xr:uid="{469D72DF-894A-4873-980F-A4CA00B995DA}"/>
    <hyperlink ref="R22" r:id="rId31" xr:uid="{332D73B0-048C-4D42-9E2A-B995D838B9AF}"/>
    <hyperlink ref="R23" r:id="rId32" xr:uid="{4DB1E4A5-0C05-4F58-8BBD-7E0A32B1260A}"/>
    <hyperlink ref="R24" r:id="rId33" xr:uid="{CE9AC5AF-61DD-4DDE-9FA3-55D4FDFFE1BE}"/>
    <hyperlink ref="R25" r:id="rId34" xr:uid="{F2DE736C-F9BA-49B8-91A1-B37A198C484C}"/>
    <hyperlink ref="R31" r:id="rId35" display="https://jira.app.pconnect.biz/browse/CDE-47919" xr:uid="{4888D4FA-CEDB-42B6-A857-18452F6CB70A}"/>
    <hyperlink ref="R125" r:id="rId36" display="https://jira.app.pconnect.biz/browse/CDE-48503" xr:uid="{1E23465D-2095-4985-9AA9-6235FEB5F2DE}"/>
  </hyperlinks>
  <pageMargins left="0.7" right="0.7" top="0.75" bottom="0.75" header="0.3" footer="0.3"/>
  <pageSetup paperSize="9" orientation="portrait" r:id="rId37"/>
  <legacyDrawing r:id="rId38"/>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A05EB-9EE9-4AF1-94C6-17B3394D845D}">
  <sheetPr codeName="Sheet50" filterMode="1"/>
  <dimension ref="A1:AD60"/>
  <sheetViews>
    <sheetView workbookViewId="0">
      <pane ySplit="1" topLeftCell="A6" activePane="bottomLeft" state="frozen"/>
      <selection pane="bottomLeft" activeCell="I1" sqref="I1"/>
    </sheetView>
  </sheetViews>
  <sheetFormatPr defaultRowHeight="14.45"/>
  <cols>
    <col min="2" max="2" width="16.5703125" bestFit="1" customWidth="1"/>
    <col min="3" max="3" width="12.5703125" bestFit="1" customWidth="1"/>
    <col min="4" max="4" width="31.5703125" bestFit="1" customWidth="1"/>
    <col min="5" max="5" width="42.42578125" bestFit="1" customWidth="1"/>
    <col min="6" max="6" width="34.5703125" customWidth="1"/>
    <col min="7" max="7" width="15" bestFit="1" customWidth="1"/>
    <col min="10" max="10" width="17.42578125" bestFit="1" customWidth="1"/>
    <col min="13" max="13" width="15.42578125" bestFit="1" customWidth="1"/>
    <col min="14" max="14" width="21.42578125" bestFit="1" customWidth="1"/>
    <col min="18" max="18" width="11" customWidth="1"/>
  </cols>
  <sheetData>
    <row r="1" spans="1:30" ht="72.599999999999994">
      <c r="A1" s="813" t="s">
        <v>6</v>
      </c>
      <c r="B1" s="813" t="s">
        <v>2145</v>
      </c>
      <c r="C1" s="813" t="s">
        <v>2571</v>
      </c>
      <c r="D1" s="813" t="s">
        <v>2147</v>
      </c>
      <c r="E1" s="813" t="s">
        <v>837</v>
      </c>
      <c r="F1" s="813" t="s">
        <v>10</v>
      </c>
      <c r="G1" s="1020" t="s">
        <v>11</v>
      </c>
      <c r="H1" s="813" t="s">
        <v>2148</v>
      </c>
      <c r="I1" s="813" t="s">
        <v>3825</v>
      </c>
      <c r="J1" s="813" t="s">
        <v>2737</v>
      </c>
      <c r="K1" s="813" t="s">
        <v>2422</v>
      </c>
      <c r="L1" s="1029" t="s">
        <v>2759</v>
      </c>
      <c r="M1" s="815" t="s">
        <v>2760</v>
      </c>
      <c r="N1" s="815" t="s">
        <v>2761</v>
      </c>
      <c r="O1" s="816" t="s">
        <v>2149</v>
      </c>
      <c r="P1" s="817" t="s">
        <v>2762</v>
      </c>
      <c r="Q1" s="815" t="s">
        <v>2763</v>
      </c>
      <c r="R1" s="815" t="s">
        <v>2764</v>
      </c>
      <c r="S1" s="815" t="s">
        <v>2765</v>
      </c>
      <c r="T1" s="815" t="s">
        <v>2766</v>
      </c>
      <c r="U1" s="818" t="s">
        <v>2767</v>
      </c>
      <c r="V1" s="818" t="s">
        <v>2768</v>
      </c>
      <c r="W1" s="818" t="s">
        <v>2769</v>
      </c>
      <c r="X1" s="818" t="s">
        <v>2770</v>
      </c>
      <c r="Y1" s="818" t="s">
        <v>2771</v>
      </c>
      <c r="Z1" s="818" t="s">
        <v>4147</v>
      </c>
      <c r="AA1" s="818" t="s">
        <v>2774</v>
      </c>
      <c r="AB1" s="818" t="s">
        <v>2391</v>
      </c>
      <c r="AC1" s="820" t="s">
        <v>2369</v>
      </c>
      <c r="AD1" s="820" t="s">
        <v>999</v>
      </c>
    </row>
    <row r="2" spans="1:30" ht="116.1" hidden="1">
      <c r="B2" s="1025" t="s">
        <v>4609</v>
      </c>
      <c r="C2" s="1025" t="s">
        <v>4609</v>
      </c>
      <c r="D2" s="579" t="s">
        <v>2208</v>
      </c>
      <c r="E2" s="80" t="s">
        <v>6274</v>
      </c>
      <c r="F2" s="80" t="s">
        <v>6275</v>
      </c>
      <c r="I2" s="1026">
        <v>2</v>
      </c>
      <c r="J2" s="1025" t="s">
        <v>6276</v>
      </c>
      <c r="K2" s="1025" t="s">
        <v>2525</v>
      </c>
      <c r="R2" s="1025" t="s">
        <v>6277</v>
      </c>
      <c r="Z2" s="1026">
        <v>7</v>
      </c>
    </row>
    <row r="3" spans="1:30" ht="116.1" hidden="1">
      <c r="B3" s="1077" t="s">
        <v>1215</v>
      </c>
      <c r="C3" s="1077" t="s">
        <v>1215</v>
      </c>
      <c r="D3" s="579" t="s">
        <v>2208</v>
      </c>
      <c r="E3" s="80" t="s">
        <v>6274</v>
      </c>
      <c r="F3" s="80" t="s">
        <v>6275</v>
      </c>
      <c r="I3" s="1026">
        <v>2</v>
      </c>
      <c r="J3" s="1025" t="s">
        <v>6276</v>
      </c>
      <c r="K3" s="1025" t="s">
        <v>2525</v>
      </c>
      <c r="R3" s="1077" t="s">
        <v>6278</v>
      </c>
      <c r="Z3" s="1026">
        <v>25</v>
      </c>
    </row>
    <row r="4" spans="1:30" ht="116.1" hidden="1">
      <c r="B4" s="1025" t="s">
        <v>4609</v>
      </c>
      <c r="C4" s="1025" t="s">
        <v>4609</v>
      </c>
      <c r="D4" s="1077" t="s">
        <v>6279</v>
      </c>
      <c r="E4" s="1025" t="s">
        <v>6280</v>
      </c>
      <c r="F4" s="1025"/>
      <c r="I4" s="1026">
        <v>2</v>
      </c>
      <c r="J4" s="1025" t="s">
        <v>6276</v>
      </c>
      <c r="K4" s="1025" t="s">
        <v>2525</v>
      </c>
      <c r="R4" s="1025"/>
      <c r="Z4" s="1026">
        <v>70</v>
      </c>
    </row>
    <row r="5" spans="1:30" hidden="1">
      <c r="B5" s="1025" t="s">
        <v>5786</v>
      </c>
      <c r="C5" s="1025" t="s">
        <v>5786</v>
      </c>
      <c r="D5" s="356" t="s">
        <v>6281</v>
      </c>
      <c r="E5" s="80"/>
      <c r="F5" s="356" t="s">
        <v>6282</v>
      </c>
      <c r="G5" s="1025"/>
      <c r="H5" s="1025"/>
      <c r="I5" s="1026"/>
      <c r="J5" s="1025"/>
      <c r="K5" s="1025"/>
      <c r="L5" s="1069"/>
      <c r="M5" s="1026"/>
      <c r="N5" s="1026"/>
      <c r="O5" s="1026"/>
      <c r="P5" s="1026"/>
      <c r="Q5" s="1025"/>
      <c r="S5" s="1026"/>
      <c r="T5" s="1026"/>
      <c r="U5" s="1026"/>
      <c r="V5" s="1025"/>
      <c r="W5" s="1026"/>
      <c r="X5" s="1026"/>
      <c r="Y5" s="1025"/>
      <c r="Z5" s="1026"/>
      <c r="AA5" s="1025"/>
      <c r="AB5" s="1025"/>
      <c r="AC5" s="1025"/>
      <c r="AD5" s="1026"/>
    </row>
    <row r="6" spans="1:30">
      <c r="B6" t="s">
        <v>94</v>
      </c>
      <c r="C6" t="s">
        <v>94</v>
      </c>
      <c r="D6" t="s">
        <v>6281</v>
      </c>
      <c r="E6" t="s">
        <v>6283</v>
      </c>
      <c r="R6" s="1025" t="s">
        <v>6284</v>
      </c>
      <c r="V6" t="s">
        <v>2944</v>
      </c>
      <c r="W6">
        <v>2</v>
      </c>
      <c r="X6" t="s">
        <v>6</v>
      </c>
      <c r="Z6">
        <v>2</v>
      </c>
    </row>
    <row r="7" spans="1:30">
      <c r="B7" t="s">
        <v>94</v>
      </c>
      <c r="C7" t="s">
        <v>94</v>
      </c>
      <c r="D7" t="s">
        <v>6281</v>
      </c>
      <c r="E7" t="s">
        <v>6285</v>
      </c>
      <c r="R7" t="s">
        <v>6286</v>
      </c>
      <c r="V7" t="s">
        <v>2944</v>
      </c>
      <c r="W7">
        <v>2</v>
      </c>
      <c r="X7" t="s">
        <v>6</v>
      </c>
      <c r="Z7">
        <v>2</v>
      </c>
    </row>
    <row r="8" spans="1:30">
      <c r="B8" t="s">
        <v>94</v>
      </c>
      <c r="C8" t="s">
        <v>94</v>
      </c>
      <c r="D8" t="s">
        <v>6281</v>
      </c>
      <c r="E8" t="s">
        <v>6287</v>
      </c>
      <c r="R8" t="s">
        <v>6288</v>
      </c>
      <c r="V8" t="s">
        <v>2944</v>
      </c>
      <c r="W8">
        <v>2</v>
      </c>
      <c r="X8" t="s">
        <v>6</v>
      </c>
      <c r="Z8">
        <v>2</v>
      </c>
    </row>
    <row r="9" spans="1:30">
      <c r="B9" t="s">
        <v>94</v>
      </c>
      <c r="C9" t="s">
        <v>94</v>
      </c>
      <c r="D9" t="s">
        <v>6281</v>
      </c>
      <c r="E9" t="s">
        <v>6289</v>
      </c>
      <c r="R9" t="s">
        <v>6290</v>
      </c>
      <c r="V9" t="s">
        <v>2944</v>
      </c>
      <c r="W9">
        <v>2</v>
      </c>
      <c r="X9" t="s">
        <v>6</v>
      </c>
      <c r="Z9">
        <v>2</v>
      </c>
    </row>
    <row r="10" spans="1:30">
      <c r="B10" t="s">
        <v>94</v>
      </c>
      <c r="C10" t="s">
        <v>94</v>
      </c>
      <c r="D10" t="s">
        <v>6281</v>
      </c>
      <c r="E10" t="s">
        <v>6291</v>
      </c>
      <c r="R10" t="s">
        <v>6292</v>
      </c>
      <c r="V10" t="s">
        <v>2944</v>
      </c>
      <c r="W10">
        <v>2</v>
      </c>
      <c r="X10" t="s">
        <v>6</v>
      </c>
      <c r="Z10">
        <v>2</v>
      </c>
    </row>
    <row r="11" spans="1:30">
      <c r="B11" t="s">
        <v>94</v>
      </c>
      <c r="C11" t="s">
        <v>94</v>
      </c>
      <c r="D11" t="s">
        <v>6281</v>
      </c>
      <c r="E11" t="s">
        <v>6293</v>
      </c>
      <c r="R11" t="s">
        <v>6294</v>
      </c>
      <c r="V11" t="s">
        <v>2944</v>
      </c>
      <c r="W11">
        <v>2</v>
      </c>
      <c r="X11" t="s">
        <v>6</v>
      </c>
      <c r="Z11">
        <v>2</v>
      </c>
    </row>
    <row r="12" spans="1:30">
      <c r="B12" t="s">
        <v>94</v>
      </c>
      <c r="C12" t="s">
        <v>94</v>
      </c>
      <c r="D12" t="s">
        <v>6281</v>
      </c>
      <c r="E12" t="s">
        <v>6295</v>
      </c>
      <c r="R12" t="s">
        <v>6296</v>
      </c>
      <c r="V12" t="s">
        <v>2944</v>
      </c>
      <c r="W12">
        <v>2</v>
      </c>
      <c r="X12" t="s">
        <v>6</v>
      </c>
      <c r="Z12">
        <v>2</v>
      </c>
    </row>
    <row r="13" spans="1:30">
      <c r="B13" t="s">
        <v>94</v>
      </c>
      <c r="C13" t="s">
        <v>94</v>
      </c>
      <c r="D13" t="s">
        <v>6281</v>
      </c>
      <c r="E13" t="s">
        <v>6297</v>
      </c>
      <c r="R13" t="s">
        <v>6298</v>
      </c>
      <c r="V13" t="s">
        <v>2944</v>
      </c>
      <c r="W13">
        <v>2</v>
      </c>
      <c r="X13" t="s">
        <v>6</v>
      </c>
      <c r="Z13">
        <v>2</v>
      </c>
    </row>
    <row r="14" spans="1:30">
      <c r="B14" t="s">
        <v>94</v>
      </c>
      <c r="C14" t="s">
        <v>94</v>
      </c>
      <c r="D14" t="s">
        <v>6281</v>
      </c>
      <c r="E14" t="s">
        <v>6299</v>
      </c>
      <c r="R14" t="s">
        <v>6300</v>
      </c>
      <c r="V14" t="s">
        <v>2944</v>
      </c>
      <c r="W14">
        <v>2</v>
      </c>
      <c r="X14" t="s">
        <v>6</v>
      </c>
      <c r="Z14">
        <v>2</v>
      </c>
    </row>
    <row r="15" spans="1:30">
      <c r="B15" t="s">
        <v>94</v>
      </c>
      <c r="C15" t="s">
        <v>94</v>
      </c>
      <c r="D15" t="s">
        <v>6281</v>
      </c>
      <c r="E15" t="s">
        <v>6301</v>
      </c>
      <c r="R15" t="s">
        <v>6302</v>
      </c>
      <c r="V15" t="s">
        <v>2944</v>
      </c>
      <c r="W15">
        <v>2</v>
      </c>
      <c r="X15" t="s">
        <v>6</v>
      </c>
      <c r="Z15">
        <v>2</v>
      </c>
    </row>
    <row r="16" spans="1:30">
      <c r="B16" t="s">
        <v>94</v>
      </c>
      <c r="C16" t="s">
        <v>94</v>
      </c>
      <c r="D16" t="s">
        <v>6281</v>
      </c>
      <c r="E16" t="s">
        <v>6303</v>
      </c>
      <c r="R16" t="s">
        <v>6304</v>
      </c>
      <c r="V16" t="s">
        <v>2944</v>
      </c>
      <c r="W16">
        <v>2</v>
      </c>
      <c r="X16" t="s">
        <v>6</v>
      </c>
      <c r="Z16">
        <v>2</v>
      </c>
    </row>
    <row r="17" spans="2:26">
      <c r="B17" t="s">
        <v>94</v>
      </c>
      <c r="C17" t="s">
        <v>94</v>
      </c>
      <c r="D17" t="s">
        <v>6281</v>
      </c>
      <c r="E17" t="s">
        <v>6305</v>
      </c>
      <c r="R17" t="s">
        <v>6306</v>
      </c>
      <c r="V17" t="s">
        <v>2944</v>
      </c>
      <c r="W17">
        <v>2</v>
      </c>
      <c r="X17" t="s">
        <v>6</v>
      </c>
      <c r="Z17">
        <v>2</v>
      </c>
    </row>
    <row r="18" spans="2:26">
      <c r="B18" t="s">
        <v>94</v>
      </c>
      <c r="C18" t="s">
        <v>94</v>
      </c>
      <c r="D18" t="s">
        <v>6281</v>
      </c>
      <c r="E18" t="s">
        <v>6307</v>
      </c>
      <c r="R18" t="s">
        <v>6308</v>
      </c>
      <c r="V18" t="s">
        <v>2944</v>
      </c>
      <c r="W18">
        <v>2</v>
      </c>
      <c r="X18" t="s">
        <v>6</v>
      </c>
      <c r="Z18">
        <v>2</v>
      </c>
    </row>
    <row r="19" spans="2:26" hidden="1">
      <c r="R19" t="s">
        <v>6309</v>
      </c>
      <c r="V19" t="s">
        <v>2944</v>
      </c>
      <c r="W19">
        <v>2</v>
      </c>
      <c r="X19" t="s">
        <v>6</v>
      </c>
      <c r="Z19">
        <v>2</v>
      </c>
    </row>
    <row r="20" spans="2:26" ht="130.5" customHeight="1">
      <c r="B20" t="s">
        <v>180</v>
      </c>
      <c r="C20" t="s">
        <v>180</v>
      </c>
      <c r="D20" t="s">
        <v>6310</v>
      </c>
      <c r="E20" s="722" t="s">
        <v>6311</v>
      </c>
      <c r="F20" s="722" t="s">
        <v>6312</v>
      </c>
      <c r="I20">
        <v>2</v>
      </c>
      <c r="J20" t="s">
        <v>6313</v>
      </c>
      <c r="K20" t="s">
        <v>2525</v>
      </c>
      <c r="R20" t="s">
        <v>6314</v>
      </c>
    </row>
    <row r="21" spans="2:26" ht="107.25" customHeight="1">
      <c r="B21" t="s">
        <v>180</v>
      </c>
      <c r="C21" t="s">
        <v>180</v>
      </c>
      <c r="D21" t="s">
        <v>6310</v>
      </c>
      <c r="E21" s="722" t="s">
        <v>6315</v>
      </c>
      <c r="F21" s="722" t="s">
        <v>6316</v>
      </c>
      <c r="I21">
        <v>2</v>
      </c>
      <c r="J21" t="s">
        <v>6313</v>
      </c>
      <c r="K21" t="s">
        <v>2525</v>
      </c>
      <c r="R21" t="s">
        <v>6317</v>
      </c>
    </row>
    <row r="22" spans="2:26" ht="101.25" customHeight="1">
      <c r="B22" t="s">
        <v>180</v>
      </c>
      <c r="C22" t="s">
        <v>180</v>
      </c>
      <c r="D22" t="s">
        <v>6310</v>
      </c>
      <c r="E22" s="722" t="s">
        <v>6318</v>
      </c>
      <c r="F22" s="722" t="s">
        <v>6319</v>
      </c>
      <c r="I22">
        <v>2</v>
      </c>
      <c r="J22" t="s">
        <v>6313</v>
      </c>
      <c r="K22" t="s">
        <v>2525</v>
      </c>
      <c r="R22" t="s">
        <v>6320</v>
      </c>
    </row>
    <row r="23" spans="2:26" ht="117.75" customHeight="1">
      <c r="B23" t="s">
        <v>180</v>
      </c>
      <c r="C23" t="s">
        <v>180</v>
      </c>
      <c r="D23" t="s">
        <v>6310</v>
      </c>
      <c r="E23" s="722" t="s">
        <v>6321</v>
      </c>
      <c r="F23" s="722" t="s">
        <v>6322</v>
      </c>
      <c r="I23">
        <v>2</v>
      </c>
      <c r="J23" t="s">
        <v>6313</v>
      </c>
      <c r="K23" t="s">
        <v>2525</v>
      </c>
      <c r="R23" t="s">
        <v>6323</v>
      </c>
    </row>
    <row r="24" spans="2:26" ht="130.5">
      <c r="B24" t="s">
        <v>2645</v>
      </c>
      <c r="C24" t="s">
        <v>2645</v>
      </c>
      <c r="D24" s="722" t="s">
        <v>6324</v>
      </c>
      <c r="E24" s="404" t="s">
        <v>6324</v>
      </c>
      <c r="F24" s="404" t="s">
        <v>6324</v>
      </c>
      <c r="I24">
        <v>2</v>
      </c>
      <c r="J24" t="s">
        <v>6325</v>
      </c>
      <c r="K24" t="s">
        <v>2525</v>
      </c>
      <c r="R24" s="404" t="s">
        <v>6324</v>
      </c>
    </row>
    <row r="25" spans="2:26" hidden="1">
      <c r="B25" s="1077" t="s">
        <v>1215</v>
      </c>
      <c r="C25" s="1077" t="s">
        <v>1215</v>
      </c>
      <c r="D25" t="s">
        <v>6326</v>
      </c>
      <c r="E25" t="s">
        <v>6327</v>
      </c>
      <c r="I25">
        <v>2</v>
      </c>
      <c r="J25" t="s">
        <v>6328</v>
      </c>
    </row>
    <row r="26" spans="2:26" hidden="1">
      <c r="B26" s="1077" t="s">
        <v>1215</v>
      </c>
      <c r="C26" s="1077" t="s">
        <v>1215</v>
      </c>
      <c r="D26" t="s">
        <v>6326</v>
      </c>
      <c r="E26" t="s">
        <v>6329</v>
      </c>
      <c r="I26">
        <v>2</v>
      </c>
      <c r="J26" t="s">
        <v>6328</v>
      </c>
    </row>
    <row r="27" spans="2:26" hidden="1">
      <c r="B27" s="1077" t="s">
        <v>1215</v>
      </c>
      <c r="C27" s="1077" t="s">
        <v>1215</v>
      </c>
      <c r="D27" t="s">
        <v>6326</v>
      </c>
      <c r="E27" t="s">
        <v>6330</v>
      </c>
      <c r="I27">
        <v>2</v>
      </c>
      <c r="J27" t="s">
        <v>6328</v>
      </c>
    </row>
    <row r="28" spans="2:26" hidden="1">
      <c r="B28" s="1077" t="s">
        <v>1215</v>
      </c>
      <c r="C28" s="1077" t="s">
        <v>1215</v>
      </c>
      <c r="D28" t="s">
        <v>6326</v>
      </c>
      <c r="E28" t="s">
        <v>6331</v>
      </c>
      <c r="I28">
        <v>2</v>
      </c>
      <c r="J28" t="s">
        <v>6328</v>
      </c>
    </row>
    <row r="29" spans="2:26" ht="144.94999999999999" hidden="1">
      <c r="B29" s="1077" t="s">
        <v>101</v>
      </c>
      <c r="C29" s="1077" t="s">
        <v>101</v>
      </c>
      <c r="D29" t="s">
        <v>6332</v>
      </c>
      <c r="E29" s="1092" t="s">
        <v>6333</v>
      </c>
      <c r="F29" s="722" t="s">
        <v>6334</v>
      </c>
      <c r="I29" s="1026">
        <v>2</v>
      </c>
      <c r="J29" s="1025" t="s">
        <v>6276</v>
      </c>
      <c r="K29" s="1025" t="s">
        <v>2525</v>
      </c>
    </row>
    <row r="30" spans="2:26">
      <c r="B30" t="s">
        <v>42</v>
      </c>
      <c r="C30" t="s">
        <v>42</v>
      </c>
      <c r="D30" s="137" t="s">
        <v>6335</v>
      </c>
      <c r="F30" t="s">
        <v>1446</v>
      </c>
    </row>
    <row r="31" spans="2:26">
      <c r="B31" t="s">
        <v>42</v>
      </c>
      <c r="C31" t="s">
        <v>42</v>
      </c>
      <c r="D31" s="137" t="s">
        <v>6336</v>
      </c>
      <c r="F31" t="s">
        <v>1446</v>
      </c>
    </row>
    <row r="32" spans="2:26">
      <c r="B32" t="s">
        <v>42</v>
      </c>
      <c r="C32" t="s">
        <v>42</v>
      </c>
      <c r="D32" s="137" t="s">
        <v>6337</v>
      </c>
      <c r="F32" t="s">
        <v>1446</v>
      </c>
    </row>
    <row r="33" spans="2:26">
      <c r="B33" t="s">
        <v>42</v>
      </c>
      <c r="C33" t="s">
        <v>42</v>
      </c>
      <c r="D33" s="137" t="s">
        <v>6338</v>
      </c>
      <c r="F33" t="s">
        <v>1446</v>
      </c>
    </row>
    <row r="34" spans="2:26">
      <c r="B34" t="s">
        <v>42</v>
      </c>
      <c r="C34" t="s">
        <v>42</v>
      </c>
      <c r="D34" s="137" t="s">
        <v>6339</v>
      </c>
      <c r="F34" t="s">
        <v>1446</v>
      </c>
    </row>
    <row r="35" spans="2:26">
      <c r="B35" t="s">
        <v>42</v>
      </c>
      <c r="C35" t="s">
        <v>42</v>
      </c>
      <c r="D35" s="137" t="s">
        <v>6340</v>
      </c>
      <c r="F35" t="s">
        <v>1446</v>
      </c>
    </row>
    <row r="36" spans="2:26">
      <c r="B36" t="s">
        <v>42</v>
      </c>
      <c r="C36" t="s">
        <v>42</v>
      </c>
      <c r="D36" s="137" t="s">
        <v>6341</v>
      </c>
      <c r="F36" t="s">
        <v>1446</v>
      </c>
    </row>
    <row r="37" spans="2:26">
      <c r="B37" t="s">
        <v>42</v>
      </c>
      <c r="C37" t="s">
        <v>42</v>
      </c>
      <c r="D37" s="137" t="s">
        <v>6342</v>
      </c>
      <c r="F37" t="s">
        <v>1446</v>
      </c>
    </row>
    <row r="38" spans="2:26">
      <c r="B38" t="s">
        <v>42</v>
      </c>
      <c r="C38" t="s">
        <v>42</v>
      </c>
      <c r="D38" s="137" t="s">
        <v>6343</v>
      </c>
      <c r="F38" t="s">
        <v>1446</v>
      </c>
    </row>
    <row r="39" spans="2:26">
      <c r="B39" t="s">
        <v>42</v>
      </c>
      <c r="C39" t="s">
        <v>42</v>
      </c>
      <c r="D39" s="137" t="s">
        <v>6344</v>
      </c>
      <c r="F39" t="s">
        <v>1446</v>
      </c>
    </row>
    <row r="40" spans="2:26">
      <c r="B40" t="s">
        <v>42</v>
      </c>
      <c r="C40" t="s">
        <v>42</v>
      </c>
      <c r="D40" s="137" t="s">
        <v>6345</v>
      </c>
      <c r="F40" t="s">
        <v>1446</v>
      </c>
    </row>
    <row r="41" spans="2:26">
      <c r="B41" t="s">
        <v>42</v>
      </c>
      <c r="C41" t="s">
        <v>42</v>
      </c>
      <c r="D41" s="137" t="s">
        <v>4866</v>
      </c>
    </row>
    <row r="42" spans="2:26">
      <c r="B42" t="s">
        <v>263</v>
      </c>
      <c r="C42" t="s">
        <v>263</v>
      </c>
      <c r="D42" s="137" t="s">
        <v>6346</v>
      </c>
      <c r="R42" t="s">
        <v>6347</v>
      </c>
      <c r="V42" t="s">
        <v>2944</v>
      </c>
      <c r="W42">
        <v>2</v>
      </c>
      <c r="X42" t="s">
        <v>6</v>
      </c>
      <c r="Z42">
        <v>4</v>
      </c>
    </row>
    <row r="43" spans="2:26">
      <c r="B43" t="s">
        <v>263</v>
      </c>
      <c r="C43" t="s">
        <v>263</v>
      </c>
      <c r="D43" s="137" t="s">
        <v>6348</v>
      </c>
      <c r="R43" t="s">
        <v>6349</v>
      </c>
      <c r="V43" t="s">
        <v>2944</v>
      </c>
      <c r="W43">
        <v>2</v>
      </c>
      <c r="X43" t="s">
        <v>6</v>
      </c>
      <c r="Z43">
        <v>2</v>
      </c>
    </row>
    <row r="44" spans="2:26">
      <c r="B44" t="s">
        <v>263</v>
      </c>
      <c r="C44" t="s">
        <v>263</v>
      </c>
      <c r="D44" s="137" t="s">
        <v>6350</v>
      </c>
      <c r="R44" t="s">
        <v>6351</v>
      </c>
      <c r="V44" t="s">
        <v>2944</v>
      </c>
      <c r="W44">
        <v>2</v>
      </c>
      <c r="X44" t="s">
        <v>6</v>
      </c>
      <c r="Z44">
        <v>4</v>
      </c>
    </row>
    <row r="45" spans="2:26">
      <c r="B45" t="s">
        <v>263</v>
      </c>
      <c r="C45" t="s">
        <v>263</v>
      </c>
      <c r="D45" s="137" t="s">
        <v>6352</v>
      </c>
      <c r="R45" t="s">
        <v>6353</v>
      </c>
      <c r="V45" t="s">
        <v>2944</v>
      </c>
      <c r="W45">
        <v>2</v>
      </c>
      <c r="X45" t="s">
        <v>6</v>
      </c>
      <c r="Z45">
        <v>2</v>
      </c>
    </row>
    <row r="46" spans="2:26">
      <c r="B46" t="s">
        <v>263</v>
      </c>
      <c r="C46" t="s">
        <v>263</v>
      </c>
      <c r="D46" s="137" t="s">
        <v>6354</v>
      </c>
      <c r="R46" t="s">
        <v>6355</v>
      </c>
      <c r="V46" t="s">
        <v>2944</v>
      </c>
      <c r="W46">
        <v>2</v>
      </c>
      <c r="X46" t="s">
        <v>6</v>
      </c>
      <c r="Z46">
        <v>12</v>
      </c>
    </row>
    <row r="47" spans="2:26">
      <c r="B47" t="s">
        <v>263</v>
      </c>
      <c r="C47" t="s">
        <v>263</v>
      </c>
      <c r="D47" s="137" t="s">
        <v>6356</v>
      </c>
      <c r="R47" t="s">
        <v>6357</v>
      </c>
      <c r="V47" t="s">
        <v>2944</v>
      </c>
      <c r="W47">
        <v>2</v>
      </c>
      <c r="X47" t="s">
        <v>6</v>
      </c>
      <c r="Z47">
        <v>2</v>
      </c>
    </row>
    <row r="48" spans="2:26">
      <c r="B48" t="s">
        <v>263</v>
      </c>
      <c r="C48" t="s">
        <v>263</v>
      </c>
      <c r="D48" s="137" t="s">
        <v>6358</v>
      </c>
      <c r="R48" t="s">
        <v>6359</v>
      </c>
      <c r="V48" t="s">
        <v>2944</v>
      </c>
      <c r="W48">
        <v>2</v>
      </c>
      <c r="X48" t="s">
        <v>6</v>
      </c>
      <c r="Z48">
        <v>6</v>
      </c>
    </row>
    <row r="49" spans="2:26">
      <c r="B49" t="s">
        <v>263</v>
      </c>
      <c r="C49" t="s">
        <v>263</v>
      </c>
      <c r="D49" s="137" t="s">
        <v>6360</v>
      </c>
      <c r="R49" t="s">
        <v>6361</v>
      </c>
      <c r="V49" t="s">
        <v>2944</v>
      </c>
      <c r="W49">
        <v>2</v>
      </c>
      <c r="X49" t="s">
        <v>6</v>
      </c>
      <c r="Z49">
        <v>6</v>
      </c>
    </row>
    <row r="50" spans="2:26">
      <c r="B50" t="s">
        <v>263</v>
      </c>
      <c r="C50" t="s">
        <v>263</v>
      </c>
      <c r="D50" s="137" t="s">
        <v>6362</v>
      </c>
      <c r="R50" t="s">
        <v>6363</v>
      </c>
      <c r="V50" t="s">
        <v>2944</v>
      </c>
      <c r="W50">
        <v>2</v>
      </c>
      <c r="X50" t="s">
        <v>6</v>
      </c>
      <c r="Z50">
        <v>2</v>
      </c>
    </row>
    <row r="51" spans="2:26">
      <c r="B51" t="s">
        <v>263</v>
      </c>
      <c r="C51" t="s">
        <v>263</v>
      </c>
      <c r="D51" s="137" t="s">
        <v>6364</v>
      </c>
      <c r="R51" t="s">
        <v>6365</v>
      </c>
      <c r="V51" t="s">
        <v>2944</v>
      </c>
      <c r="W51">
        <v>2</v>
      </c>
      <c r="X51" t="s">
        <v>6</v>
      </c>
      <c r="Z51">
        <v>2</v>
      </c>
    </row>
    <row r="52" spans="2:26">
      <c r="B52" t="s">
        <v>263</v>
      </c>
      <c r="C52" t="s">
        <v>263</v>
      </c>
      <c r="D52" s="137" t="s">
        <v>6366</v>
      </c>
      <c r="R52" t="s">
        <v>6367</v>
      </c>
      <c r="V52" t="s">
        <v>2944</v>
      </c>
      <c r="W52">
        <v>2</v>
      </c>
      <c r="X52" t="s">
        <v>6</v>
      </c>
      <c r="Z52">
        <v>5</v>
      </c>
    </row>
    <row r="53" spans="2:26">
      <c r="B53" t="s">
        <v>263</v>
      </c>
      <c r="C53" t="s">
        <v>263</v>
      </c>
      <c r="D53" s="137" t="s">
        <v>6368</v>
      </c>
      <c r="R53" t="s">
        <v>6369</v>
      </c>
      <c r="V53" t="s">
        <v>2944</v>
      </c>
      <c r="W53">
        <v>2</v>
      </c>
      <c r="X53" t="s">
        <v>6</v>
      </c>
      <c r="Z53">
        <v>2</v>
      </c>
    </row>
    <row r="54" spans="2:26">
      <c r="B54" t="s">
        <v>263</v>
      </c>
      <c r="C54" t="s">
        <v>263</v>
      </c>
      <c r="D54" s="137" t="s">
        <v>6370</v>
      </c>
      <c r="R54" t="s">
        <v>6371</v>
      </c>
      <c r="V54" t="s">
        <v>2944</v>
      </c>
      <c r="W54">
        <v>2</v>
      </c>
      <c r="X54" t="s">
        <v>6</v>
      </c>
      <c r="Z54">
        <v>8</v>
      </c>
    </row>
    <row r="55" spans="2:26">
      <c r="B55" t="s">
        <v>263</v>
      </c>
      <c r="C55" t="s">
        <v>263</v>
      </c>
      <c r="D55" s="137" t="s">
        <v>6372</v>
      </c>
      <c r="R55" t="s">
        <v>6373</v>
      </c>
      <c r="V55" t="s">
        <v>2944</v>
      </c>
      <c r="W55">
        <v>2</v>
      </c>
      <c r="X55" t="s">
        <v>6</v>
      </c>
      <c r="Z55">
        <v>10</v>
      </c>
    </row>
    <row r="56" spans="2:26">
      <c r="B56" t="s">
        <v>263</v>
      </c>
      <c r="C56" t="s">
        <v>263</v>
      </c>
      <c r="D56" s="137" t="s">
        <v>6374</v>
      </c>
      <c r="R56" t="s">
        <v>6375</v>
      </c>
      <c r="V56" t="s">
        <v>2944</v>
      </c>
      <c r="W56">
        <v>2</v>
      </c>
      <c r="X56" t="s">
        <v>6</v>
      </c>
      <c r="Z56">
        <v>5</v>
      </c>
    </row>
    <row r="57" spans="2:26">
      <c r="B57" t="s">
        <v>263</v>
      </c>
      <c r="C57" t="s">
        <v>263</v>
      </c>
      <c r="D57" s="137" t="s">
        <v>6376</v>
      </c>
      <c r="R57" t="s">
        <v>6377</v>
      </c>
      <c r="V57" t="s">
        <v>2944</v>
      </c>
      <c r="W57">
        <v>2</v>
      </c>
      <c r="X57" t="s">
        <v>6</v>
      </c>
      <c r="Z57">
        <v>2</v>
      </c>
    </row>
    <row r="58" spans="2:26">
      <c r="B58" t="s">
        <v>263</v>
      </c>
      <c r="C58" t="s">
        <v>263</v>
      </c>
      <c r="D58" s="137" t="s">
        <v>6378</v>
      </c>
      <c r="R58" t="s">
        <v>6379</v>
      </c>
      <c r="V58" t="s">
        <v>2944</v>
      </c>
      <c r="W58">
        <v>2</v>
      </c>
      <c r="X58" t="s">
        <v>6</v>
      </c>
      <c r="Z58">
        <v>2</v>
      </c>
    </row>
    <row r="59" spans="2:26">
      <c r="B59" t="s">
        <v>263</v>
      </c>
      <c r="C59" t="s">
        <v>263</v>
      </c>
      <c r="D59" s="137" t="s">
        <v>6380</v>
      </c>
      <c r="R59" t="s">
        <v>6381</v>
      </c>
      <c r="V59" t="s">
        <v>2944</v>
      </c>
      <c r="W59">
        <v>2</v>
      </c>
      <c r="X59" t="s">
        <v>6</v>
      </c>
      <c r="Z59">
        <v>2</v>
      </c>
    </row>
    <row r="60" spans="2:26">
      <c r="B60" t="s">
        <v>263</v>
      </c>
      <c r="C60" t="s">
        <v>263</v>
      </c>
      <c r="D60" s="137" t="s">
        <v>6382</v>
      </c>
      <c r="R60" t="s">
        <v>6383</v>
      </c>
      <c r="V60" t="s">
        <v>2944</v>
      </c>
      <c r="W60">
        <v>2</v>
      </c>
      <c r="X60" t="s">
        <v>6</v>
      </c>
      <c r="Z60">
        <v>2</v>
      </c>
    </row>
  </sheetData>
  <autoFilter ref="A1:AD60" xr:uid="{D45A05EB-9EE9-4AF1-94C6-17B3394D845D}">
    <filterColumn colId="1">
      <filters>
        <filter val="All"/>
        <filter val="AYO Principal"/>
        <filter val="AYO Toko"/>
        <filter val="CITA"/>
        <filter val="DTE"/>
      </filters>
    </filterColumn>
  </autoFilter>
  <dataValidations count="6">
    <dataValidation allowBlank="1" showInputMessage="1" showErrorMessage="1" sqref="N1" xr:uid="{AA21B290-7611-47AD-9CAA-8575B8DF346B}"/>
    <dataValidation type="list" allowBlank="1" showInputMessage="1" showErrorMessage="1" sqref="K2:K5 K29" xr:uid="{061619DB-81ED-4BA3-AF43-07F752755526}">
      <formula1>"New, Enhancement, Bugs, Compliance, Carry Over"</formula1>
    </dataValidation>
    <dataValidation type="list" allowBlank="1" showInputMessage="1" showErrorMessage="1" sqref="I2:I5 I29" xr:uid="{DD550712-15E0-4FE2-B5D8-20ECCC6F1774}">
      <formula1>"1, 2, 3, 4, 5, 6, 7, 8, 9, 10, 11, 12"</formula1>
    </dataValidation>
    <dataValidation type="list" allowBlank="1" showInputMessage="1" showErrorMessage="1" sqref="X5" xr:uid="{CC9E0CDD-93A9-480E-8210-1B46D6C2ABA6}">
      <formula1>"Yes, No"</formula1>
    </dataValidation>
    <dataValidation type="list" allowBlank="1" showInputMessage="1" showErrorMessage="1" sqref="Q5" xr:uid="{C6325A11-66EC-4523-8A40-3ACBDAF5850F}">
      <formula1>"High, Medium, Low"</formula1>
    </dataValidation>
    <dataValidation type="list" allowBlank="1" showInputMessage="1" showErrorMessage="1" sqref="W5" xr:uid="{5C59E76D-DF2F-45BC-81BA-36092C8F4DCF}">
      <formula1>"0, 1, 2, 3, 4, 5, 6, 7, 8, 9, 10, 11, 12"</formula1>
    </dataValidation>
  </dataValidations>
  <hyperlinks>
    <hyperlink ref="E24" r:id="rId1" xr:uid="{7DAE183B-FC62-4A74-854C-911E47A09182}"/>
    <hyperlink ref="F24" r:id="rId2" xr:uid="{50E5764D-D987-432B-A6BF-75BF997CD86F}"/>
    <hyperlink ref="R24" r:id="rId3" xr:uid="{097EDCA0-52B2-40E9-AFC0-30CEA8B9B985}"/>
    <hyperlink ref="E29" r:id="rId4" display="https://jira.app.pconnect.biz/browse/CDE-47412" xr:uid="{0BEBABD4-43EE-40CF-B7D5-4BD1BDD9C171}"/>
    <hyperlink ref="D30" r:id="rId5" xr:uid="{F82BCA8B-8F2A-4614-8C6B-53FBF952697A}"/>
    <hyperlink ref="D31" r:id="rId6" xr:uid="{D25981FA-3728-4BED-B644-1D7FEADBC637}"/>
    <hyperlink ref="D32" r:id="rId7" xr:uid="{4785F8E6-726E-40CA-8265-E59DDE2DF447}"/>
    <hyperlink ref="D33" r:id="rId8" xr:uid="{85F9EC24-4987-4F4A-8E8A-2D5B58F7F903}"/>
    <hyperlink ref="D34" r:id="rId9" xr:uid="{4DAFF56F-3509-4EAF-8A18-7C0A742FC63A}"/>
    <hyperlink ref="D35" r:id="rId10" xr:uid="{32B471D3-0150-4A4C-ADB0-4302BCFC6D17}"/>
    <hyperlink ref="D36" r:id="rId11" xr:uid="{B3304D37-9D7D-4968-85DB-A0F67B9D86B7}"/>
    <hyperlink ref="D37" r:id="rId12" xr:uid="{99898B07-E249-417A-B19F-B4DB197098D3}"/>
    <hyperlink ref="D38" r:id="rId13" xr:uid="{D47C628A-F4B1-4126-907B-6D3DF786CEFE}"/>
    <hyperlink ref="D39" r:id="rId14" xr:uid="{59481715-052D-4808-9CE3-42DC87C66D5D}"/>
    <hyperlink ref="D40" r:id="rId15" xr:uid="{3123CC8A-F077-4430-AB61-0F80E9E7F220}"/>
    <hyperlink ref="D41" r:id="rId16" xr:uid="{80F0FAE3-7647-4E65-A73D-CC12FABC3BD5}"/>
    <hyperlink ref="D42" r:id="rId17" xr:uid="{05EAF85E-69EF-4AA3-A0D9-36B6B206DA6E}"/>
    <hyperlink ref="D43" r:id="rId18" xr:uid="{52E4BFAD-3D0C-4270-B953-088EF6671D17}"/>
    <hyperlink ref="D44" r:id="rId19" xr:uid="{7DB5282C-6754-4DDB-B36E-BC90D4CB98DF}"/>
    <hyperlink ref="D45" r:id="rId20" xr:uid="{B73B6E47-FE07-40BD-95B9-B0384AEE6A1A}"/>
    <hyperlink ref="D46" r:id="rId21" xr:uid="{A6D9109A-909C-4058-9BBC-A906D7DB9C0A}"/>
    <hyperlink ref="D47" r:id="rId22" xr:uid="{2609511B-F19B-4633-BCEA-088A889FC9A5}"/>
    <hyperlink ref="D48" r:id="rId23" xr:uid="{9930F762-55EC-4E10-8F95-BB41BC94AF65}"/>
    <hyperlink ref="D49" r:id="rId24" xr:uid="{B26358C7-8AA5-4247-BCA1-D20B37C954EA}"/>
    <hyperlink ref="D50" r:id="rId25" xr:uid="{A1E56D6F-E688-476F-AD61-0DA7EC85A864}"/>
    <hyperlink ref="D51" r:id="rId26" xr:uid="{ECCBB570-2477-4F72-908C-C4C81C23DDB6}"/>
    <hyperlink ref="D52" r:id="rId27" xr:uid="{CBAA3E32-B8B9-4C36-9E31-D9F0EBC99B92}"/>
    <hyperlink ref="D53" r:id="rId28" xr:uid="{6651EB0C-908A-4955-AEEA-AB0907E2FFE5}"/>
    <hyperlink ref="D54" r:id="rId29" xr:uid="{229D20A6-D786-495F-A240-A724F76C5180}"/>
    <hyperlink ref="D55" r:id="rId30" xr:uid="{D8C7E590-5308-465C-A580-A9DA27DF8DE6}"/>
    <hyperlink ref="D56" r:id="rId31" xr:uid="{938C41B8-7A04-443C-8B33-36213A7D50D0}"/>
    <hyperlink ref="D57" r:id="rId32" xr:uid="{6881CB93-04A9-4164-8522-12BDC5E0B275}"/>
    <hyperlink ref="D58" r:id="rId33" xr:uid="{048A03B7-C80D-415B-BC31-463575551DE2}"/>
    <hyperlink ref="D59" r:id="rId34" xr:uid="{882EAF8B-92EC-4A35-955A-0F7C992FAAAF}"/>
    <hyperlink ref="D60" r:id="rId35" xr:uid="{EFFD334F-1450-4AC1-8F65-C27D13F53541}"/>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FEF63-1C79-4F3C-8205-242F7C50336E}">
  <sheetPr codeName="Sheet51" filterMode="1"/>
  <dimension ref="A1:AD185"/>
  <sheetViews>
    <sheetView zoomScale="70" zoomScaleNormal="70" workbookViewId="0">
      <pane xSplit="6" ySplit="1" topLeftCell="W2" activePane="bottomRight" state="frozen"/>
      <selection pane="bottomRight" activeCell="E36" sqref="E36"/>
      <selection pane="bottomLeft" activeCell="A2" sqref="A2"/>
      <selection pane="topRight" activeCell="G1" sqref="G1"/>
    </sheetView>
  </sheetViews>
  <sheetFormatPr defaultColWidth="8.5703125" defaultRowHeight="14.45"/>
  <cols>
    <col min="1" max="1" width="8.5703125" style="821" bestFit="1" customWidth="1"/>
    <col min="2" max="2" width="14.5703125" style="356" bestFit="1" customWidth="1"/>
    <col min="3" max="3" width="13.5703125" style="356" customWidth="1"/>
    <col min="4" max="4" width="20.5703125" style="356" customWidth="1"/>
    <col min="5" max="5" width="75.42578125" style="356" customWidth="1"/>
    <col min="6" max="6" width="35.42578125" style="356" customWidth="1"/>
    <col min="7" max="7" width="19.42578125" style="821" customWidth="1"/>
    <col min="8" max="8" width="10.5703125" style="821" bestFit="1" customWidth="1"/>
    <col min="9" max="9" width="17.5703125" style="356" customWidth="1"/>
    <col min="10" max="10" width="17.42578125" style="356" customWidth="1"/>
    <col min="11" max="11" width="26.42578125" style="824" bestFit="1" customWidth="1"/>
    <col min="12" max="12" width="14.5703125" style="822" customWidth="1"/>
    <col min="13" max="13" width="17" style="821" bestFit="1" customWidth="1"/>
    <col min="14" max="14" width="17" style="821" customWidth="1"/>
    <col min="15" max="15" width="16.42578125" style="821" bestFit="1" customWidth="1"/>
    <col min="16" max="16" width="17" style="821" customWidth="1"/>
    <col min="17" max="17" width="16" style="356" bestFit="1" customWidth="1"/>
    <col min="18" max="18" width="16.5703125" style="356" customWidth="1"/>
    <col min="19" max="19" width="22.5703125" style="821" bestFit="1" customWidth="1"/>
    <col min="20" max="20" width="22" style="821" bestFit="1" customWidth="1"/>
    <col min="21" max="21" width="22" style="356" customWidth="1"/>
    <col min="22" max="22" width="17.5703125" style="821" customWidth="1"/>
    <col min="23" max="23" width="12.42578125" style="821" customWidth="1"/>
    <col min="24" max="24" width="14" style="356" bestFit="1" customWidth="1"/>
    <col min="25" max="25" width="19.42578125" style="821" bestFit="1" customWidth="1"/>
    <col min="26" max="26" width="22.42578125" style="356" bestFit="1" customWidth="1"/>
    <col min="27" max="27" width="8.5703125" style="356" bestFit="1" customWidth="1"/>
    <col min="28" max="28" width="13" style="356" customWidth="1"/>
    <col min="29" max="29" width="21.5703125" style="356" customWidth="1"/>
    <col min="30" max="30" width="8.5703125" style="356" bestFit="1"/>
    <col min="31" max="16383" width="8.5703125" style="356"/>
    <col min="16384" max="16384" width="8.5703125" style="356" bestFit="1"/>
  </cols>
  <sheetData>
    <row r="1" spans="1:30" s="812" customFormat="1" ht="21">
      <c r="A1" s="806"/>
      <c r="B1" s="806" t="s">
        <v>2406</v>
      </c>
      <c r="C1" s="806" t="s">
        <v>2406</v>
      </c>
      <c r="D1" s="806" t="s">
        <v>2751</v>
      </c>
      <c r="E1" s="806" t="s">
        <v>2406</v>
      </c>
      <c r="F1" s="806" t="s">
        <v>2091</v>
      </c>
      <c r="G1" s="806" t="s">
        <v>2406</v>
      </c>
      <c r="H1" s="806" t="s">
        <v>2406</v>
      </c>
      <c r="I1" s="806" t="s">
        <v>2406</v>
      </c>
      <c r="J1" s="806" t="s">
        <v>2406</v>
      </c>
      <c r="K1" s="807" t="s">
        <v>2752</v>
      </c>
      <c r="L1" s="871" t="s">
        <v>2752</v>
      </c>
      <c r="M1" s="808" t="s">
        <v>2753</v>
      </c>
      <c r="N1" s="808"/>
      <c r="O1" s="809" t="s">
        <v>2754</v>
      </c>
      <c r="P1" s="810" t="s">
        <v>5771</v>
      </c>
      <c r="Q1" s="808" t="s">
        <v>2752</v>
      </c>
      <c r="R1" s="808" t="s">
        <v>2752</v>
      </c>
      <c r="S1" s="808" t="s">
        <v>2752</v>
      </c>
      <c r="T1" s="811" t="s">
        <v>694</v>
      </c>
      <c r="U1" s="811"/>
      <c r="V1" s="811" t="s">
        <v>694</v>
      </c>
      <c r="W1" s="811" t="s">
        <v>694</v>
      </c>
      <c r="X1" s="811" t="s">
        <v>694</v>
      </c>
      <c r="Y1" s="811" t="s">
        <v>694</v>
      </c>
      <c r="Z1" s="811" t="s">
        <v>694</v>
      </c>
    </row>
    <row r="2" spans="1:30" s="820" customFormat="1" ht="29.1">
      <c r="A2" s="813" t="s">
        <v>6</v>
      </c>
      <c r="B2" s="813" t="s">
        <v>2145</v>
      </c>
      <c r="C2" s="813" t="s">
        <v>2571</v>
      </c>
      <c r="D2" s="813" t="s">
        <v>2147</v>
      </c>
      <c r="E2" s="813" t="s">
        <v>6384</v>
      </c>
      <c r="F2" s="813" t="s">
        <v>10</v>
      </c>
      <c r="G2" s="813" t="s">
        <v>3825</v>
      </c>
      <c r="H2" s="813" t="s">
        <v>6385</v>
      </c>
      <c r="I2" s="813" t="s">
        <v>2737</v>
      </c>
      <c r="J2" s="819" t="s">
        <v>2422</v>
      </c>
      <c r="K2" s="814" t="s">
        <v>2759</v>
      </c>
      <c r="L2" s="872" t="s">
        <v>2760</v>
      </c>
      <c r="M2" s="815" t="s">
        <v>6386</v>
      </c>
      <c r="N2" s="815" t="s">
        <v>6387</v>
      </c>
      <c r="O2" s="816" t="s">
        <v>2149</v>
      </c>
      <c r="P2" s="817" t="s">
        <v>2762</v>
      </c>
      <c r="Q2" s="815" t="s">
        <v>2763</v>
      </c>
      <c r="R2" s="815" t="s">
        <v>2764</v>
      </c>
      <c r="S2" s="815" t="s">
        <v>2765</v>
      </c>
      <c r="T2" s="818" t="s">
        <v>2768</v>
      </c>
      <c r="U2" s="818" t="s">
        <v>2767</v>
      </c>
      <c r="V2" s="818" t="s">
        <v>2769</v>
      </c>
      <c r="W2" s="818" t="s">
        <v>2770</v>
      </c>
      <c r="X2" s="818" t="s">
        <v>2771</v>
      </c>
      <c r="Y2" s="818" t="s">
        <v>4147</v>
      </c>
      <c r="Z2" s="818" t="s">
        <v>2774</v>
      </c>
      <c r="AA2" s="819" t="s">
        <v>997</v>
      </c>
      <c r="AB2" s="820" t="s">
        <v>2369</v>
      </c>
      <c r="AC2" s="820" t="s">
        <v>999</v>
      </c>
      <c r="AD2" s="820" t="s">
        <v>6388</v>
      </c>
    </row>
    <row r="3" spans="1:30" ht="116.1" hidden="1">
      <c r="A3" s="821">
        <v>1</v>
      </c>
      <c r="B3" s="356" t="s">
        <v>985</v>
      </c>
      <c r="C3" s="356" t="s">
        <v>1948</v>
      </c>
      <c r="D3" s="356" t="s">
        <v>4559</v>
      </c>
      <c r="E3" s="1022" t="s">
        <v>6389</v>
      </c>
      <c r="F3" s="823" t="s">
        <v>1066</v>
      </c>
      <c r="G3" s="821">
        <v>1</v>
      </c>
      <c r="H3" s="821">
        <v>2026</v>
      </c>
      <c r="I3" s="356" t="s">
        <v>6390</v>
      </c>
      <c r="J3" s="356" t="s">
        <v>2821</v>
      </c>
      <c r="K3" s="824">
        <v>45970</v>
      </c>
      <c r="L3" s="822" t="s">
        <v>3337</v>
      </c>
      <c r="M3" s="821" t="s">
        <v>5447</v>
      </c>
      <c r="N3" s="356">
        <v>51</v>
      </c>
      <c r="P3" s="821">
        <v>11</v>
      </c>
      <c r="T3" s="356" t="s">
        <v>583</v>
      </c>
      <c r="AA3" s="356" t="s">
        <v>2525</v>
      </c>
      <c r="AD3" s="842" t="s">
        <v>2525</v>
      </c>
    </row>
    <row r="4" spans="1:30" ht="203.1">
      <c r="A4" s="821">
        <v>70</v>
      </c>
      <c r="B4" s="356" t="s">
        <v>101</v>
      </c>
      <c r="C4" s="356" t="s">
        <v>1041</v>
      </c>
      <c r="D4" s="356" t="s">
        <v>6391</v>
      </c>
      <c r="E4" s="356" t="s">
        <v>1042</v>
      </c>
      <c r="F4" s="356" t="s">
        <v>1043</v>
      </c>
      <c r="G4" s="821">
        <v>1</v>
      </c>
      <c r="H4" s="821">
        <v>2026</v>
      </c>
      <c r="I4" s="356" t="s">
        <v>6392</v>
      </c>
      <c r="J4" s="356" t="s">
        <v>2821</v>
      </c>
      <c r="K4" s="824" t="s">
        <v>5142</v>
      </c>
      <c r="M4" s="821" t="s">
        <v>5447</v>
      </c>
      <c r="O4" s="821">
        <v>1</v>
      </c>
      <c r="P4" s="821">
        <v>1</v>
      </c>
      <c r="T4" s="356" t="s">
        <v>5577</v>
      </c>
      <c r="Y4" s="821">
        <v>27</v>
      </c>
      <c r="AA4" s="356" t="s">
        <v>6216</v>
      </c>
      <c r="AB4" s="829"/>
      <c r="AC4" s="831" t="s">
        <v>6393</v>
      </c>
    </row>
    <row r="5" spans="1:30" ht="87" hidden="1">
      <c r="A5" s="821">
        <v>15</v>
      </c>
      <c r="B5" s="356" t="s">
        <v>2170</v>
      </c>
      <c r="C5" s="356" t="s">
        <v>30</v>
      </c>
      <c r="D5" s="356" t="s">
        <v>6394</v>
      </c>
      <c r="E5" s="356" t="s">
        <v>6395</v>
      </c>
      <c r="F5" s="356" t="s">
        <v>6396</v>
      </c>
      <c r="G5" s="821">
        <v>1</v>
      </c>
      <c r="H5" s="821">
        <v>2026</v>
      </c>
      <c r="I5" s="356" t="s">
        <v>6397</v>
      </c>
      <c r="J5" s="356" t="s">
        <v>2511</v>
      </c>
      <c r="K5" s="824" t="s">
        <v>5142</v>
      </c>
      <c r="L5" s="822" t="s">
        <v>6398</v>
      </c>
      <c r="M5" s="821" t="s">
        <v>5447</v>
      </c>
      <c r="P5" s="821">
        <v>0</v>
      </c>
      <c r="R5" s="356" t="s">
        <v>6399</v>
      </c>
      <c r="T5" s="821" t="s">
        <v>5577</v>
      </c>
      <c r="U5" s="910">
        <v>45999</v>
      </c>
      <c r="V5" s="821">
        <v>1</v>
      </c>
      <c r="W5" s="821" t="s">
        <v>6</v>
      </c>
      <c r="Y5" s="821">
        <v>32.375</v>
      </c>
      <c r="AA5" s="356" t="s">
        <v>6216</v>
      </c>
    </row>
    <row r="6" spans="1:30" ht="57.95" hidden="1">
      <c r="A6" s="821">
        <v>16</v>
      </c>
      <c r="B6" s="356" t="s">
        <v>2170</v>
      </c>
      <c r="C6" s="356" t="s">
        <v>30</v>
      </c>
      <c r="D6" s="356" t="s">
        <v>6394</v>
      </c>
      <c r="E6" s="356" t="s">
        <v>2175</v>
      </c>
      <c r="F6" s="356" t="s">
        <v>2176</v>
      </c>
      <c r="G6" s="821">
        <v>1</v>
      </c>
      <c r="H6" s="821">
        <v>2026</v>
      </c>
      <c r="I6" s="356" t="s">
        <v>6397</v>
      </c>
      <c r="J6" s="356" t="s">
        <v>2511</v>
      </c>
      <c r="K6" s="824" t="s">
        <v>5142</v>
      </c>
      <c r="L6" s="822" t="s">
        <v>6398</v>
      </c>
      <c r="M6" s="821" t="s">
        <v>5650</v>
      </c>
      <c r="P6" s="821">
        <v>0</v>
      </c>
      <c r="R6" s="356" t="s">
        <v>5968</v>
      </c>
      <c r="T6" s="821" t="s">
        <v>583</v>
      </c>
      <c r="U6" s="910">
        <v>45999</v>
      </c>
      <c r="Z6" s="356" t="s">
        <v>6400</v>
      </c>
      <c r="AA6" s="356" t="s">
        <v>6216</v>
      </c>
    </row>
    <row r="7" spans="1:30" ht="87" hidden="1">
      <c r="A7" s="821">
        <v>8</v>
      </c>
      <c r="B7" s="356" t="s">
        <v>222</v>
      </c>
      <c r="C7" s="356" t="s">
        <v>222</v>
      </c>
      <c r="D7" s="356" t="s">
        <v>2254</v>
      </c>
      <c r="E7" s="356" t="s">
        <v>2079</v>
      </c>
      <c r="F7" s="356" t="s">
        <v>2080</v>
      </c>
      <c r="G7" s="821">
        <v>1</v>
      </c>
      <c r="H7" s="821">
        <v>2026</v>
      </c>
      <c r="I7" s="356" t="s">
        <v>6401</v>
      </c>
      <c r="J7" s="356" t="s">
        <v>2511</v>
      </c>
      <c r="K7" s="824" t="s">
        <v>5142</v>
      </c>
      <c r="L7" s="822" t="s">
        <v>1708</v>
      </c>
      <c r="M7" s="821" t="s">
        <v>6402</v>
      </c>
      <c r="P7" s="821">
        <v>0</v>
      </c>
      <c r="R7" s="911" t="s">
        <v>6403</v>
      </c>
      <c r="T7" s="821" t="s">
        <v>583</v>
      </c>
      <c r="U7" s="910">
        <v>46008</v>
      </c>
      <c r="Z7" s="356" t="s">
        <v>6400</v>
      </c>
      <c r="AA7" s="356" t="s">
        <v>6216</v>
      </c>
    </row>
    <row r="8" spans="1:30" ht="57.95" hidden="1">
      <c r="A8" s="821">
        <v>9</v>
      </c>
      <c r="B8" s="356" t="s">
        <v>222</v>
      </c>
      <c r="C8" s="356" t="s">
        <v>222</v>
      </c>
      <c r="D8" s="356" t="s">
        <v>2254</v>
      </c>
      <c r="E8" s="356" t="s">
        <v>2073</v>
      </c>
      <c r="F8" s="356" t="s">
        <v>2074</v>
      </c>
      <c r="G8" s="821">
        <v>1</v>
      </c>
      <c r="H8" s="821">
        <v>2026</v>
      </c>
      <c r="I8" s="356" t="s">
        <v>6397</v>
      </c>
      <c r="J8" s="356" t="s">
        <v>2511</v>
      </c>
      <c r="K8" s="824" t="s">
        <v>5142</v>
      </c>
      <c r="L8" s="822" t="s">
        <v>1708</v>
      </c>
      <c r="M8" s="821" t="s">
        <v>5650</v>
      </c>
      <c r="P8" s="821">
        <v>0</v>
      </c>
      <c r="R8" s="911" t="s">
        <v>1941</v>
      </c>
      <c r="T8" s="821" t="s">
        <v>583</v>
      </c>
      <c r="U8" s="910">
        <v>46008</v>
      </c>
      <c r="Z8" s="356" t="s">
        <v>6400</v>
      </c>
      <c r="AA8" s="356" t="s">
        <v>6216</v>
      </c>
      <c r="AC8" s="356" t="s">
        <v>1015</v>
      </c>
    </row>
    <row r="9" spans="1:30" ht="57.95" hidden="1">
      <c r="A9" s="821">
        <v>10</v>
      </c>
      <c r="B9" s="356" t="s">
        <v>222</v>
      </c>
      <c r="C9" s="356" t="s">
        <v>222</v>
      </c>
      <c r="D9" s="356" t="s">
        <v>2254</v>
      </c>
      <c r="E9" s="356" t="s">
        <v>2256</v>
      </c>
      <c r="F9" s="356" t="s">
        <v>6404</v>
      </c>
      <c r="G9" s="821">
        <v>1</v>
      </c>
      <c r="H9" s="821">
        <v>2026</v>
      </c>
      <c r="I9" s="356" t="s">
        <v>6401</v>
      </c>
      <c r="J9" s="356" t="s">
        <v>2511</v>
      </c>
      <c r="K9" s="824" t="s">
        <v>5142</v>
      </c>
      <c r="L9" s="822" t="s">
        <v>1708</v>
      </c>
      <c r="M9" s="821" t="s">
        <v>6402</v>
      </c>
      <c r="P9" s="821">
        <v>0</v>
      </c>
      <c r="R9" s="911" t="s">
        <v>6405</v>
      </c>
      <c r="T9" s="821" t="s">
        <v>583</v>
      </c>
      <c r="U9" s="910">
        <v>46008</v>
      </c>
      <c r="Z9" s="356" t="s">
        <v>6400</v>
      </c>
      <c r="AA9" s="356" t="s">
        <v>6216</v>
      </c>
    </row>
    <row r="10" spans="1:30" ht="130.5" hidden="1">
      <c r="A10" s="821">
        <v>191</v>
      </c>
      <c r="B10" s="356" t="s">
        <v>2170</v>
      </c>
      <c r="C10" s="356" t="s">
        <v>6406</v>
      </c>
      <c r="D10" s="356" t="s">
        <v>2163</v>
      </c>
      <c r="E10" s="356" t="s">
        <v>6407</v>
      </c>
      <c r="F10" s="356" t="s">
        <v>6408</v>
      </c>
      <c r="G10" s="821">
        <v>1</v>
      </c>
      <c r="H10" s="356">
        <v>2026</v>
      </c>
      <c r="I10" s="356" t="s">
        <v>384</v>
      </c>
      <c r="J10" s="356" t="s">
        <v>2525</v>
      </c>
      <c r="K10" s="785">
        <v>45986</v>
      </c>
      <c r="L10" s="822" t="s">
        <v>384</v>
      </c>
      <c r="M10" s="821" t="s">
        <v>5447</v>
      </c>
      <c r="O10" s="356"/>
      <c r="P10" s="821">
        <v>1</v>
      </c>
      <c r="S10" s="356"/>
      <c r="T10" s="821" t="s">
        <v>583</v>
      </c>
      <c r="V10" s="356"/>
      <c r="W10" s="356"/>
      <c r="Y10" s="776"/>
      <c r="Z10" s="356" t="s">
        <v>6409</v>
      </c>
    </row>
    <row r="11" spans="1:30" ht="87" hidden="1">
      <c r="A11" s="821">
        <v>11</v>
      </c>
      <c r="B11" s="356" t="s">
        <v>222</v>
      </c>
      <c r="C11" s="356" t="s">
        <v>222</v>
      </c>
      <c r="D11" s="356" t="s">
        <v>2159</v>
      </c>
      <c r="E11" s="356" t="s">
        <v>6410</v>
      </c>
      <c r="F11" s="356" t="s">
        <v>480</v>
      </c>
      <c r="G11" s="821">
        <v>1</v>
      </c>
      <c r="H11" s="821">
        <v>2026</v>
      </c>
      <c r="I11" s="356" t="s">
        <v>6247</v>
      </c>
      <c r="J11" s="356" t="s">
        <v>2821</v>
      </c>
      <c r="K11" s="824" t="s">
        <v>5142</v>
      </c>
      <c r="L11" s="822" t="s">
        <v>1708</v>
      </c>
      <c r="M11" s="821" t="s">
        <v>6402</v>
      </c>
      <c r="P11" s="821">
        <v>1</v>
      </c>
      <c r="R11" s="911" t="s">
        <v>6411</v>
      </c>
      <c r="T11" s="821" t="s">
        <v>5577</v>
      </c>
      <c r="U11" s="910">
        <v>46008</v>
      </c>
      <c r="V11" s="821">
        <v>1</v>
      </c>
      <c r="W11" s="821" t="s">
        <v>6</v>
      </c>
      <c r="Y11" s="821">
        <v>6.25</v>
      </c>
      <c r="AA11" s="356" t="s">
        <v>6216</v>
      </c>
    </row>
    <row r="12" spans="1:30" ht="72.599999999999994" hidden="1">
      <c r="A12" s="821">
        <v>12</v>
      </c>
      <c r="B12" s="356" t="s">
        <v>222</v>
      </c>
      <c r="C12" s="356" t="s">
        <v>222</v>
      </c>
      <c r="D12" s="356" t="s">
        <v>2159</v>
      </c>
      <c r="E12" s="356" t="s">
        <v>6412</v>
      </c>
      <c r="F12" s="356" t="s">
        <v>2244</v>
      </c>
      <c r="G12" s="821">
        <v>1</v>
      </c>
      <c r="H12" s="821">
        <v>2026</v>
      </c>
      <c r="I12" s="356" t="s">
        <v>6413</v>
      </c>
      <c r="J12" s="356" t="s">
        <v>2821</v>
      </c>
      <c r="K12" s="824">
        <v>45989</v>
      </c>
      <c r="L12" s="822" t="s">
        <v>1202</v>
      </c>
      <c r="M12" s="821" t="s">
        <v>5447</v>
      </c>
      <c r="P12" s="821">
        <v>2</v>
      </c>
      <c r="R12" s="911" t="s">
        <v>6414</v>
      </c>
      <c r="T12" s="821" t="s">
        <v>5577</v>
      </c>
      <c r="U12" s="910">
        <v>46008</v>
      </c>
      <c r="V12" s="821">
        <v>1</v>
      </c>
      <c r="W12" s="821" t="s">
        <v>1315</v>
      </c>
      <c r="X12" s="356">
        <v>2</v>
      </c>
      <c r="Y12" s="821">
        <v>10</v>
      </c>
      <c r="AA12" s="356" t="s">
        <v>2525</v>
      </c>
    </row>
    <row r="13" spans="1:30" ht="144.94999999999999" hidden="1">
      <c r="A13" s="821">
        <v>192</v>
      </c>
      <c r="B13" s="356" t="s">
        <v>2170</v>
      </c>
      <c r="C13" s="356" t="s">
        <v>5996</v>
      </c>
      <c r="D13" s="356" t="s">
        <v>6394</v>
      </c>
      <c r="E13" s="356" t="s">
        <v>2172</v>
      </c>
      <c r="F13" s="356" t="s">
        <v>2173</v>
      </c>
      <c r="G13" s="356">
        <v>1</v>
      </c>
      <c r="H13" s="356">
        <v>2026</v>
      </c>
      <c r="I13" s="356" t="s">
        <v>6415</v>
      </c>
      <c r="J13" s="356" t="s">
        <v>2525</v>
      </c>
      <c r="K13" s="785">
        <v>45992</v>
      </c>
      <c r="L13" s="822" t="s">
        <v>384</v>
      </c>
      <c r="M13" s="821" t="s">
        <v>5650</v>
      </c>
      <c r="O13" s="356"/>
      <c r="P13" s="821">
        <v>2</v>
      </c>
      <c r="R13" s="356" t="s">
        <v>6416</v>
      </c>
      <c r="S13" s="356"/>
      <c r="T13" s="821" t="s">
        <v>583</v>
      </c>
      <c r="U13" s="910">
        <v>45999</v>
      </c>
      <c r="V13" s="356"/>
      <c r="W13" s="356"/>
      <c r="Y13" s="356"/>
      <c r="Z13" s="356" t="s">
        <v>6400</v>
      </c>
    </row>
    <row r="14" spans="1:30" ht="87" hidden="1">
      <c r="A14" s="821">
        <v>13</v>
      </c>
      <c r="B14" s="356" t="s">
        <v>222</v>
      </c>
      <c r="C14" s="356" t="s">
        <v>222</v>
      </c>
      <c r="D14" s="356" t="s">
        <v>2159</v>
      </c>
      <c r="E14" s="356" t="s">
        <v>5889</v>
      </c>
      <c r="F14" s="356" t="s">
        <v>2244</v>
      </c>
      <c r="G14" s="821">
        <v>1</v>
      </c>
      <c r="H14" s="821">
        <v>2026</v>
      </c>
      <c r="I14" s="356" t="s">
        <v>6413</v>
      </c>
      <c r="J14" s="356" t="s">
        <v>2821</v>
      </c>
      <c r="K14" s="824">
        <v>45989</v>
      </c>
      <c r="L14" s="822" t="s">
        <v>1708</v>
      </c>
      <c r="M14" s="821" t="s">
        <v>5447</v>
      </c>
      <c r="P14" s="821">
        <v>3</v>
      </c>
      <c r="R14" s="911" t="s">
        <v>6417</v>
      </c>
      <c r="T14" s="821" t="s">
        <v>5577</v>
      </c>
      <c r="U14" s="910">
        <v>46008</v>
      </c>
      <c r="V14" s="821">
        <v>1</v>
      </c>
      <c r="W14" s="821" t="s">
        <v>1315</v>
      </c>
      <c r="X14" s="356">
        <v>2</v>
      </c>
      <c r="Y14" s="821">
        <v>23</v>
      </c>
      <c r="AA14" s="356" t="s">
        <v>2525</v>
      </c>
    </row>
    <row r="15" spans="1:30" ht="101.45" hidden="1">
      <c r="A15" s="821">
        <v>7</v>
      </c>
      <c r="B15" s="356" t="s">
        <v>2170</v>
      </c>
      <c r="C15" s="356" t="s">
        <v>321</v>
      </c>
      <c r="D15" s="356" t="s">
        <v>2159</v>
      </c>
      <c r="E15" s="356" t="s">
        <v>399</v>
      </c>
      <c r="F15" s="356" t="s">
        <v>398</v>
      </c>
      <c r="G15" s="821">
        <v>1</v>
      </c>
      <c r="H15" s="821">
        <v>2026</v>
      </c>
      <c r="I15" s="356" t="s">
        <v>6247</v>
      </c>
      <c r="J15" s="356" t="s">
        <v>2821</v>
      </c>
      <c r="K15" s="824" t="s">
        <v>5142</v>
      </c>
      <c r="L15" s="822" t="s">
        <v>6398</v>
      </c>
      <c r="M15" s="821" t="s">
        <v>5650</v>
      </c>
      <c r="P15" s="821">
        <v>3</v>
      </c>
      <c r="T15" s="821" t="s">
        <v>583</v>
      </c>
      <c r="Z15" s="356" t="s">
        <v>6418</v>
      </c>
      <c r="AA15" s="356" t="s">
        <v>6216</v>
      </c>
    </row>
    <row r="16" spans="1:30" ht="72.599999999999994" hidden="1">
      <c r="A16" s="821">
        <v>14</v>
      </c>
      <c r="B16" s="356" t="s">
        <v>222</v>
      </c>
      <c r="C16" s="356" t="s">
        <v>222</v>
      </c>
      <c r="D16" s="356" t="s">
        <v>2159</v>
      </c>
      <c r="E16" s="356" t="s">
        <v>5892</v>
      </c>
      <c r="F16" s="356" t="s">
        <v>2248</v>
      </c>
      <c r="G16" s="821">
        <v>1</v>
      </c>
      <c r="H16" s="821">
        <v>2026</v>
      </c>
      <c r="I16" s="356" t="s">
        <v>6413</v>
      </c>
      <c r="J16" s="356" t="s">
        <v>2821</v>
      </c>
      <c r="K16" s="824">
        <v>45989</v>
      </c>
      <c r="L16" s="822" t="s">
        <v>1708</v>
      </c>
      <c r="M16" s="821" t="s">
        <v>5447</v>
      </c>
      <c r="P16" s="821">
        <v>4</v>
      </c>
      <c r="R16" s="911" t="s">
        <v>6419</v>
      </c>
      <c r="T16" s="821" t="s">
        <v>5577</v>
      </c>
      <c r="U16" s="910">
        <v>46008</v>
      </c>
      <c r="V16" s="821">
        <v>1</v>
      </c>
      <c r="W16" s="821" t="s">
        <v>6</v>
      </c>
      <c r="Y16" s="821">
        <v>12</v>
      </c>
      <c r="AA16" s="356" t="s">
        <v>2525</v>
      </c>
    </row>
    <row r="17" spans="1:29" ht="101.45" hidden="1">
      <c r="A17" s="821">
        <v>190</v>
      </c>
      <c r="B17" s="356" t="s">
        <v>2170</v>
      </c>
      <c r="C17" s="356" t="s">
        <v>5472</v>
      </c>
      <c r="D17" s="356" t="s">
        <v>6420</v>
      </c>
      <c r="E17" s="356" t="s">
        <v>2180</v>
      </c>
      <c r="F17" s="356" t="s">
        <v>2181</v>
      </c>
      <c r="G17" s="821">
        <v>1</v>
      </c>
      <c r="H17" s="356">
        <v>2026</v>
      </c>
      <c r="I17" s="356" t="s">
        <v>6415</v>
      </c>
      <c r="J17" s="356" t="s">
        <v>2525</v>
      </c>
      <c r="K17" s="785">
        <v>45986</v>
      </c>
      <c r="L17" s="822" t="s">
        <v>384</v>
      </c>
      <c r="M17" s="821" t="s">
        <v>5447</v>
      </c>
      <c r="O17" s="356"/>
      <c r="P17" s="821">
        <v>4</v>
      </c>
      <c r="R17" s="356" t="s">
        <v>6421</v>
      </c>
      <c r="S17" s="356"/>
      <c r="T17" s="821" t="s">
        <v>5577</v>
      </c>
      <c r="U17" s="910">
        <v>45999</v>
      </c>
      <c r="V17" s="356">
        <v>1</v>
      </c>
      <c r="W17" s="356" t="s">
        <v>1315</v>
      </c>
      <c r="X17" s="356">
        <v>2</v>
      </c>
      <c r="Y17" s="356">
        <v>30.25</v>
      </c>
    </row>
    <row r="18" spans="1:29" ht="43.5" hidden="1">
      <c r="A18" s="821">
        <v>24</v>
      </c>
      <c r="B18" s="356" t="s">
        <v>42</v>
      </c>
      <c r="C18" s="356" t="s">
        <v>42</v>
      </c>
      <c r="D18" s="356" t="s">
        <v>42</v>
      </c>
      <c r="E18" s="356" t="s">
        <v>1151</v>
      </c>
      <c r="F18" s="356" t="s">
        <v>1152</v>
      </c>
      <c r="G18" s="821">
        <v>1</v>
      </c>
      <c r="H18" s="821">
        <v>2026</v>
      </c>
      <c r="I18" s="356" t="s">
        <v>2791</v>
      </c>
      <c r="J18" s="356" t="s">
        <v>2511</v>
      </c>
      <c r="K18" s="824" t="s">
        <v>5142</v>
      </c>
      <c r="L18" s="822" t="s">
        <v>2791</v>
      </c>
      <c r="M18" s="821" t="s">
        <v>5447</v>
      </c>
      <c r="P18" s="821">
        <v>0</v>
      </c>
      <c r="R18" s="67" t="s">
        <v>6422</v>
      </c>
      <c r="T18" s="821" t="s">
        <v>583</v>
      </c>
      <c r="V18" s="821">
        <v>1</v>
      </c>
      <c r="W18" s="821" t="s">
        <v>6</v>
      </c>
      <c r="Y18" s="821">
        <v>24</v>
      </c>
      <c r="Z18" s="356" t="s">
        <v>6423</v>
      </c>
      <c r="AA18" s="356" t="s">
        <v>6424</v>
      </c>
    </row>
    <row r="19" spans="1:29" ht="43.5" hidden="1">
      <c r="A19" s="821">
        <v>25</v>
      </c>
      <c r="B19" s="356" t="s">
        <v>42</v>
      </c>
      <c r="C19" s="356" t="s">
        <v>6425</v>
      </c>
      <c r="D19" s="356" t="s">
        <v>53</v>
      </c>
      <c r="E19" s="356" t="s">
        <v>1161</v>
      </c>
      <c r="F19" s="356" t="s">
        <v>240</v>
      </c>
      <c r="G19" s="821">
        <v>1</v>
      </c>
      <c r="H19" s="821">
        <v>2026</v>
      </c>
      <c r="I19" s="356" t="s">
        <v>2791</v>
      </c>
      <c r="J19" s="356" t="s">
        <v>2511</v>
      </c>
      <c r="K19" s="824" t="s">
        <v>5142</v>
      </c>
      <c r="L19" s="822" t="s">
        <v>2791</v>
      </c>
      <c r="P19" s="821">
        <v>0</v>
      </c>
      <c r="R19" s="356" t="s">
        <v>6426</v>
      </c>
      <c r="T19" s="356" t="s">
        <v>5577</v>
      </c>
      <c r="V19" s="821">
        <v>1</v>
      </c>
      <c r="W19" s="821" t="s">
        <v>1315</v>
      </c>
      <c r="X19" s="356">
        <v>2</v>
      </c>
      <c r="Y19" s="821">
        <v>45</v>
      </c>
      <c r="AA19" s="356" t="s">
        <v>6424</v>
      </c>
      <c r="AC19" s="356" t="s">
        <v>6427</v>
      </c>
    </row>
    <row r="20" spans="1:29" ht="29.1" hidden="1">
      <c r="A20" s="821">
        <v>26</v>
      </c>
      <c r="B20" s="356" t="s">
        <v>42</v>
      </c>
      <c r="C20" s="356" t="s">
        <v>6428</v>
      </c>
      <c r="D20" s="356" t="s">
        <v>53</v>
      </c>
      <c r="E20" s="356" t="s">
        <v>631</v>
      </c>
      <c r="F20" s="356" t="s">
        <v>401</v>
      </c>
      <c r="G20" s="821">
        <v>1</v>
      </c>
      <c r="H20" s="821">
        <v>2026</v>
      </c>
      <c r="I20" s="356" t="s">
        <v>2791</v>
      </c>
      <c r="J20" s="356" t="s">
        <v>2511</v>
      </c>
      <c r="K20" s="824" t="s">
        <v>5142</v>
      </c>
      <c r="L20" s="822" t="s">
        <v>2791</v>
      </c>
      <c r="M20" s="821" t="s">
        <v>5447</v>
      </c>
      <c r="P20" s="821">
        <v>0</v>
      </c>
      <c r="T20" s="821" t="s">
        <v>583</v>
      </c>
      <c r="Z20" s="356" t="s">
        <v>6429</v>
      </c>
      <c r="AA20" s="356" t="s">
        <v>6216</v>
      </c>
      <c r="AC20" s="356" t="s">
        <v>6429</v>
      </c>
    </row>
    <row r="21" spans="1:29" ht="87" hidden="1">
      <c r="A21" s="821">
        <v>166</v>
      </c>
      <c r="B21" s="356" t="s">
        <v>42</v>
      </c>
      <c r="C21" s="356" t="s">
        <v>6430</v>
      </c>
      <c r="D21" s="356" t="s">
        <v>6431</v>
      </c>
      <c r="E21" s="356" t="s">
        <v>6432</v>
      </c>
      <c r="F21" s="356" t="s">
        <v>6433</v>
      </c>
      <c r="G21" s="821">
        <v>1</v>
      </c>
      <c r="H21" s="356">
        <v>2026</v>
      </c>
      <c r="I21" s="356" t="s">
        <v>293</v>
      </c>
      <c r="J21" s="356" t="s">
        <v>6434</v>
      </c>
      <c r="K21" s="785">
        <v>45989</v>
      </c>
      <c r="L21" s="822" t="s">
        <v>293</v>
      </c>
      <c r="M21" s="821" t="s">
        <v>5447</v>
      </c>
      <c r="O21" s="356"/>
      <c r="P21" s="821">
        <v>0</v>
      </c>
      <c r="R21" s="356" t="s">
        <v>2004</v>
      </c>
      <c r="S21" s="356"/>
      <c r="T21" s="356" t="s">
        <v>5577</v>
      </c>
      <c r="U21" s="356" t="s">
        <v>6435</v>
      </c>
      <c r="V21" s="356">
        <v>1</v>
      </c>
      <c r="W21" s="356" t="s">
        <v>6</v>
      </c>
      <c r="Y21" s="356">
        <v>20</v>
      </c>
      <c r="AB21" s="805" t="s">
        <v>6436</v>
      </c>
    </row>
    <row r="22" spans="1:29" ht="43.5" hidden="1">
      <c r="A22" s="821">
        <v>201</v>
      </c>
      <c r="B22" s="356" t="s">
        <v>42</v>
      </c>
      <c r="C22" s="356" t="s">
        <v>6437</v>
      </c>
      <c r="D22" s="356" t="s">
        <v>6438</v>
      </c>
      <c r="E22" s="356" t="s">
        <v>637</v>
      </c>
      <c r="F22" s="356" t="s">
        <v>638</v>
      </c>
      <c r="G22" s="356"/>
      <c r="H22" s="356">
        <v>2026</v>
      </c>
      <c r="I22" s="356" t="s">
        <v>2791</v>
      </c>
      <c r="J22" s="356" t="s">
        <v>6434</v>
      </c>
      <c r="K22" s="824" t="s">
        <v>5142</v>
      </c>
      <c r="L22" s="822" t="s">
        <v>2791</v>
      </c>
      <c r="M22" s="821" t="s">
        <v>5447</v>
      </c>
      <c r="O22" s="356"/>
      <c r="P22" s="821">
        <v>0</v>
      </c>
      <c r="R22" s="356" t="s">
        <v>6439</v>
      </c>
      <c r="S22" s="356"/>
      <c r="T22" s="356" t="s">
        <v>5577</v>
      </c>
      <c r="V22" s="356">
        <v>1</v>
      </c>
      <c r="W22" s="356" t="s">
        <v>1315</v>
      </c>
      <c r="X22" s="356">
        <v>2</v>
      </c>
      <c r="Y22" s="356">
        <v>30</v>
      </c>
      <c r="AB22" s="137" t="s">
        <v>6440</v>
      </c>
    </row>
    <row r="23" spans="1:29" ht="43.5" hidden="1">
      <c r="A23" s="821">
        <v>200</v>
      </c>
      <c r="B23" s="356" t="s">
        <v>42</v>
      </c>
      <c r="C23" s="356" t="s">
        <v>6441</v>
      </c>
      <c r="D23" s="356" t="s">
        <v>2211</v>
      </c>
      <c r="E23" s="356" t="s">
        <v>6442</v>
      </c>
      <c r="F23" s="356" t="s">
        <v>6443</v>
      </c>
      <c r="G23" s="821">
        <v>1</v>
      </c>
      <c r="H23" s="356">
        <v>2026</v>
      </c>
      <c r="I23" s="356" t="s">
        <v>2791</v>
      </c>
      <c r="J23" s="356" t="s">
        <v>2525</v>
      </c>
      <c r="K23" s="785">
        <v>45989</v>
      </c>
      <c r="L23" s="822" t="s">
        <v>2791</v>
      </c>
      <c r="M23" s="821" t="s">
        <v>6402</v>
      </c>
      <c r="O23" s="356">
        <v>1</v>
      </c>
      <c r="P23" s="821">
        <v>1</v>
      </c>
      <c r="R23" s="356" t="s">
        <v>6444</v>
      </c>
      <c r="S23" s="356"/>
      <c r="T23" s="821" t="s">
        <v>2535</v>
      </c>
      <c r="V23" s="356"/>
      <c r="W23" s="356"/>
      <c r="Y23" s="356"/>
      <c r="AB23" s="137" t="s">
        <v>6445</v>
      </c>
      <c r="AC23" s="356" t="s">
        <v>6446</v>
      </c>
    </row>
    <row r="24" spans="1:29" ht="43.5" hidden="1">
      <c r="A24" s="821">
        <v>204</v>
      </c>
      <c r="B24" s="356" t="s">
        <v>42</v>
      </c>
      <c r="C24" s="356" t="s">
        <v>42</v>
      </c>
      <c r="D24" s="356" t="s">
        <v>2211</v>
      </c>
      <c r="E24" s="356" t="s">
        <v>6447</v>
      </c>
      <c r="F24" s="356" t="s">
        <v>6448</v>
      </c>
      <c r="G24" s="821">
        <v>1</v>
      </c>
      <c r="H24" s="356">
        <v>2026</v>
      </c>
      <c r="I24" s="356" t="s">
        <v>2791</v>
      </c>
      <c r="J24" s="356" t="s">
        <v>2525</v>
      </c>
      <c r="K24" s="356"/>
      <c r="L24" s="822" t="s">
        <v>2791</v>
      </c>
      <c r="O24" s="356">
        <v>0</v>
      </c>
      <c r="P24" s="821">
        <v>2</v>
      </c>
      <c r="S24" s="356"/>
      <c r="T24" s="821" t="s">
        <v>583</v>
      </c>
      <c r="V24" s="356"/>
      <c r="W24" s="356"/>
      <c r="Y24" s="356"/>
      <c r="AC24" s="356" t="s">
        <v>6449</v>
      </c>
    </row>
    <row r="25" spans="1:29" ht="101.45" hidden="1">
      <c r="A25" s="821">
        <v>17</v>
      </c>
      <c r="B25" s="356" t="s">
        <v>42</v>
      </c>
      <c r="C25" s="356" t="s">
        <v>1277</v>
      </c>
      <c r="D25" s="356" t="s">
        <v>6450</v>
      </c>
      <c r="E25" s="356" t="s">
        <v>1312</v>
      </c>
      <c r="F25" s="356" t="s">
        <v>1313</v>
      </c>
      <c r="G25" s="821">
        <v>1</v>
      </c>
      <c r="H25" s="821">
        <v>2026</v>
      </c>
      <c r="I25" s="356" t="s">
        <v>3499</v>
      </c>
      <c r="J25" s="356" t="s">
        <v>2821</v>
      </c>
      <c r="K25" s="824" t="s">
        <v>5142</v>
      </c>
      <c r="L25" s="822" t="s">
        <v>6451</v>
      </c>
      <c r="M25" s="821" t="s">
        <v>5650</v>
      </c>
      <c r="P25" s="821">
        <v>5</v>
      </c>
      <c r="T25" s="821" t="s">
        <v>583</v>
      </c>
      <c r="AA25" s="356" t="s">
        <v>6216</v>
      </c>
      <c r="AC25" s="356" t="s">
        <v>1639</v>
      </c>
    </row>
    <row r="26" spans="1:29" ht="29.1" hidden="1">
      <c r="A26" s="821">
        <v>20</v>
      </c>
      <c r="B26" s="356" t="s">
        <v>42</v>
      </c>
      <c r="C26" s="356" t="s">
        <v>1277</v>
      </c>
      <c r="D26" s="356" t="s">
        <v>107</v>
      </c>
      <c r="E26" s="356" t="s">
        <v>1278</v>
      </c>
      <c r="F26" s="356" t="s">
        <v>1279</v>
      </c>
      <c r="G26" s="821">
        <v>1</v>
      </c>
      <c r="H26" s="821">
        <v>2026</v>
      </c>
      <c r="I26" s="356" t="s">
        <v>3499</v>
      </c>
      <c r="J26" s="356" t="s">
        <v>2821</v>
      </c>
      <c r="K26" s="824" t="s">
        <v>5142</v>
      </c>
      <c r="L26" s="822" t="s">
        <v>6451</v>
      </c>
      <c r="M26" s="821" t="s">
        <v>5447</v>
      </c>
      <c r="P26" s="821">
        <v>6</v>
      </c>
      <c r="T26" s="821" t="s">
        <v>583</v>
      </c>
      <c r="Z26" s="356" t="s">
        <v>6452</v>
      </c>
      <c r="AA26" s="356" t="s">
        <v>6216</v>
      </c>
    </row>
    <row r="27" spans="1:29" ht="116.1" hidden="1">
      <c r="A27" s="821">
        <v>21</v>
      </c>
      <c r="B27" s="356" t="s">
        <v>42</v>
      </c>
      <c r="C27" s="356" t="s">
        <v>1277</v>
      </c>
      <c r="D27" s="356" t="s">
        <v>2192</v>
      </c>
      <c r="E27" s="356" t="s">
        <v>2224</v>
      </c>
      <c r="F27" s="356" t="s">
        <v>2225</v>
      </c>
      <c r="G27" s="821">
        <v>1</v>
      </c>
      <c r="H27" s="821">
        <v>2026</v>
      </c>
      <c r="I27" s="356" t="s">
        <v>3499</v>
      </c>
      <c r="J27" s="356" t="s">
        <v>2821</v>
      </c>
      <c r="K27" s="824" t="s">
        <v>5142</v>
      </c>
      <c r="L27" s="822" t="s">
        <v>6451</v>
      </c>
      <c r="M27" s="821" t="s">
        <v>5650</v>
      </c>
      <c r="P27" s="821">
        <v>4</v>
      </c>
      <c r="T27" s="821" t="s">
        <v>583</v>
      </c>
      <c r="Z27" s="356" t="s">
        <v>6453</v>
      </c>
      <c r="AA27" s="356" t="s">
        <v>6216</v>
      </c>
    </row>
    <row r="28" spans="1:29" ht="116.1" hidden="1">
      <c r="A28" s="821">
        <v>27</v>
      </c>
      <c r="B28" s="356" t="s">
        <v>1329</v>
      </c>
      <c r="C28" s="356" t="s">
        <v>1124</v>
      </c>
      <c r="D28" s="356" t="s">
        <v>6454</v>
      </c>
      <c r="E28" s="356" t="s">
        <v>1139</v>
      </c>
      <c r="F28" s="356" t="s">
        <v>1140</v>
      </c>
      <c r="G28" s="821">
        <v>1</v>
      </c>
      <c r="H28" s="821">
        <v>2026</v>
      </c>
      <c r="I28" s="356" t="s">
        <v>3499</v>
      </c>
      <c r="J28" s="356" t="s">
        <v>2821</v>
      </c>
      <c r="K28" s="824" t="s">
        <v>5142</v>
      </c>
      <c r="L28" s="822" t="s">
        <v>958</v>
      </c>
      <c r="O28" s="821" t="s">
        <v>1711</v>
      </c>
      <c r="P28" s="821" t="s">
        <v>1711</v>
      </c>
      <c r="T28" s="821" t="s">
        <v>4189</v>
      </c>
      <c r="Z28" s="356" t="s">
        <v>6455</v>
      </c>
      <c r="AA28" s="356" t="s">
        <v>6216</v>
      </c>
    </row>
    <row r="29" spans="1:29" ht="51.6" hidden="1" customHeight="1">
      <c r="A29" s="821">
        <v>28</v>
      </c>
      <c r="B29" s="356" t="s">
        <v>1329</v>
      </c>
      <c r="C29" s="356" t="s">
        <v>1124</v>
      </c>
      <c r="D29" s="356" t="s">
        <v>2254</v>
      </c>
      <c r="E29" s="356" t="s">
        <v>5452</v>
      </c>
      <c r="F29" s="356" t="s">
        <v>5453</v>
      </c>
      <c r="G29" s="821">
        <v>1</v>
      </c>
      <c r="H29" s="821">
        <v>2026</v>
      </c>
      <c r="I29" s="356" t="s">
        <v>3499</v>
      </c>
      <c r="J29" s="356" t="s">
        <v>2511</v>
      </c>
      <c r="K29" s="824" t="s">
        <v>5142</v>
      </c>
      <c r="L29" s="822" t="s">
        <v>958</v>
      </c>
      <c r="M29" s="821" t="s">
        <v>5447</v>
      </c>
      <c r="P29" s="821">
        <v>1</v>
      </c>
      <c r="T29" s="821" t="s">
        <v>5577</v>
      </c>
      <c r="V29" s="821">
        <v>1</v>
      </c>
      <c r="W29" s="821" t="s">
        <v>6</v>
      </c>
      <c r="Y29" s="821">
        <v>10</v>
      </c>
      <c r="AA29" s="356" t="s">
        <v>6216</v>
      </c>
    </row>
    <row r="30" spans="1:29" ht="57.95" hidden="1">
      <c r="A30" s="821">
        <v>143</v>
      </c>
      <c r="B30" s="356" t="s">
        <v>263</v>
      </c>
      <c r="C30" s="356" t="s">
        <v>263</v>
      </c>
      <c r="D30" s="356" t="s">
        <v>2211</v>
      </c>
      <c r="E30" s="356" t="s">
        <v>2330</v>
      </c>
      <c r="F30" s="356" t="s">
        <v>6196</v>
      </c>
      <c r="G30" s="821">
        <v>1</v>
      </c>
      <c r="H30" s="356">
        <v>2026</v>
      </c>
      <c r="I30" s="356" t="s">
        <v>6199</v>
      </c>
      <c r="J30" s="356" t="s">
        <v>2525</v>
      </c>
      <c r="K30" s="356"/>
      <c r="L30" s="822" t="s">
        <v>1167</v>
      </c>
      <c r="M30" s="821" t="s">
        <v>5650</v>
      </c>
      <c r="O30" s="356"/>
      <c r="P30" s="821">
        <v>0</v>
      </c>
      <c r="R30" s="405" t="s">
        <v>5979</v>
      </c>
      <c r="S30" s="356"/>
      <c r="T30" s="821" t="s">
        <v>583</v>
      </c>
      <c r="V30" s="356"/>
      <c r="W30" s="356"/>
      <c r="Y30" s="356"/>
      <c r="Z30" s="356" t="s">
        <v>6200</v>
      </c>
    </row>
    <row r="31" spans="1:29" ht="144.94999999999999" hidden="1">
      <c r="A31" s="821">
        <v>118</v>
      </c>
      <c r="B31" s="356" t="s">
        <v>2594</v>
      </c>
      <c r="C31" s="356" t="s">
        <v>5408</v>
      </c>
      <c r="D31" s="356" t="s">
        <v>2326</v>
      </c>
      <c r="E31" s="356" t="s">
        <v>2327</v>
      </c>
      <c r="F31" s="800" t="s">
        <v>2328</v>
      </c>
      <c r="G31" s="821">
        <v>1</v>
      </c>
      <c r="H31" s="821">
        <v>2026</v>
      </c>
      <c r="I31" s="356" t="s">
        <v>6251</v>
      </c>
      <c r="J31" s="356" t="s">
        <v>2821</v>
      </c>
      <c r="K31" s="824">
        <v>45988</v>
      </c>
      <c r="L31" s="822" t="s">
        <v>1167</v>
      </c>
      <c r="M31" s="821" t="s">
        <v>5447</v>
      </c>
      <c r="P31" s="821">
        <v>1</v>
      </c>
      <c r="R31" s="405" t="s">
        <v>6252</v>
      </c>
      <c r="T31" s="821" t="s">
        <v>583</v>
      </c>
      <c r="Z31" s="356" t="s">
        <v>6200</v>
      </c>
      <c r="AA31" s="356" t="s">
        <v>2525</v>
      </c>
    </row>
    <row r="32" spans="1:29" ht="72.599999999999994" hidden="1">
      <c r="A32" s="821">
        <v>33</v>
      </c>
      <c r="B32" s="356" t="s">
        <v>94</v>
      </c>
      <c r="C32" s="356" t="s">
        <v>94</v>
      </c>
      <c r="D32" s="356" t="s">
        <v>2333</v>
      </c>
      <c r="E32" s="356" t="s">
        <v>1047</v>
      </c>
      <c r="F32" s="356" t="s">
        <v>1048</v>
      </c>
      <c r="G32" s="821">
        <v>1</v>
      </c>
      <c r="H32" s="821">
        <v>2026</v>
      </c>
      <c r="I32" s="356" t="s">
        <v>2977</v>
      </c>
      <c r="J32" s="356" t="s">
        <v>2511</v>
      </c>
      <c r="K32" s="824" t="s">
        <v>5142</v>
      </c>
      <c r="L32" s="822" t="s">
        <v>1202</v>
      </c>
      <c r="M32" s="821" t="s">
        <v>5447</v>
      </c>
      <c r="P32" s="821">
        <v>0</v>
      </c>
      <c r="R32" s="1077" t="s">
        <v>1691</v>
      </c>
      <c r="T32" s="821" t="s">
        <v>583</v>
      </c>
      <c r="U32" s="356" t="s">
        <v>6456</v>
      </c>
      <c r="V32" s="821">
        <v>1</v>
      </c>
      <c r="W32" s="821" t="s">
        <v>1315</v>
      </c>
      <c r="X32" s="821">
        <v>2</v>
      </c>
      <c r="Y32" s="821" t="s">
        <v>6457</v>
      </c>
      <c r="AA32" s="356" t="s">
        <v>6216</v>
      </c>
    </row>
    <row r="33" spans="1:30" ht="57.95" hidden="1">
      <c r="A33" s="821">
        <v>133</v>
      </c>
      <c r="B33" s="356" t="s">
        <v>94</v>
      </c>
      <c r="C33" s="356" t="s">
        <v>94</v>
      </c>
      <c r="D33" s="356" t="s">
        <v>2159</v>
      </c>
      <c r="E33" s="356" t="s">
        <v>6458</v>
      </c>
      <c r="F33" s="356" t="s">
        <v>6459</v>
      </c>
      <c r="G33" s="821">
        <v>1</v>
      </c>
      <c r="H33" s="821">
        <v>2026</v>
      </c>
      <c r="I33" s="356" t="s">
        <v>6413</v>
      </c>
      <c r="J33" s="356" t="s">
        <v>2821</v>
      </c>
      <c r="K33" s="824">
        <v>45989</v>
      </c>
      <c r="L33" s="822" t="s">
        <v>1202</v>
      </c>
      <c r="M33" s="821" t="s">
        <v>5447</v>
      </c>
      <c r="P33" s="821">
        <v>1</v>
      </c>
      <c r="T33" s="821" t="s">
        <v>583</v>
      </c>
      <c r="U33" s="356" t="s">
        <v>6456</v>
      </c>
      <c r="X33" s="821"/>
      <c r="Z33" s="356" t="s">
        <v>6460</v>
      </c>
      <c r="AA33" s="356" t="s">
        <v>2525</v>
      </c>
    </row>
    <row r="34" spans="1:30" ht="72.599999999999994" hidden="1">
      <c r="A34" s="821">
        <v>135</v>
      </c>
      <c r="B34" s="356" t="s">
        <v>94</v>
      </c>
      <c r="C34" s="356" t="s">
        <v>94</v>
      </c>
      <c r="D34" s="356" t="s">
        <v>2159</v>
      </c>
      <c r="E34" s="356" t="s">
        <v>6461</v>
      </c>
      <c r="F34" s="786" t="s">
        <v>6462</v>
      </c>
      <c r="G34" s="821">
        <v>1</v>
      </c>
      <c r="H34" s="821">
        <v>2026</v>
      </c>
      <c r="I34" s="356" t="s">
        <v>6413</v>
      </c>
      <c r="J34" s="356" t="s">
        <v>2821</v>
      </c>
      <c r="K34" s="824">
        <v>45989</v>
      </c>
      <c r="L34" s="822" t="s">
        <v>1202</v>
      </c>
      <c r="M34" s="821" t="s">
        <v>5447</v>
      </c>
      <c r="P34" s="821">
        <v>2</v>
      </c>
      <c r="T34" s="821" t="s">
        <v>583</v>
      </c>
      <c r="U34" s="356" t="s">
        <v>6456</v>
      </c>
      <c r="V34" s="821">
        <v>1</v>
      </c>
      <c r="W34" s="821" t="s">
        <v>1315</v>
      </c>
      <c r="X34" s="821">
        <v>2</v>
      </c>
      <c r="Y34" s="821">
        <v>25</v>
      </c>
      <c r="Z34" s="356" t="s">
        <v>6463</v>
      </c>
      <c r="AA34" s="356" t="s">
        <v>2525</v>
      </c>
    </row>
    <row r="35" spans="1:30" ht="57.95" hidden="1">
      <c r="A35" s="821">
        <v>139</v>
      </c>
      <c r="B35" s="356" t="s">
        <v>180</v>
      </c>
      <c r="C35" s="356" t="s">
        <v>5575</v>
      </c>
      <c r="D35" s="356" t="s">
        <v>2159</v>
      </c>
      <c r="E35" s="356" t="s">
        <v>1130</v>
      </c>
      <c r="F35" s="356" t="s">
        <v>213</v>
      </c>
      <c r="G35" s="356">
        <v>1</v>
      </c>
      <c r="H35" s="356">
        <v>2026</v>
      </c>
      <c r="J35" s="356" t="s">
        <v>6434</v>
      </c>
      <c r="K35" s="356"/>
      <c r="L35" s="822" t="s">
        <v>185</v>
      </c>
      <c r="M35" s="821" t="s">
        <v>5447</v>
      </c>
      <c r="O35" s="356"/>
      <c r="P35" s="821">
        <v>1</v>
      </c>
      <c r="R35" s="356" t="s">
        <v>5576</v>
      </c>
      <c r="S35" s="356">
        <v>4</v>
      </c>
      <c r="T35" s="821" t="s">
        <v>5577</v>
      </c>
      <c r="U35" s="821"/>
      <c r="V35" s="821">
        <v>1</v>
      </c>
      <c r="W35" s="821" t="s">
        <v>6</v>
      </c>
      <c r="X35" s="821"/>
      <c r="Y35" s="1023">
        <v>22.875</v>
      </c>
    </row>
    <row r="36" spans="1:30" ht="43.5" hidden="1">
      <c r="A36" s="821">
        <v>141</v>
      </c>
      <c r="B36" s="356" t="s">
        <v>180</v>
      </c>
      <c r="C36" s="356" t="s">
        <v>42</v>
      </c>
      <c r="D36" s="356" t="s">
        <v>2159</v>
      </c>
      <c r="E36" s="356" t="s">
        <v>5648</v>
      </c>
      <c r="F36" s="356" t="s">
        <v>5649</v>
      </c>
      <c r="G36" s="356">
        <v>1</v>
      </c>
      <c r="H36" s="356">
        <v>2026</v>
      </c>
      <c r="J36" s="356" t="s">
        <v>2525</v>
      </c>
      <c r="K36" s="356"/>
      <c r="L36" s="822" t="s">
        <v>185</v>
      </c>
      <c r="M36" s="821" t="s">
        <v>5650</v>
      </c>
      <c r="O36" s="356"/>
      <c r="P36" s="821">
        <v>2</v>
      </c>
      <c r="R36" s="356" t="s">
        <v>5651</v>
      </c>
      <c r="S36" s="356">
        <v>3</v>
      </c>
      <c r="T36" s="821" t="s">
        <v>5577</v>
      </c>
      <c r="U36" s="1024">
        <v>46007</v>
      </c>
      <c r="V36" s="821">
        <v>1</v>
      </c>
      <c r="W36" s="821" t="s">
        <v>1315</v>
      </c>
      <c r="X36" s="821"/>
      <c r="Y36" s="821">
        <v>40</v>
      </c>
      <c r="AB36" s="137" t="s">
        <v>6464</v>
      </c>
    </row>
    <row r="37" spans="1:30" ht="57.95" hidden="1">
      <c r="A37" s="821">
        <v>37</v>
      </c>
      <c r="B37" s="356" t="s">
        <v>180</v>
      </c>
      <c r="C37" s="356" t="s">
        <v>180</v>
      </c>
      <c r="D37" s="356" t="s">
        <v>2254</v>
      </c>
      <c r="E37" s="356" t="s">
        <v>6465</v>
      </c>
      <c r="F37" s="356" t="s">
        <v>6466</v>
      </c>
      <c r="G37" s="821">
        <v>1</v>
      </c>
      <c r="H37" s="821">
        <v>2026</v>
      </c>
      <c r="I37" s="356" t="s">
        <v>6467</v>
      </c>
      <c r="J37" s="356" t="s">
        <v>2511</v>
      </c>
      <c r="K37" s="824" t="s">
        <v>5142</v>
      </c>
      <c r="L37" s="822" t="s">
        <v>858</v>
      </c>
      <c r="M37" s="821" t="s">
        <v>5650</v>
      </c>
      <c r="O37" s="821">
        <v>2</v>
      </c>
      <c r="P37" s="821">
        <v>3</v>
      </c>
      <c r="R37" s="356" t="s">
        <v>6468</v>
      </c>
      <c r="S37" s="821">
        <v>2</v>
      </c>
      <c r="T37" s="821" t="s">
        <v>5577</v>
      </c>
      <c r="U37" s="1024">
        <v>46002</v>
      </c>
      <c r="V37" s="821">
        <v>1</v>
      </c>
      <c r="W37" s="821" t="s">
        <v>6</v>
      </c>
      <c r="X37" s="821"/>
      <c r="Y37" s="821">
        <v>15</v>
      </c>
      <c r="AA37" s="356" t="s">
        <v>6216</v>
      </c>
    </row>
    <row r="38" spans="1:30" ht="116.1" hidden="1">
      <c r="A38" s="821">
        <v>40</v>
      </c>
      <c r="B38" s="356" t="s">
        <v>985</v>
      </c>
      <c r="C38" s="356" t="s">
        <v>1948</v>
      </c>
      <c r="D38" s="356" t="s">
        <v>4559</v>
      </c>
      <c r="E38" s="356" t="s">
        <v>1065</v>
      </c>
      <c r="F38" s="356" t="s">
        <v>1066</v>
      </c>
      <c r="G38" s="821">
        <v>1</v>
      </c>
      <c r="H38" s="821">
        <v>2026</v>
      </c>
      <c r="I38" s="356" t="s">
        <v>6390</v>
      </c>
      <c r="J38" s="356" t="s">
        <v>2821</v>
      </c>
      <c r="K38" s="824" t="s">
        <v>5142</v>
      </c>
      <c r="L38" s="822" t="s">
        <v>3337</v>
      </c>
      <c r="M38" s="821" t="s">
        <v>6402</v>
      </c>
      <c r="N38" s="356" t="s">
        <v>6469</v>
      </c>
      <c r="P38" s="821">
        <v>13</v>
      </c>
      <c r="T38" s="356" t="s">
        <v>5577</v>
      </c>
      <c r="AA38" s="356" t="s">
        <v>6216</v>
      </c>
      <c r="AD38" s="356" t="s">
        <v>1669</v>
      </c>
    </row>
    <row r="39" spans="1:30" ht="43.5" hidden="1">
      <c r="A39" s="821">
        <v>42</v>
      </c>
      <c r="B39" s="356" t="s">
        <v>985</v>
      </c>
      <c r="C39" s="356" t="s">
        <v>526</v>
      </c>
      <c r="D39" s="356" t="s">
        <v>5360</v>
      </c>
      <c r="E39" s="356" t="s">
        <v>423</v>
      </c>
      <c r="F39" s="356" t="s">
        <v>424</v>
      </c>
      <c r="G39" s="821">
        <v>1</v>
      </c>
      <c r="H39" s="821">
        <v>2026</v>
      </c>
      <c r="I39" s="356" t="s">
        <v>6470</v>
      </c>
      <c r="J39" s="356" t="s">
        <v>2821</v>
      </c>
      <c r="K39" s="824" t="s">
        <v>5142</v>
      </c>
      <c r="N39" s="356"/>
      <c r="P39" s="821">
        <v>27</v>
      </c>
      <c r="T39" s="356" t="s">
        <v>4189</v>
      </c>
      <c r="AA39" s="356" t="s">
        <v>6216</v>
      </c>
      <c r="AC39" s="356" t="s">
        <v>6471</v>
      </c>
      <c r="AD39" s="356" t="s">
        <v>6471</v>
      </c>
    </row>
    <row r="40" spans="1:30" ht="43.5" hidden="1">
      <c r="A40" s="821">
        <v>43</v>
      </c>
      <c r="B40" s="356" t="s">
        <v>985</v>
      </c>
      <c r="C40" s="356" t="s">
        <v>526</v>
      </c>
      <c r="D40" s="356" t="s">
        <v>5360</v>
      </c>
      <c r="E40" s="356" t="s">
        <v>438</v>
      </c>
      <c r="F40" s="356" t="s">
        <v>439</v>
      </c>
      <c r="G40" s="821">
        <v>1</v>
      </c>
      <c r="H40" s="821">
        <v>2026</v>
      </c>
      <c r="I40" s="356" t="s">
        <v>6470</v>
      </c>
      <c r="J40" s="356" t="s">
        <v>2821</v>
      </c>
      <c r="K40" s="824" t="s">
        <v>5142</v>
      </c>
      <c r="N40" s="356"/>
      <c r="P40" s="821">
        <v>26</v>
      </c>
      <c r="T40" s="356" t="s">
        <v>4189</v>
      </c>
      <c r="AA40" s="356" t="s">
        <v>6216</v>
      </c>
      <c r="AC40" s="356" t="s">
        <v>6471</v>
      </c>
      <c r="AD40" s="356" t="s">
        <v>6471</v>
      </c>
    </row>
    <row r="41" spans="1:30" ht="43.5" hidden="1">
      <c r="A41" s="821">
        <v>44</v>
      </c>
      <c r="B41" s="356" t="s">
        <v>985</v>
      </c>
      <c r="C41" s="356" t="s">
        <v>1948</v>
      </c>
      <c r="D41" s="356" t="s">
        <v>2186</v>
      </c>
      <c r="E41" s="356" t="s">
        <v>553</v>
      </c>
      <c r="F41" s="356" t="s">
        <v>554</v>
      </c>
      <c r="G41" s="821">
        <v>1</v>
      </c>
      <c r="H41" s="821">
        <v>2026</v>
      </c>
      <c r="I41" s="356" t="s">
        <v>6470</v>
      </c>
      <c r="J41" s="356" t="s">
        <v>2821</v>
      </c>
      <c r="K41" s="824" t="s">
        <v>5142</v>
      </c>
      <c r="L41" s="822" t="s">
        <v>3337</v>
      </c>
      <c r="M41" s="821" t="s">
        <v>6402</v>
      </c>
      <c r="N41" s="356"/>
      <c r="P41" s="821">
        <v>10</v>
      </c>
      <c r="T41" s="356" t="s">
        <v>583</v>
      </c>
      <c r="AA41" s="356" t="s">
        <v>6216</v>
      </c>
      <c r="AC41" s="356" t="s">
        <v>583</v>
      </c>
      <c r="AD41" s="829" t="s">
        <v>583</v>
      </c>
    </row>
    <row r="42" spans="1:30" ht="57.95" hidden="1">
      <c r="A42" s="821">
        <v>47</v>
      </c>
      <c r="B42" s="356" t="s">
        <v>985</v>
      </c>
      <c r="C42" s="826" t="s">
        <v>5943</v>
      </c>
      <c r="D42" s="826" t="s">
        <v>6472</v>
      </c>
      <c r="E42" s="826" t="s">
        <v>5944</v>
      </c>
      <c r="F42" s="826" t="s">
        <v>5945</v>
      </c>
      <c r="G42" s="827">
        <v>1</v>
      </c>
      <c r="H42" s="827">
        <v>2026</v>
      </c>
      <c r="I42" s="826" t="s">
        <v>5946</v>
      </c>
      <c r="J42" s="826" t="s">
        <v>2821</v>
      </c>
      <c r="K42" s="828" t="s">
        <v>5142</v>
      </c>
      <c r="L42" s="873" t="s">
        <v>6473</v>
      </c>
      <c r="M42" s="827"/>
      <c r="N42" s="356"/>
      <c r="O42" s="827">
        <v>1</v>
      </c>
      <c r="P42" s="827">
        <v>0</v>
      </c>
      <c r="R42" s="137" t="s">
        <v>5947</v>
      </c>
      <c r="T42" s="356" t="s">
        <v>4189</v>
      </c>
      <c r="Z42" s="356" t="s">
        <v>6474</v>
      </c>
      <c r="AA42" s="356" t="s">
        <v>6216</v>
      </c>
      <c r="AB42" s="829"/>
      <c r="AC42" s="830" t="s">
        <v>5949</v>
      </c>
      <c r="AD42" s="356" t="s">
        <v>5950</v>
      </c>
    </row>
    <row r="43" spans="1:30" ht="43.5" hidden="1">
      <c r="A43" s="821">
        <v>49</v>
      </c>
      <c r="B43" s="356" t="s">
        <v>985</v>
      </c>
      <c r="C43" s="776" t="s">
        <v>1948</v>
      </c>
      <c r="D43" s="356" t="s">
        <v>4559</v>
      </c>
      <c r="E43" s="356" t="s">
        <v>4560</v>
      </c>
      <c r="F43" s="356" t="s">
        <v>4560</v>
      </c>
      <c r="G43" s="821">
        <v>1</v>
      </c>
      <c r="H43" s="821">
        <v>2026</v>
      </c>
      <c r="I43" s="356" t="s">
        <v>6475</v>
      </c>
      <c r="J43" s="356" t="s">
        <v>2821</v>
      </c>
      <c r="K43" s="824" t="s">
        <v>5142</v>
      </c>
      <c r="N43" s="356"/>
      <c r="P43" s="821">
        <v>16</v>
      </c>
      <c r="T43" s="356" t="s">
        <v>583</v>
      </c>
      <c r="AA43" s="356" t="s">
        <v>6216</v>
      </c>
      <c r="AC43" s="356" t="s">
        <v>6471</v>
      </c>
      <c r="AD43" s="356" t="s">
        <v>6471</v>
      </c>
    </row>
    <row r="44" spans="1:30" ht="43.5" hidden="1">
      <c r="A44" s="821">
        <v>50</v>
      </c>
      <c r="B44" s="356" t="s">
        <v>985</v>
      </c>
      <c r="C44" s="356" t="s">
        <v>526</v>
      </c>
      <c r="D44" s="356" t="s">
        <v>2188</v>
      </c>
      <c r="E44" s="356" t="s">
        <v>4188</v>
      </c>
      <c r="F44" s="356" t="s">
        <v>4188</v>
      </c>
      <c r="G44" s="821">
        <v>1</v>
      </c>
      <c r="H44" s="821">
        <v>2026</v>
      </c>
      <c r="I44" s="356" t="s">
        <v>6475</v>
      </c>
      <c r="J44" s="356" t="s">
        <v>2821</v>
      </c>
      <c r="K44" s="824" t="s">
        <v>5142</v>
      </c>
      <c r="M44" s="876"/>
      <c r="N44" s="356"/>
      <c r="P44" s="821">
        <v>38</v>
      </c>
      <c r="T44" s="356" t="s">
        <v>5577</v>
      </c>
      <c r="AA44" s="356" t="s">
        <v>6216</v>
      </c>
      <c r="AC44" s="356" t="s">
        <v>6476</v>
      </c>
      <c r="AD44" s="356" t="s">
        <v>6476</v>
      </c>
    </row>
    <row r="45" spans="1:30" s="842" customFormat="1" ht="57.95" hidden="1">
      <c r="A45" s="843">
        <v>51</v>
      </c>
      <c r="B45" s="842" t="s">
        <v>985</v>
      </c>
      <c r="C45" s="842" t="s">
        <v>1948</v>
      </c>
      <c r="D45" s="842" t="s">
        <v>2192</v>
      </c>
      <c r="E45" s="842" t="s">
        <v>1078</v>
      </c>
      <c r="F45" s="842" t="s">
        <v>1077</v>
      </c>
      <c r="G45" s="843">
        <v>2</v>
      </c>
      <c r="H45" s="843">
        <v>2026</v>
      </c>
      <c r="I45" s="842" t="s">
        <v>6390</v>
      </c>
      <c r="J45" s="842" t="s">
        <v>2821</v>
      </c>
      <c r="K45" s="844" t="s">
        <v>5142</v>
      </c>
      <c r="L45" s="874"/>
      <c r="M45" s="843" t="s">
        <v>5447</v>
      </c>
      <c r="N45" s="356"/>
      <c r="O45" s="843"/>
      <c r="P45" s="843" t="s">
        <v>1015</v>
      </c>
      <c r="S45" s="843"/>
      <c r="T45" s="842" t="s">
        <v>4189</v>
      </c>
      <c r="V45" s="843"/>
      <c r="W45" s="843"/>
      <c r="Y45" s="843"/>
      <c r="Z45" s="842" t="s">
        <v>6477</v>
      </c>
      <c r="AA45" s="842" t="s">
        <v>6216</v>
      </c>
      <c r="AC45" s="842" t="s">
        <v>6478</v>
      </c>
      <c r="AD45" s="356" t="s">
        <v>583</v>
      </c>
    </row>
    <row r="46" spans="1:30" s="842" customFormat="1" ht="57.95" hidden="1">
      <c r="A46" s="843">
        <v>52</v>
      </c>
      <c r="B46" s="842" t="s">
        <v>985</v>
      </c>
      <c r="C46" s="842" t="s">
        <v>526</v>
      </c>
      <c r="D46" s="842" t="s">
        <v>2192</v>
      </c>
      <c r="E46" s="842" t="s">
        <v>1902</v>
      </c>
      <c r="F46" s="842" t="s">
        <v>1611</v>
      </c>
      <c r="G46" s="843">
        <v>2</v>
      </c>
      <c r="H46" s="843">
        <v>2026</v>
      </c>
      <c r="I46" s="842" t="s">
        <v>6479</v>
      </c>
      <c r="J46" s="842" t="s">
        <v>2821</v>
      </c>
      <c r="K46" s="844" t="s">
        <v>5142</v>
      </c>
      <c r="L46" s="874"/>
      <c r="M46" s="876"/>
      <c r="N46" s="356"/>
      <c r="O46" s="843"/>
      <c r="P46" s="843">
        <v>62</v>
      </c>
      <c r="S46" s="843"/>
      <c r="T46" s="842" t="s">
        <v>4189</v>
      </c>
      <c r="V46" s="843"/>
      <c r="W46" s="843"/>
      <c r="Y46" s="843"/>
      <c r="AA46" s="842" t="s">
        <v>6216</v>
      </c>
      <c r="AC46" s="842" t="s">
        <v>6478</v>
      </c>
      <c r="AD46" s="356" t="s">
        <v>583</v>
      </c>
    </row>
    <row r="47" spans="1:30" ht="43.5" hidden="1">
      <c r="A47" s="821">
        <v>53</v>
      </c>
      <c r="B47" s="356" t="s">
        <v>985</v>
      </c>
      <c r="C47" s="356" t="s">
        <v>526</v>
      </c>
      <c r="D47" s="356" t="s">
        <v>2159</v>
      </c>
      <c r="E47" s="356" t="s">
        <v>1249</v>
      </c>
      <c r="F47" s="356" t="s">
        <v>1247</v>
      </c>
      <c r="G47" s="821">
        <v>1</v>
      </c>
      <c r="H47" s="821">
        <v>2026</v>
      </c>
      <c r="I47" s="356" t="s">
        <v>6480</v>
      </c>
      <c r="J47" s="356" t="s">
        <v>2511</v>
      </c>
      <c r="K47" s="824" t="s">
        <v>5142</v>
      </c>
      <c r="M47" s="821" t="s">
        <v>5447</v>
      </c>
      <c r="N47" s="356">
        <v>32</v>
      </c>
      <c r="P47" s="821">
        <v>0</v>
      </c>
      <c r="T47" s="356" t="s">
        <v>5577</v>
      </c>
      <c r="V47" s="821">
        <v>1</v>
      </c>
      <c r="W47" s="821" t="s">
        <v>6</v>
      </c>
      <c r="AA47" s="356" t="s">
        <v>6216</v>
      </c>
      <c r="AD47" s="356" t="s">
        <v>1669</v>
      </c>
    </row>
    <row r="48" spans="1:30" ht="130.5">
      <c r="A48" s="821">
        <v>62</v>
      </c>
      <c r="B48" s="356" t="s">
        <v>101</v>
      </c>
      <c r="C48" s="356" t="s">
        <v>101</v>
      </c>
      <c r="D48" s="356" t="s">
        <v>2264</v>
      </c>
      <c r="E48" s="356" t="s">
        <v>1297</v>
      </c>
      <c r="F48" s="356" t="s">
        <v>1298</v>
      </c>
      <c r="G48" s="821">
        <v>1</v>
      </c>
      <c r="H48" s="821">
        <v>2026</v>
      </c>
      <c r="I48" s="356" t="s">
        <v>3499</v>
      </c>
      <c r="J48" s="356" t="s">
        <v>2821</v>
      </c>
      <c r="K48" s="824" t="s">
        <v>5142</v>
      </c>
      <c r="M48" s="821" t="s">
        <v>5650</v>
      </c>
      <c r="O48" s="821">
        <v>16</v>
      </c>
      <c r="P48" s="821">
        <v>2</v>
      </c>
      <c r="T48" s="356" t="s">
        <v>583</v>
      </c>
      <c r="Z48" s="356" t="s">
        <v>6481</v>
      </c>
      <c r="AA48" s="356" t="s">
        <v>6216</v>
      </c>
    </row>
    <row r="49" spans="1:29" ht="87">
      <c r="A49" s="821" t="s">
        <v>6482</v>
      </c>
      <c r="B49" s="356" t="s">
        <v>101</v>
      </c>
      <c r="C49" s="356" t="s">
        <v>101</v>
      </c>
      <c r="D49" s="356" t="s">
        <v>6483</v>
      </c>
      <c r="E49" s="356" t="s">
        <v>1116</v>
      </c>
      <c r="F49" s="356" t="s">
        <v>1117</v>
      </c>
      <c r="G49" s="821">
        <v>1</v>
      </c>
      <c r="H49" s="821">
        <v>2026</v>
      </c>
      <c r="I49" s="356" t="s">
        <v>3499</v>
      </c>
      <c r="J49" s="356" t="s">
        <v>2821</v>
      </c>
      <c r="K49" s="824" t="s">
        <v>5142</v>
      </c>
      <c r="M49" s="821" t="s">
        <v>5650</v>
      </c>
      <c r="O49" s="821">
        <v>12</v>
      </c>
      <c r="P49" s="821">
        <v>3</v>
      </c>
      <c r="T49" s="356" t="s">
        <v>5577</v>
      </c>
      <c r="Y49" s="821">
        <v>21</v>
      </c>
      <c r="AA49" s="356" t="s">
        <v>6216</v>
      </c>
      <c r="AB49" s="825" t="s">
        <v>2369</v>
      </c>
      <c r="AC49" s="356" t="s">
        <v>6484</v>
      </c>
    </row>
    <row r="50" spans="1:29" ht="57.95">
      <c r="A50" s="821">
        <v>114</v>
      </c>
      <c r="B50" s="356" t="s">
        <v>101</v>
      </c>
      <c r="C50" s="356" t="s">
        <v>101</v>
      </c>
      <c r="D50" s="356" t="s">
        <v>6485</v>
      </c>
      <c r="E50" s="356" t="s">
        <v>141</v>
      </c>
      <c r="F50" s="356" t="s">
        <v>143</v>
      </c>
      <c r="G50" s="821">
        <v>1</v>
      </c>
      <c r="H50" s="821">
        <v>2026</v>
      </c>
      <c r="I50" s="356" t="s">
        <v>3499</v>
      </c>
      <c r="J50" s="356" t="s">
        <v>2821</v>
      </c>
      <c r="K50" s="824" t="s">
        <v>5142</v>
      </c>
      <c r="M50" s="821" t="s">
        <v>5447</v>
      </c>
      <c r="O50" s="821">
        <v>2</v>
      </c>
      <c r="P50" s="821">
        <v>4</v>
      </c>
      <c r="T50" s="356" t="s">
        <v>583</v>
      </c>
      <c r="Z50" s="356" t="s">
        <v>5299</v>
      </c>
      <c r="AA50" s="356" t="s">
        <v>6216</v>
      </c>
      <c r="AC50" s="356" t="s">
        <v>6217</v>
      </c>
    </row>
    <row r="51" spans="1:29">
      <c r="A51" s="821">
        <v>121</v>
      </c>
      <c r="B51" s="356" t="s">
        <v>101</v>
      </c>
      <c r="C51" s="356" t="s">
        <v>101</v>
      </c>
      <c r="D51" s="356" t="s">
        <v>6485</v>
      </c>
      <c r="E51" s="356" t="s">
        <v>6486</v>
      </c>
      <c r="F51" s="356" t="s">
        <v>6487</v>
      </c>
      <c r="G51" s="821">
        <v>1</v>
      </c>
      <c r="H51" s="821">
        <v>2026</v>
      </c>
      <c r="I51" s="356" t="s">
        <v>5946</v>
      </c>
      <c r="J51" s="356" t="s">
        <v>2821</v>
      </c>
      <c r="K51" s="824">
        <v>45989</v>
      </c>
      <c r="M51" s="821" t="s">
        <v>5650</v>
      </c>
      <c r="O51" s="821">
        <v>3</v>
      </c>
      <c r="P51" s="821">
        <v>5</v>
      </c>
      <c r="T51" s="356" t="s">
        <v>5577</v>
      </c>
      <c r="Y51" s="821">
        <v>19.125</v>
      </c>
      <c r="AA51" s="356" t="s">
        <v>2525</v>
      </c>
      <c r="AC51" s="356" t="s">
        <v>6488</v>
      </c>
    </row>
    <row r="52" spans="1:29">
      <c r="A52" s="821">
        <v>122</v>
      </c>
      <c r="B52" s="356" t="s">
        <v>101</v>
      </c>
      <c r="C52" s="356" t="s">
        <v>101</v>
      </c>
      <c r="D52" s="356" t="s">
        <v>6485</v>
      </c>
      <c r="E52" s="356" t="s">
        <v>6489</v>
      </c>
      <c r="F52" s="356" t="s">
        <v>6490</v>
      </c>
      <c r="G52" s="821">
        <v>1</v>
      </c>
      <c r="H52" s="821">
        <v>2026</v>
      </c>
      <c r="I52" s="356" t="s">
        <v>5946</v>
      </c>
      <c r="J52" s="356" t="s">
        <v>2821</v>
      </c>
      <c r="K52" s="824">
        <v>45989</v>
      </c>
      <c r="M52" s="821" t="s">
        <v>5447</v>
      </c>
      <c r="O52" s="821">
        <v>4</v>
      </c>
      <c r="P52" s="821">
        <v>6</v>
      </c>
      <c r="T52" s="356" t="s">
        <v>5577</v>
      </c>
      <c r="Y52" s="821">
        <v>19.125</v>
      </c>
      <c r="AA52" s="356" t="s">
        <v>2525</v>
      </c>
    </row>
    <row r="53" spans="1:29" ht="29.1">
      <c r="A53" s="821">
        <v>123</v>
      </c>
      <c r="B53" s="356" t="s">
        <v>101</v>
      </c>
      <c r="C53" s="356" t="s">
        <v>101</v>
      </c>
      <c r="D53" s="356" t="s">
        <v>6485</v>
      </c>
      <c r="E53" s="356" t="s">
        <v>6491</v>
      </c>
      <c r="F53" s="356" t="s">
        <v>6492</v>
      </c>
      <c r="G53" s="821">
        <v>1</v>
      </c>
      <c r="H53" s="821">
        <v>2026</v>
      </c>
      <c r="I53" s="356" t="s">
        <v>5946</v>
      </c>
      <c r="J53" s="356" t="s">
        <v>2821</v>
      </c>
      <c r="K53" s="824">
        <v>45989</v>
      </c>
      <c r="M53" s="821" t="s">
        <v>5447</v>
      </c>
      <c r="O53" s="821">
        <v>5</v>
      </c>
      <c r="P53" s="821">
        <v>7</v>
      </c>
      <c r="T53" s="356" t="s">
        <v>4189</v>
      </c>
      <c r="Z53" s="356" t="s">
        <v>6493</v>
      </c>
      <c r="AA53" s="356" t="s">
        <v>2525</v>
      </c>
      <c r="AC53" s="356" t="s">
        <v>6493</v>
      </c>
    </row>
    <row r="54" spans="1:29" ht="29.1">
      <c r="A54" s="821">
        <v>124</v>
      </c>
      <c r="B54" s="356" t="s">
        <v>101</v>
      </c>
      <c r="C54" s="356" t="s">
        <v>101</v>
      </c>
      <c r="D54" s="356" t="s">
        <v>6485</v>
      </c>
      <c r="E54" s="356" t="s">
        <v>6494</v>
      </c>
      <c r="F54" s="356" t="s">
        <v>6495</v>
      </c>
      <c r="G54" s="821">
        <v>1</v>
      </c>
      <c r="H54" s="821">
        <v>2026</v>
      </c>
      <c r="I54" s="356" t="s">
        <v>5946</v>
      </c>
      <c r="J54" s="356" t="s">
        <v>2821</v>
      </c>
      <c r="K54" s="824">
        <v>45989</v>
      </c>
      <c r="M54" s="821" t="s">
        <v>5650</v>
      </c>
      <c r="O54" s="821">
        <v>6</v>
      </c>
      <c r="P54" s="821">
        <v>8</v>
      </c>
      <c r="T54" s="356" t="s">
        <v>5577</v>
      </c>
      <c r="Y54" s="821">
        <v>19.75</v>
      </c>
      <c r="AA54" s="356" t="s">
        <v>2525</v>
      </c>
    </row>
    <row r="55" spans="1:29" ht="29.1">
      <c r="A55" s="821">
        <v>125</v>
      </c>
      <c r="B55" s="356" t="s">
        <v>101</v>
      </c>
      <c r="C55" s="356" t="s">
        <v>101</v>
      </c>
      <c r="D55" s="356" t="s">
        <v>6485</v>
      </c>
      <c r="E55" s="356" t="s">
        <v>6496</v>
      </c>
      <c r="F55" s="356" t="s">
        <v>6497</v>
      </c>
      <c r="G55" s="821">
        <v>1</v>
      </c>
      <c r="H55" s="821">
        <v>2026</v>
      </c>
      <c r="I55" s="356" t="s">
        <v>5946</v>
      </c>
      <c r="J55" s="356" t="s">
        <v>2821</v>
      </c>
      <c r="K55" s="824">
        <v>45989</v>
      </c>
      <c r="M55" s="821" t="s">
        <v>5447</v>
      </c>
      <c r="O55" s="821">
        <v>7</v>
      </c>
      <c r="P55" s="821">
        <v>9</v>
      </c>
      <c r="T55" s="356" t="s">
        <v>5577</v>
      </c>
      <c r="Y55" s="821">
        <v>42.75</v>
      </c>
      <c r="AA55" s="356" t="s">
        <v>2525</v>
      </c>
    </row>
    <row r="56" spans="1:29" ht="144.94999999999999">
      <c r="A56" s="821">
        <v>127</v>
      </c>
      <c r="B56" s="356" t="s">
        <v>101</v>
      </c>
      <c r="C56" s="356" t="s">
        <v>3911</v>
      </c>
      <c r="D56" s="356" t="s">
        <v>2267</v>
      </c>
      <c r="E56" s="356" t="s">
        <v>2268</v>
      </c>
      <c r="F56" s="356" t="s">
        <v>2269</v>
      </c>
      <c r="G56" s="821">
        <v>1</v>
      </c>
      <c r="H56" s="821">
        <v>2026</v>
      </c>
      <c r="I56" s="356" t="s">
        <v>5946</v>
      </c>
      <c r="J56" s="356" t="s">
        <v>2821</v>
      </c>
      <c r="K56" s="824">
        <v>45989</v>
      </c>
      <c r="M56" s="821" t="s">
        <v>5447</v>
      </c>
      <c r="O56" s="821">
        <v>9</v>
      </c>
      <c r="P56" s="821">
        <v>10</v>
      </c>
      <c r="T56" s="356" t="s">
        <v>1699</v>
      </c>
      <c r="Z56" s="356" t="s">
        <v>6498</v>
      </c>
      <c r="AA56" s="356" t="s">
        <v>2525</v>
      </c>
      <c r="AC56" s="356" t="s">
        <v>6498</v>
      </c>
    </row>
    <row r="57" spans="1:29" ht="87">
      <c r="A57" s="821">
        <v>126</v>
      </c>
      <c r="B57" s="356" t="s">
        <v>101</v>
      </c>
      <c r="C57" s="356" t="s">
        <v>101</v>
      </c>
      <c r="D57" s="356" t="s">
        <v>2267</v>
      </c>
      <c r="E57" s="356" t="s">
        <v>2271</v>
      </c>
      <c r="F57" s="356" t="s">
        <v>2272</v>
      </c>
      <c r="G57" s="821">
        <v>1</v>
      </c>
      <c r="H57" s="821">
        <v>2026</v>
      </c>
      <c r="I57" s="356" t="s">
        <v>5946</v>
      </c>
      <c r="J57" s="356" t="s">
        <v>2821</v>
      </c>
      <c r="K57" s="824">
        <v>45989</v>
      </c>
      <c r="M57" s="821" t="s">
        <v>5447</v>
      </c>
      <c r="O57" s="821">
        <v>8</v>
      </c>
      <c r="P57" s="821">
        <v>11</v>
      </c>
      <c r="T57" s="356" t="s">
        <v>1699</v>
      </c>
      <c r="Z57" s="356" t="s">
        <v>6499</v>
      </c>
      <c r="AA57" s="356" t="s">
        <v>2525</v>
      </c>
      <c r="AC57" s="356" t="s">
        <v>6500</v>
      </c>
    </row>
    <row r="58" spans="1:29" ht="72.599999999999994">
      <c r="A58" s="821">
        <v>61</v>
      </c>
      <c r="B58" s="356" t="s">
        <v>101</v>
      </c>
      <c r="C58" s="356" t="s">
        <v>101</v>
      </c>
      <c r="D58" s="356" t="s">
        <v>6501</v>
      </c>
      <c r="E58" s="356" t="s">
        <v>197</v>
      </c>
      <c r="F58" s="356" t="s">
        <v>198</v>
      </c>
      <c r="G58" s="821">
        <v>1</v>
      </c>
      <c r="H58" s="821">
        <v>2026</v>
      </c>
      <c r="I58" s="356" t="s">
        <v>3499</v>
      </c>
      <c r="J58" s="356" t="s">
        <v>2821</v>
      </c>
      <c r="K58" s="824" t="s">
        <v>5142</v>
      </c>
      <c r="M58" s="821" t="s">
        <v>5447</v>
      </c>
      <c r="O58" s="821">
        <v>10</v>
      </c>
      <c r="P58" s="821">
        <v>12</v>
      </c>
      <c r="T58" s="356" t="s">
        <v>583</v>
      </c>
      <c r="Z58" s="356" t="s">
        <v>5299</v>
      </c>
      <c r="AA58" s="356" t="s">
        <v>6216</v>
      </c>
    </row>
    <row r="59" spans="1:29" ht="43.5">
      <c r="A59" s="821">
        <v>57</v>
      </c>
      <c r="B59" s="356" t="s">
        <v>101</v>
      </c>
      <c r="C59" s="356" t="s">
        <v>101</v>
      </c>
      <c r="D59" s="356" t="s">
        <v>6501</v>
      </c>
      <c r="E59" s="356" t="s">
        <v>145</v>
      </c>
      <c r="F59" s="356" t="s">
        <v>6502</v>
      </c>
      <c r="G59" s="821">
        <v>1</v>
      </c>
      <c r="H59" s="821">
        <v>2026</v>
      </c>
      <c r="I59" s="356" t="s">
        <v>3499</v>
      </c>
      <c r="J59" s="356" t="s">
        <v>2821</v>
      </c>
      <c r="K59" s="824" t="s">
        <v>5142</v>
      </c>
      <c r="M59" s="821" t="s">
        <v>5447</v>
      </c>
      <c r="O59" s="821">
        <v>11</v>
      </c>
      <c r="P59" s="821">
        <v>13</v>
      </c>
      <c r="T59" s="356" t="s">
        <v>4189</v>
      </c>
      <c r="Z59" s="356" t="s">
        <v>6503</v>
      </c>
      <c r="AA59" s="356" t="s">
        <v>6216</v>
      </c>
    </row>
    <row r="60" spans="1:29" ht="57.95">
      <c r="A60" s="821">
        <v>130</v>
      </c>
      <c r="B60" s="356" t="s">
        <v>101</v>
      </c>
      <c r="C60" s="356" t="s">
        <v>101</v>
      </c>
      <c r="D60" s="356" t="s">
        <v>2294</v>
      </c>
      <c r="E60" s="356" t="s">
        <v>2298</v>
      </c>
      <c r="F60" s="356" t="s">
        <v>1304</v>
      </c>
      <c r="G60" s="821">
        <v>1</v>
      </c>
      <c r="H60" s="821">
        <v>2026</v>
      </c>
      <c r="I60" s="356" t="s">
        <v>5946</v>
      </c>
      <c r="J60" s="356" t="s">
        <v>2821</v>
      </c>
      <c r="K60" s="824">
        <v>45989</v>
      </c>
      <c r="M60" s="821" t="s">
        <v>5447</v>
      </c>
      <c r="O60" s="821">
        <v>13</v>
      </c>
      <c r="P60" s="821">
        <v>14</v>
      </c>
      <c r="T60" s="356" t="s">
        <v>583</v>
      </c>
      <c r="Z60" s="356" t="s">
        <v>6218</v>
      </c>
      <c r="AA60" s="356" t="s">
        <v>2525</v>
      </c>
    </row>
    <row r="61" spans="1:29" ht="29.1">
      <c r="A61" s="821">
        <v>66</v>
      </c>
      <c r="B61" s="356" t="s">
        <v>101</v>
      </c>
      <c r="C61" s="356" t="s">
        <v>101</v>
      </c>
      <c r="D61" s="356" t="s">
        <v>2277</v>
      </c>
      <c r="E61" s="356" t="s">
        <v>1271</v>
      </c>
      <c r="F61" s="356" t="s">
        <v>1272</v>
      </c>
      <c r="G61" s="821">
        <v>1</v>
      </c>
      <c r="H61" s="821">
        <v>2026</v>
      </c>
      <c r="I61" s="356" t="s">
        <v>3499</v>
      </c>
      <c r="J61" s="356" t="s">
        <v>2821</v>
      </c>
      <c r="K61" s="824" t="s">
        <v>5142</v>
      </c>
      <c r="M61" s="821" t="s">
        <v>5447</v>
      </c>
      <c r="O61" s="821">
        <v>14</v>
      </c>
      <c r="P61" s="821">
        <v>15</v>
      </c>
      <c r="T61" s="356" t="s">
        <v>5577</v>
      </c>
      <c r="Y61" s="821">
        <v>90</v>
      </c>
      <c r="AA61" s="356" t="s">
        <v>6216</v>
      </c>
    </row>
    <row r="62" spans="1:29" ht="72.599999999999994">
      <c r="A62" s="821">
        <v>67</v>
      </c>
      <c r="B62" s="356" t="s">
        <v>101</v>
      </c>
      <c r="C62" s="356" t="s">
        <v>101</v>
      </c>
      <c r="D62" s="356" t="s">
        <v>4705</v>
      </c>
      <c r="E62" s="356" t="s">
        <v>5141</v>
      </c>
      <c r="F62" s="356" t="s">
        <v>3497</v>
      </c>
      <c r="G62" s="821">
        <v>1</v>
      </c>
      <c r="H62" s="821">
        <v>2026</v>
      </c>
      <c r="I62" s="356" t="s">
        <v>3499</v>
      </c>
      <c r="J62" s="356" t="s">
        <v>2821</v>
      </c>
      <c r="K62" s="824" t="s">
        <v>5142</v>
      </c>
      <c r="M62" s="821" t="s">
        <v>5650</v>
      </c>
      <c r="O62" s="821">
        <v>15</v>
      </c>
      <c r="P62" s="821">
        <v>16</v>
      </c>
      <c r="T62" s="356" t="s">
        <v>5577</v>
      </c>
      <c r="Y62" s="821">
        <v>50</v>
      </c>
      <c r="AA62" s="356" t="s">
        <v>6216</v>
      </c>
    </row>
    <row r="63" spans="1:29" ht="57.95">
      <c r="A63" s="821">
        <v>64</v>
      </c>
      <c r="B63" s="356" t="s">
        <v>101</v>
      </c>
      <c r="C63" s="356" t="s">
        <v>101</v>
      </c>
      <c r="D63" s="356" t="s">
        <v>4705</v>
      </c>
      <c r="E63" s="356" t="s">
        <v>1306</v>
      </c>
      <c r="F63" s="356" t="s">
        <v>1307</v>
      </c>
      <c r="G63" s="821">
        <v>1</v>
      </c>
      <c r="H63" s="821">
        <v>2026</v>
      </c>
      <c r="I63" s="356" t="s">
        <v>3499</v>
      </c>
      <c r="J63" s="356" t="s">
        <v>2821</v>
      </c>
      <c r="K63" s="824" t="s">
        <v>5142</v>
      </c>
      <c r="M63" s="821" t="s">
        <v>5447</v>
      </c>
      <c r="O63" s="821">
        <v>17</v>
      </c>
      <c r="P63" s="821">
        <v>17</v>
      </c>
      <c r="T63" s="356" t="s">
        <v>5577</v>
      </c>
      <c r="Y63" s="821" t="s">
        <v>6504</v>
      </c>
      <c r="AA63" s="356" t="s">
        <v>6216</v>
      </c>
    </row>
    <row r="64" spans="1:29" ht="130.5">
      <c r="A64" s="821">
        <v>3</v>
      </c>
      <c r="B64" s="356" t="s">
        <v>101</v>
      </c>
      <c r="C64" s="356" t="s">
        <v>101</v>
      </c>
      <c r="D64" s="356" t="s">
        <v>6505</v>
      </c>
      <c r="E64" s="356" t="s">
        <v>2315</v>
      </c>
      <c r="F64" s="356" t="s">
        <v>2316</v>
      </c>
      <c r="G64" s="821">
        <v>1</v>
      </c>
      <c r="H64" s="821">
        <v>2026</v>
      </c>
      <c r="I64" s="356" t="s">
        <v>6225</v>
      </c>
      <c r="J64" s="356" t="s">
        <v>2821</v>
      </c>
      <c r="L64" s="822" t="s">
        <v>1213</v>
      </c>
      <c r="M64" s="821" t="s">
        <v>5447</v>
      </c>
      <c r="O64" s="821">
        <v>18</v>
      </c>
      <c r="P64" s="821">
        <v>18</v>
      </c>
      <c r="T64" s="356" t="s">
        <v>583</v>
      </c>
      <c r="Z64" s="356" t="s">
        <v>6220</v>
      </c>
      <c r="AA64" s="356" t="s">
        <v>2525</v>
      </c>
      <c r="AB64" s="825" t="s">
        <v>2369</v>
      </c>
      <c r="AC64" s="356" t="s">
        <v>6226</v>
      </c>
    </row>
    <row r="65" spans="1:30" ht="130.5" hidden="1">
      <c r="A65" s="821">
        <v>72</v>
      </c>
      <c r="B65" s="356" t="s">
        <v>985</v>
      </c>
      <c r="C65" s="776" t="s">
        <v>1948</v>
      </c>
      <c r="D65" s="356" t="s">
        <v>4559</v>
      </c>
      <c r="E65" s="356" t="s">
        <v>1086</v>
      </c>
      <c r="F65" s="356" t="s">
        <v>1086</v>
      </c>
      <c r="G65" s="821">
        <v>1</v>
      </c>
      <c r="H65" s="821">
        <v>2026</v>
      </c>
      <c r="I65" s="356" t="s">
        <v>6390</v>
      </c>
      <c r="J65" s="356" t="s">
        <v>2821</v>
      </c>
      <c r="K65" s="824" t="s">
        <v>5142</v>
      </c>
      <c r="M65" s="876"/>
      <c r="N65" s="356"/>
      <c r="P65" s="821" t="s">
        <v>6506</v>
      </c>
      <c r="T65" s="356" t="s">
        <v>2535</v>
      </c>
      <c r="AA65" s="356" t="s">
        <v>6216</v>
      </c>
      <c r="AC65" s="821" t="s">
        <v>6507</v>
      </c>
      <c r="AD65" s="821" t="s">
        <v>6507</v>
      </c>
    </row>
    <row r="66" spans="1:30" ht="43.5" hidden="1">
      <c r="A66" s="821">
        <v>73</v>
      </c>
      <c r="B66" s="356" t="s">
        <v>985</v>
      </c>
      <c r="C66" s="776" t="s">
        <v>1948</v>
      </c>
      <c r="D66" s="356" t="s">
        <v>5219</v>
      </c>
      <c r="E66" s="356" t="s">
        <v>411</v>
      </c>
      <c r="F66" s="356" t="s">
        <v>412</v>
      </c>
      <c r="G66" s="821">
        <v>1</v>
      </c>
      <c r="H66" s="821">
        <v>2026</v>
      </c>
      <c r="I66" s="356" t="s">
        <v>252</v>
      </c>
      <c r="J66" s="356" t="s">
        <v>2821</v>
      </c>
      <c r="K66" s="824" t="s">
        <v>5142</v>
      </c>
      <c r="M66" s="876"/>
      <c r="N66" s="356"/>
      <c r="P66" s="821">
        <v>30</v>
      </c>
      <c r="T66" s="356" t="s">
        <v>583</v>
      </c>
      <c r="AA66" s="356" t="s">
        <v>6216</v>
      </c>
      <c r="AC66" s="356" t="s">
        <v>583</v>
      </c>
      <c r="AD66" s="356" t="s">
        <v>583</v>
      </c>
    </row>
    <row r="67" spans="1:30" ht="57.95" hidden="1">
      <c r="A67" s="821">
        <v>74</v>
      </c>
      <c r="B67" s="356" t="s">
        <v>985</v>
      </c>
      <c r="C67" s="776" t="s">
        <v>1948</v>
      </c>
      <c r="D67" s="356" t="s">
        <v>5467</v>
      </c>
      <c r="E67" s="356" t="s">
        <v>1241</v>
      </c>
      <c r="F67" s="356" t="s">
        <v>558</v>
      </c>
      <c r="G67" s="821">
        <v>1</v>
      </c>
      <c r="H67" s="821">
        <v>2026</v>
      </c>
      <c r="I67" s="356" t="s">
        <v>252</v>
      </c>
      <c r="J67" s="356" t="s">
        <v>2821</v>
      </c>
      <c r="K67" s="824" t="s">
        <v>5142</v>
      </c>
      <c r="M67" s="821" t="s">
        <v>5447</v>
      </c>
      <c r="N67" s="356">
        <v>67</v>
      </c>
      <c r="P67" s="821">
        <v>0</v>
      </c>
      <c r="T67" s="356" t="s">
        <v>5577</v>
      </c>
      <c r="V67" s="821">
        <v>1</v>
      </c>
      <c r="W67" s="821" t="s">
        <v>6</v>
      </c>
      <c r="AA67" s="356" t="s">
        <v>6216</v>
      </c>
      <c r="AC67" s="356" t="s">
        <v>6508</v>
      </c>
      <c r="AD67" s="356" t="s">
        <v>1669</v>
      </c>
    </row>
    <row r="68" spans="1:30" s="846" customFormat="1" ht="101.45" hidden="1">
      <c r="A68" s="845">
        <v>75</v>
      </c>
      <c r="B68" s="846" t="s">
        <v>985</v>
      </c>
      <c r="C68" s="846" t="s">
        <v>526</v>
      </c>
      <c r="D68" s="846" t="s">
        <v>2192</v>
      </c>
      <c r="E68" s="846" t="s">
        <v>1251</v>
      </c>
      <c r="F68" s="846" t="s">
        <v>1252</v>
      </c>
      <c r="G68" s="845">
        <v>1</v>
      </c>
      <c r="H68" s="845">
        <v>2026</v>
      </c>
      <c r="I68" s="846" t="s">
        <v>252</v>
      </c>
      <c r="J68" s="846" t="s">
        <v>2821</v>
      </c>
      <c r="K68" s="847" t="s">
        <v>5142</v>
      </c>
      <c r="L68" s="875"/>
      <c r="M68" s="845" t="s">
        <v>6402</v>
      </c>
      <c r="N68" s="356" t="s">
        <v>6469</v>
      </c>
      <c r="O68" s="845"/>
      <c r="P68" s="845">
        <v>40</v>
      </c>
      <c r="S68" s="845"/>
      <c r="T68" s="846" t="s">
        <v>2535</v>
      </c>
      <c r="V68" s="845"/>
      <c r="W68" s="845"/>
      <c r="Y68" s="845"/>
      <c r="AA68" s="846" t="s">
        <v>6216</v>
      </c>
      <c r="AC68" s="846" t="s">
        <v>6509</v>
      </c>
      <c r="AD68" s="356" t="s">
        <v>1669</v>
      </c>
    </row>
    <row r="69" spans="1:30" s="846" customFormat="1" ht="72.599999999999994" hidden="1">
      <c r="A69" s="843">
        <v>77</v>
      </c>
      <c r="B69" s="842" t="s">
        <v>985</v>
      </c>
      <c r="C69" s="842" t="s">
        <v>526</v>
      </c>
      <c r="D69" s="842" t="s">
        <v>2192</v>
      </c>
      <c r="E69" s="842" t="s">
        <v>1260</v>
      </c>
      <c r="F69" s="842" t="s">
        <v>1261</v>
      </c>
      <c r="G69" s="843">
        <v>1</v>
      </c>
      <c r="H69" s="843">
        <v>2026</v>
      </c>
      <c r="I69" s="842" t="s">
        <v>252</v>
      </c>
      <c r="J69" s="842" t="s">
        <v>2821</v>
      </c>
      <c r="K69" s="844" t="s">
        <v>5142</v>
      </c>
      <c r="L69" s="874"/>
      <c r="M69" s="876"/>
      <c r="N69" s="356"/>
      <c r="O69" s="843"/>
      <c r="P69" s="843">
        <v>42</v>
      </c>
      <c r="Q69" s="842"/>
      <c r="R69" s="842"/>
      <c r="S69" s="843"/>
      <c r="T69" s="842" t="s">
        <v>4189</v>
      </c>
      <c r="U69" s="842"/>
      <c r="V69" s="843"/>
      <c r="W69" s="843"/>
      <c r="X69" s="842"/>
      <c r="Y69" s="843"/>
      <c r="Z69" s="842"/>
      <c r="AA69" s="842" t="s">
        <v>6216</v>
      </c>
      <c r="AB69" s="842"/>
      <c r="AC69" s="842" t="s">
        <v>6510</v>
      </c>
      <c r="AD69" s="356" t="s">
        <v>583</v>
      </c>
    </row>
    <row r="70" spans="1:30" s="846" customFormat="1" ht="101.45" hidden="1">
      <c r="A70" s="845">
        <v>78</v>
      </c>
      <c r="B70" s="846" t="s">
        <v>985</v>
      </c>
      <c r="C70" s="846" t="s">
        <v>526</v>
      </c>
      <c r="D70" s="846" t="s">
        <v>2192</v>
      </c>
      <c r="E70" s="846" t="s">
        <v>6511</v>
      </c>
      <c r="F70" s="846" t="s">
        <v>1601</v>
      </c>
      <c r="G70" s="845">
        <v>1</v>
      </c>
      <c r="H70" s="845">
        <v>2026</v>
      </c>
      <c r="I70" s="846" t="s">
        <v>252</v>
      </c>
      <c r="J70" s="846" t="s">
        <v>2821</v>
      </c>
      <c r="K70" s="847" t="s">
        <v>5142</v>
      </c>
      <c r="L70" s="875"/>
      <c r="M70" s="821" t="s">
        <v>6402</v>
      </c>
      <c r="N70" s="356" t="s">
        <v>6469</v>
      </c>
      <c r="O70" s="845"/>
      <c r="P70" s="845">
        <v>43</v>
      </c>
      <c r="S70" s="845"/>
      <c r="T70" s="846" t="s">
        <v>2535</v>
      </c>
      <c r="V70" s="845"/>
      <c r="W70" s="845"/>
      <c r="Y70" s="845"/>
      <c r="AA70" s="846" t="s">
        <v>6216</v>
      </c>
      <c r="AC70" s="846" t="s">
        <v>6512</v>
      </c>
      <c r="AD70" s="356" t="s">
        <v>1669</v>
      </c>
    </row>
    <row r="71" spans="1:30" ht="116.1" hidden="1">
      <c r="A71" s="845">
        <v>79</v>
      </c>
      <c r="B71" s="846" t="s">
        <v>985</v>
      </c>
      <c r="C71" s="846" t="s">
        <v>526</v>
      </c>
      <c r="D71" s="846" t="s">
        <v>2192</v>
      </c>
      <c r="E71" s="846" t="s">
        <v>6513</v>
      </c>
      <c r="F71" s="846" t="s">
        <v>1606</v>
      </c>
      <c r="G71" s="845">
        <v>1</v>
      </c>
      <c r="H71" s="845">
        <v>2026</v>
      </c>
      <c r="I71" s="846" t="s">
        <v>252</v>
      </c>
      <c r="J71" s="846" t="s">
        <v>2821</v>
      </c>
      <c r="K71" s="847" t="s">
        <v>5142</v>
      </c>
      <c r="L71" s="875"/>
      <c r="M71" s="821" t="s">
        <v>6402</v>
      </c>
      <c r="N71" s="356" t="s">
        <v>6469</v>
      </c>
      <c r="O71" s="845"/>
      <c r="P71" s="845">
        <v>44</v>
      </c>
      <c r="Q71" s="846"/>
      <c r="R71" s="846"/>
      <c r="S71" s="845"/>
      <c r="T71" s="846" t="s">
        <v>2535</v>
      </c>
      <c r="U71" s="846"/>
      <c r="V71" s="845"/>
      <c r="W71" s="845"/>
      <c r="X71" s="846"/>
      <c r="Y71" s="845"/>
      <c r="Z71" s="846"/>
      <c r="AA71" s="846" t="s">
        <v>6216</v>
      </c>
      <c r="AB71" s="846"/>
      <c r="AC71" s="846" t="s">
        <v>6512</v>
      </c>
      <c r="AD71" s="356" t="s">
        <v>1669</v>
      </c>
    </row>
    <row r="72" spans="1:30" ht="246.6" hidden="1">
      <c r="A72" s="821">
        <v>80</v>
      </c>
      <c r="B72" s="356" t="s">
        <v>985</v>
      </c>
      <c r="C72" s="356" t="s">
        <v>526</v>
      </c>
      <c r="D72" s="356" t="s">
        <v>2188</v>
      </c>
      <c r="E72" s="356" t="s">
        <v>1949</v>
      </c>
      <c r="F72" s="356" t="s">
        <v>1950</v>
      </c>
      <c r="G72" s="821">
        <v>1</v>
      </c>
      <c r="H72" s="821">
        <v>2026</v>
      </c>
      <c r="I72" s="356" t="s">
        <v>252</v>
      </c>
      <c r="J72" s="356" t="s">
        <v>2821</v>
      </c>
      <c r="K72" s="824" t="s">
        <v>5142</v>
      </c>
      <c r="M72" s="821" t="s">
        <v>6402</v>
      </c>
      <c r="N72" s="356" t="s">
        <v>6469</v>
      </c>
      <c r="P72" s="821">
        <v>31</v>
      </c>
      <c r="T72" s="356" t="s">
        <v>4189</v>
      </c>
      <c r="Z72" s="356" t="s">
        <v>6514</v>
      </c>
      <c r="AA72" s="356" t="s">
        <v>6216</v>
      </c>
      <c r="AD72" s="356" t="s">
        <v>1669</v>
      </c>
    </row>
    <row r="73" spans="1:30" ht="43.5" hidden="1">
      <c r="A73" s="821">
        <v>81</v>
      </c>
      <c r="B73" s="356" t="s">
        <v>985</v>
      </c>
      <c r="C73" s="356" t="s">
        <v>526</v>
      </c>
      <c r="D73" s="356" t="s">
        <v>2188</v>
      </c>
      <c r="E73" s="356" t="s">
        <v>1572</v>
      </c>
      <c r="F73" s="356" t="s">
        <v>1573</v>
      </c>
      <c r="G73" s="821">
        <v>1</v>
      </c>
      <c r="H73" s="821">
        <v>2026</v>
      </c>
      <c r="I73" s="356" t="s">
        <v>252</v>
      </c>
      <c r="J73" s="356" t="s">
        <v>2821</v>
      </c>
      <c r="K73" s="824" t="s">
        <v>5142</v>
      </c>
      <c r="M73" s="821" t="s">
        <v>6402</v>
      </c>
      <c r="N73" s="356">
        <v>2</v>
      </c>
      <c r="P73" s="821">
        <v>32</v>
      </c>
      <c r="T73" s="356" t="s">
        <v>5577</v>
      </c>
      <c r="AA73" s="356" t="s">
        <v>6216</v>
      </c>
      <c r="AD73" s="356" t="s">
        <v>1669</v>
      </c>
    </row>
    <row r="74" spans="1:30" s="846" customFormat="1" ht="29.1" hidden="1">
      <c r="A74" s="821">
        <v>84</v>
      </c>
      <c r="B74" s="356" t="s">
        <v>985</v>
      </c>
      <c r="C74" s="356" t="s">
        <v>526</v>
      </c>
      <c r="D74" s="356" t="s">
        <v>4559</v>
      </c>
      <c r="E74" s="356" t="s">
        <v>1965</v>
      </c>
      <c r="F74" s="356" t="s">
        <v>1966</v>
      </c>
      <c r="G74" s="821">
        <v>1</v>
      </c>
      <c r="H74" s="821">
        <v>2026</v>
      </c>
      <c r="I74" s="356" t="s">
        <v>47</v>
      </c>
      <c r="J74" s="356" t="s">
        <v>2821</v>
      </c>
      <c r="K74" s="824" t="s">
        <v>5142</v>
      </c>
      <c r="L74" s="822"/>
      <c r="M74" s="821" t="s">
        <v>6402</v>
      </c>
      <c r="N74" s="356" t="s">
        <v>6469</v>
      </c>
      <c r="O74" s="821"/>
      <c r="P74" s="821">
        <v>17</v>
      </c>
      <c r="Q74" s="356"/>
      <c r="R74" s="356"/>
      <c r="S74" s="821"/>
      <c r="T74" s="356" t="s">
        <v>5577</v>
      </c>
      <c r="U74" s="356"/>
      <c r="V74" s="821"/>
      <c r="W74" s="821"/>
      <c r="X74" s="356"/>
      <c r="Y74" s="821"/>
      <c r="Z74" s="356"/>
      <c r="AA74" s="356" t="s">
        <v>6216</v>
      </c>
      <c r="AB74" s="356"/>
      <c r="AC74" s="356"/>
      <c r="AD74" s="846" t="s">
        <v>1669</v>
      </c>
    </row>
    <row r="75" spans="1:30" s="829" customFormat="1" ht="87" hidden="1">
      <c r="A75" s="845">
        <v>85</v>
      </c>
      <c r="B75" s="846" t="s">
        <v>985</v>
      </c>
      <c r="C75" s="846" t="s">
        <v>526</v>
      </c>
      <c r="D75" s="846" t="s">
        <v>2192</v>
      </c>
      <c r="E75" s="846" t="s">
        <v>6515</v>
      </c>
      <c r="F75" s="846" t="s">
        <v>1970</v>
      </c>
      <c r="G75" s="845">
        <v>1</v>
      </c>
      <c r="H75" s="845">
        <v>2026</v>
      </c>
      <c r="I75" s="846" t="s">
        <v>252</v>
      </c>
      <c r="J75" s="846" t="s">
        <v>2821</v>
      </c>
      <c r="K75" s="847" t="s">
        <v>5142</v>
      </c>
      <c r="L75" s="875"/>
      <c r="M75" s="821" t="s">
        <v>6402</v>
      </c>
      <c r="N75" s="356" t="s">
        <v>6469</v>
      </c>
      <c r="O75" s="845"/>
      <c r="P75" s="845">
        <v>47</v>
      </c>
      <c r="Q75" s="846"/>
      <c r="R75" s="846"/>
      <c r="S75" s="845"/>
      <c r="T75" s="846" t="s">
        <v>2535</v>
      </c>
      <c r="U75" s="846"/>
      <c r="V75" s="845"/>
      <c r="W75" s="845"/>
      <c r="X75" s="846"/>
      <c r="Y75" s="845"/>
      <c r="Z75" s="846"/>
      <c r="AA75" s="846" t="s">
        <v>6216</v>
      </c>
      <c r="AB75" s="846"/>
      <c r="AC75" s="846" t="s">
        <v>6516</v>
      </c>
      <c r="AD75" s="356" t="s">
        <v>1669</v>
      </c>
    </row>
    <row r="76" spans="1:30" s="842" customFormat="1" ht="101.45" hidden="1">
      <c r="A76" s="843">
        <v>88</v>
      </c>
      <c r="B76" s="842" t="s">
        <v>985</v>
      </c>
      <c r="C76" s="842" t="s">
        <v>526</v>
      </c>
      <c r="D76" s="842" t="s">
        <v>2192</v>
      </c>
      <c r="E76" s="842" t="s">
        <v>6517</v>
      </c>
      <c r="F76" s="842" t="s">
        <v>1986</v>
      </c>
      <c r="G76" s="843">
        <v>1</v>
      </c>
      <c r="H76" s="843">
        <v>2026</v>
      </c>
      <c r="I76" s="842" t="s">
        <v>6479</v>
      </c>
      <c r="J76" s="842" t="s">
        <v>2821</v>
      </c>
      <c r="K76" s="844" t="s">
        <v>5142</v>
      </c>
      <c r="L76" s="874"/>
      <c r="M76" s="876"/>
      <c r="N76" s="356"/>
      <c r="O76" s="843"/>
      <c r="P76" s="843">
        <v>50</v>
      </c>
      <c r="S76" s="843"/>
      <c r="T76" s="842" t="s">
        <v>4189</v>
      </c>
      <c r="V76" s="843"/>
      <c r="W76" s="843"/>
      <c r="Y76" s="843"/>
      <c r="AA76" s="842" t="s">
        <v>6216</v>
      </c>
      <c r="AC76" s="842" t="s">
        <v>6518</v>
      </c>
      <c r="AD76" s="356" t="s">
        <v>583</v>
      </c>
    </row>
    <row r="77" spans="1:30" ht="43.5" hidden="1">
      <c r="A77" s="821">
        <v>92</v>
      </c>
      <c r="B77" s="356" t="s">
        <v>985</v>
      </c>
      <c r="C77" s="356" t="s">
        <v>526</v>
      </c>
      <c r="D77" s="356" t="s">
        <v>2188</v>
      </c>
      <c r="E77" s="356" t="s">
        <v>2011</v>
      </c>
      <c r="F77" s="356" t="s">
        <v>2012</v>
      </c>
      <c r="G77" s="821">
        <v>1</v>
      </c>
      <c r="H77" s="821">
        <v>2026</v>
      </c>
      <c r="I77" s="356" t="s">
        <v>252</v>
      </c>
      <c r="J77" s="356" t="s">
        <v>2821</v>
      </c>
      <c r="K77" s="824" t="s">
        <v>5142</v>
      </c>
      <c r="M77" s="821" t="s">
        <v>6402</v>
      </c>
      <c r="N77" s="356" t="s">
        <v>6469</v>
      </c>
      <c r="P77" s="821">
        <v>40</v>
      </c>
      <c r="T77" s="356" t="s">
        <v>2535</v>
      </c>
      <c r="AA77" s="356" t="s">
        <v>6216</v>
      </c>
      <c r="AD77" s="356" t="s">
        <v>1669</v>
      </c>
    </row>
    <row r="78" spans="1:30" ht="57.95" hidden="1">
      <c r="A78" s="821">
        <v>93</v>
      </c>
      <c r="B78" s="356" t="s">
        <v>985</v>
      </c>
      <c r="C78" s="356" t="s">
        <v>526</v>
      </c>
      <c r="D78" s="356" t="s">
        <v>2188</v>
      </c>
      <c r="E78" s="356" t="s">
        <v>2015</v>
      </c>
      <c r="F78" s="356" t="s">
        <v>2016</v>
      </c>
      <c r="G78" s="821">
        <v>1</v>
      </c>
      <c r="H78" s="821">
        <v>2026</v>
      </c>
      <c r="I78" s="356" t="s">
        <v>252</v>
      </c>
      <c r="J78" s="356" t="s">
        <v>2821</v>
      </c>
      <c r="K78" s="824" t="s">
        <v>5142</v>
      </c>
      <c r="M78" s="821" t="s">
        <v>6402</v>
      </c>
      <c r="N78" s="356" t="s">
        <v>6469</v>
      </c>
      <c r="P78" s="821">
        <v>41</v>
      </c>
      <c r="T78" s="356" t="s">
        <v>5577</v>
      </c>
      <c r="AA78" s="356" t="s">
        <v>6216</v>
      </c>
      <c r="AD78" s="356" t="s">
        <v>1669</v>
      </c>
    </row>
    <row r="79" spans="1:30" ht="290.10000000000002" hidden="1">
      <c r="A79" s="845">
        <v>94</v>
      </c>
      <c r="B79" s="846" t="s">
        <v>985</v>
      </c>
      <c r="C79" s="846" t="s">
        <v>526</v>
      </c>
      <c r="D79" s="846" t="s">
        <v>2192</v>
      </c>
      <c r="E79" s="846" t="s">
        <v>6519</v>
      </c>
      <c r="F79" s="846" t="s">
        <v>6519</v>
      </c>
      <c r="G79" s="845">
        <v>1</v>
      </c>
      <c r="H79" s="845">
        <v>2026</v>
      </c>
      <c r="I79" s="846" t="s">
        <v>252</v>
      </c>
      <c r="J79" s="846" t="s">
        <v>2821</v>
      </c>
      <c r="K79" s="847" t="s">
        <v>5142</v>
      </c>
      <c r="L79" s="875"/>
      <c r="M79" s="821" t="s">
        <v>6402</v>
      </c>
      <c r="N79" s="356" t="s">
        <v>6469</v>
      </c>
      <c r="O79" s="845"/>
      <c r="P79" s="845">
        <v>53</v>
      </c>
      <c r="Q79" s="846"/>
      <c r="R79" s="846"/>
      <c r="S79" s="845"/>
      <c r="T79" s="846" t="s">
        <v>2535</v>
      </c>
      <c r="U79" s="846"/>
      <c r="V79" s="845"/>
      <c r="W79" s="845"/>
      <c r="X79" s="846"/>
      <c r="Y79" s="845"/>
      <c r="Z79" s="846"/>
      <c r="AA79" s="846" t="s">
        <v>6216</v>
      </c>
      <c r="AB79" s="846"/>
      <c r="AC79" s="846" t="s">
        <v>6516</v>
      </c>
      <c r="AD79" s="356" t="s">
        <v>1669</v>
      </c>
    </row>
    <row r="80" spans="1:30" ht="43.5" hidden="1">
      <c r="A80" s="821">
        <v>96</v>
      </c>
      <c r="B80" s="356" t="s">
        <v>985</v>
      </c>
      <c r="C80" s="356" t="s">
        <v>1948</v>
      </c>
      <c r="D80" s="356" t="s">
        <v>5219</v>
      </c>
      <c r="E80" s="356" t="s">
        <v>2040</v>
      </c>
      <c r="F80" s="356" t="s">
        <v>2041</v>
      </c>
      <c r="G80" s="821">
        <v>1</v>
      </c>
      <c r="H80" s="821">
        <v>2026</v>
      </c>
      <c r="I80" s="356" t="s">
        <v>252</v>
      </c>
      <c r="J80" s="356" t="s">
        <v>2821</v>
      </c>
      <c r="K80" s="824" t="s">
        <v>5142</v>
      </c>
      <c r="M80" s="821" t="s">
        <v>6402</v>
      </c>
      <c r="N80" s="356">
        <v>8</v>
      </c>
      <c r="P80" s="821">
        <v>29</v>
      </c>
      <c r="T80" s="356" t="s">
        <v>5577</v>
      </c>
      <c r="AA80" s="356" t="s">
        <v>6216</v>
      </c>
      <c r="AD80" s="356" t="s">
        <v>1669</v>
      </c>
    </row>
    <row r="81" spans="1:30" s="846" customFormat="1" ht="72.599999999999994" hidden="1">
      <c r="A81" s="821">
        <v>97</v>
      </c>
      <c r="B81" s="356" t="s">
        <v>985</v>
      </c>
      <c r="C81" s="356" t="s">
        <v>1948</v>
      </c>
      <c r="D81" s="356" t="s">
        <v>5217</v>
      </c>
      <c r="E81" s="356" t="s">
        <v>1873</v>
      </c>
      <c r="F81" s="356" t="s">
        <v>1874</v>
      </c>
      <c r="G81" s="821">
        <v>1</v>
      </c>
      <c r="H81" s="821">
        <v>2026</v>
      </c>
      <c r="I81" s="356" t="s">
        <v>252</v>
      </c>
      <c r="J81" s="356" t="s">
        <v>2821</v>
      </c>
      <c r="K81" s="824" t="s">
        <v>5142</v>
      </c>
      <c r="L81" s="822"/>
      <c r="M81" s="821" t="s">
        <v>6402</v>
      </c>
      <c r="N81" s="356">
        <v>7</v>
      </c>
      <c r="O81" s="821"/>
      <c r="P81" s="821">
        <v>24</v>
      </c>
      <c r="Q81" s="356"/>
      <c r="R81" s="356"/>
      <c r="S81" s="821"/>
      <c r="T81" s="356" t="s">
        <v>583</v>
      </c>
      <c r="U81" s="356" t="s">
        <v>6520</v>
      </c>
      <c r="V81" s="821"/>
      <c r="W81" s="821"/>
      <c r="X81" s="356"/>
      <c r="Y81" s="821"/>
      <c r="Z81" s="356"/>
      <c r="AA81" s="356" t="s">
        <v>6216</v>
      </c>
      <c r="AB81" s="356"/>
      <c r="AC81" s="356"/>
      <c r="AD81" s="356" t="s">
        <v>1669</v>
      </c>
    </row>
    <row r="82" spans="1:30" s="842" customFormat="1" ht="29.1" hidden="1">
      <c r="A82" s="821">
        <v>98</v>
      </c>
      <c r="B82" s="356" t="s">
        <v>985</v>
      </c>
      <c r="C82" s="356" t="s">
        <v>1948</v>
      </c>
      <c r="D82" s="356" t="s">
        <v>6472</v>
      </c>
      <c r="E82" s="356" t="s">
        <v>2085</v>
      </c>
      <c r="F82" s="356" t="s">
        <v>2086</v>
      </c>
      <c r="G82" s="821">
        <v>1</v>
      </c>
      <c r="H82" s="821">
        <v>2026</v>
      </c>
      <c r="I82" s="356" t="s">
        <v>252</v>
      </c>
      <c r="J82" s="356" t="s">
        <v>2821</v>
      </c>
      <c r="K82" s="824" t="s">
        <v>5142</v>
      </c>
      <c r="L82" s="822"/>
      <c r="M82" s="876"/>
      <c r="N82" s="356"/>
      <c r="O82" s="821"/>
      <c r="P82" s="821">
        <v>39</v>
      </c>
      <c r="Q82" s="356"/>
      <c r="R82" s="356"/>
      <c r="S82" s="821"/>
      <c r="T82" s="356" t="s">
        <v>5577</v>
      </c>
      <c r="U82" s="356"/>
      <c r="V82" s="821"/>
      <c r="W82" s="821"/>
      <c r="X82" s="356"/>
      <c r="Y82" s="821"/>
      <c r="Z82" s="356"/>
      <c r="AA82" s="356" t="s">
        <v>6216</v>
      </c>
      <c r="AB82" s="356"/>
      <c r="AC82" s="356"/>
      <c r="AD82" s="356" t="s">
        <v>1669</v>
      </c>
    </row>
    <row r="83" spans="1:30" ht="57.95" hidden="1">
      <c r="A83" s="821">
        <v>99</v>
      </c>
      <c r="B83" s="356" t="s">
        <v>985</v>
      </c>
      <c r="C83" s="356" t="s">
        <v>1948</v>
      </c>
      <c r="D83" s="356" t="s">
        <v>2192</v>
      </c>
      <c r="E83" s="356" t="s">
        <v>2090</v>
      </c>
      <c r="F83" s="356" t="s">
        <v>2091</v>
      </c>
      <c r="G83" s="821">
        <v>1</v>
      </c>
      <c r="H83" s="821">
        <v>2026</v>
      </c>
      <c r="I83" s="356" t="s">
        <v>47</v>
      </c>
      <c r="J83" s="356" t="s">
        <v>2821</v>
      </c>
      <c r="K83" s="824" t="s">
        <v>5142</v>
      </c>
      <c r="M83" s="821" t="s">
        <v>6402</v>
      </c>
      <c r="N83" s="356" t="s">
        <v>6469</v>
      </c>
      <c r="P83" s="821">
        <v>55</v>
      </c>
      <c r="T83" s="356" t="s">
        <v>5577</v>
      </c>
      <c r="AA83" s="356" t="s">
        <v>6216</v>
      </c>
      <c r="AD83" s="356" t="s">
        <v>1669</v>
      </c>
    </row>
    <row r="84" spans="1:30" ht="29.1" hidden="1">
      <c r="A84" s="821">
        <v>100</v>
      </c>
      <c r="B84" s="356" t="s">
        <v>985</v>
      </c>
      <c r="C84" s="356" t="s">
        <v>526</v>
      </c>
      <c r="D84" s="356" t="s">
        <v>2188</v>
      </c>
      <c r="E84" s="356" t="s">
        <v>2095</v>
      </c>
      <c r="F84" s="356" t="s">
        <v>2095</v>
      </c>
      <c r="G84" s="821">
        <v>1</v>
      </c>
      <c r="H84" s="821">
        <v>2026</v>
      </c>
      <c r="I84" s="356" t="s">
        <v>252</v>
      </c>
      <c r="J84" s="356" t="s">
        <v>2821</v>
      </c>
      <c r="K84" s="824" t="s">
        <v>5142</v>
      </c>
      <c r="M84" s="821" t="s">
        <v>6402</v>
      </c>
      <c r="N84" s="356" t="s">
        <v>6469</v>
      </c>
      <c r="P84" s="821">
        <v>42</v>
      </c>
      <c r="T84" s="356" t="s">
        <v>2535</v>
      </c>
      <c r="AA84" s="356" t="s">
        <v>6216</v>
      </c>
      <c r="AD84" s="356" t="s">
        <v>1669</v>
      </c>
    </row>
    <row r="85" spans="1:30" ht="57.95" hidden="1">
      <c r="A85" s="821">
        <v>101</v>
      </c>
      <c r="B85" s="356" t="s">
        <v>985</v>
      </c>
      <c r="C85" s="356" t="s">
        <v>5359</v>
      </c>
      <c r="D85" s="356" t="s">
        <v>6521</v>
      </c>
      <c r="E85" s="356" t="s">
        <v>2098</v>
      </c>
      <c r="F85" s="356" t="s">
        <v>2099</v>
      </c>
      <c r="G85" s="821">
        <v>1</v>
      </c>
      <c r="H85" s="821">
        <v>2026</v>
      </c>
      <c r="I85" s="356" t="s">
        <v>252</v>
      </c>
      <c r="J85" s="356" t="s">
        <v>2821</v>
      </c>
      <c r="K85" s="824" t="s">
        <v>5142</v>
      </c>
      <c r="L85" s="822" t="s">
        <v>1580</v>
      </c>
      <c r="M85" s="909"/>
      <c r="N85" s="776"/>
      <c r="P85" s="821">
        <v>3</v>
      </c>
      <c r="T85" s="356" t="s">
        <v>5577</v>
      </c>
      <c r="AA85" s="356" t="s">
        <v>6216</v>
      </c>
      <c r="AD85" s="356" t="s">
        <v>1669</v>
      </c>
    </row>
    <row r="86" spans="1:30" ht="57.95" hidden="1">
      <c r="A86" s="821">
        <v>102</v>
      </c>
      <c r="B86" s="356" t="s">
        <v>985</v>
      </c>
      <c r="C86" s="356" t="s">
        <v>526</v>
      </c>
      <c r="D86" s="356" t="s">
        <v>2208</v>
      </c>
      <c r="E86" s="356" t="s">
        <v>1919</v>
      </c>
      <c r="F86" s="356" t="s">
        <v>2107</v>
      </c>
      <c r="G86" s="821">
        <v>1</v>
      </c>
      <c r="H86" s="821">
        <v>2026</v>
      </c>
      <c r="I86" s="356" t="s">
        <v>252</v>
      </c>
      <c r="J86" s="356" t="s">
        <v>2821</v>
      </c>
      <c r="K86" s="824" t="s">
        <v>5142</v>
      </c>
      <c r="M86" s="909"/>
      <c r="N86" s="776"/>
      <c r="P86" s="821">
        <v>4</v>
      </c>
      <c r="T86" s="356" t="s">
        <v>5577</v>
      </c>
      <c r="AA86" s="356" t="s">
        <v>6216</v>
      </c>
      <c r="AD86" s="356" t="s">
        <v>1669</v>
      </c>
    </row>
    <row r="87" spans="1:30" ht="43.5" hidden="1">
      <c r="A87" s="821">
        <v>103</v>
      </c>
      <c r="B87" s="356" t="s">
        <v>985</v>
      </c>
      <c r="C87" s="356" t="s">
        <v>526</v>
      </c>
      <c r="D87" s="356" t="s">
        <v>2188</v>
      </c>
      <c r="E87" s="356" t="s">
        <v>2124</v>
      </c>
      <c r="F87" s="356" t="s">
        <v>2125</v>
      </c>
      <c r="G87" s="821">
        <v>1</v>
      </c>
      <c r="H87" s="821">
        <v>2026</v>
      </c>
      <c r="I87" s="356" t="s">
        <v>252</v>
      </c>
      <c r="J87" s="356" t="s">
        <v>2821</v>
      </c>
      <c r="K87" s="824" t="s">
        <v>5142</v>
      </c>
      <c r="M87" s="821" t="s">
        <v>6402</v>
      </c>
      <c r="N87" s="356">
        <v>2</v>
      </c>
      <c r="P87" s="821">
        <v>33</v>
      </c>
      <c r="T87" s="356" t="s">
        <v>5577</v>
      </c>
      <c r="AA87" s="356" t="s">
        <v>6216</v>
      </c>
      <c r="AD87" s="356" t="s">
        <v>1669</v>
      </c>
    </row>
    <row r="88" spans="1:30" ht="144.94999999999999" hidden="1">
      <c r="A88" s="845">
        <v>104</v>
      </c>
      <c r="B88" s="846" t="s">
        <v>985</v>
      </c>
      <c r="C88" s="846" t="s">
        <v>526</v>
      </c>
      <c r="D88" s="846" t="s">
        <v>2192</v>
      </c>
      <c r="E88" s="846" t="s">
        <v>6522</v>
      </c>
      <c r="F88" s="846" t="s">
        <v>2129</v>
      </c>
      <c r="G88" s="845">
        <v>1</v>
      </c>
      <c r="H88" s="845">
        <v>2026</v>
      </c>
      <c r="I88" s="846" t="s">
        <v>252</v>
      </c>
      <c r="J88" s="846" t="s">
        <v>2821</v>
      </c>
      <c r="K88" s="847" t="s">
        <v>5142</v>
      </c>
      <c r="L88" s="875"/>
      <c r="M88" s="845" t="s">
        <v>6402</v>
      </c>
      <c r="N88" s="356">
        <v>10</v>
      </c>
      <c r="O88" s="845"/>
      <c r="P88" s="845">
        <v>56</v>
      </c>
      <c r="Q88" s="846"/>
      <c r="R88" s="846"/>
      <c r="S88" s="845"/>
      <c r="T88" s="846" t="s">
        <v>2535</v>
      </c>
      <c r="U88" s="846"/>
      <c r="V88" s="845"/>
      <c r="W88" s="845"/>
      <c r="X88" s="846"/>
      <c r="Y88" s="845"/>
      <c r="Z88" s="846"/>
      <c r="AA88" s="846" t="s">
        <v>6216</v>
      </c>
      <c r="AB88" s="846"/>
      <c r="AC88" s="846" t="s">
        <v>6516</v>
      </c>
      <c r="AD88" s="356" t="s">
        <v>1669</v>
      </c>
    </row>
    <row r="89" spans="1:30" hidden="1">
      <c r="A89" s="821">
        <v>106</v>
      </c>
      <c r="B89" s="356" t="s">
        <v>985</v>
      </c>
      <c r="C89" s="356" t="s">
        <v>1948</v>
      </c>
      <c r="D89" s="356" t="s">
        <v>2188</v>
      </c>
      <c r="E89" s="356" t="s">
        <v>5924</v>
      </c>
      <c r="F89" s="356" t="s">
        <v>5925</v>
      </c>
      <c r="G89" s="821">
        <v>1</v>
      </c>
      <c r="H89" s="821">
        <v>2026</v>
      </c>
      <c r="I89" s="356" t="s">
        <v>47</v>
      </c>
      <c r="J89" s="356" t="s">
        <v>2821</v>
      </c>
      <c r="K89" s="824" t="s">
        <v>5142</v>
      </c>
      <c r="M89" s="821" t="s">
        <v>6402</v>
      </c>
      <c r="N89" s="356" t="s">
        <v>6469</v>
      </c>
      <c r="P89" s="821">
        <v>34</v>
      </c>
      <c r="T89" s="356" t="s">
        <v>5577</v>
      </c>
      <c r="AA89" s="356" t="s">
        <v>6216</v>
      </c>
      <c r="AD89" s="356" t="s">
        <v>1669</v>
      </c>
    </row>
    <row r="90" spans="1:30" ht="29.1" hidden="1">
      <c r="A90" s="821">
        <v>107</v>
      </c>
      <c r="B90" s="356" t="s">
        <v>985</v>
      </c>
      <c r="C90" s="356" t="s">
        <v>1948</v>
      </c>
      <c r="D90" s="356" t="s">
        <v>5467</v>
      </c>
      <c r="E90" s="356" t="s">
        <v>2136</v>
      </c>
      <c r="F90" s="356" t="s">
        <v>2137</v>
      </c>
      <c r="G90" s="821">
        <v>1</v>
      </c>
      <c r="H90" s="821">
        <v>2026</v>
      </c>
      <c r="I90" s="356" t="s">
        <v>252</v>
      </c>
      <c r="J90" s="356" t="s">
        <v>2821</v>
      </c>
      <c r="K90" s="824" t="s">
        <v>5142</v>
      </c>
      <c r="M90" s="821" t="s">
        <v>6402</v>
      </c>
      <c r="N90" s="356">
        <v>8</v>
      </c>
      <c r="P90" s="821">
        <v>6</v>
      </c>
      <c r="T90" s="356" t="s">
        <v>5577</v>
      </c>
      <c r="AA90" s="356" t="s">
        <v>6216</v>
      </c>
      <c r="AC90" s="356" t="s">
        <v>6523</v>
      </c>
      <c r="AD90" s="829" t="s">
        <v>1669</v>
      </c>
    </row>
    <row r="91" spans="1:30" s="846" customFormat="1" ht="43.5" hidden="1">
      <c r="A91" s="821">
        <v>108</v>
      </c>
      <c r="B91" s="356" t="s">
        <v>985</v>
      </c>
      <c r="C91" s="356" t="s">
        <v>526</v>
      </c>
      <c r="D91" s="356" t="s">
        <v>2208</v>
      </c>
      <c r="E91" s="356" t="s">
        <v>6524</v>
      </c>
      <c r="F91" s="356" t="s">
        <v>6525</v>
      </c>
      <c r="G91" s="821">
        <v>1</v>
      </c>
      <c r="H91" s="821">
        <v>2026</v>
      </c>
      <c r="I91" s="356" t="s">
        <v>47</v>
      </c>
      <c r="J91" s="356" t="s">
        <v>2821</v>
      </c>
      <c r="K91" s="824" t="s">
        <v>5142</v>
      </c>
      <c r="L91" s="822"/>
      <c r="M91" s="821"/>
      <c r="N91" s="356" t="s">
        <v>1710</v>
      </c>
      <c r="O91" s="821"/>
      <c r="P91" s="821" t="s">
        <v>6526</v>
      </c>
      <c r="Q91" s="356"/>
      <c r="R91" s="356"/>
      <c r="S91" s="821"/>
      <c r="T91" s="356" t="s">
        <v>4189</v>
      </c>
      <c r="U91" s="356"/>
      <c r="V91" s="821"/>
      <c r="W91" s="821"/>
      <c r="X91" s="356"/>
      <c r="Y91" s="821"/>
      <c r="Z91" s="356"/>
      <c r="AA91" s="356" t="s">
        <v>6216</v>
      </c>
      <c r="AB91" s="356"/>
      <c r="AC91" s="356" t="s">
        <v>6527</v>
      </c>
      <c r="AD91" s="829" t="s">
        <v>1710</v>
      </c>
    </row>
    <row r="92" spans="1:30" hidden="1">
      <c r="A92" s="821">
        <v>109</v>
      </c>
      <c r="B92" s="356" t="s">
        <v>985</v>
      </c>
      <c r="C92" s="356" t="s">
        <v>1948</v>
      </c>
      <c r="D92" s="356" t="s">
        <v>2188</v>
      </c>
      <c r="E92" s="356" t="s">
        <v>5929</v>
      </c>
      <c r="G92" s="821">
        <v>1</v>
      </c>
      <c r="H92" s="821">
        <v>2026</v>
      </c>
      <c r="I92" s="356" t="s">
        <v>47</v>
      </c>
      <c r="J92" s="356" t="s">
        <v>2821</v>
      </c>
      <c r="K92" s="824" t="s">
        <v>5142</v>
      </c>
      <c r="M92" s="821" t="s">
        <v>6402</v>
      </c>
      <c r="N92" s="356" t="s">
        <v>6469</v>
      </c>
      <c r="P92" s="821">
        <v>35</v>
      </c>
      <c r="T92" s="356" t="s">
        <v>5577</v>
      </c>
      <c r="AA92" s="356" t="s">
        <v>6216</v>
      </c>
      <c r="AD92" s="356" t="s">
        <v>1669</v>
      </c>
    </row>
    <row r="93" spans="1:30" hidden="1">
      <c r="A93" s="821">
        <v>110</v>
      </c>
      <c r="B93" s="356" t="s">
        <v>985</v>
      </c>
      <c r="C93" s="356" t="s">
        <v>1948</v>
      </c>
      <c r="D93" s="356" t="s">
        <v>2188</v>
      </c>
      <c r="E93" s="356" t="s">
        <v>5934</v>
      </c>
      <c r="G93" s="821">
        <v>1</v>
      </c>
      <c r="H93" s="821">
        <v>2026</v>
      </c>
      <c r="I93" s="356" t="s">
        <v>47</v>
      </c>
      <c r="J93" s="356" t="s">
        <v>2821</v>
      </c>
      <c r="K93" s="824" t="s">
        <v>5142</v>
      </c>
      <c r="M93" s="821" t="s">
        <v>6402</v>
      </c>
      <c r="N93" s="356" t="s">
        <v>6469</v>
      </c>
      <c r="P93" s="821">
        <v>36</v>
      </c>
      <c r="T93" s="356" t="s">
        <v>5577</v>
      </c>
      <c r="AA93" s="356" t="s">
        <v>6216</v>
      </c>
      <c r="AD93" s="356" t="s">
        <v>1669</v>
      </c>
    </row>
    <row r="94" spans="1:30" ht="57.95" hidden="1">
      <c r="A94" s="821">
        <v>116</v>
      </c>
      <c r="B94" s="356" t="s">
        <v>985</v>
      </c>
      <c r="C94" s="356" t="s">
        <v>1948</v>
      </c>
      <c r="D94" s="832" t="s">
        <v>6528</v>
      </c>
      <c r="E94" s="800" t="s">
        <v>4510</v>
      </c>
      <c r="F94" s="356" t="s">
        <v>4511</v>
      </c>
      <c r="G94" s="821">
        <v>1</v>
      </c>
      <c r="H94" s="821">
        <v>2026</v>
      </c>
      <c r="I94" s="356" t="s">
        <v>6529</v>
      </c>
      <c r="J94" s="356" t="s">
        <v>2821</v>
      </c>
      <c r="K94" s="824">
        <v>45988</v>
      </c>
      <c r="M94" s="821" t="s">
        <v>5447</v>
      </c>
      <c r="N94" s="356">
        <v>177</v>
      </c>
      <c r="P94" s="821">
        <v>22</v>
      </c>
      <c r="T94" s="356" t="s">
        <v>583</v>
      </c>
      <c r="AA94" s="356" t="s">
        <v>2525</v>
      </c>
      <c r="AD94" s="356" t="s">
        <v>2525</v>
      </c>
    </row>
    <row r="95" spans="1:30" ht="130.5" hidden="1">
      <c r="A95" s="821">
        <v>131</v>
      </c>
      <c r="B95" s="356" t="s">
        <v>985</v>
      </c>
      <c r="C95" s="356" t="s">
        <v>1948</v>
      </c>
      <c r="D95" s="356" t="s">
        <v>6042</v>
      </c>
      <c r="E95" s="356" t="s">
        <v>6043</v>
      </c>
      <c r="F95" s="356" t="s">
        <v>6044</v>
      </c>
      <c r="G95" s="821">
        <v>1</v>
      </c>
      <c r="H95" s="821">
        <v>2026</v>
      </c>
      <c r="I95" s="356" t="s">
        <v>6530</v>
      </c>
      <c r="J95" s="356" t="s">
        <v>2821</v>
      </c>
      <c r="K95" s="824">
        <v>45989</v>
      </c>
      <c r="L95" s="822" t="s">
        <v>89</v>
      </c>
      <c r="M95" s="356" t="s">
        <v>5447</v>
      </c>
      <c r="N95" s="821">
        <v>67</v>
      </c>
      <c r="P95" s="821">
        <v>60</v>
      </c>
      <c r="T95" s="356" t="s">
        <v>583</v>
      </c>
      <c r="Z95" s="356" t="s">
        <v>6531</v>
      </c>
      <c r="AA95" s="356" t="s">
        <v>2525</v>
      </c>
      <c r="AB95" s="404" t="s">
        <v>6532</v>
      </c>
      <c r="AD95" s="356" t="s">
        <v>2525</v>
      </c>
    </row>
    <row r="96" spans="1:30" ht="87" hidden="1">
      <c r="A96" s="821">
        <v>157</v>
      </c>
      <c r="B96" s="356" t="s">
        <v>985</v>
      </c>
      <c r="C96" s="356" t="s">
        <v>526</v>
      </c>
      <c r="D96" s="356" t="s">
        <v>2208</v>
      </c>
      <c r="E96" s="356" t="s">
        <v>2209</v>
      </c>
      <c r="F96" s="356" t="s">
        <v>2210</v>
      </c>
      <c r="G96" s="356">
        <v>1</v>
      </c>
      <c r="H96" s="356">
        <v>2026</v>
      </c>
      <c r="I96" s="356" t="s">
        <v>293</v>
      </c>
      <c r="J96" s="356" t="s">
        <v>2525</v>
      </c>
      <c r="K96" s="785">
        <v>45989</v>
      </c>
      <c r="L96" s="822" t="s">
        <v>293</v>
      </c>
      <c r="M96" s="821" t="s">
        <v>6402</v>
      </c>
      <c r="N96" s="356" t="s">
        <v>6469</v>
      </c>
      <c r="O96" s="356">
        <v>1</v>
      </c>
      <c r="P96" s="821">
        <v>1</v>
      </c>
      <c r="R96" s="356" t="s">
        <v>6533</v>
      </c>
      <c r="S96" s="356"/>
      <c r="T96" s="356" t="s">
        <v>583</v>
      </c>
      <c r="U96" s="910">
        <v>46013</v>
      </c>
      <c r="V96" s="356"/>
      <c r="W96" s="356"/>
      <c r="Y96" s="356"/>
      <c r="AA96" s="356" t="s">
        <v>6534</v>
      </c>
      <c r="AB96" s="405" t="s">
        <v>6535</v>
      </c>
      <c r="AD96" s="356" t="s">
        <v>2525</v>
      </c>
    </row>
    <row r="97" spans="1:30" ht="57.95" hidden="1">
      <c r="A97" s="821">
        <v>136</v>
      </c>
      <c r="B97" s="356" t="s">
        <v>222</v>
      </c>
      <c r="C97" s="356" t="s">
        <v>222</v>
      </c>
      <c r="D97" s="356" t="s">
        <v>2159</v>
      </c>
      <c r="E97" s="356" t="s">
        <v>5884</v>
      </c>
      <c r="F97" s="356" t="s">
        <v>6536</v>
      </c>
      <c r="G97" s="821">
        <v>1</v>
      </c>
      <c r="H97" s="356">
        <v>2026</v>
      </c>
      <c r="I97" s="356" t="s">
        <v>1100</v>
      </c>
      <c r="J97" s="356" t="s">
        <v>2525</v>
      </c>
      <c r="K97" s="356"/>
      <c r="L97" s="822" t="s">
        <v>1708</v>
      </c>
      <c r="M97" s="821" t="s">
        <v>5447</v>
      </c>
      <c r="O97" s="356"/>
      <c r="P97" s="821">
        <v>5</v>
      </c>
      <c r="R97" s="911" t="s">
        <v>6537</v>
      </c>
      <c r="S97" s="356"/>
      <c r="T97" s="821" t="s">
        <v>5577</v>
      </c>
      <c r="U97" s="910">
        <v>46008</v>
      </c>
      <c r="V97" s="356">
        <v>1</v>
      </c>
      <c r="W97" s="356" t="s">
        <v>1315</v>
      </c>
      <c r="X97" s="356">
        <v>2</v>
      </c>
      <c r="Y97" s="356">
        <v>23</v>
      </c>
    </row>
    <row r="98" spans="1:30" ht="57.95">
      <c r="A98" s="821">
        <v>119</v>
      </c>
      <c r="B98" s="356" t="s">
        <v>101</v>
      </c>
      <c r="C98" s="356" t="s">
        <v>101</v>
      </c>
      <c r="D98" s="356" t="s">
        <v>6538</v>
      </c>
      <c r="E98" s="356" t="s">
        <v>2307</v>
      </c>
      <c r="F98" s="356" t="s">
        <v>2308</v>
      </c>
      <c r="G98" s="821">
        <v>1</v>
      </c>
      <c r="H98" s="821">
        <v>2026</v>
      </c>
      <c r="I98" s="356" t="s">
        <v>6243</v>
      </c>
      <c r="J98" s="356" t="s">
        <v>2821</v>
      </c>
      <c r="K98" s="824">
        <v>45988</v>
      </c>
      <c r="M98" s="821" t="s">
        <v>5650</v>
      </c>
      <c r="O98" s="821">
        <v>19</v>
      </c>
      <c r="P98" s="821">
        <v>19</v>
      </c>
      <c r="T98" s="356" t="s">
        <v>5577</v>
      </c>
      <c r="Y98" s="821">
        <v>15</v>
      </c>
      <c r="AA98" s="356" t="s">
        <v>2525</v>
      </c>
      <c r="AB98" s="405" t="s">
        <v>2369</v>
      </c>
      <c r="AC98" s="356" t="s">
        <v>6244</v>
      </c>
    </row>
    <row r="99" spans="1:30" ht="57.95" hidden="1">
      <c r="A99" s="821">
        <v>113</v>
      </c>
      <c r="B99" s="356" t="s">
        <v>2170</v>
      </c>
      <c r="C99" s="356" t="s">
        <v>30</v>
      </c>
      <c r="D99" s="356" t="s">
        <v>2254</v>
      </c>
      <c r="E99" s="356" t="s">
        <v>6539</v>
      </c>
      <c r="F99" s="356" t="s">
        <v>6540</v>
      </c>
      <c r="G99" s="821">
        <v>1</v>
      </c>
      <c r="H99" s="821">
        <v>2026</v>
      </c>
      <c r="I99" s="356" t="s">
        <v>1100</v>
      </c>
      <c r="J99" s="356" t="s">
        <v>2821</v>
      </c>
      <c r="K99" s="824" t="s">
        <v>5142</v>
      </c>
      <c r="L99" s="822" t="s">
        <v>6398</v>
      </c>
      <c r="M99" s="821" t="s">
        <v>6402</v>
      </c>
      <c r="P99" s="821">
        <v>5</v>
      </c>
      <c r="T99" s="821" t="s">
        <v>583</v>
      </c>
      <c r="Z99" s="356" t="s">
        <v>6541</v>
      </c>
      <c r="AA99" s="356" t="s">
        <v>6216</v>
      </c>
    </row>
    <row r="100" spans="1:30" ht="72.599999999999994" hidden="1">
      <c r="A100" s="821">
        <v>158</v>
      </c>
      <c r="B100" s="356" t="s">
        <v>985</v>
      </c>
      <c r="C100" s="356" t="s">
        <v>526</v>
      </c>
      <c r="D100" s="356" t="s">
        <v>2208</v>
      </c>
      <c r="E100" s="356" t="s">
        <v>6155</v>
      </c>
      <c r="F100" s="356" t="s">
        <v>6156</v>
      </c>
      <c r="G100" s="356">
        <v>1</v>
      </c>
      <c r="H100" s="356">
        <v>2026</v>
      </c>
      <c r="I100" s="356" t="s">
        <v>293</v>
      </c>
      <c r="J100" s="356" t="s">
        <v>2525</v>
      </c>
      <c r="K100" s="785">
        <v>45989</v>
      </c>
      <c r="L100" s="822" t="s">
        <v>293</v>
      </c>
      <c r="M100" s="821" t="s">
        <v>6402</v>
      </c>
      <c r="N100" s="356" t="s">
        <v>6469</v>
      </c>
      <c r="O100" s="356">
        <v>2</v>
      </c>
      <c r="P100" s="821">
        <v>2</v>
      </c>
      <c r="R100" s="356" t="s">
        <v>6542</v>
      </c>
      <c r="S100" s="356"/>
      <c r="T100" s="356" t="s">
        <v>583</v>
      </c>
      <c r="U100" s="910">
        <v>46014</v>
      </c>
      <c r="V100" s="356"/>
      <c r="W100" s="356"/>
      <c r="Y100" s="356"/>
      <c r="AA100" s="356" t="s">
        <v>6534</v>
      </c>
      <c r="AB100" s="405" t="s">
        <v>6543</v>
      </c>
      <c r="AD100" s="356" t="s">
        <v>2525</v>
      </c>
    </row>
    <row r="101" spans="1:30" ht="72.599999999999994" hidden="1">
      <c r="A101" s="821">
        <v>159</v>
      </c>
      <c r="B101" s="356" t="s">
        <v>985</v>
      </c>
      <c r="C101" s="356" t="s">
        <v>526</v>
      </c>
      <c r="D101" s="356" t="s">
        <v>2192</v>
      </c>
      <c r="E101" s="356" t="s">
        <v>6085</v>
      </c>
      <c r="F101" s="786" t="s">
        <v>6086</v>
      </c>
      <c r="G101" s="356">
        <v>1</v>
      </c>
      <c r="H101" s="356">
        <v>2026</v>
      </c>
      <c r="I101" s="356" t="s">
        <v>6235</v>
      </c>
      <c r="J101" s="356" t="s">
        <v>6434</v>
      </c>
      <c r="K101" s="785">
        <v>45989</v>
      </c>
      <c r="L101" s="822" t="s">
        <v>293</v>
      </c>
      <c r="M101" s="821" t="s">
        <v>5650</v>
      </c>
      <c r="N101" s="356">
        <v>21</v>
      </c>
      <c r="O101" s="356">
        <v>3</v>
      </c>
      <c r="P101" s="821">
        <v>0</v>
      </c>
      <c r="R101" s="356" t="s">
        <v>1964</v>
      </c>
      <c r="S101" s="356"/>
      <c r="T101" s="356" t="s">
        <v>583</v>
      </c>
      <c r="U101" s="910">
        <v>46013</v>
      </c>
      <c r="V101" s="356"/>
      <c r="W101" s="356"/>
      <c r="Y101" s="356"/>
      <c r="AA101" s="356" t="s">
        <v>6534</v>
      </c>
      <c r="AB101" s="405" t="s">
        <v>6544</v>
      </c>
      <c r="AD101" s="356" t="s">
        <v>5950</v>
      </c>
    </row>
    <row r="102" spans="1:30" ht="130.5" hidden="1">
      <c r="A102" s="821">
        <v>120</v>
      </c>
      <c r="B102" s="356" t="s">
        <v>263</v>
      </c>
      <c r="C102" s="356" t="s">
        <v>5429</v>
      </c>
      <c r="D102" s="356" t="s">
        <v>6545</v>
      </c>
      <c r="E102" s="356" t="s">
        <v>2337</v>
      </c>
      <c r="F102" s="356" t="s">
        <v>2338</v>
      </c>
      <c r="G102" s="821">
        <v>1</v>
      </c>
      <c r="H102" s="821">
        <v>2026</v>
      </c>
      <c r="I102" s="356" t="s">
        <v>6256</v>
      </c>
      <c r="J102" s="356" t="s">
        <v>2525</v>
      </c>
      <c r="K102" s="824">
        <v>45988</v>
      </c>
      <c r="L102" s="822" t="s">
        <v>1167</v>
      </c>
      <c r="M102" s="821" t="s">
        <v>5447</v>
      </c>
      <c r="P102" s="821">
        <v>2</v>
      </c>
      <c r="R102" s="356" t="s">
        <v>6257</v>
      </c>
      <c r="T102" s="821" t="s">
        <v>5577</v>
      </c>
      <c r="U102" s="821"/>
      <c r="V102" s="821">
        <v>1</v>
      </c>
      <c r="W102" s="821" t="s">
        <v>1315</v>
      </c>
      <c r="X102" s="821">
        <v>2</v>
      </c>
      <c r="Y102" s="821">
        <v>5</v>
      </c>
      <c r="Z102" s="356" t="s">
        <v>5577</v>
      </c>
      <c r="AA102" s="356" t="s">
        <v>2525</v>
      </c>
      <c r="AC102" s="356" t="s">
        <v>6258</v>
      </c>
    </row>
    <row r="103" spans="1:30" ht="43.5">
      <c r="A103" s="821">
        <v>56</v>
      </c>
      <c r="B103" s="356" t="s">
        <v>101</v>
      </c>
      <c r="C103" s="356" t="s">
        <v>101</v>
      </c>
      <c r="D103" s="356" t="s">
        <v>2292</v>
      </c>
      <c r="E103" s="356" t="s">
        <v>1119</v>
      </c>
      <c r="F103" s="356" t="s">
        <v>1120</v>
      </c>
      <c r="G103" s="821">
        <v>1</v>
      </c>
      <c r="H103" s="821">
        <v>2026</v>
      </c>
      <c r="I103" s="356" t="s">
        <v>3499</v>
      </c>
      <c r="J103" s="356" t="s">
        <v>2821</v>
      </c>
      <c r="K103" s="824" t="s">
        <v>5142</v>
      </c>
      <c r="M103" s="908" t="s">
        <v>5447</v>
      </c>
      <c r="N103" s="908"/>
      <c r="O103" s="821">
        <v>20</v>
      </c>
      <c r="P103" s="821">
        <v>20</v>
      </c>
      <c r="T103" s="356" t="s">
        <v>583</v>
      </c>
      <c r="Z103" s="356" t="s">
        <v>6221</v>
      </c>
      <c r="AA103" s="356" t="s">
        <v>6216</v>
      </c>
      <c r="AC103" s="356" t="s">
        <v>6222</v>
      </c>
    </row>
    <row r="104" spans="1:30" ht="144.94999999999999" hidden="1">
      <c r="B104" s="356" t="s">
        <v>263</v>
      </c>
      <c r="C104" s="356" t="s">
        <v>5429</v>
      </c>
      <c r="D104" s="356" t="s">
        <v>6545</v>
      </c>
      <c r="E104" s="356" t="s">
        <v>2339</v>
      </c>
      <c r="F104" s="356" t="s">
        <v>2338</v>
      </c>
      <c r="G104" s="821">
        <v>1</v>
      </c>
      <c r="H104" s="821">
        <v>2026</v>
      </c>
      <c r="I104" s="356" t="s">
        <v>6256</v>
      </c>
      <c r="J104" s="356" t="s">
        <v>2525</v>
      </c>
      <c r="K104" s="824">
        <v>45988</v>
      </c>
      <c r="L104" s="822" t="s">
        <v>1167</v>
      </c>
      <c r="M104" s="821" t="s">
        <v>5447</v>
      </c>
      <c r="P104" s="821">
        <v>2</v>
      </c>
      <c r="R104" s="356" t="s">
        <v>6259</v>
      </c>
      <c r="T104" s="821" t="s">
        <v>583</v>
      </c>
      <c r="Z104" s="356" t="s">
        <v>6260</v>
      </c>
      <c r="AA104" s="356" t="s">
        <v>2525</v>
      </c>
      <c r="AC104" s="356" t="s">
        <v>6258</v>
      </c>
    </row>
    <row r="105" spans="1:30" ht="87">
      <c r="A105" s="821">
        <v>208</v>
      </c>
      <c r="B105" s="356" t="s">
        <v>101</v>
      </c>
      <c r="C105" s="356" t="s">
        <v>101</v>
      </c>
      <c r="D105" s="356" t="s">
        <v>2284</v>
      </c>
      <c r="E105" s="841" t="s">
        <v>2285</v>
      </c>
      <c r="F105" s="356" t="s">
        <v>2286</v>
      </c>
      <c r="G105" s="821">
        <v>2</v>
      </c>
      <c r="H105" s="356">
        <v>2026</v>
      </c>
      <c r="I105" s="356" t="s">
        <v>6219</v>
      </c>
      <c r="J105" s="356" t="s">
        <v>2525</v>
      </c>
      <c r="K105" s="824">
        <v>45993</v>
      </c>
      <c r="O105" s="821">
        <v>21</v>
      </c>
      <c r="P105" s="821">
        <v>21</v>
      </c>
      <c r="T105" s="356" t="s">
        <v>583</v>
      </c>
      <c r="Z105" s="356" t="s">
        <v>6220</v>
      </c>
    </row>
    <row r="106" spans="1:30" ht="130.5">
      <c r="A106" s="821">
        <v>209</v>
      </c>
      <c r="B106" s="356" t="s">
        <v>101</v>
      </c>
      <c r="C106" s="356" t="s">
        <v>101</v>
      </c>
      <c r="D106" s="356" t="s">
        <v>2300</v>
      </c>
      <c r="E106" s="356" t="s">
        <v>2301</v>
      </c>
      <c r="F106" s="356" t="s">
        <v>2302</v>
      </c>
      <c r="G106" s="821">
        <v>2</v>
      </c>
      <c r="H106" s="356">
        <v>2026</v>
      </c>
      <c r="I106" s="356" t="s">
        <v>6241</v>
      </c>
      <c r="J106" s="356" t="s">
        <v>2525</v>
      </c>
      <c r="K106" s="824">
        <v>45993</v>
      </c>
      <c r="O106" s="821">
        <v>22</v>
      </c>
      <c r="P106" s="821">
        <v>22</v>
      </c>
      <c r="T106" s="356" t="s">
        <v>583</v>
      </c>
      <c r="Z106" s="356" t="s">
        <v>6220</v>
      </c>
    </row>
    <row r="107" spans="1:30" ht="43.5">
      <c r="A107" s="821">
        <v>54</v>
      </c>
      <c r="B107" s="356" t="s">
        <v>101</v>
      </c>
      <c r="C107" s="356" t="s">
        <v>101</v>
      </c>
      <c r="D107" s="356" t="s">
        <v>2281</v>
      </c>
      <c r="E107" s="356" t="s">
        <v>1009</v>
      </c>
      <c r="F107" s="356" t="s">
        <v>1010</v>
      </c>
      <c r="G107" s="821">
        <v>1</v>
      </c>
      <c r="H107" s="821">
        <v>2026</v>
      </c>
      <c r="I107" s="356" t="s">
        <v>3499</v>
      </c>
      <c r="J107" s="356" t="s">
        <v>2821</v>
      </c>
      <c r="K107" s="824" t="s">
        <v>5142</v>
      </c>
      <c r="O107" s="821" t="s">
        <v>583</v>
      </c>
      <c r="P107" s="821" t="s">
        <v>583</v>
      </c>
      <c r="T107" s="356" t="s">
        <v>583</v>
      </c>
      <c r="Z107" s="356" t="s">
        <v>6220</v>
      </c>
      <c r="AA107" s="356" t="s">
        <v>6216</v>
      </c>
      <c r="AC107" s="356" t="s">
        <v>6546</v>
      </c>
    </row>
    <row r="108" spans="1:30" ht="43.5">
      <c r="A108" s="821">
        <v>58</v>
      </c>
      <c r="B108" s="356" t="s">
        <v>101</v>
      </c>
      <c r="C108" s="356" t="s">
        <v>101</v>
      </c>
      <c r="D108" s="356" t="s">
        <v>6547</v>
      </c>
      <c r="E108" s="356" t="s">
        <v>6548</v>
      </c>
      <c r="F108" s="356" t="s">
        <v>156</v>
      </c>
      <c r="G108" s="821">
        <v>1</v>
      </c>
      <c r="H108" s="821">
        <v>2026</v>
      </c>
      <c r="I108" s="356" t="s">
        <v>3499</v>
      </c>
      <c r="J108" s="356" t="s">
        <v>2821</v>
      </c>
      <c r="K108" s="824" t="s">
        <v>5142</v>
      </c>
      <c r="O108" s="821" t="s">
        <v>583</v>
      </c>
      <c r="P108" s="821" t="s">
        <v>583</v>
      </c>
      <c r="T108" s="356" t="s">
        <v>583</v>
      </c>
      <c r="Z108" s="356" t="s">
        <v>6549</v>
      </c>
      <c r="AA108" s="356" t="s">
        <v>6216</v>
      </c>
      <c r="AC108" s="356" t="s">
        <v>6546</v>
      </c>
    </row>
    <row r="109" spans="1:30" ht="43.5">
      <c r="A109" s="821">
        <v>59</v>
      </c>
      <c r="B109" s="356" t="s">
        <v>101</v>
      </c>
      <c r="C109" s="356" t="s">
        <v>101</v>
      </c>
      <c r="D109" s="356" t="s">
        <v>2275</v>
      </c>
      <c r="E109" s="356" t="s">
        <v>193</v>
      </c>
      <c r="F109" s="356" t="s">
        <v>194</v>
      </c>
      <c r="G109" s="821">
        <v>1</v>
      </c>
      <c r="H109" s="821">
        <v>2026</v>
      </c>
      <c r="I109" s="356" t="s">
        <v>3499</v>
      </c>
      <c r="J109" s="356" t="s">
        <v>2821</v>
      </c>
      <c r="K109" s="824" t="s">
        <v>5142</v>
      </c>
      <c r="M109" s="821" t="s">
        <v>5650</v>
      </c>
      <c r="O109" s="821" t="s">
        <v>583</v>
      </c>
      <c r="P109" s="821" t="s">
        <v>583</v>
      </c>
      <c r="T109" s="356" t="s">
        <v>583</v>
      </c>
      <c r="Z109" s="356" t="s">
        <v>6220</v>
      </c>
      <c r="AA109" s="356" t="s">
        <v>6216</v>
      </c>
      <c r="AC109" s="356" t="s">
        <v>6546</v>
      </c>
    </row>
    <row r="110" spans="1:30" ht="43.5">
      <c r="A110" s="821">
        <v>60</v>
      </c>
      <c r="B110" s="356" t="s">
        <v>101</v>
      </c>
      <c r="C110" s="356" t="s">
        <v>101</v>
      </c>
      <c r="D110" s="356" t="s">
        <v>2274</v>
      </c>
      <c r="E110" s="356" t="s">
        <v>148</v>
      </c>
      <c r="F110" s="356" t="s">
        <v>149</v>
      </c>
      <c r="G110" s="821">
        <v>1</v>
      </c>
      <c r="H110" s="821">
        <v>2026</v>
      </c>
      <c r="I110" s="356" t="s">
        <v>3499</v>
      </c>
      <c r="J110" s="356" t="s">
        <v>2821</v>
      </c>
      <c r="K110" s="824" t="s">
        <v>5142</v>
      </c>
      <c r="O110" s="821" t="s">
        <v>583</v>
      </c>
      <c r="P110" s="821" t="s">
        <v>583</v>
      </c>
      <c r="T110" s="356" t="s">
        <v>583</v>
      </c>
      <c r="Z110" s="356" t="s">
        <v>6550</v>
      </c>
      <c r="AA110" s="356" t="s">
        <v>6216</v>
      </c>
      <c r="AC110" s="356" t="s">
        <v>6546</v>
      </c>
    </row>
    <row r="111" spans="1:30" ht="57.95">
      <c r="A111" s="821">
        <v>63</v>
      </c>
      <c r="B111" s="356" t="s">
        <v>101</v>
      </c>
      <c r="C111" s="356" t="s">
        <v>101</v>
      </c>
      <c r="D111" s="356" t="s">
        <v>2304</v>
      </c>
      <c r="E111" s="356" t="s">
        <v>1300</v>
      </c>
      <c r="F111" s="356" t="s">
        <v>1301</v>
      </c>
      <c r="G111" s="821">
        <v>1</v>
      </c>
      <c r="H111" s="821">
        <v>2026</v>
      </c>
      <c r="I111" s="356" t="s">
        <v>3499</v>
      </c>
      <c r="J111" s="356" t="s">
        <v>2821</v>
      </c>
      <c r="K111" s="824" t="s">
        <v>5142</v>
      </c>
      <c r="M111" s="821" t="s">
        <v>5447</v>
      </c>
      <c r="O111" s="821" t="s">
        <v>583</v>
      </c>
      <c r="P111" s="821" t="s">
        <v>583</v>
      </c>
      <c r="T111" s="356" t="s">
        <v>583</v>
      </c>
      <c r="Z111" s="356" t="s">
        <v>6220</v>
      </c>
      <c r="AA111" s="356" t="s">
        <v>6216</v>
      </c>
      <c r="AC111" s="356" t="s">
        <v>6546</v>
      </c>
    </row>
    <row r="112" spans="1:30" ht="101.45" hidden="1">
      <c r="A112" s="821">
        <v>23</v>
      </c>
      <c r="B112" s="356" t="s">
        <v>42</v>
      </c>
      <c r="C112" s="356" t="s">
        <v>1277</v>
      </c>
      <c r="D112" s="356" t="s">
        <v>6551</v>
      </c>
      <c r="E112" s="356" t="s">
        <v>6552</v>
      </c>
      <c r="F112" s="356" t="s">
        <v>6553</v>
      </c>
      <c r="G112" s="821">
        <v>1</v>
      </c>
      <c r="H112" s="821">
        <v>2026</v>
      </c>
      <c r="I112" s="356" t="s">
        <v>6554</v>
      </c>
      <c r="J112" s="356" t="s">
        <v>2821</v>
      </c>
      <c r="K112" s="824" t="s">
        <v>5142</v>
      </c>
      <c r="L112" s="822" t="s">
        <v>6451</v>
      </c>
      <c r="M112" s="821" t="s">
        <v>5650</v>
      </c>
      <c r="P112" s="821">
        <v>3</v>
      </c>
      <c r="T112" s="821" t="s">
        <v>583</v>
      </c>
      <c r="Z112" s="356" t="s">
        <v>6555</v>
      </c>
      <c r="AA112" s="356" t="s">
        <v>6216</v>
      </c>
    </row>
    <row r="113" spans="1:30" ht="29.1" hidden="1">
      <c r="A113" s="821">
        <v>128</v>
      </c>
      <c r="B113" s="356" t="s">
        <v>42</v>
      </c>
      <c r="C113" s="356" t="s">
        <v>1277</v>
      </c>
      <c r="D113" s="356" t="s">
        <v>6450</v>
      </c>
      <c r="E113" s="356" t="s">
        <v>1314</v>
      </c>
      <c r="F113" s="356" t="s">
        <v>1313</v>
      </c>
      <c r="G113" s="821">
        <v>1</v>
      </c>
      <c r="H113" s="821">
        <v>2026</v>
      </c>
      <c r="I113" s="356" t="s">
        <v>5946</v>
      </c>
      <c r="J113" s="356" t="s">
        <v>2821</v>
      </c>
      <c r="K113" s="824">
        <v>45989</v>
      </c>
      <c r="L113" s="822" t="s">
        <v>6451</v>
      </c>
      <c r="M113" s="821" t="s">
        <v>5650</v>
      </c>
      <c r="P113" s="821">
        <v>7</v>
      </c>
      <c r="T113" s="821" t="s">
        <v>583</v>
      </c>
      <c r="AA113" s="356" t="s">
        <v>2525</v>
      </c>
      <c r="AC113" s="356" t="s">
        <v>1639</v>
      </c>
    </row>
    <row r="114" spans="1:30" ht="43.5">
      <c r="A114" s="821">
        <v>65</v>
      </c>
      <c r="B114" s="356" t="s">
        <v>101</v>
      </c>
      <c r="C114" s="356" t="s">
        <v>101</v>
      </c>
      <c r="D114" s="356" t="s">
        <v>2279</v>
      </c>
      <c r="E114" s="356" t="s">
        <v>1309</v>
      </c>
      <c r="F114" s="356" t="s">
        <v>1310</v>
      </c>
      <c r="G114" s="821">
        <v>1</v>
      </c>
      <c r="H114" s="821">
        <v>2026</v>
      </c>
      <c r="I114" s="356" t="s">
        <v>3499</v>
      </c>
      <c r="J114" s="356" t="s">
        <v>2821</v>
      </c>
      <c r="K114" s="824" t="s">
        <v>5142</v>
      </c>
      <c r="O114" s="821" t="s">
        <v>583</v>
      </c>
      <c r="P114" s="821" t="s">
        <v>583</v>
      </c>
      <c r="T114" s="356" t="s">
        <v>583</v>
      </c>
      <c r="Z114" s="356" t="s">
        <v>6220</v>
      </c>
      <c r="AA114" s="356" t="s">
        <v>6216</v>
      </c>
      <c r="AC114" s="356" t="s">
        <v>6546</v>
      </c>
    </row>
    <row r="115" spans="1:30" ht="43.5" hidden="1">
      <c r="A115" s="821">
        <v>160</v>
      </c>
      <c r="B115" s="356" t="s">
        <v>985</v>
      </c>
      <c r="C115" s="356" t="s">
        <v>526</v>
      </c>
      <c r="D115" s="356" t="s">
        <v>2192</v>
      </c>
      <c r="E115" s="356" t="s">
        <v>6091</v>
      </c>
      <c r="F115" s="356" t="s">
        <v>1996</v>
      </c>
      <c r="G115" s="356">
        <v>1</v>
      </c>
      <c r="H115" s="356">
        <v>2026</v>
      </c>
      <c r="I115" s="356" t="s">
        <v>6236</v>
      </c>
      <c r="J115" s="356" t="s">
        <v>6434</v>
      </c>
      <c r="K115" s="785">
        <v>45989</v>
      </c>
      <c r="L115" s="822" t="s">
        <v>293</v>
      </c>
      <c r="M115" s="821" t="s">
        <v>6402</v>
      </c>
      <c r="N115" s="356">
        <v>13</v>
      </c>
      <c r="O115" s="356">
        <v>4</v>
      </c>
      <c r="P115" s="821">
        <v>0</v>
      </c>
      <c r="R115" s="356" t="s">
        <v>1999</v>
      </c>
      <c r="S115" s="356"/>
      <c r="T115" s="356" t="s">
        <v>583</v>
      </c>
      <c r="U115" s="910">
        <v>46013</v>
      </c>
      <c r="V115" s="356"/>
      <c r="W115" s="356"/>
      <c r="Y115" s="356"/>
      <c r="AB115" s="405" t="s">
        <v>6556</v>
      </c>
      <c r="AD115" s="356" t="s">
        <v>5950</v>
      </c>
    </row>
    <row r="116" spans="1:30" ht="87" hidden="1">
      <c r="A116" s="821">
        <v>132</v>
      </c>
      <c r="B116" s="356" t="s">
        <v>42</v>
      </c>
      <c r="C116" s="356" t="s">
        <v>180</v>
      </c>
      <c r="D116" s="356" t="s">
        <v>4283</v>
      </c>
      <c r="E116" s="356" t="s">
        <v>6557</v>
      </c>
      <c r="F116" s="800" t="s">
        <v>2235</v>
      </c>
      <c r="G116" s="821">
        <v>1</v>
      </c>
      <c r="H116" s="821">
        <v>2026</v>
      </c>
      <c r="I116" s="356" t="s">
        <v>6209</v>
      </c>
      <c r="J116" s="356" t="s">
        <v>2821</v>
      </c>
      <c r="K116" s="824">
        <v>45989</v>
      </c>
      <c r="L116" s="822" t="s">
        <v>858</v>
      </c>
      <c r="M116" s="821" t="s">
        <v>5650</v>
      </c>
      <c r="P116" s="821">
        <v>8</v>
      </c>
      <c r="T116" s="821" t="s">
        <v>583</v>
      </c>
      <c r="Z116" s="356" t="s">
        <v>6558</v>
      </c>
      <c r="AA116" s="356" t="s">
        <v>2525</v>
      </c>
    </row>
    <row r="117" spans="1:30" ht="57.95" hidden="1">
      <c r="A117" s="821">
        <v>134</v>
      </c>
      <c r="B117" s="356" t="s">
        <v>94</v>
      </c>
      <c r="C117" s="356" t="s">
        <v>94</v>
      </c>
      <c r="D117" s="356" t="s">
        <v>2159</v>
      </c>
      <c r="E117" s="356" t="s">
        <v>6559</v>
      </c>
      <c r="F117" s="356" t="s">
        <v>6459</v>
      </c>
      <c r="G117" s="821">
        <v>2</v>
      </c>
      <c r="H117" s="821">
        <v>2026</v>
      </c>
      <c r="I117" s="356" t="s">
        <v>6413</v>
      </c>
      <c r="J117" s="356" t="s">
        <v>2821</v>
      </c>
      <c r="K117" s="824">
        <v>45989</v>
      </c>
      <c r="L117" s="822" t="s">
        <v>1202</v>
      </c>
      <c r="P117" s="821" t="s">
        <v>583</v>
      </c>
      <c r="T117" s="821" t="s">
        <v>583</v>
      </c>
      <c r="Z117" s="356" t="s">
        <v>6560</v>
      </c>
      <c r="AA117" s="356" t="s">
        <v>2525</v>
      </c>
      <c r="AC117" s="356" t="s">
        <v>6560</v>
      </c>
    </row>
    <row r="118" spans="1:30" ht="72.599999999999994" hidden="1">
      <c r="A118" s="821">
        <v>31</v>
      </c>
      <c r="B118" s="356" t="s">
        <v>94</v>
      </c>
      <c r="C118" s="356" t="s">
        <v>94</v>
      </c>
      <c r="D118" s="356" t="s">
        <v>2254</v>
      </c>
      <c r="E118" s="356" t="s">
        <v>6561</v>
      </c>
      <c r="F118" s="356" t="s">
        <v>6562</v>
      </c>
      <c r="G118" s="821">
        <v>2</v>
      </c>
      <c r="H118" s="821">
        <v>2026</v>
      </c>
      <c r="I118" s="356" t="s">
        <v>1100</v>
      </c>
      <c r="J118" s="356" t="s">
        <v>2821</v>
      </c>
      <c r="K118" s="824" t="s">
        <v>5142</v>
      </c>
      <c r="L118" s="822" t="s">
        <v>1202</v>
      </c>
      <c r="P118" s="821" t="s">
        <v>583</v>
      </c>
      <c r="T118" s="821" t="s">
        <v>583</v>
      </c>
      <c r="Z118" s="356" t="s">
        <v>6563</v>
      </c>
      <c r="AA118" s="356" t="s">
        <v>6216</v>
      </c>
      <c r="AC118" s="356" t="s">
        <v>6563</v>
      </c>
    </row>
    <row r="119" spans="1:30" ht="29.1" hidden="1">
      <c r="A119" s="821">
        <v>32</v>
      </c>
      <c r="B119" s="356" t="s">
        <v>94</v>
      </c>
      <c r="C119" s="356" t="s">
        <v>94</v>
      </c>
      <c r="D119" s="356" t="s">
        <v>2254</v>
      </c>
      <c r="E119" s="356" t="s">
        <v>2019</v>
      </c>
      <c r="F119" s="356" t="s">
        <v>2020</v>
      </c>
      <c r="G119" s="821">
        <v>2</v>
      </c>
      <c r="H119" s="821">
        <v>2026</v>
      </c>
      <c r="I119" s="356" t="s">
        <v>6564</v>
      </c>
      <c r="J119" s="356" t="s">
        <v>2821</v>
      </c>
      <c r="K119" s="824" t="s">
        <v>5142</v>
      </c>
      <c r="L119" s="822" t="s">
        <v>1202</v>
      </c>
      <c r="P119" s="821" t="s">
        <v>6565</v>
      </c>
      <c r="T119" s="821" t="s">
        <v>583</v>
      </c>
      <c r="Z119" s="356" t="s">
        <v>6566</v>
      </c>
      <c r="AA119" s="356" t="s">
        <v>6216</v>
      </c>
      <c r="AC119" s="356" t="s">
        <v>6566</v>
      </c>
    </row>
    <row r="120" spans="1:30" ht="87" hidden="1">
      <c r="A120" s="821">
        <v>115</v>
      </c>
      <c r="B120" s="356" t="s">
        <v>222</v>
      </c>
      <c r="C120" s="356" t="s">
        <v>222</v>
      </c>
      <c r="D120" s="356" t="s">
        <v>2254</v>
      </c>
      <c r="E120" s="356" t="s">
        <v>2084</v>
      </c>
      <c r="F120" s="356" t="s">
        <v>2083</v>
      </c>
      <c r="G120" s="821">
        <v>1</v>
      </c>
      <c r="H120" s="821">
        <v>2026</v>
      </c>
      <c r="I120" s="356" t="s">
        <v>6397</v>
      </c>
      <c r="J120" s="356" t="s">
        <v>2821</v>
      </c>
      <c r="K120" s="824" t="s">
        <v>5142</v>
      </c>
      <c r="L120" s="822" t="s">
        <v>1708</v>
      </c>
      <c r="M120" s="821" t="s">
        <v>5650</v>
      </c>
      <c r="P120" s="821">
        <v>6</v>
      </c>
      <c r="R120" s="405" t="s">
        <v>6567</v>
      </c>
      <c r="T120" s="821" t="s">
        <v>583</v>
      </c>
      <c r="U120" s="910">
        <v>46008</v>
      </c>
      <c r="Z120" s="356" t="s">
        <v>6400</v>
      </c>
      <c r="AA120" s="356" t="s">
        <v>6216</v>
      </c>
      <c r="AC120" s="356" t="s">
        <v>6568</v>
      </c>
    </row>
    <row r="121" spans="1:30" ht="87" hidden="1">
      <c r="A121" s="821">
        <v>137</v>
      </c>
      <c r="B121" s="356" t="s">
        <v>222</v>
      </c>
      <c r="C121" s="356" t="s">
        <v>222</v>
      </c>
      <c r="D121" s="356" t="s">
        <v>2254</v>
      </c>
      <c r="E121" s="356" t="s">
        <v>2066</v>
      </c>
      <c r="F121" s="356" t="s">
        <v>2065</v>
      </c>
      <c r="G121" s="821">
        <v>1</v>
      </c>
      <c r="H121" s="821">
        <v>2026</v>
      </c>
      <c r="I121" s="356" t="s">
        <v>1100</v>
      </c>
      <c r="J121" s="356" t="s">
        <v>2821</v>
      </c>
      <c r="K121" s="824" t="s">
        <v>5142</v>
      </c>
      <c r="L121" s="822" t="s">
        <v>1708</v>
      </c>
      <c r="M121" s="821" t="s">
        <v>5650</v>
      </c>
      <c r="P121" s="821">
        <v>7</v>
      </c>
      <c r="R121" s="405" t="s">
        <v>6567</v>
      </c>
      <c r="T121" s="821" t="s">
        <v>583</v>
      </c>
      <c r="U121" s="910">
        <v>46008</v>
      </c>
      <c r="Z121" s="356" t="s">
        <v>6400</v>
      </c>
      <c r="AA121" s="356" t="s">
        <v>6216</v>
      </c>
    </row>
    <row r="122" spans="1:30" ht="101.45" hidden="1">
      <c r="A122" s="821">
        <v>138</v>
      </c>
      <c r="B122" s="356" t="s">
        <v>222</v>
      </c>
      <c r="C122" s="356" t="s">
        <v>222</v>
      </c>
      <c r="D122" s="356" t="s">
        <v>6569</v>
      </c>
      <c r="E122" s="356" t="s">
        <v>6570</v>
      </c>
      <c r="F122" s="356" t="s">
        <v>6571</v>
      </c>
      <c r="G122" s="821">
        <v>1</v>
      </c>
      <c r="H122" s="821">
        <v>2026</v>
      </c>
      <c r="I122" s="356" t="s">
        <v>6572</v>
      </c>
      <c r="J122" s="356" t="s">
        <v>2821</v>
      </c>
      <c r="K122" s="824">
        <v>45988</v>
      </c>
      <c r="L122" s="822" t="s">
        <v>1708</v>
      </c>
      <c r="M122" s="821" t="s">
        <v>5447</v>
      </c>
      <c r="P122" s="821">
        <v>8</v>
      </c>
      <c r="R122" s="912" t="s">
        <v>6573</v>
      </c>
      <c r="T122" s="821" t="s">
        <v>5577</v>
      </c>
      <c r="U122" s="910">
        <v>46008</v>
      </c>
      <c r="V122" s="821">
        <v>1</v>
      </c>
      <c r="W122" s="821" t="s">
        <v>6</v>
      </c>
      <c r="Y122" s="821">
        <v>16</v>
      </c>
      <c r="AA122" s="356" t="s">
        <v>2525</v>
      </c>
    </row>
    <row r="123" spans="1:30" ht="57.95" hidden="1">
      <c r="A123" s="821">
        <v>39</v>
      </c>
      <c r="B123" s="356" t="s">
        <v>180</v>
      </c>
      <c r="C123" s="356" t="s">
        <v>180</v>
      </c>
      <c r="D123" s="356" t="s">
        <v>2254</v>
      </c>
      <c r="E123" s="356" t="s">
        <v>215</v>
      </c>
      <c r="F123" s="356" t="s">
        <v>216</v>
      </c>
      <c r="G123" s="821">
        <v>1</v>
      </c>
      <c r="H123" s="821">
        <v>2026</v>
      </c>
      <c r="I123" s="356" t="s">
        <v>6574</v>
      </c>
      <c r="J123" s="356" t="s">
        <v>2511</v>
      </c>
      <c r="K123" s="824" t="s">
        <v>5142</v>
      </c>
      <c r="L123" s="822" t="s">
        <v>217</v>
      </c>
      <c r="O123" s="821">
        <v>3</v>
      </c>
      <c r="P123" s="821">
        <v>4</v>
      </c>
      <c r="R123" s="356" t="s">
        <v>6575</v>
      </c>
      <c r="S123" s="821">
        <v>2</v>
      </c>
      <c r="T123" s="821" t="s">
        <v>5577</v>
      </c>
      <c r="U123" s="1024">
        <v>46001</v>
      </c>
      <c r="V123" s="821">
        <v>1</v>
      </c>
      <c r="W123" s="821" t="s">
        <v>6</v>
      </c>
      <c r="X123" s="821"/>
      <c r="Y123" s="821">
        <v>30</v>
      </c>
      <c r="AA123" s="356" t="s">
        <v>6216</v>
      </c>
    </row>
    <row r="124" spans="1:30" ht="43.5" hidden="1">
      <c r="A124" s="821">
        <v>140</v>
      </c>
      <c r="B124" s="356" t="s">
        <v>180</v>
      </c>
      <c r="C124" s="356" t="s">
        <v>180</v>
      </c>
      <c r="D124" s="356" t="s">
        <v>2254</v>
      </c>
      <c r="E124" s="356" t="s">
        <v>6576</v>
      </c>
      <c r="F124" s="356" t="s">
        <v>6577</v>
      </c>
      <c r="G124" s="356">
        <v>1</v>
      </c>
      <c r="H124" s="356">
        <v>2026</v>
      </c>
      <c r="I124" s="356" t="s">
        <v>6578</v>
      </c>
      <c r="J124" s="356" t="s">
        <v>2525</v>
      </c>
      <c r="K124" s="356"/>
      <c r="L124" s="822" t="s">
        <v>185</v>
      </c>
      <c r="M124" s="821" t="s">
        <v>6402</v>
      </c>
      <c r="O124" s="356"/>
      <c r="P124" s="821">
        <v>5</v>
      </c>
      <c r="R124" s="356" t="s">
        <v>6579</v>
      </c>
      <c r="S124" s="356">
        <v>2</v>
      </c>
      <c r="T124" s="821" t="s">
        <v>5577</v>
      </c>
      <c r="U124" s="1024">
        <v>46002</v>
      </c>
      <c r="V124" s="821">
        <v>1</v>
      </c>
      <c r="W124" s="821" t="s">
        <v>6</v>
      </c>
      <c r="X124" s="821"/>
      <c r="Y124" s="821">
        <v>15</v>
      </c>
      <c r="AB124" s="137" t="s">
        <v>6580</v>
      </c>
    </row>
    <row r="125" spans="1:30" ht="57.95" hidden="1">
      <c r="A125" s="821">
        <v>38</v>
      </c>
      <c r="B125" s="356" t="s">
        <v>180</v>
      </c>
      <c r="C125" s="356" t="s">
        <v>180</v>
      </c>
      <c r="D125" s="356" t="s">
        <v>2254</v>
      </c>
      <c r="E125" s="356" t="s">
        <v>6581</v>
      </c>
      <c r="F125" s="356" t="s">
        <v>6577</v>
      </c>
      <c r="G125" s="821">
        <v>1</v>
      </c>
      <c r="H125" s="821">
        <v>2026</v>
      </c>
      <c r="I125" s="356" t="s">
        <v>6467</v>
      </c>
      <c r="J125" s="356" t="s">
        <v>2511</v>
      </c>
      <c r="K125" s="824" t="s">
        <v>5142</v>
      </c>
      <c r="L125" s="822" t="s">
        <v>858</v>
      </c>
      <c r="O125" s="821">
        <v>1</v>
      </c>
      <c r="P125" s="821" t="s">
        <v>6582</v>
      </c>
      <c r="T125" s="821" t="s">
        <v>2535</v>
      </c>
      <c r="U125" s="821"/>
      <c r="X125" s="821"/>
      <c r="AA125" s="356" t="s">
        <v>6216</v>
      </c>
      <c r="AC125" s="356" t="s">
        <v>6583</v>
      </c>
    </row>
    <row r="126" spans="1:30" ht="144.94999999999999" hidden="1">
      <c r="B126" s="356" t="s">
        <v>263</v>
      </c>
      <c r="C126" s="356" t="s">
        <v>5429</v>
      </c>
      <c r="D126" s="356" t="s">
        <v>6545</v>
      </c>
      <c r="E126" s="356" t="s">
        <v>2340</v>
      </c>
      <c r="F126" s="356" t="s">
        <v>2338</v>
      </c>
      <c r="G126" s="821">
        <v>1</v>
      </c>
      <c r="H126" s="821">
        <v>2026</v>
      </c>
      <c r="I126" s="356" t="s">
        <v>6256</v>
      </c>
      <c r="J126" s="356" t="s">
        <v>2525</v>
      </c>
      <c r="K126" s="824">
        <v>45988</v>
      </c>
      <c r="L126" s="822" t="s">
        <v>1167</v>
      </c>
      <c r="M126" s="821" t="s">
        <v>5447</v>
      </c>
      <c r="P126" s="821">
        <v>2</v>
      </c>
      <c r="R126" s="405" t="s">
        <v>6261</v>
      </c>
      <c r="T126" s="821" t="s">
        <v>583</v>
      </c>
      <c r="Z126" s="356" t="s">
        <v>6260</v>
      </c>
      <c r="AA126" s="356" t="s">
        <v>2525</v>
      </c>
      <c r="AC126" s="356" t="s">
        <v>6258</v>
      </c>
    </row>
    <row r="127" spans="1:30" ht="43.5" hidden="1">
      <c r="A127" s="821">
        <v>151</v>
      </c>
      <c r="B127" s="356" t="s">
        <v>263</v>
      </c>
      <c r="C127" s="356" t="s">
        <v>263</v>
      </c>
      <c r="D127" s="356" t="s">
        <v>2333</v>
      </c>
      <c r="E127" s="356" t="s">
        <v>6584</v>
      </c>
      <c r="F127" s="356" t="s">
        <v>6585</v>
      </c>
      <c r="G127" s="821">
        <v>1</v>
      </c>
      <c r="H127" s="356">
        <v>2026</v>
      </c>
      <c r="I127" s="356" t="s">
        <v>6175</v>
      </c>
      <c r="J127" s="356" t="s">
        <v>2525</v>
      </c>
      <c r="K127" s="356"/>
      <c r="L127" s="822" t="s">
        <v>1167</v>
      </c>
      <c r="M127" s="821" t="s">
        <v>5650</v>
      </c>
      <c r="O127" s="356"/>
      <c r="P127" s="821">
        <v>3</v>
      </c>
      <c r="R127" s="825" t="s">
        <v>6586</v>
      </c>
      <c r="S127" s="356"/>
      <c r="T127" s="821" t="s">
        <v>4189</v>
      </c>
      <c r="U127" s="910">
        <v>46013</v>
      </c>
      <c r="V127" s="356"/>
      <c r="W127" s="356"/>
      <c r="Y127" s="356"/>
      <c r="Z127" s="356" t="s">
        <v>6587</v>
      </c>
    </row>
    <row r="128" spans="1:30" ht="43.5" hidden="1">
      <c r="A128" s="821">
        <v>150</v>
      </c>
      <c r="B128" s="356" t="s">
        <v>263</v>
      </c>
      <c r="C128" s="356" t="s">
        <v>263</v>
      </c>
      <c r="D128" s="356" t="s">
        <v>2333</v>
      </c>
      <c r="E128" s="356" t="s">
        <v>6173</v>
      </c>
      <c r="F128" s="356" t="s">
        <v>6174</v>
      </c>
      <c r="G128" s="821">
        <v>1</v>
      </c>
      <c r="H128" s="356">
        <v>2026</v>
      </c>
      <c r="I128" s="356" t="s">
        <v>6175</v>
      </c>
      <c r="J128" s="356" t="s">
        <v>2525</v>
      </c>
      <c r="K128" s="356"/>
      <c r="L128" s="822" t="s">
        <v>1167</v>
      </c>
      <c r="M128" s="821" t="s">
        <v>5447</v>
      </c>
      <c r="O128" s="356"/>
      <c r="P128" s="821">
        <v>4</v>
      </c>
      <c r="R128" s="825" t="s">
        <v>6176</v>
      </c>
      <c r="S128" s="356"/>
      <c r="T128" s="821" t="s">
        <v>5577</v>
      </c>
      <c r="U128" s="910">
        <v>46013</v>
      </c>
      <c r="V128" s="356">
        <v>1</v>
      </c>
      <c r="W128" s="356" t="s">
        <v>6</v>
      </c>
      <c r="Y128" s="356">
        <v>20</v>
      </c>
      <c r="Z128" s="356" t="s">
        <v>6255</v>
      </c>
      <c r="AB128" s="825" t="s">
        <v>1760</v>
      </c>
    </row>
    <row r="129" spans="1:30" ht="29.1" hidden="1">
      <c r="A129" s="821">
        <v>152</v>
      </c>
      <c r="B129" s="356" t="s">
        <v>263</v>
      </c>
      <c r="C129" s="356" t="s">
        <v>263</v>
      </c>
      <c r="D129" s="356" t="s">
        <v>2333</v>
      </c>
      <c r="E129" s="356" t="s">
        <v>2334</v>
      </c>
      <c r="F129" s="356" t="s">
        <v>2335</v>
      </c>
      <c r="G129" s="821">
        <v>1</v>
      </c>
      <c r="H129" s="356">
        <v>2026</v>
      </c>
      <c r="I129" s="356" t="s">
        <v>6175</v>
      </c>
      <c r="J129" s="356" t="s">
        <v>2525</v>
      </c>
      <c r="K129" s="356"/>
      <c r="L129" s="822" t="s">
        <v>1167</v>
      </c>
      <c r="M129" s="821" t="s">
        <v>5447</v>
      </c>
      <c r="O129" s="356"/>
      <c r="P129" s="821">
        <v>5</v>
      </c>
      <c r="S129" s="356"/>
      <c r="T129" s="821" t="s">
        <v>583</v>
      </c>
      <c r="U129" s="910">
        <v>46013</v>
      </c>
      <c r="V129" s="356"/>
      <c r="W129" s="356"/>
      <c r="Y129" s="356"/>
      <c r="Z129" s="356" t="s">
        <v>6255</v>
      </c>
    </row>
    <row r="130" spans="1:30" ht="43.5" hidden="1">
      <c r="A130" s="821">
        <v>142</v>
      </c>
      <c r="B130" s="356" t="s">
        <v>263</v>
      </c>
      <c r="C130" s="356" t="s">
        <v>263</v>
      </c>
      <c r="D130" s="356" t="s">
        <v>2208</v>
      </c>
      <c r="E130" s="356" t="s">
        <v>6588</v>
      </c>
      <c r="F130" s="356" t="s">
        <v>6589</v>
      </c>
      <c r="G130" s="821">
        <v>1</v>
      </c>
      <c r="H130" s="356">
        <v>2026</v>
      </c>
      <c r="I130" s="356" t="s">
        <v>6590</v>
      </c>
      <c r="J130" s="356" t="s">
        <v>2525</v>
      </c>
      <c r="K130" s="356"/>
      <c r="L130" s="822" t="s">
        <v>1167</v>
      </c>
      <c r="M130" s="821" t="s">
        <v>5650</v>
      </c>
      <c r="O130" s="356"/>
      <c r="P130" s="821">
        <v>6</v>
      </c>
      <c r="R130" s="405" t="s">
        <v>6591</v>
      </c>
      <c r="S130" s="356"/>
      <c r="T130" s="821" t="s">
        <v>5577</v>
      </c>
      <c r="V130" s="356">
        <v>1</v>
      </c>
      <c r="W130" s="356" t="s">
        <v>6</v>
      </c>
      <c r="Y130" s="356">
        <v>5</v>
      </c>
    </row>
    <row r="131" spans="1:30" ht="43.5" hidden="1">
      <c r="A131" s="821">
        <v>146</v>
      </c>
      <c r="B131" s="356" t="s">
        <v>263</v>
      </c>
      <c r="C131" s="356" t="s">
        <v>263</v>
      </c>
      <c r="D131" s="356" t="s">
        <v>2254</v>
      </c>
      <c r="E131" s="356" t="s">
        <v>2348</v>
      </c>
      <c r="F131" s="356" t="s">
        <v>2349</v>
      </c>
      <c r="G131" s="821">
        <v>1</v>
      </c>
      <c r="H131" s="356">
        <v>2026</v>
      </c>
      <c r="I131" s="356" t="s">
        <v>6253</v>
      </c>
      <c r="J131" s="356" t="s">
        <v>2525</v>
      </c>
      <c r="K131" s="356"/>
      <c r="L131" s="822" t="s">
        <v>1167</v>
      </c>
      <c r="M131" s="821" t="s">
        <v>6402</v>
      </c>
      <c r="O131" s="356"/>
      <c r="P131" s="821">
        <v>7</v>
      </c>
      <c r="R131" s="405" t="s">
        <v>5714</v>
      </c>
      <c r="S131" s="356"/>
      <c r="T131" s="821" t="s">
        <v>583</v>
      </c>
      <c r="V131" s="356"/>
      <c r="W131" s="356"/>
      <c r="Y131" s="356"/>
      <c r="Z131" s="356" t="s">
        <v>6254</v>
      </c>
    </row>
    <row r="132" spans="1:30" ht="29.1" hidden="1">
      <c r="A132" s="821">
        <v>30</v>
      </c>
      <c r="B132" s="356" t="s">
        <v>263</v>
      </c>
      <c r="C132" s="356" t="s">
        <v>263</v>
      </c>
      <c r="D132" s="356" t="s">
        <v>2163</v>
      </c>
      <c r="E132" s="356" t="s">
        <v>1179</v>
      </c>
      <c r="F132" s="356" t="s">
        <v>1180</v>
      </c>
      <c r="G132" s="821">
        <v>1</v>
      </c>
      <c r="H132" s="821">
        <v>2026</v>
      </c>
      <c r="I132" s="356" t="s">
        <v>6262</v>
      </c>
      <c r="J132" s="356" t="s">
        <v>2821</v>
      </c>
      <c r="K132" s="824" t="s">
        <v>5142</v>
      </c>
      <c r="L132" s="822" t="s">
        <v>1167</v>
      </c>
      <c r="M132" s="821" t="s">
        <v>5447</v>
      </c>
      <c r="P132" s="821">
        <v>8</v>
      </c>
      <c r="T132" s="821" t="s">
        <v>583</v>
      </c>
      <c r="Z132" s="356" t="s">
        <v>6263</v>
      </c>
      <c r="AA132" s="356" t="s">
        <v>6216</v>
      </c>
    </row>
    <row r="133" spans="1:30" ht="29.1" hidden="1">
      <c r="A133" s="821">
        <v>144</v>
      </c>
      <c r="B133" s="356" t="s">
        <v>263</v>
      </c>
      <c r="C133" s="356" t="s">
        <v>263</v>
      </c>
      <c r="D133" s="356" t="s">
        <v>2163</v>
      </c>
      <c r="E133" s="356" t="s">
        <v>6592</v>
      </c>
      <c r="F133" s="356" t="s">
        <v>1180</v>
      </c>
      <c r="G133" s="821">
        <v>1</v>
      </c>
      <c r="H133" s="356">
        <v>2026</v>
      </c>
      <c r="I133" s="356" t="s">
        <v>6175</v>
      </c>
      <c r="J133" s="356" t="s">
        <v>3545</v>
      </c>
      <c r="K133" s="356"/>
      <c r="L133" s="822" t="s">
        <v>1167</v>
      </c>
      <c r="M133" s="821" t="s">
        <v>5447</v>
      </c>
      <c r="O133" s="356"/>
      <c r="P133" s="821">
        <v>9</v>
      </c>
      <c r="R133" s="356" t="s">
        <v>6593</v>
      </c>
      <c r="S133" s="356"/>
      <c r="T133" s="821" t="s">
        <v>5577</v>
      </c>
      <c r="U133" s="356" t="s">
        <v>6594</v>
      </c>
      <c r="V133" s="356">
        <v>1</v>
      </c>
      <c r="W133" s="356" t="s">
        <v>6</v>
      </c>
      <c r="Y133" s="821">
        <v>20</v>
      </c>
    </row>
    <row r="134" spans="1:30" ht="29.1" hidden="1">
      <c r="A134" s="821">
        <v>147</v>
      </c>
      <c r="B134" s="356" t="s">
        <v>263</v>
      </c>
      <c r="C134" s="356" t="s">
        <v>263</v>
      </c>
      <c r="D134" s="356" t="s">
        <v>2155</v>
      </c>
      <c r="E134" s="356" t="s">
        <v>6595</v>
      </c>
      <c r="F134" s="356" t="s">
        <v>6596</v>
      </c>
      <c r="G134" s="821">
        <v>1</v>
      </c>
      <c r="H134" s="356">
        <v>2026</v>
      </c>
      <c r="I134" s="356" t="s">
        <v>6175</v>
      </c>
      <c r="J134" s="356" t="s">
        <v>6597</v>
      </c>
      <c r="K134" s="356"/>
      <c r="L134" s="822" t="s">
        <v>1167</v>
      </c>
      <c r="M134" s="821" t="s">
        <v>5447</v>
      </c>
      <c r="O134" s="356"/>
      <c r="P134" s="821">
        <v>10</v>
      </c>
      <c r="S134" s="356"/>
      <c r="T134" s="821" t="s">
        <v>4189</v>
      </c>
      <c r="V134" s="356"/>
      <c r="W134" s="356"/>
      <c r="Y134" s="356"/>
      <c r="Z134" s="356" t="s">
        <v>6598</v>
      </c>
    </row>
    <row r="135" spans="1:30" ht="29.1" hidden="1">
      <c r="A135" s="821">
        <v>148</v>
      </c>
      <c r="B135" s="356" t="s">
        <v>263</v>
      </c>
      <c r="C135" s="356" t="s">
        <v>263</v>
      </c>
      <c r="D135" s="356" t="s">
        <v>6599</v>
      </c>
      <c r="E135" s="356" t="s">
        <v>2354</v>
      </c>
      <c r="F135" s="356" t="s">
        <v>2355</v>
      </c>
      <c r="G135" s="821">
        <v>2</v>
      </c>
      <c r="H135" s="356">
        <v>2026</v>
      </c>
      <c r="I135" s="356" t="s">
        <v>6175</v>
      </c>
      <c r="J135" s="356" t="s">
        <v>2525</v>
      </c>
      <c r="K135" s="356"/>
      <c r="L135" s="822" t="s">
        <v>1167</v>
      </c>
      <c r="O135" s="356"/>
      <c r="P135" s="821" t="s">
        <v>583</v>
      </c>
      <c r="S135" s="356"/>
      <c r="T135" s="821" t="s">
        <v>4189</v>
      </c>
      <c r="V135" s="356"/>
      <c r="W135" s="356"/>
      <c r="Y135" s="356"/>
      <c r="Z135" s="356" t="s">
        <v>6268</v>
      </c>
    </row>
    <row r="136" spans="1:30" ht="29.1" hidden="1">
      <c r="A136" s="821">
        <v>29</v>
      </c>
      <c r="B136" s="356" t="s">
        <v>263</v>
      </c>
      <c r="C136" s="356" t="s">
        <v>263</v>
      </c>
      <c r="D136" s="356" t="s">
        <v>5217</v>
      </c>
      <c r="E136" s="356" t="s">
        <v>1035</v>
      </c>
      <c r="F136" s="356" t="s">
        <v>1036</v>
      </c>
      <c r="G136" s="821">
        <v>1</v>
      </c>
      <c r="H136" s="821">
        <v>2026</v>
      </c>
      <c r="I136" s="356" t="s">
        <v>6390</v>
      </c>
      <c r="J136" s="356" t="s">
        <v>2821</v>
      </c>
      <c r="K136" s="824" t="s">
        <v>5142</v>
      </c>
      <c r="L136" s="822" t="s">
        <v>1167</v>
      </c>
      <c r="P136" s="821" t="s">
        <v>583</v>
      </c>
      <c r="T136" s="821" t="s">
        <v>4189</v>
      </c>
      <c r="Z136" s="356" t="s">
        <v>6600</v>
      </c>
      <c r="AA136" s="356" t="s">
        <v>6216</v>
      </c>
      <c r="AC136" s="356" t="s">
        <v>1710</v>
      </c>
    </row>
    <row r="137" spans="1:30" ht="72.599999999999994" hidden="1">
      <c r="A137" s="821">
        <v>153</v>
      </c>
      <c r="B137" s="356" t="s">
        <v>603</v>
      </c>
      <c r="C137" s="356" t="s">
        <v>4350</v>
      </c>
      <c r="D137" s="356" t="s">
        <v>4792</v>
      </c>
      <c r="E137" s="356" t="s">
        <v>4793</v>
      </c>
      <c r="F137" s="356" t="s">
        <v>4794</v>
      </c>
      <c r="G137" s="356">
        <v>1</v>
      </c>
      <c r="H137" s="356">
        <v>2026</v>
      </c>
      <c r="I137" s="356" t="s">
        <v>4008</v>
      </c>
      <c r="J137" s="356" t="s">
        <v>5760</v>
      </c>
      <c r="K137" s="785">
        <v>45987</v>
      </c>
      <c r="L137" s="822" t="s">
        <v>607</v>
      </c>
      <c r="M137" s="821" t="s">
        <v>5447</v>
      </c>
      <c r="O137" s="356">
        <v>1</v>
      </c>
      <c r="P137" s="821" t="s">
        <v>1142</v>
      </c>
      <c r="S137" s="356"/>
      <c r="T137" s="821" t="s">
        <v>583</v>
      </c>
      <c r="V137" s="356"/>
      <c r="W137" s="356"/>
      <c r="Y137" s="356"/>
      <c r="Z137" s="356" t="s">
        <v>6601</v>
      </c>
      <c r="AB137" s="137" t="s">
        <v>4799</v>
      </c>
    </row>
    <row r="138" spans="1:30" ht="57.95" hidden="1">
      <c r="A138" s="821">
        <v>154</v>
      </c>
      <c r="B138" s="356" t="s">
        <v>2428</v>
      </c>
      <c r="C138" s="356" t="s">
        <v>2428</v>
      </c>
      <c r="D138" s="356" t="s">
        <v>6602</v>
      </c>
      <c r="E138" s="356" t="s">
        <v>6603</v>
      </c>
      <c r="F138" s="356" t="s">
        <v>6604</v>
      </c>
      <c r="G138" s="356">
        <v>1</v>
      </c>
      <c r="H138" s="356">
        <v>2026</v>
      </c>
      <c r="I138" s="356" t="s">
        <v>4008</v>
      </c>
      <c r="J138" s="356" t="s">
        <v>2525</v>
      </c>
      <c r="K138" s="785">
        <v>45987</v>
      </c>
      <c r="L138" s="822" t="s">
        <v>607</v>
      </c>
      <c r="M138" s="821" t="s">
        <v>5447</v>
      </c>
      <c r="O138" s="821">
        <v>2</v>
      </c>
      <c r="P138" s="821" t="s">
        <v>1142</v>
      </c>
      <c r="Q138" s="785">
        <v>46002</v>
      </c>
      <c r="R138" s="404" t="s">
        <v>6605</v>
      </c>
      <c r="S138" s="356">
        <v>1</v>
      </c>
      <c r="T138" s="356" t="s">
        <v>5577</v>
      </c>
      <c r="U138" s="910">
        <v>46007</v>
      </c>
      <c r="V138" s="356"/>
      <c r="W138" s="356" t="s">
        <v>1315</v>
      </c>
      <c r="X138" s="356">
        <v>2</v>
      </c>
      <c r="Y138" s="356"/>
      <c r="AB138" s="137" t="s">
        <v>4661</v>
      </c>
      <c r="AC138" s="356" t="s">
        <v>5763</v>
      </c>
    </row>
    <row r="139" spans="1:30" ht="72.599999999999994" hidden="1">
      <c r="A139" s="821">
        <v>155</v>
      </c>
      <c r="B139" s="356" t="s">
        <v>2935</v>
      </c>
      <c r="C139" s="356" t="s">
        <v>6167</v>
      </c>
      <c r="D139" s="356" t="s">
        <v>6168</v>
      </c>
      <c r="E139" s="356" t="s">
        <v>6169</v>
      </c>
      <c r="F139" s="356" t="s">
        <v>6170</v>
      </c>
      <c r="G139" s="356">
        <v>1</v>
      </c>
      <c r="H139" s="356">
        <v>2026</v>
      </c>
      <c r="I139" s="356" t="s">
        <v>4008</v>
      </c>
      <c r="J139" s="356" t="s">
        <v>5760</v>
      </c>
      <c r="K139" s="785">
        <v>45987</v>
      </c>
      <c r="L139" s="822" t="s">
        <v>607</v>
      </c>
      <c r="M139" s="821" t="s">
        <v>5447</v>
      </c>
      <c r="O139" s="356">
        <v>3</v>
      </c>
      <c r="P139" s="821" t="s">
        <v>1142</v>
      </c>
      <c r="S139" s="356"/>
      <c r="T139" s="821" t="s">
        <v>583</v>
      </c>
      <c r="V139" s="356"/>
      <c r="W139" s="356"/>
      <c r="Y139" s="356"/>
      <c r="Z139" s="356" t="s">
        <v>6606</v>
      </c>
      <c r="AB139" s="137" t="s">
        <v>4330</v>
      </c>
    </row>
    <row r="140" spans="1:30" ht="57.95" hidden="1">
      <c r="A140" s="821">
        <v>156</v>
      </c>
      <c r="B140" s="356" t="s">
        <v>603</v>
      </c>
      <c r="C140" s="356" t="s">
        <v>603</v>
      </c>
      <c r="D140" s="356" t="s">
        <v>5757</v>
      </c>
      <c r="E140" s="356" t="s">
        <v>5758</v>
      </c>
      <c r="F140" s="356" t="s">
        <v>5759</v>
      </c>
      <c r="G140" s="356">
        <v>1</v>
      </c>
      <c r="H140" s="356">
        <v>2026</v>
      </c>
      <c r="I140" s="356" t="s">
        <v>4008</v>
      </c>
      <c r="J140" s="356" t="s">
        <v>5760</v>
      </c>
      <c r="K140" s="785">
        <v>45987</v>
      </c>
      <c r="L140" s="822" t="s">
        <v>607</v>
      </c>
      <c r="M140" s="821" t="s">
        <v>5447</v>
      </c>
      <c r="O140" s="356">
        <v>4</v>
      </c>
      <c r="P140" s="821" t="s">
        <v>1142</v>
      </c>
      <c r="Q140" s="785">
        <v>46002</v>
      </c>
      <c r="R140" s="404" t="s">
        <v>5761</v>
      </c>
      <c r="S140" s="356">
        <v>1</v>
      </c>
      <c r="T140" s="356" t="s">
        <v>5577</v>
      </c>
      <c r="U140" s="910">
        <v>46007</v>
      </c>
      <c r="V140" s="356"/>
      <c r="W140" s="356" t="s">
        <v>1315</v>
      </c>
      <c r="X140" s="356">
        <v>2</v>
      </c>
      <c r="Y140" s="356"/>
      <c r="AB140" s="137" t="s">
        <v>5762</v>
      </c>
      <c r="AC140" s="356" t="s">
        <v>5763</v>
      </c>
    </row>
    <row r="141" spans="1:30" ht="43.5" hidden="1">
      <c r="A141" s="821">
        <v>161</v>
      </c>
      <c r="B141" s="356" t="s">
        <v>985</v>
      </c>
      <c r="C141" s="356" t="s">
        <v>526</v>
      </c>
      <c r="D141" s="356" t="s">
        <v>2192</v>
      </c>
      <c r="E141" s="356" t="s">
        <v>6094</v>
      </c>
      <c r="F141" s="356" t="s">
        <v>1954</v>
      </c>
      <c r="G141" s="356">
        <v>1</v>
      </c>
      <c r="H141" s="356">
        <v>2026</v>
      </c>
      <c r="I141" s="356" t="s">
        <v>6236</v>
      </c>
      <c r="J141" s="356" t="s">
        <v>6434</v>
      </c>
      <c r="K141" s="785">
        <v>45989</v>
      </c>
      <c r="L141" s="822" t="s">
        <v>293</v>
      </c>
      <c r="M141" s="821" t="s">
        <v>6402</v>
      </c>
      <c r="N141" s="356">
        <v>13</v>
      </c>
      <c r="O141" s="356">
        <v>5</v>
      </c>
      <c r="P141" s="821">
        <v>0</v>
      </c>
      <c r="R141" s="356" t="s">
        <v>1527</v>
      </c>
      <c r="S141" s="356"/>
      <c r="T141" s="356" t="s">
        <v>583</v>
      </c>
      <c r="U141" s="910">
        <v>46013</v>
      </c>
      <c r="V141" s="356"/>
      <c r="W141" s="356"/>
      <c r="Y141" s="356"/>
      <c r="AB141" s="405" t="s">
        <v>6607</v>
      </c>
      <c r="AD141" s="356" t="s">
        <v>5950</v>
      </c>
    </row>
    <row r="142" spans="1:30" ht="43.5" hidden="1">
      <c r="A142" s="821">
        <v>162</v>
      </c>
      <c r="B142" s="356" t="s">
        <v>985</v>
      </c>
      <c r="C142" s="356" t="s">
        <v>526</v>
      </c>
      <c r="D142" s="356" t="s">
        <v>2192</v>
      </c>
      <c r="E142" s="356" t="s">
        <v>6098</v>
      </c>
      <c r="F142" s="356" t="s">
        <v>1975</v>
      </c>
      <c r="G142" s="356">
        <v>1</v>
      </c>
      <c r="H142" s="356">
        <v>2026</v>
      </c>
      <c r="I142" s="356" t="s">
        <v>762</v>
      </c>
      <c r="J142" s="356" t="s">
        <v>6434</v>
      </c>
      <c r="K142" s="785">
        <v>45989</v>
      </c>
      <c r="L142" s="822" t="s">
        <v>293</v>
      </c>
      <c r="M142" s="821" t="s">
        <v>6402</v>
      </c>
      <c r="N142" s="356">
        <v>6</v>
      </c>
      <c r="O142" s="356">
        <v>6</v>
      </c>
      <c r="P142" s="821">
        <v>0</v>
      </c>
      <c r="R142" s="356" t="s">
        <v>1979</v>
      </c>
      <c r="S142" s="356"/>
      <c r="T142" s="356" t="s">
        <v>583</v>
      </c>
      <c r="U142" s="910">
        <v>46013</v>
      </c>
      <c r="V142" s="356"/>
      <c r="W142" s="356"/>
      <c r="Y142" s="356"/>
      <c r="AB142" s="405" t="s">
        <v>6608</v>
      </c>
      <c r="AD142" s="356" t="s">
        <v>5950</v>
      </c>
    </row>
    <row r="143" spans="1:30" ht="57.95" hidden="1">
      <c r="A143" s="821">
        <v>163</v>
      </c>
      <c r="B143" s="356" t="s">
        <v>985</v>
      </c>
      <c r="C143" s="356" t="s">
        <v>526</v>
      </c>
      <c r="D143" s="356" t="s">
        <v>2192</v>
      </c>
      <c r="E143" s="356" t="s">
        <v>6101</v>
      </c>
      <c r="F143" s="356" t="s">
        <v>6102</v>
      </c>
      <c r="G143" s="356">
        <v>1</v>
      </c>
      <c r="H143" s="356">
        <v>2026</v>
      </c>
      <c r="I143" s="356" t="s">
        <v>293</v>
      </c>
      <c r="J143" s="356" t="s">
        <v>6434</v>
      </c>
      <c r="K143" s="785">
        <v>45989</v>
      </c>
      <c r="L143" s="822" t="s">
        <v>293</v>
      </c>
      <c r="M143" s="821" t="s">
        <v>5650</v>
      </c>
      <c r="N143" s="356">
        <v>15</v>
      </c>
      <c r="O143" s="356">
        <v>7</v>
      </c>
      <c r="P143" s="821">
        <v>0</v>
      </c>
      <c r="R143" s="356" t="s">
        <v>1984</v>
      </c>
      <c r="S143" s="356"/>
      <c r="T143" s="356" t="s">
        <v>583</v>
      </c>
      <c r="U143" s="910">
        <v>46013</v>
      </c>
      <c r="V143" s="356"/>
      <c r="W143" s="356"/>
      <c r="Y143" s="356"/>
      <c r="AB143" s="405" t="s">
        <v>6609</v>
      </c>
      <c r="AD143" s="356" t="s">
        <v>5950</v>
      </c>
    </row>
    <row r="144" spans="1:30" ht="72.599999999999994" hidden="1">
      <c r="A144" s="821">
        <v>164</v>
      </c>
      <c r="B144" s="356" t="s">
        <v>985</v>
      </c>
      <c r="C144" s="356" t="s">
        <v>526</v>
      </c>
      <c r="D144" s="356" t="s">
        <v>2192</v>
      </c>
      <c r="E144" s="356" t="s">
        <v>6104</v>
      </c>
      <c r="F144" s="356" t="s">
        <v>6105</v>
      </c>
      <c r="G144" s="356">
        <v>1</v>
      </c>
      <c r="H144" s="356">
        <v>2026</v>
      </c>
      <c r="I144" s="356" t="s">
        <v>6236</v>
      </c>
      <c r="J144" s="356" t="s">
        <v>2525</v>
      </c>
      <c r="K144" s="785">
        <v>45989</v>
      </c>
      <c r="L144" s="822" t="s">
        <v>293</v>
      </c>
      <c r="M144" s="821" t="s">
        <v>6402</v>
      </c>
      <c r="N144" s="356">
        <v>8</v>
      </c>
      <c r="O144" s="356">
        <v>8</v>
      </c>
      <c r="P144" s="821">
        <v>58</v>
      </c>
      <c r="R144" s="356" t="s">
        <v>5845</v>
      </c>
      <c r="S144" s="356"/>
      <c r="T144" s="356" t="s">
        <v>583</v>
      </c>
      <c r="V144" s="356"/>
      <c r="W144" s="356"/>
      <c r="Y144" s="356"/>
      <c r="AB144" s="405" t="s">
        <v>6610</v>
      </c>
      <c r="AD144" s="356" t="s">
        <v>2525</v>
      </c>
    </row>
    <row r="145" spans="1:30" ht="116.1" hidden="1">
      <c r="A145" s="821">
        <v>165</v>
      </c>
      <c r="B145" s="356" t="s">
        <v>985</v>
      </c>
      <c r="C145" s="356" t="s">
        <v>526</v>
      </c>
      <c r="D145" s="356" t="s">
        <v>2192</v>
      </c>
      <c r="E145" s="356" t="s">
        <v>2197</v>
      </c>
      <c r="F145" s="356" t="s">
        <v>1991</v>
      </c>
      <c r="G145" s="356">
        <v>1</v>
      </c>
      <c r="H145" s="356">
        <v>2026</v>
      </c>
      <c r="I145" s="356" t="s">
        <v>293</v>
      </c>
      <c r="J145" s="356" t="s">
        <v>6434</v>
      </c>
      <c r="K145" s="785"/>
      <c r="L145" s="822" t="s">
        <v>293</v>
      </c>
      <c r="M145" s="821" t="s">
        <v>5650</v>
      </c>
      <c r="N145" s="356">
        <v>19</v>
      </c>
      <c r="O145" s="356">
        <v>9</v>
      </c>
      <c r="P145" s="821">
        <v>0</v>
      </c>
      <c r="R145" s="356" t="s">
        <v>1556</v>
      </c>
      <c r="S145" s="356"/>
      <c r="T145" s="356" t="s">
        <v>583</v>
      </c>
      <c r="U145" s="910">
        <v>46013</v>
      </c>
      <c r="V145" s="356"/>
      <c r="W145" s="356"/>
      <c r="Y145" s="356"/>
      <c r="AB145" s="356" t="s">
        <v>653</v>
      </c>
      <c r="AD145" s="356" t="s">
        <v>5950</v>
      </c>
    </row>
    <row r="146" spans="1:30" ht="174" hidden="1">
      <c r="A146" s="821">
        <v>167</v>
      </c>
      <c r="B146" s="356" t="s">
        <v>985</v>
      </c>
      <c r="C146" s="356" t="s">
        <v>4523</v>
      </c>
      <c r="D146" s="356" t="s">
        <v>4559</v>
      </c>
      <c r="E146" s="356" t="s">
        <v>5775</v>
      </c>
      <c r="F146" s="356" t="s">
        <v>5024</v>
      </c>
      <c r="G146" s="356">
        <v>1</v>
      </c>
      <c r="H146" s="356">
        <v>2026</v>
      </c>
      <c r="I146" s="356" t="s">
        <v>6611</v>
      </c>
      <c r="J146" s="356" t="s">
        <v>6434</v>
      </c>
      <c r="K146" s="785">
        <v>45989</v>
      </c>
      <c r="L146" s="822" t="s">
        <v>6227</v>
      </c>
      <c r="M146" s="821" t="s">
        <v>5447</v>
      </c>
      <c r="N146" s="356">
        <v>124</v>
      </c>
      <c r="O146" s="356"/>
      <c r="P146" s="821">
        <v>0</v>
      </c>
      <c r="S146" s="356"/>
      <c r="T146" s="356" t="s">
        <v>583</v>
      </c>
      <c r="U146" s="910">
        <v>46015</v>
      </c>
      <c r="V146" s="356"/>
      <c r="W146" s="356"/>
      <c r="Y146" s="356"/>
      <c r="AB146" s="404" t="s">
        <v>6612</v>
      </c>
      <c r="AD146" s="356" t="s">
        <v>2525</v>
      </c>
    </row>
    <row r="147" spans="1:30" ht="174" hidden="1">
      <c r="A147" s="821">
        <v>168</v>
      </c>
      <c r="B147" s="356" t="s">
        <v>985</v>
      </c>
      <c r="C147" s="356" t="s">
        <v>4523</v>
      </c>
      <c r="D147" s="356" t="s">
        <v>2163</v>
      </c>
      <c r="E147" s="356" t="s">
        <v>6613</v>
      </c>
      <c r="F147" s="356" t="s">
        <v>6614</v>
      </c>
      <c r="G147" s="356">
        <v>1</v>
      </c>
      <c r="H147" s="356">
        <v>2026</v>
      </c>
      <c r="I147" s="356" t="s">
        <v>6615</v>
      </c>
      <c r="J147" s="356" t="s">
        <v>2525</v>
      </c>
      <c r="K147" s="785">
        <v>45989</v>
      </c>
      <c r="L147" s="822" t="s">
        <v>1580</v>
      </c>
      <c r="M147" s="821" t="s">
        <v>5447</v>
      </c>
      <c r="N147" s="356">
        <v>38</v>
      </c>
      <c r="O147" s="356"/>
      <c r="P147" s="821">
        <v>28</v>
      </c>
      <c r="S147" s="356"/>
      <c r="T147" s="356" t="s">
        <v>2535</v>
      </c>
      <c r="V147" s="356"/>
      <c r="W147" s="356"/>
      <c r="Y147" s="356"/>
      <c r="AB147" s="404" t="s">
        <v>6616</v>
      </c>
      <c r="AD147" s="829" t="s">
        <v>2525</v>
      </c>
    </row>
    <row r="148" spans="1:30" ht="159.6" hidden="1">
      <c r="A148" s="821">
        <v>170</v>
      </c>
      <c r="B148" s="356" t="s">
        <v>985</v>
      </c>
      <c r="C148" s="356" t="s">
        <v>5359</v>
      </c>
      <c r="D148" s="356" t="s">
        <v>5360</v>
      </c>
      <c r="E148" s="356" t="s">
        <v>5361</v>
      </c>
      <c r="F148" s="356" t="s">
        <v>5362</v>
      </c>
      <c r="G148" s="356">
        <v>1</v>
      </c>
      <c r="H148" s="356">
        <v>2026</v>
      </c>
      <c r="I148" s="356" t="s">
        <v>6615</v>
      </c>
      <c r="J148" s="356" t="s">
        <v>2525</v>
      </c>
      <c r="K148" s="785">
        <v>45989</v>
      </c>
      <c r="L148" s="822" t="s">
        <v>1580</v>
      </c>
      <c r="M148" s="821" t="s">
        <v>5447</v>
      </c>
      <c r="N148" s="356">
        <v>105</v>
      </c>
      <c r="O148" s="356"/>
      <c r="P148" s="821">
        <v>25</v>
      </c>
      <c r="S148" s="356"/>
      <c r="T148" s="356" t="s">
        <v>583</v>
      </c>
      <c r="V148" s="356"/>
      <c r="W148" s="356"/>
      <c r="Y148" s="356"/>
      <c r="AB148" s="404" t="s">
        <v>6617</v>
      </c>
      <c r="AD148" s="356" t="s">
        <v>2525</v>
      </c>
    </row>
    <row r="149" spans="1:30" ht="43.5" hidden="1">
      <c r="A149" s="821">
        <v>203</v>
      </c>
      <c r="B149" s="356" t="s">
        <v>42</v>
      </c>
      <c r="C149" s="356" t="s">
        <v>358</v>
      </c>
      <c r="D149" s="356" t="s">
        <v>6618</v>
      </c>
      <c r="E149" s="356" t="s">
        <v>6619</v>
      </c>
      <c r="F149" s="356" t="s">
        <v>6620</v>
      </c>
      <c r="G149" s="356">
        <v>1</v>
      </c>
      <c r="H149" s="356">
        <v>2026</v>
      </c>
      <c r="I149" s="356" t="s">
        <v>6621</v>
      </c>
      <c r="J149" s="356" t="s">
        <v>2525</v>
      </c>
      <c r="K149" s="785">
        <v>45992</v>
      </c>
      <c r="L149" s="822" t="s">
        <v>6622</v>
      </c>
      <c r="M149" s="821" t="s">
        <v>6402</v>
      </c>
      <c r="O149" s="356"/>
      <c r="P149" s="821">
        <v>9</v>
      </c>
      <c r="R149" s="356" t="s">
        <v>6623</v>
      </c>
      <c r="S149" s="356"/>
      <c r="T149" s="356" t="s">
        <v>5577</v>
      </c>
      <c r="U149" s="910">
        <v>46034</v>
      </c>
      <c r="V149" s="356">
        <v>1</v>
      </c>
      <c r="W149" s="356" t="s">
        <v>6</v>
      </c>
      <c r="Y149" s="356">
        <v>15</v>
      </c>
      <c r="AB149" s="137" t="s">
        <v>6624</v>
      </c>
    </row>
    <row r="150" spans="1:30" ht="72.599999999999994" hidden="1">
      <c r="A150" s="821">
        <v>173</v>
      </c>
      <c r="B150" s="356" t="s">
        <v>985</v>
      </c>
      <c r="C150" s="356" t="s">
        <v>4523</v>
      </c>
      <c r="D150" s="356" t="s">
        <v>6010</v>
      </c>
      <c r="E150" s="356" t="s">
        <v>6009</v>
      </c>
      <c r="G150" s="356">
        <v>1</v>
      </c>
      <c r="H150" s="356">
        <v>2026</v>
      </c>
      <c r="J150" s="356" t="s">
        <v>6434</v>
      </c>
      <c r="K150" s="785">
        <v>45989</v>
      </c>
      <c r="L150" s="822" t="s">
        <v>217</v>
      </c>
      <c r="M150" s="821" t="s">
        <v>5447</v>
      </c>
      <c r="N150" s="356">
        <v>57</v>
      </c>
      <c r="O150" s="356"/>
      <c r="P150" s="821">
        <v>0</v>
      </c>
      <c r="S150" s="356"/>
      <c r="T150" s="356" t="s">
        <v>583</v>
      </c>
      <c r="U150" s="910">
        <v>46015</v>
      </c>
      <c r="V150" s="356"/>
      <c r="W150" s="356"/>
      <c r="Y150" s="356"/>
      <c r="AB150" s="404" t="s">
        <v>6625</v>
      </c>
      <c r="AC150" s="356" t="s">
        <v>6626</v>
      </c>
      <c r="AD150" s="356" t="s">
        <v>5950</v>
      </c>
    </row>
    <row r="151" spans="1:30" ht="130.5" hidden="1">
      <c r="A151" s="821">
        <v>174</v>
      </c>
      <c r="B151" s="356" t="s">
        <v>985</v>
      </c>
      <c r="C151" s="356" t="s">
        <v>1948</v>
      </c>
      <c r="D151" s="356" t="s">
        <v>2192</v>
      </c>
      <c r="E151" s="356" t="s">
        <v>2195</v>
      </c>
      <c r="F151" s="356" t="s">
        <v>2196</v>
      </c>
      <c r="G151" s="356">
        <v>1</v>
      </c>
      <c r="H151" s="356">
        <v>2026</v>
      </c>
      <c r="I151" s="356" t="s">
        <v>6236</v>
      </c>
      <c r="J151" s="356" t="s">
        <v>2525</v>
      </c>
      <c r="K151" s="785">
        <v>45989</v>
      </c>
      <c r="L151" s="822" t="s">
        <v>1580</v>
      </c>
      <c r="M151" s="821" t="s">
        <v>5650</v>
      </c>
      <c r="N151" s="356">
        <v>21</v>
      </c>
      <c r="O151" s="356"/>
      <c r="P151" s="821">
        <v>59</v>
      </c>
      <c r="R151" s="356" t="s">
        <v>5846</v>
      </c>
      <c r="S151" s="356"/>
      <c r="T151" s="356" t="s">
        <v>583</v>
      </c>
      <c r="V151" s="356"/>
      <c r="W151" s="356"/>
      <c r="Y151" s="356"/>
      <c r="AB151" s="404" t="s">
        <v>6627</v>
      </c>
      <c r="AD151" s="356" t="s">
        <v>2525</v>
      </c>
    </row>
    <row r="152" spans="1:30" ht="87" hidden="1">
      <c r="A152" s="821">
        <v>175</v>
      </c>
      <c r="B152" s="356" t="s">
        <v>985</v>
      </c>
      <c r="C152" s="356" t="s">
        <v>526</v>
      </c>
      <c r="D152" s="356" t="s">
        <v>2186</v>
      </c>
      <c r="E152" s="356" t="s">
        <v>4529</v>
      </c>
      <c r="F152" s="356" t="s">
        <v>4530</v>
      </c>
      <c r="G152" s="356">
        <v>1</v>
      </c>
      <c r="H152" s="356">
        <v>2026</v>
      </c>
      <c r="I152" s="356" t="s">
        <v>4562</v>
      </c>
      <c r="J152" s="356" t="s">
        <v>6434</v>
      </c>
      <c r="K152" s="785"/>
      <c r="L152" s="822" t="s">
        <v>4562</v>
      </c>
      <c r="M152" s="821" t="s">
        <v>5447</v>
      </c>
      <c r="N152" s="356">
        <v>190</v>
      </c>
      <c r="O152" s="356"/>
      <c r="P152" s="821">
        <v>0</v>
      </c>
      <c r="S152" s="356"/>
      <c r="T152" s="356" t="s">
        <v>583</v>
      </c>
      <c r="V152" s="356"/>
      <c r="W152" s="356"/>
      <c r="Y152" s="356"/>
      <c r="AB152" s="404" t="s">
        <v>5880</v>
      </c>
      <c r="AC152" s="356" t="s">
        <v>6628</v>
      </c>
      <c r="AD152" s="356" t="s">
        <v>5950</v>
      </c>
    </row>
    <row r="153" spans="1:30" ht="87" hidden="1">
      <c r="A153" s="821">
        <v>176</v>
      </c>
      <c r="B153" s="356" t="s">
        <v>985</v>
      </c>
      <c r="C153" s="356" t="s">
        <v>1948</v>
      </c>
      <c r="D153" s="356" t="s">
        <v>2186</v>
      </c>
      <c r="E153" s="356" t="s">
        <v>4544</v>
      </c>
      <c r="F153" s="356" t="s">
        <v>4545</v>
      </c>
      <c r="G153" s="356">
        <v>1</v>
      </c>
      <c r="H153" s="356">
        <v>2026</v>
      </c>
      <c r="I153" s="356" t="s">
        <v>4562</v>
      </c>
      <c r="J153" s="356" t="s">
        <v>6434</v>
      </c>
      <c r="K153" s="785"/>
      <c r="L153" s="822" t="s">
        <v>4562</v>
      </c>
      <c r="M153" s="821" t="s">
        <v>5447</v>
      </c>
      <c r="N153" s="356">
        <v>105</v>
      </c>
      <c r="O153" s="356"/>
      <c r="P153" s="821">
        <v>0</v>
      </c>
      <c r="S153" s="356"/>
      <c r="T153" s="356" t="s">
        <v>583</v>
      </c>
      <c r="V153" s="356"/>
      <c r="W153" s="356"/>
      <c r="Y153" s="356"/>
      <c r="AB153" s="404" t="s">
        <v>5880</v>
      </c>
      <c r="AC153" s="356" t="s">
        <v>6628</v>
      </c>
      <c r="AD153" s="356" t="s">
        <v>5950</v>
      </c>
    </row>
    <row r="154" spans="1:30" ht="43.5" hidden="1">
      <c r="A154" s="821">
        <v>177</v>
      </c>
      <c r="B154" s="356" t="s">
        <v>985</v>
      </c>
      <c r="C154" s="356" t="s">
        <v>2042</v>
      </c>
      <c r="D154" s="356" t="s">
        <v>2042</v>
      </c>
      <c r="E154" s="356" t="s">
        <v>407</v>
      </c>
      <c r="F154" s="356" t="s">
        <v>408</v>
      </c>
      <c r="G154" s="356">
        <v>1</v>
      </c>
      <c r="H154" s="356">
        <v>2026</v>
      </c>
      <c r="I154" s="356" t="s">
        <v>6629</v>
      </c>
      <c r="J154" s="356" t="s">
        <v>6434</v>
      </c>
      <c r="K154" s="785"/>
      <c r="L154" s="822" t="s">
        <v>217</v>
      </c>
      <c r="M154" s="821" t="s">
        <v>5447</v>
      </c>
      <c r="N154" s="356">
        <v>247</v>
      </c>
      <c r="O154" s="356"/>
      <c r="P154" s="821">
        <v>0</v>
      </c>
      <c r="S154" s="356"/>
      <c r="T154" s="356" t="s">
        <v>583</v>
      </c>
      <c r="V154" s="356"/>
      <c r="W154" s="356"/>
      <c r="Y154" s="356"/>
      <c r="AD154" s="356" t="s">
        <v>5950</v>
      </c>
    </row>
    <row r="155" spans="1:30" ht="43.5" hidden="1">
      <c r="A155" s="821">
        <v>178</v>
      </c>
      <c r="B155" s="356" t="s">
        <v>985</v>
      </c>
      <c r="C155" s="356" t="s">
        <v>1948</v>
      </c>
      <c r="D155" s="356" t="s">
        <v>6630</v>
      </c>
      <c r="E155" s="356" t="s">
        <v>553</v>
      </c>
      <c r="F155" s="356" t="s">
        <v>554</v>
      </c>
      <c r="G155" s="356">
        <v>1</v>
      </c>
      <c r="H155" s="356">
        <v>2026</v>
      </c>
      <c r="I155" s="356" t="s">
        <v>4562</v>
      </c>
      <c r="J155" s="356" t="s">
        <v>6434</v>
      </c>
      <c r="K155" s="785"/>
      <c r="L155" s="822" t="s">
        <v>4562</v>
      </c>
      <c r="M155" s="876"/>
      <c r="N155" s="356"/>
      <c r="O155" s="356"/>
      <c r="P155" s="821">
        <v>0</v>
      </c>
      <c r="S155" s="356"/>
      <c r="T155" s="356" t="s">
        <v>583</v>
      </c>
      <c r="V155" s="356"/>
      <c r="W155" s="356"/>
      <c r="Y155" s="356"/>
      <c r="AC155" s="356" t="s">
        <v>583</v>
      </c>
      <c r="AD155" s="356" t="s">
        <v>5950</v>
      </c>
    </row>
    <row r="156" spans="1:30" ht="43.5" hidden="1">
      <c r="A156" s="821">
        <v>179</v>
      </c>
      <c r="B156" s="356" t="s">
        <v>985</v>
      </c>
      <c r="C156" s="356" t="s">
        <v>526</v>
      </c>
      <c r="D156" s="356" t="s">
        <v>2188</v>
      </c>
      <c r="E156" s="356" t="s">
        <v>1598</v>
      </c>
      <c r="F156" s="356" t="s">
        <v>2189</v>
      </c>
      <c r="G156" s="356">
        <v>1</v>
      </c>
      <c r="H156" s="356">
        <v>2026</v>
      </c>
      <c r="I156" s="356" t="s">
        <v>1993</v>
      </c>
      <c r="J156" s="356" t="s">
        <v>6434</v>
      </c>
      <c r="K156" s="785"/>
      <c r="L156" s="822" t="s">
        <v>1580</v>
      </c>
      <c r="M156" s="821" t="s">
        <v>6402</v>
      </c>
      <c r="N156" s="356">
        <v>10</v>
      </c>
      <c r="O156" s="356"/>
      <c r="P156" s="821">
        <v>0</v>
      </c>
      <c r="R156" s="356" t="s">
        <v>1599</v>
      </c>
      <c r="S156" s="356"/>
      <c r="T156" s="356" t="s">
        <v>583</v>
      </c>
      <c r="V156" s="356"/>
      <c r="W156" s="356"/>
      <c r="Y156" s="356"/>
      <c r="AD156" s="356" t="s">
        <v>5950</v>
      </c>
    </row>
    <row r="157" spans="1:30" ht="72.599999999999994" hidden="1">
      <c r="A157" s="821">
        <v>180</v>
      </c>
      <c r="B157" s="356" t="s">
        <v>985</v>
      </c>
      <c r="C157" s="356" t="s">
        <v>5365</v>
      </c>
      <c r="D157" s="356" t="s">
        <v>6631</v>
      </c>
      <c r="E157" s="356" t="s">
        <v>2103</v>
      </c>
      <c r="F157" s="356" t="s">
        <v>2104</v>
      </c>
      <c r="G157" s="356">
        <v>1</v>
      </c>
      <c r="H157" s="356">
        <v>2026</v>
      </c>
      <c r="I157" s="356" t="s">
        <v>6632</v>
      </c>
      <c r="J157" s="356" t="s">
        <v>6434</v>
      </c>
      <c r="K157" s="785"/>
      <c r="L157" s="822" t="s">
        <v>2106</v>
      </c>
      <c r="M157" s="876"/>
      <c r="N157" s="356"/>
      <c r="O157" s="356"/>
      <c r="P157" s="821">
        <v>0</v>
      </c>
      <c r="S157" s="356"/>
      <c r="T157" s="356" t="s">
        <v>583</v>
      </c>
      <c r="U157" s="910">
        <v>46014</v>
      </c>
      <c r="V157" s="356"/>
      <c r="W157" s="356"/>
      <c r="Y157" s="356"/>
      <c r="AC157" s="356" t="s">
        <v>6633</v>
      </c>
      <c r="AD157" s="356" t="s">
        <v>5950</v>
      </c>
    </row>
    <row r="158" spans="1:30" ht="72.599999999999994" hidden="1">
      <c r="A158" s="821">
        <v>181</v>
      </c>
      <c r="B158" s="356" t="s">
        <v>985</v>
      </c>
      <c r="C158" s="356" t="s">
        <v>1948</v>
      </c>
      <c r="D158" s="356" t="s">
        <v>2192</v>
      </c>
      <c r="E158" s="356" t="s">
        <v>1086</v>
      </c>
      <c r="F158" s="356" t="s">
        <v>1087</v>
      </c>
      <c r="G158" s="356">
        <v>1</v>
      </c>
      <c r="H158" s="356">
        <v>2026</v>
      </c>
      <c r="I158" s="356" t="s">
        <v>1038</v>
      </c>
      <c r="J158" s="356" t="s">
        <v>6434</v>
      </c>
      <c r="K158" s="785"/>
      <c r="L158" s="822" t="s">
        <v>1580</v>
      </c>
      <c r="M158" s="876"/>
      <c r="N158" s="356"/>
      <c r="O158" s="356"/>
      <c r="P158" s="821">
        <v>0</v>
      </c>
      <c r="S158" s="356"/>
      <c r="T158" s="356" t="s">
        <v>2535</v>
      </c>
      <c r="V158" s="356"/>
      <c r="W158" s="356"/>
      <c r="Y158" s="356"/>
      <c r="AC158" s="356" t="s">
        <v>6634</v>
      </c>
      <c r="AD158" s="356" t="s">
        <v>6634</v>
      </c>
    </row>
    <row r="159" spans="1:30" ht="43.5" hidden="1">
      <c r="A159" s="821">
        <v>182</v>
      </c>
      <c r="B159" s="356" t="s">
        <v>985</v>
      </c>
      <c r="C159" s="356" t="s">
        <v>1948</v>
      </c>
      <c r="D159" s="356" t="s">
        <v>4559</v>
      </c>
      <c r="E159" s="356" t="s">
        <v>1080</v>
      </c>
      <c r="F159" s="356" t="s">
        <v>1081</v>
      </c>
      <c r="G159" s="356">
        <v>1</v>
      </c>
      <c r="H159" s="356">
        <v>2026</v>
      </c>
      <c r="I159" s="356" t="s">
        <v>1038</v>
      </c>
      <c r="J159" s="356" t="s">
        <v>6434</v>
      </c>
      <c r="K159" s="785"/>
      <c r="L159" s="822" t="s">
        <v>6635</v>
      </c>
      <c r="M159" s="876"/>
      <c r="N159" s="356"/>
      <c r="O159" s="356"/>
      <c r="P159" s="821">
        <v>0</v>
      </c>
      <c r="R159" s="137" t="s">
        <v>6636</v>
      </c>
      <c r="S159" s="356"/>
      <c r="T159" s="356" t="s">
        <v>4189</v>
      </c>
      <c r="V159" s="356"/>
      <c r="W159" s="356"/>
      <c r="Y159" s="356"/>
      <c r="AC159" s="356" t="s">
        <v>6471</v>
      </c>
      <c r="AD159" s="356" t="s">
        <v>5950</v>
      </c>
    </row>
    <row r="160" spans="1:30" ht="43.5" hidden="1">
      <c r="A160" s="821">
        <v>183</v>
      </c>
      <c r="B160" s="356" t="s">
        <v>985</v>
      </c>
      <c r="C160" s="356" t="s">
        <v>526</v>
      </c>
      <c r="D160" s="356" t="s">
        <v>2188</v>
      </c>
      <c r="E160" s="356" t="s">
        <v>2190</v>
      </c>
      <c r="F160" s="356" t="s">
        <v>2191</v>
      </c>
      <c r="G160" s="356">
        <v>1</v>
      </c>
      <c r="H160" s="356">
        <v>2026</v>
      </c>
      <c r="J160" s="356" t="s">
        <v>6434</v>
      </c>
      <c r="K160" s="785"/>
      <c r="L160" s="822" t="s">
        <v>1544</v>
      </c>
      <c r="M160" s="821" t="s">
        <v>5447</v>
      </c>
      <c r="N160" s="356">
        <v>27</v>
      </c>
      <c r="O160" s="356"/>
      <c r="P160" s="821">
        <v>0</v>
      </c>
      <c r="R160" s="137" t="s">
        <v>6637</v>
      </c>
      <c r="S160" s="356"/>
      <c r="T160" s="356" t="s">
        <v>583</v>
      </c>
      <c r="U160" s="910">
        <v>46014</v>
      </c>
      <c r="V160" s="356"/>
      <c r="W160" s="356"/>
      <c r="Y160" s="356"/>
      <c r="AD160" s="356" t="s">
        <v>5950</v>
      </c>
    </row>
    <row r="161" spans="1:30" ht="116.1" hidden="1">
      <c r="A161" s="821">
        <v>186</v>
      </c>
      <c r="B161" s="356" t="s">
        <v>985</v>
      </c>
      <c r="C161" s="356" t="s">
        <v>526</v>
      </c>
      <c r="D161" s="356" t="s">
        <v>2188</v>
      </c>
      <c r="E161" s="356" t="s">
        <v>5189</v>
      </c>
      <c r="F161" s="356" t="s">
        <v>5190</v>
      </c>
      <c r="G161" s="356">
        <v>1</v>
      </c>
      <c r="H161" s="356">
        <v>2026</v>
      </c>
      <c r="I161" s="356" t="s">
        <v>6638</v>
      </c>
      <c r="J161" s="356" t="s">
        <v>2525</v>
      </c>
      <c r="K161" s="356"/>
      <c r="L161" s="822" t="s">
        <v>89</v>
      </c>
      <c r="M161" s="876"/>
      <c r="N161" s="356"/>
      <c r="O161" s="356"/>
      <c r="P161" s="821">
        <v>37</v>
      </c>
      <c r="R161" s="137" t="s">
        <v>6639</v>
      </c>
      <c r="S161" s="356"/>
      <c r="T161" s="356" t="s">
        <v>583</v>
      </c>
      <c r="V161" s="356"/>
      <c r="W161" s="356"/>
      <c r="Y161" s="356"/>
      <c r="AC161" s="356" t="s">
        <v>6476</v>
      </c>
      <c r="AD161" s="356" t="s">
        <v>6476</v>
      </c>
    </row>
    <row r="162" spans="1:30" ht="87" hidden="1">
      <c r="A162" s="821">
        <v>187</v>
      </c>
      <c r="B162" s="356" t="s">
        <v>985</v>
      </c>
      <c r="C162" s="356" t="s">
        <v>4523</v>
      </c>
      <c r="D162" s="356" t="s">
        <v>2188</v>
      </c>
      <c r="E162" s="356" t="s">
        <v>4524</v>
      </c>
      <c r="F162" s="356" t="s">
        <v>4525</v>
      </c>
      <c r="G162" s="356">
        <v>1</v>
      </c>
      <c r="H162" s="356">
        <v>2026</v>
      </c>
      <c r="I162" s="356" t="s">
        <v>47</v>
      </c>
      <c r="J162" s="356" t="s">
        <v>6434</v>
      </c>
      <c r="K162" s="356"/>
      <c r="L162" s="822" t="s">
        <v>89</v>
      </c>
      <c r="N162" s="356"/>
      <c r="O162" s="356"/>
      <c r="P162" s="821">
        <v>0</v>
      </c>
      <c r="S162" s="356"/>
      <c r="T162" s="356" t="s">
        <v>583</v>
      </c>
      <c r="V162" s="356"/>
      <c r="W162" s="356"/>
      <c r="Y162" s="356"/>
      <c r="AB162" s="404" t="s">
        <v>4921</v>
      </c>
      <c r="AC162" s="356" t="s">
        <v>6640</v>
      </c>
      <c r="AD162" s="356" t="s">
        <v>5950</v>
      </c>
    </row>
    <row r="163" spans="1:30" ht="57.95" hidden="1">
      <c r="A163" s="821">
        <v>35</v>
      </c>
      <c r="B163" s="356" t="s">
        <v>94</v>
      </c>
      <c r="C163" s="356" t="s">
        <v>94</v>
      </c>
      <c r="D163" s="356" t="s">
        <v>6641</v>
      </c>
      <c r="E163" s="356" t="s">
        <v>1203</v>
      </c>
      <c r="F163" s="356" t="s">
        <v>1204</v>
      </c>
      <c r="G163" s="821">
        <v>1</v>
      </c>
      <c r="H163" s="821">
        <v>2026</v>
      </c>
      <c r="I163" s="356" t="s">
        <v>2977</v>
      </c>
      <c r="J163" s="356" t="s">
        <v>2511</v>
      </c>
      <c r="K163" s="824" t="s">
        <v>5142</v>
      </c>
      <c r="L163" s="822" t="s">
        <v>1202</v>
      </c>
      <c r="P163" s="821" t="s">
        <v>583</v>
      </c>
      <c r="T163" s="821" t="s">
        <v>583</v>
      </c>
      <c r="AA163" s="356" t="s">
        <v>6216</v>
      </c>
    </row>
    <row r="164" spans="1:30" hidden="1">
      <c r="A164" s="821">
        <v>36</v>
      </c>
      <c r="B164" s="356" t="s">
        <v>94</v>
      </c>
      <c r="C164" s="356" t="s">
        <v>94</v>
      </c>
      <c r="D164" s="356" t="s">
        <v>6642</v>
      </c>
      <c r="E164" s="356" t="s">
        <v>1227</v>
      </c>
      <c r="F164" s="356" t="s">
        <v>1227</v>
      </c>
      <c r="G164" s="821">
        <v>1</v>
      </c>
      <c r="H164" s="821">
        <v>2026</v>
      </c>
      <c r="I164" s="356" t="s">
        <v>2977</v>
      </c>
      <c r="J164" s="356" t="s">
        <v>2511</v>
      </c>
      <c r="K164" s="824" t="s">
        <v>5142</v>
      </c>
      <c r="L164" s="822" t="s">
        <v>1202</v>
      </c>
      <c r="P164" s="821" t="s">
        <v>583</v>
      </c>
      <c r="T164" s="821" t="s">
        <v>583</v>
      </c>
      <c r="AA164" s="356" t="s">
        <v>6216</v>
      </c>
    </row>
    <row r="165" spans="1:30" ht="29.1" hidden="1">
      <c r="A165" s="821">
        <v>197</v>
      </c>
      <c r="B165" s="356" t="s">
        <v>222</v>
      </c>
      <c r="C165" s="356" t="s">
        <v>222</v>
      </c>
      <c r="D165" s="356" t="s">
        <v>6643</v>
      </c>
      <c r="E165" s="356" t="s">
        <v>2072</v>
      </c>
      <c r="F165" s="356" t="s">
        <v>2071</v>
      </c>
      <c r="G165" s="821">
        <v>1</v>
      </c>
      <c r="H165" s="821">
        <v>2026</v>
      </c>
      <c r="I165" s="356" t="s">
        <v>6397</v>
      </c>
      <c r="J165" s="356" t="s">
        <v>2821</v>
      </c>
      <c r="K165" s="824" t="s">
        <v>5142</v>
      </c>
      <c r="L165" s="822" t="s">
        <v>1708</v>
      </c>
      <c r="P165" s="821" t="s">
        <v>1015</v>
      </c>
      <c r="T165" s="821" t="s">
        <v>583</v>
      </c>
      <c r="Z165" s="356" t="s">
        <v>6563</v>
      </c>
      <c r="AA165" s="356" t="s">
        <v>6216</v>
      </c>
    </row>
    <row r="166" spans="1:30" ht="72.599999999999994" hidden="1">
      <c r="A166" s="821">
        <v>4</v>
      </c>
      <c r="B166" s="356" t="s">
        <v>2170</v>
      </c>
      <c r="C166" s="356" t="s">
        <v>30</v>
      </c>
      <c r="D166" s="356" t="s">
        <v>2163</v>
      </c>
      <c r="E166" s="356" t="s">
        <v>6644</v>
      </c>
      <c r="F166" s="356" t="s">
        <v>6645</v>
      </c>
      <c r="G166" s="821">
        <v>1</v>
      </c>
      <c r="H166" s="821">
        <v>2026</v>
      </c>
      <c r="I166" s="356" t="s">
        <v>6247</v>
      </c>
      <c r="J166" s="356" t="s">
        <v>2821</v>
      </c>
      <c r="K166" s="824" t="s">
        <v>5142</v>
      </c>
      <c r="L166" s="822" t="s">
        <v>6398</v>
      </c>
      <c r="O166" s="821" t="s">
        <v>1015</v>
      </c>
      <c r="P166" s="821" t="s">
        <v>1015</v>
      </c>
      <c r="T166" s="821" t="s">
        <v>583</v>
      </c>
      <c r="Z166" s="356" t="s">
        <v>6646</v>
      </c>
      <c r="AA166" s="356" t="s">
        <v>6216</v>
      </c>
      <c r="AC166" s="356" t="s">
        <v>6646</v>
      </c>
    </row>
    <row r="167" spans="1:30" ht="57.95" hidden="1">
      <c r="A167" s="821">
        <v>202</v>
      </c>
      <c r="B167" s="356" t="s">
        <v>42</v>
      </c>
      <c r="C167" s="356" t="s">
        <v>358</v>
      </c>
      <c r="D167" s="356" t="s">
        <v>2254</v>
      </c>
      <c r="E167" s="356" t="s">
        <v>6647</v>
      </c>
      <c r="F167" s="356" t="s">
        <v>6648</v>
      </c>
      <c r="G167" s="356">
        <v>1</v>
      </c>
      <c r="H167" s="356">
        <v>2026</v>
      </c>
      <c r="I167" s="356" t="s">
        <v>6621</v>
      </c>
      <c r="J167" s="356" t="s">
        <v>2525</v>
      </c>
      <c r="K167" s="785">
        <v>45992</v>
      </c>
      <c r="L167" s="822" t="s">
        <v>6622</v>
      </c>
      <c r="M167" s="821" t="s">
        <v>6402</v>
      </c>
      <c r="O167" s="356"/>
      <c r="P167" s="821">
        <v>10</v>
      </c>
      <c r="R167" s="356" t="s">
        <v>6649</v>
      </c>
      <c r="S167" s="356"/>
      <c r="T167" s="356" t="s">
        <v>5577</v>
      </c>
      <c r="U167" s="910">
        <v>46034</v>
      </c>
      <c r="V167" s="356">
        <v>1</v>
      </c>
      <c r="W167" s="356" t="s">
        <v>6</v>
      </c>
      <c r="Y167" s="356">
        <v>15</v>
      </c>
      <c r="AB167" s="137" t="s">
        <v>6624</v>
      </c>
    </row>
    <row r="168" spans="1:30" ht="43.5" hidden="1">
      <c r="A168" s="821">
        <v>18</v>
      </c>
      <c r="B168" s="356" t="s">
        <v>42</v>
      </c>
      <c r="C168" s="356" t="s">
        <v>1277</v>
      </c>
      <c r="D168" s="356" t="s">
        <v>6650</v>
      </c>
      <c r="E168" s="356" t="s">
        <v>276</v>
      </c>
      <c r="F168" s="356" t="s">
        <v>277</v>
      </c>
      <c r="G168" s="821">
        <v>1</v>
      </c>
      <c r="H168" s="821">
        <v>2026</v>
      </c>
      <c r="I168" s="356" t="s">
        <v>3499</v>
      </c>
      <c r="J168" s="356" t="s">
        <v>2821</v>
      </c>
      <c r="K168" s="824" t="s">
        <v>5142</v>
      </c>
      <c r="L168" s="822" t="s">
        <v>6451</v>
      </c>
      <c r="P168" s="821" t="s">
        <v>1015</v>
      </c>
      <c r="T168" s="821" t="s">
        <v>583</v>
      </c>
      <c r="Z168" s="356" t="s">
        <v>6220</v>
      </c>
      <c r="AA168" s="356" t="s">
        <v>6216</v>
      </c>
    </row>
    <row r="169" spans="1:30" ht="43.5" hidden="1">
      <c r="A169" s="821">
        <v>19</v>
      </c>
      <c r="B169" s="356" t="s">
        <v>42</v>
      </c>
      <c r="C169" s="356" t="s">
        <v>42</v>
      </c>
      <c r="D169" s="356" t="s">
        <v>6438</v>
      </c>
      <c r="E169" s="356" t="s">
        <v>637</v>
      </c>
      <c r="F169" s="356" t="s">
        <v>638</v>
      </c>
      <c r="G169" s="821">
        <v>1</v>
      </c>
      <c r="H169" s="821">
        <v>2026</v>
      </c>
      <c r="I169" s="356" t="s">
        <v>2791</v>
      </c>
      <c r="J169" s="356" t="s">
        <v>2821</v>
      </c>
      <c r="K169" s="824" t="s">
        <v>5142</v>
      </c>
      <c r="L169" s="356" t="s">
        <v>2791</v>
      </c>
      <c r="P169" s="821" t="s">
        <v>1015</v>
      </c>
      <c r="T169" s="821" t="s">
        <v>583</v>
      </c>
      <c r="Z169" s="356" t="s">
        <v>6651</v>
      </c>
      <c r="AA169" s="356" t="s">
        <v>6216</v>
      </c>
      <c r="AC169" s="356" t="s">
        <v>6651</v>
      </c>
    </row>
    <row r="170" spans="1:30" ht="29.1" hidden="1">
      <c r="A170" s="821">
        <v>22</v>
      </c>
      <c r="B170" s="356" t="s">
        <v>42</v>
      </c>
      <c r="C170" s="356" t="s">
        <v>1277</v>
      </c>
      <c r="D170" s="356" t="s">
        <v>6652</v>
      </c>
      <c r="E170" s="356" t="s">
        <v>1286</v>
      </c>
      <c r="F170" s="356" t="s">
        <v>1287</v>
      </c>
      <c r="G170" s="821">
        <v>1</v>
      </c>
      <c r="H170" s="821">
        <v>2026</v>
      </c>
      <c r="I170" s="356" t="s">
        <v>3499</v>
      </c>
      <c r="J170" s="356" t="s">
        <v>2821</v>
      </c>
      <c r="K170" s="824" t="s">
        <v>5142</v>
      </c>
      <c r="L170" s="822" t="s">
        <v>6451</v>
      </c>
      <c r="P170" s="821" t="s">
        <v>1015</v>
      </c>
      <c r="T170" s="821" t="s">
        <v>583</v>
      </c>
      <c r="AA170" s="356" t="s">
        <v>6216</v>
      </c>
    </row>
    <row r="171" spans="1:30" ht="29.1" hidden="1">
      <c r="A171" s="821">
        <v>149</v>
      </c>
      <c r="B171" s="356" t="s">
        <v>263</v>
      </c>
      <c r="C171" s="356" t="s">
        <v>263</v>
      </c>
      <c r="D171" s="356" t="s">
        <v>2288</v>
      </c>
      <c r="E171" s="356" t="s">
        <v>2346</v>
      </c>
      <c r="F171" s="356" t="s">
        <v>2347</v>
      </c>
      <c r="G171" s="821">
        <v>2</v>
      </c>
      <c r="H171" s="356">
        <v>2026</v>
      </c>
      <c r="I171" s="356" t="s">
        <v>6175</v>
      </c>
      <c r="J171" s="356" t="s">
        <v>2525</v>
      </c>
      <c r="K171" s="356"/>
      <c r="L171" s="822" t="s">
        <v>1167</v>
      </c>
      <c r="O171" s="356"/>
      <c r="P171" s="821" t="s">
        <v>583</v>
      </c>
      <c r="S171" s="356"/>
      <c r="T171" s="821" t="s">
        <v>583</v>
      </c>
      <c r="V171" s="356"/>
      <c r="W171" s="356"/>
      <c r="Y171" s="356"/>
    </row>
    <row r="172" spans="1:30" ht="43.5" hidden="1">
      <c r="A172" s="821">
        <v>205</v>
      </c>
      <c r="B172" s="356" t="s">
        <v>2594</v>
      </c>
      <c r="C172" s="356" t="s">
        <v>2893</v>
      </c>
      <c r="D172" s="356" t="s">
        <v>6653</v>
      </c>
      <c r="E172" s="356" t="s">
        <v>6654</v>
      </c>
      <c r="F172" s="356" t="s">
        <v>6655</v>
      </c>
      <c r="G172" s="821">
        <v>1</v>
      </c>
      <c r="H172" s="356">
        <v>2026</v>
      </c>
      <c r="I172" s="356" t="s">
        <v>6656</v>
      </c>
      <c r="J172" s="356" t="s">
        <v>2525</v>
      </c>
      <c r="K172" s="804">
        <v>46019</v>
      </c>
      <c r="L172" s="822" t="s">
        <v>482</v>
      </c>
      <c r="O172" s="356"/>
      <c r="P172" s="821" t="s">
        <v>583</v>
      </c>
      <c r="S172" s="356"/>
      <c r="T172" s="821" t="s">
        <v>583</v>
      </c>
      <c r="V172" s="356"/>
      <c r="W172" s="356"/>
      <c r="Y172" s="356"/>
      <c r="Z172" s="356" t="s">
        <v>6657</v>
      </c>
      <c r="AB172" s="805" t="s">
        <v>6658</v>
      </c>
      <c r="AC172" s="356" t="s">
        <v>6657</v>
      </c>
    </row>
    <row r="173" spans="1:30" ht="72.599999999999994" hidden="1">
      <c r="A173" s="821">
        <v>207</v>
      </c>
      <c r="B173" s="356" t="s">
        <v>985</v>
      </c>
      <c r="C173" s="356" t="s">
        <v>1948</v>
      </c>
      <c r="D173" s="356" t="s">
        <v>2292</v>
      </c>
      <c r="E173" s="356" t="s">
        <v>6659</v>
      </c>
      <c r="F173" s="356" t="s">
        <v>6660</v>
      </c>
      <c r="G173" s="821">
        <v>1</v>
      </c>
      <c r="H173" s="356">
        <v>2026</v>
      </c>
      <c r="I173" s="356" t="s">
        <v>3311</v>
      </c>
      <c r="J173" s="356" t="s">
        <v>2525</v>
      </c>
      <c r="K173" s="804">
        <v>46019</v>
      </c>
      <c r="L173" s="822" t="s">
        <v>958</v>
      </c>
      <c r="N173" s="356"/>
      <c r="O173" s="356"/>
      <c r="P173" s="821" t="s">
        <v>6661</v>
      </c>
      <c r="S173" s="356"/>
      <c r="T173" s="356" t="s">
        <v>583</v>
      </c>
      <c r="V173" s="356"/>
      <c r="W173" s="356"/>
      <c r="Y173" s="356"/>
      <c r="AB173" s="404" t="s">
        <v>6662</v>
      </c>
      <c r="AC173" s="356" t="s">
        <v>6663</v>
      </c>
      <c r="AD173" s="356" t="s">
        <v>2525</v>
      </c>
    </row>
    <row r="174" spans="1:30" ht="57.95">
      <c r="A174" s="821">
        <v>68</v>
      </c>
      <c r="B174" s="356" t="s">
        <v>101</v>
      </c>
      <c r="C174" s="356" t="s">
        <v>101</v>
      </c>
      <c r="D174" s="356" t="s">
        <v>2288</v>
      </c>
      <c r="E174" s="356" t="s">
        <v>2289</v>
      </c>
      <c r="F174" s="356" t="s">
        <v>2290</v>
      </c>
      <c r="G174" s="821">
        <v>1</v>
      </c>
      <c r="H174" s="821">
        <v>2026</v>
      </c>
      <c r="I174" s="356" t="s">
        <v>3499</v>
      </c>
      <c r="J174" s="356" t="s">
        <v>2821</v>
      </c>
      <c r="K174" s="824" t="s">
        <v>5142</v>
      </c>
      <c r="O174" s="821" t="s">
        <v>583</v>
      </c>
      <c r="P174" s="821" t="s">
        <v>583</v>
      </c>
      <c r="T174" s="356" t="s">
        <v>583</v>
      </c>
      <c r="Z174" s="356" t="s">
        <v>6220</v>
      </c>
      <c r="AA174" s="356" t="s">
        <v>6216</v>
      </c>
      <c r="AC174" s="356" t="s">
        <v>6546</v>
      </c>
    </row>
    <row r="175" spans="1:30" ht="57.95" hidden="1">
      <c r="B175" s="356" t="s">
        <v>985</v>
      </c>
      <c r="C175" s="356" t="s">
        <v>5200</v>
      </c>
      <c r="D175" s="356" t="s">
        <v>2163</v>
      </c>
      <c r="E175" s="356" t="s">
        <v>5201</v>
      </c>
      <c r="F175" s="356" t="s">
        <v>5202</v>
      </c>
      <c r="G175" s="821">
        <v>1</v>
      </c>
      <c r="H175" s="821">
        <v>2026</v>
      </c>
      <c r="I175" s="356" t="s">
        <v>6664</v>
      </c>
      <c r="J175" s="356" t="s">
        <v>2525</v>
      </c>
      <c r="K175" s="785">
        <v>45989</v>
      </c>
      <c r="M175" s="821" t="s">
        <v>6402</v>
      </c>
      <c r="N175" s="356">
        <v>10</v>
      </c>
      <c r="T175" s="356" t="s">
        <v>583</v>
      </c>
      <c r="Z175" s="356" t="s">
        <v>6531</v>
      </c>
      <c r="AD175" s="356" t="s">
        <v>2525</v>
      </c>
    </row>
    <row r="176" spans="1:30" ht="29.1" hidden="1">
      <c r="A176" s="356"/>
      <c r="B176" s="356" t="s">
        <v>2675</v>
      </c>
      <c r="C176" s="356" t="s">
        <v>2675</v>
      </c>
      <c r="D176" s="356" t="s">
        <v>6665</v>
      </c>
      <c r="E176" s="356" t="s">
        <v>6666</v>
      </c>
      <c r="F176" s="356" t="s">
        <v>5788</v>
      </c>
      <c r="G176" s="821">
        <v>1</v>
      </c>
      <c r="H176" s="356">
        <v>2026</v>
      </c>
      <c r="I176" s="356" t="s">
        <v>6253</v>
      </c>
      <c r="J176" s="356" t="s">
        <v>2525</v>
      </c>
      <c r="K176" s="356"/>
      <c r="L176" s="356" t="s">
        <v>1634</v>
      </c>
      <c r="M176" s="356"/>
      <c r="N176" s="356"/>
      <c r="O176" s="356"/>
      <c r="P176" s="356"/>
      <c r="S176" s="356"/>
      <c r="T176" s="356" t="s">
        <v>583</v>
      </c>
      <c r="V176" s="356"/>
      <c r="W176" s="356"/>
      <c r="Y176" s="356"/>
      <c r="Z176" s="356" t="s">
        <v>6667</v>
      </c>
      <c r="AC176" s="356" t="s">
        <v>6667</v>
      </c>
    </row>
    <row r="177" spans="1:29" ht="87" hidden="1">
      <c r="B177" s="356" t="s">
        <v>2170</v>
      </c>
      <c r="C177" s="356" t="s">
        <v>2170</v>
      </c>
      <c r="D177" s="356" t="s">
        <v>2163</v>
      </c>
      <c r="E177" s="356" t="s">
        <v>6668</v>
      </c>
      <c r="F177" s="356" t="s">
        <v>6669</v>
      </c>
      <c r="G177" s="821">
        <v>1</v>
      </c>
      <c r="H177" s="356">
        <v>2026</v>
      </c>
      <c r="I177" s="356" t="s">
        <v>6398</v>
      </c>
      <c r="J177" s="356" t="s">
        <v>2525</v>
      </c>
      <c r="K177" s="785">
        <v>45995</v>
      </c>
      <c r="L177" s="356" t="s">
        <v>6398</v>
      </c>
      <c r="M177" s="821" t="s">
        <v>6402</v>
      </c>
      <c r="P177" s="821">
        <v>6</v>
      </c>
      <c r="R177" s="356" t="s">
        <v>6670</v>
      </c>
      <c r="T177" s="821" t="s">
        <v>5577</v>
      </c>
      <c r="U177" s="910">
        <v>45999</v>
      </c>
      <c r="V177" s="821">
        <v>1</v>
      </c>
      <c r="W177" s="821" t="s">
        <v>6</v>
      </c>
      <c r="Y177" s="821">
        <v>10</v>
      </c>
    </row>
    <row r="178" spans="1:29" ht="57.95" hidden="1">
      <c r="A178" s="821">
        <v>210</v>
      </c>
      <c r="B178" s="356" t="s">
        <v>2428</v>
      </c>
      <c r="C178" s="356" t="s">
        <v>2428</v>
      </c>
      <c r="D178" s="356" t="s">
        <v>6671</v>
      </c>
      <c r="E178" s="356" t="s">
        <v>6672</v>
      </c>
      <c r="F178" s="356" t="s">
        <v>6673</v>
      </c>
      <c r="G178" s="821">
        <v>1</v>
      </c>
      <c r="H178" s="356">
        <v>2026</v>
      </c>
      <c r="I178" s="356" t="s">
        <v>4008</v>
      </c>
      <c r="J178" s="356" t="s">
        <v>2525</v>
      </c>
      <c r="K178" s="785">
        <v>45987</v>
      </c>
      <c r="L178" s="822" t="s">
        <v>607</v>
      </c>
      <c r="M178" s="821" t="s">
        <v>5650</v>
      </c>
      <c r="O178" s="821">
        <v>5</v>
      </c>
      <c r="Q178" s="785">
        <v>46002</v>
      </c>
      <c r="R178" s="404" t="s">
        <v>6674</v>
      </c>
      <c r="S178" s="821">
        <v>1</v>
      </c>
      <c r="T178" s="356" t="s">
        <v>5577</v>
      </c>
      <c r="U178" s="910">
        <v>46008</v>
      </c>
      <c r="W178" s="356" t="s">
        <v>1315</v>
      </c>
      <c r="X178" s="356">
        <v>2</v>
      </c>
      <c r="AC178" s="356" t="s">
        <v>5763</v>
      </c>
    </row>
    <row r="179" spans="1:29" ht="43.5" hidden="1">
      <c r="A179" s="821">
        <v>206</v>
      </c>
      <c r="B179" s="356" t="s">
        <v>2594</v>
      </c>
      <c r="C179" s="356" t="s">
        <v>2893</v>
      </c>
      <c r="D179" s="356" t="s">
        <v>6675</v>
      </c>
      <c r="E179" s="356" t="s">
        <v>2341</v>
      </c>
      <c r="F179" s="800" t="s">
        <v>2342</v>
      </c>
      <c r="G179" s="821">
        <v>1</v>
      </c>
      <c r="H179" s="356">
        <v>2026</v>
      </c>
      <c r="I179" s="356" t="s">
        <v>482</v>
      </c>
      <c r="J179" s="356" t="s">
        <v>2525</v>
      </c>
      <c r="K179" s="804">
        <v>46019</v>
      </c>
      <c r="L179" s="822" t="s">
        <v>482</v>
      </c>
      <c r="O179" s="356"/>
      <c r="P179" s="821" t="s">
        <v>583</v>
      </c>
      <c r="S179" s="356"/>
      <c r="T179" s="821" t="s">
        <v>583</v>
      </c>
      <c r="U179" s="910">
        <v>46009</v>
      </c>
      <c r="V179" s="356"/>
      <c r="W179" s="356"/>
      <c r="Y179" s="356"/>
      <c r="Z179" s="356" t="s">
        <v>6676</v>
      </c>
      <c r="AB179" s="805" t="s">
        <v>4689</v>
      </c>
      <c r="AC179" s="356" t="s">
        <v>6677</v>
      </c>
    </row>
    <row r="180" spans="1:29" ht="57.95" hidden="1">
      <c r="A180" s="821">
        <v>145</v>
      </c>
      <c r="B180" s="356" t="s">
        <v>2901</v>
      </c>
      <c r="C180" s="356" t="s">
        <v>42</v>
      </c>
      <c r="D180" s="356" t="s">
        <v>2208</v>
      </c>
      <c r="E180" s="356" t="s">
        <v>6678</v>
      </c>
      <c r="F180" s="356" t="s">
        <v>6679</v>
      </c>
      <c r="G180" s="821">
        <v>2</v>
      </c>
      <c r="H180" s="356">
        <v>2026</v>
      </c>
      <c r="I180" s="356" t="s">
        <v>185</v>
      </c>
      <c r="J180" s="356" t="s">
        <v>2525</v>
      </c>
      <c r="K180" s="356"/>
      <c r="L180" s="822" t="s">
        <v>1167</v>
      </c>
      <c r="O180" s="356"/>
      <c r="S180" s="356"/>
      <c r="T180" s="821" t="s">
        <v>583</v>
      </c>
      <c r="V180" s="356"/>
      <c r="W180" s="356"/>
      <c r="Y180" s="356"/>
    </row>
    <row r="181" spans="1:29" ht="43.5" hidden="1">
      <c r="B181" s="356" t="s">
        <v>263</v>
      </c>
      <c r="C181" s="356" t="s">
        <v>5896</v>
      </c>
      <c r="D181" s="356" t="s">
        <v>6680</v>
      </c>
      <c r="E181" s="356" t="s">
        <v>2331</v>
      </c>
      <c r="F181" s="800" t="s">
        <v>2332</v>
      </c>
      <c r="G181" s="821">
        <v>2</v>
      </c>
      <c r="H181" s="356">
        <v>2026</v>
      </c>
      <c r="I181" s="356" t="s">
        <v>6175</v>
      </c>
      <c r="J181" s="356" t="s">
        <v>2525</v>
      </c>
      <c r="L181" s="822" t="s">
        <v>1167</v>
      </c>
      <c r="R181" s="405" t="s">
        <v>6131</v>
      </c>
      <c r="T181" s="821" t="s">
        <v>583</v>
      </c>
      <c r="Z181" s="356" t="s">
        <v>6266</v>
      </c>
    </row>
    <row r="182" spans="1:29" ht="57.95" hidden="1">
      <c r="B182" s="356" t="s">
        <v>263</v>
      </c>
      <c r="C182" s="356" t="s">
        <v>5896</v>
      </c>
      <c r="D182" s="356" t="s">
        <v>2343</v>
      </c>
      <c r="E182" s="356" t="s">
        <v>2344</v>
      </c>
      <c r="F182" s="356" t="s">
        <v>2345</v>
      </c>
      <c r="G182" s="821">
        <v>2</v>
      </c>
      <c r="H182" s="356">
        <v>2026</v>
      </c>
      <c r="I182" s="356" t="s">
        <v>6264</v>
      </c>
      <c r="J182" s="356" t="s">
        <v>2525</v>
      </c>
      <c r="L182" s="822" t="s">
        <v>1167</v>
      </c>
      <c r="R182" s="405" t="s">
        <v>6265</v>
      </c>
      <c r="T182" s="821" t="s">
        <v>583</v>
      </c>
      <c r="Z182" s="356" t="s">
        <v>6266</v>
      </c>
    </row>
    <row r="183" spans="1:29" ht="43.5" hidden="1">
      <c r="B183" s="356" t="s">
        <v>2901</v>
      </c>
      <c r="C183" s="356" t="s">
        <v>5896</v>
      </c>
      <c r="D183" s="356" t="s">
        <v>6681</v>
      </c>
      <c r="E183" s="356" t="s">
        <v>2320</v>
      </c>
      <c r="G183" s="821">
        <v>2</v>
      </c>
      <c r="H183" s="356">
        <v>2026</v>
      </c>
      <c r="I183" s="356" t="s">
        <v>1175</v>
      </c>
      <c r="J183" s="356" t="s">
        <v>6682</v>
      </c>
      <c r="L183" s="822" t="s">
        <v>1167</v>
      </c>
      <c r="R183" s="405" t="s">
        <v>5900</v>
      </c>
      <c r="T183" s="821" t="s">
        <v>5577</v>
      </c>
      <c r="Y183" s="821">
        <v>99</v>
      </c>
      <c r="AC183" s="356" t="s">
        <v>6192</v>
      </c>
    </row>
    <row r="184" spans="1:29" ht="29.1" hidden="1">
      <c r="B184" s="356" t="s">
        <v>42</v>
      </c>
      <c r="C184" s="356" t="s">
        <v>6683</v>
      </c>
      <c r="D184" s="356" t="s">
        <v>2333</v>
      </c>
      <c r="E184" s="356" t="s">
        <v>6173</v>
      </c>
      <c r="F184" s="356" t="s">
        <v>6174</v>
      </c>
      <c r="G184" s="356">
        <v>1</v>
      </c>
      <c r="H184" s="356">
        <v>2026</v>
      </c>
      <c r="I184" s="356" t="s">
        <v>6175</v>
      </c>
      <c r="J184" s="356" t="s">
        <v>2525</v>
      </c>
      <c r="K184" s="804">
        <v>45989</v>
      </c>
      <c r="L184" s="356" t="s">
        <v>6175</v>
      </c>
      <c r="M184" s="356" t="s">
        <v>5650</v>
      </c>
      <c r="N184" s="356"/>
      <c r="O184" s="821">
        <v>11</v>
      </c>
      <c r="P184" s="356"/>
      <c r="S184" s="356"/>
      <c r="T184" s="356" t="s">
        <v>6684</v>
      </c>
      <c r="V184" s="356"/>
      <c r="W184" s="356"/>
      <c r="Y184" s="356"/>
    </row>
    <row r="185" spans="1:29" hidden="1">
      <c r="B185" s="356" t="s">
        <v>704</v>
      </c>
      <c r="C185" s="356" t="s">
        <v>2675</v>
      </c>
      <c r="D185" s="356" t="s">
        <v>6281</v>
      </c>
      <c r="F185" s="356" t="s">
        <v>6282</v>
      </c>
      <c r="G185" s="821">
        <v>1</v>
      </c>
      <c r="J185" s="356" t="s">
        <v>2525</v>
      </c>
      <c r="L185" s="822" t="s">
        <v>1634</v>
      </c>
      <c r="T185" s="822" t="s">
        <v>5773</v>
      </c>
    </row>
  </sheetData>
  <autoFilter ref="A2:AD185" xr:uid="{5E3FEF63-1C79-4F3C-8205-242F7C50336E}">
    <filterColumn colId="1">
      <filters>
        <filter val="AYO Kasir"/>
      </filters>
    </filterColumn>
  </autoFilter>
  <dataValidations count="6">
    <dataValidation type="list" allowBlank="1" showInputMessage="1" showErrorMessage="1" sqref="J174 J182:J183 J185:J1048576 J3:J122" xr:uid="{7C1A1451-CB19-4B2A-86B0-076C1393A612}">
      <formula1>"New, Enhancement, Bugs, Compliance, Carry Over"</formula1>
    </dataValidation>
    <dataValidation type="list" allowBlank="1" showInputMessage="1" showErrorMessage="1" sqref="W177 W174 W179:W183 W185:W1048576 W3:W122" xr:uid="{4E4E235E-328E-49C0-8744-37F4AEDCAABD}">
      <formula1>"Yes, No"</formula1>
    </dataValidation>
    <dataValidation type="list" allowBlank="1" showInputMessage="1" showErrorMessage="1" sqref="M165:N165 M126:N132 N116:N122 N48:N64 N97:N99 N102:N114 M144 M146 M150 M153:M154 M141:M142 N4:N37 Q177 Q185:Q1048576 M174:N174 Q174 Q179:Q183 M177:N183 M185:N1048576 Q3:Q21 M73:M122 M148 Q23:Q122 M3:M70" xr:uid="{E031142C-49BC-4106-964A-B56B2A878B80}">
      <formula1>"High, Medium, Low"</formula1>
    </dataValidation>
    <dataValidation type="list" allowBlank="1" showInputMessage="1" showErrorMessage="1" sqref="V174 V177:V183 V185:V1048576 V3:V122" xr:uid="{EA37AD13-B3AA-4619-9C6C-8A0E4647C27C}">
      <formula1>"0, 1, 2, 3, 4, 5, 6, 7, 8, 9, 10, 11, 12"</formula1>
    </dataValidation>
    <dataValidation type="list" allowBlank="1" showInputMessage="1" showErrorMessage="1" sqref="H103:H122 H3:H98" xr:uid="{EAA28B98-9E2B-40DB-B945-4643D32CB940}">
      <formula1>"2026, 2027,2025"</formula1>
    </dataValidation>
    <dataValidation type="list" allowBlank="1" showInputMessage="1" showErrorMessage="1" sqref="H99:H102 H182:H183 G174 G178:G183 G185:I1048576 G3:G122" xr:uid="{D0E51620-1FAD-4DD9-83B1-965EAC46D3A4}">
      <formula1>"1, 2, 3, 4, 5, 6, 7, 8, 9, 10, 11, 12"</formula1>
    </dataValidation>
  </dataValidations>
  <hyperlinks>
    <hyperlink ref="AB98" r:id="rId1" xr:uid="{71213DF4-8B9C-4AEA-B096-5119F89A0845}"/>
    <hyperlink ref="AB64" r:id="rId2" xr:uid="{7CF29AC4-0912-46F1-9EBD-F5371CEA6FAA}"/>
    <hyperlink ref="AB49" r:id="rId3" xr:uid="{E3921FB1-B908-443A-91E2-D28681CAD436}"/>
    <hyperlink ref="AB146" r:id="rId4" xr:uid="{A28C2A30-DB80-4C67-9A34-F106A0EF443D}"/>
    <hyperlink ref="AB147" r:id="rId5" xr:uid="{46C44074-06FA-40EA-95D6-8FE957287447}"/>
    <hyperlink ref="AB148" r:id="rId6" xr:uid="{E9A05DA1-86B8-498B-8DDB-A4BDCEC5C1B3}"/>
    <hyperlink ref="AB150" r:id="rId7" xr:uid="{CCEBBCDE-DD0B-4C0B-B76F-CA0A99F854D5}"/>
    <hyperlink ref="AB151" r:id="rId8" xr:uid="{CF96D945-975A-4894-9902-9156FA5DA381}"/>
    <hyperlink ref="AB162" r:id="rId9" xr:uid="{32238D2D-FF72-44CD-A7E4-5C21BB3831CB}"/>
    <hyperlink ref="AB152" r:id="rId10" xr:uid="{C11AEA81-8B63-431F-A68C-189655FB9B2E}"/>
    <hyperlink ref="AB153" r:id="rId11" xr:uid="{AB88FD46-2F50-41CB-AB1B-02990BD58F07}"/>
    <hyperlink ref="AB124" r:id="rId12" xr:uid="{B6B31EC6-1E14-4550-B787-4D06132D9B11}"/>
    <hyperlink ref="AB36" r:id="rId13" xr:uid="{C45F5FB2-C2C2-4DB3-B854-D4080DC03E01}"/>
    <hyperlink ref="AB172" r:id="rId14" display="https://pmicloud.sharepoint.com/:p:/r/teams/Comm.Deployment-Deployment-ID/Shared Documents/00. COMM_DEPLOYMENT/06. SPRINT/Sprint 2026/BRD 2026/Sprint 1 2026 - B2B - Toko, Principal, CITA, MITA, Mitra, Mitra Order/AYO Toko SFP - Able to download PDF Faktur Pajak.pptx?d=w2591ab1de4df44b99f526b409ded5971&amp;csf=1&amp;web=1&amp;e=N7bfum" xr:uid="{FD44AF6D-A1FD-448F-ADB6-85B511E30B76}"/>
    <hyperlink ref="AB128" r:id="rId15" xr:uid="{4E4D2197-2E29-4A38-9F3A-94FA0DD10996}"/>
    <hyperlink ref="AB179" r:id="rId16" display="https://pmicloud.sharepoint.com/:p:/r/teams/Comm.Deployment-Deployment-ID/Shared Documents/00. COMM_DEPLOYMENT/06. SPRINT/Sprint 2026/BRD 2026/Sprint 1 2026 - B2B - Toko, Principal, CITA, MITA, Mitra, Mitra Order/AYO Toko SFP - Simplify and faster update invoice status (for manual transfer payment).pptx?d=w86437c9b948b4ebc84c4fa8833dc128a&amp;csf=1&amp;web=1&amp;e=1kecec" xr:uid="{53D51E9F-D003-43FE-A254-105255E7F946}"/>
    <hyperlink ref="AB173" r:id="rId17" display="https://pmicloud.sharepoint.com/:p:/r/teams/Comm.Deployment-Deployment-ID/Shared Documents/00. COMM_DEPLOYMENT/06. SPRINT/Sprint 2026/BRD 2026/Sprint 1 2026 - Others/BRD SMB Next Level 2026 - Nov%2725.pptx?d=wb7dbb538d3db4def852d01587bc791c9&amp;csf=1&amp;web=1&amp;e=iOx1Q6" xr:uid="{05F9646B-65DF-4612-B19F-2720BF47359B}"/>
    <hyperlink ref="AB101" r:id="rId18" xr:uid="{20499700-868F-4733-89D8-7B3B1341BEF4}"/>
    <hyperlink ref="AB96" r:id="rId19" xr:uid="{CF6148BE-5E96-4E14-97D4-6983C2EA9FFC}"/>
    <hyperlink ref="AB100" r:id="rId20" xr:uid="{A431D484-FCC5-4D31-8A92-75EB6AF8F744}"/>
    <hyperlink ref="AB144" r:id="rId21" xr:uid="{7281E7AB-1471-4FE3-BB7B-130B6DCC281C}"/>
    <hyperlink ref="AB141" r:id="rId22" xr:uid="{C1AAF2AB-F0B1-48C9-8703-536A8D5B9328}"/>
    <hyperlink ref="AB115" r:id="rId23" xr:uid="{EDB0988F-F645-48CC-AEDC-9DE5DAF64717}"/>
    <hyperlink ref="AB143" r:id="rId24" xr:uid="{4CA9D209-6015-4E98-A8DA-4FCB8376F745}"/>
    <hyperlink ref="AB142" r:id="rId25" xr:uid="{9B1B659E-8849-4832-A64C-2276258D6AED}"/>
    <hyperlink ref="AB21" r:id="rId26" xr:uid="{DBC5A033-5126-4573-AED5-7026CF749C96}"/>
    <hyperlink ref="AB138" r:id="rId27" display="../../../:p:/g/personal/rtjandra_pmintl_net/IQDUoUxURce9Qb4UYHrNfREBAViPfuYnlTZa2O0a-Hp0X-U?e=9BTmxK" xr:uid="{BAD3B731-230E-498C-B964-D4BAF3098F06}"/>
    <hyperlink ref="AB137" r:id="rId28" display="../../../:p:/g/personal/rtjandra_pmintl_net/IQDwepYzlGFDRpDhVq3JYbHuASpuytPI_lhvGQ5lsgOr8xE?e=xBNvMD" xr:uid="{F27B2291-317E-45F6-AB44-B8D63186A0B2}"/>
    <hyperlink ref="AB139" r:id="rId29" display="../../../:p:/g/personal/rtjandra_pmintl_net/IQDFSp63kDyZS4wql7QqyO1bARaTLRmrR4_CxBmHGxMA6-c?e=1UCxsg" xr:uid="{A6524F66-6FF4-4F36-9B0D-7CEAF721D806}"/>
    <hyperlink ref="AB140" r:id="rId30" display="../../../:p:/g/personal/rtjandra_pmintl_net/IQBuyJQhBQY4R42im3OmVGcIAQ-0gJagvAIcJqagRmbFcOo?e=JQ90re" xr:uid="{D291211A-AA94-4FAA-8FBB-6AB405BDFCD7}"/>
    <hyperlink ref="AB167" r:id="rId31" display="https://pmicloud.sharepoint.com/:p:/r/teams/Comm.Deployment-Deployment-ID/Shared Documents/00. COMM_DEPLOYMENT/06. SPRINT/Sprint 2026/BRD 2026/Sprint 1 2026 - OSEM/OSEM BRD Sprint 1 - rev 1 Des 2025.pptx?d=wbaaf3eb13ecd42e48b1e9bbba6cf2008&amp;csf=1&amp;web=1&amp;e=9b60UI" xr:uid="{11D995F1-572A-49F2-A6FC-BD5D41FD0FD2}"/>
    <hyperlink ref="AB149" r:id="rId32" display="https://pmicloud.sharepoint.com/:p:/r/teams/Comm.Deployment-Deployment-ID/Shared Documents/00. COMM_DEPLOYMENT/06. SPRINT/Sprint 2026/BRD 2026/Sprint 1 2026 - OSEM/OSEM BRD Sprint 1 - rev 1 Des 2025.pptx?d=wbaaf3eb13ecd42e48b1e9bbba6cf2008&amp;csf=1&amp;web=1&amp;e=9b60UI" xr:uid="{1110EEBC-121C-4CF0-9B82-5F5C2805656D}"/>
    <hyperlink ref="AB23" r:id="rId33" display="https://pmicloud.sharepoint.com/:p:/r/teams/Comm.Deployment-Deployment-ID/Shared Documents/00. COMM_DEPLOYMENT/06. SPRINT/Sprint 2026/BRD 2026/Sprint 1 2026 - B2B - Toko, Principal, CITA, MITA, Mitra, Mitra Order/BRD -  External User Logging - AYO Principal 2.0.pptx?d=w981e3404984d4773a54d584b6159a919&amp;csf=1&amp;web=1&amp;e=mOuiR9" xr:uid="{B671C407-0C9A-40C5-9E11-DDE12347CD6F}"/>
    <hyperlink ref="AB22" r:id="rId34" display="https://pmicloud.sharepoint.com/:p:/r/teams/Comm.Deployment-Deployment-ID/Shared Documents/00. COMM_DEPLOYMENT/06. SPRINT/Sprint 2026/BRD 2026/Sprint 1 2026 - B2B - Toko, Principal, CITA, MITA, Mitra, Mitra Order/BRD -  Gemini AI UX Improvement .pptx?d=w1dd0587882c4499ab9478f4c71a1ea84&amp;csf=1&amp;web=1&amp;e=CnlHb1" xr:uid="{47BCCF76-91D4-447D-9860-A317DE4CE0FF}"/>
    <hyperlink ref="R30" r:id="rId35" xr:uid="{DC925DB1-6E13-44B1-9CD2-B0E25BEBDDE9}"/>
    <hyperlink ref="R130" r:id="rId36" xr:uid="{288844E1-EAE2-41FE-8F4D-FD20083B7B9E}"/>
    <hyperlink ref="R131" r:id="rId37" xr:uid="{1F12F4CA-BE1B-4B18-88B2-6AE0C17614E3}"/>
    <hyperlink ref="R128" r:id="rId38" xr:uid="{EF7AD189-8A8D-453A-9532-6D458A5024D4}"/>
    <hyperlink ref="R127" r:id="rId39" xr:uid="{F214C7F5-C318-4B04-805A-7CED90AB816A}"/>
    <hyperlink ref="R159" r:id="rId40" display="https://jira.app.pconnect.biz/browse/CDE-39470" xr:uid="{894021D6-3560-4C31-A653-1FF46759DFEF}"/>
    <hyperlink ref="R160" r:id="rId41" display="https://jira.app.pconnect.biz/browse/CDE-23024" xr:uid="{DD974AE9-0220-4789-A60B-4D3AC1DB35DF}"/>
    <hyperlink ref="R161" r:id="rId42" display="https://jira.app.pconnect.biz/browse/CDE-40295" xr:uid="{D8DB99C4-055F-49F6-A4A9-B32B1205D5A6}"/>
    <hyperlink ref="R138" r:id="rId43" display="https://jira.app.pconnect.biz/browse/CDE-43847" xr:uid="{4E46A6B7-67FF-45AF-B944-25D0C686D3EC}"/>
    <hyperlink ref="R140" r:id="rId44" display="https://jira.app.pconnect.biz/browse/CDE-43299" xr:uid="{F46288FC-6A05-404C-9E48-DD9A9C4930DC}"/>
    <hyperlink ref="R178" r:id="rId45" display="https://jira.app.pconnect.biz/browse/CDE-43656" xr:uid="{5E40D75A-C0FF-44E6-BDA6-38D5BFDE40F9}"/>
    <hyperlink ref="R7" r:id="rId46" display="https://jira.app.pconnect.biz/browse/CDE-39299" xr:uid="{443AAC3B-2796-4C50-B7A0-2871CC31D39B}"/>
    <hyperlink ref="R8" r:id="rId47" display="https://jira.app.pconnect.biz/browse/CDE-37756" xr:uid="{65407A59-C212-4CD4-B731-D69D54649156}"/>
    <hyperlink ref="R9" r:id="rId48" display="https://jira.app.pconnect.biz/browse/CDE-39331" xr:uid="{8E604C88-06E3-4DB9-B0C7-6A5EF7045951}"/>
    <hyperlink ref="R120" r:id="rId49" display="https://jira.app.pconnect.biz/browse/CDE-39333" xr:uid="{06E7AB93-2870-4F86-8D76-66B8A7A9C051}"/>
    <hyperlink ref="R121" r:id="rId50" display="https://jira.app.pconnect.biz/browse/CDE-39333" xr:uid="{0516AC27-4CEA-485D-8C6D-B288556AB25B}"/>
    <hyperlink ref="R122" r:id="rId51" display="https://jira.app.pconnect.biz/browse/CDE-44886" xr:uid="{83A61CDE-CCBD-4E1C-8F86-02C46305448B}"/>
    <hyperlink ref="R11" r:id="rId52" display="https://jira.app.pconnect.biz/browse/CDE-44902" xr:uid="{2350642A-6853-484D-8C89-E4426B5F0A6A}"/>
    <hyperlink ref="R12" r:id="rId53" display="https://jira.app.pconnect.biz/browse/CDE-44903" xr:uid="{041856A3-53D0-46F4-BD64-5840F669AD6C}"/>
    <hyperlink ref="R14" r:id="rId54" display="https://jira.app.pconnect.biz/browse/CDE-44899" xr:uid="{2805A51D-3693-4AE3-9589-F18B6DC8BF42}"/>
    <hyperlink ref="R97" r:id="rId55" display="https://jira.app.pconnect.biz/browse/CDE-44887" xr:uid="{3180C9E2-1E6F-48B0-87AF-907CCD5C3815}"/>
    <hyperlink ref="R42" r:id="rId56" display="https://jira.app.pconnect.biz/browse/CDE-44978" xr:uid="{D6E58915-1912-4DC9-8BB9-5E5DA884276D}"/>
    <hyperlink ref="R31" r:id="rId57" xr:uid="{15EE06ED-5C6B-48EA-AC93-A066BFAD3A4B}"/>
    <hyperlink ref="R16" r:id="rId58" display="https://jira.app.pconnect.biz/browse/CDE-44901" xr:uid="{5EDDC1F6-36E5-4C4E-A712-51C3523BB430}"/>
    <hyperlink ref="R181" r:id="rId59" xr:uid="{9D200475-C311-4307-A4AE-8DDF9CBA367E}"/>
    <hyperlink ref="R182" r:id="rId60" xr:uid="{63CFB452-CFBB-4208-92B2-76BF8B677AC9}"/>
    <hyperlink ref="R183" r:id="rId61" xr:uid="{1F18FE6E-9EB7-4CF6-83F9-FCF53579801B}"/>
    <hyperlink ref="R126" r:id="rId62" display="https://jira.app.pconnect.biz/browse/CDE-46362 (FE - News + Testimony)" xr:uid="{2F7AC96D-5773-4EDE-ACF7-74A0DA836CA4}"/>
    <hyperlink ref="AB95" r:id="rId63" xr:uid="{350AB2AC-0B37-439E-9809-EC763D17E33B}"/>
  </hyperlinks>
  <pageMargins left="0.7" right="0.7" top="0.75" bottom="0.75" header="0.3" footer="0.3"/>
  <legacyDrawing r:id="rId64"/>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AEB7C-9720-4C7B-90BA-CA22D28A453E}">
  <sheetPr codeName="Sheet52"/>
  <dimension ref="A1:B13"/>
  <sheetViews>
    <sheetView workbookViewId="0"/>
  </sheetViews>
  <sheetFormatPr defaultColWidth="70.42578125" defaultRowHeight="14.45"/>
  <cols>
    <col min="1" max="2" width="15.5703125" style="80" bestFit="1" customWidth="1"/>
    <col min="3" max="3" width="6.5703125" style="80" bestFit="1" customWidth="1"/>
    <col min="4" max="5" width="5.42578125" style="80" bestFit="1" customWidth="1"/>
    <col min="6" max="6" width="9.42578125" style="80" bestFit="1" customWidth="1"/>
    <col min="7" max="16384" width="70.42578125" style="80"/>
  </cols>
  <sheetData>
    <row r="1" spans="1:2" ht="29.1">
      <c r="A1" s="1053" t="s">
        <v>2149</v>
      </c>
      <c r="B1" s="80" t="s">
        <v>2318</v>
      </c>
    </row>
    <row r="3" spans="1:2">
      <c r="A3" s="1053" t="s">
        <v>6685</v>
      </c>
    </row>
    <row r="4" spans="1:2">
      <c r="A4" s="1053" t="s">
        <v>2145</v>
      </c>
      <c r="B4" s="80" t="s">
        <v>2150</v>
      </c>
    </row>
    <row r="5" spans="1:2">
      <c r="A5" s="80" t="s">
        <v>101</v>
      </c>
      <c r="B5" s="80">
        <v>19</v>
      </c>
    </row>
    <row r="6" spans="1:2">
      <c r="A6" s="80" t="s">
        <v>222</v>
      </c>
      <c r="B6" s="80">
        <v>8</v>
      </c>
    </row>
    <row r="7" spans="1:2">
      <c r="A7" s="80" t="s">
        <v>2170</v>
      </c>
      <c r="B7" s="80">
        <v>5</v>
      </c>
    </row>
    <row r="8" spans="1:2">
      <c r="A8" s="80" t="s">
        <v>42</v>
      </c>
      <c r="B8" s="80">
        <v>11</v>
      </c>
    </row>
    <row r="9" spans="1:2">
      <c r="A9" s="80" t="s">
        <v>263</v>
      </c>
      <c r="B9" s="80">
        <v>13</v>
      </c>
    </row>
    <row r="10" spans="1:2">
      <c r="A10" s="80" t="s">
        <v>2901</v>
      </c>
      <c r="B10" s="80">
        <v>1</v>
      </c>
    </row>
    <row r="11" spans="1:2">
      <c r="A11" s="80" t="s">
        <v>94</v>
      </c>
      <c r="B11" s="80">
        <v>5</v>
      </c>
    </row>
    <row r="12" spans="1:2">
      <c r="A12" s="80" t="s">
        <v>985</v>
      </c>
      <c r="B12" s="80">
        <v>58</v>
      </c>
    </row>
    <row r="13" spans="1:2">
      <c r="A13" s="80" t="s">
        <v>2169</v>
      </c>
      <c r="B13" s="80">
        <v>120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F6163-C6BD-4B38-9B24-21ECFDA5F341}">
  <sheetPr codeName="Sheet53"/>
  <dimension ref="A1:AA209"/>
  <sheetViews>
    <sheetView topLeftCell="B1" zoomScale="90" workbookViewId="0">
      <selection activeCell="E150" sqref="E150"/>
    </sheetView>
  </sheetViews>
  <sheetFormatPr defaultColWidth="8.5703125" defaultRowHeight="14.45"/>
  <cols>
    <col min="1" max="1" width="8.5703125" style="821"/>
    <col min="2" max="2" width="14.5703125" style="356" bestFit="1" customWidth="1"/>
    <col min="3" max="3" width="13.5703125" style="356" customWidth="1"/>
    <col min="4" max="4" width="20.5703125" style="356" customWidth="1"/>
    <col min="5" max="5" width="39.42578125" style="356" customWidth="1"/>
    <col min="6" max="6" width="35.42578125" style="356" customWidth="1"/>
    <col min="7" max="7" width="19.42578125" style="821" customWidth="1"/>
    <col min="8" max="8" width="10.5703125" style="821" bestFit="1" customWidth="1"/>
    <col min="9" max="9" width="17.5703125" style="356" customWidth="1"/>
    <col min="10" max="10" width="17.42578125" style="356" customWidth="1"/>
    <col min="11" max="11" width="18.42578125" style="824" bestFit="1" customWidth="1"/>
    <col min="12" max="12" width="14.5703125" style="821" customWidth="1"/>
    <col min="13" max="13" width="17" style="821" bestFit="1" customWidth="1"/>
    <col min="14" max="14" width="16.42578125" style="821" bestFit="1" customWidth="1"/>
    <col min="15" max="15" width="17" style="821" customWidth="1"/>
    <col min="16" max="16" width="16" style="356" bestFit="1" customWidth="1"/>
    <col min="17" max="17" width="16.5703125" style="356" customWidth="1"/>
    <col min="18" max="18" width="22.5703125" style="821" bestFit="1" customWidth="1"/>
    <col min="19" max="19" width="22" style="356" bestFit="1" customWidth="1"/>
    <col min="20" max="20" width="17.5703125" style="821" customWidth="1"/>
    <col min="21" max="21" width="12.42578125" style="821" customWidth="1"/>
    <col min="22" max="22" width="14" style="356" bestFit="1" customWidth="1"/>
    <col min="23" max="23" width="19.42578125" style="821" bestFit="1" customWidth="1"/>
    <col min="24" max="24" width="22.42578125" style="356" bestFit="1" customWidth="1"/>
    <col min="25" max="25" width="8.5703125" style="356"/>
    <col min="26" max="26" width="13" style="356" customWidth="1"/>
    <col min="27" max="27" width="21.5703125" style="356" customWidth="1"/>
    <col min="28" max="16384" width="8.5703125" style="356"/>
  </cols>
  <sheetData>
    <row r="1" spans="1:27" s="812" customFormat="1" ht="10.5">
      <c r="A1" s="806"/>
      <c r="B1" s="806" t="s">
        <v>2406</v>
      </c>
      <c r="C1" s="806" t="s">
        <v>2406</v>
      </c>
      <c r="D1" s="806" t="s">
        <v>2751</v>
      </c>
      <c r="E1" s="806" t="s">
        <v>2406</v>
      </c>
      <c r="F1" s="806" t="s">
        <v>2406</v>
      </c>
      <c r="G1" s="806" t="s">
        <v>2406</v>
      </c>
      <c r="H1" s="806" t="s">
        <v>2406</v>
      </c>
      <c r="I1" s="806" t="s">
        <v>2406</v>
      </c>
      <c r="J1" s="806" t="s">
        <v>2406</v>
      </c>
      <c r="K1" s="807" t="s">
        <v>2752</v>
      </c>
      <c r="L1" s="808" t="s">
        <v>2752</v>
      </c>
      <c r="M1" s="808" t="s">
        <v>2753</v>
      </c>
      <c r="N1" s="809" t="s">
        <v>2754</v>
      </c>
      <c r="O1" s="810" t="s">
        <v>5771</v>
      </c>
      <c r="P1" s="808" t="s">
        <v>2752</v>
      </c>
      <c r="Q1" s="808" t="s">
        <v>2752</v>
      </c>
      <c r="R1" s="808" t="s">
        <v>2752</v>
      </c>
      <c r="S1" s="811" t="s">
        <v>694</v>
      </c>
      <c r="T1" s="811" t="s">
        <v>694</v>
      </c>
      <c r="U1" s="811" t="s">
        <v>694</v>
      </c>
      <c r="V1" s="811" t="s">
        <v>694</v>
      </c>
      <c r="W1" s="811" t="s">
        <v>694</v>
      </c>
      <c r="X1" s="811" t="s">
        <v>694</v>
      </c>
    </row>
    <row r="2" spans="1:27" s="820" customFormat="1" ht="29.1">
      <c r="A2" s="813" t="s">
        <v>6</v>
      </c>
      <c r="B2" s="813" t="s">
        <v>2145</v>
      </c>
      <c r="C2" s="813" t="s">
        <v>2571</v>
      </c>
      <c r="D2" s="813" t="s">
        <v>2147</v>
      </c>
      <c r="E2" s="813" t="s">
        <v>6384</v>
      </c>
      <c r="F2" s="813" t="s">
        <v>10</v>
      </c>
      <c r="G2" s="813" t="s">
        <v>3825</v>
      </c>
      <c r="H2" s="813" t="s">
        <v>6385</v>
      </c>
      <c r="I2" s="813" t="s">
        <v>2737</v>
      </c>
      <c r="J2" s="813" t="s">
        <v>2422</v>
      </c>
      <c r="K2" s="814" t="s">
        <v>2759</v>
      </c>
      <c r="L2" s="815" t="s">
        <v>2760</v>
      </c>
      <c r="M2" s="815" t="s">
        <v>6386</v>
      </c>
      <c r="N2" s="816" t="s">
        <v>2149</v>
      </c>
      <c r="O2" s="817" t="s">
        <v>2762</v>
      </c>
      <c r="P2" s="815" t="s">
        <v>2763</v>
      </c>
      <c r="Q2" s="815" t="s">
        <v>2764</v>
      </c>
      <c r="R2" s="815" t="s">
        <v>2765</v>
      </c>
      <c r="S2" s="818" t="s">
        <v>2768</v>
      </c>
      <c r="T2" s="818" t="s">
        <v>2769</v>
      </c>
      <c r="U2" s="818" t="s">
        <v>2770</v>
      </c>
      <c r="V2" s="818" t="s">
        <v>2771</v>
      </c>
      <c r="W2" s="818" t="s">
        <v>4147</v>
      </c>
      <c r="X2" s="818" t="s">
        <v>2774</v>
      </c>
      <c r="Y2" s="819" t="s">
        <v>997</v>
      </c>
      <c r="Z2" s="820" t="s">
        <v>2369</v>
      </c>
      <c r="AA2" s="820" t="s">
        <v>999</v>
      </c>
    </row>
    <row r="3" spans="1:27" ht="103.5" customHeight="1">
      <c r="A3" s="821">
        <v>1</v>
      </c>
      <c r="B3" s="356" t="s">
        <v>1872</v>
      </c>
      <c r="C3" s="356" t="s">
        <v>6686</v>
      </c>
      <c r="D3" s="356" t="s">
        <v>6687</v>
      </c>
      <c r="E3" s="822" t="s">
        <v>6688</v>
      </c>
      <c r="F3" s="823" t="s">
        <v>1066</v>
      </c>
      <c r="G3" s="821">
        <v>1</v>
      </c>
      <c r="H3" s="821">
        <v>2026</v>
      </c>
      <c r="I3" s="356" t="s">
        <v>6390</v>
      </c>
      <c r="J3" s="356" t="s">
        <v>2821</v>
      </c>
      <c r="K3" s="824">
        <v>45970</v>
      </c>
      <c r="L3" s="821" t="s">
        <v>3337</v>
      </c>
      <c r="M3" s="821" t="s">
        <v>5447</v>
      </c>
      <c r="O3" s="821">
        <v>11</v>
      </c>
      <c r="Y3" s="356" t="s">
        <v>2525</v>
      </c>
    </row>
    <row r="4" spans="1:27" ht="144.94999999999999">
      <c r="A4" s="821">
        <v>2</v>
      </c>
      <c r="B4" s="356" t="s">
        <v>1872</v>
      </c>
      <c r="C4" s="356" t="s">
        <v>6686</v>
      </c>
      <c r="D4" s="356" t="s">
        <v>6687</v>
      </c>
      <c r="E4" s="356" t="s">
        <v>4516</v>
      </c>
      <c r="F4" s="356" t="s">
        <v>3729</v>
      </c>
      <c r="G4" s="821">
        <v>1</v>
      </c>
      <c r="H4" s="821">
        <v>2026</v>
      </c>
      <c r="I4" s="356" t="s">
        <v>6689</v>
      </c>
      <c r="J4" s="356" t="s">
        <v>2821</v>
      </c>
      <c r="K4" s="824">
        <v>45985</v>
      </c>
      <c r="L4" s="821" t="s">
        <v>3337</v>
      </c>
      <c r="M4" s="821" t="s">
        <v>5447</v>
      </c>
      <c r="O4" s="821">
        <v>12</v>
      </c>
      <c r="Y4" s="356" t="s">
        <v>2525</v>
      </c>
    </row>
    <row r="5" spans="1:27" ht="130.5">
      <c r="A5" s="821">
        <v>3</v>
      </c>
      <c r="B5" s="356" t="s">
        <v>101</v>
      </c>
      <c r="C5" s="356" t="s">
        <v>101</v>
      </c>
      <c r="D5" s="356" t="s">
        <v>6505</v>
      </c>
      <c r="E5" s="356" t="s">
        <v>2315</v>
      </c>
      <c r="F5" s="356" t="s">
        <v>2316</v>
      </c>
      <c r="G5" s="821">
        <v>1</v>
      </c>
      <c r="H5" s="821">
        <v>2026</v>
      </c>
      <c r="I5" s="356" t="s">
        <v>6225</v>
      </c>
      <c r="J5" s="356" t="s">
        <v>2821</v>
      </c>
      <c r="L5" s="821" t="s">
        <v>1213</v>
      </c>
      <c r="N5" s="821">
        <v>18</v>
      </c>
      <c r="O5" s="821">
        <v>18</v>
      </c>
      <c r="Y5" s="356" t="s">
        <v>2525</v>
      </c>
      <c r="Z5" s="825" t="s">
        <v>2369</v>
      </c>
      <c r="AA5" s="356" t="s">
        <v>6226</v>
      </c>
    </row>
    <row r="6" spans="1:27" ht="72.599999999999994">
      <c r="A6" s="821">
        <v>4</v>
      </c>
      <c r="B6" s="356" t="s">
        <v>30</v>
      </c>
      <c r="C6" s="356" t="s">
        <v>30</v>
      </c>
      <c r="D6" s="356" t="s">
        <v>2163</v>
      </c>
      <c r="E6" s="356" t="s">
        <v>6644</v>
      </c>
      <c r="F6" s="356" t="s">
        <v>6645</v>
      </c>
      <c r="G6" s="821">
        <v>1</v>
      </c>
      <c r="H6" s="821">
        <v>2026</v>
      </c>
      <c r="I6" s="356" t="s">
        <v>6247</v>
      </c>
      <c r="J6" s="356" t="s">
        <v>2821</v>
      </c>
      <c r="K6" s="824" t="s">
        <v>5142</v>
      </c>
      <c r="L6" s="821" t="s">
        <v>6398</v>
      </c>
      <c r="O6" s="821">
        <v>2</v>
      </c>
      <c r="Y6" s="356" t="s">
        <v>6216</v>
      </c>
    </row>
    <row r="7" spans="1:27" ht="72.599999999999994">
      <c r="A7" s="821">
        <v>5</v>
      </c>
      <c r="B7" s="356" t="s">
        <v>30</v>
      </c>
      <c r="C7" s="356" t="s">
        <v>1000</v>
      </c>
      <c r="D7" s="356" t="s">
        <v>6420</v>
      </c>
      <c r="E7" s="356" t="s">
        <v>1003</v>
      </c>
      <c r="F7" s="356" t="s">
        <v>1002</v>
      </c>
      <c r="G7" s="821">
        <v>1</v>
      </c>
      <c r="H7" s="821">
        <v>2026</v>
      </c>
      <c r="I7" s="356" t="s">
        <v>6247</v>
      </c>
      <c r="J7" s="356" t="s">
        <v>2821</v>
      </c>
      <c r="K7" s="824" t="s">
        <v>5142</v>
      </c>
      <c r="L7" s="821" t="s">
        <v>6398</v>
      </c>
      <c r="O7" s="821" t="s">
        <v>6661</v>
      </c>
      <c r="Y7" s="356" t="s">
        <v>6216</v>
      </c>
    </row>
    <row r="8" spans="1:27" ht="43.5">
      <c r="A8" s="821">
        <v>6</v>
      </c>
      <c r="B8" s="356" t="s">
        <v>30</v>
      </c>
      <c r="C8" s="356" t="s">
        <v>68</v>
      </c>
      <c r="D8" s="356" t="s">
        <v>2163</v>
      </c>
      <c r="E8" s="356" t="s">
        <v>1199</v>
      </c>
      <c r="F8" s="356" t="s">
        <v>328</v>
      </c>
      <c r="G8" s="821">
        <v>1</v>
      </c>
      <c r="H8" s="821">
        <v>2026</v>
      </c>
      <c r="I8" s="356" t="s">
        <v>6247</v>
      </c>
      <c r="J8" s="356" t="s">
        <v>2821</v>
      </c>
      <c r="K8" s="824" t="s">
        <v>5142</v>
      </c>
      <c r="L8" s="821" t="s">
        <v>6398</v>
      </c>
      <c r="O8" s="821" t="s">
        <v>6661</v>
      </c>
      <c r="Y8" s="356" t="s">
        <v>6216</v>
      </c>
    </row>
    <row r="9" spans="1:27" ht="213" customHeight="1">
      <c r="A9" s="821">
        <v>7</v>
      </c>
      <c r="B9" s="356" t="s">
        <v>30</v>
      </c>
      <c r="C9" s="356" t="s">
        <v>321</v>
      </c>
      <c r="D9" s="356" t="s">
        <v>2159</v>
      </c>
      <c r="E9" s="356" t="s">
        <v>399</v>
      </c>
      <c r="F9" s="356" t="s">
        <v>398</v>
      </c>
      <c r="G9" s="821">
        <v>1</v>
      </c>
      <c r="H9" s="821">
        <v>2026</v>
      </c>
      <c r="I9" s="356" t="s">
        <v>6247</v>
      </c>
      <c r="J9" s="356" t="s">
        <v>2821</v>
      </c>
      <c r="K9" s="824" t="s">
        <v>5142</v>
      </c>
      <c r="L9" s="821" t="s">
        <v>6398</v>
      </c>
      <c r="O9" s="821">
        <v>4</v>
      </c>
      <c r="Y9" s="356" t="s">
        <v>6216</v>
      </c>
    </row>
    <row r="10" spans="1:27">
      <c r="A10" s="821">
        <v>8</v>
      </c>
      <c r="B10" s="356" t="s">
        <v>222</v>
      </c>
      <c r="C10" s="356" t="s">
        <v>222</v>
      </c>
      <c r="D10" s="356" t="s">
        <v>2254</v>
      </c>
      <c r="E10" s="356" t="s">
        <v>2079</v>
      </c>
      <c r="F10" s="356" t="s">
        <v>2080</v>
      </c>
      <c r="G10" s="821">
        <v>1</v>
      </c>
      <c r="H10" s="821">
        <v>2026</v>
      </c>
      <c r="I10" s="356" t="s">
        <v>6401</v>
      </c>
      <c r="J10" s="356" t="s">
        <v>2511</v>
      </c>
      <c r="K10" s="824" t="s">
        <v>5142</v>
      </c>
      <c r="L10" s="821" t="s">
        <v>1708</v>
      </c>
      <c r="O10" s="821">
        <v>0</v>
      </c>
      <c r="Y10" s="356" t="s">
        <v>6216</v>
      </c>
    </row>
    <row r="11" spans="1:27">
      <c r="A11" s="821">
        <v>9</v>
      </c>
      <c r="B11" s="356" t="s">
        <v>222</v>
      </c>
      <c r="C11" s="356" t="s">
        <v>222</v>
      </c>
      <c r="D11" s="356" t="s">
        <v>2254</v>
      </c>
      <c r="E11" s="356" t="s">
        <v>2073</v>
      </c>
      <c r="F11" s="356" t="s">
        <v>2074</v>
      </c>
      <c r="G11" s="821">
        <v>1</v>
      </c>
      <c r="H11" s="821">
        <v>2026</v>
      </c>
      <c r="I11" s="356" t="s">
        <v>6397</v>
      </c>
      <c r="J11" s="356" t="s">
        <v>2511</v>
      </c>
      <c r="K11" s="824" t="s">
        <v>5142</v>
      </c>
      <c r="L11" s="821" t="s">
        <v>1708</v>
      </c>
      <c r="O11" s="821">
        <v>0</v>
      </c>
      <c r="Y11" s="356" t="s">
        <v>6216</v>
      </c>
      <c r="AA11" s="356" t="s">
        <v>1015</v>
      </c>
    </row>
    <row r="12" spans="1:27" ht="29.1">
      <c r="A12" s="821">
        <v>10</v>
      </c>
      <c r="B12" s="356" t="s">
        <v>222</v>
      </c>
      <c r="C12" s="356" t="s">
        <v>222</v>
      </c>
      <c r="D12" s="356" t="s">
        <v>2254</v>
      </c>
      <c r="E12" s="356" t="s">
        <v>2256</v>
      </c>
      <c r="F12" s="356" t="s">
        <v>6404</v>
      </c>
      <c r="G12" s="821">
        <v>1</v>
      </c>
      <c r="H12" s="821">
        <v>2026</v>
      </c>
      <c r="I12" s="356" t="s">
        <v>6401</v>
      </c>
      <c r="J12" s="356" t="s">
        <v>2511</v>
      </c>
      <c r="K12" s="824" t="s">
        <v>5142</v>
      </c>
      <c r="L12" s="821" t="s">
        <v>1708</v>
      </c>
      <c r="O12" s="821">
        <v>0</v>
      </c>
      <c r="Y12" s="356" t="s">
        <v>6216</v>
      </c>
    </row>
    <row r="13" spans="1:27" ht="29.1">
      <c r="A13" s="821">
        <v>11</v>
      </c>
      <c r="B13" s="356" t="s">
        <v>222</v>
      </c>
      <c r="C13" s="356" t="s">
        <v>222</v>
      </c>
      <c r="D13" s="356" t="s">
        <v>2159</v>
      </c>
      <c r="E13" s="356" t="s">
        <v>481</v>
      </c>
      <c r="F13" s="356" t="s">
        <v>480</v>
      </c>
      <c r="G13" s="821">
        <v>1</v>
      </c>
      <c r="H13" s="821">
        <v>2026</v>
      </c>
      <c r="I13" s="356" t="s">
        <v>6247</v>
      </c>
      <c r="J13" s="356" t="s">
        <v>2821</v>
      </c>
      <c r="K13" s="824" t="s">
        <v>5142</v>
      </c>
      <c r="L13" s="821" t="s">
        <v>1708</v>
      </c>
      <c r="O13" s="821">
        <v>1</v>
      </c>
      <c r="Y13" s="356" t="s">
        <v>6216</v>
      </c>
    </row>
    <row r="14" spans="1:27" ht="57.95">
      <c r="A14" s="821">
        <v>12</v>
      </c>
      <c r="B14" s="356" t="s">
        <v>222</v>
      </c>
      <c r="C14" s="356" t="s">
        <v>222</v>
      </c>
      <c r="D14" s="356" t="s">
        <v>2159</v>
      </c>
      <c r="E14" s="356" t="s">
        <v>6690</v>
      </c>
      <c r="F14" s="356" t="s">
        <v>2244</v>
      </c>
      <c r="G14" s="821">
        <v>1</v>
      </c>
      <c r="H14" s="821">
        <v>2026</v>
      </c>
      <c r="I14" s="356" t="s">
        <v>6413</v>
      </c>
      <c r="J14" s="356" t="s">
        <v>2821</v>
      </c>
      <c r="K14" s="824">
        <v>45989</v>
      </c>
      <c r="L14" s="821" t="s">
        <v>1202</v>
      </c>
      <c r="M14" s="821" t="s">
        <v>5447</v>
      </c>
      <c r="O14" s="821">
        <v>2</v>
      </c>
      <c r="Y14" s="356" t="s">
        <v>2525</v>
      </c>
    </row>
    <row r="15" spans="1:27" ht="57.95">
      <c r="A15" s="821">
        <v>13</v>
      </c>
      <c r="B15" s="356" t="s">
        <v>222</v>
      </c>
      <c r="C15" s="356" t="s">
        <v>222</v>
      </c>
      <c r="D15" s="356" t="s">
        <v>2159</v>
      </c>
      <c r="E15" s="356" t="s">
        <v>5889</v>
      </c>
      <c r="F15" s="356" t="s">
        <v>2244</v>
      </c>
      <c r="G15" s="821">
        <v>1</v>
      </c>
      <c r="H15" s="821">
        <v>2026</v>
      </c>
      <c r="I15" s="356" t="s">
        <v>6413</v>
      </c>
      <c r="J15" s="356" t="s">
        <v>2821</v>
      </c>
      <c r="K15" s="824">
        <v>45989</v>
      </c>
      <c r="L15" s="821" t="s">
        <v>1708</v>
      </c>
      <c r="M15" s="821" t="s">
        <v>5447</v>
      </c>
      <c r="O15" s="821">
        <v>3</v>
      </c>
      <c r="Y15" s="356" t="s">
        <v>2525</v>
      </c>
    </row>
    <row r="16" spans="1:27" ht="57.95">
      <c r="A16" s="821">
        <v>14</v>
      </c>
      <c r="B16" s="356" t="s">
        <v>222</v>
      </c>
      <c r="C16" s="356" t="s">
        <v>222</v>
      </c>
      <c r="D16" s="356" t="s">
        <v>2159</v>
      </c>
      <c r="E16" s="356" t="s">
        <v>5892</v>
      </c>
      <c r="F16" s="356" t="s">
        <v>2248</v>
      </c>
      <c r="G16" s="821">
        <v>1</v>
      </c>
      <c r="H16" s="821">
        <v>2026</v>
      </c>
      <c r="I16" s="356" t="s">
        <v>6413</v>
      </c>
      <c r="J16" s="356" t="s">
        <v>2821</v>
      </c>
      <c r="K16" s="824">
        <v>45989</v>
      </c>
      <c r="L16" s="821" t="s">
        <v>1708</v>
      </c>
      <c r="O16" s="821">
        <v>4</v>
      </c>
      <c r="Y16" s="356" t="s">
        <v>2525</v>
      </c>
    </row>
    <row r="17" spans="1:27" ht="87">
      <c r="A17" s="821">
        <v>15</v>
      </c>
      <c r="B17" s="356" t="s">
        <v>30</v>
      </c>
      <c r="C17" s="356" t="s">
        <v>30</v>
      </c>
      <c r="D17" s="356" t="s">
        <v>6394</v>
      </c>
      <c r="E17" s="356" t="s">
        <v>6395</v>
      </c>
      <c r="F17" s="356" t="s">
        <v>6396</v>
      </c>
      <c r="G17" s="821">
        <v>1</v>
      </c>
      <c r="H17" s="821">
        <v>2026</v>
      </c>
      <c r="I17" s="356" t="s">
        <v>6397</v>
      </c>
      <c r="J17" s="356" t="s">
        <v>2511</v>
      </c>
      <c r="K17" s="824" t="s">
        <v>5142</v>
      </c>
      <c r="L17" s="821" t="s">
        <v>6398</v>
      </c>
      <c r="O17" s="821">
        <v>0</v>
      </c>
      <c r="Y17" s="356" t="s">
        <v>6216</v>
      </c>
    </row>
    <row r="18" spans="1:27" ht="57.95">
      <c r="A18" s="821">
        <v>16</v>
      </c>
      <c r="B18" s="356" t="s">
        <v>30</v>
      </c>
      <c r="C18" s="356" t="s">
        <v>30</v>
      </c>
      <c r="D18" s="356" t="s">
        <v>6394</v>
      </c>
      <c r="E18" s="356" t="s">
        <v>2175</v>
      </c>
      <c r="F18" s="356" t="s">
        <v>2176</v>
      </c>
      <c r="G18" s="821">
        <v>1</v>
      </c>
      <c r="H18" s="821">
        <v>2026</v>
      </c>
      <c r="I18" s="356" t="s">
        <v>6397</v>
      </c>
      <c r="J18" s="356" t="s">
        <v>2511</v>
      </c>
      <c r="K18" s="824" t="s">
        <v>5142</v>
      </c>
      <c r="L18" s="821" t="s">
        <v>6398</v>
      </c>
      <c r="O18" s="821">
        <v>0</v>
      </c>
      <c r="Y18" s="356" t="s">
        <v>6216</v>
      </c>
    </row>
    <row r="19" spans="1:27" ht="188.45">
      <c r="A19" s="821">
        <v>17</v>
      </c>
      <c r="B19" s="356" t="s">
        <v>42</v>
      </c>
      <c r="C19" s="356" t="s">
        <v>1277</v>
      </c>
      <c r="D19" s="356" t="s">
        <v>6450</v>
      </c>
      <c r="E19" s="356" t="s">
        <v>1312</v>
      </c>
      <c r="F19" s="356" t="s">
        <v>1313</v>
      </c>
      <c r="G19" s="821">
        <v>1</v>
      </c>
      <c r="H19" s="821">
        <v>2026</v>
      </c>
      <c r="I19" s="356" t="s">
        <v>3499</v>
      </c>
      <c r="J19" s="356" t="s">
        <v>2821</v>
      </c>
      <c r="K19" s="824" t="s">
        <v>5142</v>
      </c>
      <c r="L19" s="821" t="s">
        <v>6451</v>
      </c>
      <c r="O19" s="821">
        <v>3</v>
      </c>
      <c r="Y19" s="356" t="s">
        <v>6216</v>
      </c>
    </row>
    <row r="20" spans="1:27" ht="29.1">
      <c r="A20" s="821">
        <v>18</v>
      </c>
      <c r="B20" s="356" t="s">
        <v>42</v>
      </c>
      <c r="C20" s="356" t="s">
        <v>1277</v>
      </c>
      <c r="E20" s="356" t="s">
        <v>276</v>
      </c>
      <c r="F20" s="356" t="s">
        <v>277</v>
      </c>
      <c r="G20" s="821">
        <v>1</v>
      </c>
      <c r="H20" s="821">
        <v>2026</v>
      </c>
      <c r="I20" s="356" t="s">
        <v>3499</v>
      </c>
      <c r="J20" s="356" t="s">
        <v>2821</v>
      </c>
      <c r="K20" s="824" t="s">
        <v>5142</v>
      </c>
      <c r="L20" s="821" t="s">
        <v>6451</v>
      </c>
      <c r="O20" s="821" t="s">
        <v>1015</v>
      </c>
      <c r="Y20" s="356" t="s">
        <v>6216</v>
      </c>
    </row>
    <row r="21" spans="1:27" ht="87">
      <c r="A21" s="821">
        <v>19</v>
      </c>
      <c r="B21" s="356" t="s">
        <v>42</v>
      </c>
      <c r="C21" s="356" t="s">
        <v>42</v>
      </c>
      <c r="D21" s="356" t="s">
        <v>6438</v>
      </c>
      <c r="E21" s="356" t="s">
        <v>637</v>
      </c>
      <c r="F21" s="356" t="s">
        <v>638</v>
      </c>
      <c r="G21" s="821">
        <v>1</v>
      </c>
      <c r="H21" s="821">
        <v>2026</v>
      </c>
      <c r="I21" s="356" t="s">
        <v>6691</v>
      </c>
      <c r="J21" s="356" t="s">
        <v>2821</v>
      </c>
      <c r="K21" s="824" t="s">
        <v>5142</v>
      </c>
      <c r="L21" s="821" t="s">
        <v>6451</v>
      </c>
      <c r="O21" s="821" t="s">
        <v>1015</v>
      </c>
      <c r="Y21" s="356" t="s">
        <v>6216</v>
      </c>
      <c r="AA21" s="356" t="s">
        <v>6651</v>
      </c>
    </row>
    <row r="22" spans="1:27" ht="29.1">
      <c r="A22" s="821">
        <v>20</v>
      </c>
      <c r="B22" s="356" t="s">
        <v>42</v>
      </c>
      <c r="C22" s="356" t="s">
        <v>1277</v>
      </c>
      <c r="D22" s="356" t="s">
        <v>107</v>
      </c>
      <c r="E22" s="356" t="s">
        <v>1278</v>
      </c>
      <c r="F22" s="356" t="s">
        <v>1279</v>
      </c>
      <c r="G22" s="821">
        <v>1</v>
      </c>
      <c r="H22" s="821">
        <v>2026</v>
      </c>
      <c r="I22" s="356" t="s">
        <v>3499</v>
      </c>
      <c r="J22" s="356" t="s">
        <v>2821</v>
      </c>
      <c r="K22" s="824" t="s">
        <v>5142</v>
      </c>
      <c r="L22" s="821" t="s">
        <v>6451</v>
      </c>
      <c r="O22" s="821">
        <v>4</v>
      </c>
      <c r="Y22" s="356" t="s">
        <v>6216</v>
      </c>
    </row>
    <row r="23" spans="1:27" ht="29.1">
      <c r="A23" s="821">
        <v>21</v>
      </c>
      <c r="B23" s="356" t="s">
        <v>42</v>
      </c>
      <c r="C23" s="356" t="s">
        <v>1277</v>
      </c>
      <c r="D23" s="356" t="s">
        <v>2192</v>
      </c>
      <c r="E23" s="356" t="s">
        <v>1282</v>
      </c>
      <c r="F23" s="356" t="s">
        <v>1283</v>
      </c>
      <c r="G23" s="821">
        <v>1</v>
      </c>
      <c r="H23" s="821">
        <v>2026</v>
      </c>
      <c r="I23" s="356" t="s">
        <v>3499</v>
      </c>
      <c r="J23" s="356" t="s">
        <v>2821</v>
      </c>
      <c r="K23" s="824" t="s">
        <v>5142</v>
      </c>
      <c r="L23" s="821" t="s">
        <v>6451</v>
      </c>
      <c r="O23" s="821">
        <v>5</v>
      </c>
      <c r="Y23" s="356" t="s">
        <v>6216</v>
      </c>
    </row>
    <row r="24" spans="1:27" ht="29.1">
      <c r="A24" s="821">
        <v>22</v>
      </c>
      <c r="B24" s="356" t="s">
        <v>42</v>
      </c>
      <c r="C24" s="356" t="s">
        <v>1277</v>
      </c>
      <c r="E24" s="356" t="s">
        <v>1286</v>
      </c>
      <c r="F24" s="356" t="s">
        <v>1287</v>
      </c>
      <c r="G24" s="821">
        <v>1</v>
      </c>
      <c r="H24" s="821">
        <v>2026</v>
      </c>
      <c r="I24" s="356" t="s">
        <v>3499</v>
      </c>
      <c r="J24" s="356" t="s">
        <v>2821</v>
      </c>
      <c r="K24" s="824" t="s">
        <v>5142</v>
      </c>
      <c r="L24" s="821" t="s">
        <v>6451</v>
      </c>
      <c r="O24" s="821" t="s">
        <v>1015</v>
      </c>
      <c r="Y24" s="356" t="s">
        <v>6216</v>
      </c>
    </row>
    <row r="25" spans="1:27" ht="43.5">
      <c r="A25" s="821">
        <v>23</v>
      </c>
      <c r="B25" s="356" t="s">
        <v>42</v>
      </c>
      <c r="C25" s="356" t="s">
        <v>1277</v>
      </c>
      <c r="D25" s="356" t="s">
        <v>6551</v>
      </c>
      <c r="E25" s="356" t="s">
        <v>6692</v>
      </c>
      <c r="F25" s="356" t="s">
        <v>6553</v>
      </c>
      <c r="G25" s="821">
        <v>1</v>
      </c>
      <c r="H25" s="821">
        <v>2026</v>
      </c>
      <c r="I25" s="356" t="s">
        <v>3499</v>
      </c>
      <c r="J25" s="356" t="s">
        <v>2821</v>
      </c>
      <c r="K25" s="824" t="s">
        <v>5142</v>
      </c>
      <c r="L25" s="821" t="s">
        <v>6451</v>
      </c>
      <c r="O25" s="821">
        <v>6</v>
      </c>
      <c r="Y25" s="356" t="s">
        <v>6216</v>
      </c>
    </row>
    <row r="26" spans="1:27" ht="29.1">
      <c r="A26" s="821">
        <v>24</v>
      </c>
      <c r="B26" s="356" t="s">
        <v>42</v>
      </c>
      <c r="C26" s="356" t="s">
        <v>42</v>
      </c>
      <c r="D26" s="356" t="s">
        <v>53</v>
      </c>
      <c r="E26" s="356" t="s">
        <v>1151</v>
      </c>
      <c r="F26" s="356" t="s">
        <v>1152</v>
      </c>
      <c r="G26" s="821">
        <v>1</v>
      </c>
      <c r="H26" s="821">
        <v>2026</v>
      </c>
      <c r="I26" s="356" t="s">
        <v>6691</v>
      </c>
      <c r="J26" s="356" t="s">
        <v>2511</v>
      </c>
      <c r="K26" s="824" t="s">
        <v>5142</v>
      </c>
      <c r="L26" s="821" t="s">
        <v>46</v>
      </c>
      <c r="O26" s="821">
        <v>0</v>
      </c>
      <c r="Y26" s="356" t="s">
        <v>6216</v>
      </c>
    </row>
    <row r="27" spans="1:27" ht="43.5">
      <c r="A27" s="821">
        <v>25</v>
      </c>
      <c r="B27" s="356" t="s">
        <v>42</v>
      </c>
      <c r="C27" s="356" t="s">
        <v>6425</v>
      </c>
      <c r="D27" s="356" t="s">
        <v>53</v>
      </c>
      <c r="E27" s="356" t="s">
        <v>1161</v>
      </c>
      <c r="F27" s="356" t="s">
        <v>240</v>
      </c>
      <c r="G27" s="821">
        <v>1</v>
      </c>
      <c r="H27" s="821">
        <v>2026</v>
      </c>
      <c r="I27" s="356" t="s">
        <v>6691</v>
      </c>
      <c r="J27" s="356" t="s">
        <v>2511</v>
      </c>
      <c r="K27" s="824" t="s">
        <v>5142</v>
      </c>
      <c r="L27" s="821" t="s">
        <v>46</v>
      </c>
      <c r="O27" s="821">
        <v>0</v>
      </c>
      <c r="Y27" s="356" t="s">
        <v>6216</v>
      </c>
    </row>
    <row r="28" spans="1:27" ht="29.1">
      <c r="A28" s="821">
        <v>26</v>
      </c>
      <c r="B28" s="356" t="s">
        <v>42</v>
      </c>
      <c r="C28" s="356" t="s">
        <v>6428</v>
      </c>
      <c r="D28" s="356" t="s">
        <v>53</v>
      </c>
      <c r="E28" s="356" t="s">
        <v>631</v>
      </c>
      <c r="F28" s="356" t="s">
        <v>401</v>
      </c>
      <c r="G28" s="821">
        <v>1</v>
      </c>
      <c r="H28" s="821">
        <v>2026</v>
      </c>
      <c r="I28" s="356" t="s">
        <v>6691</v>
      </c>
      <c r="J28" s="356" t="s">
        <v>2511</v>
      </c>
      <c r="K28" s="824" t="s">
        <v>5142</v>
      </c>
      <c r="L28" s="821" t="s">
        <v>46</v>
      </c>
      <c r="O28" s="821">
        <v>0</v>
      </c>
      <c r="Y28" s="356" t="s">
        <v>6216</v>
      </c>
    </row>
    <row r="29" spans="1:27" ht="116.1">
      <c r="A29" s="821">
        <v>27</v>
      </c>
      <c r="B29" s="356" t="s">
        <v>1329</v>
      </c>
      <c r="C29" s="356" t="s">
        <v>1124</v>
      </c>
      <c r="E29" s="356" t="s">
        <v>1139</v>
      </c>
      <c r="F29" s="356" t="s">
        <v>1140</v>
      </c>
      <c r="G29" s="821">
        <v>1</v>
      </c>
      <c r="H29" s="821">
        <v>2026</v>
      </c>
      <c r="I29" s="356" t="s">
        <v>3499</v>
      </c>
      <c r="J29" s="356" t="s">
        <v>2821</v>
      </c>
      <c r="K29" s="824" t="s">
        <v>5142</v>
      </c>
      <c r="L29" s="821" t="s">
        <v>958</v>
      </c>
      <c r="O29" s="821" t="s">
        <v>1711</v>
      </c>
      <c r="Y29" s="356" t="s">
        <v>6216</v>
      </c>
    </row>
    <row r="30" spans="1:27" ht="43.5">
      <c r="A30" s="821">
        <v>28</v>
      </c>
      <c r="B30" s="356" t="s">
        <v>1329</v>
      </c>
      <c r="C30" s="356" t="s">
        <v>1124</v>
      </c>
      <c r="D30" s="356" t="s">
        <v>2254</v>
      </c>
      <c r="E30" s="356" t="s">
        <v>5452</v>
      </c>
      <c r="F30" s="356" t="s">
        <v>5453</v>
      </c>
      <c r="G30" s="821">
        <v>1</v>
      </c>
      <c r="H30" s="821">
        <v>2026</v>
      </c>
      <c r="I30" s="356" t="s">
        <v>3499</v>
      </c>
      <c r="J30" s="356" t="s">
        <v>2511</v>
      </c>
      <c r="K30" s="824" t="s">
        <v>5142</v>
      </c>
      <c r="L30" s="821" t="s">
        <v>958</v>
      </c>
      <c r="O30" s="821">
        <v>1</v>
      </c>
      <c r="Y30" s="356" t="s">
        <v>6216</v>
      </c>
    </row>
    <row r="31" spans="1:27" ht="29.1">
      <c r="A31" s="821">
        <v>29</v>
      </c>
      <c r="B31" s="356" t="s">
        <v>263</v>
      </c>
      <c r="C31" s="356" t="s">
        <v>263</v>
      </c>
      <c r="D31" s="356" t="s">
        <v>5217</v>
      </c>
      <c r="E31" s="356" t="s">
        <v>1035</v>
      </c>
      <c r="F31" s="356" t="s">
        <v>1036</v>
      </c>
      <c r="G31" s="821">
        <v>1</v>
      </c>
      <c r="H31" s="821">
        <v>2026</v>
      </c>
      <c r="I31" s="356" t="s">
        <v>6390</v>
      </c>
      <c r="J31" s="356" t="s">
        <v>2821</v>
      </c>
      <c r="K31" s="824" t="s">
        <v>5142</v>
      </c>
      <c r="L31" s="821" t="s">
        <v>1167</v>
      </c>
      <c r="O31" s="821" t="s">
        <v>583</v>
      </c>
      <c r="Y31" s="356" t="s">
        <v>6216</v>
      </c>
      <c r="AA31" s="356" t="s">
        <v>1710</v>
      </c>
    </row>
    <row r="32" spans="1:27" ht="29.1">
      <c r="A32" s="821">
        <v>30</v>
      </c>
      <c r="B32" s="356" t="s">
        <v>263</v>
      </c>
      <c r="C32" s="356" t="s">
        <v>263</v>
      </c>
      <c r="D32" s="356" t="s">
        <v>2163</v>
      </c>
      <c r="E32" s="356" t="s">
        <v>1179</v>
      </c>
      <c r="F32" s="356" t="s">
        <v>1180</v>
      </c>
      <c r="G32" s="821">
        <v>1</v>
      </c>
      <c r="H32" s="821">
        <v>2026</v>
      </c>
      <c r="I32" s="356" t="s">
        <v>6262</v>
      </c>
      <c r="J32" s="356" t="s">
        <v>2821</v>
      </c>
      <c r="K32" s="824" t="s">
        <v>5142</v>
      </c>
      <c r="L32" s="821" t="s">
        <v>1167</v>
      </c>
      <c r="O32" s="821">
        <v>8</v>
      </c>
      <c r="Y32" s="356" t="s">
        <v>6216</v>
      </c>
    </row>
    <row r="33" spans="1:27" ht="72.599999999999994">
      <c r="A33" s="821">
        <v>31</v>
      </c>
      <c r="B33" s="356" t="s">
        <v>94</v>
      </c>
      <c r="C33" s="356" t="s">
        <v>94</v>
      </c>
      <c r="D33" s="356" t="s">
        <v>2254</v>
      </c>
      <c r="E33" s="356" t="s">
        <v>6561</v>
      </c>
      <c r="F33" s="356" t="s">
        <v>6562</v>
      </c>
      <c r="G33" s="821">
        <v>1</v>
      </c>
      <c r="H33" s="821">
        <v>2026</v>
      </c>
      <c r="I33" s="356" t="s">
        <v>1100</v>
      </c>
      <c r="J33" s="356" t="s">
        <v>2821</v>
      </c>
      <c r="K33" s="824" t="s">
        <v>5142</v>
      </c>
      <c r="L33" s="821" t="s">
        <v>1202</v>
      </c>
      <c r="O33" s="821">
        <v>6</v>
      </c>
      <c r="Y33" s="356" t="s">
        <v>6216</v>
      </c>
    </row>
    <row r="34" spans="1:27" ht="43.5">
      <c r="A34" s="821">
        <v>32</v>
      </c>
      <c r="B34" s="356" t="s">
        <v>94</v>
      </c>
      <c r="C34" s="356" t="s">
        <v>94</v>
      </c>
      <c r="D34" s="356" t="s">
        <v>2254</v>
      </c>
      <c r="E34" s="356" t="s">
        <v>2019</v>
      </c>
      <c r="F34" s="356" t="s">
        <v>2020</v>
      </c>
      <c r="G34" s="821">
        <v>1</v>
      </c>
      <c r="H34" s="821">
        <v>2026</v>
      </c>
      <c r="I34" s="356" t="s">
        <v>6479</v>
      </c>
      <c r="J34" s="356" t="s">
        <v>2821</v>
      </c>
      <c r="K34" s="824" t="s">
        <v>5142</v>
      </c>
      <c r="L34" s="821" t="s">
        <v>1202</v>
      </c>
      <c r="O34" s="821">
        <v>7</v>
      </c>
      <c r="Y34" s="356" t="s">
        <v>6216</v>
      </c>
    </row>
    <row r="35" spans="1:27" ht="29.1">
      <c r="A35" s="821">
        <v>33</v>
      </c>
      <c r="B35" s="356" t="s">
        <v>94</v>
      </c>
      <c r="C35" s="356" t="s">
        <v>94</v>
      </c>
      <c r="D35" s="356" t="s">
        <v>2333</v>
      </c>
      <c r="E35" s="356" t="s">
        <v>1047</v>
      </c>
      <c r="F35" s="356" t="s">
        <v>1048</v>
      </c>
      <c r="G35" s="821">
        <v>1</v>
      </c>
      <c r="H35" s="821">
        <v>2026</v>
      </c>
      <c r="I35" s="356" t="s">
        <v>6693</v>
      </c>
      <c r="J35" s="356" t="s">
        <v>2511</v>
      </c>
      <c r="K35" s="824" t="s">
        <v>5142</v>
      </c>
      <c r="L35" s="821" t="s">
        <v>1202</v>
      </c>
      <c r="O35" s="821">
        <v>0</v>
      </c>
      <c r="Y35" s="356" t="s">
        <v>6216</v>
      </c>
    </row>
    <row r="36" spans="1:27" ht="43.5">
      <c r="A36" s="821">
        <v>34</v>
      </c>
      <c r="B36" s="356" t="s">
        <v>94</v>
      </c>
      <c r="C36" s="356" t="s">
        <v>94</v>
      </c>
      <c r="D36" s="356" t="s">
        <v>2151</v>
      </c>
      <c r="E36" s="356" t="s">
        <v>243</v>
      </c>
      <c r="F36" s="356" t="s">
        <v>244</v>
      </c>
      <c r="G36" s="821">
        <v>1</v>
      </c>
      <c r="H36" s="821">
        <v>2026</v>
      </c>
      <c r="I36" s="356" t="s">
        <v>6693</v>
      </c>
      <c r="J36" s="356" t="s">
        <v>2511</v>
      </c>
      <c r="K36" s="824" t="s">
        <v>5142</v>
      </c>
      <c r="L36" s="821" t="s">
        <v>1202</v>
      </c>
      <c r="O36" s="821">
        <v>0</v>
      </c>
      <c r="Y36" s="356" t="s">
        <v>6216</v>
      </c>
      <c r="AA36" s="356" t="s">
        <v>6661</v>
      </c>
    </row>
    <row r="37" spans="1:27" ht="87">
      <c r="A37" s="821">
        <v>35</v>
      </c>
      <c r="B37" s="356" t="s">
        <v>94</v>
      </c>
      <c r="C37" s="356" t="s">
        <v>94</v>
      </c>
      <c r="D37" s="356" t="s">
        <v>6641</v>
      </c>
      <c r="E37" s="356" t="s">
        <v>1203</v>
      </c>
      <c r="F37" s="356" t="s">
        <v>1204</v>
      </c>
      <c r="G37" s="821">
        <v>1</v>
      </c>
      <c r="H37" s="821">
        <v>2026</v>
      </c>
      <c r="I37" s="356" t="s">
        <v>6693</v>
      </c>
      <c r="J37" s="356" t="s">
        <v>2511</v>
      </c>
      <c r="K37" s="824" t="s">
        <v>5142</v>
      </c>
      <c r="L37" s="821" t="s">
        <v>1202</v>
      </c>
      <c r="O37" s="821" t="s">
        <v>583</v>
      </c>
      <c r="Y37" s="356" t="s">
        <v>6216</v>
      </c>
    </row>
    <row r="38" spans="1:27">
      <c r="A38" s="821">
        <v>36</v>
      </c>
      <c r="B38" s="356" t="s">
        <v>94</v>
      </c>
      <c r="C38" s="356" t="s">
        <v>94</v>
      </c>
      <c r="D38" s="356" t="s">
        <v>6642</v>
      </c>
      <c r="E38" s="356" t="s">
        <v>1227</v>
      </c>
      <c r="F38" s="356" t="s">
        <v>1227</v>
      </c>
      <c r="G38" s="821">
        <v>1</v>
      </c>
      <c r="H38" s="821">
        <v>2026</v>
      </c>
      <c r="I38" s="356" t="s">
        <v>6693</v>
      </c>
      <c r="J38" s="356" t="s">
        <v>2511</v>
      </c>
      <c r="K38" s="824" t="s">
        <v>5142</v>
      </c>
      <c r="L38" s="821" t="s">
        <v>1202</v>
      </c>
      <c r="O38" s="821" t="s">
        <v>583</v>
      </c>
      <c r="Y38" s="356" t="s">
        <v>6216</v>
      </c>
    </row>
    <row r="39" spans="1:27" ht="57.95">
      <c r="A39" s="821">
        <v>37</v>
      </c>
      <c r="B39" s="356" t="s">
        <v>180</v>
      </c>
      <c r="C39" s="356" t="s">
        <v>180</v>
      </c>
      <c r="D39" s="356" t="s">
        <v>2254</v>
      </c>
      <c r="E39" s="356" t="s">
        <v>6465</v>
      </c>
      <c r="F39" s="356" t="s">
        <v>6466</v>
      </c>
      <c r="G39" s="821">
        <v>1</v>
      </c>
      <c r="H39" s="821">
        <v>2026</v>
      </c>
      <c r="I39" s="356" t="s">
        <v>6467</v>
      </c>
      <c r="J39" s="356" t="s">
        <v>2511</v>
      </c>
      <c r="K39" s="824" t="s">
        <v>5142</v>
      </c>
      <c r="L39" s="821" t="s">
        <v>858</v>
      </c>
      <c r="N39" s="821">
        <v>2</v>
      </c>
      <c r="O39" s="821">
        <v>2</v>
      </c>
      <c r="Y39" s="356" t="s">
        <v>6216</v>
      </c>
    </row>
    <row r="40" spans="1:27" ht="43.5">
      <c r="A40" s="821">
        <v>38</v>
      </c>
      <c r="B40" s="356" t="s">
        <v>180</v>
      </c>
      <c r="C40" s="356" t="s">
        <v>180</v>
      </c>
      <c r="D40" s="356" t="s">
        <v>2254</v>
      </c>
      <c r="E40" s="356" t="s">
        <v>6581</v>
      </c>
      <c r="F40" s="356" t="s">
        <v>6577</v>
      </c>
      <c r="G40" s="821">
        <v>1</v>
      </c>
      <c r="H40" s="821">
        <v>2026</v>
      </c>
      <c r="I40" s="356" t="s">
        <v>6467</v>
      </c>
      <c r="J40" s="356" t="s">
        <v>2511</v>
      </c>
      <c r="K40" s="824" t="s">
        <v>5142</v>
      </c>
      <c r="L40" s="821" t="s">
        <v>858</v>
      </c>
      <c r="N40" s="821">
        <v>1</v>
      </c>
      <c r="O40" s="821">
        <v>1</v>
      </c>
      <c r="Y40" s="356" t="s">
        <v>6216</v>
      </c>
    </row>
    <row r="41" spans="1:27" ht="57.95">
      <c r="A41" s="821">
        <v>39</v>
      </c>
      <c r="B41" s="356" t="s">
        <v>180</v>
      </c>
      <c r="C41" s="356" t="s">
        <v>180</v>
      </c>
      <c r="D41" s="356" t="s">
        <v>2254</v>
      </c>
      <c r="E41" s="356" t="s">
        <v>215</v>
      </c>
      <c r="F41" s="356" t="s">
        <v>216</v>
      </c>
      <c r="G41" s="821">
        <v>1</v>
      </c>
      <c r="H41" s="821">
        <v>2026</v>
      </c>
      <c r="I41" s="356" t="s">
        <v>6467</v>
      </c>
      <c r="J41" s="356" t="s">
        <v>2511</v>
      </c>
      <c r="K41" s="824" t="s">
        <v>5142</v>
      </c>
      <c r="L41" s="821" t="s">
        <v>858</v>
      </c>
      <c r="N41" s="821">
        <v>3</v>
      </c>
      <c r="O41" s="821">
        <v>3</v>
      </c>
      <c r="Y41" s="356" t="s">
        <v>6216</v>
      </c>
    </row>
    <row r="42" spans="1:27" ht="116.1">
      <c r="A42" s="821">
        <v>40</v>
      </c>
      <c r="B42" s="356" t="s">
        <v>1872</v>
      </c>
      <c r="C42" s="356" t="s">
        <v>6686</v>
      </c>
      <c r="D42" s="356" t="s">
        <v>6687</v>
      </c>
      <c r="E42" s="356" t="s">
        <v>1065</v>
      </c>
      <c r="F42" s="356" t="s">
        <v>1066</v>
      </c>
      <c r="G42" s="821">
        <v>1</v>
      </c>
      <c r="H42" s="821">
        <v>2026</v>
      </c>
      <c r="I42" s="356" t="s">
        <v>6390</v>
      </c>
      <c r="J42" s="356" t="s">
        <v>2821</v>
      </c>
      <c r="K42" s="824" t="s">
        <v>5142</v>
      </c>
      <c r="L42" s="821" t="s">
        <v>3337</v>
      </c>
      <c r="O42" s="821">
        <v>13</v>
      </c>
      <c r="Y42" s="356" t="s">
        <v>6216</v>
      </c>
    </row>
    <row r="43" spans="1:27" ht="29.1">
      <c r="A43" s="821">
        <v>41</v>
      </c>
      <c r="B43" s="356" t="s">
        <v>1872</v>
      </c>
      <c r="C43" s="356" t="s">
        <v>6686</v>
      </c>
      <c r="D43" s="356" t="s">
        <v>6687</v>
      </c>
      <c r="E43" s="356" t="s">
        <v>1070</v>
      </c>
      <c r="F43" s="356" t="s">
        <v>1071</v>
      </c>
      <c r="G43" s="821">
        <v>1</v>
      </c>
      <c r="H43" s="821">
        <v>2026</v>
      </c>
      <c r="I43" s="356" t="s">
        <v>6390</v>
      </c>
      <c r="J43" s="356" t="s">
        <v>2821</v>
      </c>
      <c r="K43" s="824" t="s">
        <v>5142</v>
      </c>
      <c r="L43" s="821" t="s">
        <v>3337</v>
      </c>
      <c r="O43" s="821">
        <v>14</v>
      </c>
      <c r="Y43" s="356" t="s">
        <v>6216</v>
      </c>
    </row>
    <row r="44" spans="1:27" ht="29.1">
      <c r="A44" s="821">
        <v>42</v>
      </c>
      <c r="B44" s="356" t="s">
        <v>1872</v>
      </c>
      <c r="C44" s="356" t="s">
        <v>5200</v>
      </c>
      <c r="D44" s="356" t="s">
        <v>5360</v>
      </c>
      <c r="E44" s="356" t="s">
        <v>423</v>
      </c>
      <c r="F44" s="356" t="s">
        <v>424</v>
      </c>
      <c r="G44" s="821">
        <v>1</v>
      </c>
      <c r="H44" s="821">
        <v>2026</v>
      </c>
      <c r="I44" s="356" t="s">
        <v>6470</v>
      </c>
      <c r="J44" s="356" t="s">
        <v>2821</v>
      </c>
      <c r="K44" s="824" t="s">
        <v>5142</v>
      </c>
      <c r="O44" s="821">
        <v>27</v>
      </c>
      <c r="Y44" s="356" t="s">
        <v>6216</v>
      </c>
    </row>
    <row r="45" spans="1:27" ht="29.1">
      <c r="A45" s="821">
        <v>43</v>
      </c>
      <c r="B45" s="356" t="s">
        <v>1872</v>
      </c>
      <c r="C45" s="356" t="s">
        <v>5200</v>
      </c>
      <c r="D45" s="356" t="s">
        <v>5360</v>
      </c>
      <c r="E45" s="356" t="s">
        <v>438</v>
      </c>
      <c r="F45" s="356" t="s">
        <v>439</v>
      </c>
      <c r="G45" s="821">
        <v>1</v>
      </c>
      <c r="H45" s="821">
        <v>2026</v>
      </c>
      <c r="I45" s="356" t="s">
        <v>6470</v>
      </c>
      <c r="J45" s="356" t="s">
        <v>2821</v>
      </c>
      <c r="K45" s="824" t="s">
        <v>5142</v>
      </c>
      <c r="O45" s="821">
        <v>26</v>
      </c>
      <c r="Y45" s="356" t="s">
        <v>6216</v>
      </c>
    </row>
    <row r="46" spans="1:27" ht="43.5">
      <c r="A46" s="821">
        <v>44</v>
      </c>
      <c r="B46" s="356" t="s">
        <v>1872</v>
      </c>
      <c r="C46" s="356" t="s">
        <v>6686</v>
      </c>
      <c r="D46" s="356" t="s">
        <v>2186</v>
      </c>
      <c r="E46" s="356" t="s">
        <v>553</v>
      </c>
      <c r="F46" s="356" t="s">
        <v>554</v>
      </c>
      <c r="G46" s="821">
        <v>1</v>
      </c>
      <c r="H46" s="821">
        <v>2026</v>
      </c>
      <c r="I46" s="356" t="s">
        <v>6470</v>
      </c>
      <c r="J46" s="356" t="s">
        <v>2821</v>
      </c>
      <c r="K46" s="824" t="s">
        <v>5142</v>
      </c>
      <c r="L46" s="821" t="s">
        <v>3337</v>
      </c>
      <c r="O46" s="821">
        <v>10</v>
      </c>
      <c r="Y46" s="356" t="s">
        <v>6216</v>
      </c>
    </row>
    <row r="47" spans="1:27" ht="43.5">
      <c r="A47" s="821">
        <v>45</v>
      </c>
      <c r="B47" s="356" t="s">
        <v>1872</v>
      </c>
      <c r="C47" s="356" t="s">
        <v>6694</v>
      </c>
      <c r="D47" s="356" t="s">
        <v>6695</v>
      </c>
      <c r="E47" s="356" t="s">
        <v>407</v>
      </c>
      <c r="F47" s="356" t="s">
        <v>408</v>
      </c>
      <c r="G47" s="821">
        <v>1</v>
      </c>
      <c r="H47" s="821">
        <v>2026</v>
      </c>
      <c r="I47" s="356" t="s">
        <v>6470</v>
      </c>
      <c r="J47" s="356" t="s">
        <v>2821</v>
      </c>
      <c r="K47" s="824" t="s">
        <v>5142</v>
      </c>
      <c r="L47" s="821" t="s">
        <v>217</v>
      </c>
      <c r="O47" s="821">
        <v>9</v>
      </c>
      <c r="Y47" s="356" t="s">
        <v>6216</v>
      </c>
    </row>
    <row r="48" spans="1:27" ht="57.95">
      <c r="A48" s="821">
        <v>46</v>
      </c>
      <c r="B48" s="356" t="s">
        <v>1872</v>
      </c>
      <c r="C48" s="356" t="s">
        <v>6686</v>
      </c>
      <c r="D48" s="356" t="s">
        <v>2292</v>
      </c>
      <c r="E48" s="356" t="s">
        <v>6696</v>
      </c>
      <c r="F48" s="356" t="s">
        <v>1869</v>
      </c>
      <c r="G48" s="821">
        <v>1</v>
      </c>
      <c r="H48" s="821">
        <v>2026</v>
      </c>
      <c r="I48" s="356" t="s">
        <v>6470</v>
      </c>
      <c r="J48" s="356" t="s">
        <v>2821</v>
      </c>
      <c r="K48" s="824" t="s">
        <v>5142</v>
      </c>
      <c r="O48" s="821">
        <v>21</v>
      </c>
      <c r="Y48" s="356" t="s">
        <v>6216</v>
      </c>
    </row>
    <row r="49" spans="1:27" ht="29.1">
      <c r="A49" s="821">
        <v>47</v>
      </c>
      <c r="B49" s="356" t="s">
        <v>1872</v>
      </c>
      <c r="C49" s="826" t="s">
        <v>6686</v>
      </c>
      <c r="D49" s="826" t="s">
        <v>6697</v>
      </c>
      <c r="E49" s="826" t="s">
        <v>5944</v>
      </c>
      <c r="F49" s="826" t="s">
        <v>5945</v>
      </c>
      <c r="G49" s="827">
        <v>1</v>
      </c>
      <c r="H49" s="827">
        <v>2026</v>
      </c>
      <c r="I49" s="826" t="s">
        <v>5946</v>
      </c>
      <c r="J49" s="826" t="s">
        <v>2821</v>
      </c>
      <c r="K49" s="828" t="s">
        <v>5142</v>
      </c>
      <c r="L49" s="827"/>
      <c r="M49" s="827"/>
      <c r="N49" s="827">
        <v>1</v>
      </c>
      <c r="O49" s="827">
        <v>0</v>
      </c>
      <c r="Y49" s="356" t="s">
        <v>6216</v>
      </c>
      <c r="Z49" s="829"/>
      <c r="AA49" s="830" t="s">
        <v>6698</v>
      </c>
    </row>
    <row r="50" spans="1:27" ht="29.1">
      <c r="A50" s="821">
        <v>48</v>
      </c>
      <c r="B50" s="356" t="s">
        <v>1872</v>
      </c>
      <c r="C50" s="356" t="s">
        <v>5200</v>
      </c>
      <c r="D50" s="356" t="s">
        <v>2188</v>
      </c>
      <c r="E50" s="356" t="s">
        <v>4524</v>
      </c>
      <c r="F50" s="356" t="s">
        <v>4524</v>
      </c>
      <c r="G50" s="821">
        <v>1</v>
      </c>
      <c r="H50" s="821">
        <v>2026</v>
      </c>
      <c r="I50" s="356" t="s">
        <v>6475</v>
      </c>
      <c r="J50" s="356" t="s">
        <v>2821</v>
      </c>
      <c r="K50" s="824" t="s">
        <v>5142</v>
      </c>
      <c r="O50" s="821" t="s">
        <v>1015</v>
      </c>
      <c r="Y50" s="356" t="s">
        <v>6216</v>
      </c>
    </row>
    <row r="51" spans="1:27">
      <c r="A51" s="821">
        <v>49</v>
      </c>
      <c r="B51" s="356" t="s">
        <v>1872</v>
      </c>
      <c r="C51" s="776" t="s">
        <v>6686</v>
      </c>
      <c r="D51" s="356" t="s">
        <v>6687</v>
      </c>
      <c r="E51" s="356" t="s">
        <v>4560</v>
      </c>
      <c r="F51" s="356" t="s">
        <v>4560</v>
      </c>
      <c r="G51" s="821">
        <v>1</v>
      </c>
      <c r="H51" s="821">
        <v>2026</v>
      </c>
      <c r="I51" s="356" t="s">
        <v>6475</v>
      </c>
      <c r="J51" s="356" t="s">
        <v>2821</v>
      </c>
      <c r="K51" s="824" t="s">
        <v>5142</v>
      </c>
      <c r="O51" s="821">
        <v>16</v>
      </c>
      <c r="Y51" s="356" t="s">
        <v>6216</v>
      </c>
    </row>
    <row r="52" spans="1:27" ht="43.5">
      <c r="A52" s="821">
        <v>50</v>
      </c>
      <c r="B52" s="356" t="s">
        <v>1872</v>
      </c>
      <c r="C52" s="356" t="s">
        <v>5200</v>
      </c>
      <c r="D52" s="356" t="s">
        <v>2188</v>
      </c>
      <c r="E52" s="356" t="s">
        <v>4188</v>
      </c>
      <c r="F52" s="356" t="s">
        <v>4188</v>
      </c>
      <c r="G52" s="821">
        <v>1</v>
      </c>
      <c r="H52" s="821">
        <v>2026</v>
      </c>
      <c r="I52" s="356" t="s">
        <v>6475</v>
      </c>
      <c r="J52" s="356" t="s">
        <v>2821</v>
      </c>
      <c r="K52" s="824" t="s">
        <v>5142</v>
      </c>
      <c r="O52" s="821">
        <v>38</v>
      </c>
      <c r="Y52" s="356" t="s">
        <v>6216</v>
      </c>
    </row>
    <row r="53" spans="1:27" ht="57.95">
      <c r="A53" s="821">
        <v>51</v>
      </c>
      <c r="B53" s="356" t="s">
        <v>1872</v>
      </c>
      <c r="C53" s="776" t="s">
        <v>6686</v>
      </c>
      <c r="D53" s="356" t="s">
        <v>2192</v>
      </c>
      <c r="E53" s="356" t="s">
        <v>1078</v>
      </c>
      <c r="F53" s="356" t="s">
        <v>1077</v>
      </c>
      <c r="G53" s="821">
        <v>2</v>
      </c>
      <c r="H53" s="821">
        <v>2026</v>
      </c>
      <c r="I53" s="356" t="s">
        <v>6390</v>
      </c>
      <c r="J53" s="356" t="s">
        <v>2821</v>
      </c>
      <c r="K53" s="824" t="s">
        <v>5142</v>
      </c>
      <c r="O53" s="821" t="s">
        <v>1015</v>
      </c>
      <c r="Y53" s="356" t="s">
        <v>6216</v>
      </c>
    </row>
    <row r="54" spans="1:27" ht="57.95">
      <c r="A54" s="821">
        <v>52</v>
      </c>
      <c r="B54" s="356" t="s">
        <v>1872</v>
      </c>
      <c r="C54" s="356" t="s">
        <v>5200</v>
      </c>
      <c r="D54" s="356" t="s">
        <v>2192</v>
      </c>
      <c r="E54" s="356" t="s">
        <v>1902</v>
      </c>
      <c r="F54" s="356" t="s">
        <v>1611</v>
      </c>
      <c r="G54" s="821">
        <v>2</v>
      </c>
      <c r="H54" s="821">
        <v>2026</v>
      </c>
      <c r="I54" s="356" t="s">
        <v>6479</v>
      </c>
      <c r="J54" s="356" t="s">
        <v>2821</v>
      </c>
      <c r="K54" s="824" t="s">
        <v>5142</v>
      </c>
      <c r="O54" s="821">
        <v>62</v>
      </c>
      <c r="Y54" s="356" t="s">
        <v>6216</v>
      </c>
    </row>
    <row r="55" spans="1:27" ht="72.599999999999994">
      <c r="A55" s="821">
        <v>53</v>
      </c>
      <c r="B55" s="356" t="s">
        <v>1872</v>
      </c>
      <c r="C55" s="356" t="s">
        <v>5200</v>
      </c>
      <c r="D55" s="356" t="s">
        <v>2159</v>
      </c>
      <c r="E55" s="356" t="s">
        <v>1249</v>
      </c>
      <c r="F55" s="356" t="s">
        <v>1247</v>
      </c>
      <c r="G55" s="821">
        <v>1</v>
      </c>
      <c r="H55" s="821">
        <v>2026</v>
      </c>
      <c r="I55" s="356" t="s">
        <v>6480</v>
      </c>
      <c r="J55" s="356" t="s">
        <v>2511</v>
      </c>
      <c r="K55" s="824" t="s">
        <v>5142</v>
      </c>
      <c r="O55" s="821">
        <v>0</v>
      </c>
      <c r="Y55" s="356" t="s">
        <v>6216</v>
      </c>
    </row>
    <row r="56" spans="1:27" ht="72.599999999999994">
      <c r="A56" s="821">
        <v>54</v>
      </c>
      <c r="B56" s="356" t="s">
        <v>101</v>
      </c>
      <c r="C56" s="356" t="s">
        <v>101</v>
      </c>
      <c r="D56" s="356" t="s">
        <v>2281</v>
      </c>
      <c r="E56" s="356" t="s">
        <v>1009</v>
      </c>
      <c r="F56" s="356" t="s">
        <v>1010</v>
      </c>
      <c r="G56" s="821">
        <v>1</v>
      </c>
      <c r="H56" s="821">
        <v>2026</v>
      </c>
      <c r="I56" s="356" t="s">
        <v>3499</v>
      </c>
      <c r="J56" s="356" t="s">
        <v>2821</v>
      </c>
      <c r="K56" s="824" t="s">
        <v>5142</v>
      </c>
      <c r="N56" s="821" t="s">
        <v>583</v>
      </c>
      <c r="O56" s="821" t="s">
        <v>583</v>
      </c>
      <c r="Y56" s="356" t="s">
        <v>6216</v>
      </c>
      <c r="AA56" s="356" t="s">
        <v>6546</v>
      </c>
    </row>
    <row r="57" spans="1:27" ht="174">
      <c r="A57" s="821">
        <v>55</v>
      </c>
      <c r="B57" s="356" t="s">
        <v>101</v>
      </c>
      <c r="C57" s="356" t="s">
        <v>101</v>
      </c>
      <c r="E57" s="356" t="s">
        <v>1116</v>
      </c>
      <c r="F57" s="356" t="s">
        <v>1117</v>
      </c>
      <c r="G57" s="821">
        <v>1</v>
      </c>
      <c r="H57" s="821">
        <v>2026</v>
      </c>
      <c r="I57" s="356" t="s">
        <v>3499</v>
      </c>
      <c r="J57" s="356" t="s">
        <v>2821</v>
      </c>
      <c r="K57" s="824" t="s">
        <v>5142</v>
      </c>
      <c r="N57" s="821">
        <v>12</v>
      </c>
      <c r="O57" s="821">
        <v>12</v>
      </c>
      <c r="Y57" s="356" t="s">
        <v>6216</v>
      </c>
      <c r="Z57" s="405" t="s">
        <v>2369</v>
      </c>
      <c r="AA57" s="356" t="s">
        <v>6484</v>
      </c>
    </row>
    <row r="58" spans="1:27" ht="29.1">
      <c r="A58" s="821">
        <v>56</v>
      </c>
      <c r="B58" s="356" t="s">
        <v>101</v>
      </c>
      <c r="C58" s="356" t="s">
        <v>101</v>
      </c>
      <c r="D58" s="356" t="s">
        <v>2292</v>
      </c>
      <c r="E58" s="356" t="s">
        <v>1119</v>
      </c>
      <c r="F58" s="356" t="s">
        <v>1120</v>
      </c>
      <c r="G58" s="821">
        <v>1</v>
      </c>
      <c r="H58" s="821">
        <v>2026</v>
      </c>
      <c r="I58" s="356" t="s">
        <v>3499</v>
      </c>
      <c r="J58" s="356" t="s">
        <v>2821</v>
      </c>
      <c r="K58" s="824" t="s">
        <v>5142</v>
      </c>
      <c r="N58" s="821">
        <v>20</v>
      </c>
      <c r="O58" s="821">
        <v>20</v>
      </c>
      <c r="Y58" s="356" t="s">
        <v>6216</v>
      </c>
      <c r="AA58" s="356" t="s">
        <v>6222</v>
      </c>
    </row>
    <row r="59" spans="1:27" ht="43.5">
      <c r="A59" s="821">
        <v>57</v>
      </c>
      <c r="B59" s="356" t="s">
        <v>101</v>
      </c>
      <c r="C59" s="356" t="s">
        <v>101</v>
      </c>
      <c r="D59" s="356" t="s">
        <v>6501</v>
      </c>
      <c r="E59" s="356" t="s">
        <v>145</v>
      </c>
      <c r="F59" s="356" t="s">
        <v>6502</v>
      </c>
      <c r="G59" s="821">
        <v>1</v>
      </c>
      <c r="H59" s="821">
        <v>2026</v>
      </c>
      <c r="I59" s="356" t="s">
        <v>3499</v>
      </c>
      <c r="J59" s="356" t="s">
        <v>2821</v>
      </c>
      <c r="K59" s="824" t="s">
        <v>5142</v>
      </c>
      <c r="N59" s="821">
        <v>11</v>
      </c>
      <c r="O59" s="821">
        <v>11</v>
      </c>
      <c r="Y59" s="356" t="s">
        <v>6216</v>
      </c>
    </row>
    <row r="60" spans="1:27" ht="43.5">
      <c r="A60" s="821">
        <v>58</v>
      </c>
      <c r="B60" s="356" t="s">
        <v>101</v>
      </c>
      <c r="C60" s="356" t="s">
        <v>101</v>
      </c>
      <c r="E60" s="356" t="s">
        <v>155</v>
      </c>
      <c r="F60" s="356" t="s">
        <v>156</v>
      </c>
      <c r="G60" s="821">
        <v>1</v>
      </c>
      <c r="H60" s="821">
        <v>2026</v>
      </c>
      <c r="I60" s="356" t="s">
        <v>3499</v>
      </c>
      <c r="J60" s="356" t="s">
        <v>2821</v>
      </c>
      <c r="K60" s="824" t="s">
        <v>5142</v>
      </c>
      <c r="N60" s="821" t="s">
        <v>583</v>
      </c>
      <c r="O60" s="821" t="s">
        <v>583</v>
      </c>
      <c r="Y60" s="356" t="s">
        <v>6216</v>
      </c>
      <c r="AA60" s="356" t="s">
        <v>6546</v>
      </c>
    </row>
    <row r="61" spans="1:27" ht="29.1">
      <c r="A61" s="821">
        <v>59</v>
      </c>
      <c r="B61" s="356" t="s">
        <v>101</v>
      </c>
      <c r="C61" s="356" t="s">
        <v>101</v>
      </c>
      <c r="E61" s="356" t="s">
        <v>193</v>
      </c>
      <c r="F61" s="356" t="s">
        <v>194</v>
      </c>
      <c r="G61" s="821">
        <v>1</v>
      </c>
      <c r="H61" s="821">
        <v>2026</v>
      </c>
      <c r="I61" s="356" t="s">
        <v>3499</v>
      </c>
      <c r="J61" s="356" t="s">
        <v>2821</v>
      </c>
      <c r="K61" s="824" t="s">
        <v>5142</v>
      </c>
      <c r="N61" s="821" t="s">
        <v>583</v>
      </c>
      <c r="O61" s="821" t="s">
        <v>583</v>
      </c>
      <c r="Y61" s="356" t="s">
        <v>6216</v>
      </c>
      <c r="AA61" s="356" t="s">
        <v>6546</v>
      </c>
    </row>
    <row r="62" spans="1:27" ht="43.5">
      <c r="A62" s="821">
        <v>60</v>
      </c>
      <c r="B62" s="356" t="s">
        <v>101</v>
      </c>
      <c r="C62" s="356" t="s">
        <v>101</v>
      </c>
      <c r="E62" s="356" t="s">
        <v>148</v>
      </c>
      <c r="F62" s="356" t="s">
        <v>149</v>
      </c>
      <c r="G62" s="821">
        <v>1</v>
      </c>
      <c r="H62" s="821">
        <v>2026</v>
      </c>
      <c r="I62" s="356" t="s">
        <v>3499</v>
      </c>
      <c r="J62" s="356" t="s">
        <v>2821</v>
      </c>
      <c r="K62" s="824" t="s">
        <v>5142</v>
      </c>
      <c r="N62" s="821" t="s">
        <v>583</v>
      </c>
      <c r="O62" s="821" t="s">
        <v>583</v>
      </c>
      <c r="Y62" s="356" t="s">
        <v>6216</v>
      </c>
      <c r="AA62" s="356" t="s">
        <v>6546</v>
      </c>
    </row>
    <row r="63" spans="1:27" ht="72.599999999999994">
      <c r="A63" s="821">
        <v>61</v>
      </c>
      <c r="B63" s="356" t="s">
        <v>101</v>
      </c>
      <c r="C63" s="356" t="s">
        <v>101</v>
      </c>
      <c r="D63" s="356" t="s">
        <v>6501</v>
      </c>
      <c r="E63" s="356" t="s">
        <v>197</v>
      </c>
      <c r="F63" s="356" t="s">
        <v>198</v>
      </c>
      <c r="G63" s="821">
        <v>1</v>
      </c>
      <c r="H63" s="821">
        <v>2026</v>
      </c>
      <c r="I63" s="356" t="s">
        <v>3499</v>
      </c>
      <c r="J63" s="356" t="s">
        <v>2821</v>
      </c>
      <c r="K63" s="824" t="s">
        <v>5142</v>
      </c>
      <c r="N63" s="821">
        <v>10</v>
      </c>
      <c r="O63" s="821">
        <v>10</v>
      </c>
      <c r="Y63" s="356" t="s">
        <v>6216</v>
      </c>
    </row>
    <row r="64" spans="1:27" ht="57.95">
      <c r="A64" s="821">
        <v>62</v>
      </c>
      <c r="B64" s="356" t="s">
        <v>101</v>
      </c>
      <c r="C64" s="356" t="s">
        <v>101</v>
      </c>
      <c r="E64" s="356" t="s">
        <v>1297</v>
      </c>
      <c r="F64" s="356" t="s">
        <v>1298</v>
      </c>
      <c r="G64" s="821">
        <v>1</v>
      </c>
      <c r="H64" s="821">
        <v>2026</v>
      </c>
      <c r="I64" s="356" t="s">
        <v>3499</v>
      </c>
      <c r="J64" s="356" t="s">
        <v>2821</v>
      </c>
      <c r="K64" s="824" t="s">
        <v>5142</v>
      </c>
      <c r="N64" s="821">
        <v>16</v>
      </c>
      <c r="O64" s="821">
        <v>16</v>
      </c>
      <c r="Y64" s="356" t="s">
        <v>6216</v>
      </c>
    </row>
    <row r="65" spans="1:27" ht="57.95">
      <c r="A65" s="821">
        <v>63</v>
      </c>
      <c r="B65" s="356" t="s">
        <v>101</v>
      </c>
      <c r="C65" s="356" t="s">
        <v>101</v>
      </c>
      <c r="E65" s="356" t="s">
        <v>1300</v>
      </c>
      <c r="F65" s="356" t="s">
        <v>1301</v>
      </c>
      <c r="G65" s="821">
        <v>1</v>
      </c>
      <c r="H65" s="821">
        <v>2026</v>
      </c>
      <c r="I65" s="356" t="s">
        <v>3499</v>
      </c>
      <c r="J65" s="356" t="s">
        <v>2821</v>
      </c>
      <c r="K65" s="824" t="s">
        <v>5142</v>
      </c>
      <c r="N65" s="821" t="s">
        <v>583</v>
      </c>
      <c r="O65" s="821" t="s">
        <v>583</v>
      </c>
      <c r="Y65" s="356" t="s">
        <v>6216</v>
      </c>
      <c r="AA65" s="356" t="s">
        <v>6546</v>
      </c>
    </row>
    <row r="66" spans="1:27" ht="29.1">
      <c r="A66" s="821">
        <v>64</v>
      </c>
      <c r="B66" s="356" t="s">
        <v>101</v>
      </c>
      <c r="C66" s="356" t="s">
        <v>101</v>
      </c>
      <c r="E66" s="356" t="s">
        <v>1306</v>
      </c>
      <c r="F66" s="356" t="s">
        <v>1307</v>
      </c>
      <c r="G66" s="821">
        <v>1</v>
      </c>
      <c r="H66" s="821">
        <v>2026</v>
      </c>
      <c r="I66" s="356" t="s">
        <v>3499</v>
      </c>
      <c r="J66" s="356" t="s">
        <v>2821</v>
      </c>
      <c r="K66" s="824" t="s">
        <v>5142</v>
      </c>
      <c r="N66" s="821">
        <v>17</v>
      </c>
      <c r="O66" s="821">
        <v>17</v>
      </c>
      <c r="Y66" s="356" t="s">
        <v>6216</v>
      </c>
    </row>
    <row r="67" spans="1:27" ht="57.95">
      <c r="A67" s="821">
        <v>65</v>
      </c>
      <c r="B67" s="356" t="s">
        <v>101</v>
      </c>
      <c r="C67" s="356" t="s">
        <v>101</v>
      </c>
      <c r="E67" s="356" t="s">
        <v>1309</v>
      </c>
      <c r="F67" s="356" t="s">
        <v>1310</v>
      </c>
      <c r="G67" s="821">
        <v>1</v>
      </c>
      <c r="H67" s="821">
        <v>2026</v>
      </c>
      <c r="I67" s="356" t="s">
        <v>3499</v>
      </c>
      <c r="J67" s="356" t="s">
        <v>2821</v>
      </c>
      <c r="K67" s="824" t="s">
        <v>5142</v>
      </c>
      <c r="N67" s="821" t="s">
        <v>583</v>
      </c>
      <c r="O67" s="821" t="s">
        <v>583</v>
      </c>
      <c r="Y67" s="356" t="s">
        <v>6216</v>
      </c>
      <c r="AA67" s="356" t="s">
        <v>6546</v>
      </c>
    </row>
    <row r="68" spans="1:27" ht="57.95">
      <c r="A68" s="821">
        <v>66</v>
      </c>
      <c r="B68" s="356" t="s">
        <v>101</v>
      </c>
      <c r="C68" s="356" t="s">
        <v>101</v>
      </c>
      <c r="E68" s="356" t="s">
        <v>1271</v>
      </c>
      <c r="F68" s="356" t="s">
        <v>1272</v>
      </c>
      <c r="G68" s="821">
        <v>1</v>
      </c>
      <c r="H68" s="821">
        <v>2026</v>
      </c>
      <c r="I68" s="356" t="s">
        <v>3499</v>
      </c>
      <c r="J68" s="356" t="s">
        <v>2821</v>
      </c>
      <c r="K68" s="824" t="s">
        <v>5142</v>
      </c>
      <c r="N68" s="821">
        <v>14</v>
      </c>
      <c r="O68" s="821">
        <v>14</v>
      </c>
      <c r="Y68" s="356" t="s">
        <v>6216</v>
      </c>
    </row>
    <row r="69" spans="1:27" ht="72.599999999999994">
      <c r="A69" s="821">
        <v>67</v>
      </c>
      <c r="B69" s="356" t="s">
        <v>101</v>
      </c>
      <c r="C69" s="356" t="s">
        <v>101</v>
      </c>
      <c r="E69" s="356" t="s">
        <v>5141</v>
      </c>
      <c r="F69" s="356" t="s">
        <v>3497</v>
      </c>
      <c r="G69" s="821">
        <v>1</v>
      </c>
      <c r="H69" s="821">
        <v>2026</v>
      </c>
      <c r="I69" s="356" t="s">
        <v>3499</v>
      </c>
      <c r="J69" s="356" t="s">
        <v>2821</v>
      </c>
      <c r="K69" s="824" t="s">
        <v>5142</v>
      </c>
      <c r="N69" s="821">
        <v>15</v>
      </c>
      <c r="O69" s="821">
        <v>15</v>
      </c>
      <c r="Y69" s="356" t="s">
        <v>6216</v>
      </c>
    </row>
    <row r="70" spans="1:27" ht="57.95">
      <c r="A70" s="821">
        <v>68</v>
      </c>
      <c r="B70" s="356" t="s">
        <v>101</v>
      </c>
      <c r="C70" s="356" t="s">
        <v>101</v>
      </c>
      <c r="E70" s="356" t="s">
        <v>2289</v>
      </c>
      <c r="F70" s="356" t="s">
        <v>2290</v>
      </c>
      <c r="G70" s="821">
        <v>1</v>
      </c>
      <c r="H70" s="821">
        <v>2026</v>
      </c>
      <c r="I70" s="356" t="s">
        <v>3499</v>
      </c>
      <c r="J70" s="356" t="s">
        <v>2821</v>
      </c>
      <c r="K70" s="824" t="s">
        <v>5142</v>
      </c>
      <c r="N70" s="821" t="s">
        <v>583</v>
      </c>
      <c r="O70" s="821" t="s">
        <v>583</v>
      </c>
      <c r="Y70" s="356" t="s">
        <v>6216</v>
      </c>
      <c r="AA70" s="356" t="s">
        <v>6546</v>
      </c>
    </row>
    <row r="71" spans="1:27" ht="72.599999999999994">
      <c r="A71" s="821">
        <v>69</v>
      </c>
      <c r="B71" s="356" t="s">
        <v>101</v>
      </c>
      <c r="C71" s="356" t="s">
        <v>101</v>
      </c>
      <c r="E71" s="356" t="s">
        <v>6699</v>
      </c>
      <c r="F71" s="356" t="s">
        <v>6700</v>
      </c>
      <c r="G71" s="821">
        <v>1</v>
      </c>
      <c r="H71" s="821">
        <v>2026</v>
      </c>
      <c r="I71" s="356" t="s">
        <v>6701</v>
      </c>
      <c r="J71" s="356" t="s">
        <v>2821</v>
      </c>
      <c r="K71" s="824" t="s">
        <v>5142</v>
      </c>
      <c r="N71" s="821" t="s">
        <v>583</v>
      </c>
      <c r="O71" s="821" t="s">
        <v>583</v>
      </c>
      <c r="Y71" s="356" t="s">
        <v>6216</v>
      </c>
      <c r="AA71" s="356" t="s">
        <v>6546</v>
      </c>
    </row>
    <row r="72" spans="1:27" ht="304.5">
      <c r="A72" s="821">
        <v>70</v>
      </c>
      <c r="B72" s="356" t="s">
        <v>101</v>
      </c>
      <c r="C72" s="356" t="s">
        <v>1041</v>
      </c>
      <c r="E72" s="356" t="s">
        <v>1042</v>
      </c>
      <c r="F72" s="356" t="s">
        <v>1043</v>
      </c>
      <c r="G72" s="821">
        <v>1</v>
      </c>
      <c r="H72" s="821">
        <v>2026</v>
      </c>
      <c r="I72" s="356" t="s">
        <v>6392</v>
      </c>
      <c r="J72" s="356" t="s">
        <v>2821</v>
      </c>
      <c r="K72" s="824" t="s">
        <v>5142</v>
      </c>
      <c r="N72" s="821">
        <v>1</v>
      </c>
      <c r="O72" s="821">
        <v>1</v>
      </c>
      <c r="Y72" s="356" t="s">
        <v>6216</v>
      </c>
      <c r="Z72" s="829"/>
      <c r="AA72" s="831" t="s">
        <v>6393</v>
      </c>
    </row>
    <row r="73" spans="1:27" ht="29.1">
      <c r="A73" s="821">
        <v>71</v>
      </c>
      <c r="B73" s="356" t="s">
        <v>1872</v>
      </c>
      <c r="C73" s="776" t="s">
        <v>6686</v>
      </c>
      <c r="D73" s="356" t="s">
        <v>6687</v>
      </c>
      <c r="E73" s="356" t="s">
        <v>1080</v>
      </c>
      <c r="F73" s="356" t="s">
        <v>1081</v>
      </c>
      <c r="G73" s="821">
        <v>1</v>
      </c>
      <c r="H73" s="821">
        <v>2026</v>
      </c>
      <c r="I73" s="356" t="s">
        <v>6390</v>
      </c>
      <c r="J73" s="356" t="s">
        <v>2821</v>
      </c>
      <c r="K73" s="824" t="s">
        <v>5142</v>
      </c>
      <c r="O73" s="821">
        <v>15</v>
      </c>
      <c r="Y73" s="356" t="s">
        <v>6216</v>
      </c>
    </row>
    <row r="74" spans="1:27" ht="130.5">
      <c r="A74" s="821">
        <v>72</v>
      </c>
      <c r="B74" s="356" t="s">
        <v>1872</v>
      </c>
      <c r="C74" s="776" t="s">
        <v>6686</v>
      </c>
      <c r="D74" s="356" t="s">
        <v>6687</v>
      </c>
      <c r="E74" s="356" t="s">
        <v>1086</v>
      </c>
      <c r="F74" s="356" t="s">
        <v>1086</v>
      </c>
      <c r="G74" s="821">
        <v>1</v>
      </c>
      <c r="H74" s="821">
        <v>2026</v>
      </c>
      <c r="I74" s="356" t="s">
        <v>6390</v>
      </c>
      <c r="J74" s="356" t="s">
        <v>2821</v>
      </c>
      <c r="K74" s="824" t="s">
        <v>5142</v>
      </c>
      <c r="O74" s="821" t="s">
        <v>6506</v>
      </c>
      <c r="Y74" s="356" t="s">
        <v>6216</v>
      </c>
    </row>
    <row r="75" spans="1:27" ht="43.5">
      <c r="A75" s="821">
        <v>73</v>
      </c>
      <c r="B75" s="356" t="s">
        <v>1872</v>
      </c>
      <c r="C75" s="776" t="s">
        <v>6686</v>
      </c>
      <c r="D75" s="356" t="s">
        <v>5219</v>
      </c>
      <c r="E75" s="356" t="s">
        <v>411</v>
      </c>
      <c r="F75" s="356" t="s">
        <v>412</v>
      </c>
      <c r="G75" s="821">
        <v>1</v>
      </c>
      <c r="H75" s="821">
        <v>2026</v>
      </c>
      <c r="I75" s="356" t="s">
        <v>252</v>
      </c>
      <c r="J75" s="356" t="s">
        <v>2821</v>
      </c>
      <c r="K75" s="824" t="s">
        <v>5142</v>
      </c>
      <c r="O75" s="821">
        <v>30</v>
      </c>
      <c r="Y75" s="356" t="s">
        <v>6216</v>
      </c>
    </row>
    <row r="76" spans="1:27" ht="57.95">
      <c r="A76" s="821">
        <v>74</v>
      </c>
      <c r="B76" s="356" t="s">
        <v>1872</v>
      </c>
      <c r="C76" s="776" t="s">
        <v>6686</v>
      </c>
      <c r="D76" s="356" t="s">
        <v>5467</v>
      </c>
      <c r="E76" s="356" t="s">
        <v>1241</v>
      </c>
      <c r="F76" s="356" t="s">
        <v>558</v>
      </c>
      <c r="G76" s="821">
        <v>1</v>
      </c>
      <c r="H76" s="821">
        <v>2026</v>
      </c>
      <c r="I76" s="356" t="s">
        <v>252</v>
      </c>
      <c r="J76" s="356" t="s">
        <v>2821</v>
      </c>
      <c r="K76" s="824" t="s">
        <v>5142</v>
      </c>
      <c r="O76" s="821">
        <v>0</v>
      </c>
      <c r="Y76" s="356" t="s">
        <v>6216</v>
      </c>
      <c r="AA76" s="356" t="s">
        <v>6508</v>
      </c>
    </row>
    <row r="77" spans="1:27" ht="174">
      <c r="A77" s="821">
        <v>75</v>
      </c>
      <c r="B77" s="356" t="s">
        <v>1872</v>
      </c>
      <c r="C77" s="356" t="s">
        <v>5200</v>
      </c>
      <c r="D77" s="356" t="s">
        <v>2192</v>
      </c>
      <c r="E77" s="356" t="s">
        <v>1251</v>
      </c>
      <c r="F77" s="356" t="s">
        <v>1252</v>
      </c>
      <c r="G77" s="821">
        <v>1</v>
      </c>
      <c r="H77" s="821">
        <v>2026</v>
      </c>
      <c r="I77" s="356" t="s">
        <v>252</v>
      </c>
      <c r="J77" s="356" t="s">
        <v>2821</v>
      </c>
      <c r="K77" s="824" t="s">
        <v>5142</v>
      </c>
      <c r="O77" s="821">
        <v>40</v>
      </c>
      <c r="Y77" s="356" t="s">
        <v>6216</v>
      </c>
    </row>
    <row r="78" spans="1:27" ht="116.1">
      <c r="A78" s="821">
        <v>76</v>
      </c>
      <c r="B78" s="356" t="s">
        <v>1872</v>
      </c>
      <c r="C78" s="356" t="s">
        <v>5200</v>
      </c>
      <c r="D78" s="356" t="s">
        <v>2192</v>
      </c>
      <c r="E78" s="356" t="s">
        <v>1255</v>
      </c>
      <c r="F78" s="356" t="s">
        <v>1256</v>
      </c>
      <c r="G78" s="821">
        <v>1</v>
      </c>
      <c r="H78" s="821">
        <v>2026</v>
      </c>
      <c r="I78" s="356" t="s">
        <v>252</v>
      </c>
      <c r="J78" s="356" t="s">
        <v>2821</v>
      </c>
      <c r="K78" s="824" t="s">
        <v>5142</v>
      </c>
      <c r="O78" s="821">
        <v>41</v>
      </c>
      <c r="Y78" s="356" t="s">
        <v>6216</v>
      </c>
    </row>
    <row r="79" spans="1:27" ht="116.1">
      <c r="A79" s="821">
        <v>77</v>
      </c>
      <c r="B79" s="356" t="s">
        <v>1872</v>
      </c>
      <c r="C79" s="356" t="s">
        <v>5200</v>
      </c>
      <c r="D79" s="356" t="s">
        <v>2192</v>
      </c>
      <c r="E79" s="356" t="s">
        <v>1260</v>
      </c>
      <c r="F79" s="356" t="s">
        <v>1261</v>
      </c>
      <c r="G79" s="821">
        <v>1</v>
      </c>
      <c r="H79" s="821">
        <v>2026</v>
      </c>
      <c r="I79" s="356" t="s">
        <v>252</v>
      </c>
      <c r="J79" s="356" t="s">
        <v>2821</v>
      </c>
      <c r="K79" s="824" t="s">
        <v>5142</v>
      </c>
      <c r="O79" s="821">
        <v>42</v>
      </c>
      <c r="Y79" s="356" t="s">
        <v>6216</v>
      </c>
    </row>
    <row r="80" spans="1:27" ht="174">
      <c r="A80" s="821">
        <v>78</v>
      </c>
      <c r="B80" s="356" t="s">
        <v>1872</v>
      </c>
      <c r="C80" s="356" t="s">
        <v>5200</v>
      </c>
      <c r="D80" s="356" t="s">
        <v>2192</v>
      </c>
      <c r="E80" s="356" t="s">
        <v>6511</v>
      </c>
      <c r="F80" s="356" t="s">
        <v>1601</v>
      </c>
      <c r="G80" s="821">
        <v>1</v>
      </c>
      <c r="H80" s="821">
        <v>2026</v>
      </c>
      <c r="I80" s="356" t="s">
        <v>252</v>
      </c>
      <c r="J80" s="356" t="s">
        <v>2821</v>
      </c>
      <c r="K80" s="824" t="s">
        <v>5142</v>
      </c>
      <c r="O80" s="821">
        <v>43</v>
      </c>
      <c r="Y80" s="356" t="s">
        <v>6216</v>
      </c>
    </row>
    <row r="81" spans="1:25" ht="174">
      <c r="A81" s="821">
        <v>79</v>
      </c>
      <c r="B81" s="356" t="s">
        <v>1872</v>
      </c>
      <c r="C81" s="356" t="s">
        <v>5200</v>
      </c>
      <c r="D81" s="356" t="s">
        <v>2192</v>
      </c>
      <c r="E81" s="356" t="s">
        <v>6513</v>
      </c>
      <c r="F81" s="356" t="s">
        <v>1606</v>
      </c>
      <c r="G81" s="821">
        <v>1</v>
      </c>
      <c r="H81" s="821">
        <v>2026</v>
      </c>
      <c r="I81" s="356" t="s">
        <v>252</v>
      </c>
      <c r="J81" s="356" t="s">
        <v>2821</v>
      </c>
      <c r="K81" s="824" t="s">
        <v>5142</v>
      </c>
      <c r="O81" s="821">
        <v>44</v>
      </c>
      <c r="Y81" s="356" t="s">
        <v>6216</v>
      </c>
    </row>
    <row r="82" spans="1:25" ht="246.6">
      <c r="A82" s="821">
        <v>80</v>
      </c>
      <c r="B82" s="356" t="s">
        <v>1872</v>
      </c>
      <c r="C82" s="356" t="s">
        <v>5200</v>
      </c>
      <c r="D82" s="356" t="s">
        <v>2188</v>
      </c>
      <c r="E82" s="356" t="s">
        <v>1949</v>
      </c>
      <c r="F82" s="356" t="s">
        <v>1950</v>
      </c>
      <c r="G82" s="821">
        <v>1</v>
      </c>
      <c r="H82" s="821">
        <v>2026</v>
      </c>
      <c r="I82" s="356" t="s">
        <v>252</v>
      </c>
      <c r="J82" s="356" t="s">
        <v>2821</v>
      </c>
      <c r="K82" s="824" t="s">
        <v>5142</v>
      </c>
      <c r="O82" s="821">
        <v>31</v>
      </c>
      <c r="Y82" s="356" t="s">
        <v>6216</v>
      </c>
    </row>
    <row r="83" spans="1:25" ht="43.5">
      <c r="A83" s="821">
        <v>81</v>
      </c>
      <c r="B83" s="356" t="s">
        <v>1872</v>
      </c>
      <c r="C83" s="356" t="s">
        <v>5200</v>
      </c>
      <c r="D83" s="356" t="s">
        <v>2188</v>
      </c>
      <c r="E83" s="356" t="s">
        <v>1572</v>
      </c>
      <c r="F83" s="356" t="s">
        <v>1573</v>
      </c>
      <c r="G83" s="821">
        <v>1</v>
      </c>
      <c r="H83" s="821">
        <v>2026</v>
      </c>
      <c r="I83" s="356" t="s">
        <v>252</v>
      </c>
      <c r="J83" s="356" t="s">
        <v>2821</v>
      </c>
      <c r="K83" s="824" t="s">
        <v>5142</v>
      </c>
      <c r="O83" s="821">
        <v>32</v>
      </c>
      <c r="Y83" s="356" t="s">
        <v>6216</v>
      </c>
    </row>
    <row r="84" spans="1:25" ht="116.1">
      <c r="A84" s="821">
        <v>82</v>
      </c>
      <c r="B84" s="356" t="s">
        <v>1872</v>
      </c>
      <c r="C84" s="356" t="s">
        <v>5200</v>
      </c>
      <c r="D84" s="356" t="s">
        <v>2192</v>
      </c>
      <c r="E84" s="356" t="s">
        <v>6702</v>
      </c>
      <c r="F84" s="356" t="s">
        <v>1954</v>
      </c>
      <c r="G84" s="821">
        <v>1</v>
      </c>
      <c r="H84" s="821">
        <v>2026</v>
      </c>
      <c r="I84" s="356" t="s">
        <v>252</v>
      </c>
      <c r="J84" s="356" t="s">
        <v>2821</v>
      </c>
      <c r="K84" s="824" t="s">
        <v>5142</v>
      </c>
      <c r="O84" s="821">
        <v>45</v>
      </c>
      <c r="Y84" s="356" t="s">
        <v>6216</v>
      </c>
    </row>
    <row r="85" spans="1:25" ht="130.5">
      <c r="A85" s="821">
        <v>83</v>
      </c>
      <c r="B85" s="356" t="s">
        <v>1872</v>
      </c>
      <c r="C85" s="356" t="s">
        <v>5200</v>
      </c>
      <c r="D85" s="356" t="s">
        <v>2192</v>
      </c>
      <c r="E85" s="356" t="s">
        <v>6703</v>
      </c>
      <c r="F85" s="356" t="s">
        <v>1959</v>
      </c>
      <c r="G85" s="821">
        <v>1</v>
      </c>
      <c r="H85" s="821">
        <v>2026</v>
      </c>
      <c r="I85" s="356" t="s">
        <v>252</v>
      </c>
      <c r="J85" s="356" t="s">
        <v>2821</v>
      </c>
      <c r="K85" s="824" t="s">
        <v>5142</v>
      </c>
      <c r="O85" s="821">
        <v>46</v>
      </c>
      <c r="Y85" s="356" t="s">
        <v>6216</v>
      </c>
    </row>
    <row r="86" spans="1:25" ht="43.5">
      <c r="A86" s="821">
        <v>84</v>
      </c>
      <c r="B86" s="356" t="s">
        <v>1872</v>
      </c>
      <c r="C86" s="356" t="s">
        <v>5200</v>
      </c>
      <c r="D86" s="356" t="s">
        <v>6687</v>
      </c>
      <c r="E86" s="356" t="s">
        <v>1965</v>
      </c>
      <c r="F86" s="356" t="s">
        <v>1966</v>
      </c>
      <c r="G86" s="821">
        <v>1</v>
      </c>
      <c r="H86" s="821">
        <v>2026</v>
      </c>
      <c r="I86" s="356" t="s">
        <v>47</v>
      </c>
      <c r="J86" s="356" t="s">
        <v>2821</v>
      </c>
      <c r="K86" s="824" t="s">
        <v>5142</v>
      </c>
      <c r="O86" s="821">
        <v>17</v>
      </c>
      <c r="Y86" s="356" t="s">
        <v>6216</v>
      </c>
    </row>
    <row r="87" spans="1:25" ht="130.5">
      <c r="A87" s="821">
        <v>85</v>
      </c>
      <c r="B87" s="356" t="s">
        <v>1872</v>
      </c>
      <c r="C87" s="356" t="s">
        <v>5200</v>
      </c>
      <c r="D87" s="356" t="s">
        <v>2192</v>
      </c>
      <c r="E87" s="356" t="s">
        <v>6515</v>
      </c>
      <c r="F87" s="356" t="s">
        <v>1970</v>
      </c>
      <c r="G87" s="821">
        <v>1</v>
      </c>
      <c r="H87" s="821">
        <v>2026</v>
      </c>
      <c r="I87" s="356" t="s">
        <v>252</v>
      </c>
      <c r="J87" s="356" t="s">
        <v>2821</v>
      </c>
      <c r="K87" s="824" t="s">
        <v>5142</v>
      </c>
      <c r="O87" s="821">
        <v>47</v>
      </c>
      <c r="Y87" s="356" t="s">
        <v>6216</v>
      </c>
    </row>
    <row r="88" spans="1:25" ht="101.45">
      <c r="A88" s="821">
        <v>86</v>
      </c>
      <c r="B88" s="356" t="s">
        <v>1872</v>
      </c>
      <c r="C88" s="356" t="s">
        <v>5200</v>
      </c>
      <c r="D88" s="356" t="s">
        <v>2192</v>
      </c>
      <c r="E88" s="356" t="s">
        <v>6704</v>
      </c>
      <c r="F88" s="356" t="s">
        <v>1975</v>
      </c>
      <c r="G88" s="821">
        <v>1</v>
      </c>
      <c r="H88" s="821">
        <v>2026</v>
      </c>
      <c r="I88" s="356" t="s">
        <v>252</v>
      </c>
      <c r="J88" s="356" t="s">
        <v>2821</v>
      </c>
      <c r="K88" s="824" t="s">
        <v>5142</v>
      </c>
      <c r="O88" s="821">
        <v>48</v>
      </c>
      <c r="Y88" s="356" t="s">
        <v>6216</v>
      </c>
    </row>
    <row r="89" spans="1:25" ht="159.6">
      <c r="A89" s="821">
        <v>87</v>
      </c>
      <c r="B89" s="356" t="s">
        <v>1872</v>
      </c>
      <c r="C89" s="356" t="s">
        <v>5200</v>
      </c>
      <c r="D89" s="356" t="s">
        <v>2192</v>
      </c>
      <c r="E89" s="356" t="s">
        <v>6705</v>
      </c>
      <c r="F89" s="356" t="s">
        <v>1981</v>
      </c>
      <c r="G89" s="821">
        <v>1</v>
      </c>
      <c r="H89" s="821">
        <v>2026</v>
      </c>
      <c r="I89" s="356" t="s">
        <v>6479</v>
      </c>
      <c r="J89" s="356" t="s">
        <v>2821</v>
      </c>
      <c r="K89" s="824" t="s">
        <v>5142</v>
      </c>
      <c r="O89" s="821">
        <v>49</v>
      </c>
      <c r="Y89" s="356" t="s">
        <v>6216</v>
      </c>
    </row>
    <row r="90" spans="1:25" ht="130.5">
      <c r="A90" s="821">
        <v>88</v>
      </c>
      <c r="B90" s="356" t="s">
        <v>1872</v>
      </c>
      <c r="C90" s="356" t="s">
        <v>5200</v>
      </c>
      <c r="D90" s="356" t="s">
        <v>2192</v>
      </c>
      <c r="E90" s="356" t="s">
        <v>6517</v>
      </c>
      <c r="F90" s="356" t="s">
        <v>1986</v>
      </c>
      <c r="G90" s="821">
        <v>1</v>
      </c>
      <c r="H90" s="821">
        <v>2026</v>
      </c>
      <c r="I90" s="356" t="s">
        <v>6479</v>
      </c>
      <c r="J90" s="356" t="s">
        <v>2821</v>
      </c>
      <c r="K90" s="824" t="s">
        <v>5142</v>
      </c>
      <c r="O90" s="821">
        <v>50</v>
      </c>
      <c r="Y90" s="356" t="s">
        <v>6216</v>
      </c>
    </row>
    <row r="91" spans="1:25" ht="188.45">
      <c r="A91" s="821">
        <v>89</v>
      </c>
      <c r="B91" s="356" t="s">
        <v>1872</v>
      </c>
      <c r="C91" s="356" t="s">
        <v>5200</v>
      </c>
      <c r="D91" s="356" t="s">
        <v>2192</v>
      </c>
      <c r="E91" s="356" t="s">
        <v>6706</v>
      </c>
      <c r="F91" s="356" t="s">
        <v>1991</v>
      </c>
      <c r="G91" s="821">
        <v>1</v>
      </c>
      <c r="H91" s="821">
        <v>2026</v>
      </c>
      <c r="I91" s="356" t="s">
        <v>6479</v>
      </c>
      <c r="J91" s="356" t="s">
        <v>2821</v>
      </c>
      <c r="K91" s="824" t="s">
        <v>5142</v>
      </c>
      <c r="O91" s="821">
        <v>51</v>
      </c>
      <c r="Y91" s="356" t="s">
        <v>6216</v>
      </c>
    </row>
    <row r="92" spans="1:25" ht="29.1">
      <c r="A92" s="821">
        <v>90</v>
      </c>
      <c r="B92" s="356" t="s">
        <v>1872</v>
      </c>
      <c r="C92" s="356" t="s">
        <v>5200</v>
      </c>
      <c r="D92" s="356" t="s">
        <v>2188</v>
      </c>
      <c r="E92" s="356" t="s">
        <v>1597</v>
      </c>
      <c r="F92" s="356" t="s">
        <v>1598</v>
      </c>
      <c r="G92" s="821">
        <v>1</v>
      </c>
      <c r="H92" s="821">
        <v>2026</v>
      </c>
      <c r="I92" s="356" t="s">
        <v>252</v>
      </c>
      <c r="J92" s="356" t="s">
        <v>2821</v>
      </c>
      <c r="K92" s="824" t="s">
        <v>5142</v>
      </c>
      <c r="O92" s="821">
        <v>39</v>
      </c>
      <c r="Y92" s="356" t="s">
        <v>6216</v>
      </c>
    </row>
    <row r="93" spans="1:25" ht="130.5">
      <c r="A93" s="821">
        <v>91</v>
      </c>
      <c r="B93" s="356" t="s">
        <v>1872</v>
      </c>
      <c r="C93" s="356" t="s">
        <v>5200</v>
      </c>
      <c r="D93" s="356" t="s">
        <v>2192</v>
      </c>
      <c r="E93" s="356" t="s">
        <v>6707</v>
      </c>
      <c r="F93" s="356" t="s">
        <v>1996</v>
      </c>
      <c r="G93" s="821">
        <v>1</v>
      </c>
      <c r="H93" s="821">
        <v>2026</v>
      </c>
      <c r="I93" s="356" t="s">
        <v>252</v>
      </c>
      <c r="J93" s="356" t="s">
        <v>2821</v>
      </c>
      <c r="K93" s="824" t="s">
        <v>5142</v>
      </c>
      <c r="O93" s="821">
        <v>52</v>
      </c>
      <c r="Y93" s="356" t="s">
        <v>6216</v>
      </c>
    </row>
    <row r="94" spans="1:25" ht="87">
      <c r="A94" s="821">
        <v>92</v>
      </c>
      <c r="B94" s="356" t="s">
        <v>1872</v>
      </c>
      <c r="C94" s="356" t="s">
        <v>5200</v>
      </c>
      <c r="D94" s="356" t="s">
        <v>2188</v>
      </c>
      <c r="E94" s="356" t="s">
        <v>2011</v>
      </c>
      <c r="F94" s="356" t="s">
        <v>2012</v>
      </c>
      <c r="G94" s="821">
        <v>1</v>
      </c>
      <c r="H94" s="821">
        <v>2026</v>
      </c>
      <c r="I94" s="356" t="s">
        <v>252</v>
      </c>
      <c r="J94" s="356" t="s">
        <v>2821</v>
      </c>
      <c r="K94" s="824" t="s">
        <v>5142</v>
      </c>
      <c r="O94" s="821">
        <v>40</v>
      </c>
      <c r="Y94" s="356" t="s">
        <v>6216</v>
      </c>
    </row>
    <row r="95" spans="1:25" ht="57.95">
      <c r="A95" s="821">
        <v>93</v>
      </c>
      <c r="B95" s="356" t="s">
        <v>1872</v>
      </c>
      <c r="C95" s="356" t="s">
        <v>5200</v>
      </c>
      <c r="D95" s="356" t="s">
        <v>2188</v>
      </c>
      <c r="E95" s="356" t="s">
        <v>2015</v>
      </c>
      <c r="F95" s="356" t="s">
        <v>2016</v>
      </c>
      <c r="G95" s="821">
        <v>1</v>
      </c>
      <c r="H95" s="821">
        <v>2026</v>
      </c>
      <c r="I95" s="356" t="s">
        <v>252</v>
      </c>
      <c r="J95" s="356" t="s">
        <v>2821</v>
      </c>
      <c r="K95" s="824" t="s">
        <v>5142</v>
      </c>
      <c r="O95" s="821">
        <v>41</v>
      </c>
      <c r="Y95" s="356" t="s">
        <v>6216</v>
      </c>
    </row>
    <row r="96" spans="1:25" ht="290.10000000000002">
      <c r="A96" s="821">
        <v>94</v>
      </c>
      <c r="B96" s="356" t="s">
        <v>1872</v>
      </c>
      <c r="C96" s="356" t="s">
        <v>5200</v>
      </c>
      <c r="D96" s="356" t="s">
        <v>2192</v>
      </c>
      <c r="E96" s="356" t="s">
        <v>6519</v>
      </c>
      <c r="F96" s="356" t="s">
        <v>6519</v>
      </c>
      <c r="G96" s="821">
        <v>1</v>
      </c>
      <c r="H96" s="821">
        <v>2026</v>
      </c>
      <c r="I96" s="356" t="s">
        <v>252</v>
      </c>
      <c r="J96" s="356" t="s">
        <v>2821</v>
      </c>
      <c r="K96" s="824" t="s">
        <v>5142</v>
      </c>
      <c r="O96" s="821">
        <v>53</v>
      </c>
      <c r="Y96" s="356" t="s">
        <v>6216</v>
      </c>
    </row>
    <row r="97" spans="1:27" ht="174">
      <c r="A97" s="821">
        <v>95</v>
      </c>
      <c r="B97" s="356" t="s">
        <v>1872</v>
      </c>
      <c r="C97" s="356" t="s">
        <v>5200</v>
      </c>
      <c r="D97" s="356" t="s">
        <v>2192</v>
      </c>
      <c r="E97" s="356" t="s">
        <v>6708</v>
      </c>
      <c r="F97" s="356" t="s">
        <v>6708</v>
      </c>
      <c r="G97" s="821">
        <v>1</v>
      </c>
      <c r="H97" s="821">
        <v>2026</v>
      </c>
      <c r="I97" s="356" t="s">
        <v>252</v>
      </c>
      <c r="J97" s="356" t="s">
        <v>2821</v>
      </c>
      <c r="K97" s="824" t="s">
        <v>5142</v>
      </c>
      <c r="O97" s="821">
        <v>54</v>
      </c>
      <c r="Y97" s="356" t="s">
        <v>6216</v>
      </c>
    </row>
    <row r="98" spans="1:27" ht="43.5">
      <c r="A98" s="821">
        <v>96</v>
      </c>
      <c r="B98" s="356" t="s">
        <v>1872</v>
      </c>
      <c r="C98" s="356" t="s">
        <v>6686</v>
      </c>
      <c r="D98" s="356" t="s">
        <v>5219</v>
      </c>
      <c r="E98" s="356" t="s">
        <v>2040</v>
      </c>
      <c r="F98" s="356" t="s">
        <v>2041</v>
      </c>
      <c r="G98" s="821">
        <v>1</v>
      </c>
      <c r="H98" s="821">
        <v>2026</v>
      </c>
      <c r="I98" s="356" t="s">
        <v>252</v>
      </c>
      <c r="J98" s="356" t="s">
        <v>2821</v>
      </c>
      <c r="K98" s="824" t="s">
        <v>5142</v>
      </c>
      <c r="O98" s="821">
        <v>29</v>
      </c>
      <c r="Y98" s="356" t="s">
        <v>6216</v>
      </c>
    </row>
    <row r="99" spans="1:27" ht="72.599999999999994">
      <c r="A99" s="821">
        <v>97</v>
      </c>
      <c r="B99" s="356" t="s">
        <v>1872</v>
      </c>
      <c r="C99" s="356" t="s">
        <v>6686</v>
      </c>
      <c r="D99" s="356" t="s">
        <v>5217</v>
      </c>
      <c r="E99" s="356" t="s">
        <v>1873</v>
      </c>
      <c r="F99" s="356" t="s">
        <v>1874</v>
      </c>
      <c r="G99" s="821">
        <v>1</v>
      </c>
      <c r="H99" s="821">
        <v>2026</v>
      </c>
      <c r="I99" s="356" t="s">
        <v>252</v>
      </c>
      <c r="J99" s="356" t="s">
        <v>2821</v>
      </c>
      <c r="K99" s="824" t="s">
        <v>5142</v>
      </c>
      <c r="O99" s="821">
        <v>24</v>
      </c>
      <c r="Y99" s="356" t="s">
        <v>6216</v>
      </c>
    </row>
    <row r="100" spans="1:27" ht="43.5">
      <c r="A100" s="821">
        <v>98</v>
      </c>
      <c r="B100" s="356" t="s">
        <v>1872</v>
      </c>
      <c r="C100" s="356" t="s">
        <v>6686</v>
      </c>
      <c r="D100" s="356" t="s">
        <v>6697</v>
      </c>
      <c r="E100" s="356" t="s">
        <v>2085</v>
      </c>
      <c r="F100" s="356" t="s">
        <v>2086</v>
      </c>
      <c r="G100" s="821">
        <v>1</v>
      </c>
      <c r="H100" s="821">
        <v>2026</v>
      </c>
      <c r="I100" s="356" t="s">
        <v>252</v>
      </c>
      <c r="J100" s="356" t="s">
        <v>2821</v>
      </c>
      <c r="K100" s="824" t="s">
        <v>5142</v>
      </c>
      <c r="O100" s="821">
        <v>39</v>
      </c>
      <c r="Y100" s="356" t="s">
        <v>6216</v>
      </c>
    </row>
    <row r="101" spans="1:27" ht="101.45">
      <c r="A101" s="821">
        <v>99</v>
      </c>
      <c r="B101" s="356" t="s">
        <v>1872</v>
      </c>
      <c r="C101" s="356" t="s">
        <v>6686</v>
      </c>
      <c r="D101" s="356" t="s">
        <v>2192</v>
      </c>
      <c r="E101" s="356" t="s">
        <v>2090</v>
      </c>
      <c r="F101" s="356" t="s">
        <v>2091</v>
      </c>
      <c r="G101" s="821">
        <v>1</v>
      </c>
      <c r="H101" s="821">
        <v>2026</v>
      </c>
      <c r="I101" s="356" t="s">
        <v>47</v>
      </c>
      <c r="J101" s="356" t="s">
        <v>2821</v>
      </c>
      <c r="K101" s="824" t="s">
        <v>5142</v>
      </c>
      <c r="O101" s="821">
        <v>55</v>
      </c>
      <c r="Y101" s="356" t="s">
        <v>6216</v>
      </c>
    </row>
    <row r="102" spans="1:27" ht="29.1">
      <c r="A102" s="821">
        <v>100</v>
      </c>
      <c r="B102" s="356" t="s">
        <v>1872</v>
      </c>
      <c r="C102" s="356" t="s">
        <v>5200</v>
      </c>
      <c r="D102" s="356" t="s">
        <v>2188</v>
      </c>
      <c r="E102" s="356" t="s">
        <v>2095</v>
      </c>
      <c r="F102" s="356" t="s">
        <v>2095</v>
      </c>
      <c r="G102" s="821">
        <v>1</v>
      </c>
      <c r="H102" s="821">
        <v>2026</v>
      </c>
      <c r="I102" s="356" t="s">
        <v>252</v>
      </c>
      <c r="J102" s="356" t="s">
        <v>2821</v>
      </c>
      <c r="K102" s="824" t="s">
        <v>5142</v>
      </c>
      <c r="O102" s="821">
        <v>42</v>
      </c>
      <c r="Y102" s="356" t="s">
        <v>6216</v>
      </c>
    </row>
    <row r="103" spans="1:27" ht="101.45">
      <c r="A103" s="821">
        <v>101</v>
      </c>
      <c r="B103" s="356" t="s">
        <v>1872</v>
      </c>
      <c r="C103" s="356" t="s">
        <v>6709</v>
      </c>
      <c r="D103" s="356" t="s">
        <v>2208</v>
      </c>
      <c r="E103" s="356" t="s">
        <v>2098</v>
      </c>
      <c r="F103" s="356" t="s">
        <v>2099</v>
      </c>
      <c r="G103" s="821">
        <v>1</v>
      </c>
      <c r="H103" s="821">
        <v>2026</v>
      </c>
      <c r="I103" s="356" t="s">
        <v>252</v>
      </c>
      <c r="J103" s="356" t="s">
        <v>2821</v>
      </c>
      <c r="K103" s="824" t="s">
        <v>5142</v>
      </c>
      <c r="O103" s="821">
        <v>3</v>
      </c>
      <c r="Y103" s="356" t="s">
        <v>6216</v>
      </c>
    </row>
    <row r="104" spans="1:27" ht="116.1">
      <c r="A104" s="821">
        <v>102</v>
      </c>
      <c r="B104" s="356" t="s">
        <v>1872</v>
      </c>
      <c r="C104" s="356" t="s">
        <v>5200</v>
      </c>
      <c r="D104" s="356" t="s">
        <v>2208</v>
      </c>
      <c r="E104" s="356" t="s">
        <v>1919</v>
      </c>
      <c r="F104" s="356" t="s">
        <v>2107</v>
      </c>
      <c r="G104" s="821">
        <v>1</v>
      </c>
      <c r="H104" s="821">
        <v>2026</v>
      </c>
      <c r="I104" s="356" t="s">
        <v>252</v>
      </c>
      <c r="J104" s="356" t="s">
        <v>2821</v>
      </c>
      <c r="K104" s="824" t="s">
        <v>5142</v>
      </c>
      <c r="O104" s="821">
        <v>4</v>
      </c>
      <c r="Y104" s="356" t="s">
        <v>6216</v>
      </c>
    </row>
    <row r="105" spans="1:27" ht="43.5">
      <c r="A105" s="821">
        <v>103</v>
      </c>
      <c r="B105" s="356" t="s">
        <v>1872</v>
      </c>
      <c r="C105" s="356" t="s">
        <v>5200</v>
      </c>
      <c r="D105" s="356" t="s">
        <v>2188</v>
      </c>
      <c r="E105" s="356" t="s">
        <v>2124</v>
      </c>
      <c r="F105" s="356" t="s">
        <v>2125</v>
      </c>
      <c r="G105" s="821">
        <v>1</v>
      </c>
      <c r="H105" s="821">
        <v>2026</v>
      </c>
      <c r="I105" s="356" t="s">
        <v>252</v>
      </c>
      <c r="J105" s="356" t="s">
        <v>2821</v>
      </c>
      <c r="K105" s="824" t="s">
        <v>5142</v>
      </c>
      <c r="O105" s="821">
        <v>33</v>
      </c>
      <c r="Y105" s="356" t="s">
        <v>6216</v>
      </c>
    </row>
    <row r="106" spans="1:27" ht="144.94999999999999">
      <c r="A106" s="821">
        <v>104</v>
      </c>
      <c r="B106" s="356" t="s">
        <v>1872</v>
      </c>
      <c r="C106" s="356" t="s">
        <v>5200</v>
      </c>
      <c r="D106" s="356" t="s">
        <v>2192</v>
      </c>
      <c r="E106" s="356" t="s">
        <v>6522</v>
      </c>
      <c r="F106" s="356" t="s">
        <v>2129</v>
      </c>
      <c r="G106" s="821">
        <v>1</v>
      </c>
      <c r="H106" s="821">
        <v>2026</v>
      </c>
      <c r="I106" s="356" t="s">
        <v>252</v>
      </c>
      <c r="J106" s="356" t="s">
        <v>2821</v>
      </c>
      <c r="K106" s="824" t="s">
        <v>5142</v>
      </c>
      <c r="O106" s="821">
        <v>56</v>
      </c>
      <c r="Y106" s="356" t="s">
        <v>6216</v>
      </c>
    </row>
    <row r="107" spans="1:27" ht="29.1">
      <c r="A107" s="821">
        <v>105</v>
      </c>
      <c r="B107" s="356" t="s">
        <v>1872</v>
      </c>
      <c r="C107" s="356" t="s">
        <v>5200</v>
      </c>
      <c r="D107" s="356" t="s">
        <v>2192</v>
      </c>
      <c r="E107" s="356" t="s">
        <v>6710</v>
      </c>
      <c r="F107" s="356" t="s">
        <v>6711</v>
      </c>
      <c r="G107" s="821">
        <v>1</v>
      </c>
      <c r="H107" s="821">
        <v>2026</v>
      </c>
      <c r="I107" s="356" t="s">
        <v>252</v>
      </c>
      <c r="J107" s="356" t="s">
        <v>2821</v>
      </c>
      <c r="K107" s="824" t="s">
        <v>5142</v>
      </c>
      <c r="O107" s="821">
        <v>57</v>
      </c>
      <c r="Y107" s="356" t="s">
        <v>6216</v>
      </c>
    </row>
    <row r="108" spans="1:27" ht="29.1">
      <c r="A108" s="821">
        <v>106</v>
      </c>
      <c r="B108" s="356" t="s">
        <v>1872</v>
      </c>
      <c r="C108" s="356" t="s">
        <v>6686</v>
      </c>
      <c r="D108" s="356" t="s">
        <v>2188</v>
      </c>
      <c r="E108" s="356" t="s">
        <v>5924</v>
      </c>
      <c r="F108" s="356" t="s">
        <v>5925</v>
      </c>
      <c r="G108" s="821">
        <v>1</v>
      </c>
      <c r="H108" s="821">
        <v>2026</v>
      </c>
      <c r="I108" s="356" t="s">
        <v>47</v>
      </c>
      <c r="J108" s="356" t="s">
        <v>2821</v>
      </c>
      <c r="K108" s="824" t="s">
        <v>5142</v>
      </c>
      <c r="O108" s="821">
        <v>34</v>
      </c>
      <c r="Y108" s="356" t="s">
        <v>6216</v>
      </c>
    </row>
    <row r="109" spans="1:27" ht="43.5">
      <c r="A109" s="821">
        <v>107</v>
      </c>
      <c r="B109" s="356" t="s">
        <v>1872</v>
      </c>
      <c r="C109" s="356" t="s">
        <v>6686</v>
      </c>
      <c r="D109" s="356" t="s">
        <v>5467</v>
      </c>
      <c r="E109" s="356" t="s">
        <v>2136</v>
      </c>
      <c r="F109" s="356" t="s">
        <v>2137</v>
      </c>
      <c r="G109" s="821">
        <v>1</v>
      </c>
      <c r="H109" s="821">
        <v>2026</v>
      </c>
      <c r="I109" s="356" t="s">
        <v>252</v>
      </c>
      <c r="J109" s="356" t="s">
        <v>2821</v>
      </c>
      <c r="K109" s="824" t="s">
        <v>5142</v>
      </c>
      <c r="O109" s="821">
        <v>6</v>
      </c>
      <c r="Y109" s="356" t="s">
        <v>6216</v>
      </c>
      <c r="AA109" s="356" t="s">
        <v>6523</v>
      </c>
    </row>
    <row r="110" spans="1:27" ht="72.599999999999994">
      <c r="A110" s="821">
        <v>108</v>
      </c>
      <c r="B110" s="356" t="s">
        <v>1872</v>
      </c>
      <c r="C110" s="356" t="s">
        <v>5200</v>
      </c>
      <c r="D110" s="356" t="s">
        <v>2208</v>
      </c>
      <c r="E110" s="356" t="s">
        <v>6524</v>
      </c>
      <c r="F110" s="356" t="s">
        <v>6525</v>
      </c>
      <c r="G110" s="821">
        <v>1</v>
      </c>
      <c r="H110" s="821">
        <v>2026</v>
      </c>
      <c r="I110" s="356" t="s">
        <v>47</v>
      </c>
      <c r="J110" s="356" t="s">
        <v>2821</v>
      </c>
      <c r="K110" s="824" t="s">
        <v>5142</v>
      </c>
      <c r="O110" s="821">
        <v>5</v>
      </c>
      <c r="Y110" s="356" t="s">
        <v>6216</v>
      </c>
    </row>
    <row r="111" spans="1:27" ht="29.1">
      <c r="A111" s="821">
        <v>109</v>
      </c>
      <c r="B111" s="356" t="s">
        <v>1872</v>
      </c>
      <c r="C111" s="356" t="s">
        <v>6686</v>
      </c>
      <c r="D111" s="356" t="s">
        <v>2188</v>
      </c>
      <c r="E111" s="356" t="s">
        <v>5929</v>
      </c>
      <c r="G111" s="821">
        <v>1</v>
      </c>
      <c r="H111" s="821">
        <v>2026</v>
      </c>
      <c r="I111" s="356" t="s">
        <v>47</v>
      </c>
      <c r="J111" s="356" t="s">
        <v>2821</v>
      </c>
      <c r="K111" s="824" t="s">
        <v>5142</v>
      </c>
      <c r="O111" s="821">
        <v>35</v>
      </c>
      <c r="Y111" s="356" t="s">
        <v>6216</v>
      </c>
    </row>
    <row r="112" spans="1:27" ht="29.1">
      <c r="A112" s="821">
        <v>110</v>
      </c>
      <c r="B112" s="356" t="s">
        <v>1872</v>
      </c>
      <c r="C112" s="356" t="s">
        <v>6686</v>
      </c>
      <c r="D112" s="356" t="s">
        <v>2188</v>
      </c>
      <c r="E112" s="356" t="s">
        <v>5934</v>
      </c>
      <c r="G112" s="821">
        <v>1</v>
      </c>
      <c r="H112" s="821">
        <v>2026</v>
      </c>
      <c r="I112" s="356" t="s">
        <v>47</v>
      </c>
      <c r="J112" s="356" t="s">
        <v>2821</v>
      </c>
      <c r="K112" s="824" t="s">
        <v>5142</v>
      </c>
      <c r="O112" s="821">
        <v>36</v>
      </c>
      <c r="Y112" s="356" t="s">
        <v>6216</v>
      </c>
    </row>
    <row r="113" spans="1:27" ht="29.1">
      <c r="A113" s="821">
        <v>111</v>
      </c>
      <c r="B113" s="356" t="s">
        <v>1872</v>
      </c>
      <c r="C113" s="356" t="s">
        <v>5200</v>
      </c>
      <c r="D113" s="356" t="s">
        <v>2186</v>
      </c>
      <c r="E113" s="356" t="s">
        <v>6712</v>
      </c>
      <c r="F113" s="356" t="s">
        <v>6713</v>
      </c>
      <c r="G113" s="821">
        <v>1</v>
      </c>
      <c r="H113" s="821">
        <v>2026</v>
      </c>
      <c r="I113" s="356" t="s">
        <v>252</v>
      </c>
      <c r="J113" s="356" t="s">
        <v>2821</v>
      </c>
      <c r="K113" s="824" t="s">
        <v>5142</v>
      </c>
      <c r="O113" s="821">
        <v>7</v>
      </c>
      <c r="Y113" s="356" t="s">
        <v>6216</v>
      </c>
    </row>
    <row r="114" spans="1:27" ht="57.95">
      <c r="A114" s="821">
        <v>112</v>
      </c>
      <c r="B114" s="356" t="s">
        <v>1872</v>
      </c>
      <c r="C114" s="356" t="s">
        <v>6686</v>
      </c>
      <c r="D114" s="356" t="s">
        <v>2186</v>
      </c>
      <c r="E114" s="356" t="s">
        <v>6714</v>
      </c>
      <c r="F114" s="356" t="s">
        <v>5877</v>
      </c>
      <c r="G114" s="821">
        <v>1</v>
      </c>
      <c r="H114" s="821">
        <v>2026</v>
      </c>
      <c r="I114" s="356" t="s">
        <v>252</v>
      </c>
      <c r="J114" s="356" t="s">
        <v>2821</v>
      </c>
      <c r="K114" s="824" t="s">
        <v>5142</v>
      </c>
      <c r="O114" s="821">
        <v>8</v>
      </c>
      <c r="Y114" s="356" t="s">
        <v>6216</v>
      </c>
    </row>
    <row r="115" spans="1:27" ht="72.599999999999994">
      <c r="A115" s="821">
        <v>113</v>
      </c>
      <c r="B115" s="356" t="s">
        <v>30</v>
      </c>
      <c r="C115" s="356" t="s">
        <v>30</v>
      </c>
      <c r="D115" s="356" t="s">
        <v>2254</v>
      </c>
      <c r="E115" s="356" t="s">
        <v>6539</v>
      </c>
      <c r="F115" s="356" t="s">
        <v>6540</v>
      </c>
      <c r="G115" s="821">
        <v>1</v>
      </c>
      <c r="H115" s="821">
        <v>2026</v>
      </c>
      <c r="I115" s="356" t="s">
        <v>1100</v>
      </c>
      <c r="J115" s="356" t="s">
        <v>2821</v>
      </c>
      <c r="K115" s="824" t="s">
        <v>5142</v>
      </c>
      <c r="L115" s="821" t="s">
        <v>6398</v>
      </c>
      <c r="O115" s="821">
        <v>6</v>
      </c>
      <c r="Y115" s="356" t="s">
        <v>6216</v>
      </c>
    </row>
    <row r="116" spans="1:27" ht="57.95">
      <c r="A116" s="821">
        <v>114</v>
      </c>
      <c r="B116" s="356" t="s">
        <v>101</v>
      </c>
      <c r="C116" s="356" t="s">
        <v>101</v>
      </c>
      <c r="E116" s="356" t="s">
        <v>141</v>
      </c>
      <c r="F116" s="356" t="s">
        <v>143</v>
      </c>
      <c r="G116" s="821">
        <v>1</v>
      </c>
      <c r="H116" s="821">
        <v>2026</v>
      </c>
      <c r="I116" s="356" t="s">
        <v>3499</v>
      </c>
      <c r="J116" s="356" t="s">
        <v>2821</v>
      </c>
      <c r="K116" s="824" t="s">
        <v>5142</v>
      </c>
      <c r="N116" s="821">
        <v>2</v>
      </c>
      <c r="O116" s="821">
        <v>2</v>
      </c>
      <c r="Y116" s="356" t="s">
        <v>6216</v>
      </c>
      <c r="Z116" s="830"/>
      <c r="AA116" s="831" t="s">
        <v>6217</v>
      </c>
    </row>
    <row r="117" spans="1:27" ht="29.1">
      <c r="A117" s="821">
        <v>115</v>
      </c>
      <c r="B117" s="356" t="s">
        <v>222</v>
      </c>
      <c r="C117" s="356" t="s">
        <v>222</v>
      </c>
      <c r="D117" s="356" t="s">
        <v>2254</v>
      </c>
      <c r="E117" s="356" t="s">
        <v>2084</v>
      </c>
      <c r="F117" s="356" t="s">
        <v>2083</v>
      </c>
      <c r="G117" s="821">
        <v>1</v>
      </c>
      <c r="H117" s="821">
        <v>2026</v>
      </c>
      <c r="I117" s="356" t="s">
        <v>6397</v>
      </c>
      <c r="J117" s="356" t="s">
        <v>2821</v>
      </c>
      <c r="K117" s="824" t="s">
        <v>5142</v>
      </c>
      <c r="L117" s="821" t="s">
        <v>1708</v>
      </c>
      <c r="O117" s="821">
        <v>6</v>
      </c>
      <c r="Y117" s="356" t="s">
        <v>6216</v>
      </c>
      <c r="AA117" s="356" t="s">
        <v>6568</v>
      </c>
    </row>
    <row r="118" spans="1:27" ht="57.95">
      <c r="A118" s="821">
        <v>116</v>
      </c>
      <c r="B118" s="356" t="s">
        <v>1872</v>
      </c>
      <c r="C118" s="356" t="s">
        <v>6686</v>
      </c>
      <c r="D118" s="832" t="s">
        <v>6528</v>
      </c>
      <c r="E118" s="800" t="s">
        <v>4510</v>
      </c>
      <c r="F118" s="356" t="s">
        <v>4511</v>
      </c>
      <c r="G118" s="821">
        <v>1</v>
      </c>
      <c r="H118" s="821">
        <v>2026</v>
      </c>
      <c r="I118" s="356" t="s">
        <v>6529</v>
      </c>
      <c r="J118" s="356" t="s">
        <v>2821</v>
      </c>
      <c r="K118" s="824">
        <v>45988</v>
      </c>
      <c r="O118" s="821">
        <v>22</v>
      </c>
      <c r="Y118" s="356" t="s">
        <v>2525</v>
      </c>
    </row>
    <row r="119" spans="1:27" ht="188.45">
      <c r="A119" s="821">
        <v>117</v>
      </c>
      <c r="B119" s="356" t="s">
        <v>1872</v>
      </c>
      <c r="C119" s="356" t="s">
        <v>6715</v>
      </c>
      <c r="D119" s="356" t="s">
        <v>2292</v>
      </c>
      <c r="E119" s="356" t="s">
        <v>6716</v>
      </c>
      <c r="F119" s="356" t="s">
        <v>6717</v>
      </c>
      <c r="G119" s="821">
        <v>1</v>
      </c>
      <c r="H119" s="821">
        <v>2026</v>
      </c>
      <c r="I119" s="356" t="s">
        <v>6718</v>
      </c>
      <c r="J119" s="356" t="s">
        <v>2821</v>
      </c>
      <c r="K119" s="824">
        <v>45988</v>
      </c>
      <c r="L119" s="821" t="s">
        <v>958</v>
      </c>
      <c r="O119" s="821">
        <v>19</v>
      </c>
      <c r="Y119" s="356" t="s">
        <v>2525</v>
      </c>
    </row>
    <row r="120" spans="1:27" ht="144.94999999999999">
      <c r="A120" s="821">
        <v>118</v>
      </c>
      <c r="B120" s="356" t="s">
        <v>2594</v>
      </c>
      <c r="C120" s="356" t="s">
        <v>5408</v>
      </c>
      <c r="D120" s="356" t="s">
        <v>2326</v>
      </c>
      <c r="E120" s="356" t="s">
        <v>2327</v>
      </c>
      <c r="F120" s="800" t="s">
        <v>2328</v>
      </c>
      <c r="G120" s="821">
        <v>1</v>
      </c>
      <c r="H120" s="821">
        <v>2026</v>
      </c>
      <c r="I120" s="356" t="s">
        <v>6251</v>
      </c>
      <c r="J120" s="356" t="s">
        <v>2821</v>
      </c>
      <c r="K120" s="824">
        <v>45988</v>
      </c>
      <c r="L120" s="821" t="s">
        <v>1167</v>
      </c>
      <c r="O120" s="821">
        <v>1</v>
      </c>
      <c r="Y120" s="356" t="s">
        <v>2525</v>
      </c>
    </row>
    <row r="121" spans="1:27" ht="43.5">
      <c r="A121" s="821">
        <v>119</v>
      </c>
      <c r="B121" s="356" t="s">
        <v>101</v>
      </c>
      <c r="C121" s="356" t="s">
        <v>101</v>
      </c>
      <c r="D121" s="356" t="s">
        <v>6538</v>
      </c>
      <c r="E121" s="356" t="s">
        <v>6719</v>
      </c>
      <c r="F121" s="356" t="s">
        <v>2308</v>
      </c>
      <c r="G121" s="821">
        <v>1</v>
      </c>
      <c r="H121" s="821">
        <v>2026</v>
      </c>
      <c r="I121" s="356" t="s">
        <v>6243</v>
      </c>
      <c r="J121" s="356" t="s">
        <v>2821</v>
      </c>
      <c r="K121" s="824">
        <v>45988</v>
      </c>
      <c r="N121" s="821">
        <v>19</v>
      </c>
      <c r="O121" s="821">
        <v>19</v>
      </c>
      <c r="Y121" s="356" t="s">
        <v>2525</v>
      </c>
      <c r="Z121" s="405" t="s">
        <v>2369</v>
      </c>
    </row>
    <row r="122" spans="1:27" ht="43.5">
      <c r="A122" s="821">
        <v>120</v>
      </c>
      <c r="B122" s="356" t="s">
        <v>263</v>
      </c>
      <c r="C122" s="356" t="s">
        <v>5429</v>
      </c>
      <c r="D122" s="356" t="s">
        <v>6545</v>
      </c>
      <c r="E122" s="356" t="s">
        <v>6720</v>
      </c>
      <c r="F122" s="356" t="s">
        <v>2338</v>
      </c>
      <c r="G122" s="821">
        <v>1</v>
      </c>
      <c r="H122" s="821">
        <v>2026</v>
      </c>
      <c r="I122" s="356" t="s">
        <v>6256</v>
      </c>
      <c r="J122" s="356" t="s">
        <v>2525</v>
      </c>
      <c r="K122" s="824">
        <v>45988</v>
      </c>
      <c r="L122" s="821" t="s">
        <v>482</v>
      </c>
      <c r="O122" s="821">
        <v>2</v>
      </c>
      <c r="Y122" s="356" t="s">
        <v>2525</v>
      </c>
    </row>
    <row r="123" spans="1:27" ht="29.1">
      <c r="A123" s="821">
        <v>121</v>
      </c>
      <c r="B123" s="356" t="s">
        <v>101</v>
      </c>
      <c r="C123" s="356" t="s">
        <v>101</v>
      </c>
      <c r="E123" s="356" t="s">
        <v>6486</v>
      </c>
      <c r="F123" s="356" t="s">
        <v>6487</v>
      </c>
      <c r="G123" s="821">
        <v>1</v>
      </c>
      <c r="H123" s="821">
        <v>2026</v>
      </c>
      <c r="I123" s="356" t="s">
        <v>5946</v>
      </c>
      <c r="J123" s="356" t="s">
        <v>2821</v>
      </c>
      <c r="K123" s="824">
        <v>45989</v>
      </c>
      <c r="N123" s="821">
        <v>3</v>
      </c>
      <c r="O123" s="821">
        <v>3</v>
      </c>
      <c r="Y123" s="356" t="s">
        <v>2525</v>
      </c>
      <c r="AA123" s="356" t="s">
        <v>6488</v>
      </c>
    </row>
    <row r="124" spans="1:27" ht="29.1">
      <c r="A124" s="821">
        <v>122</v>
      </c>
      <c r="B124" s="356" t="s">
        <v>101</v>
      </c>
      <c r="C124" s="356" t="s">
        <v>101</v>
      </c>
      <c r="E124" s="356" t="s">
        <v>6489</v>
      </c>
      <c r="F124" s="356" t="s">
        <v>6490</v>
      </c>
      <c r="G124" s="821">
        <v>1</v>
      </c>
      <c r="H124" s="821">
        <v>2026</v>
      </c>
      <c r="I124" s="356" t="s">
        <v>5946</v>
      </c>
      <c r="J124" s="356" t="s">
        <v>2821</v>
      </c>
      <c r="K124" s="824">
        <v>45989</v>
      </c>
      <c r="N124" s="821">
        <v>4</v>
      </c>
      <c r="O124" s="821">
        <v>4</v>
      </c>
      <c r="Y124" s="356" t="s">
        <v>2525</v>
      </c>
    </row>
    <row r="125" spans="1:27" ht="29.1">
      <c r="A125" s="821">
        <v>123</v>
      </c>
      <c r="B125" s="356" t="s">
        <v>101</v>
      </c>
      <c r="C125" s="356" t="s">
        <v>101</v>
      </c>
      <c r="E125" s="356" t="s">
        <v>6491</v>
      </c>
      <c r="F125" s="356" t="s">
        <v>6492</v>
      </c>
      <c r="G125" s="821">
        <v>1</v>
      </c>
      <c r="H125" s="821">
        <v>2026</v>
      </c>
      <c r="I125" s="356" t="s">
        <v>5946</v>
      </c>
      <c r="J125" s="356" t="s">
        <v>2821</v>
      </c>
      <c r="K125" s="824">
        <v>45989</v>
      </c>
      <c r="N125" s="821">
        <v>5</v>
      </c>
      <c r="O125" s="821">
        <v>5</v>
      </c>
      <c r="Y125" s="356" t="s">
        <v>2525</v>
      </c>
    </row>
    <row r="126" spans="1:27" ht="57.95">
      <c r="A126" s="821">
        <v>124</v>
      </c>
      <c r="B126" s="356" t="s">
        <v>101</v>
      </c>
      <c r="C126" s="356" t="s">
        <v>101</v>
      </c>
      <c r="E126" s="356" t="s">
        <v>6494</v>
      </c>
      <c r="F126" s="356" t="s">
        <v>6495</v>
      </c>
      <c r="G126" s="821">
        <v>1</v>
      </c>
      <c r="H126" s="821">
        <v>2026</v>
      </c>
      <c r="I126" s="356" t="s">
        <v>5946</v>
      </c>
      <c r="J126" s="356" t="s">
        <v>2821</v>
      </c>
      <c r="K126" s="824">
        <v>45989</v>
      </c>
      <c r="N126" s="821">
        <v>6</v>
      </c>
      <c r="O126" s="821">
        <v>6</v>
      </c>
      <c r="Y126" s="356" t="s">
        <v>2525</v>
      </c>
    </row>
    <row r="127" spans="1:27" ht="43.5">
      <c r="A127" s="821">
        <v>125</v>
      </c>
      <c r="B127" s="356" t="s">
        <v>101</v>
      </c>
      <c r="C127" s="356" t="s">
        <v>101</v>
      </c>
      <c r="E127" s="356" t="s">
        <v>6496</v>
      </c>
      <c r="F127" s="356" t="s">
        <v>6497</v>
      </c>
      <c r="G127" s="821">
        <v>1</v>
      </c>
      <c r="H127" s="821">
        <v>2026</v>
      </c>
      <c r="I127" s="356" t="s">
        <v>5946</v>
      </c>
      <c r="J127" s="356" t="s">
        <v>2821</v>
      </c>
      <c r="K127" s="824">
        <v>45989</v>
      </c>
      <c r="N127" s="821">
        <v>7</v>
      </c>
      <c r="O127" s="821">
        <v>7</v>
      </c>
      <c r="Y127" s="356" t="s">
        <v>2525</v>
      </c>
    </row>
    <row r="128" spans="1:27" ht="130.5">
      <c r="A128" s="821">
        <v>126</v>
      </c>
      <c r="B128" s="356" t="s">
        <v>101</v>
      </c>
      <c r="C128" s="356" t="s">
        <v>101</v>
      </c>
      <c r="E128" s="356" t="s">
        <v>2271</v>
      </c>
      <c r="F128" s="356" t="s">
        <v>2272</v>
      </c>
      <c r="G128" s="821">
        <v>1</v>
      </c>
      <c r="H128" s="821">
        <v>2026</v>
      </c>
      <c r="I128" s="356" t="s">
        <v>5946</v>
      </c>
      <c r="J128" s="356" t="s">
        <v>2821</v>
      </c>
      <c r="K128" s="824">
        <v>45989</v>
      </c>
      <c r="N128" s="821">
        <v>8</v>
      </c>
      <c r="O128" s="821">
        <v>8</v>
      </c>
      <c r="Y128" s="356" t="s">
        <v>2525</v>
      </c>
    </row>
    <row r="129" spans="1:26" ht="217.5">
      <c r="A129" s="821">
        <v>127</v>
      </c>
      <c r="B129" s="356" t="s">
        <v>101</v>
      </c>
      <c r="C129" s="356" t="s">
        <v>101</v>
      </c>
      <c r="E129" s="356" t="s">
        <v>6721</v>
      </c>
      <c r="F129" s="356" t="s">
        <v>2269</v>
      </c>
      <c r="G129" s="821">
        <v>1</v>
      </c>
      <c r="H129" s="821">
        <v>2026</v>
      </c>
      <c r="I129" s="356" t="s">
        <v>5946</v>
      </c>
      <c r="J129" s="356" t="s">
        <v>2821</v>
      </c>
      <c r="K129" s="824">
        <v>45989</v>
      </c>
      <c r="N129" s="821">
        <v>9</v>
      </c>
      <c r="O129" s="821">
        <v>9</v>
      </c>
      <c r="Y129" s="356" t="s">
        <v>2525</v>
      </c>
    </row>
    <row r="130" spans="1:26" ht="57.95">
      <c r="A130" s="821">
        <v>128</v>
      </c>
      <c r="B130" s="356" t="s">
        <v>42</v>
      </c>
      <c r="C130" s="356" t="s">
        <v>1277</v>
      </c>
      <c r="D130" s="356" t="s">
        <v>6450</v>
      </c>
      <c r="E130" s="356" t="s">
        <v>1314</v>
      </c>
      <c r="F130" s="356" t="s">
        <v>1313</v>
      </c>
      <c r="G130" s="821">
        <v>1</v>
      </c>
      <c r="H130" s="821">
        <v>2026</v>
      </c>
      <c r="I130" s="356" t="s">
        <v>5946</v>
      </c>
      <c r="J130" s="356" t="s">
        <v>2821</v>
      </c>
      <c r="K130" s="824">
        <v>45989</v>
      </c>
      <c r="L130" s="821" t="s">
        <v>6451</v>
      </c>
      <c r="O130" s="821">
        <v>7</v>
      </c>
      <c r="Y130" s="356" t="s">
        <v>2525</v>
      </c>
    </row>
    <row r="131" spans="1:26" ht="43.5">
      <c r="A131" s="821">
        <v>129</v>
      </c>
      <c r="B131" s="356" t="s">
        <v>42</v>
      </c>
      <c r="C131" s="356" t="s">
        <v>1277</v>
      </c>
      <c r="E131" s="356" t="s">
        <v>6553</v>
      </c>
      <c r="F131" s="356" t="s">
        <v>6553</v>
      </c>
      <c r="G131" s="821">
        <v>1</v>
      </c>
      <c r="H131" s="821">
        <v>2026</v>
      </c>
      <c r="I131" s="356" t="s">
        <v>5946</v>
      </c>
      <c r="J131" s="356" t="s">
        <v>2821</v>
      </c>
      <c r="K131" s="824">
        <v>45989</v>
      </c>
      <c r="L131" s="821" t="s">
        <v>6451</v>
      </c>
      <c r="O131" s="821" t="s">
        <v>6661</v>
      </c>
      <c r="Y131" s="356" t="s">
        <v>2525</v>
      </c>
    </row>
    <row r="132" spans="1:26" ht="43.5">
      <c r="A132" s="821">
        <v>130</v>
      </c>
      <c r="B132" s="356" t="s">
        <v>101</v>
      </c>
      <c r="C132" s="356" t="s">
        <v>101</v>
      </c>
      <c r="E132" s="356" t="s">
        <v>1305</v>
      </c>
      <c r="F132" s="356" t="s">
        <v>1304</v>
      </c>
      <c r="G132" s="821">
        <v>1</v>
      </c>
      <c r="H132" s="821">
        <v>2026</v>
      </c>
      <c r="I132" s="356" t="s">
        <v>5946</v>
      </c>
      <c r="J132" s="356" t="s">
        <v>2821</v>
      </c>
      <c r="K132" s="824">
        <v>45989</v>
      </c>
      <c r="N132" s="821">
        <v>13</v>
      </c>
      <c r="O132" s="821">
        <v>13</v>
      </c>
      <c r="Y132" s="356" t="s">
        <v>2525</v>
      </c>
    </row>
    <row r="133" spans="1:26" ht="116.1">
      <c r="A133" s="821">
        <v>131</v>
      </c>
      <c r="B133" s="356" t="s">
        <v>1872</v>
      </c>
      <c r="C133" s="356" t="s">
        <v>6686</v>
      </c>
      <c r="D133" s="356" t="s">
        <v>6042</v>
      </c>
      <c r="E133" s="356" t="s">
        <v>6722</v>
      </c>
      <c r="F133" s="356" t="s">
        <v>6044</v>
      </c>
      <c r="G133" s="821">
        <v>1</v>
      </c>
      <c r="H133" s="821">
        <v>2026</v>
      </c>
      <c r="I133" s="356" t="s">
        <v>6530</v>
      </c>
      <c r="J133" s="356" t="s">
        <v>2821</v>
      </c>
      <c r="K133" s="824">
        <v>45989</v>
      </c>
      <c r="L133" s="821" t="s">
        <v>89</v>
      </c>
      <c r="M133" s="821" t="s">
        <v>5650</v>
      </c>
      <c r="O133" s="821">
        <v>60</v>
      </c>
      <c r="Y133" s="356" t="s">
        <v>2525</v>
      </c>
    </row>
    <row r="134" spans="1:26" ht="116.1">
      <c r="A134" s="821">
        <v>132</v>
      </c>
      <c r="B134" s="356" t="s">
        <v>42</v>
      </c>
      <c r="C134" s="356" t="s">
        <v>180</v>
      </c>
      <c r="D134" s="356" t="s">
        <v>4283</v>
      </c>
      <c r="E134" s="356" t="s">
        <v>6557</v>
      </c>
      <c r="F134" s="800" t="s">
        <v>2235</v>
      </c>
      <c r="G134" s="821">
        <v>1</v>
      </c>
      <c r="H134" s="821">
        <v>2026</v>
      </c>
      <c r="I134" s="356" t="s">
        <v>6209</v>
      </c>
      <c r="J134" s="356" t="s">
        <v>2821</v>
      </c>
      <c r="K134" s="824">
        <v>45989</v>
      </c>
      <c r="L134" s="821" t="s">
        <v>858</v>
      </c>
      <c r="M134" s="821" t="s">
        <v>5650</v>
      </c>
      <c r="O134" s="821">
        <v>8</v>
      </c>
      <c r="Y134" s="356" t="s">
        <v>2525</v>
      </c>
    </row>
    <row r="135" spans="1:26" ht="57.95">
      <c r="A135" s="821">
        <v>133</v>
      </c>
      <c r="B135" s="356" t="s">
        <v>94</v>
      </c>
      <c r="C135" s="356" t="s">
        <v>94</v>
      </c>
      <c r="D135" s="356" t="s">
        <v>2159</v>
      </c>
      <c r="E135" s="356" t="s">
        <v>6458</v>
      </c>
      <c r="F135" s="356" t="s">
        <v>6459</v>
      </c>
      <c r="G135" s="821">
        <v>1</v>
      </c>
      <c r="H135" s="821">
        <v>2026</v>
      </c>
      <c r="I135" s="356" t="s">
        <v>6413</v>
      </c>
      <c r="J135" s="356" t="s">
        <v>2821</v>
      </c>
      <c r="K135" s="824">
        <v>45989</v>
      </c>
      <c r="L135" s="821" t="s">
        <v>1202</v>
      </c>
      <c r="M135" s="821" t="s">
        <v>5447</v>
      </c>
      <c r="O135" s="821">
        <v>1</v>
      </c>
      <c r="Y135" s="356" t="s">
        <v>2525</v>
      </c>
    </row>
    <row r="136" spans="1:26" ht="57.95">
      <c r="A136" s="821">
        <v>134</v>
      </c>
      <c r="B136" s="356" t="s">
        <v>94</v>
      </c>
      <c r="C136" s="356" t="s">
        <v>94</v>
      </c>
      <c r="D136" s="356" t="s">
        <v>2159</v>
      </c>
      <c r="E136" s="356" t="s">
        <v>6559</v>
      </c>
      <c r="F136" s="356" t="s">
        <v>6459</v>
      </c>
      <c r="G136" s="821">
        <v>1</v>
      </c>
      <c r="H136" s="821">
        <v>2026</v>
      </c>
      <c r="I136" s="356" t="s">
        <v>6413</v>
      </c>
      <c r="J136" s="356" t="s">
        <v>2821</v>
      </c>
      <c r="K136" s="824">
        <v>45989</v>
      </c>
      <c r="L136" s="821" t="s">
        <v>1202</v>
      </c>
      <c r="M136" s="821" t="s">
        <v>5447</v>
      </c>
      <c r="O136" s="821">
        <v>5</v>
      </c>
      <c r="Y136" s="356" t="s">
        <v>2525</v>
      </c>
    </row>
    <row r="137" spans="1:26" ht="72.599999999999994">
      <c r="A137" s="821">
        <v>135</v>
      </c>
      <c r="B137" s="356" t="s">
        <v>94</v>
      </c>
      <c r="C137" s="356" t="s">
        <v>94</v>
      </c>
      <c r="D137" s="356" t="s">
        <v>2159</v>
      </c>
      <c r="E137" s="356" t="s">
        <v>6461</v>
      </c>
      <c r="F137" s="356" t="s">
        <v>6723</v>
      </c>
      <c r="G137" s="821">
        <v>1</v>
      </c>
      <c r="H137" s="821">
        <v>2026</v>
      </c>
      <c r="I137" s="356" t="s">
        <v>6413</v>
      </c>
      <c r="J137" s="356" t="s">
        <v>2821</v>
      </c>
      <c r="K137" s="824">
        <v>45989</v>
      </c>
      <c r="L137" s="821" t="s">
        <v>1202</v>
      </c>
      <c r="M137" s="821" t="s">
        <v>5447</v>
      </c>
      <c r="O137" s="821">
        <v>2</v>
      </c>
      <c r="Y137" s="356" t="s">
        <v>2525</v>
      </c>
    </row>
    <row r="138" spans="1:26" ht="57.95">
      <c r="A138" s="821">
        <v>136</v>
      </c>
      <c r="B138" s="356" t="s">
        <v>222</v>
      </c>
      <c r="C138" s="356" t="s">
        <v>222</v>
      </c>
      <c r="D138" s="356" t="s">
        <v>2159</v>
      </c>
      <c r="E138" s="356" t="s">
        <v>5884</v>
      </c>
      <c r="F138" s="356" t="s">
        <v>6536</v>
      </c>
      <c r="G138" s="356">
        <v>1</v>
      </c>
      <c r="H138" s="356">
        <v>2026</v>
      </c>
      <c r="I138" s="356" t="s">
        <v>1100</v>
      </c>
      <c r="J138" s="356" t="s">
        <v>2525</v>
      </c>
      <c r="K138" s="356"/>
      <c r="L138" s="356" t="s">
        <v>1708</v>
      </c>
      <c r="M138" s="356"/>
      <c r="N138" s="356"/>
      <c r="O138" s="821">
        <v>5</v>
      </c>
      <c r="R138" s="356"/>
      <c r="T138" s="356"/>
      <c r="U138" s="356"/>
      <c r="W138" s="356"/>
    </row>
    <row r="139" spans="1:26" ht="43.5">
      <c r="A139" s="821">
        <v>137</v>
      </c>
      <c r="B139" s="356" t="s">
        <v>222</v>
      </c>
      <c r="C139" s="356" t="s">
        <v>222</v>
      </c>
      <c r="D139" s="356" t="s">
        <v>2254</v>
      </c>
      <c r="E139" s="356" t="s">
        <v>2066</v>
      </c>
      <c r="F139" s="356" t="s">
        <v>2065</v>
      </c>
      <c r="G139" s="821">
        <v>1</v>
      </c>
      <c r="H139" s="821">
        <v>2026</v>
      </c>
      <c r="I139" s="356" t="s">
        <v>1100</v>
      </c>
      <c r="J139" s="356" t="s">
        <v>2821</v>
      </c>
      <c r="K139" s="824" t="s">
        <v>5142</v>
      </c>
      <c r="L139" s="821" t="s">
        <v>1708</v>
      </c>
      <c r="O139" s="821">
        <v>7</v>
      </c>
      <c r="Y139" s="356" t="s">
        <v>6216</v>
      </c>
    </row>
    <row r="140" spans="1:26" ht="116.1">
      <c r="A140" s="821">
        <v>138</v>
      </c>
      <c r="B140" s="356" t="s">
        <v>222</v>
      </c>
      <c r="C140" s="356" t="s">
        <v>222</v>
      </c>
      <c r="D140" s="356" t="s">
        <v>6569</v>
      </c>
      <c r="E140" s="356" t="s">
        <v>6570</v>
      </c>
      <c r="F140" s="356" t="s">
        <v>6571</v>
      </c>
      <c r="G140" s="821">
        <v>1</v>
      </c>
      <c r="H140" s="821">
        <v>2026</v>
      </c>
      <c r="I140" s="356" t="s">
        <v>6572</v>
      </c>
      <c r="J140" s="356" t="s">
        <v>2821</v>
      </c>
      <c r="K140" s="824">
        <v>45988</v>
      </c>
      <c r="L140" s="821" t="s">
        <v>1708</v>
      </c>
      <c r="M140" s="821" t="s">
        <v>5447</v>
      </c>
      <c r="O140" s="821">
        <v>8</v>
      </c>
      <c r="Y140" s="356" t="s">
        <v>2525</v>
      </c>
    </row>
    <row r="141" spans="1:26" ht="29.1">
      <c r="A141" s="821">
        <v>139</v>
      </c>
      <c r="B141" s="356" t="s">
        <v>180</v>
      </c>
      <c r="C141" s="356" t="s">
        <v>5575</v>
      </c>
      <c r="D141" s="356" t="s">
        <v>2159</v>
      </c>
      <c r="E141" s="356" t="s">
        <v>1130</v>
      </c>
      <c r="F141" s="356" t="s">
        <v>213</v>
      </c>
      <c r="G141" s="356">
        <v>1</v>
      </c>
      <c r="H141" s="356">
        <v>2026</v>
      </c>
      <c r="J141" s="356" t="s">
        <v>6434</v>
      </c>
      <c r="K141" s="356"/>
      <c r="L141" s="356" t="s">
        <v>185</v>
      </c>
      <c r="M141" s="356"/>
      <c r="N141" s="356"/>
      <c r="O141" s="821">
        <v>4</v>
      </c>
      <c r="R141" s="356"/>
      <c r="T141" s="356"/>
      <c r="U141" s="356"/>
      <c r="W141" s="356"/>
    </row>
    <row r="142" spans="1:26" ht="57.95">
      <c r="A142" s="821">
        <v>140</v>
      </c>
      <c r="B142" s="356" t="s">
        <v>180</v>
      </c>
      <c r="C142" s="356" t="s">
        <v>180</v>
      </c>
      <c r="D142" s="356" t="s">
        <v>2254</v>
      </c>
      <c r="E142" s="356" t="s">
        <v>6576</v>
      </c>
      <c r="F142" s="356" t="s">
        <v>6577</v>
      </c>
      <c r="G142" s="356">
        <v>1</v>
      </c>
      <c r="H142" s="356">
        <v>2026</v>
      </c>
      <c r="I142" s="356" t="s">
        <v>6578</v>
      </c>
      <c r="J142" s="356" t="s">
        <v>2525</v>
      </c>
      <c r="K142" s="356"/>
      <c r="L142" s="356" t="s">
        <v>185</v>
      </c>
      <c r="M142" s="356"/>
      <c r="N142" s="356"/>
      <c r="O142" s="821">
        <v>6</v>
      </c>
      <c r="R142" s="356"/>
      <c r="T142" s="356"/>
      <c r="U142" s="356"/>
      <c r="W142" s="356"/>
      <c r="Z142" s="137" t="s">
        <v>6580</v>
      </c>
    </row>
    <row r="143" spans="1:26" ht="43.5">
      <c r="A143" s="821">
        <v>141</v>
      </c>
      <c r="B143" s="356" t="s">
        <v>180</v>
      </c>
      <c r="C143" s="356" t="s">
        <v>42</v>
      </c>
      <c r="D143" s="356" t="s">
        <v>2159</v>
      </c>
      <c r="E143" s="356" t="s">
        <v>5648</v>
      </c>
      <c r="F143" s="356" t="s">
        <v>5649</v>
      </c>
      <c r="G143" s="356">
        <v>1</v>
      </c>
      <c r="H143" s="356">
        <v>2026</v>
      </c>
      <c r="J143" s="356" t="s">
        <v>2525</v>
      </c>
      <c r="K143" s="356"/>
      <c r="L143" s="356"/>
      <c r="M143" s="356"/>
      <c r="N143" s="356"/>
      <c r="O143" s="821">
        <v>5</v>
      </c>
      <c r="R143" s="356"/>
      <c r="T143" s="356"/>
      <c r="U143" s="356"/>
      <c r="W143" s="356"/>
      <c r="Z143" s="137" t="s">
        <v>6464</v>
      </c>
    </row>
    <row r="144" spans="1:26" ht="29.1">
      <c r="A144" s="821">
        <v>142</v>
      </c>
      <c r="B144" s="356" t="s">
        <v>263</v>
      </c>
      <c r="C144" s="356" t="s">
        <v>263</v>
      </c>
      <c r="D144" s="356" t="s">
        <v>2208</v>
      </c>
      <c r="E144" s="356" t="s">
        <v>6588</v>
      </c>
      <c r="F144" s="356" t="s">
        <v>6589</v>
      </c>
      <c r="G144" s="356">
        <v>1</v>
      </c>
      <c r="H144" s="356">
        <v>2026</v>
      </c>
      <c r="I144" s="356" t="s">
        <v>6590</v>
      </c>
      <c r="J144" s="356" t="s">
        <v>2525</v>
      </c>
      <c r="K144" s="356"/>
      <c r="L144" s="356" t="s">
        <v>1167</v>
      </c>
      <c r="M144" s="356"/>
      <c r="N144" s="356"/>
      <c r="O144" s="821">
        <v>3</v>
      </c>
      <c r="R144" s="356"/>
      <c r="T144" s="356"/>
      <c r="U144" s="356"/>
      <c r="W144" s="356"/>
    </row>
    <row r="145" spans="1:26" ht="101.45">
      <c r="A145" s="821">
        <v>143</v>
      </c>
      <c r="B145" s="356" t="s">
        <v>263</v>
      </c>
      <c r="C145" s="356" t="s">
        <v>263</v>
      </c>
      <c r="D145" s="356" t="s">
        <v>2211</v>
      </c>
      <c r="E145" s="356" t="s">
        <v>2330</v>
      </c>
      <c r="F145" s="356" t="s">
        <v>6196</v>
      </c>
      <c r="G145" s="356">
        <v>1</v>
      </c>
      <c r="H145" s="356">
        <v>2026</v>
      </c>
      <c r="I145" s="356" t="s">
        <v>6199</v>
      </c>
      <c r="J145" s="356" t="s">
        <v>2525</v>
      </c>
      <c r="K145" s="356"/>
      <c r="L145" s="356" t="s">
        <v>1167</v>
      </c>
      <c r="M145" s="356"/>
      <c r="N145" s="356"/>
      <c r="O145" s="821">
        <v>0</v>
      </c>
      <c r="R145" s="356"/>
      <c r="T145" s="356"/>
      <c r="U145" s="356"/>
      <c r="W145" s="356"/>
    </row>
    <row r="146" spans="1:26" ht="29.1">
      <c r="A146" s="821">
        <v>144</v>
      </c>
      <c r="B146" s="356" t="s">
        <v>263</v>
      </c>
      <c r="C146" s="356" t="s">
        <v>263</v>
      </c>
      <c r="D146" s="356" t="s">
        <v>2163</v>
      </c>
      <c r="E146" s="356" t="s">
        <v>6592</v>
      </c>
      <c r="F146" s="356" t="s">
        <v>1180</v>
      </c>
      <c r="G146" s="356">
        <v>1</v>
      </c>
      <c r="H146" s="356">
        <v>2026</v>
      </c>
      <c r="I146" s="356" t="s">
        <v>6175</v>
      </c>
      <c r="J146" s="356" t="s">
        <v>3545</v>
      </c>
      <c r="K146" s="356"/>
      <c r="L146" s="356" t="s">
        <v>1167</v>
      </c>
      <c r="M146" s="356"/>
      <c r="N146" s="356"/>
      <c r="O146" s="821">
        <v>9</v>
      </c>
      <c r="R146" s="356"/>
      <c r="T146" s="356"/>
      <c r="U146" s="356"/>
      <c r="W146" s="356"/>
    </row>
    <row r="147" spans="1:26" ht="57.95">
      <c r="A147" s="821">
        <v>145</v>
      </c>
      <c r="B147" s="356" t="s">
        <v>2901</v>
      </c>
      <c r="C147" s="356" t="s">
        <v>42</v>
      </c>
      <c r="D147" s="356" t="s">
        <v>2208</v>
      </c>
      <c r="E147" s="356" t="s">
        <v>6678</v>
      </c>
      <c r="F147" s="356" t="s">
        <v>6679</v>
      </c>
      <c r="G147" s="356">
        <v>1</v>
      </c>
      <c r="H147" s="356">
        <v>2026</v>
      </c>
      <c r="I147" s="356" t="s">
        <v>185</v>
      </c>
      <c r="J147" s="356" t="s">
        <v>2525</v>
      </c>
      <c r="K147" s="356"/>
      <c r="L147" s="356" t="s">
        <v>1167</v>
      </c>
      <c r="M147" s="356"/>
      <c r="N147" s="356"/>
      <c r="O147" s="821">
        <v>11</v>
      </c>
      <c r="R147" s="356"/>
      <c r="T147" s="356"/>
      <c r="U147" s="356"/>
      <c r="W147" s="356"/>
    </row>
    <row r="148" spans="1:26" ht="29.1">
      <c r="A148" s="821">
        <v>146</v>
      </c>
      <c r="B148" s="356" t="s">
        <v>263</v>
      </c>
      <c r="C148" s="356" t="s">
        <v>263</v>
      </c>
      <c r="D148" s="356" t="s">
        <v>2254</v>
      </c>
      <c r="E148" s="356" t="s">
        <v>2348</v>
      </c>
      <c r="F148" s="356" t="s">
        <v>2349</v>
      </c>
      <c r="G148" s="356">
        <v>1</v>
      </c>
      <c r="H148" s="356">
        <v>2026</v>
      </c>
      <c r="I148" s="356" t="s">
        <v>6253</v>
      </c>
      <c r="J148" s="356" t="s">
        <v>2525</v>
      </c>
      <c r="K148" s="356"/>
      <c r="L148" s="356" t="s">
        <v>1167</v>
      </c>
      <c r="M148" s="356"/>
      <c r="N148" s="356"/>
      <c r="O148" s="821">
        <v>4</v>
      </c>
      <c r="R148" s="356"/>
      <c r="T148" s="356"/>
      <c r="U148" s="356"/>
      <c r="W148" s="356"/>
    </row>
    <row r="149" spans="1:26" ht="29.1">
      <c r="A149" s="821">
        <v>147</v>
      </c>
      <c r="B149" s="356" t="s">
        <v>263</v>
      </c>
      <c r="C149" s="356" t="s">
        <v>263</v>
      </c>
      <c r="D149" s="356" t="s">
        <v>2155</v>
      </c>
      <c r="E149" s="356" t="s">
        <v>6595</v>
      </c>
      <c r="F149" s="356" t="s">
        <v>6596</v>
      </c>
      <c r="G149" s="356">
        <v>1</v>
      </c>
      <c r="H149" s="356">
        <v>2026</v>
      </c>
      <c r="I149" s="356" t="s">
        <v>6175</v>
      </c>
      <c r="J149" s="356" t="s">
        <v>6597</v>
      </c>
      <c r="K149" s="356"/>
      <c r="L149" s="356" t="s">
        <v>1167</v>
      </c>
      <c r="M149" s="356"/>
      <c r="N149" s="356"/>
      <c r="O149" s="821">
        <v>10</v>
      </c>
      <c r="R149" s="356"/>
      <c r="T149" s="356"/>
      <c r="U149" s="356"/>
      <c r="W149" s="356"/>
    </row>
    <row r="150" spans="1:26" ht="29.1">
      <c r="A150" s="821">
        <v>148</v>
      </c>
      <c r="B150" s="356" t="s">
        <v>263</v>
      </c>
      <c r="C150" s="356" t="s">
        <v>263</v>
      </c>
      <c r="E150" s="356" t="s">
        <v>2354</v>
      </c>
      <c r="F150" s="356" t="s">
        <v>2355</v>
      </c>
      <c r="G150" s="356">
        <v>2</v>
      </c>
      <c r="H150" s="356">
        <v>2026</v>
      </c>
      <c r="I150" s="356" t="s">
        <v>6175</v>
      </c>
      <c r="J150" s="356" t="s">
        <v>2525</v>
      </c>
      <c r="K150" s="356"/>
      <c r="L150" s="356" t="s">
        <v>1167</v>
      </c>
      <c r="M150" s="356"/>
      <c r="N150" s="356"/>
      <c r="O150" s="821" t="s">
        <v>583</v>
      </c>
      <c r="R150" s="356"/>
      <c r="T150" s="356"/>
      <c r="U150" s="356"/>
      <c r="W150" s="356"/>
    </row>
    <row r="151" spans="1:26" ht="29.1">
      <c r="A151" s="821">
        <v>149</v>
      </c>
      <c r="B151" s="356" t="s">
        <v>263</v>
      </c>
      <c r="C151" s="356" t="s">
        <v>263</v>
      </c>
      <c r="E151" s="356" t="s">
        <v>2346</v>
      </c>
      <c r="F151" s="356" t="s">
        <v>2347</v>
      </c>
      <c r="G151" s="356">
        <v>2</v>
      </c>
      <c r="H151" s="356">
        <v>2026</v>
      </c>
      <c r="I151" s="356" t="s">
        <v>6175</v>
      </c>
      <c r="J151" s="356" t="s">
        <v>2525</v>
      </c>
      <c r="K151" s="356"/>
      <c r="L151" s="356" t="s">
        <v>1167</v>
      </c>
      <c r="M151" s="356"/>
      <c r="N151" s="356"/>
      <c r="O151" s="821" t="s">
        <v>583</v>
      </c>
      <c r="R151" s="356"/>
      <c r="T151" s="356"/>
      <c r="U151" s="356"/>
      <c r="W151" s="356"/>
    </row>
    <row r="152" spans="1:26" ht="43.5">
      <c r="A152" s="821">
        <v>150</v>
      </c>
      <c r="B152" s="356" t="s">
        <v>263</v>
      </c>
      <c r="C152" s="356" t="s">
        <v>263</v>
      </c>
      <c r="D152" s="356" t="s">
        <v>2333</v>
      </c>
      <c r="E152" s="356" t="s">
        <v>6173</v>
      </c>
      <c r="F152" s="356" t="s">
        <v>6174</v>
      </c>
      <c r="G152" s="356">
        <v>1</v>
      </c>
      <c r="H152" s="356">
        <v>2026</v>
      </c>
      <c r="I152" s="356" t="s">
        <v>6175</v>
      </c>
      <c r="J152" s="356" t="s">
        <v>2525</v>
      </c>
      <c r="K152" s="356"/>
      <c r="L152" s="356" t="s">
        <v>1167</v>
      </c>
      <c r="M152" s="356"/>
      <c r="N152" s="356"/>
      <c r="O152" s="821">
        <v>6</v>
      </c>
      <c r="R152" s="356"/>
      <c r="T152" s="356"/>
      <c r="U152" s="356"/>
      <c r="W152" s="356"/>
      <c r="Z152" s="405" t="s">
        <v>1760</v>
      </c>
    </row>
    <row r="153" spans="1:26" ht="29.1">
      <c r="A153" s="821">
        <v>151</v>
      </c>
      <c r="B153" s="356" t="s">
        <v>263</v>
      </c>
      <c r="C153" s="356" t="s">
        <v>263</v>
      </c>
      <c r="D153" s="356" t="s">
        <v>2333</v>
      </c>
      <c r="E153" s="356" t="s">
        <v>6584</v>
      </c>
      <c r="F153" s="356" t="s">
        <v>6585</v>
      </c>
      <c r="G153" s="356">
        <v>1</v>
      </c>
      <c r="H153" s="356">
        <v>2026</v>
      </c>
      <c r="I153" s="356" t="s">
        <v>6175</v>
      </c>
      <c r="J153" s="356" t="s">
        <v>2525</v>
      </c>
      <c r="K153" s="356"/>
      <c r="L153" s="356" t="s">
        <v>1167</v>
      </c>
      <c r="M153" s="356"/>
      <c r="N153" s="356"/>
      <c r="O153" s="821">
        <v>5</v>
      </c>
      <c r="R153" s="356"/>
      <c r="T153" s="356"/>
      <c r="U153" s="356"/>
      <c r="W153" s="356"/>
    </row>
    <row r="154" spans="1:26" ht="29.1">
      <c r="A154" s="821">
        <v>152</v>
      </c>
      <c r="B154" s="356" t="s">
        <v>263</v>
      </c>
      <c r="C154" s="356" t="s">
        <v>263</v>
      </c>
      <c r="D154" s="356" t="s">
        <v>2333</v>
      </c>
      <c r="E154" s="356" t="s">
        <v>2334</v>
      </c>
      <c r="F154" s="356" t="s">
        <v>2335</v>
      </c>
      <c r="G154" s="356">
        <v>1</v>
      </c>
      <c r="H154" s="356">
        <v>2026</v>
      </c>
      <c r="I154" s="356" t="s">
        <v>6175</v>
      </c>
      <c r="J154" s="356" t="s">
        <v>2525</v>
      </c>
      <c r="K154" s="356"/>
      <c r="L154" s="356" t="s">
        <v>1167</v>
      </c>
      <c r="M154" s="356"/>
      <c r="N154" s="356"/>
      <c r="O154" s="821">
        <v>7</v>
      </c>
      <c r="R154" s="356"/>
      <c r="T154" s="356"/>
      <c r="U154" s="356"/>
      <c r="W154" s="356"/>
    </row>
    <row r="155" spans="1:26" ht="72.599999999999994">
      <c r="A155" s="821">
        <v>153</v>
      </c>
      <c r="B155" s="356" t="s">
        <v>222</v>
      </c>
      <c r="C155" s="356" t="s">
        <v>4350</v>
      </c>
      <c r="D155" s="356" t="s">
        <v>4792</v>
      </c>
      <c r="E155" s="356" t="s">
        <v>4793</v>
      </c>
      <c r="F155" s="356" t="s">
        <v>4794</v>
      </c>
      <c r="G155" s="356">
        <v>1</v>
      </c>
      <c r="H155" s="356">
        <v>2026</v>
      </c>
      <c r="I155" s="356" t="s">
        <v>4008</v>
      </c>
      <c r="J155" s="356" t="s">
        <v>5760</v>
      </c>
      <c r="K155" s="356"/>
      <c r="L155" s="356" t="s">
        <v>607</v>
      </c>
      <c r="M155" s="356" t="s">
        <v>5447</v>
      </c>
      <c r="N155" s="356">
        <v>1</v>
      </c>
      <c r="R155" s="356"/>
      <c r="T155" s="356"/>
      <c r="U155" s="356" t="s">
        <v>1315</v>
      </c>
      <c r="W155" s="356"/>
    </row>
    <row r="156" spans="1:26" ht="43.5">
      <c r="A156" s="821">
        <v>154</v>
      </c>
      <c r="B156" s="356" t="s">
        <v>263</v>
      </c>
      <c r="C156" s="356" t="s">
        <v>2428</v>
      </c>
      <c r="D156" s="356" t="s">
        <v>6602</v>
      </c>
      <c r="E156" s="356" t="s">
        <v>6603</v>
      </c>
      <c r="F156" s="356" t="s">
        <v>6604</v>
      </c>
      <c r="G156" s="356">
        <v>1</v>
      </c>
      <c r="H156" s="356">
        <v>2026</v>
      </c>
      <c r="I156" s="356" t="s">
        <v>4008</v>
      </c>
      <c r="J156" s="356" t="s">
        <v>2525</v>
      </c>
      <c r="K156" s="356"/>
      <c r="L156" s="356" t="s">
        <v>607</v>
      </c>
      <c r="M156" s="356" t="s">
        <v>5447</v>
      </c>
      <c r="N156" s="821">
        <v>2</v>
      </c>
      <c r="R156" s="356"/>
      <c r="T156" s="356"/>
      <c r="U156" s="356" t="s">
        <v>1315</v>
      </c>
      <c r="W156" s="356"/>
    </row>
    <row r="157" spans="1:26" ht="101.45">
      <c r="A157" s="821">
        <v>155</v>
      </c>
      <c r="B157" s="356" t="s">
        <v>42</v>
      </c>
      <c r="C157" s="356" t="s">
        <v>6167</v>
      </c>
      <c r="D157" s="356" t="s">
        <v>6168</v>
      </c>
      <c r="E157" s="356" t="s">
        <v>6169</v>
      </c>
      <c r="F157" s="356" t="s">
        <v>6170</v>
      </c>
      <c r="G157" s="356">
        <v>1</v>
      </c>
      <c r="H157" s="356">
        <v>2026</v>
      </c>
      <c r="I157" s="356" t="s">
        <v>4008</v>
      </c>
      <c r="J157" s="356" t="s">
        <v>5760</v>
      </c>
      <c r="K157" s="356"/>
      <c r="L157" s="356" t="s">
        <v>607</v>
      </c>
      <c r="M157" s="356" t="s">
        <v>5447</v>
      </c>
      <c r="N157" s="356">
        <v>3</v>
      </c>
      <c r="R157" s="356"/>
      <c r="T157" s="356"/>
      <c r="U157" s="356"/>
      <c r="W157" s="356"/>
    </row>
    <row r="158" spans="1:26" ht="57.95">
      <c r="A158" s="821">
        <v>156</v>
      </c>
      <c r="B158" s="356" t="s">
        <v>222</v>
      </c>
      <c r="C158" s="356" t="s">
        <v>603</v>
      </c>
      <c r="D158" s="356" t="s">
        <v>5757</v>
      </c>
      <c r="E158" s="356" t="s">
        <v>5758</v>
      </c>
      <c r="F158" s="356" t="s">
        <v>5759</v>
      </c>
      <c r="G158" s="356">
        <v>1</v>
      </c>
      <c r="H158" s="356">
        <v>2026</v>
      </c>
      <c r="I158" s="356" t="s">
        <v>4008</v>
      </c>
      <c r="J158" s="356" t="s">
        <v>5760</v>
      </c>
      <c r="K158" s="356"/>
      <c r="L158" s="356" t="s">
        <v>607</v>
      </c>
      <c r="M158" s="356" t="s">
        <v>5447</v>
      </c>
      <c r="N158" s="356">
        <v>4</v>
      </c>
      <c r="R158" s="356"/>
      <c r="T158" s="356"/>
      <c r="U158" s="356"/>
      <c r="W158" s="356"/>
    </row>
    <row r="159" spans="1:26" ht="144.94999999999999">
      <c r="A159" s="821">
        <v>157</v>
      </c>
      <c r="B159" s="356" t="s">
        <v>1872</v>
      </c>
      <c r="C159" s="356" t="s">
        <v>5200</v>
      </c>
      <c r="D159" s="356" t="s">
        <v>2208</v>
      </c>
      <c r="E159" s="356" t="s">
        <v>2209</v>
      </c>
      <c r="F159" s="356" t="s">
        <v>2210</v>
      </c>
      <c r="G159" s="356">
        <v>1</v>
      </c>
      <c r="H159" s="356">
        <v>2026</v>
      </c>
      <c r="I159" s="356" t="s">
        <v>293</v>
      </c>
      <c r="J159" s="356" t="s">
        <v>2525</v>
      </c>
      <c r="K159" s="785">
        <v>45989</v>
      </c>
      <c r="L159" s="356" t="s">
        <v>293</v>
      </c>
      <c r="M159" s="356" t="s">
        <v>5650</v>
      </c>
      <c r="N159" s="356">
        <v>1</v>
      </c>
      <c r="O159" s="821">
        <v>1</v>
      </c>
      <c r="R159" s="356"/>
      <c r="T159" s="356"/>
      <c r="U159" s="356"/>
      <c r="W159" s="356"/>
      <c r="Y159" s="356" t="s">
        <v>6534</v>
      </c>
      <c r="Z159" s="805" t="s">
        <v>6535</v>
      </c>
    </row>
    <row r="160" spans="1:26" ht="116.1">
      <c r="A160" s="821">
        <v>158</v>
      </c>
      <c r="B160" s="356" t="s">
        <v>1872</v>
      </c>
      <c r="C160" s="356" t="s">
        <v>5200</v>
      </c>
      <c r="D160" s="356" t="s">
        <v>2208</v>
      </c>
      <c r="E160" s="356" t="s">
        <v>6155</v>
      </c>
      <c r="F160" s="356" t="s">
        <v>6156</v>
      </c>
      <c r="G160" s="356">
        <v>1</v>
      </c>
      <c r="H160" s="356">
        <v>2026</v>
      </c>
      <c r="I160" s="356" t="s">
        <v>293</v>
      </c>
      <c r="J160" s="356" t="s">
        <v>2525</v>
      </c>
      <c r="K160" s="785">
        <v>45989</v>
      </c>
      <c r="L160" s="356" t="s">
        <v>293</v>
      </c>
      <c r="M160" s="356" t="s">
        <v>5650</v>
      </c>
      <c r="N160" s="356">
        <v>2</v>
      </c>
      <c r="O160" s="821">
        <v>2</v>
      </c>
      <c r="R160" s="356"/>
      <c r="T160" s="356"/>
      <c r="U160" s="356"/>
      <c r="W160" s="356"/>
      <c r="Y160" s="356" t="s">
        <v>6534</v>
      </c>
      <c r="Z160" s="805" t="s">
        <v>6543</v>
      </c>
    </row>
    <row r="161" spans="1:26" ht="87">
      <c r="A161" s="821">
        <v>159</v>
      </c>
      <c r="B161" s="356" t="s">
        <v>1872</v>
      </c>
      <c r="C161" s="356" t="s">
        <v>5200</v>
      </c>
      <c r="D161" s="356" t="s">
        <v>2192</v>
      </c>
      <c r="E161" s="356" t="s">
        <v>6085</v>
      </c>
      <c r="F161" s="786" t="s">
        <v>6086</v>
      </c>
      <c r="G161" s="356">
        <v>1</v>
      </c>
      <c r="H161" s="356">
        <v>2026</v>
      </c>
      <c r="I161" s="356" t="s">
        <v>6235</v>
      </c>
      <c r="J161" s="356" t="s">
        <v>6434</v>
      </c>
      <c r="K161" s="785">
        <v>45989</v>
      </c>
      <c r="L161" s="356" t="s">
        <v>293</v>
      </c>
      <c r="M161" s="356" t="s">
        <v>5447</v>
      </c>
      <c r="N161" s="356">
        <v>3</v>
      </c>
      <c r="O161" s="821">
        <v>0</v>
      </c>
      <c r="R161" s="356"/>
      <c r="T161" s="356"/>
      <c r="U161" s="356"/>
      <c r="W161" s="356"/>
      <c r="Y161" s="356" t="s">
        <v>6534</v>
      </c>
      <c r="Z161" s="805" t="s">
        <v>6544</v>
      </c>
    </row>
    <row r="162" spans="1:26" ht="87">
      <c r="A162" s="821">
        <v>160</v>
      </c>
      <c r="B162" s="356" t="s">
        <v>1872</v>
      </c>
      <c r="C162" s="356" t="s">
        <v>5200</v>
      </c>
      <c r="D162" s="356" t="s">
        <v>2192</v>
      </c>
      <c r="E162" s="356" t="s">
        <v>6091</v>
      </c>
      <c r="F162" s="356" t="s">
        <v>1996</v>
      </c>
      <c r="G162" s="356">
        <v>1</v>
      </c>
      <c r="H162" s="356">
        <v>2026</v>
      </c>
      <c r="I162" s="356" t="s">
        <v>6236</v>
      </c>
      <c r="J162" s="356" t="s">
        <v>6434</v>
      </c>
      <c r="K162" s="785">
        <v>45989</v>
      </c>
      <c r="L162" s="356" t="s">
        <v>293</v>
      </c>
      <c r="M162" s="356" t="s">
        <v>5650</v>
      </c>
      <c r="N162" s="356">
        <v>4</v>
      </c>
      <c r="O162" s="821">
        <v>0</v>
      </c>
      <c r="R162" s="356"/>
      <c r="T162" s="356"/>
      <c r="U162" s="356"/>
      <c r="W162" s="356"/>
      <c r="Z162" s="805" t="s">
        <v>6556</v>
      </c>
    </row>
    <row r="163" spans="1:26" ht="72.599999999999994">
      <c r="A163" s="821">
        <v>161</v>
      </c>
      <c r="B163" s="356" t="s">
        <v>1872</v>
      </c>
      <c r="C163" s="356" t="s">
        <v>5200</v>
      </c>
      <c r="D163" s="356" t="s">
        <v>2192</v>
      </c>
      <c r="E163" s="356" t="s">
        <v>6094</v>
      </c>
      <c r="F163" s="356" t="s">
        <v>1954</v>
      </c>
      <c r="G163" s="356">
        <v>1</v>
      </c>
      <c r="H163" s="356">
        <v>2026</v>
      </c>
      <c r="I163" s="356" t="s">
        <v>6236</v>
      </c>
      <c r="J163" s="356" t="s">
        <v>6434</v>
      </c>
      <c r="K163" s="785">
        <v>45989</v>
      </c>
      <c r="L163" s="356" t="s">
        <v>293</v>
      </c>
      <c r="M163" s="356" t="s">
        <v>6402</v>
      </c>
      <c r="N163" s="356">
        <v>5</v>
      </c>
      <c r="O163" s="821">
        <v>0</v>
      </c>
      <c r="R163" s="356"/>
      <c r="T163" s="356"/>
      <c r="U163" s="356"/>
      <c r="W163" s="356"/>
      <c r="Z163" s="805" t="s">
        <v>6607</v>
      </c>
    </row>
    <row r="164" spans="1:26" ht="57.95">
      <c r="A164" s="821">
        <v>162</v>
      </c>
      <c r="B164" s="356" t="s">
        <v>1872</v>
      </c>
      <c r="C164" s="356" t="s">
        <v>5200</v>
      </c>
      <c r="D164" s="356" t="s">
        <v>2192</v>
      </c>
      <c r="E164" s="356" t="s">
        <v>6098</v>
      </c>
      <c r="F164" s="356" t="s">
        <v>1975</v>
      </c>
      <c r="G164" s="356">
        <v>1</v>
      </c>
      <c r="H164" s="356">
        <v>2026</v>
      </c>
      <c r="I164" s="356" t="s">
        <v>762</v>
      </c>
      <c r="J164" s="356" t="s">
        <v>6434</v>
      </c>
      <c r="K164" s="785">
        <v>45989</v>
      </c>
      <c r="L164" s="356" t="s">
        <v>293</v>
      </c>
      <c r="M164" s="356" t="s">
        <v>6402</v>
      </c>
      <c r="N164" s="356">
        <v>6</v>
      </c>
      <c r="O164" s="821">
        <v>0</v>
      </c>
      <c r="R164" s="356"/>
      <c r="T164" s="356"/>
      <c r="U164" s="356"/>
      <c r="W164" s="356"/>
      <c r="Z164" s="805" t="s">
        <v>6608</v>
      </c>
    </row>
    <row r="165" spans="1:26" ht="101.45">
      <c r="A165" s="821">
        <v>163</v>
      </c>
      <c r="B165" s="356" t="s">
        <v>1872</v>
      </c>
      <c r="C165" s="356" t="s">
        <v>5200</v>
      </c>
      <c r="D165" s="356" t="s">
        <v>2192</v>
      </c>
      <c r="E165" s="356" t="s">
        <v>6101</v>
      </c>
      <c r="F165" s="356" t="s">
        <v>6102</v>
      </c>
      <c r="G165" s="356">
        <v>1</v>
      </c>
      <c r="H165" s="356">
        <v>2026</v>
      </c>
      <c r="I165" s="356" t="s">
        <v>293</v>
      </c>
      <c r="J165" s="356" t="s">
        <v>6434</v>
      </c>
      <c r="K165" s="785">
        <v>45989</v>
      </c>
      <c r="L165" s="356" t="s">
        <v>293</v>
      </c>
      <c r="M165" s="356" t="s">
        <v>5650</v>
      </c>
      <c r="N165" s="356">
        <v>7</v>
      </c>
      <c r="O165" s="821">
        <v>0</v>
      </c>
      <c r="R165" s="356"/>
      <c r="T165" s="356"/>
      <c r="U165" s="356"/>
      <c r="W165" s="356"/>
      <c r="Z165" s="805" t="s">
        <v>6609</v>
      </c>
    </row>
    <row r="166" spans="1:26" ht="72.599999999999994">
      <c r="A166" s="821">
        <v>164</v>
      </c>
      <c r="B166" s="356" t="s">
        <v>1872</v>
      </c>
      <c r="C166" s="356" t="s">
        <v>5200</v>
      </c>
      <c r="D166" s="356" t="s">
        <v>2192</v>
      </c>
      <c r="E166" s="356" t="s">
        <v>6104</v>
      </c>
      <c r="F166" s="356" t="s">
        <v>6105</v>
      </c>
      <c r="G166" s="356">
        <v>1</v>
      </c>
      <c r="H166" s="356">
        <v>2026</v>
      </c>
      <c r="I166" s="356" t="s">
        <v>6236</v>
      </c>
      <c r="J166" s="356" t="s">
        <v>2525</v>
      </c>
      <c r="K166" s="785">
        <v>45989</v>
      </c>
      <c r="L166" s="356" t="s">
        <v>293</v>
      </c>
      <c r="M166" s="356" t="s">
        <v>6402</v>
      </c>
      <c r="N166" s="356">
        <v>8</v>
      </c>
      <c r="O166" s="821">
        <v>58</v>
      </c>
      <c r="R166" s="356"/>
      <c r="T166" s="356"/>
      <c r="U166" s="356"/>
      <c r="W166" s="356"/>
      <c r="Z166" s="805" t="s">
        <v>6610</v>
      </c>
    </row>
    <row r="167" spans="1:26" ht="130.5">
      <c r="A167" s="821">
        <v>165</v>
      </c>
      <c r="B167" s="356" t="s">
        <v>1872</v>
      </c>
      <c r="C167" s="356" t="s">
        <v>5200</v>
      </c>
      <c r="D167" s="356" t="s">
        <v>2192</v>
      </c>
      <c r="E167" s="356" t="s">
        <v>6724</v>
      </c>
      <c r="F167" s="356" t="s">
        <v>1991</v>
      </c>
      <c r="G167" s="356">
        <v>1</v>
      </c>
      <c r="H167" s="356">
        <v>2026</v>
      </c>
      <c r="I167" s="356" t="s">
        <v>293</v>
      </c>
      <c r="J167" s="356" t="s">
        <v>6434</v>
      </c>
      <c r="K167" s="785"/>
      <c r="L167" s="356" t="s">
        <v>293</v>
      </c>
      <c r="M167" s="356" t="s">
        <v>5650</v>
      </c>
      <c r="N167" s="356">
        <v>9</v>
      </c>
      <c r="O167" s="821">
        <v>0</v>
      </c>
      <c r="R167" s="356"/>
      <c r="T167" s="356"/>
      <c r="U167" s="356"/>
      <c r="W167" s="356"/>
      <c r="Z167" s="356" t="s">
        <v>653</v>
      </c>
    </row>
    <row r="168" spans="1:26" ht="159.6">
      <c r="A168" s="821">
        <v>166</v>
      </c>
      <c r="B168" s="356" t="s">
        <v>42</v>
      </c>
      <c r="C168" s="356" t="s">
        <v>6430</v>
      </c>
      <c r="D168" s="356" t="s">
        <v>6431</v>
      </c>
      <c r="E168" s="356" t="s">
        <v>6432</v>
      </c>
      <c r="F168" s="356" t="s">
        <v>6433</v>
      </c>
      <c r="G168" s="356">
        <v>1</v>
      </c>
      <c r="H168" s="356">
        <v>2026</v>
      </c>
      <c r="I168" s="356" t="s">
        <v>293</v>
      </c>
      <c r="J168" s="356" t="s">
        <v>6434</v>
      </c>
      <c r="K168" s="785">
        <v>45989</v>
      </c>
      <c r="L168" s="356" t="s">
        <v>293</v>
      </c>
      <c r="M168" s="356" t="s">
        <v>5447</v>
      </c>
      <c r="N168" s="356"/>
      <c r="O168" s="821">
        <v>0</v>
      </c>
      <c r="R168" s="356"/>
      <c r="T168" s="356"/>
      <c r="U168" s="356"/>
      <c r="W168" s="356"/>
      <c r="Z168" s="805" t="s">
        <v>6436</v>
      </c>
    </row>
    <row r="169" spans="1:26" ht="348">
      <c r="A169" s="821">
        <v>167</v>
      </c>
      <c r="B169" s="356" t="s">
        <v>1872</v>
      </c>
      <c r="C169" s="356" t="s">
        <v>6725</v>
      </c>
      <c r="D169" s="356" t="s">
        <v>6726</v>
      </c>
      <c r="E169" s="356" t="s">
        <v>5775</v>
      </c>
      <c r="F169" s="356" t="s">
        <v>5024</v>
      </c>
      <c r="G169" s="356">
        <v>1</v>
      </c>
      <c r="H169" s="356">
        <v>2026</v>
      </c>
      <c r="I169" s="356" t="s">
        <v>6611</v>
      </c>
      <c r="J169" s="356" t="s">
        <v>6434</v>
      </c>
      <c r="K169" s="785">
        <v>45989</v>
      </c>
      <c r="L169" s="356" t="s">
        <v>6227</v>
      </c>
      <c r="M169" s="356"/>
      <c r="N169" s="356"/>
      <c r="O169" s="821">
        <v>0</v>
      </c>
      <c r="R169" s="356"/>
      <c r="T169" s="356"/>
      <c r="U169" s="356"/>
      <c r="W169" s="356"/>
      <c r="Z169" s="137" t="s">
        <v>6612</v>
      </c>
    </row>
    <row r="170" spans="1:26" ht="333.6">
      <c r="A170" s="821">
        <v>168</v>
      </c>
      <c r="B170" s="356" t="s">
        <v>1872</v>
      </c>
      <c r="C170" s="356" t="s">
        <v>6725</v>
      </c>
      <c r="D170" s="356" t="s">
        <v>2163</v>
      </c>
      <c r="E170" s="356" t="s">
        <v>6613</v>
      </c>
      <c r="F170" s="356" t="s">
        <v>6614</v>
      </c>
      <c r="G170" s="356">
        <v>1</v>
      </c>
      <c r="H170" s="356">
        <v>2026</v>
      </c>
      <c r="I170" s="356" t="s">
        <v>6615</v>
      </c>
      <c r="J170" s="356" t="s">
        <v>2525</v>
      </c>
      <c r="K170" s="785">
        <v>45989</v>
      </c>
      <c r="L170" s="356" t="s">
        <v>1580</v>
      </c>
      <c r="M170" s="356"/>
      <c r="N170" s="356"/>
      <c r="O170" s="821">
        <v>28</v>
      </c>
      <c r="R170" s="356"/>
      <c r="T170" s="356"/>
      <c r="U170" s="356"/>
      <c r="W170" s="356"/>
      <c r="Z170" s="137" t="s">
        <v>6616</v>
      </c>
    </row>
    <row r="171" spans="1:26" ht="188.45">
      <c r="A171" s="821">
        <v>169</v>
      </c>
      <c r="B171" s="356" t="s">
        <v>1872</v>
      </c>
      <c r="C171" s="356" t="s">
        <v>6725</v>
      </c>
      <c r="D171" s="356" t="s">
        <v>6042</v>
      </c>
      <c r="E171" s="356" t="s">
        <v>6727</v>
      </c>
      <c r="F171" s="356" t="s">
        <v>6728</v>
      </c>
      <c r="G171" s="356">
        <v>1</v>
      </c>
      <c r="H171" s="356">
        <v>2026</v>
      </c>
      <c r="I171" s="356" t="s">
        <v>6729</v>
      </c>
      <c r="J171" s="356" t="s">
        <v>2525</v>
      </c>
      <c r="K171" s="785">
        <v>45989</v>
      </c>
      <c r="L171" s="356" t="s">
        <v>1580</v>
      </c>
      <c r="M171" s="356"/>
      <c r="N171" s="356"/>
      <c r="O171" s="821">
        <v>61</v>
      </c>
      <c r="R171" s="356"/>
      <c r="T171" s="356"/>
      <c r="U171" s="356"/>
      <c r="W171" s="356"/>
      <c r="Z171" s="137" t="s">
        <v>6532</v>
      </c>
    </row>
    <row r="172" spans="1:26" ht="318.95">
      <c r="A172" s="821">
        <v>170</v>
      </c>
      <c r="B172" s="356" t="s">
        <v>1872</v>
      </c>
      <c r="C172" s="356" t="s">
        <v>6709</v>
      </c>
      <c r="D172" s="356" t="s">
        <v>5360</v>
      </c>
      <c r="E172" s="356" t="s">
        <v>5361</v>
      </c>
      <c r="F172" s="356" t="s">
        <v>5362</v>
      </c>
      <c r="G172" s="356">
        <v>1</v>
      </c>
      <c r="H172" s="356">
        <v>2026</v>
      </c>
      <c r="I172" s="356" t="s">
        <v>6615</v>
      </c>
      <c r="J172" s="356" t="s">
        <v>2525</v>
      </c>
      <c r="K172" s="785">
        <v>45989</v>
      </c>
      <c r="L172" s="356" t="s">
        <v>1580</v>
      </c>
      <c r="M172" s="356"/>
      <c r="N172" s="356"/>
      <c r="O172" s="821">
        <v>25</v>
      </c>
      <c r="R172" s="356"/>
      <c r="T172" s="356"/>
      <c r="U172" s="356"/>
      <c r="W172" s="356"/>
      <c r="Z172" s="137" t="s">
        <v>6617</v>
      </c>
    </row>
    <row r="173" spans="1:26" ht="43.5">
      <c r="A173" s="821">
        <v>171</v>
      </c>
      <c r="B173" s="356" t="s">
        <v>1872</v>
      </c>
      <c r="C173" s="356" t="s">
        <v>6725</v>
      </c>
      <c r="D173" s="356" t="s">
        <v>6528</v>
      </c>
      <c r="E173" s="356" t="s">
        <v>6730</v>
      </c>
      <c r="F173" s="356" t="s">
        <v>6731</v>
      </c>
      <c r="G173" s="356">
        <v>1</v>
      </c>
      <c r="H173" s="356">
        <v>2026</v>
      </c>
      <c r="I173" s="356" t="s">
        <v>6732</v>
      </c>
      <c r="J173" s="356" t="s">
        <v>2525</v>
      </c>
      <c r="K173" s="785">
        <v>45989</v>
      </c>
      <c r="L173" s="356" t="s">
        <v>1580</v>
      </c>
      <c r="M173" s="356"/>
      <c r="N173" s="356"/>
      <c r="O173" s="821">
        <v>23</v>
      </c>
      <c r="R173" s="356"/>
      <c r="T173" s="356"/>
      <c r="U173" s="356"/>
      <c r="W173" s="356"/>
      <c r="Z173" s="137" t="s">
        <v>6230</v>
      </c>
    </row>
    <row r="174" spans="1:26">
      <c r="A174" s="821">
        <v>172</v>
      </c>
      <c r="B174" s="356" t="s">
        <v>1872</v>
      </c>
      <c r="C174" s="356" t="s">
        <v>6686</v>
      </c>
      <c r="D174" s="356" t="s">
        <v>6687</v>
      </c>
      <c r="G174" s="356">
        <v>1</v>
      </c>
      <c r="H174" s="356">
        <v>2026</v>
      </c>
      <c r="J174" s="356" t="s">
        <v>2525</v>
      </c>
      <c r="K174" s="785">
        <v>45989</v>
      </c>
      <c r="L174" s="356" t="s">
        <v>3337</v>
      </c>
      <c r="M174" s="356"/>
      <c r="N174" s="356"/>
      <c r="O174" s="821">
        <v>18</v>
      </c>
      <c r="R174" s="356"/>
      <c r="T174" s="356"/>
      <c r="U174" s="356"/>
      <c r="W174" s="356"/>
      <c r="Z174" s="137" t="s">
        <v>6733</v>
      </c>
    </row>
    <row r="175" spans="1:26" ht="43.5">
      <c r="A175" s="821">
        <v>173</v>
      </c>
      <c r="B175" s="356" t="s">
        <v>1872</v>
      </c>
      <c r="C175" s="356" t="s">
        <v>6725</v>
      </c>
      <c r="D175" s="356" t="s">
        <v>6010</v>
      </c>
      <c r="G175" s="356">
        <v>1</v>
      </c>
      <c r="H175" s="356">
        <v>2026</v>
      </c>
      <c r="J175" s="356" t="s">
        <v>6434</v>
      </c>
      <c r="K175" s="785">
        <v>45989</v>
      </c>
      <c r="L175" s="356" t="s">
        <v>217</v>
      </c>
      <c r="M175" s="356"/>
      <c r="N175" s="356"/>
      <c r="O175" s="821">
        <v>0</v>
      </c>
      <c r="R175" s="356"/>
      <c r="T175" s="356"/>
      <c r="U175" s="356"/>
      <c r="W175" s="356"/>
      <c r="Z175" s="137" t="s">
        <v>6625</v>
      </c>
    </row>
    <row r="176" spans="1:26" ht="261">
      <c r="A176" s="821">
        <v>174</v>
      </c>
      <c r="B176" s="356" t="s">
        <v>1872</v>
      </c>
      <c r="C176" s="802" t="s">
        <v>6686</v>
      </c>
      <c r="D176" s="356" t="s">
        <v>2192</v>
      </c>
      <c r="E176" s="356" t="s">
        <v>2195</v>
      </c>
      <c r="F176" s="356" t="s">
        <v>2196</v>
      </c>
      <c r="G176" s="356">
        <v>1</v>
      </c>
      <c r="H176" s="356">
        <v>2026</v>
      </c>
      <c r="I176" s="356" t="s">
        <v>6236</v>
      </c>
      <c r="J176" s="356" t="s">
        <v>2525</v>
      </c>
      <c r="K176" s="785">
        <v>45989</v>
      </c>
      <c r="L176" s="356" t="s">
        <v>1580</v>
      </c>
      <c r="M176" s="356"/>
      <c r="N176" s="356"/>
      <c r="O176" s="821">
        <v>59</v>
      </c>
      <c r="R176" s="356"/>
      <c r="T176" s="356"/>
      <c r="U176" s="356"/>
      <c r="W176" s="356"/>
      <c r="Z176" s="137" t="s">
        <v>6627</v>
      </c>
    </row>
    <row r="177" spans="1:26" ht="57.95">
      <c r="A177" s="821">
        <v>175</v>
      </c>
      <c r="B177" s="356" t="s">
        <v>1872</v>
      </c>
      <c r="C177" s="356" t="s">
        <v>5200</v>
      </c>
      <c r="D177" s="356" t="s">
        <v>6713</v>
      </c>
      <c r="E177" s="356" t="s">
        <v>4529</v>
      </c>
      <c r="F177" s="356" t="s">
        <v>4530</v>
      </c>
      <c r="G177" s="356">
        <v>1</v>
      </c>
      <c r="H177" s="356">
        <v>2026</v>
      </c>
      <c r="I177" s="356" t="s">
        <v>4562</v>
      </c>
      <c r="J177" s="356" t="s">
        <v>6434</v>
      </c>
      <c r="K177" s="785"/>
      <c r="L177" s="356" t="s">
        <v>4562</v>
      </c>
      <c r="M177" s="356"/>
      <c r="N177" s="356"/>
      <c r="O177" s="821">
        <v>0</v>
      </c>
      <c r="R177" s="356"/>
      <c r="T177" s="356"/>
      <c r="U177" s="356"/>
      <c r="W177" s="356"/>
      <c r="Z177" s="137" t="s">
        <v>5880</v>
      </c>
    </row>
    <row r="178" spans="1:26" ht="130.5">
      <c r="A178" s="821">
        <v>176</v>
      </c>
      <c r="B178" s="356" t="s">
        <v>1872</v>
      </c>
      <c r="C178" s="356" t="s">
        <v>6686</v>
      </c>
      <c r="D178" s="356" t="s">
        <v>6713</v>
      </c>
      <c r="E178" s="356" t="s">
        <v>4544</v>
      </c>
      <c r="F178" s="356" t="s">
        <v>4545</v>
      </c>
      <c r="G178" s="356">
        <v>1</v>
      </c>
      <c r="H178" s="356">
        <v>2026</v>
      </c>
      <c r="I178" s="356" t="s">
        <v>4562</v>
      </c>
      <c r="J178" s="356" t="s">
        <v>6434</v>
      </c>
      <c r="K178" s="785"/>
      <c r="L178" s="356" t="s">
        <v>4562</v>
      </c>
      <c r="M178" s="356"/>
      <c r="N178" s="356"/>
      <c r="O178" s="821">
        <v>0</v>
      </c>
      <c r="R178" s="356"/>
      <c r="T178" s="356"/>
      <c r="U178" s="356"/>
      <c r="W178" s="356"/>
      <c r="Z178" s="137" t="s">
        <v>5880</v>
      </c>
    </row>
    <row r="179" spans="1:26" ht="43.5">
      <c r="A179" s="821">
        <v>177</v>
      </c>
      <c r="B179" s="356" t="s">
        <v>1872</v>
      </c>
      <c r="C179" s="356" t="s">
        <v>6694</v>
      </c>
      <c r="D179" s="356" t="s">
        <v>6694</v>
      </c>
      <c r="E179" s="356" t="s">
        <v>407</v>
      </c>
      <c r="F179" s="356" t="s">
        <v>408</v>
      </c>
      <c r="G179" s="356">
        <v>1</v>
      </c>
      <c r="H179" s="356">
        <v>2026</v>
      </c>
      <c r="I179" s="356" t="s">
        <v>6629</v>
      </c>
      <c r="J179" s="356" t="s">
        <v>6434</v>
      </c>
      <c r="K179" s="785"/>
      <c r="L179" s="356" t="s">
        <v>217</v>
      </c>
      <c r="M179" s="356"/>
      <c r="N179" s="356"/>
      <c r="O179" s="821">
        <v>0</v>
      </c>
      <c r="R179" s="356"/>
      <c r="T179" s="356"/>
      <c r="U179" s="356"/>
      <c r="W179" s="356"/>
    </row>
    <row r="180" spans="1:26" ht="43.5">
      <c r="A180" s="821">
        <v>178</v>
      </c>
      <c r="B180" s="356" t="s">
        <v>1872</v>
      </c>
      <c r="C180" s="356" t="s">
        <v>6686</v>
      </c>
      <c r="D180" s="356" t="s">
        <v>6630</v>
      </c>
      <c r="E180" s="356" t="s">
        <v>553</v>
      </c>
      <c r="F180" s="356" t="s">
        <v>554</v>
      </c>
      <c r="G180" s="356">
        <v>1</v>
      </c>
      <c r="H180" s="356">
        <v>2026</v>
      </c>
      <c r="I180" s="356" t="s">
        <v>4562</v>
      </c>
      <c r="J180" s="356" t="s">
        <v>6434</v>
      </c>
      <c r="K180" s="785"/>
      <c r="L180" s="356" t="s">
        <v>4562</v>
      </c>
      <c r="M180" s="356"/>
      <c r="N180" s="356"/>
      <c r="O180" s="821">
        <v>0</v>
      </c>
      <c r="R180" s="356"/>
      <c r="T180" s="356"/>
      <c r="U180" s="356"/>
      <c r="W180" s="356"/>
    </row>
    <row r="181" spans="1:26" ht="29.1">
      <c r="A181" s="821">
        <v>179</v>
      </c>
      <c r="B181" s="356" t="s">
        <v>1872</v>
      </c>
      <c r="C181" s="356" t="s">
        <v>5200</v>
      </c>
      <c r="D181" s="356" t="s">
        <v>6734</v>
      </c>
      <c r="E181" s="356" t="s">
        <v>1598</v>
      </c>
      <c r="F181" s="356" t="s">
        <v>2189</v>
      </c>
      <c r="G181" s="356">
        <v>1</v>
      </c>
      <c r="H181" s="356">
        <v>2026</v>
      </c>
      <c r="I181" s="356" t="s">
        <v>1993</v>
      </c>
      <c r="J181" s="356" t="s">
        <v>6434</v>
      </c>
      <c r="K181" s="785"/>
      <c r="L181" s="356" t="s">
        <v>1580</v>
      </c>
      <c r="M181" s="356"/>
      <c r="N181" s="356"/>
      <c r="O181" s="821">
        <v>0</v>
      </c>
      <c r="R181" s="356"/>
      <c r="T181" s="356"/>
      <c r="U181" s="356"/>
      <c r="W181" s="356"/>
    </row>
    <row r="182" spans="1:26" ht="72.599999999999994">
      <c r="A182" s="821">
        <v>180</v>
      </c>
      <c r="B182" s="356" t="s">
        <v>1872</v>
      </c>
      <c r="C182" s="356" t="s">
        <v>6735</v>
      </c>
      <c r="D182" s="356" t="s">
        <v>6631</v>
      </c>
      <c r="E182" s="356" t="s">
        <v>2103</v>
      </c>
      <c r="F182" s="356" t="s">
        <v>2104</v>
      </c>
      <c r="G182" s="356">
        <v>1</v>
      </c>
      <c r="H182" s="356">
        <v>2026</v>
      </c>
      <c r="I182" s="356" t="s">
        <v>6632</v>
      </c>
      <c r="J182" s="356" t="s">
        <v>6434</v>
      </c>
      <c r="K182" s="785"/>
      <c r="L182" s="356" t="s">
        <v>2106</v>
      </c>
      <c r="M182" s="356"/>
      <c r="N182" s="356"/>
      <c r="O182" s="821">
        <v>0</v>
      </c>
      <c r="R182" s="356"/>
      <c r="T182" s="356"/>
      <c r="U182" s="356"/>
      <c r="W182" s="356"/>
    </row>
    <row r="183" spans="1:26" ht="116.1">
      <c r="A183" s="821">
        <v>181</v>
      </c>
      <c r="B183" s="356" t="s">
        <v>1872</v>
      </c>
      <c r="C183" s="356" t="s">
        <v>6686</v>
      </c>
      <c r="D183" s="356" t="s">
        <v>6736</v>
      </c>
      <c r="E183" s="356" t="s">
        <v>1086</v>
      </c>
      <c r="F183" s="356" t="s">
        <v>1087</v>
      </c>
      <c r="G183" s="356">
        <v>1</v>
      </c>
      <c r="H183" s="356">
        <v>2026</v>
      </c>
      <c r="I183" s="356" t="s">
        <v>1038</v>
      </c>
      <c r="J183" s="356" t="s">
        <v>6434</v>
      </c>
      <c r="K183" s="785"/>
      <c r="L183" s="356" t="s">
        <v>1580</v>
      </c>
      <c r="M183" s="356"/>
      <c r="N183" s="356"/>
      <c r="O183" s="821">
        <v>0</v>
      </c>
      <c r="R183" s="356"/>
      <c r="T183" s="356"/>
      <c r="U183" s="356"/>
      <c r="W183" s="356"/>
    </row>
    <row r="184" spans="1:26" ht="29.1">
      <c r="A184" s="821">
        <v>182</v>
      </c>
      <c r="B184" s="356" t="s">
        <v>1872</v>
      </c>
      <c r="C184" s="356" t="s">
        <v>6686</v>
      </c>
      <c r="D184" s="356" t="s">
        <v>6737</v>
      </c>
      <c r="E184" s="356" t="s">
        <v>1080</v>
      </c>
      <c r="F184" s="356" t="s">
        <v>1081</v>
      </c>
      <c r="G184" s="356">
        <v>1</v>
      </c>
      <c r="H184" s="356">
        <v>2026</v>
      </c>
      <c r="I184" s="356" t="s">
        <v>1038</v>
      </c>
      <c r="J184" s="356" t="s">
        <v>6434</v>
      </c>
      <c r="K184" s="785"/>
      <c r="L184" s="356" t="s">
        <v>6635</v>
      </c>
      <c r="M184" s="356"/>
      <c r="N184" s="356"/>
      <c r="O184" s="821">
        <v>0</v>
      </c>
      <c r="R184" s="356"/>
      <c r="T184" s="356"/>
      <c r="U184" s="356"/>
      <c r="W184" s="356"/>
    </row>
    <row r="185" spans="1:26" ht="72.599999999999994">
      <c r="A185" s="821">
        <v>183</v>
      </c>
      <c r="B185" s="356" t="s">
        <v>1872</v>
      </c>
      <c r="C185" s="356" t="s">
        <v>5200</v>
      </c>
      <c r="D185" s="356" t="s">
        <v>6738</v>
      </c>
      <c r="E185" s="356" t="s">
        <v>2190</v>
      </c>
      <c r="F185" s="356" t="s">
        <v>2191</v>
      </c>
      <c r="G185" s="356">
        <v>1</v>
      </c>
      <c r="H185" s="356">
        <v>2026</v>
      </c>
      <c r="J185" s="356" t="s">
        <v>6434</v>
      </c>
      <c r="K185" s="785"/>
      <c r="L185" s="356" t="s">
        <v>1544</v>
      </c>
      <c r="M185" s="356"/>
      <c r="N185" s="356"/>
      <c r="O185" s="821">
        <v>0</v>
      </c>
      <c r="R185" s="356"/>
      <c r="T185" s="356"/>
      <c r="U185" s="356"/>
      <c r="W185" s="356"/>
    </row>
    <row r="186" spans="1:26" ht="29.1">
      <c r="A186" s="821">
        <v>184</v>
      </c>
      <c r="B186" s="356" t="s">
        <v>1872</v>
      </c>
      <c r="C186" s="356" t="s">
        <v>5200</v>
      </c>
      <c r="D186" s="356" t="s">
        <v>6739</v>
      </c>
      <c r="E186" s="356" t="s">
        <v>6740</v>
      </c>
      <c r="F186" s="356" t="s">
        <v>6741</v>
      </c>
      <c r="G186" s="356">
        <v>1</v>
      </c>
      <c r="H186" s="356">
        <v>2026</v>
      </c>
      <c r="J186" s="356" t="s">
        <v>6434</v>
      </c>
      <c r="K186" s="785"/>
      <c r="L186" s="356" t="s">
        <v>1544</v>
      </c>
      <c r="M186" s="356"/>
      <c r="N186" s="356"/>
      <c r="O186" s="821">
        <v>0</v>
      </c>
      <c r="R186" s="356"/>
      <c r="T186" s="356"/>
      <c r="U186" s="356"/>
      <c r="W186" s="356"/>
    </row>
    <row r="187" spans="1:26" ht="87">
      <c r="A187" s="821">
        <v>185</v>
      </c>
      <c r="B187" s="356" t="s">
        <v>1872</v>
      </c>
      <c r="C187" s="356" t="s">
        <v>6686</v>
      </c>
      <c r="D187" s="356" t="s">
        <v>2159</v>
      </c>
      <c r="E187" s="356" t="s">
        <v>1053</v>
      </c>
      <c r="F187" s="356" t="s">
        <v>1054</v>
      </c>
      <c r="G187" s="356">
        <v>1</v>
      </c>
      <c r="H187" s="356">
        <v>2026</v>
      </c>
      <c r="I187" s="356" t="s">
        <v>4562</v>
      </c>
      <c r="J187" s="356" t="s">
        <v>6434</v>
      </c>
      <c r="K187" s="785"/>
      <c r="L187" s="356" t="s">
        <v>3337</v>
      </c>
      <c r="M187" s="356"/>
      <c r="N187" s="356"/>
      <c r="O187" s="821">
        <v>0</v>
      </c>
      <c r="R187" s="356"/>
      <c r="T187" s="356"/>
      <c r="U187" s="356"/>
      <c r="W187" s="356"/>
    </row>
    <row r="188" spans="1:26" ht="116.1">
      <c r="A188" s="821">
        <v>186</v>
      </c>
      <c r="B188" s="356" t="s">
        <v>1872</v>
      </c>
      <c r="C188" s="356" t="s">
        <v>5200</v>
      </c>
      <c r="D188" s="356" t="s">
        <v>2188</v>
      </c>
      <c r="E188" s="356" t="s">
        <v>5189</v>
      </c>
      <c r="F188" s="356" t="s">
        <v>5190</v>
      </c>
      <c r="G188" s="356">
        <v>1</v>
      </c>
      <c r="H188" s="356">
        <v>2026</v>
      </c>
      <c r="I188" s="356" t="s">
        <v>6638</v>
      </c>
      <c r="J188" s="356" t="s">
        <v>2525</v>
      </c>
      <c r="K188" s="356"/>
      <c r="L188" s="356" t="s">
        <v>89</v>
      </c>
      <c r="M188" s="356"/>
      <c r="N188" s="356"/>
      <c r="O188" s="821">
        <v>37</v>
      </c>
      <c r="R188" s="356"/>
      <c r="T188" s="356"/>
      <c r="U188" s="356"/>
      <c r="W188" s="356"/>
    </row>
    <row r="189" spans="1:26" ht="43.5">
      <c r="A189" s="821">
        <v>187</v>
      </c>
      <c r="B189" s="356" t="s">
        <v>1872</v>
      </c>
      <c r="C189" s="356" t="s">
        <v>6725</v>
      </c>
      <c r="D189" s="356" t="s">
        <v>2188</v>
      </c>
      <c r="E189" s="356" t="s">
        <v>4524</v>
      </c>
      <c r="F189" s="356" t="s">
        <v>4525</v>
      </c>
      <c r="G189" s="356">
        <v>1</v>
      </c>
      <c r="H189" s="356">
        <v>2026</v>
      </c>
      <c r="I189" s="356" t="s">
        <v>47</v>
      </c>
      <c r="J189" s="356" t="s">
        <v>6434</v>
      </c>
      <c r="K189" s="356"/>
      <c r="L189" s="356" t="s">
        <v>89</v>
      </c>
      <c r="M189" s="356"/>
      <c r="N189" s="356"/>
      <c r="O189" s="821">
        <v>0</v>
      </c>
      <c r="R189" s="356"/>
      <c r="T189" s="356"/>
      <c r="U189" s="356"/>
      <c r="W189" s="356"/>
      <c r="Z189" s="137" t="s">
        <v>4921</v>
      </c>
    </row>
    <row r="190" spans="1:26" ht="116.1">
      <c r="A190" s="821">
        <v>188</v>
      </c>
      <c r="B190" s="356" t="s">
        <v>94</v>
      </c>
      <c r="C190" s="356" t="s">
        <v>6742</v>
      </c>
      <c r="D190" s="356" t="s">
        <v>2159</v>
      </c>
      <c r="E190" s="356" t="s">
        <v>6743</v>
      </c>
      <c r="F190" s="356" t="s">
        <v>6744</v>
      </c>
      <c r="G190" s="356">
        <v>1</v>
      </c>
      <c r="H190" s="356">
        <v>2026</v>
      </c>
      <c r="I190" s="356" t="s">
        <v>6415</v>
      </c>
      <c r="J190" s="356" t="s">
        <v>2525</v>
      </c>
      <c r="K190" s="785">
        <v>45989</v>
      </c>
      <c r="L190" s="356" t="s">
        <v>2977</v>
      </c>
      <c r="M190" s="356"/>
      <c r="N190" s="356"/>
      <c r="O190" s="821">
        <v>3</v>
      </c>
      <c r="R190" s="356"/>
      <c r="T190" s="356"/>
      <c r="U190" s="356"/>
      <c r="W190" s="356"/>
      <c r="Z190" s="405" t="s">
        <v>2369</v>
      </c>
    </row>
    <row r="191" spans="1:26" ht="57.95">
      <c r="A191" s="821">
        <v>189</v>
      </c>
      <c r="B191" s="356" t="s">
        <v>94</v>
      </c>
      <c r="C191" s="356" t="s">
        <v>2240</v>
      </c>
      <c r="D191" s="356" t="s">
        <v>2159</v>
      </c>
      <c r="E191" s="356" t="s">
        <v>6745</v>
      </c>
      <c r="F191" s="356" t="s">
        <v>6746</v>
      </c>
      <c r="G191" s="356">
        <v>1</v>
      </c>
      <c r="H191" s="356">
        <v>2026</v>
      </c>
      <c r="I191" s="356" t="s">
        <v>6415</v>
      </c>
      <c r="J191" s="356" t="s">
        <v>2525</v>
      </c>
      <c r="K191" s="785">
        <v>45989</v>
      </c>
      <c r="L191" s="356" t="s">
        <v>2977</v>
      </c>
      <c r="M191" s="356"/>
      <c r="N191" s="356"/>
      <c r="O191" s="821">
        <v>4</v>
      </c>
      <c r="R191" s="356"/>
      <c r="T191" s="356"/>
      <c r="U191" s="356"/>
      <c r="W191" s="356"/>
      <c r="Z191" s="405" t="s">
        <v>2369</v>
      </c>
    </row>
    <row r="192" spans="1:26" ht="101.45">
      <c r="A192" s="821">
        <v>190</v>
      </c>
      <c r="B192" s="356" t="s">
        <v>30</v>
      </c>
      <c r="C192" s="356" t="s">
        <v>5472</v>
      </c>
      <c r="D192" s="356" t="s">
        <v>6420</v>
      </c>
      <c r="E192" s="356" t="s">
        <v>2180</v>
      </c>
      <c r="F192" s="356" t="s">
        <v>2181</v>
      </c>
      <c r="G192" s="356">
        <v>1</v>
      </c>
      <c r="H192" s="356">
        <v>2026</v>
      </c>
      <c r="I192" s="356" t="s">
        <v>6415</v>
      </c>
      <c r="J192" s="356" t="s">
        <v>2525</v>
      </c>
      <c r="K192" s="785">
        <v>45986</v>
      </c>
      <c r="L192" s="356" t="s">
        <v>384</v>
      </c>
      <c r="M192" s="356"/>
      <c r="N192" s="356"/>
      <c r="O192" s="821">
        <v>5</v>
      </c>
      <c r="R192" s="356"/>
      <c r="T192" s="356"/>
      <c r="U192" s="356"/>
      <c r="W192" s="356"/>
    </row>
    <row r="193" spans="1:27" ht="130.5">
      <c r="A193" s="821">
        <v>191</v>
      </c>
      <c r="B193" s="356" t="s">
        <v>30</v>
      </c>
      <c r="C193" s="356" t="s">
        <v>6406</v>
      </c>
      <c r="D193" s="356" t="s">
        <v>2163</v>
      </c>
      <c r="E193" s="356" t="s">
        <v>6407</v>
      </c>
      <c r="F193" s="356" t="s">
        <v>6408</v>
      </c>
      <c r="G193" s="356">
        <v>1</v>
      </c>
      <c r="H193" s="356">
        <v>2026</v>
      </c>
      <c r="I193" s="356" t="s">
        <v>384</v>
      </c>
      <c r="J193" s="356" t="s">
        <v>2525</v>
      </c>
      <c r="K193" s="785">
        <v>45986</v>
      </c>
      <c r="L193" s="356" t="s">
        <v>384</v>
      </c>
      <c r="M193" s="356"/>
      <c r="N193" s="356"/>
      <c r="O193" s="821">
        <v>1</v>
      </c>
      <c r="R193" s="356"/>
      <c r="T193" s="356"/>
      <c r="U193" s="356"/>
      <c r="W193" s="356"/>
    </row>
    <row r="194" spans="1:27" ht="144.94999999999999">
      <c r="A194" s="821">
        <v>192</v>
      </c>
      <c r="B194" s="356" t="s">
        <v>30</v>
      </c>
      <c r="C194" s="356" t="s">
        <v>5996</v>
      </c>
      <c r="D194" s="356" t="s">
        <v>6394</v>
      </c>
      <c r="E194" s="356" t="s">
        <v>2172</v>
      </c>
      <c r="F194" s="356" t="s">
        <v>2173</v>
      </c>
      <c r="G194" s="356">
        <v>1</v>
      </c>
      <c r="H194" s="356">
        <v>2026</v>
      </c>
      <c r="I194" s="356" t="s">
        <v>6415</v>
      </c>
      <c r="J194" s="356" t="s">
        <v>2525</v>
      </c>
      <c r="K194" s="785">
        <v>45992</v>
      </c>
      <c r="L194" s="356" t="s">
        <v>384</v>
      </c>
      <c r="M194" s="356"/>
      <c r="N194" s="356"/>
      <c r="O194" s="821">
        <v>3</v>
      </c>
      <c r="R194" s="356"/>
      <c r="T194" s="356"/>
      <c r="U194" s="356"/>
      <c r="W194" s="356"/>
    </row>
    <row r="195" spans="1:27" ht="43.5">
      <c r="A195" s="821">
        <v>193</v>
      </c>
      <c r="B195" s="356" t="s">
        <v>222</v>
      </c>
      <c r="C195" s="356" t="s">
        <v>222</v>
      </c>
      <c r="D195" s="356" t="s">
        <v>6569</v>
      </c>
      <c r="E195" s="356" t="s">
        <v>6747</v>
      </c>
      <c r="F195" s="356" t="s">
        <v>6748</v>
      </c>
      <c r="G195" s="356">
        <v>1</v>
      </c>
      <c r="H195" s="356">
        <v>2026</v>
      </c>
      <c r="I195" s="356" t="s">
        <v>350</v>
      </c>
      <c r="J195" s="356" t="s">
        <v>2525</v>
      </c>
      <c r="K195" s="356"/>
      <c r="L195" s="356" t="s">
        <v>1708</v>
      </c>
      <c r="M195" s="356"/>
      <c r="N195" s="356"/>
      <c r="O195" s="821">
        <v>9</v>
      </c>
      <c r="R195" s="356"/>
      <c r="T195" s="356"/>
      <c r="U195" s="356"/>
      <c r="W195" s="356"/>
    </row>
    <row r="196" spans="1:27" ht="29.1">
      <c r="A196" s="821">
        <v>194</v>
      </c>
      <c r="B196" s="356" t="s">
        <v>222</v>
      </c>
      <c r="C196" s="356" t="s">
        <v>222</v>
      </c>
      <c r="D196" s="356" t="s">
        <v>2254</v>
      </c>
      <c r="E196" s="356" t="s">
        <v>2081</v>
      </c>
      <c r="F196" s="356" t="s">
        <v>2079</v>
      </c>
      <c r="G196" s="356">
        <v>1</v>
      </c>
      <c r="H196" s="356">
        <v>2026</v>
      </c>
      <c r="I196" s="356" t="s">
        <v>1708</v>
      </c>
      <c r="J196" s="356" t="s">
        <v>6434</v>
      </c>
      <c r="K196" s="356"/>
      <c r="L196" s="356" t="s">
        <v>1708</v>
      </c>
      <c r="M196" s="356"/>
      <c r="N196" s="356"/>
      <c r="O196" s="821">
        <v>10</v>
      </c>
      <c r="R196" s="356"/>
      <c r="T196" s="356"/>
      <c r="U196" s="356"/>
      <c r="W196" s="356"/>
    </row>
    <row r="197" spans="1:27" ht="29.1">
      <c r="A197" s="821">
        <v>195</v>
      </c>
      <c r="B197" s="356" t="s">
        <v>222</v>
      </c>
      <c r="C197" s="356" t="s">
        <v>77</v>
      </c>
      <c r="D197" s="356" t="s">
        <v>2254</v>
      </c>
      <c r="E197" s="356" t="s">
        <v>2075</v>
      </c>
      <c r="F197" s="356" t="s">
        <v>2073</v>
      </c>
      <c r="G197" s="356">
        <v>1</v>
      </c>
      <c r="H197" s="356">
        <v>2026</v>
      </c>
      <c r="I197" s="356" t="s">
        <v>1708</v>
      </c>
      <c r="J197" s="356" t="s">
        <v>6434</v>
      </c>
      <c r="K197" s="356"/>
      <c r="L197" s="356" t="s">
        <v>1708</v>
      </c>
      <c r="M197" s="356"/>
      <c r="N197" s="356"/>
      <c r="O197" s="821">
        <v>11</v>
      </c>
      <c r="R197" s="356"/>
      <c r="T197" s="356"/>
      <c r="U197" s="356"/>
      <c r="W197" s="356"/>
    </row>
    <row r="198" spans="1:27" ht="29.1">
      <c r="A198" s="821">
        <v>196</v>
      </c>
      <c r="B198" s="356" t="s">
        <v>222</v>
      </c>
      <c r="C198" s="356" t="s">
        <v>222</v>
      </c>
      <c r="D198" s="356" t="s">
        <v>2254</v>
      </c>
      <c r="E198" s="356" t="s">
        <v>5673</v>
      </c>
      <c r="F198" s="356" t="s">
        <v>2256</v>
      </c>
      <c r="G198" s="356">
        <v>1</v>
      </c>
      <c r="H198" s="356">
        <v>2026</v>
      </c>
      <c r="I198" s="356" t="s">
        <v>1708</v>
      </c>
      <c r="J198" s="356" t="s">
        <v>6434</v>
      </c>
      <c r="K198" s="356"/>
      <c r="L198" s="356" t="s">
        <v>1708</v>
      </c>
      <c r="M198" s="356"/>
      <c r="N198" s="356"/>
      <c r="O198" s="821">
        <v>12</v>
      </c>
      <c r="R198" s="356"/>
      <c r="T198" s="356"/>
      <c r="U198" s="356"/>
      <c r="W198" s="356"/>
    </row>
    <row r="199" spans="1:27" ht="43.5">
      <c r="A199" s="821">
        <v>197</v>
      </c>
      <c r="B199" s="356" t="s">
        <v>222</v>
      </c>
      <c r="C199" s="356" t="s">
        <v>222</v>
      </c>
      <c r="D199" s="356" t="s">
        <v>6643</v>
      </c>
      <c r="E199" s="356" t="s">
        <v>2072</v>
      </c>
      <c r="F199" s="356" t="s">
        <v>2071</v>
      </c>
      <c r="G199" s="821">
        <v>1</v>
      </c>
      <c r="H199" s="821">
        <v>2026</v>
      </c>
      <c r="I199" s="356" t="s">
        <v>6397</v>
      </c>
      <c r="J199" s="356" t="s">
        <v>2821</v>
      </c>
      <c r="K199" s="824" t="s">
        <v>5142</v>
      </c>
      <c r="L199" s="821" t="s">
        <v>1708</v>
      </c>
      <c r="O199" s="821" t="s">
        <v>1015</v>
      </c>
      <c r="Y199" s="356" t="s">
        <v>6216</v>
      </c>
    </row>
    <row r="200" spans="1:27" ht="203.1">
      <c r="A200" s="821">
        <v>198</v>
      </c>
      <c r="B200" s="356" t="s">
        <v>42</v>
      </c>
      <c r="C200" s="356" t="s">
        <v>5705</v>
      </c>
      <c r="D200" s="356" t="s">
        <v>6749</v>
      </c>
      <c r="E200" s="356" t="s">
        <v>2224</v>
      </c>
      <c r="F200" s="356" t="s">
        <v>2225</v>
      </c>
      <c r="G200" s="356">
        <v>1</v>
      </c>
      <c r="H200" s="356">
        <v>2026</v>
      </c>
      <c r="I200" s="356" t="s">
        <v>267</v>
      </c>
      <c r="J200" s="356" t="s">
        <v>2525</v>
      </c>
      <c r="K200" s="785">
        <v>45989</v>
      </c>
      <c r="L200" s="356" t="s">
        <v>958</v>
      </c>
      <c r="M200" s="356"/>
      <c r="N200" s="356"/>
      <c r="O200" s="821" t="s">
        <v>6661</v>
      </c>
      <c r="R200" s="356"/>
      <c r="T200" s="356"/>
      <c r="U200" s="356"/>
      <c r="W200" s="356"/>
      <c r="Z200" s="137" t="s">
        <v>6750</v>
      </c>
    </row>
    <row r="201" spans="1:27" ht="130.5">
      <c r="A201" s="821">
        <v>199</v>
      </c>
      <c r="B201" s="356" t="s">
        <v>42</v>
      </c>
      <c r="C201" s="356" t="s">
        <v>5705</v>
      </c>
      <c r="D201" s="356" t="s">
        <v>6551</v>
      </c>
      <c r="E201" s="356" t="s">
        <v>5441</v>
      </c>
      <c r="F201" s="356" t="s">
        <v>5089</v>
      </c>
      <c r="G201" s="356">
        <v>1</v>
      </c>
      <c r="H201" s="356">
        <v>2026</v>
      </c>
      <c r="I201" s="356" t="s">
        <v>6751</v>
      </c>
      <c r="J201" s="356" t="s">
        <v>2525</v>
      </c>
      <c r="K201" s="785">
        <v>45989</v>
      </c>
      <c r="L201" s="356" t="s">
        <v>958</v>
      </c>
      <c r="M201" s="356"/>
      <c r="N201" s="356"/>
      <c r="O201" s="821" t="s">
        <v>6661</v>
      </c>
      <c r="R201" s="356"/>
      <c r="T201" s="356"/>
      <c r="U201" s="356"/>
      <c r="W201" s="356"/>
      <c r="Z201" s="137" t="s">
        <v>6752</v>
      </c>
    </row>
    <row r="202" spans="1:27" ht="43.5">
      <c r="A202" s="821">
        <v>200</v>
      </c>
      <c r="B202" s="356" t="s">
        <v>42</v>
      </c>
      <c r="C202" s="356" t="s">
        <v>6441</v>
      </c>
      <c r="D202" s="356" t="s">
        <v>2211</v>
      </c>
      <c r="E202" s="356" t="s">
        <v>6442</v>
      </c>
      <c r="F202" s="356" t="s">
        <v>6443</v>
      </c>
      <c r="G202" s="356">
        <v>1</v>
      </c>
      <c r="H202" s="356">
        <v>2026</v>
      </c>
      <c r="I202" s="356" t="s">
        <v>2791</v>
      </c>
      <c r="J202" s="356" t="s">
        <v>2525</v>
      </c>
      <c r="K202" s="785">
        <v>45989</v>
      </c>
      <c r="L202" s="356" t="s">
        <v>2791</v>
      </c>
      <c r="M202" s="356"/>
      <c r="N202" s="356">
        <v>1</v>
      </c>
      <c r="O202" s="821">
        <v>1</v>
      </c>
      <c r="R202" s="356"/>
      <c r="T202" s="356"/>
      <c r="U202" s="356"/>
      <c r="W202" s="356"/>
    </row>
    <row r="203" spans="1:27" ht="87">
      <c r="A203" s="821">
        <v>201</v>
      </c>
      <c r="B203" s="356" t="s">
        <v>42</v>
      </c>
      <c r="C203" s="356" t="s">
        <v>6437</v>
      </c>
      <c r="D203" s="356" t="s">
        <v>2254</v>
      </c>
      <c r="E203" s="356" t="s">
        <v>637</v>
      </c>
      <c r="F203" s="356" t="s">
        <v>638</v>
      </c>
      <c r="G203" s="356"/>
      <c r="H203" s="356">
        <v>2026</v>
      </c>
      <c r="I203" s="356" t="s">
        <v>2791</v>
      </c>
      <c r="J203" s="356" t="s">
        <v>6434</v>
      </c>
      <c r="K203" s="356"/>
      <c r="L203" s="356"/>
      <c r="M203" s="356"/>
      <c r="N203" s="356"/>
      <c r="O203" s="821">
        <v>0</v>
      </c>
      <c r="R203" s="356"/>
      <c r="T203" s="356"/>
      <c r="U203" s="356"/>
      <c r="W203" s="356"/>
    </row>
    <row r="204" spans="1:27" ht="57.95">
      <c r="A204" s="821">
        <v>202</v>
      </c>
      <c r="B204" s="356" t="s">
        <v>42</v>
      </c>
      <c r="C204" s="356" t="s">
        <v>358</v>
      </c>
      <c r="D204" s="356" t="s">
        <v>2254</v>
      </c>
      <c r="E204" s="356" t="s">
        <v>6647</v>
      </c>
      <c r="F204" s="356" t="s">
        <v>6648</v>
      </c>
      <c r="G204" s="356">
        <v>1</v>
      </c>
      <c r="H204" s="356">
        <v>2026</v>
      </c>
      <c r="I204" s="356" t="s">
        <v>6621</v>
      </c>
      <c r="J204" s="356" t="s">
        <v>2525</v>
      </c>
      <c r="K204" s="785">
        <v>45992</v>
      </c>
      <c r="L204" s="356" t="s">
        <v>6622</v>
      </c>
      <c r="M204" s="356"/>
      <c r="N204" s="356"/>
      <c r="O204" s="821">
        <v>10</v>
      </c>
      <c r="R204" s="356"/>
      <c r="T204" s="356"/>
      <c r="U204" s="356"/>
      <c r="W204" s="356"/>
    </row>
    <row r="205" spans="1:27" ht="43.5">
      <c r="A205" s="821">
        <v>203</v>
      </c>
      <c r="B205" s="356" t="s">
        <v>42</v>
      </c>
      <c r="C205" s="356" t="s">
        <v>358</v>
      </c>
      <c r="D205" s="356" t="s">
        <v>6618</v>
      </c>
      <c r="E205" s="356" t="s">
        <v>6619</v>
      </c>
      <c r="F205" s="356" t="s">
        <v>6620</v>
      </c>
      <c r="G205" s="356">
        <v>1</v>
      </c>
      <c r="H205" s="356">
        <v>2026</v>
      </c>
      <c r="I205" s="356" t="s">
        <v>6621</v>
      </c>
      <c r="J205" s="356" t="s">
        <v>2525</v>
      </c>
      <c r="K205" s="785">
        <v>45992</v>
      </c>
      <c r="L205" s="356" t="s">
        <v>6622</v>
      </c>
      <c r="M205" s="356"/>
      <c r="N205" s="356"/>
      <c r="O205" s="821">
        <v>9</v>
      </c>
      <c r="R205" s="356"/>
      <c r="T205" s="356"/>
      <c r="U205" s="356"/>
      <c r="W205" s="356"/>
    </row>
    <row r="206" spans="1:27" ht="43.5">
      <c r="A206" s="821">
        <v>204</v>
      </c>
      <c r="B206" s="356" t="s">
        <v>42</v>
      </c>
      <c r="C206" s="356" t="s">
        <v>42</v>
      </c>
      <c r="D206" s="356" t="s">
        <v>2211</v>
      </c>
      <c r="E206" s="356" t="s">
        <v>6447</v>
      </c>
      <c r="F206" s="356" t="s">
        <v>6448</v>
      </c>
      <c r="G206" s="356">
        <v>1</v>
      </c>
      <c r="H206" s="356">
        <v>2026</v>
      </c>
      <c r="I206" s="356" t="s">
        <v>2791</v>
      </c>
      <c r="J206" s="356" t="s">
        <v>2525</v>
      </c>
      <c r="K206" s="356"/>
      <c r="L206" s="356" t="s">
        <v>2791</v>
      </c>
      <c r="M206" s="356"/>
      <c r="N206" s="356">
        <v>0</v>
      </c>
      <c r="O206" s="821">
        <v>2</v>
      </c>
      <c r="R206" s="356"/>
      <c r="T206" s="356"/>
      <c r="U206" s="356"/>
      <c r="W206" s="356"/>
    </row>
    <row r="207" spans="1:27" ht="43.5">
      <c r="A207" s="821">
        <v>205</v>
      </c>
      <c r="B207" s="356" t="s">
        <v>2594</v>
      </c>
      <c r="C207" s="356" t="s">
        <v>2893</v>
      </c>
      <c r="D207" s="356" t="s">
        <v>6653</v>
      </c>
      <c r="E207" s="356" t="s">
        <v>6654</v>
      </c>
      <c r="F207" s="356" t="s">
        <v>6655</v>
      </c>
      <c r="G207" s="356">
        <v>1</v>
      </c>
      <c r="H207" s="356">
        <v>2026</v>
      </c>
      <c r="I207" s="356" t="s">
        <v>6656</v>
      </c>
      <c r="J207" s="356" t="s">
        <v>2525</v>
      </c>
      <c r="K207" s="804">
        <v>46019</v>
      </c>
      <c r="L207" s="356" t="s">
        <v>482</v>
      </c>
      <c r="M207" s="356"/>
      <c r="N207" s="356"/>
      <c r="O207" s="821" t="s">
        <v>583</v>
      </c>
      <c r="R207" s="356"/>
      <c r="T207" s="356"/>
      <c r="U207" s="356"/>
      <c r="W207" s="356"/>
      <c r="Z207" s="805" t="s">
        <v>6658</v>
      </c>
      <c r="AA207" s="356" t="s">
        <v>6657</v>
      </c>
    </row>
    <row r="208" spans="1:27" ht="57.95">
      <c r="A208" s="821">
        <v>206</v>
      </c>
      <c r="B208" s="356" t="s">
        <v>2594</v>
      </c>
      <c r="C208" s="356" t="s">
        <v>2893</v>
      </c>
      <c r="D208" s="356" t="s">
        <v>6675</v>
      </c>
      <c r="E208" s="356" t="s">
        <v>2341</v>
      </c>
      <c r="F208" s="800" t="s">
        <v>2342</v>
      </c>
      <c r="G208" s="356">
        <v>1</v>
      </c>
      <c r="H208" s="356">
        <v>2026</v>
      </c>
      <c r="I208" s="356" t="s">
        <v>482</v>
      </c>
      <c r="J208" s="356" t="s">
        <v>2525</v>
      </c>
      <c r="K208" s="804">
        <v>46019</v>
      </c>
      <c r="L208" s="356" t="s">
        <v>482</v>
      </c>
      <c r="M208" s="356"/>
      <c r="N208" s="356"/>
      <c r="O208" s="821" t="s">
        <v>583</v>
      </c>
      <c r="R208" s="356"/>
      <c r="T208" s="356"/>
      <c r="U208" s="356"/>
      <c r="W208" s="356"/>
      <c r="Z208" s="805" t="s">
        <v>4689</v>
      </c>
      <c r="AA208" s="356" t="s">
        <v>6677</v>
      </c>
    </row>
    <row r="209" spans="1:26" ht="29.1">
      <c r="A209" s="821">
        <v>207</v>
      </c>
      <c r="B209" s="356" t="s">
        <v>1872</v>
      </c>
      <c r="C209" s="356" t="s">
        <v>6686</v>
      </c>
      <c r="D209" s="356" t="s">
        <v>2292</v>
      </c>
      <c r="E209" s="356" t="s">
        <v>6753</v>
      </c>
      <c r="F209" s="356" t="s">
        <v>6754</v>
      </c>
      <c r="G209" s="356">
        <v>1</v>
      </c>
      <c r="H209" s="356">
        <v>2026</v>
      </c>
      <c r="I209" s="356" t="s">
        <v>3311</v>
      </c>
      <c r="J209" s="356" t="s">
        <v>2525</v>
      </c>
      <c r="K209" s="804">
        <v>46019</v>
      </c>
      <c r="L209" s="356" t="s">
        <v>958</v>
      </c>
      <c r="M209" s="356"/>
      <c r="N209" s="356"/>
      <c r="O209" s="821">
        <v>20</v>
      </c>
      <c r="R209" s="356"/>
      <c r="T209" s="356"/>
      <c r="U209" s="356"/>
      <c r="W209" s="356"/>
      <c r="Z209" s="137" t="s">
        <v>6662</v>
      </c>
    </row>
  </sheetData>
  <autoFilter ref="B1:B209" xr:uid="{8BDF6163-C6BD-4B38-9B24-21ECFDA5F341}"/>
  <dataValidations count="6">
    <dataValidation type="list" allowBlank="1" showInputMessage="1" showErrorMessage="1" sqref="J210:J1048576 J3:J140" xr:uid="{481C52C8-FCE0-49B8-A280-54BF526FC87A}">
      <formula1>"New, Enhancement, Bugs, Compliance, Carry Over"</formula1>
    </dataValidation>
    <dataValidation type="list" allowBlank="1" showInputMessage="1" showErrorMessage="1" sqref="U210:U1048576 U3:U140" xr:uid="{D56BB8EB-9B1A-40B4-A53E-5683B4AA971A}">
      <formula1>"Yes, No"</formula1>
    </dataValidation>
    <dataValidation type="list" allowBlank="1" showInputMessage="1" showErrorMessage="1" sqref="M210:M1048576 P210:P1048576 P3:P140 M3:M140" xr:uid="{7D712144-02A2-4017-93D8-F209A0F7A20D}">
      <formula1>"High, Medium, Low"</formula1>
    </dataValidation>
    <dataValidation type="list" allowBlank="1" showInputMessage="1" showErrorMessage="1" sqref="T210:T1048576 T3:T140" xr:uid="{18FAD7D4-23EB-43D5-B7ED-B6CBCCDBFCED}">
      <formula1>"0, 1, 2, 3, 4, 5, 6, 7, 8, 9, 10, 11, 12"</formula1>
    </dataValidation>
    <dataValidation type="list" allowBlank="1" showInputMessage="1" showErrorMessage="1" sqref="H121:H140 H3:H116" xr:uid="{96B62EB5-BDAF-4308-8E7F-138C9A48C4A9}">
      <formula1>"2026, 2027,2025"</formula1>
    </dataValidation>
    <dataValidation type="list" allowBlank="1" showInputMessage="1" showErrorMessage="1" sqref="I86 H117:H120 G210:I1048576 G3:G140" xr:uid="{780492F8-7434-44AF-821E-2AA592085805}">
      <formula1>"1, 2, 3, 4, 5, 6, 7, 8, 9, 10, 11, 12"</formula1>
    </dataValidation>
  </dataValidations>
  <hyperlinks>
    <hyperlink ref="Z121" r:id="rId1" xr:uid="{4F8E06DD-A27C-4341-B212-D493E18CDC97}"/>
    <hyperlink ref="Z5" r:id="rId2" xr:uid="{CAC4FEC3-523F-47E5-8128-77FF4AF182B0}"/>
    <hyperlink ref="Z57" r:id="rId3" xr:uid="{39CDBA94-53A5-4DCB-A5CB-BBCC261ED0E1}"/>
    <hyperlink ref="Z169" r:id="rId4" xr:uid="{7FDAEC91-BA23-4534-8B9B-EB9A89AEAFB5}"/>
    <hyperlink ref="Z170" r:id="rId5" xr:uid="{D812F400-4131-46DD-95BB-5247EFC4C2F7}"/>
    <hyperlink ref="Z171" r:id="rId6" xr:uid="{FCD7C9B9-DC05-4D7C-B662-4F49541714B0}"/>
    <hyperlink ref="Z172" r:id="rId7" xr:uid="{C76BF030-DDDF-48A8-9902-F7A3EDFFF655}"/>
    <hyperlink ref="Z173" r:id="rId8" xr:uid="{D83E2149-BD6F-4C51-B63E-13EC9D885B5A}"/>
    <hyperlink ref="Z174" r:id="rId9" xr:uid="{25BFFF9B-5FD6-427C-BF6A-E061EDCBF495}"/>
    <hyperlink ref="Z175" r:id="rId10" xr:uid="{BC3C6A83-0C79-4FA6-8DD4-F7BC51FECF26}"/>
    <hyperlink ref="Z176" r:id="rId11" xr:uid="{31F561D5-0C26-45F0-B4ED-FA7AC55F6428}"/>
    <hyperlink ref="Z189" r:id="rId12" xr:uid="{EE7A2200-90FB-4784-9E99-77F7B9F523AE}"/>
    <hyperlink ref="Z201" r:id="rId13" display="../../../:p:/g/personal/rfadilah1_pmintl_net/IQBeVSO19FLKQ4MHk64pRDtNARBip2N25aHxdfnWqCnaIBs?e=JD105n&amp;xsdata=MDV8MDJ8fDc1N2RlMmM0ODFjYzQzMmEzYTE1MDhkZTMwODJkMzUwfDhiODZhNjVlM2MzYTQ0MDY4YWMzMTlhNmI1Y2M1MmJjfDB8MHw2MzkwMDE1MzU1ODIzMjExNzN8VW5rbm93bnxWR1ZoYlhOVFpXTjFjbWwwZVZObGNuWnBZMlY4ZXlKRFFTSTZJbFJsWVcxelgwRlVVRk5sY25acFkyVmZVMUJQVEU5R0lpd2lWaUk2SWpBdU1DNHdNREF3SWl3aVVDSTZJbGRwYmpNeUlpd2lRVTRpT2lKUGRHaGxjaUlzSWxkVUlqb3hNWDA9fDF8TDJOb1lYUnpMekU1T2pOa09XSTBPRFUxTFRreFl6RXRORGsyTWkxaVpqbGhMV1kwWW1VeU16QTFNREJqTkY4NE9XRmlNREExT0MwMlpqUTBMVFF3TURBdE9ESmhNQzA1TXpSa1lXSmlZV0U1T1dGQWRXNXhMbWRpYkM1emNHRmpaWE12YldWemMyRm5aWE12TVRjMk5EVTFOamMxTnpVMU1nPT18Y2E2MWE4NjNkOGY0NGM3ODNhMTUwOGRlMzA4MmQzNTB8YjE4ZTQ2ZTEyYzAxNGFmYjg5MTRhMTVjY2EwNzU3YWQ%3D&amp;sdata=NCtGZ20rWUJxNkQ0azN3cFJlUWtncWRaQ1ZWc3NsTEllZFlrL3hEblJ1Zz0%3D&amp;ovuser=8b86a65e-3c3a-4406-8ac3-19a6b5cc52bc%2Cwputra3%40PMINTL.NET" xr:uid="{6752AB88-9801-4589-B2E9-FAB481F921E9}"/>
    <hyperlink ref="Z177" r:id="rId14" xr:uid="{5B75B018-C5DF-45E0-86BD-220486077B51}"/>
    <hyperlink ref="Z178" r:id="rId15" xr:uid="{3BEAAE3D-1B35-4AE0-9FCE-C00BB53D4CE4}"/>
    <hyperlink ref="Z200" r:id="rId16" display="../../../:p:/g/personal/wputra3_pmintl_net/IQA7cSBzoe8DRo1zyCcdWmdpAWlR_VwA1uTXvbVmQXP-Xgk?e=hyz7rE" xr:uid="{657190CC-6A19-4566-8764-F63E7C5EE653}"/>
    <hyperlink ref="Z142" r:id="rId17" xr:uid="{9A66BE3C-3252-46AD-B1BC-5FA4A64F8615}"/>
    <hyperlink ref="Z143" r:id="rId18" xr:uid="{18C9C7AA-9A62-42A0-B52D-C57D6A61F125}"/>
    <hyperlink ref="Z207" r:id="rId19" display="https://pmicloud.sharepoint.com/:p:/r/teams/Comm.Deployment-Deployment-ID/Shared Documents/00. COMM_DEPLOYMENT/06. SPRINT/Sprint 2026/BRD 2026/Sprint 1 2026 - B2B - Toko, Principal, CITA, MITA, Mitra, Mitra Order/AYO Toko SFP - Able to download PDF Faktur Pajak.pptx?d=w2591ab1de4df44b99f526b409ded5971&amp;csf=1&amp;web=1&amp;e=N7bfum" xr:uid="{1A83A02A-2F97-4499-8EEA-CE656B40835D}"/>
    <hyperlink ref="Z152" r:id="rId20" xr:uid="{3A3B27BF-897F-4FEB-82DA-B328FC6500A5}"/>
    <hyperlink ref="Z208" r:id="rId21" display="https://pmicloud.sharepoint.com/:p:/r/teams/Comm.Deployment-Deployment-ID/Shared Documents/00. COMM_DEPLOYMENT/06. SPRINT/Sprint 2026/BRD 2026/Sprint 1 2026 - B2B - Toko, Principal, CITA, MITA, Mitra, Mitra Order/AYO Toko SFP - Simplify and faster update invoice status (for manual transfer payment).pptx?d=w86437c9b948b4ebc84c4fa8833dc128a&amp;csf=1&amp;web=1&amp;e=1kecec" xr:uid="{51F7516D-7091-4EE6-B2EF-C5F8BE657DB2}"/>
    <hyperlink ref="Z209" r:id="rId22" display="https://pmicloud.sharepoint.com/:p:/r/teams/Comm.Deployment-Deployment-ID/Shared Documents/00. COMM_DEPLOYMENT/06. SPRINT/Sprint 2026/BRD 2026/Sprint 1 2026 - Others/BRD SMB Next Level 2026 - Nov%2725.pptx?d=wb7dbb538d3db4def852d01587bc791c9&amp;csf=1&amp;web=1&amp;e=iOx1Q6" xr:uid="{C6A7CD18-6B58-45BD-9142-75085FD16250}"/>
    <hyperlink ref="Z161" r:id="rId23" xr:uid="{7D236433-0707-4580-995F-7AE9A05CD147}"/>
    <hyperlink ref="Z159" r:id="rId24" xr:uid="{68F954B9-910F-4668-AA2F-912D1FF0612D}"/>
    <hyperlink ref="Z160" r:id="rId25" xr:uid="{6BF0925A-C04B-467C-A979-DB57D188F553}"/>
    <hyperlink ref="Z166" r:id="rId26" xr:uid="{A2666182-D7A5-4A6D-A935-2BA0595FEEFF}"/>
    <hyperlink ref="Z163" r:id="rId27" xr:uid="{FCEFBC82-EEA7-4EA6-96EA-E64D94BD31BE}"/>
    <hyperlink ref="Z162" r:id="rId28" xr:uid="{6AFD89F4-EEE9-48A4-BF58-92536CBD51A4}"/>
    <hyperlink ref="Z165" r:id="rId29" xr:uid="{DA760B85-011B-4395-9435-C73FB45F564C}"/>
    <hyperlink ref="Z164" r:id="rId30" xr:uid="{A10F2FFE-4B08-4EB9-9E5F-83115D479EA8}"/>
    <hyperlink ref="Z168" r:id="rId31" xr:uid="{91E2A930-F0A5-4BA6-A9D4-824647C36E3D}"/>
    <hyperlink ref="Z190" r:id="rId32" xr:uid="{D7464755-385E-4183-957F-ACC78D126F9F}"/>
    <hyperlink ref="Z191" r:id="rId33" xr:uid="{EC2DF77D-3445-441D-A3E9-C4A965105D92}"/>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F7A4E-0AF9-461F-BAA2-DBAFE1FAFEBE}">
  <sheetPr codeName="Sheet54"/>
  <dimension ref="A1:AB154"/>
  <sheetViews>
    <sheetView topLeftCell="A6" zoomScaleNormal="90" workbookViewId="0">
      <pane xSplit="5" topLeftCell="Y1" activePane="topRight" state="frozen"/>
      <selection pane="topRight" activeCell="D64" sqref="D64"/>
    </sheetView>
  </sheetViews>
  <sheetFormatPr defaultColWidth="9.42578125" defaultRowHeight="14.45"/>
  <cols>
    <col min="1" max="1" width="9.42578125" style="356"/>
    <col min="2" max="2" width="16.5703125" style="356" customWidth="1"/>
    <col min="3" max="3" width="20.42578125" style="356" customWidth="1"/>
    <col min="4" max="4" width="16.42578125" style="356" customWidth="1"/>
    <col min="5" max="5" width="52.42578125" style="356" customWidth="1"/>
    <col min="6" max="6" width="40.5703125" style="356" customWidth="1"/>
    <col min="7" max="7" width="12.5703125" style="356" customWidth="1"/>
    <col min="8" max="8" width="10" style="356" customWidth="1"/>
    <col min="9" max="9" width="20.42578125" style="356" customWidth="1"/>
    <col min="10" max="10" width="27.5703125" style="356" customWidth="1"/>
    <col min="11" max="11" width="12.5703125" style="356" customWidth="1"/>
    <col min="12" max="12" width="15.42578125" style="356" customWidth="1"/>
    <col min="13" max="13" width="13.42578125" style="356" customWidth="1"/>
    <col min="14" max="15" width="9.42578125" style="356"/>
    <col min="16" max="16" width="13.42578125" style="356" customWidth="1"/>
    <col min="17" max="17" width="9.42578125" style="356"/>
    <col min="18" max="19" width="11.5703125" style="356" customWidth="1"/>
    <col min="20" max="20" width="15.42578125" style="356" customWidth="1"/>
    <col min="21" max="24" width="9.42578125" style="356"/>
    <col min="25" max="26" width="26.42578125" style="356" customWidth="1"/>
    <col min="27" max="16384" width="9.42578125" style="356"/>
  </cols>
  <sheetData>
    <row r="1" spans="1:28" ht="29.1">
      <c r="A1" s="781"/>
      <c r="B1" s="782" t="s">
        <v>6755</v>
      </c>
      <c r="C1" s="782" t="s">
        <v>2406</v>
      </c>
      <c r="D1" s="782" t="s">
        <v>2751</v>
      </c>
      <c r="E1" s="782" t="s">
        <v>6756</v>
      </c>
      <c r="F1" s="782" t="s">
        <v>6756</v>
      </c>
      <c r="G1" s="782" t="s">
        <v>6756</v>
      </c>
      <c r="H1" s="782" t="s">
        <v>6756</v>
      </c>
      <c r="I1" s="782" t="s">
        <v>6756</v>
      </c>
      <c r="J1" s="782" t="s">
        <v>6756</v>
      </c>
      <c r="K1" s="780" t="s">
        <v>2752</v>
      </c>
      <c r="L1" s="780" t="s">
        <v>2752</v>
      </c>
      <c r="M1" s="780" t="s">
        <v>2753</v>
      </c>
      <c r="N1" s="780" t="s">
        <v>6757</v>
      </c>
      <c r="O1" s="783" t="s">
        <v>5771</v>
      </c>
      <c r="P1" s="780" t="s">
        <v>2752</v>
      </c>
      <c r="Q1" s="780" t="s">
        <v>2752</v>
      </c>
      <c r="R1" s="780" t="s">
        <v>2752</v>
      </c>
      <c r="S1" s="780" t="s">
        <v>6758</v>
      </c>
      <c r="T1" s="784" t="s">
        <v>694</v>
      </c>
      <c r="U1" s="784" t="s">
        <v>694</v>
      </c>
      <c r="V1" s="784" t="s">
        <v>694</v>
      </c>
      <c r="W1" s="784" t="s">
        <v>694</v>
      </c>
      <c r="X1" s="784" t="s">
        <v>694</v>
      </c>
      <c r="Y1" s="784" t="s">
        <v>694</v>
      </c>
      <c r="Z1" s="784"/>
    </row>
    <row r="2" spans="1:28" ht="43.5">
      <c r="A2" s="770" t="s">
        <v>6</v>
      </c>
      <c r="B2" s="770" t="s">
        <v>6759</v>
      </c>
      <c r="C2" s="770" t="s">
        <v>2571</v>
      </c>
      <c r="D2" s="770" t="s">
        <v>2147</v>
      </c>
      <c r="E2" s="770" t="s">
        <v>6384</v>
      </c>
      <c r="F2" s="770" t="s">
        <v>10</v>
      </c>
      <c r="G2" s="770" t="s">
        <v>6760</v>
      </c>
      <c r="H2" s="770" t="s">
        <v>6385</v>
      </c>
      <c r="I2" s="770" t="s">
        <v>2737</v>
      </c>
      <c r="J2" s="770" t="s">
        <v>6761</v>
      </c>
      <c r="K2" s="769" t="s">
        <v>6762</v>
      </c>
      <c r="L2" s="769" t="s">
        <v>2760</v>
      </c>
      <c r="M2" s="769" t="s">
        <v>6386</v>
      </c>
      <c r="N2" s="769" t="s">
        <v>2149</v>
      </c>
      <c r="O2" s="771" t="s">
        <v>2762</v>
      </c>
      <c r="P2" s="769" t="s">
        <v>2763</v>
      </c>
      <c r="Q2" s="769" t="s">
        <v>2764</v>
      </c>
      <c r="R2" s="769" t="s">
        <v>2765</v>
      </c>
      <c r="S2" s="769" t="s">
        <v>6763</v>
      </c>
      <c r="T2" s="772" t="s">
        <v>2768</v>
      </c>
      <c r="U2" s="772" t="s">
        <v>2769</v>
      </c>
      <c r="V2" s="772" t="s">
        <v>2770</v>
      </c>
      <c r="W2" s="772" t="s">
        <v>2771</v>
      </c>
      <c r="X2" s="772" t="s">
        <v>4147</v>
      </c>
      <c r="Y2" s="772" t="s">
        <v>2774</v>
      </c>
      <c r="Z2" s="772" t="s">
        <v>2391</v>
      </c>
      <c r="AB2" s="803" t="s">
        <v>6764</v>
      </c>
    </row>
    <row r="3" spans="1:28" s="776" customFormat="1" ht="57.95">
      <c r="A3" s="773">
        <v>1</v>
      </c>
      <c r="B3" s="773" t="s">
        <v>1872</v>
      </c>
      <c r="C3" s="773" t="s">
        <v>6694</v>
      </c>
      <c r="D3" s="773" t="s">
        <v>6765</v>
      </c>
      <c r="E3" s="773" t="s">
        <v>6766</v>
      </c>
      <c r="F3" s="773" t="s">
        <v>6767</v>
      </c>
      <c r="G3" s="773">
        <v>10</v>
      </c>
      <c r="H3" s="773">
        <v>2025</v>
      </c>
      <c r="I3" s="773" t="s">
        <v>6578</v>
      </c>
      <c r="J3" s="774" t="s">
        <v>2525</v>
      </c>
      <c r="K3" s="775">
        <v>46023</v>
      </c>
      <c r="L3" s="773" t="s">
        <v>3337</v>
      </c>
      <c r="M3" s="774" t="s">
        <v>5447</v>
      </c>
      <c r="N3" s="773">
        <v>1</v>
      </c>
      <c r="O3" s="773">
        <v>1</v>
      </c>
      <c r="P3" s="775">
        <v>46296</v>
      </c>
      <c r="Q3" s="773" t="s">
        <v>6768</v>
      </c>
      <c r="R3" s="773">
        <v>2</v>
      </c>
      <c r="S3" s="773"/>
      <c r="T3" s="773" t="s">
        <v>6769</v>
      </c>
      <c r="U3" s="773">
        <v>8</v>
      </c>
      <c r="V3" s="773" t="s">
        <v>6770</v>
      </c>
      <c r="W3" s="773" t="s">
        <v>6771</v>
      </c>
      <c r="X3" s="773">
        <v>150</v>
      </c>
      <c r="Y3" s="773"/>
      <c r="Z3" s="773"/>
      <c r="AA3" s="773"/>
      <c r="AB3" s="773"/>
    </row>
    <row r="4" spans="1:28" ht="43.5">
      <c r="B4" s="356" t="s">
        <v>180</v>
      </c>
      <c r="C4" s="356" t="s">
        <v>180</v>
      </c>
      <c r="E4" s="356" t="s">
        <v>215</v>
      </c>
      <c r="F4" s="356" t="s">
        <v>216</v>
      </c>
      <c r="G4" s="356">
        <v>1</v>
      </c>
      <c r="H4" s="356">
        <v>2026</v>
      </c>
      <c r="I4" s="356" t="s">
        <v>218</v>
      </c>
      <c r="J4" s="356" t="s">
        <v>6434</v>
      </c>
      <c r="L4" s="356" t="s">
        <v>217</v>
      </c>
    </row>
    <row r="5" spans="1:28" ht="29.1">
      <c r="B5" s="356" t="s">
        <v>180</v>
      </c>
      <c r="C5" s="356" t="s">
        <v>5575</v>
      </c>
      <c r="E5" s="356" t="s">
        <v>1130</v>
      </c>
      <c r="F5" s="356" t="s">
        <v>213</v>
      </c>
      <c r="G5" s="356">
        <v>1</v>
      </c>
      <c r="H5" s="356">
        <v>2026</v>
      </c>
      <c r="J5" s="356" t="s">
        <v>6434</v>
      </c>
      <c r="L5" s="356" t="s">
        <v>185</v>
      </c>
    </row>
    <row r="6" spans="1:28" ht="43.5">
      <c r="B6" s="356" t="s">
        <v>180</v>
      </c>
      <c r="C6" s="356" t="s">
        <v>180</v>
      </c>
      <c r="E6" s="356" t="s">
        <v>6465</v>
      </c>
      <c r="F6" s="356" t="s">
        <v>6466</v>
      </c>
      <c r="G6" s="356">
        <v>1</v>
      </c>
      <c r="H6" s="356">
        <v>2026</v>
      </c>
      <c r="I6" s="356" t="s">
        <v>6578</v>
      </c>
      <c r="J6" s="356" t="s">
        <v>2525</v>
      </c>
      <c r="L6" s="356" t="s">
        <v>185</v>
      </c>
      <c r="AB6" s="137" t="s">
        <v>6580</v>
      </c>
    </row>
    <row r="7" spans="1:28" ht="43.5">
      <c r="B7" s="356" t="s">
        <v>180</v>
      </c>
      <c r="C7" s="356" t="s">
        <v>180</v>
      </c>
      <c r="E7" s="356" t="s">
        <v>6576</v>
      </c>
      <c r="F7" s="356" t="s">
        <v>6577</v>
      </c>
      <c r="G7" s="356">
        <v>1</v>
      </c>
      <c r="H7" s="356">
        <v>2026</v>
      </c>
      <c r="I7" s="356" t="s">
        <v>6578</v>
      </c>
      <c r="J7" s="356" t="s">
        <v>2525</v>
      </c>
      <c r="L7" s="356" t="s">
        <v>185</v>
      </c>
      <c r="AB7" s="137" t="s">
        <v>6580</v>
      </c>
    </row>
    <row r="8" spans="1:28" ht="29.1">
      <c r="B8" s="356" t="s">
        <v>180</v>
      </c>
      <c r="C8" s="356" t="s">
        <v>42</v>
      </c>
      <c r="E8" s="356" t="s">
        <v>5648</v>
      </c>
      <c r="F8" s="356" t="s">
        <v>5649</v>
      </c>
      <c r="G8" s="356">
        <v>1</v>
      </c>
      <c r="H8" s="356">
        <v>2026</v>
      </c>
      <c r="J8" s="356" t="s">
        <v>2525</v>
      </c>
      <c r="L8" s="356" t="s">
        <v>185</v>
      </c>
      <c r="AB8" s="137" t="s">
        <v>6464</v>
      </c>
    </row>
    <row r="9" spans="1:28">
      <c r="B9" s="356" t="s">
        <v>263</v>
      </c>
      <c r="C9" s="356" t="s">
        <v>263</v>
      </c>
      <c r="E9" s="356" t="s">
        <v>6588</v>
      </c>
      <c r="F9" s="356" t="s">
        <v>6589</v>
      </c>
      <c r="G9" s="356">
        <v>1</v>
      </c>
      <c r="H9" s="356">
        <v>2026</v>
      </c>
      <c r="I9" s="356" t="s">
        <v>6590</v>
      </c>
      <c r="J9" s="356" t="s">
        <v>2525</v>
      </c>
      <c r="L9" s="356" t="s">
        <v>1167</v>
      </c>
      <c r="M9" s="356" t="s">
        <v>5650</v>
      </c>
      <c r="N9" s="356">
        <v>3</v>
      </c>
    </row>
    <row r="10" spans="1:28" ht="72.599999999999994">
      <c r="B10" s="356" t="s">
        <v>263</v>
      </c>
      <c r="C10" s="356" t="s">
        <v>263</v>
      </c>
      <c r="E10" s="356" t="s">
        <v>2330</v>
      </c>
      <c r="F10" s="356" t="s">
        <v>6196</v>
      </c>
      <c r="G10" s="356">
        <v>1</v>
      </c>
      <c r="H10" s="356">
        <v>2026</v>
      </c>
      <c r="I10" s="356" t="s">
        <v>6199</v>
      </c>
      <c r="J10" s="356" t="s">
        <v>2525</v>
      </c>
      <c r="L10" s="356" t="s">
        <v>1167</v>
      </c>
      <c r="M10" s="356" t="s">
        <v>5650</v>
      </c>
      <c r="N10" s="356">
        <v>4</v>
      </c>
    </row>
    <row r="11" spans="1:28" ht="29.1">
      <c r="B11" s="356" t="s">
        <v>263</v>
      </c>
      <c r="C11" s="356" t="s">
        <v>263</v>
      </c>
      <c r="D11" s="356" t="s">
        <v>6772</v>
      </c>
      <c r="E11" s="356" t="s">
        <v>6592</v>
      </c>
      <c r="F11" s="356" t="s">
        <v>1180</v>
      </c>
      <c r="G11" s="356">
        <v>1</v>
      </c>
      <c r="H11" s="356">
        <v>2026</v>
      </c>
      <c r="I11" s="356" t="s">
        <v>6175</v>
      </c>
      <c r="J11" s="356" t="s">
        <v>3545</v>
      </c>
      <c r="L11" s="356" t="s">
        <v>1167</v>
      </c>
      <c r="M11" s="356" t="s">
        <v>6773</v>
      </c>
      <c r="N11" s="356">
        <v>1</v>
      </c>
    </row>
    <row r="12" spans="1:28" ht="29.1">
      <c r="B12" s="356" t="s">
        <v>263</v>
      </c>
      <c r="C12" s="356" t="s">
        <v>263</v>
      </c>
      <c r="E12" s="356" t="s">
        <v>6774</v>
      </c>
      <c r="F12" s="356" t="s">
        <v>6775</v>
      </c>
      <c r="G12" s="356">
        <v>1</v>
      </c>
      <c r="H12" s="356">
        <v>2026</v>
      </c>
      <c r="I12" s="356" t="s">
        <v>6776</v>
      </c>
      <c r="J12" s="356" t="s">
        <v>6777</v>
      </c>
      <c r="L12" s="356" t="s">
        <v>1167</v>
      </c>
      <c r="M12" s="356" t="s">
        <v>6773</v>
      </c>
      <c r="N12" s="356">
        <v>11</v>
      </c>
      <c r="AB12" s="405" t="s">
        <v>1760</v>
      </c>
    </row>
    <row r="13" spans="1:28" ht="43.5">
      <c r="B13" s="356" t="s">
        <v>2901</v>
      </c>
      <c r="C13" s="356" t="s">
        <v>42</v>
      </c>
      <c r="E13" s="356" t="s">
        <v>6678</v>
      </c>
      <c r="F13" s="356" t="s">
        <v>6679</v>
      </c>
      <c r="G13" s="356">
        <v>2</v>
      </c>
      <c r="H13" s="356">
        <v>2026</v>
      </c>
      <c r="I13" s="356" t="s">
        <v>185</v>
      </c>
      <c r="J13" s="356" t="s">
        <v>2525</v>
      </c>
      <c r="L13" s="356" t="s">
        <v>1167</v>
      </c>
      <c r="N13" s="356">
        <v>10</v>
      </c>
    </row>
    <row r="14" spans="1:28" ht="29.1">
      <c r="B14" s="356" t="s">
        <v>263</v>
      </c>
      <c r="C14" s="356" t="s">
        <v>263</v>
      </c>
      <c r="E14" s="356" t="s">
        <v>2348</v>
      </c>
      <c r="F14" s="356" t="s">
        <v>2349</v>
      </c>
      <c r="G14" s="356">
        <v>1</v>
      </c>
      <c r="H14" s="356">
        <v>2026</v>
      </c>
      <c r="I14" s="356" t="s">
        <v>6253</v>
      </c>
      <c r="J14" s="356" t="s">
        <v>2525</v>
      </c>
      <c r="L14" s="356" t="s">
        <v>1167</v>
      </c>
      <c r="M14" s="356" t="s">
        <v>6778</v>
      </c>
      <c r="N14" s="356">
        <v>2</v>
      </c>
    </row>
    <row r="15" spans="1:28" ht="29.1">
      <c r="B15" s="356" t="s">
        <v>263</v>
      </c>
      <c r="C15" s="356" t="s">
        <v>263</v>
      </c>
      <c r="E15" s="356" t="s">
        <v>6595</v>
      </c>
      <c r="F15" s="356" t="s">
        <v>6596</v>
      </c>
      <c r="G15" s="356">
        <v>1</v>
      </c>
      <c r="H15" s="356">
        <v>2026</v>
      </c>
      <c r="I15" s="356" t="s">
        <v>6175</v>
      </c>
      <c r="J15" s="356" t="s">
        <v>6597</v>
      </c>
      <c r="L15" s="356" t="s">
        <v>1167</v>
      </c>
      <c r="M15" s="356" t="s">
        <v>6773</v>
      </c>
      <c r="N15" s="356">
        <v>6</v>
      </c>
    </row>
    <row r="16" spans="1:28">
      <c r="B16" s="356" t="s">
        <v>263</v>
      </c>
      <c r="C16" s="356" t="s">
        <v>263</v>
      </c>
      <c r="E16" s="356" t="s">
        <v>2354</v>
      </c>
      <c r="F16" s="356" t="s">
        <v>2355</v>
      </c>
      <c r="G16" s="356">
        <v>2</v>
      </c>
      <c r="H16" s="356">
        <v>2026</v>
      </c>
      <c r="I16" s="356" t="s">
        <v>6175</v>
      </c>
      <c r="J16" s="356" t="s">
        <v>2525</v>
      </c>
      <c r="L16" s="356" t="s">
        <v>1167</v>
      </c>
      <c r="N16" s="356">
        <v>7</v>
      </c>
    </row>
    <row r="17" spans="2:28" ht="29.1">
      <c r="B17" s="356" t="s">
        <v>263</v>
      </c>
      <c r="C17" s="356" t="s">
        <v>263</v>
      </c>
      <c r="E17" s="356" t="s">
        <v>2346</v>
      </c>
      <c r="F17" s="356" t="s">
        <v>2347</v>
      </c>
      <c r="G17" s="356">
        <v>2</v>
      </c>
      <c r="H17" s="356">
        <v>2026</v>
      </c>
      <c r="I17" s="356" t="s">
        <v>6175</v>
      </c>
      <c r="J17" s="356" t="s">
        <v>2525</v>
      </c>
      <c r="L17" s="356" t="s">
        <v>1167</v>
      </c>
      <c r="N17" s="356">
        <v>9</v>
      </c>
    </row>
    <row r="18" spans="2:28" ht="29.1">
      <c r="B18" s="356" t="s">
        <v>263</v>
      </c>
      <c r="C18" s="356" t="s">
        <v>263</v>
      </c>
      <c r="E18" s="356" t="s">
        <v>6173</v>
      </c>
      <c r="F18" s="356" t="s">
        <v>6174</v>
      </c>
      <c r="G18" s="356">
        <v>1</v>
      </c>
      <c r="H18" s="356">
        <v>2026</v>
      </c>
      <c r="I18" s="356" t="s">
        <v>6175</v>
      </c>
      <c r="J18" s="356" t="s">
        <v>2525</v>
      </c>
      <c r="L18" s="356" t="s">
        <v>1167</v>
      </c>
      <c r="M18" s="356" t="s">
        <v>6773</v>
      </c>
      <c r="N18" s="356">
        <v>5</v>
      </c>
      <c r="AB18" s="405" t="s">
        <v>1760</v>
      </c>
    </row>
    <row r="19" spans="2:28" ht="29.1">
      <c r="B19" s="356" t="s">
        <v>263</v>
      </c>
      <c r="C19" s="356" t="s">
        <v>263</v>
      </c>
      <c r="E19" s="356" t="s">
        <v>6584</v>
      </c>
      <c r="F19" s="356" t="s">
        <v>6585</v>
      </c>
      <c r="G19" s="356">
        <v>1</v>
      </c>
      <c r="H19" s="356">
        <v>2026</v>
      </c>
      <c r="I19" s="356" t="s">
        <v>6175</v>
      </c>
      <c r="J19" s="356" t="s">
        <v>2525</v>
      </c>
      <c r="L19" s="356" t="s">
        <v>1167</v>
      </c>
      <c r="M19" s="356" t="s">
        <v>5650</v>
      </c>
      <c r="N19" s="356">
        <v>5</v>
      </c>
    </row>
    <row r="20" spans="2:28" ht="29.1">
      <c r="B20" s="356" t="s">
        <v>263</v>
      </c>
      <c r="C20" s="356" t="s">
        <v>263</v>
      </c>
      <c r="E20" s="356" t="s">
        <v>2334</v>
      </c>
      <c r="F20" s="356" t="s">
        <v>2335</v>
      </c>
      <c r="G20" s="356">
        <v>1</v>
      </c>
      <c r="H20" s="356">
        <v>2026</v>
      </c>
      <c r="I20" s="356" t="s">
        <v>6175</v>
      </c>
      <c r="J20" s="356" t="s">
        <v>2525</v>
      </c>
      <c r="L20" s="356" t="s">
        <v>1167</v>
      </c>
      <c r="M20" s="356" t="s">
        <v>6773</v>
      </c>
      <c r="N20" s="356">
        <v>8</v>
      </c>
    </row>
    <row r="21" spans="2:28" ht="57.95">
      <c r="B21" s="356" t="s">
        <v>222</v>
      </c>
      <c r="C21" s="356" t="s">
        <v>4350</v>
      </c>
      <c r="D21" s="356" t="s">
        <v>4792</v>
      </c>
      <c r="E21" s="356" t="s">
        <v>4793</v>
      </c>
      <c r="F21" s="356" t="s">
        <v>4794</v>
      </c>
      <c r="G21" s="356">
        <v>1</v>
      </c>
      <c r="H21" s="356">
        <v>2026</v>
      </c>
      <c r="I21" s="356" t="s">
        <v>4008</v>
      </c>
      <c r="J21" s="356" t="s">
        <v>5760</v>
      </c>
      <c r="L21" s="356" t="s">
        <v>607</v>
      </c>
      <c r="M21" s="356" t="s">
        <v>5447</v>
      </c>
      <c r="N21" s="356">
        <v>1</v>
      </c>
      <c r="V21" s="356" t="s">
        <v>1315</v>
      </c>
    </row>
    <row r="22" spans="2:28" ht="48" customHeight="1">
      <c r="B22" s="356" t="s">
        <v>263</v>
      </c>
      <c r="C22" s="356" t="s">
        <v>2428</v>
      </c>
      <c r="D22" s="356" t="s">
        <v>6602</v>
      </c>
      <c r="E22" s="356" t="s">
        <v>6603</v>
      </c>
      <c r="F22" s="356" t="s">
        <v>6604</v>
      </c>
      <c r="G22" s="356">
        <v>1</v>
      </c>
      <c r="H22" s="356">
        <v>2026</v>
      </c>
      <c r="I22" s="356" t="s">
        <v>4008</v>
      </c>
      <c r="J22" s="356" t="s">
        <v>2525</v>
      </c>
      <c r="L22" s="356" t="s">
        <v>607</v>
      </c>
      <c r="M22" s="356" t="s">
        <v>5447</v>
      </c>
      <c r="N22" s="356">
        <v>2</v>
      </c>
      <c r="V22" s="356" t="s">
        <v>1315</v>
      </c>
    </row>
    <row r="23" spans="2:28" ht="72.599999999999994">
      <c r="B23" s="356" t="s">
        <v>42</v>
      </c>
      <c r="C23" s="356" t="s">
        <v>6185</v>
      </c>
      <c r="D23" s="356" t="s">
        <v>6168</v>
      </c>
      <c r="E23" s="356" t="s">
        <v>6169</v>
      </c>
      <c r="F23" s="356" t="s">
        <v>6170</v>
      </c>
      <c r="G23" s="356">
        <v>1</v>
      </c>
      <c r="H23" s="356">
        <v>2026</v>
      </c>
      <c r="I23" s="356" t="s">
        <v>4008</v>
      </c>
      <c r="J23" s="356" t="s">
        <v>5760</v>
      </c>
      <c r="L23" s="356" t="s">
        <v>607</v>
      </c>
      <c r="M23" s="356" t="s">
        <v>5447</v>
      </c>
      <c r="N23" s="356">
        <v>3</v>
      </c>
    </row>
    <row r="24" spans="2:28" ht="57.95">
      <c r="B24" s="356" t="s">
        <v>222</v>
      </c>
      <c r="C24" s="356" t="s">
        <v>603</v>
      </c>
      <c r="D24" s="356" t="s">
        <v>5757</v>
      </c>
      <c r="E24" s="356" t="s">
        <v>5758</v>
      </c>
      <c r="F24" s="356" t="s">
        <v>5759</v>
      </c>
      <c r="G24" s="356">
        <v>1</v>
      </c>
      <c r="H24" s="356">
        <v>2026</v>
      </c>
      <c r="I24" s="356" t="s">
        <v>4008</v>
      </c>
      <c r="J24" s="356" t="s">
        <v>5760</v>
      </c>
      <c r="L24" s="356" t="s">
        <v>607</v>
      </c>
      <c r="M24" s="356" t="s">
        <v>5447</v>
      </c>
      <c r="N24" s="356">
        <v>4</v>
      </c>
    </row>
    <row r="25" spans="2:28" ht="101.45">
      <c r="B25" s="356" t="s">
        <v>1872</v>
      </c>
      <c r="C25" s="356" t="s">
        <v>6779</v>
      </c>
      <c r="D25" s="356" t="s">
        <v>6780</v>
      </c>
      <c r="E25" s="356" t="s">
        <v>2209</v>
      </c>
      <c r="F25" s="356" t="s">
        <v>2210</v>
      </c>
      <c r="G25" s="356">
        <v>1</v>
      </c>
      <c r="H25" s="356">
        <v>2026</v>
      </c>
      <c r="I25" s="356" t="s">
        <v>293</v>
      </c>
      <c r="J25" s="356" t="s">
        <v>2525</v>
      </c>
      <c r="K25" s="785">
        <v>45989</v>
      </c>
      <c r="L25" s="356" t="s">
        <v>293</v>
      </c>
      <c r="M25" s="356" t="s">
        <v>5650</v>
      </c>
      <c r="N25" s="356">
        <v>1</v>
      </c>
      <c r="Q25" t="s">
        <v>6533</v>
      </c>
      <c r="AA25" s="356" t="s">
        <v>6534</v>
      </c>
      <c r="AB25" s="805" t="s">
        <v>6535</v>
      </c>
    </row>
    <row r="26" spans="2:28" ht="87">
      <c r="B26" s="356" t="s">
        <v>1872</v>
      </c>
      <c r="C26" s="356" t="s">
        <v>6779</v>
      </c>
      <c r="D26" s="356" t="s">
        <v>6781</v>
      </c>
      <c r="E26" s="356" t="s">
        <v>6155</v>
      </c>
      <c r="F26" s="356" t="s">
        <v>6156</v>
      </c>
      <c r="G26" s="356">
        <v>1</v>
      </c>
      <c r="H26" s="356">
        <v>2026</v>
      </c>
      <c r="I26" s="356" t="s">
        <v>293</v>
      </c>
      <c r="J26" s="356" t="s">
        <v>2525</v>
      </c>
      <c r="K26" s="785">
        <v>45989</v>
      </c>
      <c r="L26" s="356" t="s">
        <v>293</v>
      </c>
      <c r="M26" s="356" t="s">
        <v>5650</v>
      </c>
      <c r="N26" s="356">
        <v>2</v>
      </c>
      <c r="Q26" s="356" t="s">
        <v>6542</v>
      </c>
      <c r="AA26" s="356" t="s">
        <v>6534</v>
      </c>
      <c r="AB26" s="805" t="s">
        <v>6543</v>
      </c>
    </row>
    <row r="27" spans="2:28" ht="72.599999999999994">
      <c r="B27" s="356" t="s">
        <v>1872</v>
      </c>
      <c r="C27" s="356" t="s">
        <v>6779</v>
      </c>
      <c r="D27" s="356" t="s">
        <v>6782</v>
      </c>
      <c r="E27" s="356" t="s">
        <v>6085</v>
      </c>
      <c r="F27" s="786" t="s">
        <v>6086</v>
      </c>
      <c r="G27" s="356">
        <v>1</v>
      </c>
      <c r="H27" s="356">
        <v>2026</v>
      </c>
      <c r="I27" s="356" t="s">
        <v>6235</v>
      </c>
      <c r="J27" s="356" t="s">
        <v>6434</v>
      </c>
      <c r="K27" s="785">
        <v>45989</v>
      </c>
      <c r="L27" s="356" t="s">
        <v>293</v>
      </c>
      <c r="N27" s="356">
        <v>3</v>
      </c>
      <c r="Q27" t="s">
        <v>1964</v>
      </c>
      <c r="AA27" s="356" t="s">
        <v>6534</v>
      </c>
      <c r="AB27" s="805" t="s">
        <v>6544</v>
      </c>
    </row>
    <row r="28" spans="2:28" ht="72.599999999999994">
      <c r="B28" s="356" t="s">
        <v>1872</v>
      </c>
      <c r="C28" s="356" t="s">
        <v>6779</v>
      </c>
      <c r="D28" s="356" t="s">
        <v>6710</v>
      </c>
      <c r="E28" s="356" t="s">
        <v>6091</v>
      </c>
      <c r="F28" s="356" t="s">
        <v>1996</v>
      </c>
      <c r="G28" s="356">
        <v>1</v>
      </c>
      <c r="H28" s="356">
        <v>2026</v>
      </c>
      <c r="I28" s="356" t="s">
        <v>6236</v>
      </c>
      <c r="J28" s="356" t="s">
        <v>6434</v>
      </c>
      <c r="K28" s="785">
        <v>45989</v>
      </c>
      <c r="L28" s="356" t="s">
        <v>293</v>
      </c>
      <c r="M28" s="356" t="s">
        <v>5650</v>
      </c>
      <c r="N28" s="356">
        <v>4</v>
      </c>
      <c r="Q28" t="s">
        <v>1999</v>
      </c>
      <c r="AB28" s="805" t="s">
        <v>6556</v>
      </c>
    </row>
    <row r="29" spans="2:28" ht="72.599999999999994">
      <c r="B29" s="356" t="s">
        <v>1872</v>
      </c>
      <c r="C29" s="356" t="s">
        <v>6779</v>
      </c>
      <c r="D29" s="356" t="s">
        <v>6783</v>
      </c>
      <c r="E29" s="356" t="s">
        <v>6094</v>
      </c>
      <c r="F29" s="356" t="s">
        <v>1954</v>
      </c>
      <c r="G29" s="356">
        <v>1</v>
      </c>
      <c r="H29" s="356">
        <v>2026</v>
      </c>
      <c r="I29" s="356" t="s">
        <v>6236</v>
      </c>
      <c r="J29" s="356" t="s">
        <v>6434</v>
      </c>
      <c r="K29" s="785">
        <v>45989</v>
      </c>
      <c r="L29" s="356" t="s">
        <v>293</v>
      </c>
      <c r="M29" s="356" t="s">
        <v>6402</v>
      </c>
      <c r="N29" s="356">
        <v>5</v>
      </c>
      <c r="Q29" t="s">
        <v>1527</v>
      </c>
      <c r="AB29" s="805" t="s">
        <v>6607</v>
      </c>
    </row>
    <row r="30" spans="2:28" ht="43.5">
      <c r="B30" s="356" t="s">
        <v>1872</v>
      </c>
      <c r="C30" s="356" t="s">
        <v>6779</v>
      </c>
      <c r="D30" s="356" t="s">
        <v>6784</v>
      </c>
      <c r="E30" s="356" t="s">
        <v>6098</v>
      </c>
      <c r="F30" s="356" t="s">
        <v>1975</v>
      </c>
      <c r="G30" s="356">
        <v>1</v>
      </c>
      <c r="H30" s="356">
        <v>2026</v>
      </c>
      <c r="I30" s="356" t="s">
        <v>762</v>
      </c>
      <c r="J30" s="356" t="s">
        <v>6434</v>
      </c>
      <c r="K30" s="785">
        <v>45989</v>
      </c>
      <c r="L30" s="356" t="s">
        <v>293</v>
      </c>
      <c r="M30" s="356" t="s">
        <v>6402</v>
      </c>
      <c r="N30" s="356">
        <v>6</v>
      </c>
      <c r="Q30" t="s">
        <v>1979</v>
      </c>
      <c r="AB30" s="805" t="s">
        <v>6608</v>
      </c>
    </row>
    <row r="31" spans="2:28" ht="72.599999999999994">
      <c r="B31" s="356" t="s">
        <v>1872</v>
      </c>
      <c r="C31" s="356" t="s">
        <v>6779</v>
      </c>
      <c r="D31" s="356" t="s">
        <v>6785</v>
      </c>
      <c r="E31" s="356" t="s">
        <v>6101</v>
      </c>
      <c r="F31" s="356" t="s">
        <v>6102</v>
      </c>
      <c r="G31" s="356">
        <v>1</v>
      </c>
      <c r="H31" s="356">
        <v>2026</v>
      </c>
      <c r="I31" s="356" t="s">
        <v>293</v>
      </c>
      <c r="J31" s="356" t="s">
        <v>6434</v>
      </c>
      <c r="K31" s="785">
        <v>45989</v>
      </c>
      <c r="L31" s="356" t="s">
        <v>293</v>
      </c>
      <c r="M31" s="356" t="s">
        <v>5650</v>
      </c>
      <c r="N31" s="356">
        <v>7</v>
      </c>
      <c r="Q31" t="s">
        <v>1984</v>
      </c>
      <c r="AB31" s="805" t="s">
        <v>6609</v>
      </c>
    </row>
    <row r="32" spans="2:28" ht="72.599999999999994">
      <c r="B32" s="356" t="s">
        <v>1872</v>
      </c>
      <c r="C32" s="356" t="s">
        <v>6779</v>
      </c>
      <c r="D32" s="356" t="s">
        <v>6786</v>
      </c>
      <c r="E32" s="356" t="s">
        <v>6104</v>
      </c>
      <c r="F32" s="356" t="s">
        <v>6105</v>
      </c>
      <c r="G32" s="356">
        <v>1</v>
      </c>
      <c r="H32" s="356">
        <v>2026</v>
      </c>
      <c r="I32" s="356" t="s">
        <v>6236</v>
      </c>
      <c r="J32" s="356" t="s">
        <v>2525</v>
      </c>
      <c r="K32" s="785">
        <v>45989</v>
      </c>
      <c r="L32" s="356" t="s">
        <v>293</v>
      </c>
      <c r="M32" s="356" t="s">
        <v>6402</v>
      </c>
      <c r="N32" s="356">
        <v>8</v>
      </c>
      <c r="Q32" t="s">
        <v>5845</v>
      </c>
      <c r="AB32" s="805" t="s">
        <v>6610</v>
      </c>
    </row>
    <row r="33" spans="2:28" ht="116.1">
      <c r="B33" s="356" t="s">
        <v>1872</v>
      </c>
      <c r="C33" s="356" t="s">
        <v>6779</v>
      </c>
      <c r="D33" s="356" t="s">
        <v>6787</v>
      </c>
      <c r="E33" s="356" t="s">
        <v>6724</v>
      </c>
      <c r="F33" s="356" t="s">
        <v>1991</v>
      </c>
      <c r="G33" s="356">
        <v>1</v>
      </c>
      <c r="H33" s="356">
        <v>2026</v>
      </c>
      <c r="I33" s="356" t="s">
        <v>293</v>
      </c>
      <c r="J33" s="356" t="s">
        <v>6434</v>
      </c>
      <c r="K33" s="785"/>
      <c r="L33" s="356" t="s">
        <v>293</v>
      </c>
      <c r="M33" s="356" t="s">
        <v>5650</v>
      </c>
      <c r="N33" s="356">
        <v>9</v>
      </c>
      <c r="Q33" t="s">
        <v>1556</v>
      </c>
      <c r="AB33" s="356" t="s">
        <v>653</v>
      </c>
    </row>
    <row r="34" spans="2:28" ht="130.5">
      <c r="B34" s="356" t="s">
        <v>6788</v>
      </c>
      <c r="C34" s="356" t="s">
        <v>6430</v>
      </c>
      <c r="D34" s="356" t="s">
        <v>6431</v>
      </c>
      <c r="E34" s="356" t="s">
        <v>6432</v>
      </c>
      <c r="F34" s="356" t="s">
        <v>6789</v>
      </c>
      <c r="G34" s="356">
        <v>1</v>
      </c>
      <c r="H34" s="356">
        <v>2026</v>
      </c>
      <c r="I34" s="356" t="s">
        <v>293</v>
      </c>
      <c r="J34" s="356" t="s">
        <v>6434</v>
      </c>
      <c r="K34" s="785">
        <v>45989</v>
      </c>
      <c r="L34" s="356" t="s">
        <v>293</v>
      </c>
      <c r="M34" s="356" t="s">
        <v>5447</v>
      </c>
      <c r="AB34" s="805" t="s">
        <v>6436</v>
      </c>
    </row>
    <row r="35" spans="2:28" ht="246.6">
      <c r="B35" s="356" t="s">
        <v>1872</v>
      </c>
      <c r="C35" s="356" t="s">
        <v>6790</v>
      </c>
      <c r="D35" s="356" t="s">
        <v>6726</v>
      </c>
      <c r="E35" s="356" t="s">
        <v>5775</v>
      </c>
      <c r="F35" s="356" t="s">
        <v>5024</v>
      </c>
      <c r="G35" s="356">
        <v>1</v>
      </c>
      <c r="H35" s="356">
        <v>2026</v>
      </c>
      <c r="I35" s="356" t="s">
        <v>6611</v>
      </c>
      <c r="J35" s="356" t="s">
        <v>6434</v>
      </c>
      <c r="K35" s="785">
        <v>45989</v>
      </c>
      <c r="L35" s="356" t="s">
        <v>6227</v>
      </c>
      <c r="AB35" s="137" t="s">
        <v>6612</v>
      </c>
    </row>
    <row r="36" spans="2:28" ht="246.6">
      <c r="B36" s="356" t="s">
        <v>1872</v>
      </c>
      <c r="C36" s="356" t="s">
        <v>6790</v>
      </c>
      <c r="D36" s="356" t="s">
        <v>6791</v>
      </c>
      <c r="E36" s="356" t="s">
        <v>6613</v>
      </c>
      <c r="F36" s="356" t="s">
        <v>6614</v>
      </c>
      <c r="G36" s="356">
        <v>1</v>
      </c>
      <c r="H36" s="356">
        <v>2026</v>
      </c>
      <c r="I36" s="356" t="s">
        <v>6615</v>
      </c>
      <c r="J36" s="356" t="s">
        <v>2525</v>
      </c>
      <c r="K36" s="785">
        <v>45989</v>
      </c>
      <c r="L36" s="356" t="s">
        <v>1580</v>
      </c>
      <c r="AB36" s="137" t="s">
        <v>6616</v>
      </c>
    </row>
    <row r="37" spans="2:28" ht="144.94999999999999">
      <c r="B37" s="356" t="s">
        <v>1872</v>
      </c>
      <c r="C37" s="356" t="s">
        <v>6790</v>
      </c>
      <c r="D37" s="356" t="s">
        <v>6792</v>
      </c>
      <c r="E37" s="356" t="s">
        <v>6727</v>
      </c>
      <c r="F37" s="356" t="s">
        <v>6728</v>
      </c>
      <c r="G37" s="356">
        <v>1</v>
      </c>
      <c r="H37" s="356">
        <v>2026</v>
      </c>
      <c r="I37" s="356" t="s">
        <v>6729</v>
      </c>
      <c r="J37" s="356" t="s">
        <v>2525</v>
      </c>
      <c r="K37" s="785">
        <v>45989</v>
      </c>
      <c r="L37" s="356" t="s">
        <v>1580</v>
      </c>
      <c r="AB37" s="137" t="s">
        <v>6532</v>
      </c>
    </row>
    <row r="38" spans="2:28" ht="231.95">
      <c r="B38" s="356" t="s">
        <v>1872</v>
      </c>
      <c r="C38" s="356" t="s">
        <v>6793</v>
      </c>
      <c r="D38" s="356" t="s">
        <v>6794</v>
      </c>
      <c r="E38" s="356" t="s">
        <v>5361</v>
      </c>
      <c r="F38" s="356" t="s">
        <v>5362</v>
      </c>
      <c r="G38" s="356">
        <v>1</v>
      </c>
      <c r="H38" s="356">
        <v>2026</v>
      </c>
      <c r="I38" s="356" t="s">
        <v>6615</v>
      </c>
      <c r="J38" s="356" t="s">
        <v>2525</v>
      </c>
      <c r="K38" s="785">
        <v>45989</v>
      </c>
      <c r="L38" s="356" t="s">
        <v>1580</v>
      </c>
      <c r="AB38" s="137" t="s">
        <v>6617</v>
      </c>
    </row>
    <row r="39" spans="2:28" ht="29.1">
      <c r="B39" s="356" t="s">
        <v>1872</v>
      </c>
      <c r="C39" s="356" t="s">
        <v>6790</v>
      </c>
      <c r="D39" s="356" t="s">
        <v>6795</v>
      </c>
      <c r="E39" s="356" t="s">
        <v>6730</v>
      </c>
      <c r="F39" s="356" t="s">
        <v>6731</v>
      </c>
      <c r="G39" s="356">
        <v>1</v>
      </c>
      <c r="H39" s="356">
        <v>2026</v>
      </c>
      <c r="I39" s="356" t="s">
        <v>6732</v>
      </c>
      <c r="J39" s="356" t="s">
        <v>2525</v>
      </c>
      <c r="K39" s="785">
        <v>45989</v>
      </c>
      <c r="L39" s="356" t="s">
        <v>1580</v>
      </c>
      <c r="AB39" s="137" t="s">
        <v>6230</v>
      </c>
    </row>
    <row r="40" spans="2:28" ht="29.1">
      <c r="B40" s="356" t="s">
        <v>1872</v>
      </c>
      <c r="C40" s="356" t="s">
        <v>6686</v>
      </c>
      <c r="D40" s="356" t="s">
        <v>6796</v>
      </c>
      <c r="G40" s="356">
        <v>1</v>
      </c>
      <c r="H40" s="356">
        <v>2026</v>
      </c>
      <c r="J40" s="356" t="s">
        <v>2525</v>
      </c>
      <c r="K40" s="785">
        <v>45989</v>
      </c>
      <c r="L40" s="356" t="s">
        <v>3337</v>
      </c>
      <c r="AB40" s="137" t="s">
        <v>6733</v>
      </c>
    </row>
    <row r="41" spans="2:28" ht="43.5">
      <c r="B41" s="356" t="s">
        <v>1872</v>
      </c>
      <c r="C41" s="356" t="s">
        <v>6790</v>
      </c>
      <c r="D41" s="356" t="s">
        <v>6010</v>
      </c>
      <c r="G41" s="356">
        <v>1</v>
      </c>
      <c r="H41" s="356">
        <v>2026</v>
      </c>
      <c r="J41" s="356" t="s">
        <v>6434</v>
      </c>
      <c r="K41" s="785">
        <v>45989</v>
      </c>
      <c r="L41" s="356" t="s">
        <v>217</v>
      </c>
      <c r="AB41" s="137" t="s">
        <v>6625</v>
      </c>
    </row>
    <row r="42" spans="2:28" ht="188.45">
      <c r="B42" s="356" t="s">
        <v>1872</v>
      </c>
      <c r="C42" s="802" t="s">
        <v>6797</v>
      </c>
      <c r="D42" s="356" t="s">
        <v>6798</v>
      </c>
      <c r="E42" s="356" t="s">
        <v>2195</v>
      </c>
      <c r="F42" s="356" t="s">
        <v>2196</v>
      </c>
      <c r="G42" s="356">
        <v>1</v>
      </c>
      <c r="H42" s="356">
        <v>2026</v>
      </c>
      <c r="I42" s="356" t="s">
        <v>6236</v>
      </c>
      <c r="J42" s="356" t="s">
        <v>2525</v>
      </c>
      <c r="K42" s="785">
        <v>45989</v>
      </c>
      <c r="L42" s="356" t="s">
        <v>1580</v>
      </c>
      <c r="Q42" t="s">
        <v>5846</v>
      </c>
      <c r="AB42" s="137" t="s">
        <v>6627</v>
      </c>
    </row>
    <row r="43" spans="2:28" ht="57.95">
      <c r="B43" s="356" t="s">
        <v>1872</v>
      </c>
      <c r="C43" s="356" t="s">
        <v>5200</v>
      </c>
      <c r="D43" s="356" t="s">
        <v>6713</v>
      </c>
      <c r="E43" s="356" t="s">
        <v>4529</v>
      </c>
      <c r="F43" s="356" t="s">
        <v>4530</v>
      </c>
      <c r="G43" s="356">
        <v>1</v>
      </c>
      <c r="H43" s="356">
        <v>2026</v>
      </c>
      <c r="I43" s="356" t="s">
        <v>4562</v>
      </c>
      <c r="J43" s="356" t="s">
        <v>6434</v>
      </c>
      <c r="K43" s="785"/>
      <c r="L43" s="356" t="s">
        <v>4562</v>
      </c>
      <c r="AB43" s="137" t="s">
        <v>5880</v>
      </c>
    </row>
    <row r="44" spans="2:28" ht="101.45">
      <c r="B44" s="356" t="s">
        <v>1872</v>
      </c>
      <c r="C44" s="356" t="s">
        <v>6686</v>
      </c>
      <c r="D44" s="356" t="s">
        <v>6713</v>
      </c>
      <c r="E44" s="356" t="s">
        <v>4544</v>
      </c>
      <c r="F44" s="356" t="s">
        <v>4545</v>
      </c>
      <c r="G44" s="356">
        <v>1</v>
      </c>
      <c r="H44" s="356">
        <v>2026</v>
      </c>
      <c r="I44" s="356" t="s">
        <v>4562</v>
      </c>
      <c r="J44" s="356" t="s">
        <v>6434</v>
      </c>
      <c r="K44" s="785"/>
      <c r="L44" s="356" t="s">
        <v>4562</v>
      </c>
      <c r="AB44" s="137" t="s">
        <v>5880</v>
      </c>
    </row>
    <row r="45" spans="2:28" ht="43.5">
      <c r="B45" s="356" t="s">
        <v>1872</v>
      </c>
      <c r="C45" s="356" t="s">
        <v>6694</v>
      </c>
      <c r="D45" s="356" t="s">
        <v>6694</v>
      </c>
      <c r="E45" s="356" t="s">
        <v>407</v>
      </c>
      <c r="F45" s="356" t="s">
        <v>408</v>
      </c>
      <c r="G45" s="356">
        <v>1</v>
      </c>
      <c r="H45" s="356">
        <v>2026</v>
      </c>
      <c r="I45" s="356" t="s">
        <v>6629</v>
      </c>
      <c r="J45" s="356" t="s">
        <v>6434</v>
      </c>
      <c r="K45" s="785"/>
      <c r="L45" s="356" t="s">
        <v>217</v>
      </c>
    </row>
    <row r="46" spans="2:28" ht="29.1">
      <c r="B46" s="356" t="s">
        <v>1872</v>
      </c>
      <c r="C46" s="356" t="s">
        <v>6686</v>
      </c>
      <c r="D46" s="356" t="s">
        <v>6630</v>
      </c>
      <c r="E46" s="356" t="s">
        <v>553</v>
      </c>
      <c r="F46" s="356" t="s">
        <v>554</v>
      </c>
      <c r="G46" s="356">
        <v>1</v>
      </c>
      <c r="H46" s="356">
        <v>2026</v>
      </c>
      <c r="I46" s="356" t="s">
        <v>4562</v>
      </c>
      <c r="J46" s="356" t="s">
        <v>6434</v>
      </c>
      <c r="K46" s="785"/>
      <c r="L46" s="356" t="s">
        <v>4562</v>
      </c>
    </row>
    <row r="47" spans="2:28" ht="43.5">
      <c r="B47" s="356" t="s">
        <v>1872</v>
      </c>
      <c r="C47" s="356" t="s">
        <v>5200</v>
      </c>
      <c r="D47" s="356" t="s">
        <v>6734</v>
      </c>
      <c r="E47" s="356" t="s">
        <v>1598</v>
      </c>
      <c r="F47" s="356" t="s">
        <v>2189</v>
      </c>
      <c r="G47" s="356">
        <v>1</v>
      </c>
      <c r="H47" s="356">
        <v>2026</v>
      </c>
      <c r="I47" s="356" t="s">
        <v>1993</v>
      </c>
      <c r="J47" s="356" t="s">
        <v>6434</v>
      </c>
      <c r="K47" s="785"/>
      <c r="L47" s="356" t="s">
        <v>1580</v>
      </c>
    </row>
    <row r="48" spans="2:28" ht="72.599999999999994">
      <c r="B48" s="356" t="s">
        <v>1872</v>
      </c>
      <c r="C48" s="356" t="s">
        <v>6799</v>
      </c>
      <c r="D48" s="356" t="s">
        <v>6631</v>
      </c>
      <c r="E48" s="356" t="s">
        <v>2103</v>
      </c>
      <c r="F48" s="356" t="s">
        <v>2104</v>
      </c>
      <c r="G48" s="356">
        <v>1</v>
      </c>
      <c r="H48" s="356">
        <v>2026</v>
      </c>
      <c r="I48" s="356" t="s">
        <v>6632</v>
      </c>
      <c r="J48" s="356" t="s">
        <v>6434</v>
      </c>
      <c r="K48" s="785"/>
      <c r="L48" s="356" t="s">
        <v>2106</v>
      </c>
    </row>
    <row r="49" spans="2:28" ht="101.45">
      <c r="B49" s="356" t="s">
        <v>1872</v>
      </c>
      <c r="C49" s="356" t="s">
        <v>6797</v>
      </c>
      <c r="D49" s="356" t="s">
        <v>6736</v>
      </c>
      <c r="E49" s="356" t="s">
        <v>1086</v>
      </c>
      <c r="F49" s="356" t="s">
        <v>1087</v>
      </c>
      <c r="G49" s="356">
        <v>1</v>
      </c>
      <c r="H49" s="356">
        <v>2026</v>
      </c>
      <c r="I49" s="356" t="s">
        <v>1038</v>
      </c>
      <c r="J49" s="356" t="s">
        <v>6434</v>
      </c>
      <c r="K49" s="785"/>
      <c r="L49" s="356" t="s">
        <v>1580</v>
      </c>
    </row>
    <row r="50" spans="2:28" ht="29.1">
      <c r="B50" s="356" t="s">
        <v>1872</v>
      </c>
      <c r="C50" s="356" t="s">
        <v>6686</v>
      </c>
      <c r="D50" s="356" t="s">
        <v>6737</v>
      </c>
      <c r="E50" s="356" t="s">
        <v>1080</v>
      </c>
      <c r="F50" s="356" t="s">
        <v>1081</v>
      </c>
      <c r="G50" s="356">
        <v>1</v>
      </c>
      <c r="H50" s="356">
        <v>2026</v>
      </c>
      <c r="I50" s="356" t="s">
        <v>1038</v>
      </c>
      <c r="J50" s="356" t="s">
        <v>6434</v>
      </c>
      <c r="K50" s="785"/>
      <c r="L50" s="356" t="s">
        <v>6635</v>
      </c>
    </row>
    <row r="51" spans="2:28" ht="57.95">
      <c r="B51" s="356" t="s">
        <v>1872</v>
      </c>
      <c r="C51" s="356" t="s">
        <v>5200</v>
      </c>
      <c r="D51" s="356" t="s">
        <v>6738</v>
      </c>
      <c r="E51" s="356" t="s">
        <v>2190</v>
      </c>
      <c r="F51" s="356" t="s">
        <v>2191</v>
      </c>
      <c r="G51" s="356">
        <v>1</v>
      </c>
      <c r="H51" s="356">
        <v>2026</v>
      </c>
      <c r="J51" s="356" t="s">
        <v>6434</v>
      </c>
      <c r="K51" s="785"/>
      <c r="L51" s="356" t="s">
        <v>1544</v>
      </c>
    </row>
    <row r="52" spans="2:28">
      <c r="B52" s="356" t="s">
        <v>1872</v>
      </c>
      <c r="C52" s="356" t="s">
        <v>5200</v>
      </c>
      <c r="D52" s="356" t="s">
        <v>6739</v>
      </c>
      <c r="E52" s="356" t="s">
        <v>6740</v>
      </c>
      <c r="F52" s="356" t="s">
        <v>6741</v>
      </c>
      <c r="G52" s="356">
        <v>1</v>
      </c>
      <c r="H52" s="356">
        <v>2026</v>
      </c>
      <c r="J52" s="356" t="s">
        <v>6434</v>
      </c>
      <c r="K52" s="785"/>
      <c r="L52" s="356" t="s">
        <v>1544</v>
      </c>
    </row>
    <row r="53" spans="2:28" ht="57.95">
      <c r="B53" s="356" t="s">
        <v>1872</v>
      </c>
      <c r="C53" s="356" t="s">
        <v>6686</v>
      </c>
      <c r="D53" s="356" t="s">
        <v>2159</v>
      </c>
      <c r="E53" s="356" t="s">
        <v>1053</v>
      </c>
      <c r="F53" s="356" t="s">
        <v>1054</v>
      </c>
      <c r="G53" s="356">
        <v>1</v>
      </c>
      <c r="H53" s="356">
        <v>2026</v>
      </c>
      <c r="I53" s="356" t="s">
        <v>4562</v>
      </c>
      <c r="J53" s="356" t="s">
        <v>6434</v>
      </c>
      <c r="K53" s="785"/>
      <c r="L53" s="356" t="s">
        <v>3337</v>
      </c>
    </row>
    <row r="54" spans="2:28" ht="101.45">
      <c r="B54" s="356" t="s">
        <v>1872</v>
      </c>
      <c r="C54" s="356" t="s">
        <v>5200</v>
      </c>
      <c r="E54" s="356" t="s">
        <v>5189</v>
      </c>
      <c r="F54" s="356" t="s">
        <v>5190</v>
      </c>
      <c r="G54" s="356">
        <v>1</v>
      </c>
      <c r="H54" s="356">
        <v>2026</v>
      </c>
      <c r="I54" s="356" t="s">
        <v>6638</v>
      </c>
      <c r="J54" s="356" t="s">
        <v>2525</v>
      </c>
      <c r="L54" s="356" t="s">
        <v>89</v>
      </c>
    </row>
    <row r="55" spans="2:28" ht="29.1">
      <c r="B55" s="356" t="s">
        <v>1872</v>
      </c>
      <c r="C55" s="356" t="s">
        <v>6800</v>
      </c>
      <c r="E55" s="356" t="s">
        <v>4524</v>
      </c>
      <c r="F55" s="356" t="s">
        <v>4525</v>
      </c>
      <c r="G55" s="356">
        <v>1</v>
      </c>
      <c r="H55" s="356">
        <v>2026</v>
      </c>
      <c r="I55" s="356" t="s">
        <v>47</v>
      </c>
      <c r="J55" s="356" t="s">
        <v>6434</v>
      </c>
      <c r="L55" s="356" t="s">
        <v>89</v>
      </c>
      <c r="AB55" s="137" t="s">
        <v>4921</v>
      </c>
    </row>
    <row r="56" spans="2:28" ht="101.45">
      <c r="B56" s="356" t="s">
        <v>94</v>
      </c>
      <c r="C56" s="356" t="s">
        <v>6742</v>
      </c>
      <c r="E56" s="356" t="s">
        <v>6743</v>
      </c>
      <c r="F56" s="356" t="s">
        <v>6744</v>
      </c>
      <c r="G56" s="356">
        <v>1</v>
      </c>
      <c r="H56" s="356">
        <v>2026</v>
      </c>
      <c r="I56" s="356" t="s">
        <v>6415</v>
      </c>
      <c r="J56" s="356" t="s">
        <v>2525</v>
      </c>
      <c r="K56" s="785">
        <v>45989</v>
      </c>
      <c r="L56" s="356" t="s">
        <v>2977</v>
      </c>
      <c r="AB56" s="405" t="s">
        <v>2369</v>
      </c>
    </row>
    <row r="57" spans="2:28" ht="43.5">
      <c r="B57" s="356" t="s">
        <v>94</v>
      </c>
      <c r="C57" s="356" t="s">
        <v>2240</v>
      </c>
      <c r="E57" s="356" t="s">
        <v>6745</v>
      </c>
      <c r="F57" s="356" t="s">
        <v>6746</v>
      </c>
      <c r="G57" s="356">
        <v>1</v>
      </c>
      <c r="H57" s="356">
        <v>2026</v>
      </c>
      <c r="I57" s="356" t="s">
        <v>6415</v>
      </c>
      <c r="J57" s="356" t="s">
        <v>2525</v>
      </c>
      <c r="K57" s="785">
        <v>45989</v>
      </c>
      <c r="L57" s="356" t="s">
        <v>2977</v>
      </c>
      <c r="AB57" s="405" t="s">
        <v>2369</v>
      </c>
    </row>
    <row r="58" spans="2:28" ht="87">
      <c r="B58" s="356" t="s">
        <v>2170</v>
      </c>
      <c r="C58" s="356" t="s">
        <v>5472</v>
      </c>
      <c r="E58" s="356" t="s">
        <v>2180</v>
      </c>
      <c r="F58" s="356" t="s">
        <v>2181</v>
      </c>
      <c r="G58" s="356">
        <v>1</v>
      </c>
      <c r="H58" s="356">
        <v>2026</v>
      </c>
      <c r="I58" s="356" t="s">
        <v>6415</v>
      </c>
      <c r="J58" s="356" t="s">
        <v>2525</v>
      </c>
      <c r="K58" s="785">
        <v>45986</v>
      </c>
      <c r="L58" s="356" t="s">
        <v>384</v>
      </c>
      <c r="M58" s="356" t="s">
        <v>5447</v>
      </c>
      <c r="P58" s="910">
        <v>45995</v>
      </c>
      <c r="Q58" s="405" t="s">
        <v>6801</v>
      </c>
    </row>
    <row r="59" spans="2:28" ht="130.5">
      <c r="B59" s="356" t="s">
        <v>2170</v>
      </c>
      <c r="C59" s="356" t="s">
        <v>6406</v>
      </c>
      <c r="E59" s="356" t="s">
        <v>6407</v>
      </c>
      <c r="F59" s="356" t="s">
        <v>6408</v>
      </c>
      <c r="G59" s="356">
        <v>1</v>
      </c>
      <c r="H59" s="356">
        <v>2026</v>
      </c>
      <c r="I59" s="356" t="s">
        <v>384</v>
      </c>
      <c r="J59" s="356" t="s">
        <v>2525</v>
      </c>
      <c r="K59" s="785">
        <v>45986</v>
      </c>
      <c r="L59" s="356" t="s">
        <v>384</v>
      </c>
      <c r="M59" s="356" t="s">
        <v>5447</v>
      </c>
      <c r="P59" s="910">
        <v>45995</v>
      </c>
      <c r="Q59" s="405" t="s">
        <v>6802</v>
      </c>
    </row>
    <row r="60" spans="2:28" ht="116.1">
      <c r="B60" s="356" t="s">
        <v>2170</v>
      </c>
      <c r="C60" s="356" t="s">
        <v>5996</v>
      </c>
      <c r="E60" s="356" t="s">
        <v>2172</v>
      </c>
      <c r="F60" s="356" t="s">
        <v>2173</v>
      </c>
      <c r="G60" s="356">
        <v>1</v>
      </c>
      <c r="H60" s="356">
        <v>2026</v>
      </c>
      <c r="I60" s="356" t="s">
        <v>6415</v>
      </c>
      <c r="J60" s="356" t="s">
        <v>2525</v>
      </c>
      <c r="K60" s="785">
        <v>45992</v>
      </c>
      <c r="L60" s="356" t="s">
        <v>384</v>
      </c>
      <c r="M60" s="356" t="s">
        <v>5650</v>
      </c>
      <c r="P60" s="910">
        <v>45995</v>
      </c>
      <c r="Q60" s="405" t="s">
        <v>6803</v>
      </c>
    </row>
    <row r="61" spans="2:28" ht="29.1">
      <c r="B61" s="356" t="s">
        <v>222</v>
      </c>
      <c r="C61" s="356" t="s">
        <v>5701</v>
      </c>
      <c r="D61" s="356" t="s">
        <v>2080</v>
      </c>
      <c r="E61" s="356" t="s">
        <v>2081</v>
      </c>
      <c r="F61" s="356" t="s">
        <v>2079</v>
      </c>
      <c r="G61" s="356">
        <v>1</v>
      </c>
      <c r="H61" s="356">
        <v>2026</v>
      </c>
      <c r="I61" s="356" t="s">
        <v>1708</v>
      </c>
      <c r="J61" s="356" t="s">
        <v>6434</v>
      </c>
      <c r="L61" s="356" t="s">
        <v>1708</v>
      </c>
      <c r="M61" s="356" t="s">
        <v>5650</v>
      </c>
    </row>
    <row r="62" spans="2:28" ht="29.1">
      <c r="B62" s="356" t="s">
        <v>222</v>
      </c>
      <c r="C62" s="356" t="s">
        <v>77</v>
      </c>
      <c r="D62" s="356" t="s">
        <v>2074</v>
      </c>
      <c r="E62" s="356" t="s">
        <v>2075</v>
      </c>
      <c r="F62" s="356" t="s">
        <v>2073</v>
      </c>
      <c r="G62" s="356">
        <v>1</v>
      </c>
      <c r="H62" s="356">
        <v>2026</v>
      </c>
      <c r="I62" s="356" t="s">
        <v>1708</v>
      </c>
      <c r="J62" s="356" t="s">
        <v>6434</v>
      </c>
      <c r="L62" s="356" t="s">
        <v>1708</v>
      </c>
    </row>
    <row r="63" spans="2:28" ht="29.1">
      <c r="B63" s="356" t="s">
        <v>222</v>
      </c>
      <c r="C63" s="356" t="s">
        <v>77</v>
      </c>
      <c r="D63" s="356" t="s">
        <v>6404</v>
      </c>
      <c r="E63" s="356" t="s">
        <v>5673</v>
      </c>
      <c r="F63" s="356" t="s">
        <v>2256</v>
      </c>
      <c r="G63" s="356">
        <v>1</v>
      </c>
      <c r="H63" s="356">
        <v>2026</v>
      </c>
      <c r="I63" s="356" t="s">
        <v>1708</v>
      </c>
      <c r="J63" s="356" t="s">
        <v>6434</v>
      </c>
      <c r="L63" s="356" t="s">
        <v>1708</v>
      </c>
    </row>
    <row r="64" spans="2:28" ht="29.1">
      <c r="B64" s="356" t="s">
        <v>222</v>
      </c>
      <c r="C64" s="356" t="s">
        <v>222</v>
      </c>
      <c r="D64" s="356" t="s">
        <v>6804</v>
      </c>
      <c r="E64" s="356" t="s">
        <v>6805</v>
      </c>
      <c r="F64" s="356" t="s">
        <v>6748</v>
      </c>
      <c r="G64" s="356">
        <v>1</v>
      </c>
      <c r="H64" s="356">
        <v>2026</v>
      </c>
      <c r="I64" s="356" t="s">
        <v>350</v>
      </c>
      <c r="J64" s="356" t="s">
        <v>2525</v>
      </c>
      <c r="L64" s="356" t="s">
        <v>1708</v>
      </c>
      <c r="M64" s="356" t="s">
        <v>5447</v>
      </c>
    </row>
    <row r="65" spans="2:28" ht="43.5">
      <c r="B65" s="356" t="s">
        <v>222</v>
      </c>
      <c r="C65" s="356" t="s">
        <v>222</v>
      </c>
      <c r="D65" s="356" t="s">
        <v>2151</v>
      </c>
      <c r="E65" s="356" t="s">
        <v>5884</v>
      </c>
      <c r="F65" s="356" t="s">
        <v>6536</v>
      </c>
      <c r="G65" s="356">
        <v>1</v>
      </c>
      <c r="H65" s="356">
        <v>2026</v>
      </c>
      <c r="I65" s="356" t="s">
        <v>1100</v>
      </c>
      <c r="J65" s="356" t="s">
        <v>2525</v>
      </c>
      <c r="L65" s="356" t="s">
        <v>1708</v>
      </c>
      <c r="M65" s="356" t="s">
        <v>5447</v>
      </c>
    </row>
    <row r="66" spans="2:28" ht="144.94999999999999">
      <c r="B66" s="356" t="s">
        <v>42</v>
      </c>
      <c r="C66" s="356" t="s">
        <v>6806</v>
      </c>
      <c r="D66" s="356" t="s">
        <v>6749</v>
      </c>
      <c r="E66" s="356" t="s">
        <v>2224</v>
      </c>
      <c r="F66" s="356" t="s">
        <v>2225</v>
      </c>
      <c r="G66" s="356">
        <v>1</v>
      </c>
      <c r="H66" s="356">
        <v>2026</v>
      </c>
      <c r="I66" s="356" t="s">
        <v>267</v>
      </c>
      <c r="J66" s="356" t="s">
        <v>2525</v>
      </c>
      <c r="K66" s="785">
        <v>45989</v>
      </c>
      <c r="L66" s="356" t="s">
        <v>958</v>
      </c>
      <c r="AB66" s="137" t="s">
        <v>6807</v>
      </c>
    </row>
    <row r="67" spans="2:28" ht="101.45">
      <c r="B67" s="356" t="s">
        <v>42</v>
      </c>
      <c r="C67" s="356" t="s">
        <v>6806</v>
      </c>
      <c r="D67" s="356" t="s">
        <v>5087</v>
      </c>
      <c r="E67" s="356" t="s">
        <v>5441</v>
      </c>
      <c r="F67" s="356" t="s">
        <v>5089</v>
      </c>
      <c r="G67" s="356">
        <v>1</v>
      </c>
      <c r="H67" s="356">
        <v>2026</v>
      </c>
      <c r="I67" s="356" t="s">
        <v>6751</v>
      </c>
      <c r="J67" s="356" t="s">
        <v>2525</v>
      </c>
      <c r="K67" s="785">
        <v>45989</v>
      </c>
      <c r="L67" s="356" t="s">
        <v>958</v>
      </c>
      <c r="AB67" s="137" t="s">
        <v>6752</v>
      </c>
    </row>
    <row r="68" spans="2:28" ht="43.5">
      <c r="B68" s="356" t="s">
        <v>42</v>
      </c>
      <c r="C68" s="356" t="s">
        <v>6441</v>
      </c>
      <c r="D68" s="356" t="s">
        <v>6808</v>
      </c>
      <c r="E68" s="356" t="s">
        <v>6442</v>
      </c>
      <c r="F68" s="356" t="s">
        <v>6443</v>
      </c>
      <c r="G68" s="356">
        <v>1</v>
      </c>
      <c r="H68" s="356">
        <v>2026</v>
      </c>
      <c r="I68" s="356" t="s">
        <v>2791</v>
      </c>
      <c r="J68" s="356" t="s">
        <v>2525</v>
      </c>
      <c r="K68" s="785">
        <v>45989</v>
      </c>
      <c r="L68" s="356" t="s">
        <v>2791</v>
      </c>
      <c r="N68" s="356">
        <v>1</v>
      </c>
      <c r="AB68" s="405" t="s">
        <v>6809</v>
      </c>
    </row>
    <row r="69" spans="2:28" ht="73.349999999999994" customHeight="1">
      <c r="B69" s="356" t="s">
        <v>42</v>
      </c>
      <c r="C69" s="356" t="s">
        <v>6437</v>
      </c>
      <c r="D69" s="356" t="s">
        <v>3416</v>
      </c>
      <c r="E69" s="356" t="s">
        <v>637</v>
      </c>
      <c r="F69" s="356" t="s">
        <v>638</v>
      </c>
      <c r="H69" s="356">
        <v>2026</v>
      </c>
      <c r="I69" s="356" t="s">
        <v>2791</v>
      </c>
      <c r="J69" s="356" t="s">
        <v>6434</v>
      </c>
      <c r="K69" s="785">
        <v>45992</v>
      </c>
      <c r="L69" s="356" t="s">
        <v>2791</v>
      </c>
      <c r="AB69" s="405" t="s">
        <v>6809</v>
      </c>
    </row>
    <row r="70" spans="2:28" ht="43.5">
      <c r="B70" s="356" t="s">
        <v>42</v>
      </c>
      <c r="C70" s="356" t="s">
        <v>358</v>
      </c>
      <c r="E70" s="356" t="s">
        <v>6647</v>
      </c>
      <c r="F70" s="356" t="s">
        <v>6648</v>
      </c>
      <c r="G70" s="356">
        <v>1</v>
      </c>
      <c r="H70" s="356">
        <v>2026</v>
      </c>
      <c r="I70" s="356" t="s">
        <v>6621</v>
      </c>
      <c r="J70" s="356" t="s">
        <v>2525</v>
      </c>
      <c r="K70" s="785">
        <v>45992</v>
      </c>
      <c r="L70" s="356" t="s">
        <v>6622</v>
      </c>
      <c r="AB70" s="137" t="s">
        <v>6624</v>
      </c>
    </row>
    <row r="71" spans="2:28" ht="43.5">
      <c r="B71" s="356" t="s">
        <v>42</v>
      </c>
      <c r="C71" s="356" t="s">
        <v>358</v>
      </c>
      <c r="E71" s="356" t="s">
        <v>6619</v>
      </c>
      <c r="F71" s="356" t="s">
        <v>6620</v>
      </c>
      <c r="G71" s="356">
        <v>1</v>
      </c>
      <c r="H71" s="356">
        <v>2026</v>
      </c>
      <c r="I71" s="356" t="s">
        <v>6621</v>
      </c>
      <c r="J71" s="356" t="s">
        <v>2525</v>
      </c>
      <c r="K71" s="785">
        <v>45992</v>
      </c>
      <c r="L71" s="356" t="s">
        <v>6622</v>
      </c>
      <c r="AB71" s="137" t="s">
        <v>6624</v>
      </c>
    </row>
    <row r="72" spans="2:28" ht="43.5">
      <c r="B72" s="356" t="s">
        <v>42</v>
      </c>
      <c r="C72" s="356" t="s">
        <v>42</v>
      </c>
      <c r="D72" s="356" t="s">
        <v>6810</v>
      </c>
      <c r="E72" s="356" t="s">
        <v>6447</v>
      </c>
      <c r="F72" s="356" t="s">
        <v>6448</v>
      </c>
      <c r="G72" s="356">
        <v>1</v>
      </c>
      <c r="H72" s="356">
        <v>2026</v>
      </c>
      <c r="I72" s="356" t="s">
        <v>2791</v>
      </c>
      <c r="J72" s="356" t="s">
        <v>2525</v>
      </c>
      <c r="L72" s="356" t="s">
        <v>2791</v>
      </c>
      <c r="N72" s="356">
        <v>0</v>
      </c>
    </row>
    <row r="73" spans="2:28" ht="29.1">
      <c r="B73" s="356" t="s">
        <v>2594</v>
      </c>
      <c r="C73" s="356" t="s">
        <v>2893</v>
      </c>
      <c r="D73" s="356" t="s">
        <v>6653</v>
      </c>
      <c r="E73" s="356" t="s">
        <v>6654</v>
      </c>
      <c r="F73" s="356" t="s">
        <v>6655</v>
      </c>
      <c r="G73" s="356">
        <v>1</v>
      </c>
      <c r="H73" s="356">
        <v>2026</v>
      </c>
      <c r="I73" s="356" t="s">
        <v>6656</v>
      </c>
      <c r="J73" s="356" t="s">
        <v>2525</v>
      </c>
      <c r="K73" s="804">
        <v>46019</v>
      </c>
      <c r="L73" s="356" t="s">
        <v>482</v>
      </c>
      <c r="O73" s="356">
        <v>2</v>
      </c>
      <c r="AB73" s="137" t="s">
        <v>6658</v>
      </c>
    </row>
    <row r="74" spans="2:28" ht="57.95">
      <c r="B74" s="356" t="s">
        <v>2594</v>
      </c>
      <c r="C74" s="356" t="s">
        <v>2893</v>
      </c>
      <c r="D74" s="356" t="s">
        <v>6675</v>
      </c>
      <c r="E74" s="356" t="s">
        <v>2341</v>
      </c>
      <c r="F74" s="800" t="s">
        <v>2342</v>
      </c>
      <c r="G74" s="356">
        <v>1</v>
      </c>
      <c r="H74" s="356">
        <v>2026</v>
      </c>
      <c r="I74" s="356" t="s">
        <v>482</v>
      </c>
      <c r="J74" s="356" t="s">
        <v>2525</v>
      </c>
      <c r="K74" s="804">
        <v>46019</v>
      </c>
      <c r="L74" s="356" t="s">
        <v>482</v>
      </c>
      <c r="O74" s="356">
        <v>1</v>
      </c>
      <c r="AB74" s="137" t="s">
        <v>4689</v>
      </c>
    </row>
    <row r="75" spans="2:28">
      <c r="B75" s="356" t="s">
        <v>1872</v>
      </c>
      <c r="C75" s="356" t="s">
        <v>6686</v>
      </c>
      <c r="D75" s="356" t="s">
        <v>6811</v>
      </c>
      <c r="E75" s="356" t="s">
        <v>6753</v>
      </c>
      <c r="F75" s="356" t="s">
        <v>6754</v>
      </c>
      <c r="G75" s="356">
        <v>1</v>
      </c>
      <c r="H75" s="356">
        <v>2026</v>
      </c>
      <c r="I75" s="356" t="s">
        <v>3311</v>
      </c>
      <c r="J75" s="356" t="s">
        <v>2525</v>
      </c>
      <c r="K75" s="804">
        <v>46019</v>
      </c>
      <c r="L75" s="356" t="s">
        <v>958</v>
      </c>
      <c r="O75" s="356" t="s">
        <v>6661</v>
      </c>
      <c r="AB75" s="137" t="s">
        <v>6662</v>
      </c>
    </row>
    <row r="76" spans="2:28">
      <c r="B76" s="356" t="s">
        <v>2675</v>
      </c>
      <c r="C76" s="356" t="s">
        <v>2675</v>
      </c>
      <c r="D76" s="356" t="s">
        <v>6665</v>
      </c>
      <c r="E76" s="356" t="s">
        <v>6666</v>
      </c>
      <c r="F76" s="356" t="s">
        <v>5788</v>
      </c>
      <c r="G76" s="356">
        <v>1</v>
      </c>
      <c r="H76" s="356">
        <v>2026</v>
      </c>
      <c r="I76" s="356" t="s">
        <v>6253</v>
      </c>
      <c r="L76" s="356" t="s">
        <v>1634</v>
      </c>
    </row>
    <row r="77" spans="2:28" ht="72.599999999999994">
      <c r="B77" s="356" t="s">
        <v>2170</v>
      </c>
      <c r="C77" s="356" t="s">
        <v>2170</v>
      </c>
      <c r="E77" s="356" t="s">
        <v>6668</v>
      </c>
      <c r="F77" s="356" t="s">
        <v>6669</v>
      </c>
      <c r="G77" s="356">
        <v>1</v>
      </c>
      <c r="H77" s="356">
        <v>2026</v>
      </c>
      <c r="I77" s="356" t="s">
        <v>6398</v>
      </c>
      <c r="J77" s="356" t="s">
        <v>2525</v>
      </c>
      <c r="K77" s="785">
        <v>45995</v>
      </c>
      <c r="L77" s="356" t="s">
        <v>6398</v>
      </c>
      <c r="M77" s="356" t="s">
        <v>6402</v>
      </c>
      <c r="P77" s="910">
        <v>45995</v>
      </c>
      <c r="Q77" s="405" t="s">
        <v>6812</v>
      </c>
      <c r="AB77" s="137" t="s">
        <v>6813</v>
      </c>
    </row>
    <row r="78" spans="2:28" ht="29.1">
      <c r="B78" s="356" t="s">
        <v>42</v>
      </c>
      <c r="C78" s="356" t="s">
        <v>6683</v>
      </c>
      <c r="D78" s="356" t="s">
        <v>2333</v>
      </c>
      <c r="E78" s="356" t="s">
        <v>6173</v>
      </c>
      <c r="F78" s="356" t="s">
        <v>6174</v>
      </c>
      <c r="G78" s="356">
        <v>1</v>
      </c>
      <c r="H78" s="356">
        <v>2026</v>
      </c>
      <c r="I78" s="356" t="s">
        <v>6175</v>
      </c>
      <c r="J78" s="356" t="s">
        <v>2525</v>
      </c>
      <c r="K78" s="804">
        <v>45989</v>
      </c>
    </row>
    <row r="79" spans="2:28" ht="72.599999999999994">
      <c r="B79" s="356" t="s">
        <v>2675</v>
      </c>
      <c r="C79" s="356" t="s">
        <v>2675</v>
      </c>
      <c r="D79" s="356" t="s">
        <v>6814</v>
      </c>
      <c r="E79" s="356" t="s">
        <v>6815</v>
      </c>
      <c r="G79" s="356">
        <v>1</v>
      </c>
      <c r="H79" s="356">
        <v>2026</v>
      </c>
      <c r="I79" s="356" t="s">
        <v>1634</v>
      </c>
      <c r="J79" s="356" t="s">
        <v>2525</v>
      </c>
      <c r="L79" s="356" t="s">
        <v>1634</v>
      </c>
      <c r="M79" s="356" t="s">
        <v>5447</v>
      </c>
      <c r="Q79" s="405" t="s">
        <v>6816</v>
      </c>
    </row>
    <row r="80" spans="2:28" ht="72.599999999999994">
      <c r="B80" s="356" t="s">
        <v>2675</v>
      </c>
      <c r="C80" s="356" t="s">
        <v>2675</v>
      </c>
      <c r="D80" s="356" t="s">
        <v>6817</v>
      </c>
      <c r="E80" s="356" t="s">
        <v>6818</v>
      </c>
      <c r="F80" s="356" t="s">
        <v>6819</v>
      </c>
      <c r="G80" s="356">
        <v>1</v>
      </c>
      <c r="H80" s="356">
        <v>2026</v>
      </c>
      <c r="I80" s="356" t="s">
        <v>1634</v>
      </c>
      <c r="J80" s="356" t="s">
        <v>6434</v>
      </c>
      <c r="L80" s="356" t="s">
        <v>1634</v>
      </c>
      <c r="M80" s="356" t="s">
        <v>5650</v>
      </c>
      <c r="Q80" s="405" t="s">
        <v>1635</v>
      </c>
    </row>
    <row r="154" spans="2:28" ht="29.1">
      <c r="B154" s="356" t="s">
        <v>42</v>
      </c>
      <c r="C154" s="356" t="s">
        <v>6820</v>
      </c>
      <c r="D154" s="356" t="s">
        <v>2333</v>
      </c>
      <c r="E154" s="356" t="s">
        <v>6173</v>
      </c>
      <c r="F154" s="356" t="s">
        <v>6174</v>
      </c>
      <c r="G154" s="356">
        <v>1</v>
      </c>
      <c r="H154" s="356">
        <v>2026</v>
      </c>
      <c r="I154" s="356" t="s">
        <v>6175</v>
      </c>
      <c r="J154" s="356" t="s">
        <v>2525</v>
      </c>
      <c r="K154" s="804">
        <v>45989</v>
      </c>
      <c r="AB154" s="405" t="s">
        <v>1760</v>
      </c>
    </row>
  </sheetData>
  <autoFilter ref="A2:AB80" xr:uid="{A6EF7A4E-0AF9-461F-BAA2-DBAFE1FAFEBE}"/>
  <dataValidations count="2">
    <dataValidation type="list" allowBlank="1" showInputMessage="1" showErrorMessage="1" sqref="J3" xr:uid="{1D0B3B86-E691-44EC-ADE7-A4674F64455E}">
      <formula1>"New, Enhancement, Bugs, Compliance"</formula1>
    </dataValidation>
    <dataValidation type="list" allowBlank="1" showInputMessage="1" showErrorMessage="1" sqref="M3" xr:uid="{AA904E53-AF34-41CC-AA2E-73640A69354E}">
      <formula1>"High, Medium, Low"</formula1>
    </dataValidation>
  </dataValidations>
  <hyperlinks>
    <hyperlink ref="AB35" r:id="rId1" xr:uid="{F62BF4F4-576E-4C53-AE4A-57A6E8B03BD4}"/>
    <hyperlink ref="AB36" r:id="rId2" xr:uid="{8F427E89-9217-47D8-AB26-BC562E93A089}"/>
    <hyperlink ref="AB37" r:id="rId3" xr:uid="{3B294DA1-406A-4197-905A-200C1738FC75}"/>
    <hyperlink ref="AB38" r:id="rId4" xr:uid="{2ED6220F-F939-424D-BB95-78E98599A466}"/>
    <hyperlink ref="AB39" r:id="rId5" xr:uid="{01674BEF-C5D2-4451-AD96-BF7403A82C23}"/>
    <hyperlink ref="AB40" r:id="rId6" xr:uid="{3145AF60-9746-4431-B560-EBF6F33600E5}"/>
    <hyperlink ref="AB41" r:id="rId7" xr:uid="{36E7592E-5CF9-441B-AC99-6B0A82E6AFF4}"/>
    <hyperlink ref="AB42" r:id="rId8" xr:uid="{C9721C1A-B95D-4B80-B572-68ED273DB018}"/>
    <hyperlink ref="AB55" r:id="rId9" xr:uid="{C892C8B3-50E5-4CA3-8C18-F7BB845D7F68}"/>
    <hyperlink ref="AB67" r:id="rId10" display="../../../:p:/g/personal/rfadilah1_pmintl_net/IQBeVSO19FLKQ4MHk64pRDtNARBip2N25aHxdfnWqCnaIBs?e=JD105n&amp;xsdata=MDV8MDJ8fDc1N2RlMmM0ODFjYzQzMmEzYTE1MDhkZTMwODJkMzUwfDhiODZhNjVlM2MzYTQ0MDY4YWMzMTlhNmI1Y2M1MmJjfDB8MHw2MzkwMDE1MzU1ODIzMjExNzN8VW5rbm93bnxWR1ZoYlhOVFpXTjFjbWwwZVZObGNuWnBZMlY4ZXlKRFFTSTZJbFJsWVcxelgwRlVVRk5sY25acFkyVmZVMUJQVEU5R0lpd2lWaUk2SWpBdU1DNHdNREF3SWl3aVVDSTZJbGRwYmpNeUlpd2lRVTRpT2lKUGRHaGxjaUlzSWxkVUlqb3hNWDA9fDF8TDJOb1lYUnpMekU1T2pOa09XSTBPRFUxTFRreFl6RXRORGsyTWkxaVpqbGhMV1kwWW1VeU16QTFNREJqTkY4NE9XRmlNREExT0MwMlpqUTBMVFF3TURBdE9ESmhNQzA1TXpSa1lXSmlZV0U1T1dGQWRXNXhMbWRpYkM1emNHRmpaWE12YldWemMyRm5aWE12TVRjMk5EVTFOamMxTnpVMU1nPT18Y2E2MWE4NjNkOGY0NGM3ODNhMTUwOGRlMzA4MmQzNTB8YjE4ZTQ2ZTEyYzAxNGFmYjg5MTRhMTVjY2EwNzU3YWQ%3D&amp;sdata=NCtGZ20rWUJxNkQ0azN3cFJlUWtncWRaQ1ZWc3NsTEllZFlrL3hEblJ1Zz0%3D&amp;ovuser=8b86a65e-3c3a-4406-8ac3-19a6b5cc52bc%2Cwputra3%40PMINTL.NET" xr:uid="{24A24CF4-88C2-4624-93EA-8A8D5B89C7CD}"/>
    <hyperlink ref="AB43" r:id="rId11" xr:uid="{E9CECC6D-FC45-42C8-BA5E-7B8D69024036}"/>
    <hyperlink ref="AB44" r:id="rId12" xr:uid="{B2ABF2C9-BBC7-461A-AEEA-35E4E8D644AF}"/>
    <hyperlink ref="AB66" r:id="rId13" display="../../../:p:/g/personal/wputra3_pmintl_net/IQA7cSBzoe8DRo1zyCcdWmdpAWlR_VwA1uTXvbVmQXP-Xgk?e=hyz7rE" xr:uid="{E504CB83-C6E1-460C-A063-6362AA0A786F}"/>
    <hyperlink ref="AB6" r:id="rId14" xr:uid="{E875AEFE-535A-4F65-A1E3-2752D350E4EF}"/>
    <hyperlink ref="AB7" r:id="rId15" xr:uid="{02DF032E-FC62-4E7A-9706-0088809B8F45}"/>
    <hyperlink ref="AB8" r:id="rId16" xr:uid="{11A9F8AA-A88F-475C-BA6E-4177BDB9406A}"/>
    <hyperlink ref="AB12" r:id="rId17" xr:uid="{331FC0AF-7CC5-48C1-B5AE-1A5E18AF5798}"/>
    <hyperlink ref="AB73" r:id="rId18" display="https://pmicloud.sharepoint.com/:p:/r/teams/Comm.Deployment-Deployment-ID/Shared Documents/00. COMM_DEPLOYMENT/06. SPRINT/Sprint 2026/BRD 2026/Sprint 1 2026 - B2B - Toko, Principal, CITA, MITA, Mitra, Mitra Order/AYO Toko SFP - Able to download PDF Faktur Pajak.pptx?d=w2591ab1de4df44b99f526b409ded5971&amp;csf=1&amp;web=1&amp;e=N7bfum" xr:uid="{491D4072-6A20-463A-AA60-E3E3C2CDF06E}"/>
    <hyperlink ref="AB18" r:id="rId19" xr:uid="{AA8B4BF8-5B18-4F15-8431-F4C00ADD8831}"/>
    <hyperlink ref="AB74" r:id="rId20" display="https://pmicloud.sharepoint.com/:p:/r/teams/Comm.Deployment-Deployment-ID/Shared Documents/00. COMM_DEPLOYMENT/06. SPRINT/Sprint 2026/BRD 2026/Sprint 1 2026 - B2B - Toko, Principal, CITA, MITA, Mitra, Mitra Order/AYO Toko SFP - Simplify and faster update invoice status (for manual transfer payment).pptx?d=w86437c9b948b4ebc84c4fa8833dc128a&amp;csf=1&amp;web=1&amp;e=1kecec" xr:uid="{73BF5763-39C9-43E2-8ED8-7C99CBC6152D}"/>
    <hyperlink ref="AB75" r:id="rId21" display="https://pmicloud.sharepoint.com/:p:/r/teams/Comm.Deployment-Deployment-ID/Shared Documents/00. COMM_DEPLOYMENT/06. SPRINT/Sprint 2026/BRD 2026/Sprint 1 2026 - Others/BRD SMB Next Level 2026 - Nov%2725.pptx?d=wb7dbb538d3db4def852d01587bc791c9&amp;csf=1&amp;web=1&amp;e=iOx1Q6" xr:uid="{3034CB09-5A3C-495F-BAF3-300AC1F36D66}"/>
    <hyperlink ref="AB27" r:id="rId22" xr:uid="{50A46002-9A7F-43F8-9C97-FDCBAE21F245}"/>
    <hyperlink ref="AB25" r:id="rId23" xr:uid="{5495FD9B-2C41-4850-B99A-F16E9A65C249}"/>
    <hyperlink ref="AB26" r:id="rId24" xr:uid="{840B445A-7186-4975-A79D-89D20AB016B6}"/>
    <hyperlink ref="AB32" r:id="rId25" xr:uid="{87D173CF-6DCA-46BE-850D-ECBCEC483F01}"/>
    <hyperlink ref="AB29" r:id="rId26" xr:uid="{04098DBF-C89E-4ED3-A365-2653D08CAE11}"/>
    <hyperlink ref="AB28" r:id="rId27" xr:uid="{40E3CC0C-2A2B-4D3A-9D5B-34A2AFD06E84}"/>
    <hyperlink ref="AB31" r:id="rId28" xr:uid="{2B5D4920-ED4F-4B45-9236-BFE8CA451C0E}"/>
    <hyperlink ref="AB30" r:id="rId29" xr:uid="{BC37689C-3247-4A9C-A224-E1AC4A814505}"/>
    <hyperlink ref="AB34" r:id="rId30" xr:uid="{1C6334DF-CE50-4841-A17B-B14CC2ED21A3}"/>
    <hyperlink ref="AB56" r:id="rId31" xr:uid="{0A4EEFBC-3D4A-4F93-92DA-A160554E418E}"/>
    <hyperlink ref="AB57" r:id="rId32" xr:uid="{7E09B2CD-1656-4A91-95B7-E545F60D9118}"/>
    <hyperlink ref="AB69" r:id="rId33" xr:uid="{FEE3D2A2-D9EC-4164-944A-A2FC9FDB8DD6}"/>
    <hyperlink ref="AB68" r:id="rId34" xr:uid="{ECB550BE-82F5-4A25-9B87-DF237FF16489}"/>
    <hyperlink ref="AB154" r:id="rId35" xr:uid="{776773CB-30AC-428D-949F-37B8E3E0A439}"/>
    <hyperlink ref="AB70" r:id="rId36" display="https://pmicloud.sharepoint.com/:p:/r/teams/Comm.Deployment-Deployment-ID/Shared Documents/00. COMM_DEPLOYMENT/06. SPRINT/Sprint 2026/BRD 2026/Sprint 1 2026 - OSEM/OSEM BRD Sprint 1 - rev 1 Des 2025.pptx?d=wbaaf3eb13ecd42e48b1e9bbba6cf2008&amp;csf=1&amp;web=1&amp;e=9b60UI" xr:uid="{15C0C3A5-E9F0-40AA-B282-C4A34B5193F7}"/>
    <hyperlink ref="AB71" r:id="rId37" display="https://pmicloud.sharepoint.com/:p:/r/teams/Comm.Deployment-Deployment-ID/Shared Documents/00. COMM_DEPLOYMENT/06. SPRINT/Sprint 2026/BRD 2026/Sprint 1 2026 - OSEM/OSEM BRD Sprint 1 - rev 1 Des 2025.pptx?d=wbaaf3eb13ecd42e48b1e9bbba6cf2008&amp;csf=1&amp;web=1&amp;e=9b60UI" xr:uid="{FD27134B-AC77-4727-9453-C4D18A9D93A3}"/>
    <hyperlink ref="AB77" r:id="rId38" display="https://pmicloud.sharepoint.com/:w:/r/teams/Comm.Deployment-Deployment-ID/Shared Documents/00. COMM_DEPLOYMENT/06. SPRINT/Sprint 2026/BRD 2026/Sprint 1 2026 - B2B - Toko, Principal, CITA, MITA, Mitra, Mitra Order/Sprint 1 2026 - AYO Mitra Order - Enforce location tracker to all vst type.docx?d=wc4b38716329246f39d0d81343aaeac1d&amp;csf=1&amp;web=1&amp;e=MvnBIn" xr:uid="{FEA650E9-7626-4E32-8B81-614743CEAA25}"/>
    <hyperlink ref="Q77" r:id="rId39" xr:uid="{5B5C0572-1DDE-4265-96FB-C61188EBCEC9}"/>
    <hyperlink ref="Q59" r:id="rId40" xr:uid="{6DF69304-6BF1-4C68-AA8D-27D8814073F8}"/>
    <hyperlink ref="Q58" r:id="rId41" xr:uid="{E43A1ACD-E11F-4F97-84CC-CF6703CE4F40}"/>
    <hyperlink ref="Q60" r:id="rId42" xr:uid="{A1B6B901-B5FC-4C91-B5F2-BB8C87E100DA}"/>
    <hyperlink ref="Q79" r:id="rId43" xr:uid="{13F22C6E-27C2-48DB-B6DD-F4292C33876A}"/>
    <hyperlink ref="Q80" r:id="rId44" xr:uid="{6BDA8061-1569-4110-99B2-2F1462CC106A}"/>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FE435-903C-4BA9-99A2-21CC71C66560}">
  <sheetPr codeName="Sheet55"/>
  <dimension ref="A1:AC191"/>
  <sheetViews>
    <sheetView zoomScale="85" zoomScaleNormal="85" workbookViewId="0">
      <pane xSplit="7" ySplit="8" topLeftCell="V148" activePane="bottomRight" state="frozen"/>
      <selection pane="bottomRight" activeCell="E149" sqref="E149"/>
      <selection pane="bottomLeft" activeCell="A9" sqref="A9"/>
      <selection pane="topRight" activeCell="G1" sqref="G1"/>
    </sheetView>
  </sheetViews>
  <sheetFormatPr defaultColWidth="8.5703125" defaultRowHeight="12"/>
  <cols>
    <col min="1" max="1" width="8" style="66" customWidth="1"/>
    <col min="2" max="2" width="17.42578125" style="552" bestFit="1" customWidth="1"/>
    <col min="3" max="3" width="15.5703125" style="67" customWidth="1"/>
    <col min="4" max="4" width="15.5703125" style="67" hidden="1" customWidth="1"/>
    <col min="5" max="5" width="29.5703125" style="67" customWidth="1"/>
    <col min="6" max="6" width="39.42578125" style="67" customWidth="1"/>
    <col min="7" max="7" width="43.5703125" style="67" customWidth="1"/>
    <col min="8" max="10" width="16.42578125" style="67" customWidth="1"/>
    <col min="11" max="11" width="16.5703125" style="67" customWidth="1"/>
    <col min="12" max="12" width="13.42578125" style="67" customWidth="1"/>
    <col min="13" max="14" width="13.42578125" style="43" customWidth="1"/>
    <col min="15" max="15" width="13.42578125" style="67" customWidth="1"/>
    <col min="16" max="16" width="13.42578125" style="487" customWidth="1"/>
    <col min="17" max="17" width="12.5703125" style="67" customWidth="1"/>
    <col min="18" max="18" width="19.5703125" style="67" customWidth="1"/>
    <col min="19" max="19" width="10.42578125" style="67" customWidth="1"/>
    <col min="20" max="20" width="9.42578125" style="67"/>
    <col min="21" max="21" width="10.42578125" style="67" customWidth="1"/>
    <col min="22" max="24" width="8.5703125" style="67" customWidth="1"/>
    <col min="25" max="27" width="9.42578125" style="67"/>
    <col min="28" max="28" width="20.5703125" style="67" customWidth="1"/>
    <col min="29" max="16384" width="8.5703125" style="485"/>
  </cols>
  <sheetData>
    <row r="1" spans="1:29" ht="20.100000000000001" customHeight="1">
      <c r="A1" s="145" t="s">
        <v>0</v>
      </c>
      <c r="B1" s="145"/>
      <c r="C1" s="488"/>
      <c r="D1" s="488"/>
      <c r="E1" s="488"/>
      <c r="F1" s="488"/>
      <c r="G1" s="488"/>
      <c r="H1" s="488"/>
      <c r="I1" s="488"/>
      <c r="J1" s="488"/>
      <c r="K1" s="723"/>
      <c r="L1" s="488"/>
      <c r="M1" s="489"/>
      <c r="N1" s="489"/>
      <c r="O1" s="488"/>
      <c r="P1" s="488"/>
      <c r="Q1" s="488"/>
      <c r="R1" s="488"/>
      <c r="S1" s="488"/>
      <c r="T1" s="488"/>
      <c r="U1" s="488"/>
      <c r="V1" s="488"/>
      <c r="W1" s="488"/>
      <c r="X1" s="488"/>
      <c r="Y1" s="488"/>
      <c r="Z1" s="488"/>
      <c r="AA1" s="488"/>
      <c r="AB1" s="488"/>
    </row>
    <row r="2" spans="1:29" ht="22.35" customHeight="1">
      <c r="A2" s="146" t="s">
        <v>1</v>
      </c>
      <c r="B2" s="146"/>
      <c r="C2" s="490"/>
      <c r="D2" s="490"/>
      <c r="E2" s="488"/>
      <c r="F2" s="488"/>
      <c r="G2" s="632" t="s">
        <v>6821</v>
      </c>
      <c r="H2" s="632" t="s">
        <v>6822</v>
      </c>
      <c r="I2" s="488"/>
      <c r="J2" s="488"/>
      <c r="K2" s="723"/>
      <c r="L2" s="488"/>
      <c r="M2" s="489"/>
      <c r="N2" s="1059">
        <f>(1218-595)/595</f>
        <v>1.0470588235294118</v>
      </c>
      <c r="O2" s="488"/>
      <c r="P2" s="488"/>
      <c r="Q2" s="488"/>
      <c r="R2" s="488"/>
      <c r="S2" s="488"/>
      <c r="T2" s="488"/>
      <c r="U2" s="488"/>
      <c r="V2" s="488"/>
      <c r="W2" s="488"/>
      <c r="X2" s="488"/>
      <c r="Y2" s="488"/>
      <c r="Z2" s="488"/>
      <c r="AA2" s="488"/>
      <c r="AB2" s="488"/>
    </row>
    <row r="3" spans="1:29" ht="22.35" customHeight="1">
      <c r="A3" s="146" t="s">
        <v>2</v>
      </c>
      <c r="B3" s="146"/>
      <c r="C3" s="488"/>
      <c r="D3" s="488"/>
      <c r="E3" s="488"/>
      <c r="F3" s="488"/>
      <c r="G3" s="488"/>
      <c r="H3" s="488"/>
      <c r="I3" s="488"/>
      <c r="J3" s="488"/>
      <c r="K3" s="723"/>
      <c r="L3" s="488"/>
      <c r="M3" s="489"/>
      <c r="N3" s="489"/>
      <c r="O3" s="488"/>
      <c r="P3" s="488"/>
      <c r="Q3" s="488"/>
      <c r="R3" s="488"/>
      <c r="S3" s="488"/>
      <c r="T3" s="488"/>
      <c r="U3" s="488"/>
      <c r="V3" s="488"/>
      <c r="W3" s="488"/>
      <c r="X3" s="488"/>
      <c r="Y3" s="488"/>
      <c r="Z3" s="488"/>
      <c r="AA3" s="488"/>
      <c r="AB3" s="488"/>
    </row>
    <row r="4" spans="1:29" ht="22.35" customHeight="1">
      <c r="A4" s="491" t="s">
        <v>989</v>
      </c>
      <c r="B4" s="491"/>
      <c r="C4" s="488"/>
      <c r="D4" s="488"/>
      <c r="E4" s="488"/>
      <c r="F4" s="488"/>
      <c r="G4" s="488"/>
      <c r="H4" s="488"/>
      <c r="I4" s="488"/>
      <c r="J4" s="488"/>
      <c r="K4" s="488"/>
      <c r="L4" s="488"/>
      <c r="M4" s="489"/>
      <c r="N4" s="489"/>
      <c r="O4" s="488"/>
      <c r="P4" s="488"/>
      <c r="Q4" s="488"/>
      <c r="R4" s="488"/>
      <c r="S4" s="488"/>
      <c r="T4" s="488"/>
      <c r="U4" s="488"/>
      <c r="V4" s="488"/>
      <c r="W4" s="488"/>
      <c r="X4" s="488"/>
      <c r="Y4" s="488"/>
      <c r="Z4" s="488"/>
      <c r="AA4" s="488"/>
      <c r="AB4" s="488"/>
    </row>
    <row r="5" spans="1:29">
      <c r="A5" s="491"/>
      <c r="B5" s="491"/>
      <c r="C5" s="488"/>
      <c r="D5" s="488"/>
      <c r="E5" s="488"/>
      <c r="F5" s="488"/>
      <c r="G5" s="488"/>
      <c r="H5" s="488"/>
      <c r="I5" s="488"/>
      <c r="J5" s="488"/>
      <c r="K5" s="488"/>
      <c r="L5" s="488"/>
      <c r="M5" s="489"/>
      <c r="N5" s="489"/>
      <c r="O5" s="488"/>
      <c r="P5" s="488"/>
      <c r="Q5" s="488"/>
      <c r="R5" s="488"/>
      <c r="S5" s="488"/>
      <c r="T5" s="488"/>
      <c r="U5" s="488"/>
      <c r="V5" s="488"/>
      <c r="W5" s="488"/>
      <c r="X5" s="488"/>
      <c r="Y5" s="488"/>
      <c r="Z5" s="488"/>
      <c r="AA5" s="488"/>
      <c r="AB5" s="488"/>
    </row>
    <row r="6" spans="1:29" ht="24.6" customHeight="1">
      <c r="A6" s="492"/>
      <c r="B6" s="492"/>
      <c r="C6" s="493" t="s">
        <v>6823</v>
      </c>
      <c r="D6" s="494"/>
      <c r="E6" s="493" t="s">
        <v>6824</v>
      </c>
      <c r="F6" s="495"/>
      <c r="G6" s="493" t="s">
        <v>6825</v>
      </c>
      <c r="H6" s="488"/>
      <c r="I6" s="493"/>
      <c r="J6" s="489"/>
      <c r="K6" s="1573"/>
      <c r="L6" s="1573"/>
      <c r="M6" s="489"/>
      <c r="N6" s="489"/>
      <c r="O6" s="488"/>
      <c r="P6" s="488"/>
      <c r="Q6" s="488"/>
      <c r="R6" s="1574" t="s">
        <v>6826</v>
      </c>
      <c r="S6" s="1574"/>
      <c r="T6" s="1574"/>
      <c r="U6" s="1574"/>
      <c r="V6" s="1574"/>
      <c r="W6" s="1574"/>
      <c r="X6" s="497"/>
      <c r="Y6" s="497"/>
      <c r="Z6" s="488"/>
      <c r="AA6" s="488"/>
      <c r="AB6" s="488"/>
    </row>
    <row r="7" spans="1:29" ht="13.35" customHeight="1">
      <c r="A7" s="148"/>
      <c r="B7" s="148"/>
      <c r="C7" s="488"/>
      <c r="D7" s="490" t="s">
        <v>5</v>
      </c>
      <c r="E7" s="488"/>
      <c r="F7" s="488"/>
      <c r="G7" s="488"/>
      <c r="H7" s="490" t="s">
        <v>5</v>
      </c>
      <c r="I7" s="488"/>
      <c r="J7" s="488"/>
      <c r="K7" s="488"/>
      <c r="L7" s="490"/>
      <c r="M7" s="1572" t="s">
        <v>575</v>
      </c>
      <c r="N7" s="1577"/>
      <c r="O7" s="1572"/>
      <c r="P7" s="490"/>
      <c r="Q7" s="490"/>
      <c r="R7" s="724">
        <v>45967</v>
      </c>
      <c r="S7" s="724">
        <v>45972</v>
      </c>
      <c r="T7" s="724">
        <v>45981</v>
      </c>
      <c r="U7" s="724">
        <v>45985</v>
      </c>
      <c r="V7" s="499">
        <v>45986</v>
      </c>
      <c r="W7" s="499">
        <v>45958</v>
      </c>
      <c r="X7" s="499"/>
      <c r="Y7" s="499"/>
      <c r="Z7" s="488"/>
      <c r="AA7" s="488"/>
      <c r="AB7" s="488"/>
    </row>
    <row r="8" spans="1:29" ht="24">
      <c r="A8" s="149" t="s">
        <v>6</v>
      </c>
      <c r="B8" s="149" t="s">
        <v>2549</v>
      </c>
      <c r="C8" s="500" t="s">
        <v>7</v>
      </c>
      <c r="D8" s="501" t="s">
        <v>8</v>
      </c>
      <c r="E8" s="500" t="s">
        <v>9</v>
      </c>
      <c r="F8" s="500" t="s">
        <v>10</v>
      </c>
      <c r="G8" s="500" t="s">
        <v>11</v>
      </c>
      <c r="H8" s="501" t="s">
        <v>12</v>
      </c>
      <c r="I8" s="500" t="s">
        <v>13</v>
      </c>
      <c r="J8" s="500" t="s">
        <v>14</v>
      </c>
      <c r="K8" s="500" t="s">
        <v>15</v>
      </c>
      <c r="L8" s="500" t="s">
        <v>16</v>
      </c>
      <c r="M8" s="58" t="s">
        <v>576</v>
      </c>
      <c r="N8" s="502" t="s">
        <v>996</v>
      </c>
      <c r="O8" s="500" t="s">
        <v>17</v>
      </c>
      <c r="P8" s="500" t="s">
        <v>997</v>
      </c>
      <c r="Q8" s="60" t="s">
        <v>6827</v>
      </c>
      <c r="R8" s="60" t="s">
        <v>20</v>
      </c>
      <c r="S8" s="60" t="s">
        <v>21</v>
      </c>
      <c r="T8" s="60" t="s">
        <v>22</v>
      </c>
      <c r="U8" s="60" t="s">
        <v>23</v>
      </c>
      <c r="V8" s="60" t="s">
        <v>24</v>
      </c>
      <c r="W8" s="60" t="s">
        <v>25</v>
      </c>
      <c r="X8" s="500" t="s">
        <v>6828</v>
      </c>
      <c r="Y8" s="538" t="s">
        <v>27</v>
      </c>
      <c r="Z8" s="538" t="s">
        <v>578</v>
      </c>
      <c r="AA8" s="725" t="s">
        <v>579</v>
      </c>
      <c r="AB8" s="538" t="s">
        <v>999</v>
      </c>
    </row>
    <row r="9" spans="1:29" ht="48">
      <c r="A9" s="511" t="e">
        <f>A8+1</f>
        <v>#VALUE!</v>
      </c>
      <c r="B9" s="67" t="s">
        <v>180</v>
      </c>
      <c r="C9" s="67" t="s">
        <v>180</v>
      </c>
      <c r="E9" s="67" t="s">
        <v>1060</v>
      </c>
      <c r="F9" s="67" t="s">
        <v>1061</v>
      </c>
      <c r="G9" s="67" t="s">
        <v>1062</v>
      </c>
      <c r="H9" s="727"/>
      <c r="I9" s="67" t="s">
        <v>1063</v>
      </c>
      <c r="K9" s="68"/>
      <c r="L9" s="487"/>
      <c r="N9" s="43">
        <v>0</v>
      </c>
      <c r="O9" s="67" t="s">
        <v>1315</v>
      </c>
      <c r="P9" s="67" t="s">
        <v>6829</v>
      </c>
      <c r="Q9" s="66"/>
      <c r="R9" s="485" t="s">
        <v>1138</v>
      </c>
      <c r="S9" s="571" t="s">
        <v>1138</v>
      </c>
      <c r="T9" s="571" t="s">
        <v>1685</v>
      </c>
      <c r="X9" s="67" t="s">
        <v>6830</v>
      </c>
      <c r="Z9" s="67" t="s">
        <v>6831</v>
      </c>
      <c r="AA9" s="537">
        <v>19.625</v>
      </c>
    </row>
    <row r="10" spans="1:29" ht="72.599999999999994">
      <c r="A10" s="511" t="e">
        <f>A9+1</f>
        <v>#VALUE!</v>
      </c>
      <c r="B10" s="67" t="s">
        <v>263</v>
      </c>
      <c r="C10" s="67" t="s">
        <v>263</v>
      </c>
      <c r="E10" s="67" t="s">
        <v>1182</v>
      </c>
      <c r="F10" s="67" t="s">
        <v>1183</v>
      </c>
      <c r="G10" s="67" t="s">
        <v>1184</v>
      </c>
      <c r="H10" s="727" t="s">
        <v>1167</v>
      </c>
      <c r="I10" s="67" t="s">
        <v>1167</v>
      </c>
      <c r="N10" s="43">
        <v>0</v>
      </c>
      <c r="O10" s="67" t="s">
        <v>1315</v>
      </c>
      <c r="P10" s="67" t="s">
        <v>6829</v>
      </c>
      <c r="R10" s="67" t="s">
        <v>1020</v>
      </c>
      <c r="S10" s="570" t="s">
        <v>1020</v>
      </c>
      <c r="T10" s="571" t="s">
        <v>1685</v>
      </c>
      <c r="X10" s="67" t="s">
        <v>252</v>
      </c>
      <c r="Z10" s="527" t="s">
        <v>6832</v>
      </c>
      <c r="AA10" s="537">
        <v>25</v>
      </c>
    </row>
    <row r="11" spans="1:29" ht="48" customHeight="1">
      <c r="A11" s="42" t="e">
        <f>A10+1</f>
        <v>#VALUE!</v>
      </c>
      <c r="B11" s="789" t="s">
        <v>985</v>
      </c>
      <c r="C11" s="253" t="s">
        <v>410</v>
      </c>
      <c r="D11" s="42"/>
      <c r="E11" s="42" t="s">
        <v>1053</v>
      </c>
      <c r="F11" s="42" t="s">
        <v>1054</v>
      </c>
      <c r="G11" s="119" t="s">
        <v>6833</v>
      </c>
      <c r="H11" s="42" t="s">
        <v>555</v>
      </c>
      <c r="I11" s="42"/>
      <c r="J11" s="42"/>
      <c r="K11" s="42"/>
      <c r="L11" s="42"/>
      <c r="M11" s="42"/>
      <c r="N11" s="43">
        <v>0</v>
      </c>
      <c r="O11" s="42"/>
      <c r="P11" s="42"/>
      <c r="Q11" s="42"/>
      <c r="R11" s="42" t="s">
        <v>6834</v>
      </c>
      <c r="S11" s="758" t="s">
        <v>1908</v>
      </c>
      <c r="T11" s="758" t="s">
        <v>1908</v>
      </c>
      <c r="U11" s="42"/>
      <c r="V11" s="42"/>
      <c r="W11" s="42"/>
      <c r="X11" s="123" t="s">
        <v>252</v>
      </c>
      <c r="Y11" s="42"/>
      <c r="Z11" s="763" t="s">
        <v>1695</v>
      </c>
      <c r="AA11" s="888" t="s">
        <v>1696</v>
      </c>
      <c r="AB11" s="42"/>
      <c r="AC11" s="488"/>
    </row>
    <row r="12" spans="1:29" ht="90" customHeight="1">
      <c r="A12" s="352" t="e">
        <f>#REF!+1</f>
        <v>#REF!</v>
      </c>
      <c r="B12" s="534" t="s">
        <v>1088</v>
      </c>
      <c r="C12" s="292" t="s">
        <v>1259</v>
      </c>
      <c r="D12" s="459"/>
      <c r="E12" s="253" t="s">
        <v>1243</v>
      </c>
      <c r="F12" s="253" t="s">
        <v>977</v>
      </c>
      <c r="G12" s="253" t="s">
        <v>1244</v>
      </c>
      <c r="H12" s="42" t="s">
        <v>979</v>
      </c>
      <c r="I12" s="42"/>
      <c r="J12" s="42"/>
      <c r="K12" s="42"/>
      <c r="L12" s="42"/>
      <c r="M12" s="42"/>
      <c r="N12" s="43">
        <v>0</v>
      </c>
      <c r="O12" s="42"/>
      <c r="P12" s="42"/>
      <c r="Q12" s="42"/>
      <c r="R12" s="794" t="s">
        <v>6835</v>
      </c>
      <c r="S12" s="758" t="s">
        <v>1908</v>
      </c>
      <c r="T12" s="758" t="s">
        <v>1908</v>
      </c>
      <c r="U12" s="42"/>
      <c r="V12" s="42"/>
      <c r="W12" s="42"/>
      <c r="X12" s="123" t="s">
        <v>252</v>
      </c>
      <c r="Y12" s="42"/>
      <c r="Z12" s="42"/>
      <c r="AA12" s="352"/>
      <c r="AB12" s="42"/>
      <c r="AC12" s="488"/>
    </row>
    <row r="13" spans="1:29" ht="60">
      <c r="A13" s="878" t="e">
        <f>A11+1</f>
        <v>#VALUE!</v>
      </c>
      <c r="B13" s="750" t="s">
        <v>42</v>
      </c>
      <c r="C13" s="534" t="s">
        <v>42</v>
      </c>
      <c r="D13" s="799"/>
      <c r="E13" s="67" t="s">
        <v>1151</v>
      </c>
      <c r="F13" s="67" t="s">
        <v>6836</v>
      </c>
      <c r="H13" s="728" t="s">
        <v>46</v>
      </c>
      <c r="I13" s="67" t="s">
        <v>46</v>
      </c>
      <c r="N13" s="43">
        <v>0</v>
      </c>
      <c r="O13" s="67" t="s">
        <v>1315</v>
      </c>
      <c r="P13" s="67" t="s">
        <v>6829</v>
      </c>
      <c r="R13" s="67" t="s">
        <v>6837</v>
      </c>
      <c r="S13" s="759" t="s">
        <v>6837</v>
      </c>
      <c r="T13" s="720" t="s">
        <v>6838</v>
      </c>
      <c r="X13" s="67" t="s">
        <v>252</v>
      </c>
      <c r="Z13" s="67" t="s">
        <v>6422</v>
      </c>
      <c r="AA13" s="537">
        <v>80</v>
      </c>
    </row>
    <row r="14" spans="1:29" ht="60" customHeight="1">
      <c r="A14" s="535"/>
      <c r="B14" s="371" t="s">
        <v>358</v>
      </c>
      <c r="C14" s="371" t="s">
        <v>358</v>
      </c>
      <c r="D14" s="890" t="s">
        <v>42</v>
      </c>
      <c r="E14" s="479" t="s">
        <v>6839</v>
      </c>
      <c r="F14" s="479" t="s">
        <v>6840</v>
      </c>
      <c r="G14" s="479" t="s">
        <v>6840</v>
      </c>
      <c r="H14" s="41" t="s">
        <v>362</v>
      </c>
      <c r="I14" s="41"/>
      <c r="J14" s="41"/>
      <c r="K14" s="41" t="s">
        <v>1014</v>
      </c>
      <c r="L14" s="41"/>
      <c r="M14" s="41"/>
      <c r="N14" s="41">
        <v>1</v>
      </c>
      <c r="O14" s="41"/>
      <c r="P14" s="41"/>
      <c r="Q14" s="41"/>
      <c r="R14" s="41"/>
      <c r="S14" s="41"/>
      <c r="T14" s="572" t="s">
        <v>1685</v>
      </c>
      <c r="U14" s="41"/>
      <c r="V14" s="41"/>
      <c r="W14" s="41"/>
      <c r="X14" s="765"/>
      <c r="Y14" s="765" t="s">
        <v>6841</v>
      </c>
      <c r="Z14" s="41" t="s">
        <v>6842</v>
      </c>
      <c r="AA14" s="67">
        <v>15</v>
      </c>
    </row>
    <row r="15" spans="1:29" ht="48" customHeight="1">
      <c r="A15" s="510">
        <f t="shared" ref="A15:A24" si="0">A14+1</f>
        <v>1</v>
      </c>
      <c r="B15" s="755" t="s">
        <v>94</v>
      </c>
      <c r="C15" s="508" t="s">
        <v>94</v>
      </c>
      <c r="E15" s="67" t="s">
        <v>1053</v>
      </c>
      <c r="F15" s="67" t="s">
        <v>1054</v>
      </c>
      <c r="G15" s="67" t="s">
        <v>1055</v>
      </c>
      <c r="H15" s="727"/>
      <c r="I15" s="67" t="s">
        <v>1004</v>
      </c>
      <c r="K15" s="68"/>
      <c r="N15" s="43">
        <v>1</v>
      </c>
      <c r="P15" s="487" t="s">
        <v>5152</v>
      </c>
      <c r="Q15" s="66"/>
      <c r="R15" s="67" t="s">
        <v>6843</v>
      </c>
      <c r="S15" s="525" t="s">
        <v>6843</v>
      </c>
      <c r="T15" s="632" t="s">
        <v>6843</v>
      </c>
      <c r="X15" s="67" t="s">
        <v>6830</v>
      </c>
      <c r="AA15" s="488"/>
    </row>
    <row r="16" spans="1:29" ht="72.599999999999994">
      <c r="A16" s="788">
        <f t="shared" si="0"/>
        <v>2</v>
      </c>
      <c r="B16" s="67" t="s">
        <v>263</v>
      </c>
      <c r="C16" s="67" t="s">
        <v>263</v>
      </c>
      <c r="E16" s="67" t="s">
        <v>1164</v>
      </c>
      <c r="F16" s="67" t="s">
        <v>1173</v>
      </c>
      <c r="G16" s="67" t="s">
        <v>1174</v>
      </c>
      <c r="H16" s="727" t="s">
        <v>1167</v>
      </c>
      <c r="I16" s="67" t="s">
        <v>1175</v>
      </c>
      <c r="N16" s="43">
        <v>1</v>
      </c>
      <c r="P16" s="487" t="s">
        <v>5152</v>
      </c>
      <c r="R16" s="67" t="s">
        <v>1138</v>
      </c>
      <c r="S16" s="571" t="s">
        <v>1138</v>
      </c>
      <c r="T16" s="759" t="s">
        <v>6844</v>
      </c>
      <c r="X16" s="67" t="s">
        <v>252</v>
      </c>
      <c r="Y16" s="259"/>
      <c r="Z16" s="839" t="s">
        <v>5900</v>
      </c>
      <c r="AA16" s="537">
        <v>99</v>
      </c>
    </row>
    <row r="17" spans="1:29" ht="36">
      <c r="A17" s="726">
        <f t="shared" si="0"/>
        <v>3</v>
      </c>
      <c r="B17" s="67" t="s">
        <v>180</v>
      </c>
      <c r="C17" s="67" t="s">
        <v>180</v>
      </c>
      <c r="D17" s="553" t="s">
        <v>2594</v>
      </c>
      <c r="E17" s="67" t="s">
        <v>6845</v>
      </c>
      <c r="F17" s="67" t="s">
        <v>6846</v>
      </c>
      <c r="G17" s="67" t="s">
        <v>6847</v>
      </c>
      <c r="H17" s="727"/>
      <c r="I17" s="67" t="s">
        <v>57</v>
      </c>
      <c r="J17" s="67" t="s">
        <v>1039</v>
      </c>
      <c r="K17" s="68">
        <v>45992</v>
      </c>
      <c r="L17" s="487" t="s">
        <v>1014</v>
      </c>
      <c r="N17" s="43">
        <v>2</v>
      </c>
      <c r="P17" s="487" t="s">
        <v>2525</v>
      </c>
      <c r="Q17" s="66"/>
      <c r="R17" s="66" t="s">
        <v>1020</v>
      </c>
      <c r="S17" s="571" t="s">
        <v>6848</v>
      </c>
      <c r="T17" s="571" t="s">
        <v>6848</v>
      </c>
      <c r="X17" s="537" t="s">
        <v>6830</v>
      </c>
      <c r="AA17" s="799"/>
      <c r="AC17" s="488"/>
    </row>
    <row r="18" spans="1:29" ht="48">
      <c r="A18" s="877">
        <f t="shared" si="0"/>
        <v>4</v>
      </c>
      <c r="B18" s="67" t="s">
        <v>263</v>
      </c>
      <c r="C18" s="729" t="s">
        <v>263</v>
      </c>
      <c r="D18" s="730"/>
      <c r="E18" s="730" t="s">
        <v>1164</v>
      </c>
      <c r="F18" s="730" t="s">
        <v>1169</v>
      </c>
      <c r="G18" s="729" t="s">
        <v>1170</v>
      </c>
      <c r="H18" s="731" t="s">
        <v>1167</v>
      </c>
      <c r="I18" s="730" t="s">
        <v>1168</v>
      </c>
      <c r="J18" s="730"/>
      <c r="K18" s="730"/>
      <c r="L18" s="730"/>
      <c r="M18" s="730"/>
      <c r="N18" s="732">
        <v>2</v>
      </c>
      <c r="O18" s="730"/>
      <c r="P18" s="487" t="s">
        <v>5152</v>
      </c>
      <c r="Q18" s="730"/>
      <c r="R18" s="67" t="s">
        <v>1138</v>
      </c>
      <c r="S18" s="571" t="s">
        <v>1138</v>
      </c>
      <c r="T18" s="571" t="s">
        <v>6849</v>
      </c>
      <c r="U18" s="730"/>
      <c r="V18" s="730"/>
      <c r="W18" s="730"/>
      <c r="X18" s="67" t="s">
        <v>252</v>
      </c>
      <c r="Y18" s="790"/>
      <c r="Z18" s="790"/>
      <c r="AA18" s="907"/>
      <c r="AB18" s="729" t="s">
        <v>1775</v>
      </c>
      <c r="AC18" s="488"/>
    </row>
    <row r="19" spans="1:29" ht="60">
      <c r="A19" s="510">
        <f t="shared" si="0"/>
        <v>5</v>
      </c>
      <c r="B19" s="552" t="s">
        <v>6850</v>
      </c>
      <c r="C19" s="488" t="s">
        <v>1196</v>
      </c>
      <c r="D19" s="67" t="s">
        <v>1186</v>
      </c>
      <c r="E19" s="67" t="s">
        <v>1187</v>
      </c>
      <c r="F19" s="67" t="s">
        <v>1197</v>
      </c>
      <c r="G19" s="514" t="s">
        <v>1189</v>
      </c>
      <c r="H19" s="727" t="s">
        <v>607</v>
      </c>
      <c r="I19" s="67" t="s">
        <v>1190</v>
      </c>
      <c r="N19" s="43">
        <v>3</v>
      </c>
      <c r="O19" s="67" t="s">
        <v>1315</v>
      </c>
      <c r="P19" s="67" t="s">
        <v>6829</v>
      </c>
      <c r="R19" s="67" t="s">
        <v>6837</v>
      </c>
      <c r="S19" s="759" t="s">
        <v>6837</v>
      </c>
      <c r="T19" s="759" t="s">
        <v>6844</v>
      </c>
      <c r="X19" s="67" t="s">
        <v>252</v>
      </c>
      <c r="AA19" s="537"/>
      <c r="AC19" s="488"/>
    </row>
    <row r="20" spans="1:29" ht="48">
      <c r="A20" s="42">
        <f t="shared" si="0"/>
        <v>6</v>
      </c>
      <c r="B20" s="552" t="s">
        <v>985</v>
      </c>
      <c r="C20" s="42" t="s">
        <v>985</v>
      </c>
      <c r="D20" s="42"/>
      <c r="E20" s="42" t="s">
        <v>2085</v>
      </c>
      <c r="F20" s="42" t="s">
        <v>2086</v>
      </c>
      <c r="G20" s="42" t="s">
        <v>2087</v>
      </c>
      <c r="H20" s="42" t="s">
        <v>2088</v>
      </c>
      <c r="I20" s="42"/>
      <c r="J20" s="42"/>
      <c r="K20" s="42"/>
      <c r="L20" s="42" t="s">
        <v>1014</v>
      </c>
      <c r="M20" s="42"/>
      <c r="N20" s="43">
        <v>3</v>
      </c>
      <c r="O20" s="42"/>
      <c r="P20" s="42"/>
      <c r="Q20" s="42"/>
      <c r="R20" s="42"/>
      <c r="S20" s="570" t="s">
        <v>6851</v>
      </c>
      <c r="T20" s="594" t="s">
        <v>1699</v>
      </c>
      <c r="U20" s="42"/>
      <c r="V20" s="42"/>
      <c r="W20" s="42"/>
      <c r="X20" s="123" t="s">
        <v>252</v>
      </c>
      <c r="Y20" s="42"/>
      <c r="Z20" s="42" t="s">
        <v>2089</v>
      </c>
      <c r="AA20" s="352"/>
      <c r="AB20" s="42"/>
      <c r="AC20" s="488"/>
    </row>
    <row r="21" spans="1:29" ht="84">
      <c r="A21" s="510">
        <f t="shared" si="0"/>
        <v>7</v>
      </c>
      <c r="B21" s="552" t="s">
        <v>101</v>
      </c>
      <c r="C21" s="67" t="s">
        <v>101</v>
      </c>
      <c r="E21" s="67" t="s">
        <v>197</v>
      </c>
      <c r="F21" s="67" t="s">
        <v>198</v>
      </c>
      <c r="G21" s="67" t="s">
        <v>199</v>
      </c>
      <c r="H21" s="395"/>
      <c r="I21" s="67" t="s">
        <v>104</v>
      </c>
      <c r="K21" s="68"/>
      <c r="M21" s="43">
        <v>12</v>
      </c>
      <c r="N21" s="43">
        <v>3</v>
      </c>
      <c r="P21" s="487" t="s">
        <v>6852</v>
      </c>
      <c r="Q21" s="66"/>
      <c r="R21" s="67" t="s">
        <v>6853</v>
      </c>
      <c r="S21" s="570" t="s">
        <v>1020</v>
      </c>
      <c r="T21" s="525" t="s">
        <v>6854</v>
      </c>
      <c r="X21" s="67" t="s">
        <v>6830</v>
      </c>
      <c r="AA21" s="537"/>
    </row>
    <row r="22" spans="1:29" ht="48">
      <c r="A22" s="42">
        <f t="shared" si="0"/>
        <v>8</v>
      </c>
      <c r="B22" s="552" t="s">
        <v>6850</v>
      </c>
      <c r="C22" s="42" t="s">
        <v>603</v>
      </c>
      <c r="D22" s="42"/>
      <c r="E22" s="42" t="s">
        <v>2114</v>
      </c>
      <c r="F22" s="42" t="s">
        <v>2115</v>
      </c>
      <c r="G22" s="42" t="s">
        <v>2116</v>
      </c>
      <c r="H22" s="42" t="s">
        <v>607</v>
      </c>
      <c r="I22" s="42" t="s">
        <v>608</v>
      </c>
      <c r="J22" s="42"/>
      <c r="K22" s="42"/>
      <c r="L22" s="42" t="s">
        <v>1014</v>
      </c>
      <c r="M22" s="42"/>
      <c r="N22" s="43">
        <v>5</v>
      </c>
      <c r="O22" s="42"/>
      <c r="P22" s="42"/>
      <c r="Q22" s="42"/>
      <c r="R22" s="42" t="s">
        <v>1138</v>
      </c>
      <c r="S22" s="758" t="s">
        <v>1138</v>
      </c>
      <c r="T22" s="758" t="s">
        <v>1685</v>
      </c>
      <c r="U22" s="42"/>
      <c r="V22" s="42"/>
      <c r="W22" s="42"/>
      <c r="X22" s="123" t="s">
        <v>252</v>
      </c>
      <c r="Y22" s="469" t="s">
        <v>2117</v>
      </c>
      <c r="Z22" s="469" t="s">
        <v>2118</v>
      </c>
      <c r="AA22" s="352"/>
      <c r="AB22" s="42"/>
      <c r="AC22" s="488"/>
    </row>
    <row r="23" spans="1:29" ht="116.1">
      <c r="A23" s="510">
        <f t="shared" si="0"/>
        <v>9</v>
      </c>
      <c r="B23" s="557" t="s">
        <v>101</v>
      </c>
      <c r="C23" s="67" t="s">
        <v>101</v>
      </c>
      <c r="E23" s="67" t="s">
        <v>1316</v>
      </c>
      <c r="F23" s="67" t="s">
        <v>1317</v>
      </c>
      <c r="G23" s="67" t="s">
        <v>1318</v>
      </c>
      <c r="H23" s="395"/>
      <c r="I23" s="67" t="s">
        <v>104</v>
      </c>
      <c r="M23" s="43">
        <v>2</v>
      </c>
      <c r="N23" s="43">
        <v>5</v>
      </c>
      <c r="P23" s="487" t="s">
        <v>5152</v>
      </c>
      <c r="R23" s="67" t="s">
        <v>1138</v>
      </c>
      <c r="S23" s="587" t="s">
        <v>1138</v>
      </c>
      <c r="T23" s="571" t="s">
        <v>1685</v>
      </c>
      <c r="X23" s="67" t="s">
        <v>6830</v>
      </c>
      <c r="Y23" s="527" t="s">
        <v>6855</v>
      </c>
      <c r="Z23" s="488"/>
      <c r="AA23" s="537">
        <v>35</v>
      </c>
    </row>
    <row r="24" spans="1:29" ht="159.6">
      <c r="A24" s="42">
        <f t="shared" si="0"/>
        <v>10</v>
      </c>
      <c r="B24" s="557" t="s">
        <v>222</v>
      </c>
      <c r="C24" s="42" t="s">
        <v>2054</v>
      </c>
      <c r="D24" s="42"/>
      <c r="E24" s="42" t="s">
        <v>2061</v>
      </c>
      <c r="F24" s="42" t="s">
        <v>2062</v>
      </c>
      <c r="G24" s="42" t="s">
        <v>2063</v>
      </c>
      <c r="H24" s="42" t="s">
        <v>1708</v>
      </c>
      <c r="I24" s="42"/>
      <c r="J24" s="42"/>
      <c r="K24" s="42"/>
      <c r="L24" s="42"/>
      <c r="M24" s="42">
        <v>3</v>
      </c>
      <c r="N24" s="43">
        <v>5</v>
      </c>
      <c r="O24" s="42"/>
      <c r="P24" s="487" t="s">
        <v>2525</v>
      </c>
      <c r="Q24" s="42"/>
      <c r="R24" s="42" t="s">
        <v>1137</v>
      </c>
      <c r="S24" s="757" t="s">
        <v>1137</v>
      </c>
      <c r="T24" s="663" t="s">
        <v>1685</v>
      </c>
      <c r="U24" s="42"/>
      <c r="V24" s="42"/>
      <c r="W24" s="42"/>
      <c r="X24" s="123" t="s">
        <v>252</v>
      </c>
      <c r="Y24" s="346" t="s">
        <v>6856</v>
      </c>
      <c r="Z24" s="346" t="s">
        <v>6857</v>
      </c>
      <c r="AA24" s="42"/>
      <c r="AB24" s="42"/>
      <c r="AC24" s="488"/>
    </row>
    <row r="25" spans="1:29" ht="108" customHeight="1">
      <c r="B25" s="8" t="s">
        <v>358</v>
      </c>
      <c r="C25" s="8" t="s">
        <v>358</v>
      </c>
      <c r="D25" s="486"/>
      <c r="E25" s="8" t="s">
        <v>1621</v>
      </c>
      <c r="F25" s="8"/>
      <c r="G25" s="8"/>
      <c r="H25" s="486" t="s">
        <v>362</v>
      </c>
      <c r="I25" s="8"/>
      <c r="J25" s="8"/>
      <c r="K25" s="68">
        <v>45989</v>
      </c>
      <c r="L25" s="8" t="s">
        <v>582</v>
      </c>
      <c r="M25" s="8"/>
      <c r="N25" s="269">
        <v>3</v>
      </c>
      <c r="O25" s="8"/>
      <c r="P25" s="8"/>
      <c r="Q25" s="8"/>
      <c r="R25" s="8"/>
      <c r="S25" s="8"/>
      <c r="T25" s="572" t="s">
        <v>1685</v>
      </c>
      <c r="U25" s="9"/>
      <c r="V25" s="9"/>
      <c r="W25" s="9"/>
      <c r="X25" s="131"/>
      <c r="Y25" s="131" t="s">
        <v>1624</v>
      </c>
      <c r="Z25" s="9" t="s">
        <v>1625</v>
      </c>
      <c r="AA25" s="66">
        <v>13</v>
      </c>
    </row>
    <row r="26" spans="1:29" ht="60">
      <c r="A26" s="66" t="s">
        <v>2525</v>
      </c>
      <c r="B26" s="552" t="s">
        <v>1329</v>
      </c>
      <c r="C26" s="552" t="s">
        <v>1285</v>
      </c>
      <c r="E26" s="67" t="s">
        <v>5452</v>
      </c>
      <c r="F26" s="67" t="s">
        <v>5453</v>
      </c>
      <c r="G26" s="67" t="s">
        <v>6858</v>
      </c>
      <c r="H26" s="67" t="s">
        <v>267</v>
      </c>
      <c r="I26" s="67" t="s">
        <v>104</v>
      </c>
      <c r="N26" s="43">
        <v>3</v>
      </c>
      <c r="O26" s="67" t="s">
        <v>6</v>
      </c>
      <c r="P26" s="487" t="s">
        <v>2525</v>
      </c>
      <c r="S26" s="758" t="s">
        <v>1138</v>
      </c>
      <c r="T26" s="759" t="s">
        <v>6844</v>
      </c>
      <c r="X26" s="67" t="s">
        <v>6830</v>
      </c>
    </row>
    <row r="27" spans="1:29" ht="36">
      <c r="A27" s="510" t="e">
        <f t="shared" ref="A27:A35" si="1">A26+1</f>
        <v>#VALUE!</v>
      </c>
      <c r="B27" s="67" t="s">
        <v>180</v>
      </c>
      <c r="C27" s="67" t="s">
        <v>180</v>
      </c>
      <c r="E27" s="67" t="s">
        <v>1224</v>
      </c>
      <c r="F27" s="67" t="s">
        <v>1225</v>
      </c>
      <c r="G27" s="67" t="s">
        <v>1226</v>
      </c>
      <c r="H27" s="727" t="s">
        <v>185</v>
      </c>
      <c r="I27" s="67" t="s">
        <v>185</v>
      </c>
      <c r="N27" s="43">
        <v>4</v>
      </c>
      <c r="P27" s="487" t="s">
        <v>5152</v>
      </c>
      <c r="R27" s="539" t="s">
        <v>1020</v>
      </c>
      <c r="S27" s="570" t="s">
        <v>1020</v>
      </c>
      <c r="T27" s="571" t="s">
        <v>1685</v>
      </c>
      <c r="X27" s="67" t="s">
        <v>252</v>
      </c>
      <c r="Z27" s="67" t="s">
        <v>6859</v>
      </c>
      <c r="AA27" s="67">
        <v>12</v>
      </c>
      <c r="AC27" s="488"/>
    </row>
    <row r="28" spans="1:29" ht="48">
      <c r="A28" s="42" t="e">
        <f t="shared" si="1"/>
        <v>#VALUE!</v>
      </c>
      <c r="B28" s="552" t="s">
        <v>6850</v>
      </c>
      <c r="C28" s="42" t="s">
        <v>603</v>
      </c>
      <c r="D28" s="42"/>
      <c r="E28" s="42" t="s">
        <v>2110</v>
      </c>
      <c r="F28" s="42" t="s">
        <v>2111</v>
      </c>
      <c r="G28" s="42" t="s">
        <v>2112</v>
      </c>
      <c r="H28" s="42" t="s">
        <v>607</v>
      </c>
      <c r="I28" s="42" t="s">
        <v>608</v>
      </c>
      <c r="J28" s="42"/>
      <c r="K28" s="42"/>
      <c r="L28" s="42" t="s">
        <v>1014</v>
      </c>
      <c r="M28" s="42"/>
      <c r="N28" s="43">
        <v>4</v>
      </c>
      <c r="O28" s="42"/>
      <c r="P28" s="42"/>
      <c r="Q28" s="42"/>
      <c r="R28" s="42" t="s">
        <v>1137</v>
      </c>
      <c r="S28" s="758" t="s">
        <v>1138</v>
      </c>
      <c r="T28" s="663" t="s">
        <v>1685</v>
      </c>
      <c r="U28" s="42"/>
      <c r="V28" s="42"/>
      <c r="W28" s="42"/>
      <c r="X28" s="123" t="s">
        <v>252</v>
      </c>
      <c r="Y28" s="42"/>
      <c r="Z28" s="469" t="s">
        <v>2113</v>
      </c>
      <c r="AA28" s="42">
        <v>7</v>
      </c>
      <c r="AB28" s="42" t="s">
        <v>6860</v>
      </c>
      <c r="AC28" s="733"/>
    </row>
    <row r="29" spans="1:29" ht="36">
      <c r="A29" s="510" t="e">
        <f t="shared" si="1"/>
        <v>#VALUE!</v>
      </c>
      <c r="B29" s="67" t="s">
        <v>263</v>
      </c>
      <c r="C29" s="67" t="s">
        <v>263</v>
      </c>
      <c r="E29" s="67" t="s">
        <v>1030</v>
      </c>
      <c r="F29" s="67" t="s">
        <v>1031</v>
      </c>
      <c r="G29" s="67" t="s">
        <v>1032</v>
      </c>
      <c r="H29" s="727"/>
      <c r="I29" s="67" t="s">
        <v>1033</v>
      </c>
      <c r="K29" s="68"/>
      <c r="L29" s="487"/>
      <c r="N29" s="43">
        <v>4</v>
      </c>
      <c r="P29" s="487" t="s">
        <v>5152</v>
      </c>
      <c r="Q29" s="66"/>
      <c r="R29" s="67" t="s">
        <v>1137</v>
      </c>
      <c r="S29" s="570" t="s">
        <v>1137</v>
      </c>
      <c r="T29" s="525" t="s">
        <v>6861</v>
      </c>
      <c r="X29" s="67" t="s">
        <v>6830</v>
      </c>
      <c r="AC29" s="488"/>
    </row>
    <row r="30" spans="1:29" ht="60">
      <c r="A30" s="726" t="e">
        <f t="shared" si="1"/>
        <v>#VALUE!</v>
      </c>
      <c r="B30" s="552" t="s">
        <v>30</v>
      </c>
      <c r="C30" s="67" t="s">
        <v>30</v>
      </c>
      <c r="D30" s="553"/>
      <c r="E30" s="67" t="s">
        <v>6862</v>
      </c>
      <c r="F30" s="67" t="s">
        <v>6645</v>
      </c>
      <c r="G30" s="67" t="s">
        <v>6644</v>
      </c>
      <c r="H30" s="727"/>
      <c r="I30" s="67" t="s">
        <v>4252</v>
      </c>
      <c r="J30" s="67" t="s">
        <v>1039</v>
      </c>
      <c r="K30" s="68">
        <v>45992</v>
      </c>
      <c r="L30" s="487" t="s">
        <v>1014</v>
      </c>
      <c r="N30" s="43">
        <v>5</v>
      </c>
      <c r="P30" s="487" t="s">
        <v>2525</v>
      </c>
      <c r="Q30" s="487"/>
      <c r="R30" s="67" t="s">
        <v>1020</v>
      </c>
      <c r="S30" s="570" t="s">
        <v>1020</v>
      </c>
      <c r="T30" s="525" t="s">
        <v>6863</v>
      </c>
      <c r="X30" s="67" t="s">
        <v>6830</v>
      </c>
      <c r="Y30" s="259"/>
      <c r="Z30" s="259"/>
      <c r="AB30" s="67" t="s">
        <v>6864</v>
      </c>
      <c r="AC30" s="488"/>
    </row>
    <row r="31" spans="1:29" ht="48">
      <c r="A31" s="42" t="e">
        <f t="shared" si="1"/>
        <v>#VALUE!</v>
      </c>
      <c r="B31" s="552" t="s">
        <v>6850</v>
      </c>
      <c r="C31" s="42" t="s">
        <v>603</v>
      </c>
      <c r="D31" s="42"/>
      <c r="E31" s="42" t="s">
        <v>2119</v>
      </c>
      <c r="F31" s="42" t="s">
        <v>2120</v>
      </c>
      <c r="G31" s="42" t="s">
        <v>2121</v>
      </c>
      <c r="H31" s="42" t="s">
        <v>607</v>
      </c>
      <c r="I31" s="42" t="s">
        <v>608</v>
      </c>
      <c r="J31" s="42"/>
      <c r="K31" s="42"/>
      <c r="L31" s="42" t="s">
        <v>1014</v>
      </c>
      <c r="M31" s="42"/>
      <c r="N31" s="43">
        <v>6</v>
      </c>
      <c r="O31" s="42"/>
      <c r="P31" s="42"/>
      <c r="Q31" s="42"/>
      <c r="R31" s="42" t="s">
        <v>1138</v>
      </c>
      <c r="S31" s="758" t="s">
        <v>1138</v>
      </c>
      <c r="T31" s="758" t="s">
        <v>1685</v>
      </c>
      <c r="U31" s="42"/>
      <c r="V31" s="42"/>
      <c r="W31" s="42"/>
      <c r="X31" s="778" t="s">
        <v>252</v>
      </c>
      <c r="Y31" s="469" t="s">
        <v>2122</v>
      </c>
      <c r="Z31" s="469" t="s">
        <v>2123</v>
      </c>
      <c r="AA31" s="459"/>
      <c r="AB31" s="42"/>
      <c r="AC31" s="488"/>
    </row>
    <row r="32" spans="1:29" ht="60">
      <c r="A32" s="510" t="e">
        <f t="shared" si="1"/>
        <v>#VALUE!</v>
      </c>
      <c r="B32" s="552" t="s">
        <v>94</v>
      </c>
      <c r="C32" s="67" t="s">
        <v>1153</v>
      </c>
      <c r="D32" s="67" t="s">
        <v>1154</v>
      </c>
      <c r="E32" s="67" t="s">
        <v>1155</v>
      </c>
      <c r="F32" s="67" t="s">
        <v>1156</v>
      </c>
      <c r="G32" s="67" t="s">
        <v>1157</v>
      </c>
      <c r="H32" s="727" t="s">
        <v>46</v>
      </c>
      <c r="I32" s="67" t="s">
        <v>1158</v>
      </c>
      <c r="N32" s="43">
        <v>6</v>
      </c>
      <c r="P32" s="487" t="s">
        <v>5152</v>
      </c>
      <c r="R32" s="67" t="s">
        <v>6865</v>
      </c>
      <c r="S32" s="569" t="s">
        <v>6865</v>
      </c>
      <c r="T32" s="569" t="s">
        <v>6865</v>
      </c>
      <c r="X32" s="67" t="s">
        <v>252</v>
      </c>
      <c r="Y32" s="508"/>
      <c r="Z32" s="508"/>
      <c r="AC32" s="488"/>
    </row>
    <row r="33" spans="1:29" s="488" customFormat="1" ht="36">
      <c r="A33" s="510" t="e">
        <f t="shared" si="1"/>
        <v>#VALUE!</v>
      </c>
      <c r="B33" s="552" t="s">
        <v>42</v>
      </c>
      <c r="C33" s="67" t="s">
        <v>6207</v>
      </c>
      <c r="D33" s="67" t="s">
        <v>1285</v>
      </c>
      <c r="E33" s="67" t="s">
        <v>1286</v>
      </c>
      <c r="F33" s="67" t="s">
        <v>1287</v>
      </c>
      <c r="G33" s="67"/>
      <c r="H33" s="727" t="s">
        <v>267</v>
      </c>
      <c r="I33" s="67" t="s">
        <v>1281</v>
      </c>
      <c r="J33" s="67"/>
      <c r="K33" s="67"/>
      <c r="L33" s="67"/>
      <c r="M33" s="43"/>
      <c r="N33" s="43">
        <v>6</v>
      </c>
      <c r="O33" s="67"/>
      <c r="P33" s="487" t="s">
        <v>5152</v>
      </c>
      <c r="Q33" s="67"/>
      <c r="R33" s="67" t="s">
        <v>6866</v>
      </c>
      <c r="S33" s="525" t="s">
        <v>6867</v>
      </c>
      <c r="T33" s="525" t="s">
        <v>6867</v>
      </c>
      <c r="U33" s="67"/>
      <c r="V33" s="67"/>
      <c r="W33" s="67"/>
      <c r="X33" s="67" t="s">
        <v>252</v>
      </c>
      <c r="Y33" s="67"/>
      <c r="Z33" s="67"/>
      <c r="AA33" s="67"/>
      <c r="AB33" s="67"/>
    </row>
    <row r="34" spans="1:29" s="488" customFormat="1" ht="120">
      <c r="A34" s="42" t="e">
        <f t="shared" si="1"/>
        <v>#VALUE!</v>
      </c>
      <c r="B34" s="67" t="s">
        <v>1088</v>
      </c>
      <c r="C34" s="42" t="s">
        <v>1259</v>
      </c>
      <c r="D34" s="42"/>
      <c r="E34" s="119" t="s">
        <v>1985</v>
      </c>
      <c r="F34" s="42" t="s">
        <v>1986</v>
      </c>
      <c r="G34" s="119" t="s">
        <v>1987</v>
      </c>
      <c r="H34" s="42" t="s">
        <v>293</v>
      </c>
      <c r="I34" s="42" t="s">
        <v>293</v>
      </c>
      <c r="J34" s="42"/>
      <c r="K34" s="42"/>
      <c r="L34" s="42" t="s">
        <v>1014</v>
      </c>
      <c r="M34" s="42"/>
      <c r="N34" s="43">
        <v>33</v>
      </c>
      <c r="O34" s="42"/>
      <c r="P34" s="42"/>
      <c r="Q34" s="42"/>
      <c r="R34" s="42"/>
      <c r="S34" s="570" t="s">
        <v>6851</v>
      </c>
      <c r="T34" s="570" t="s">
        <v>1020</v>
      </c>
      <c r="U34" s="42"/>
      <c r="V34" s="42"/>
      <c r="W34" s="42"/>
      <c r="X34" s="123" t="s">
        <v>252</v>
      </c>
      <c r="Y34" s="469" t="s">
        <v>1988</v>
      </c>
      <c r="Z34" s="42" t="s">
        <v>1989</v>
      </c>
      <c r="AA34" s="42"/>
      <c r="AB34" s="42" t="s">
        <v>1945</v>
      </c>
    </row>
    <row r="35" spans="1:29" s="488" customFormat="1" ht="48">
      <c r="A35" s="42" t="e">
        <f t="shared" si="1"/>
        <v>#VALUE!</v>
      </c>
      <c r="B35" s="552" t="s">
        <v>985</v>
      </c>
      <c r="C35" s="42" t="s">
        <v>1948</v>
      </c>
      <c r="D35" s="42"/>
      <c r="E35" s="119" t="s">
        <v>2040</v>
      </c>
      <c r="F35" s="42" t="s">
        <v>2041</v>
      </c>
      <c r="G35" s="42"/>
      <c r="H35" s="42" t="s">
        <v>217</v>
      </c>
      <c r="I35" s="42"/>
      <c r="J35" s="42"/>
      <c r="K35" s="42"/>
      <c r="L35" s="42" t="s">
        <v>1014</v>
      </c>
      <c r="M35" s="42"/>
      <c r="N35" s="43">
        <v>41</v>
      </c>
      <c r="O35" s="42"/>
      <c r="P35" s="42"/>
      <c r="Q35" s="42"/>
      <c r="R35" s="42"/>
      <c r="S35" s="570" t="s">
        <v>6851</v>
      </c>
      <c r="T35" s="594" t="s">
        <v>1699</v>
      </c>
      <c r="U35" s="42"/>
      <c r="V35" s="42"/>
      <c r="W35" s="42"/>
      <c r="X35" s="123" t="s">
        <v>252</v>
      </c>
      <c r="Y35" s="42"/>
      <c r="Z35" s="41" t="s">
        <v>6868</v>
      </c>
      <c r="AA35" s="42"/>
      <c r="AB35" s="42"/>
    </row>
    <row r="36" spans="1:29" s="488" customFormat="1" ht="144.94999999999999">
      <c r="A36" s="66"/>
      <c r="B36" s="552" t="s">
        <v>94</v>
      </c>
      <c r="C36" s="67" t="s">
        <v>94</v>
      </c>
      <c r="D36" s="42" t="s">
        <v>247</v>
      </c>
      <c r="E36" s="67" t="s">
        <v>248</v>
      </c>
      <c r="F36" s="67" t="s">
        <v>249</v>
      </c>
      <c r="G36" s="67" t="s">
        <v>250</v>
      </c>
      <c r="H36" s="42" t="s">
        <v>251</v>
      </c>
      <c r="I36" s="67" t="s">
        <v>1202</v>
      </c>
      <c r="J36" s="67"/>
      <c r="K36" s="68">
        <v>45989</v>
      </c>
      <c r="L36" s="67" t="s">
        <v>582</v>
      </c>
      <c r="M36" s="43"/>
      <c r="N36" s="43">
        <v>0</v>
      </c>
      <c r="O36" s="67" t="s">
        <v>1136</v>
      </c>
      <c r="P36" s="487"/>
      <c r="Q36" s="67"/>
      <c r="R36" s="67" t="s">
        <v>6837</v>
      </c>
      <c r="S36" s="760" t="s">
        <v>6837</v>
      </c>
      <c r="T36" s="571" t="s">
        <v>1685</v>
      </c>
      <c r="U36" s="67"/>
      <c r="V36" s="67"/>
      <c r="W36" s="67"/>
      <c r="X36" s="67"/>
      <c r="Y36" s="529" t="s">
        <v>1474</v>
      </c>
      <c r="Z36" s="686" t="s">
        <v>1789</v>
      </c>
      <c r="AA36" s="525">
        <v>14</v>
      </c>
      <c r="AB36" s="67"/>
      <c r="AC36" s="485"/>
    </row>
    <row r="37" spans="1:29" s="488" customFormat="1" ht="108">
      <c r="A37" s="510">
        <f>A36+1</f>
        <v>1</v>
      </c>
      <c r="B37" s="552" t="s">
        <v>985</v>
      </c>
      <c r="C37" s="67" t="s">
        <v>985</v>
      </c>
      <c r="D37" s="67"/>
      <c r="E37" s="119" t="s">
        <v>1915</v>
      </c>
      <c r="F37" s="42" t="s">
        <v>1916</v>
      </c>
      <c r="G37" s="67" t="s">
        <v>6869</v>
      </c>
      <c r="H37" s="727" t="s">
        <v>1580</v>
      </c>
      <c r="I37" s="67" t="s">
        <v>1580</v>
      </c>
      <c r="J37" s="67"/>
      <c r="K37" s="67"/>
      <c r="L37" s="67" t="s">
        <v>582</v>
      </c>
      <c r="M37" s="43"/>
      <c r="N37" s="43">
        <v>0</v>
      </c>
      <c r="O37" s="67"/>
      <c r="P37" s="487" t="s">
        <v>5152</v>
      </c>
      <c r="Q37" s="67"/>
      <c r="R37" s="67" t="s">
        <v>582</v>
      </c>
      <c r="S37" s="570" t="s">
        <v>1908</v>
      </c>
      <c r="T37" s="758" t="s">
        <v>1908</v>
      </c>
      <c r="U37" s="67"/>
      <c r="V37" s="67"/>
      <c r="W37" s="67"/>
      <c r="X37" s="67" t="s">
        <v>252</v>
      </c>
      <c r="Y37" s="67"/>
      <c r="Z37" s="67" t="s">
        <v>1907</v>
      </c>
      <c r="AA37" s="67">
        <v>17</v>
      </c>
      <c r="AB37" s="67"/>
    </row>
    <row r="38" spans="1:29" s="488" customFormat="1" ht="60">
      <c r="A38" s="511"/>
      <c r="B38" s="552" t="s">
        <v>101</v>
      </c>
      <c r="C38" s="67" t="s">
        <v>101</v>
      </c>
      <c r="D38" s="42"/>
      <c r="E38" s="67" t="s">
        <v>130</v>
      </c>
      <c r="F38" s="67" t="s">
        <v>131</v>
      </c>
      <c r="G38" s="67" t="s">
        <v>132</v>
      </c>
      <c r="H38" s="42"/>
      <c r="I38" s="67" t="s">
        <v>104</v>
      </c>
      <c r="J38" s="67"/>
      <c r="K38" s="470"/>
      <c r="L38" s="67"/>
      <c r="M38" s="43">
        <v>0</v>
      </c>
      <c r="N38" s="43">
        <v>0</v>
      </c>
      <c r="O38" s="67"/>
      <c r="P38" s="487"/>
      <c r="Q38" s="67"/>
      <c r="R38" s="67"/>
      <c r="S38" s="570" t="s">
        <v>1020</v>
      </c>
      <c r="T38" s="571" t="s">
        <v>6870</v>
      </c>
      <c r="U38" s="67"/>
      <c r="V38" s="67"/>
      <c r="W38" s="67"/>
      <c r="X38" s="67"/>
      <c r="Y38" s="67"/>
      <c r="Z38" s="67" t="s">
        <v>6871</v>
      </c>
      <c r="AA38" s="537">
        <v>32</v>
      </c>
      <c r="AB38" s="67" t="s">
        <v>6872</v>
      </c>
      <c r="AC38" s="485"/>
    </row>
    <row r="39" spans="1:29" s="488" customFormat="1" ht="36" customHeight="1">
      <c r="A39" s="42">
        <f>A38+1</f>
        <v>1</v>
      </c>
      <c r="B39" s="67" t="s">
        <v>1088</v>
      </c>
      <c r="C39" s="42" t="s">
        <v>526</v>
      </c>
      <c r="D39" s="42"/>
      <c r="E39" s="42" t="s">
        <v>1919</v>
      </c>
      <c r="F39" s="42" t="s">
        <v>2107</v>
      </c>
      <c r="G39" s="42" t="s">
        <v>2107</v>
      </c>
      <c r="H39" s="42" t="s">
        <v>1580</v>
      </c>
      <c r="I39" s="42" t="s">
        <v>1550</v>
      </c>
      <c r="J39" s="42"/>
      <c r="K39" s="42"/>
      <c r="L39" s="42" t="s">
        <v>1014</v>
      </c>
      <c r="M39" s="42"/>
      <c r="N39" s="43">
        <v>1</v>
      </c>
      <c r="O39" s="42"/>
      <c r="P39" s="42"/>
      <c r="Q39" s="42"/>
      <c r="R39" s="45"/>
      <c r="S39" s="570" t="s">
        <v>6851</v>
      </c>
      <c r="T39" s="594" t="s">
        <v>1699</v>
      </c>
      <c r="U39" s="42"/>
      <c r="V39" s="42"/>
      <c r="W39" s="42"/>
      <c r="X39" s="123" t="s">
        <v>252</v>
      </c>
      <c r="Y39" s="42" t="s">
        <v>2108</v>
      </c>
      <c r="Z39" s="42" t="s">
        <v>2109</v>
      </c>
      <c r="AA39" s="352"/>
      <c r="AB39" s="42" t="s">
        <v>1994</v>
      </c>
    </row>
    <row r="40" spans="1:29" s="488" customFormat="1" ht="48" customHeight="1">
      <c r="A40" s="726">
        <f>A39+1</f>
        <v>2</v>
      </c>
      <c r="B40" s="552" t="s">
        <v>222</v>
      </c>
      <c r="C40" s="67" t="s">
        <v>222</v>
      </c>
      <c r="D40" s="553"/>
      <c r="E40" s="67" t="s">
        <v>6873</v>
      </c>
      <c r="F40" s="67" t="s">
        <v>6874</v>
      </c>
      <c r="G40" s="67" t="s">
        <v>6875</v>
      </c>
      <c r="H40" s="727"/>
      <c r="I40" s="67" t="s">
        <v>4252</v>
      </c>
      <c r="J40" s="67" t="s">
        <v>1039</v>
      </c>
      <c r="K40" s="68">
        <v>45992</v>
      </c>
      <c r="L40" s="487" t="s">
        <v>1014</v>
      </c>
      <c r="M40" s="43"/>
      <c r="N40" s="43">
        <v>3</v>
      </c>
      <c r="O40" s="67"/>
      <c r="P40" s="487" t="s">
        <v>2525</v>
      </c>
      <c r="Q40" s="67"/>
      <c r="R40" s="67" t="s">
        <v>1020</v>
      </c>
      <c r="S40" s="525" t="s">
        <v>6876</v>
      </c>
      <c r="T40" s="525" t="s">
        <v>6876</v>
      </c>
      <c r="U40" s="67"/>
      <c r="V40" s="67" t="s">
        <v>1710</v>
      </c>
      <c r="W40" s="67"/>
      <c r="X40" s="67" t="s">
        <v>6830</v>
      </c>
      <c r="Y40" s="259"/>
      <c r="Z40" s="67"/>
      <c r="AA40" s="537"/>
      <c r="AB40" s="67" t="s">
        <v>6877</v>
      </c>
    </row>
    <row r="41" spans="1:29" s="488" customFormat="1" ht="217.5">
      <c r="A41" s="42">
        <f>A40+1</f>
        <v>3</v>
      </c>
      <c r="B41" s="552" t="s">
        <v>222</v>
      </c>
      <c r="C41" s="42" t="s">
        <v>2054</v>
      </c>
      <c r="D41" s="42"/>
      <c r="E41" s="42" t="s">
        <v>2058</v>
      </c>
      <c r="F41" s="42" t="s">
        <v>2059</v>
      </c>
      <c r="G41" s="751" t="s">
        <v>6878</v>
      </c>
      <c r="H41" s="42" t="s">
        <v>1708</v>
      </c>
      <c r="I41" s="42"/>
      <c r="J41" s="42"/>
      <c r="K41" s="42"/>
      <c r="L41" s="42"/>
      <c r="M41" s="42">
        <v>2</v>
      </c>
      <c r="N41" s="43">
        <v>4</v>
      </c>
      <c r="O41" s="42"/>
      <c r="P41" s="487" t="s">
        <v>2525</v>
      </c>
      <c r="Q41" s="42"/>
      <c r="R41" s="42" t="s">
        <v>1137</v>
      </c>
      <c r="S41" s="757" t="s">
        <v>1020</v>
      </c>
      <c r="T41" s="758" t="s">
        <v>1685</v>
      </c>
      <c r="U41" s="42"/>
      <c r="V41" s="42"/>
      <c r="W41" s="42"/>
      <c r="X41" s="778" t="s">
        <v>252</v>
      </c>
      <c r="Y41" s="346" t="s">
        <v>6879</v>
      </c>
      <c r="Z41" s="346" t="s">
        <v>6880</v>
      </c>
      <c r="AA41" s="459"/>
      <c r="AB41" s="42"/>
    </row>
    <row r="42" spans="1:29" s="488" customFormat="1" ht="48">
      <c r="A42" s="66" t="s">
        <v>2525</v>
      </c>
      <c r="B42" s="552" t="s">
        <v>101</v>
      </c>
      <c r="C42" s="67" t="s">
        <v>101</v>
      </c>
      <c r="D42" s="67"/>
      <c r="E42" s="67" t="s">
        <v>6881</v>
      </c>
      <c r="F42" s="67" t="s">
        <v>1272</v>
      </c>
      <c r="G42" s="67" t="s">
        <v>6882</v>
      </c>
      <c r="H42" s="67"/>
      <c r="I42" s="67"/>
      <c r="J42" s="67"/>
      <c r="K42" s="67"/>
      <c r="L42" s="67"/>
      <c r="M42" s="43"/>
      <c r="N42" s="43">
        <v>4</v>
      </c>
      <c r="O42" s="67"/>
      <c r="P42" s="487"/>
      <c r="Q42" s="67"/>
      <c r="R42" s="67"/>
      <c r="S42" s="570" t="s">
        <v>1020</v>
      </c>
      <c r="T42" s="570" t="s">
        <v>1699</v>
      </c>
      <c r="U42" s="67"/>
      <c r="V42" s="67"/>
      <c r="W42" s="67"/>
      <c r="X42" s="67" t="s">
        <v>6830</v>
      </c>
      <c r="Y42" s="508"/>
      <c r="Z42" s="508"/>
      <c r="AA42" s="67"/>
      <c r="AB42" s="67"/>
      <c r="AC42" s="485"/>
    </row>
    <row r="43" spans="1:29" s="488" customFormat="1" ht="60" customHeight="1">
      <c r="A43" s="42" t="e">
        <f t="shared" ref="A43:A51" si="2">A42+1</f>
        <v>#VALUE!</v>
      </c>
      <c r="B43" s="552" t="s">
        <v>94</v>
      </c>
      <c r="C43" s="42" t="s">
        <v>94</v>
      </c>
      <c r="D43" s="42"/>
      <c r="E43" s="42" t="s">
        <v>2023</v>
      </c>
      <c r="F43" s="42" t="s">
        <v>2024</v>
      </c>
      <c r="G43" s="42" t="s">
        <v>2025</v>
      </c>
      <c r="H43" s="42" t="s">
        <v>251</v>
      </c>
      <c r="I43" s="42" t="s">
        <v>252</v>
      </c>
      <c r="J43" s="42"/>
      <c r="K43" s="42"/>
      <c r="L43" s="42" t="s">
        <v>1014</v>
      </c>
      <c r="M43" s="42"/>
      <c r="N43" s="43">
        <v>7</v>
      </c>
      <c r="O43" s="42"/>
      <c r="P43" s="42"/>
      <c r="Q43" s="42"/>
      <c r="R43" s="42" t="s">
        <v>1020</v>
      </c>
      <c r="S43" s="758" t="s">
        <v>1138</v>
      </c>
      <c r="T43" s="758" t="s">
        <v>1685</v>
      </c>
      <c r="U43" s="42"/>
      <c r="V43" s="42"/>
      <c r="W43" s="42"/>
      <c r="X43" s="123" t="s">
        <v>252</v>
      </c>
      <c r="Y43" s="45"/>
      <c r="Z43" s="45"/>
      <c r="AA43" s="352">
        <v>20</v>
      </c>
      <c r="AB43" s="42"/>
    </row>
    <row r="44" spans="1:29" s="488" customFormat="1" ht="84">
      <c r="A44" s="510" t="e">
        <f t="shared" si="2"/>
        <v>#VALUE!</v>
      </c>
      <c r="B44" s="552" t="s">
        <v>101</v>
      </c>
      <c r="C44" s="67" t="s">
        <v>101</v>
      </c>
      <c r="D44" s="67" t="s">
        <v>1270</v>
      </c>
      <c r="E44" s="67" t="s">
        <v>1274</v>
      </c>
      <c r="F44" s="67" t="s">
        <v>1275</v>
      </c>
      <c r="G44" s="67" t="s">
        <v>1276</v>
      </c>
      <c r="H44" s="395" t="s">
        <v>3264</v>
      </c>
      <c r="I44" s="67" t="s">
        <v>1219</v>
      </c>
      <c r="J44" s="67"/>
      <c r="K44" s="67"/>
      <c r="L44" s="67"/>
      <c r="M44" s="43">
        <v>4</v>
      </c>
      <c r="N44" s="43">
        <v>22</v>
      </c>
      <c r="O44" s="67"/>
      <c r="P44" s="487" t="s">
        <v>5152</v>
      </c>
      <c r="Q44" s="67"/>
      <c r="R44" s="67" t="s">
        <v>6883</v>
      </c>
      <c r="S44" s="570" t="s">
        <v>1020</v>
      </c>
      <c r="T44" s="797" t="s">
        <v>6854</v>
      </c>
      <c r="U44" s="67"/>
      <c r="V44" s="67"/>
      <c r="W44" s="67"/>
      <c r="X44" s="67" t="s">
        <v>252</v>
      </c>
      <c r="AA44" s="537"/>
      <c r="AB44" s="67"/>
      <c r="AC44" s="485"/>
    </row>
    <row r="45" spans="1:29" s="488" customFormat="1" ht="48">
      <c r="A45" s="510" t="e">
        <f t="shared" si="2"/>
        <v>#VALUE!</v>
      </c>
      <c r="B45" s="552" t="s">
        <v>985</v>
      </c>
      <c r="C45" s="67" t="s">
        <v>410</v>
      </c>
      <c r="D45" s="67"/>
      <c r="E45" s="67" t="s">
        <v>553</v>
      </c>
      <c r="F45" s="67" t="s">
        <v>554</v>
      </c>
      <c r="G45" s="67"/>
      <c r="H45" s="727" t="s">
        <v>555</v>
      </c>
      <c r="I45" s="67"/>
      <c r="J45" s="67"/>
      <c r="K45" s="67"/>
      <c r="L45" s="67"/>
      <c r="M45" s="43"/>
      <c r="N45" s="43">
        <v>43</v>
      </c>
      <c r="O45" s="67"/>
      <c r="P45" s="487" t="s">
        <v>5152</v>
      </c>
      <c r="Q45" s="67"/>
      <c r="R45" s="67"/>
      <c r="S45" s="570" t="s">
        <v>6851</v>
      </c>
      <c r="T45" s="525" t="s">
        <v>6861</v>
      </c>
      <c r="U45" s="67"/>
      <c r="V45" s="67"/>
      <c r="W45" s="67"/>
      <c r="X45" s="537" t="s">
        <v>252</v>
      </c>
      <c r="Y45" s="67"/>
      <c r="Z45" s="41" t="s">
        <v>1531</v>
      </c>
      <c r="AA45" s="799"/>
      <c r="AB45" s="67"/>
    </row>
    <row r="46" spans="1:29" s="488" customFormat="1" ht="24">
      <c r="A46" s="511" t="e">
        <f t="shared" si="2"/>
        <v>#VALUE!</v>
      </c>
      <c r="B46" s="745" t="s">
        <v>30</v>
      </c>
      <c r="C46" s="746" t="s">
        <v>1000</v>
      </c>
      <c r="D46" s="746"/>
      <c r="E46" s="746" t="s">
        <v>1133</v>
      </c>
      <c r="F46" s="746" t="s">
        <v>1134</v>
      </c>
      <c r="G46" s="746" t="s">
        <v>1135</v>
      </c>
      <c r="H46" s="746"/>
      <c r="I46" s="746" t="s">
        <v>57</v>
      </c>
      <c r="J46" s="746"/>
      <c r="K46" s="746"/>
      <c r="L46" s="746"/>
      <c r="M46" s="747"/>
      <c r="N46" s="747">
        <v>0</v>
      </c>
      <c r="O46" s="746" t="s">
        <v>1315</v>
      </c>
      <c r="P46" s="746" t="s">
        <v>6829</v>
      </c>
      <c r="Q46" s="746"/>
      <c r="R46" s="746" t="s">
        <v>6837</v>
      </c>
      <c r="S46" s="759" t="s">
        <v>6837</v>
      </c>
      <c r="T46" s="571" t="s">
        <v>1685</v>
      </c>
      <c r="U46" s="746"/>
      <c r="V46" s="746"/>
      <c r="W46" s="746"/>
      <c r="X46" s="746" t="s">
        <v>6830</v>
      </c>
      <c r="Y46" s="885"/>
      <c r="Z46" s="885" t="s">
        <v>1668</v>
      </c>
      <c r="AA46" s="882"/>
      <c r="AB46" s="746"/>
      <c r="AC46" s="485" t="e">
        <f>VLOOKUP(Z46,#REF!,1,0)</f>
        <v>#REF!</v>
      </c>
    </row>
    <row r="47" spans="1:29" s="488" customFormat="1" ht="36">
      <c r="A47" s="511" t="e">
        <f t="shared" si="2"/>
        <v>#VALUE!</v>
      </c>
      <c r="B47" s="745" t="s">
        <v>30</v>
      </c>
      <c r="C47" s="746" t="s">
        <v>1000</v>
      </c>
      <c r="D47" s="746"/>
      <c r="E47" s="746" t="s">
        <v>1097</v>
      </c>
      <c r="F47" s="746" t="s">
        <v>1098</v>
      </c>
      <c r="G47" s="746" t="s">
        <v>1099</v>
      </c>
      <c r="H47" s="746"/>
      <c r="I47" s="746" t="s">
        <v>1100</v>
      </c>
      <c r="J47" s="746"/>
      <c r="K47" s="746"/>
      <c r="L47" s="746"/>
      <c r="M47" s="747"/>
      <c r="N47" s="747">
        <v>0</v>
      </c>
      <c r="O47" s="746"/>
      <c r="P47" s="748" t="s">
        <v>5152</v>
      </c>
      <c r="Q47" s="746"/>
      <c r="R47" s="746" t="s">
        <v>6837</v>
      </c>
      <c r="S47" s="571" t="s">
        <v>6884</v>
      </c>
      <c r="T47" s="571" t="s">
        <v>6884</v>
      </c>
      <c r="U47" s="746"/>
      <c r="V47" s="746"/>
      <c r="W47" s="746"/>
      <c r="X47" s="746" t="s">
        <v>6830</v>
      </c>
      <c r="Y47" s="746"/>
      <c r="Z47" s="746"/>
      <c r="AA47" s="746"/>
      <c r="AB47" s="746"/>
      <c r="AC47" s="485"/>
    </row>
    <row r="48" spans="1:29" s="488" customFormat="1" ht="60" customHeight="1">
      <c r="A48" s="510" t="e">
        <f t="shared" si="2"/>
        <v>#VALUE!</v>
      </c>
      <c r="B48" s="552" t="s">
        <v>42</v>
      </c>
      <c r="C48" s="67" t="s">
        <v>42</v>
      </c>
      <c r="D48" s="67"/>
      <c r="E48" s="67" t="s">
        <v>637</v>
      </c>
      <c r="F48" s="67" t="s">
        <v>638</v>
      </c>
      <c r="G48" s="67"/>
      <c r="H48" s="727" t="s">
        <v>46</v>
      </c>
      <c r="I48" s="67"/>
      <c r="J48" s="67"/>
      <c r="K48" s="67"/>
      <c r="L48" s="67"/>
      <c r="M48" s="43"/>
      <c r="N48" s="43">
        <v>3</v>
      </c>
      <c r="O48" s="67"/>
      <c r="P48" s="487" t="s">
        <v>5152</v>
      </c>
      <c r="Q48" s="67"/>
      <c r="R48" s="67" t="s">
        <v>6885</v>
      </c>
      <c r="S48" s="525" t="s">
        <v>6885</v>
      </c>
      <c r="T48" s="525" t="s">
        <v>6885</v>
      </c>
      <c r="U48" s="67"/>
      <c r="V48" s="67"/>
      <c r="W48" s="67"/>
      <c r="X48" s="67" t="s">
        <v>252</v>
      </c>
      <c r="Y48" s="67"/>
      <c r="Z48" s="67"/>
      <c r="AA48" s="67"/>
      <c r="AB48" s="67"/>
    </row>
    <row r="49" spans="1:29" s="488" customFormat="1" ht="60" customHeight="1">
      <c r="A49" s="510" t="e">
        <f t="shared" si="2"/>
        <v>#VALUE!</v>
      </c>
      <c r="B49" s="552" t="s">
        <v>42</v>
      </c>
      <c r="C49" s="67" t="s">
        <v>6207</v>
      </c>
      <c r="D49" s="67" t="s">
        <v>101</v>
      </c>
      <c r="E49" s="67" t="s">
        <v>1278</v>
      </c>
      <c r="F49" s="67" t="s">
        <v>1279</v>
      </c>
      <c r="G49" s="67" t="s">
        <v>1280</v>
      </c>
      <c r="H49" s="727" t="s">
        <v>267</v>
      </c>
      <c r="I49" s="67" t="s">
        <v>1281</v>
      </c>
      <c r="J49" s="67"/>
      <c r="K49" s="67"/>
      <c r="L49" s="67"/>
      <c r="M49" s="43"/>
      <c r="N49" s="43">
        <v>4</v>
      </c>
      <c r="O49" s="67"/>
      <c r="P49" s="487" t="s">
        <v>5152</v>
      </c>
      <c r="Q49" s="67"/>
      <c r="R49" s="42" t="s">
        <v>1020</v>
      </c>
      <c r="S49" s="570" t="s">
        <v>6851</v>
      </c>
      <c r="T49" s="525" t="s">
        <v>6886</v>
      </c>
      <c r="U49" s="67"/>
      <c r="V49" s="67"/>
      <c r="W49" s="67"/>
      <c r="X49" s="67" t="s">
        <v>252</v>
      </c>
      <c r="Y49" s="67"/>
      <c r="Z49" s="67"/>
      <c r="AA49" s="67"/>
      <c r="AB49" s="67"/>
    </row>
    <row r="50" spans="1:29" s="488" customFormat="1" ht="48">
      <c r="A50" s="510" t="e">
        <f t="shared" si="2"/>
        <v>#VALUE!</v>
      </c>
      <c r="B50" s="741" t="s">
        <v>30</v>
      </c>
      <c r="C50" s="525" t="s">
        <v>68</v>
      </c>
      <c r="D50" s="525"/>
      <c r="E50" s="525" t="s">
        <v>1198</v>
      </c>
      <c r="F50" s="525" t="s">
        <v>328</v>
      </c>
      <c r="G50" s="525" t="s">
        <v>1199</v>
      </c>
      <c r="H50" s="525" t="s">
        <v>1200</v>
      </c>
      <c r="I50" s="525" t="s">
        <v>1201</v>
      </c>
      <c r="J50" s="525"/>
      <c r="K50" s="525"/>
      <c r="L50" s="525"/>
      <c r="M50" s="526"/>
      <c r="N50" s="526">
        <v>4</v>
      </c>
      <c r="O50" s="525"/>
      <c r="P50" s="743" t="s">
        <v>5152</v>
      </c>
      <c r="Q50" s="525"/>
      <c r="R50" s="525" t="s">
        <v>6887</v>
      </c>
      <c r="S50" s="632" t="s">
        <v>6887</v>
      </c>
      <c r="T50" s="525" t="s">
        <v>6887</v>
      </c>
      <c r="U50" s="525"/>
      <c r="V50" s="525"/>
      <c r="W50" s="525"/>
      <c r="X50" s="525" t="s">
        <v>252</v>
      </c>
      <c r="Y50" s="525"/>
      <c r="Z50" s="525"/>
      <c r="AA50" s="744"/>
      <c r="AB50" s="525"/>
    </row>
    <row r="51" spans="1:29" s="488" customFormat="1" ht="48">
      <c r="A51" s="42" t="e">
        <f t="shared" si="2"/>
        <v>#VALUE!</v>
      </c>
      <c r="B51" s="67" t="s">
        <v>1088</v>
      </c>
      <c r="C51" s="42" t="s">
        <v>526</v>
      </c>
      <c r="D51" s="42"/>
      <c r="E51" s="42" t="s">
        <v>2124</v>
      </c>
      <c r="F51" s="42" t="s">
        <v>2125</v>
      </c>
      <c r="G51" s="42" t="s">
        <v>2126</v>
      </c>
      <c r="H51" s="42" t="s">
        <v>2088</v>
      </c>
      <c r="I51" s="42"/>
      <c r="J51" s="42"/>
      <c r="K51" s="42"/>
      <c r="L51" s="42"/>
      <c r="M51" s="42"/>
      <c r="N51" s="43">
        <v>4</v>
      </c>
      <c r="O51" s="42"/>
      <c r="P51" s="42"/>
      <c r="Q51" s="42"/>
      <c r="R51" s="42"/>
      <c r="S51" s="570" t="s">
        <v>6851</v>
      </c>
      <c r="T51" s="594" t="s">
        <v>1699</v>
      </c>
      <c r="U51" s="42"/>
      <c r="V51" s="42"/>
      <c r="W51" s="42"/>
      <c r="X51" s="123" t="s">
        <v>252</v>
      </c>
      <c r="Y51" s="42"/>
      <c r="Z51" s="42" t="s">
        <v>2127</v>
      </c>
      <c r="AA51" s="352"/>
      <c r="AB51" s="42"/>
    </row>
    <row r="52" spans="1:29" s="488" customFormat="1" ht="60">
      <c r="A52" s="67">
        <v>5</v>
      </c>
      <c r="B52" s="67" t="s">
        <v>6888</v>
      </c>
      <c r="C52" s="67" t="s">
        <v>6888</v>
      </c>
      <c r="D52" s="67" t="s">
        <v>6889</v>
      </c>
      <c r="E52" s="67" t="s">
        <v>6524</v>
      </c>
      <c r="F52" s="67" t="s">
        <v>6525</v>
      </c>
      <c r="G52" s="67" t="s">
        <v>6525</v>
      </c>
      <c r="H52" s="67" t="s">
        <v>1580</v>
      </c>
      <c r="I52" s="67" t="s">
        <v>47</v>
      </c>
      <c r="J52" s="67"/>
      <c r="K52" s="67"/>
      <c r="L52" s="67"/>
      <c r="M52" s="67"/>
      <c r="N52" s="43">
        <v>5</v>
      </c>
      <c r="O52" s="67"/>
      <c r="P52" s="67"/>
      <c r="Q52" s="67"/>
      <c r="R52" s="67"/>
      <c r="S52" s="570" t="s">
        <v>6851</v>
      </c>
      <c r="T52" s="594" t="s">
        <v>1699</v>
      </c>
      <c r="U52" s="67"/>
      <c r="V52" s="67"/>
      <c r="W52" s="67"/>
      <c r="X52" s="67"/>
      <c r="Y52" s="67"/>
      <c r="Z52" s="67" t="s">
        <v>6890</v>
      </c>
      <c r="AA52" s="537"/>
      <c r="AB52" s="67"/>
      <c r="AC52" s="485"/>
    </row>
    <row r="53" spans="1:29" s="488" customFormat="1" ht="120">
      <c r="A53" s="504">
        <f>A52+1</f>
        <v>6</v>
      </c>
      <c r="B53" s="552" t="s">
        <v>180</v>
      </c>
      <c r="C53" s="67" t="s">
        <v>180</v>
      </c>
      <c r="D53" s="67"/>
      <c r="E53" s="119" t="s">
        <v>6581</v>
      </c>
      <c r="F53" s="42" t="s">
        <v>6577</v>
      </c>
      <c r="G53" s="67" t="s">
        <v>6891</v>
      </c>
      <c r="H53" s="727"/>
      <c r="I53" s="67" t="s">
        <v>3020</v>
      </c>
      <c r="J53" s="67"/>
      <c r="K53" s="67"/>
      <c r="L53" s="67"/>
      <c r="M53" s="43"/>
      <c r="N53" s="43">
        <v>7</v>
      </c>
      <c r="O53" s="67"/>
      <c r="P53" s="487" t="s">
        <v>2525</v>
      </c>
      <c r="Q53" s="67" t="s">
        <v>6830</v>
      </c>
      <c r="R53" s="66"/>
      <c r="S53" s="525" t="s">
        <v>6861</v>
      </c>
      <c r="T53" s="632" t="s">
        <v>6861</v>
      </c>
      <c r="U53" s="67"/>
      <c r="V53" s="67"/>
      <c r="W53" s="67"/>
      <c r="X53" s="67"/>
      <c r="Y53" s="67"/>
      <c r="Z53" s="67"/>
      <c r="AA53" s="537"/>
      <c r="AB53" s="67"/>
    </row>
    <row r="54" spans="1:29" s="488" customFormat="1" ht="144">
      <c r="A54" s="510">
        <f>A53+1</f>
        <v>7</v>
      </c>
      <c r="B54" s="552" t="s">
        <v>101</v>
      </c>
      <c r="C54" s="67" t="s">
        <v>1008</v>
      </c>
      <c r="D54" s="67"/>
      <c r="E54" s="67" t="s">
        <v>1009</v>
      </c>
      <c r="F54" s="67" t="s">
        <v>1010</v>
      </c>
      <c r="G54" s="67" t="s">
        <v>1011</v>
      </c>
      <c r="H54" s="727"/>
      <c r="I54" s="67" t="s">
        <v>1012</v>
      </c>
      <c r="J54" s="67"/>
      <c r="K54" s="68"/>
      <c r="L54" s="487"/>
      <c r="M54" s="509">
        <v>14</v>
      </c>
      <c r="N54" s="509">
        <v>12</v>
      </c>
      <c r="O54" s="487"/>
      <c r="P54" s="487" t="s">
        <v>5152</v>
      </c>
      <c r="Q54" s="487"/>
      <c r="R54" s="67" t="s">
        <v>848</v>
      </c>
      <c r="S54" s="662" t="s">
        <v>1020</v>
      </c>
      <c r="T54" s="525" t="s">
        <v>6892</v>
      </c>
      <c r="U54" s="67"/>
      <c r="V54" s="67"/>
      <c r="W54" s="67"/>
      <c r="X54" s="67" t="s">
        <v>6830</v>
      </c>
      <c r="Y54" s="67"/>
      <c r="Z54" s="67"/>
      <c r="AA54" s="537"/>
      <c r="AB54" s="67"/>
      <c r="AC54" s="485"/>
    </row>
    <row r="55" spans="1:29" s="488" customFormat="1" ht="60">
      <c r="A55" s="42">
        <f>A54+1</f>
        <v>8</v>
      </c>
      <c r="B55" s="552" t="s">
        <v>985</v>
      </c>
      <c r="C55" s="67" t="s">
        <v>1872</v>
      </c>
      <c r="D55" s="67"/>
      <c r="E55" s="67" t="s">
        <v>1873</v>
      </c>
      <c r="F55" s="67" t="s">
        <v>1874</v>
      </c>
      <c r="G55" s="514" t="s">
        <v>1875</v>
      </c>
      <c r="H55" s="67" t="s">
        <v>1580</v>
      </c>
      <c r="I55" s="42" t="s">
        <v>1550</v>
      </c>
      <c r="J55" s="123"/>
      <c r="K55" s="42"/>
      <c r="L55" s="42" t="s">
        <v>1014</v>
      </c>
      <c r="M55" s="42"/>
      <c r="N55" s="43">
        <v>44</v>
      </c>
      <c r="O55" s="42"/>
      <c r="P55" s="42"/>
      <c r="Q55" s="42" t="s">
        <v>6893</v>
      </c>
      <c r="R55" s="42"/>
      <c r="S55" s="758" t="s">
        <v>1138</v>
      </c>
      <c r="T55" s="594" t="s">
        <v>1699</v>
      </c>
      <c r="U55" s="42"/>
      <c r="V55" s="42"/>
      <c r="W55" s="123"/>
      <c r="X55" s="123" t="s">
        <v>252</v>
      </c>
      <c r="Y55" s="42"/>
      <c r="Z55" s="42" t="s">
        <v>1877</v>
      </c>
      <c r="AA55" s="352"/>
      <c r="AB55" s="42" t="s">
        <v>2049</v>
      </c>
    </row>
    <row r="56" spans="1:29" s="488" customFormat="1">
      <c r="A56" s="734" t="s">
        <v>6894</v>
      </c>
      <c r="B56" s="734" t="s">
        <v>6894</v>
      </c>
      <c r="C56" s="734" t="s">
        <v>6894</v>
      </c>
      <c r="D56" s="734" t="s">
        <v>6894</v>
      </c>
      <c r="E56" s="734" t="s">
        <v>6894</v>
      </c>
      <c r="F56" s="734" t="s">
        <v>6894</v>
      </c>
      <c r="G56" s="734" t="s">
        <v>6894</v>
      </c>
      <c r="H56" s="734" t="s">
        <v>6894</v>
      </c>
      <c r="I56" s="734" t="s">
        <v>6894</v>
      </c>
      <c r="J56" s="734" t="s">
        <v>6894</v>
      </c>
      <c r="K56" s="734" t="s">
        <v>6894</v>
      </c>
      <c r="L56" s="734" t="s">
        <v>6894</v>
      </c>
      <c r="M56" s="734" t="s">
        <v>6894</v>
      </c>
      <c r="N56" s="880" t="s">
        <v>6894</v>
      </c>
      <c r="O56" s="734" t="s">
        <v>6894</v>
      </c>
      <c r="P56" s="734" t="s">
        <v>6894</v>
      </c>
      <c r="Q56" s="734" t="s">
        <v>6894</v>
      </c>
      <c r="R56" s="734" t="s">
        <v>6894</v>
      </c>
      <c r="S56" s="734" t="s">
        <v>6894</v>
      </c>
      <c r="T56" s="734" t="s">
        <v>6894</v>
      </c>
      <c r="U56" s="734" t="s">
        <v>6894</v>
      </c>
      <c r="V56" s="734" t="s">
        <v>6894</v>
      </c>
      <c r="W56" s="734" t="s">
        <v>6894</v>
      </c>
      <c r="X56" s="734" t="s">
        <v>6894</v>
      </c>
      <c r="Y56" s="734" t="s">
        <v>6894</v>
      </c>
      <c r="Z56" s="734" t="s">
        <v>6894</v>
      </c>
      <c r="AA56" s="734" t="s">
        <v>6894</v>
      </c>
      <c r="AB56" s="734" t="s">
        <v>6894</v>
      </c>
    </row>
    <row r="57" spans="1:29" s="488" customFormat="1" ht="116.1">
      <c r="A57" s="511" t="e">
        <f t="shared" ref="A57:A64" si="3">A56+1</f>
        <v>#VALUE!</v>
      </c>
      <c r="B57" s="552" t="s">
        <v>222</v>
      </c>
      <c r="C57" s="67" t="s">
        <v>222</v>
      </c>
      <c r="D57" s="67"/>
      <c r="E57" s="67" t="s">
        <v>1092</v>
      </c>
      <c r="F57" s="67" t="s">
        <v>1093</v>
      </c>
      <c r="G57" s="67" t="s">
        <v>1094</v>
      </c>
      <c r="H57" s="727"/>
      <c r="I57" s="67" t="s">
        <v>1004</v>
      </c>
      <c r="J57" s="67"/>
      <c r="K57" s="67"/>
      <c r="L57" s="67"/>
      <c r="M57" s="43"/>
      <c r="N57" s="43">
        <v>0</v>
      </c>
      <c r="O57" s="67"/>
      <c r="P57" s="67" t="s">
        <v>6829</v>
      </c>
      <c r="Q57" s="67"/>
      <c r="R57" s="67" t="s">
        <v>6837</v>
      </c>
      <c r="S57" s="759" t="s">
        <v>6837</v>
      </c>
      <c r="T57" s="720" t="s">
        <v>6837</v>
      </c>
      <c r="U57" s="67"/>
      <c r="V57" s="67"/>
      <c r="W57" s="67"/>
      <c r="X57" s="67" t="s">
        <v>6830</v>
      </c>
      <c r="Y57" s="346" t="s">
        <v>6895</v>
      </c>
      <c r="Z57" s="468" t="s">
        <v>1740</v>
      </c>
      <c r="AA57" s="67"/>
      <c r="AB57" s="67"/>
      <c r="AC57" s="485"/>
    </row>
    <row r="58" spans="1:29" s="488" customFormat="1" ht="60">
      <c r="A58" s="511" t="e">
        <f t="shared" si="3"/>
        <v>#VALUE!</v>
      </c>
      <c r="B58" s="67" t="s">
        <v>1088</v>
      </c>
      <c r="C58" s="67" t="s">
        <v>1088</v>
      </c>
      <c r="D58" s="67"/>
      <c r="E58" s="67" t="s">
        <v>1247</v>
      </c>
      <c r="F58" s="67" t="s">
        <v>1248</v>
      </c>
      <c r="G58" s="67" t="s">
        <v>1249</v>
      </c>
      <c r="H58" s="727" t="s">
        <v>555</v>
      </c>
      <c r="I58" s="67" t="s">
        <v>1250</v>
      </c>
      <c r="J58" s="67"/>
      <c r="K58" s="67"/>
      <c r="L58" s="67"/>
      <c r="M58" s="43"/>
      <c r="N58" s="43">
        <v>0</v>
      </c>
      <c r="O58" s="67" t="s">
        <v>1315</v>
      </c>
      <c r="P58" s="67" t="s">
        <v>6896</v>
      </c>
      <c r="Q58" s="67"/>
      <c r="R58" s="67"/>
      <c r="S58" s="759" t="s">
        <v>6837</v>
      </c>
      <c r="T58" s="759" t="s">
        <v>6844</v>
      </c>
      <c r="U58" s="67"/>
      <c r="V58" s="67"/>
      <c r="W58" s="67"/>
      <c r="X58" s="67" t="s">
        <v>6830</v>
      </c>
      <c r="Y58" s="67"/>
      <c r="Z58" s="67" t="s">
        <v>1521</v>
      </c>
      <c r="AA58" s="840">
        <v>143625</v>
      </c>
      <c r="AB58" s="67"/>
      <c r="AC58" s="485"/>
    </row>
    <row r="59" spans="1:29" s="488" customFormat="1" ht="60">
      <c r="A59" s="42" t="e">
        <f t="shared" si="3"/>
        <v>#VALUE!</v>
      </c>
      <c r="B59" s="557" t="s">
        <v>1329</v>
      </c>
      <c r="C59" s="42" t="s">
        <v>1215</v>
      </c>
      <c r="D59" s="42"/>
      <c r="E59" s="42" t="s">
        <v>2133</v>
      </c>
      <c r="F59" s="42" t="s">
        <v>2134</v>
      </c>
      <c r="G59" s="751" t="s">
        <v>2135</v>
      </c>
      <c r="H59" s="45" t="s">
        <v>958</v>
      </c>
      <c r="I59" s="42"/>
      <c r="J59" s="42"/>
      <c r="K59" s="42"/>
      <c r="L59" s="42"/>
      <c r="M59" s="42"/>
      <c r="N59" s="43">
        <v>2</v>
      </c>
      <c r="O59" s="42"/>
      <c r="P59" s="42"/>
      <c r="Q59" s="42"/>
      <c r="R59" s="45" t="s">
        <v>1020</v>
      </c>
      <c r="S59" s="758" t="s">
        <v>1138</v>
      </c>
      <c r="T59" s="758" t="s">
        <v>1685</v>
      </c>
      <c r="U59" s="42"/>
      <c r="V59" s="42"/>
      <c r="W59" s="42"/>
      <c r="X59" s="123" t="s">
        <v>252</v>
      </c>
      <c r="Y59" s="42"/>
      <c r="Z59" s="42" t="s">
        <v>6897</v>
      </c>
      <c r="AA59" s="42">
        <v>22</v>
      </c>
      <c r="AB59" s="42"/>
    </row>
    <row r="60" spans="1:29" s="488" customFormat="1" ht="203.1">
      <c r="A60" s="42" t="e">
        <f t="shared" si="3"/>
        <v>#VALUE!</v>
      </c>
      <c r="B60" s="552" t="s">
        <v>222</v>
      </c>
      <c r="C60" s="42" t="s">
        <v>2054</v>
      </c>
      <c r="D60" s="42"/>
      <c r="E60" s="42" t="s">
        <v>2055</v>
      </c>
      <c r="F60" s="42" t="s">
        <v>2056</v>
      </c>
      <c r="G60" s="42" t="s">
        <v>2057</v>
      </c>
      <c r="H60" s="42" t="s">
        <v>1708</v>
      </c>
      <c r="I60" s="42"/>
      <c r="J60" s="42"/>
      <c r="K60" s="42"/>
      <c r="L60" s="42"/>
      <c r="M60" s="42">
        <v>1</v>
      </c>
      <c r="N60" s="43">
        <v>2</v>
      </c>
      <c r="O60" s="42"/>
      <c r="P60" s="487" t="s">
        <v>2525</v>
      </c>
      <c r="Q60" s="42"/>
      <c r="R60" s="42" t="s">
        <v>6898</v>
      </c>
      <c r="S60" s="757" t="s">
        <v>1137</v>
      </c>
      <c r="T60" s="758" t="s">
        <v>1685</v>
      </c>
      <c r="U60" s="42"/>
      <c r="V60" s="42"/>
      <c r="W60" s="42"/>
      <c r="X60" s="123" t="s">
        <v>252</v>
      </c>
      <c r="Y60" s="801" t="s">
        <v>6899</v>
      </c>
      <c r="Z60" s="801" t="s">
        <v>6900</v>
      </c>
      <c r="AA60" s="42"/>
      <c r="AB60" s="42"/>
    </row>
    <row r="61" spans="1:29" s="488" customFormat="1" ht="48">
      <c r="A61" s="726" t="e">
        <f t="shared" si="3"/>
        <v>#VALUE!</v>
      </c>
      <c r="B61" s="552" t="s">
        <v>94</v>
      </c>
      <c r="C61" s="67" t="s">
        <v>94</v>
      </c>
      <c r="D61" s="553"/>
      <c r="E61" s="67" t="s">
        <v>6561</v>
      </c>
      <c r="F61" s="67" t="s">
        <v>6562</v>
      </c>
      <c r="G61" s="67" t="s">
        <v>6901</v>
      </c>
      <c r="H61" s="727"/>
      <c r="I61" s="67" t="s">
        <v>4252</v>
      </c>
      <c r="J61" s="67" t="s">
        <v>1039</v>
      </c>
      <c r="K61" s="68">
        <v>45992</v>
      </c>
      <c r="L61" s="487" t="s">
        <v>1014</v>
      </c>
      <c r="M61" s="43"/>
      <c r="N61" s="43">
        <v>5</v>
      </c>
      <c r="O61" s="67"/>
      <c r="P61" s="487" t="s">
        <v>2525</v>
      </c>
      <c r="Q61" s="66"/>
      <c r="R61" s="67" t="s">
        <v>6902</v>
      </c>
      <c r="S61" s="525" t="s">
        <v>6902</v>
      </c>
      <c r="T61" s="525" t="s">
        <v>6902</v>
      </c>
      <c r="U61" s="67"/>
      <c r="V61" s="67"/>
      <c r="W61" s="67"/>
      <c r="X61" s="537" t="s">
        <v>6830</v>
      </c>
      <c r="AA61" s="564"/>
      <c r="AB61" s="67"/>
    </row>
    <row r="62" spans="1:29" s="733" customFormat="1" ht="25.5" customHeight="1">
      <c r="A62" s="510" t="e">
        <f t="shared" si="3"/>
        <v>#VALUE!</v>
      </c>
      <c r="B62" s="67" t="s">
        <v>263</v>
      </c>
      <c r="C62" s="67" t="s">
        <v>263</v>
      </c>
      <c r="D62" s="67"/>
      <c r="E62" s="67" t="s">
        <v>1035</v>
      </c>
      <c r="F62" s="67" t="s">
        <v>1036</v>
      </c>
      <c r="G62" s="67" t="s">
        <v>1037</v>
      </c>
      <c r="H62" s="727"/>
      <c r="I62" s="67" t="s">
        <v>1038</v>
      </c>
      <c r="J62" s="67"/>
      <c r="K62" s="68"/>
      <c r="L62" s="487"/>
      <c r="M62" s="43"/>
      <c r="N62" s="43">
        <v>6</v>
      </c>
      <c r="O62" s="67"/>
      <c r="P62" s="487" t="s">
        <v>5152</v>
      </c>
      <c r="Q62" s="66"/>
      <c r="R62" s="488" t="s">
        <v>1137</v>
      </c>
      <c r="S62" s="570" t="s">
        <v>1137</v>
      </c>
      <c r="T62" s="525" t="s">
        <v>6861</v>
      </c>
      <c r="U62" s="67"/>
      <c r="V62" s="67"/>
      <c r="W62" s="67"/>
      <c r="X62" s="67" t="s">
        <v>6830</v>
      </c>
      <c r="Y62" s="508"/>
      <c r="Z62" s="508"/>
      <c r="AA62" s="67"/>
      <c r="AB62" s="67"/>
      <c r="AC62" s="488"/>
    </row>
    <row r="63" spans="1:29" s="488" customFormat="1" ht="240">
      <c r="A63" s="42" t="e">
        <f t="shared" si="3"/>
        <v>#VALUE!</v>
      </c>
      <c r="B63" s="552" t="s">
        <v>42</v>
      </c>
      <c r="C63" s="42" t="s">
        <v>288</v>
      </c>
      <c r="D63" s="42"/>
      <c r="E63" s="119" t="s">
        <v>6903</v>
      </c>
      <c r="F63" s="42" t="s">
        <v>2001</v>
      </c>
      <c r="G63" s="42" t="s">
        <v>2002</v>
      </c>
      <c r="H63" s="42" t="s">
        <v>301</v>
      </c>
      <c r="I63" s="42" t="s">
        <v>293</v>
      </c>
      <c r="J63" s="42"/>
      <c r="K63" s="42"/>
      <c r="L63" s="42" t="s">
        <v>1014</v>
      </c>
      <c r="M63" s="42"/>
      <c r="N63" s="43">
        <v>8</v>
      </c>
      <c r="O63" s="42"/>
      <c r="P63" s="42"/>
      <c r="Q63" s="42"/>
      <c r="R63" s="42" t="s">
        <v>1138</v>
      </c>
      <c r="S63" s="758" t="s">
        <v>1138</v>
      </c>
      <c r="T63" s="758" t="s">
        <v>1685</v>
      </c>
      <c r="U63" s="42"/>
      <c r="V63" s="42"/>
      <c r="W63" s="42"/>
      <c r="X63" s="123" t="s">
        <v>252</v>
      </c>
      <c r="Y63" s="469" t="s">
        <v>2003</v>
      </c>
      <c r="Z63" s="42" t="s">
        <v>2004</v>
      </c>
      <c r="AA63" s="42">
        <v>30</v>
      </c>
      <c r="AB63" s="42"/>
    </row>
    <row r="64" spans="1:29" s="488" customFormat="1" ht="180">
      <c r="A64" s="510" t="e">
        <f t="shared" si="3"/>
        <v>#VALUE!</v>
      </c>
      <c r="B64" s="67" t="s">
        <v>1088</v>
      </c>
      <c r="C64" s="67" t="s">
        <v>1259</v>
      </c>
      <c r="D64" s="67"/>
      <c r="E64" s="119" t="s">
        <v>1943</v>
      </c>
      <c r="F64" s="67" t="s">
        <v>1601</v>
      </c>
      <c r="G64" s="119" t="s">
        <v>1944</v>
      </c>
      <c r="H64" s="727" t="s">
        <v>293</v>
      </c>
      <c r="I64" s="67" t="s">
        <v>1550</v>
      </c>
      <c r="J64" s="67"/>
      <c r="K64" s="67"/>
      <c r="L64" s="67"/>
      <c r="M64" s="43"/>
      <c r="N64" s="43">
        <v>23</v>
      </c>
      <c r="O64" s="67"/>
      <c r="P64" s="487" t="s">
        <v>5152</v>
      </c>
      <c r="Q64" s="67"/>
      <c r="R64" s="67"/>
      <c r="S64" s="570" t="s">
        <v>6851</v>
      </c>
      <c r="T64" s="594" t="s">
        <v>1699</v>
      </c>
      <c r="U64" s="67"/>
      <c r="V64" s="67"/>
      <c r="W64" s="67"/>
      <c r="X64" s="67" t="s">
        <v>252</v>
      </c>
      <c r="Y64" s="469" t="s">
        <v>1603</v>
      </c>
      <c r="Z64" s="41" t="s">
        <v>1604</v>
      </c>
      <c r="AA64" s="123"/>
      <c r="AB64" s="123" t="s">
        <v>1945</v>
      </c>
    </row>
    <row r="65" spans="1:29" s="488" customFormat="1" ht="72.599999999999994">
      <c r="A65" s="66"/>
      <c r="B65" s="395" t="s">
        <v>6850</v>
      </c>
      <c r="C65" s="395" t="s">
        <v>603</v>
      </c>
      <c r="D65" s="67"/>
      <c r="E65" s="395" t="s">
        <v>604</v>
      </c>
      <c r="F65" s="395" t="s">
        <v>605</v>
      </c>
      <c r="G65" s="395" t="s">
        <v>606</v>
      </c>
      <c r="H65" s="395" t="s">
        <v>607</v>
      </c>
      <c r="I65" s="257" t="s">
        <v>608</v>
      </c>
      <c r="J65" s="257"/>
      <c r="K65" s="411"/>
      <c r="L65" s="9" t="s">
        <v>50</v>
      </c>
      <c r="M65" s="395"/>
      <c r="N65" s="395"/>
      <c r="O65" s="457"/>
      <c r="P65" s="395"/>
      <c r="Q65" s="67"/>
      <c r="R65" s="45" t="s">
        <v>1138</v>
      </c>
      <c r="S65" s="758" t="s">
        <v>6904</v>
      </c>
      <c r="T65" s="758" t="s">
        <v>6904</v>
      </c>
      <c r="U65" s="395"/>
      <c r="V65" s="395"/>
      <c r="W65" s="395"/>
      <c r="X65" s="395"/>
      <c r="Y65" s="67"/>
      <c r="Z65" s="402" t="s">
        <v>606</v>
      </c>
      <c r="AA65" s="395" t="s">
        <v>1348</v>
      </c>
      <c r="AB65" s="67"/>
      <c r="AC65" s="485"/>
    </row>
    <row r="66" spans="1:29" s="488" customFormat="1" ht="36">
      <c r="A66" s="510">
        <f>A65+1</f>
        <v>1</v>
      </c>
      <c r="B66" s="552" t="s">
        <v>985</v>
      </c>
      <c r="C66" s="67" t="s">
        <v>410</v>
      </c>
      <c r="D66" s="67"/>
      <c r="E66" s="67" t="s">
        <v>1241</v>
      </c>
      <c r="F66" s="67" t="s">
        <v>558</v>
      </c>
      <c r="G66" s="67"/>
      <c r="H66" s="727" t="s">
        <v>555</v>
      </c>
      <c r="I66" s="67"/>
      <c r="J66" s="67"/>
      <c r="K66" s="67"/>
      <c r="L66" s="67"/>
      <c r="M66" s="67"/>
      <c r="N66" s="43">
        <v>0</v>
      </c>
      <c r="O66" s="67" t="s">
        <v>1315</v>
      </c>
      <c r="P66" s="67" t="s">
        <v>6829</v>
      </c>
      <c r="Q66" s="67"/>
      <c r="R66" s="67"/>
      <c r="S66" s="571" t="s">
        <v>1138</v>
      </c>
      <c r="T66" s="595" t="s">
        <v>1699</v>
      </c>
      <c r="U66" s="67"/>
      <c r="V66" s="67"/>
      <c r="W66" s="67"/>
      <c r="X66" s="67" t="s">
        <v>252</v>
      </c>
      <c r="Y66" s="67"/>
      <c r="Z66" s="67" t="s">
        <v>1507</v>
      </c>
      <c r="AA66" s="67"/>
      <c r="AB66" s="67"/>
      <c r="AC66" s="485"/>
    </row>
    <row r="67" spans="1:29" s="67" customFormat="1" ht="168">
      <c r="A67" s="510">
        <f>A66+1</f>
        <v>2</v>
      </c>
      <c r="B67" s="552" t="s">
        <v>42</v>
      </c>
      <c r="C67" s="67" t="s">
        <v>6207</v>
      </c>
      <c r="D67" s="67" t="s">
        <v>101</v>
      </c>
      <c r="E67" s="67" t="s">
        <v>1312</v>
      </c>
      <c r="F67" s="67" t="s">
        <v>1313</v>
      </c>
      <c r="G67" s="67" t="s">
        <v>1314</v>
      </c>
      <c r="H67" s="727"/>
      <c r="I67" s="67" t="s">
        <v>104</v>
      </c>
      <c r="M67" s="43"/>
      <c r="N67" s="43">
        <v>1</v>
      </c>
      <c r="P67" s="487" t="s">
        <v>5152</v>
      </c>
      <c r="R67" s="488" t="s">
        <v>6883</v>
      </c>
      <c r="S67" s="570" t="s">
        <v>1020</v>
      </c>
      <c r="T67" s="525" t="s">
        <v>6886</v>
      </c>
      <c r="X67" s="67" t="s">
        <v>6830</v>
      </c>
      <c r="AC67" s="687"/>
    </row>
    <row r="68" spans="1:29" s="67" customFormat="1" ht="36" customHeight="1">
      <c r="A68" s="66"/>
      <c r="B68" s="41" t="s">
        <v>358</v>
      </c>
      <c r="C68" s="41" t="s">
        <v>358</v>
      </c>
      <c r="D68" s="41" t="s">
        <v>42</v>
      </c>
      <c r="E68" s="42" t="s">
        <v>6905</v>
      </c>
      <c r="F68" s="42" t="s">
        <v>6906</v>
      </c>
      <c r="G68" s="42" t="s">
        <v>6906</v>
      </c>
      <c r="H68" s="41" t="s">
        <v>362</v>
      </c>
      <c r="I68" s="41"/>
      <c r="J68" s="41"/>
      <c r="K68" s="41" t="s">
        <v>1014</v>
      </c>
      <c r="L68" s="41"/>
      <c r="M68" s="41"/>
      <c r="N68" s="41">
        <v>2</v>
      </c>
      <c r="O68" s="41"/>
      <c r="P68" s="41"/>
      <c r="Q68" s="41"/>
      <c r="R68" s="41"/>
      <c r="S68" s="41"/>
      <c r="T68" s="572" t="s">
        <v>1685</v>
      </c>
      <c r="U68" s="41"/>
      <c r="V68" s="41"/>
      <c r="W68" s="41"/>
      <c r="X68" s="765"/>
      <c r="Y68" s="767" t="s">
        <v>6841</v>
      </c>
      <c r="Z68" s="258" t="s">
        <v>6907</v>
      </c>
      <c r="AA68" s="67">
        <v>15</v>
      </c>
      <c r="AC68" s="687"/>
    </row>
    <row r="69" spans="1:29" s="67" customFormat="1" ht="48">
      <c r="A69" s="510" t="e">
        <f>#REF!+1</f>
        <v>#REF!</v>
      </c>
      <c r="B69" s="552" t="s">
        <v>42</v>
      </c>
      <c r="C69" s="67" t="s">
        <v>6207</v>
      </c>
      <c r="D69" s="67" t="s">
        <v>101</v>
      </c>
      <c r="E69" s="67" t="s">
        <v>1282</v>
      </c>
      <c r="F69" s="67" t="s">
        <v>1283</v>
      </c>
      <c r="G69" s="67" t="s">
        <v>1284</v>
      </c>
      <c r="H69" s="727" t="s">
        <v>267</v>
      </c>
      <c r="M69" s="43"/>
      <c r="N69" s="43">
        <v>5</v>
      </c>
      <c r="P69" s="487" t="s">
        <v>5152</v>
      </c>
      <c r="R69" s="42" t="s">
        <v>1020</v>
      </c>
      <c r="S69" s="570" t="s">
        <v>1137</v>
      </c>
      <c r="T69" s="525" t="s">
        <v>6886</v>
      </c>
      <c r="X69" s="537" t="s">
        <v>252</v>
      </c>
      <c r="AA69" s="564"/>
      <c r="AB69" s="259"/>
      <c r="AC69" s="564"/>
    </row>
    <row r="70" spans="1:29" s="488" customFormat="1" ht="24">
      <c r="A70" s="510" t="e">
        <f>A69+1</f>
        <v>#REF!</v>
      </c>
      <c r="B70" s="552" t="s">
        <v>101</v>
      </c>
      <c r="C70" s="67" t="s">
        <v>101</v>
      </c>
      <c r="D70" s="67"/>
      <c r="E70" s="67" t="s">
        <v>1263</v>
      </c>
      <c r="F70" s="67" t="s">
        <v>1264</v>
      </c>
      <c r="G70" s="514" t="s">
        <v>1265</v>
      </c>
      <c r="H70" s="395" t="s">
        <v>1213</v>
      </c>
      <c r="I70" s="67" t="s">
        <v>104</v>
      </c>
      <c r="J70" s="67"/>
      <c r="K70" s="67"/>
      <c r="L70" s="67"/>
      <c r="M70" s="526">
        <v>7</v>
      </c>
      <c r="N70" s="43">
        <v>6</v>
      </c>
      <c r="O70" s="67"/>
      <c r="P70" s="487" t="s">
        <v>5152</v>
      </c>
      <c r="Q70" s="67"/>
      <c r="R70" s="67" t="s">
        <v>1020</v>
      </c>
      <c r="S70" s="570" t="s">
        <v>1020</v>
      </c>
      <c r="T70" s="571" t="s">
        <v>1685</v>
      </c>
      <c r="U70" s="67"/>
      <c r="V70" s="67"/>
      <c r="W70" s="67"/>
      <c r="X70" s="67" t="s">
        <v>252</v>
      </c>
      <c r="Y70" s="508"/>
      <c r="Z70" s="905" t="s">
        <v>6908</v>
      </c>
      <c r="AA70" s="537">
        <v>17</v>
      </c>
      <c r="AB70" s="534"/>
      <c r="AC70" s="485"/>
    </row>
    <row r="71" spans="1:29" s="67" customFormat="1" ht="72.599999999999994">
      <c r="A71" s="510" t="e">
        <f>A70+1</f>
        <v>#REF!</v>
      </c>
      <c r="B71" s="488" t="s">
        <v>263</v>
      </c>
      <c r="C71" s="67" t="s">
        <v>263</v>
      </c>
      <c r="E71" s="67" t="s">
        <v>1027</v>
      </c>
      <c r="F71" s="67" t="s">
        <v>1028</v>
      </c>
      <c r="G71" s="67" t="s">
        <v>1029</v>
      </c>
      <c r="H71" s="727"/>
      <c r="I71" s="67" t="s">
        <v>1024</v>
      </c>
      <c r="K71" s="68"/>
      <c r="L71" s="487"/>
      <c r="M71" s="43"/>
      <c r="N71" s="43">
        <v>7</v>
      </c>
      <c r="P71" s="487" t="s">
        <v>5152</v>
      </c>
      <c r="Q71" s="66"/>
      <c r="R71" s="67" t="s">
        <v>1137</v>
      </c>
      <c r="S71" s="571" t="s">
        <v>1138</v>
      </c>
      <c r="T71" s="525" t="s">
        <v>6909</v>
      </c>
      <c r="X71" s="67" t="s">
        <v>6830</v>
      </c>
      <c r="Y71" s="131"/>
      <c r="Z71" s="527" t="s">
        <v>6910</v>
      </c>
      <c r="AB71" s="508"/>
      <c r="AC71" s="564"/>
    </row>
    <row r="72" spans="1:29" s="67" customFormat="1" ht="84">
      <c r="A72" s="42" t="e">
        <f>A71+1</f>
        <v>#REF!</v>
      </c>
      <c r="B72" s="488" t="s">
        <v>1088</v>
      </c>
      <c r="C72" s="42" t="s">
        <v>526</v>
      </c>
      <c r="D72" s="42"/>
      <c r="E72" s="119" t="s">
        <v>2037</v>
      </c>
      <c r="F72" s="119" t="s">
        <v>1528</v>
      </c>
      <c r="G72" s="42"/>
      <c r="H72" s="42" t="s">
        <v>2038</v>
      </c>
      <c r="I72" s="42" t="s">
        <v>47</v>
      </c>
      <c r="J72" s="42"/>
      <c r="K72" s="42"/>
      <c r="L72" s="42" t="s">
        <v>1014</v>
      </c>
      <c r="M72" s="42"/>
      <c r="N72" s="43">
        <v>8</v>
      </c>
      <c r="O72" s="42"/>
      <c r="P72" s="42"/>
      <c r="Q72" s="42"/>
      <c r="R72" s="45"/>
      <c r="S72" s="662" t="s">
        <v>6851</v>
      </c>
      <c r="T72" s="594" t="s">
        <v>1699</v>
      </c>
      <c r="U72" s="42"/>
      <c r="V72" s="42"/>
      <c r="W72" s="42"/>
      <c r="X72" s="123" t="s">
        <v>252</v>
      </c>
      <c r="Y72" s="42"/>
      <c r="Z72" s="42" t="s">
        <v>2039</v>
      </c>
      <c r="AA72" s="42"/>
      <c r="AB72" s="42" t="s">
        <v>1994</v>
      </c>
      <c r="AC72" s="564"/>
    </row>
    <row r="73" spans="1:29" s="67" customFormat="1" ht="72">
      <c r="A73" s="42" t="e">
        <f>A72+1</f>
        <v>#REF!</v>
      </c>
      <c r="B73" s="557" t="s">
        <v>94</v>
      </c>
      <c r="C73" s="42" t="s">
        <v>94</v>
      </c>
      <c r="D73" s="42"/>
      <c r="E73" s="42" t="s">
        <v>2019</v>
      </c>
      <c r="F73" s="42" t="s">
        <v>2020</v>
      </c>
      <c r="G73" s="42" t="s">
        <v>2021</v>
      </c>
      <c r="H73" s="45" t="s">
        <v>292</v>
      </c>
      <c r="I73" s="42" t="s">
        <v>293</v>
      </c>
      <c r="J73" s="42"/>
      <c r="K73" s="42"/>
      <c r="L73" s="42" t="s">
        <v>1014</v>
      </c>
      <c r="M73" s="42"/>
      <c r="N73" s="43">
        <v>9</v>
      </c>
      <c r="O73" s="42"/>
      <c r="P73" s="42"/>
      <c r="Q73" s="42"/>
      <c r="R73" s="42" t="s">
        <v>1138</v>
      </c>
      <c r="S73" s="758" t="s">
        <v>1138</v>
      </c>
      <c r="T73" s="462" t="s">
        <v>6911</v>
      </c>
      <c r="U73" s="42"/>
      <c r="V73" s="42"/>
      <c r="W73" s="42"/>
      <c r="X73" s="123" t="s">
        <v>252</v>
      </c>
      <c r="Y73" s="42"/>
      <c r="Z73" s="42"/>
      <c r="AA73" s="42"/>
      <c r="AB73" s="42"/>
      <c r="AC73" s="564"/>
    </row>
    <row r="74" spans="1:29" s="67" customFormat="1" ht="130.5">
      <c r="A74" s="66"/>
      <c r="B74" s="45" t="s">
        <v>30</v>
      </c>
      <c r="C74" s="42" t="s">
        <v>30</v>
      </c>
      <c r="E74" s="42" t="s">
        <v>6395</v>
      </c>
      <c r="F74" s="42" t="s">
        <v>6396</v>
      </c>
      <c r="G74" s="42"/>
      <c r="H74" s="42" t="s">
        <v>384</v>
      </c>
      <c r="I74" s="42"/>
      <c r="J74" s="42"/>
      <c r="K74" s="42"/>
      <c r="L74" s="42"/>
      <c r="M74" s="42"/>
      <c r="N74" s="42"/>
      <c r="O74" s="42"/>
      <c r="P74" s="42"/>
      <c r="Q74" s="42"/>
      <c r="R74" s="42" t="s">
        <v>1137</v>
      </c>
      <c r="S74" s="570" t="s">
        <v>1137</v>
      </c>
      <c r="T74" s="759" t="s">
        <v>6912</v>
      </c>
      <c r="Y74" s="527" t="s">
        <v>6913</v>
      </c>
      <c r="Z74" s="527" t="s">
        <v>6914</v>
      </c>
      <c r="AB74" s="67">
        <v>4</v>
      </c>
      <c r="AC74" s="687"/>
    </row>
    <row r="75" spans="1:29" s="67" customFormat="1" ht="36">
      <c r="A75" s="42">
        <f>A74+1</f>
        <v>1</v>
      </c>
      <c r="B75" s="552" t="s">
        <v>985</v>
      </c>
      <c r="C75" s="42" t="s">
        <v>410</v>
      </c>
      <c r="D75" s="42"/>
      <c r="E75" s="42" t="s">
        <v>1241</v>
      </c>
      <c r="F75" s="42" t="s">
        <v>558</v>
      </c>
      <c r="G75" s="42"/>
      <c r="H75" s="727" t="s">
        <v>555</v>
      </c>
      <c r="I75" s="42"/>
      <c r="J75" s="42"/>
      <c r="K75" s="42"/>
      <c r="L75" s="42"/>
      <c r="M75" s="42"/>
      <c r="N75" s="43">
        <v>0</v>
      </c>
      <c r="O75" s="42" t="s">
        <v>1315</v>
      </c>
      <c r="P75" s="67" t="s">
        <v>6829</v>
      </c>
      <c r="Q75" s="42"/>
      <c r="R75" s="42"/>
      <c r="S75" s="571" t="s">
        <v>1138</v>
      </c>
      <c r="T75" s="594" t="s">
        <v>1699</v>
      </c>
      <c r="X75" s="67" t="s">
        <v>252</v>
      </c>
      <c r="Z75" s="67" t="s">
        <v>1507</v>
      </c>
      <c r="AA75" s="42"/>
      <c r="AB75" s="42"/>
      <c r="AC75" s="687"/>
    </row>
    <row r="76" spans="1:29" s="67" customFormat="1" ht="36">
      <c r="A76" s="510">
        <f>A75+1</f>
        <v>2</v>
      </c>
      <c r="B76" s="552" t="s">
        <v>222</v>
      </c>
      <c r="C76" s="67" t="s">
        <v>222</v>
      </c>
      <c r="D76" s="67" t="s">
        <v>94</v>
      </c>
      <c r="E76" s="67" t="s">
        <v>1235</v>
      </c>
      <c r="F76" s="67" t="s">
        <v>480</v>
      </c>
      <c r="G76" s="67" t="s">
        <v>481</v>
      </c>
      <c r="H76" s="727" t="s">
        <v>1236</v>
      </c>
      <c r="I76" s="67" t="s">
        <v>185</v>
      </c>
      <c r="M76" s="43"/>
      <c r="N76" s="43">
        <v>1</v>
      </c>
      <c r="P76" s="487" t="s">
        <v>5152</v>
      </c>
      <c r="R76" s="67" t="s">
        <v>6876</v>
      </c>
      <c r="S76" s="525" t="s">
        <v>6876</v>
      </c>
      <c r="T76" s="632" t="s">
        <v>6876</v>
      </c>
      <c r="X76" s="67" t="s">
        <v>252</v>
      </c>
      <c r="AC76" s="687"/>
    </row>
    <row r="77" spans="1:29" s="67" customFormat="1" ht="36">
      <c r="A77" s="510">
        <f>A76+1</f>
        <v>3</v>
      </c>
      <c r="B77" s="488" t="s">
        <v>406</v>
      </c>
      <c r="C77" s="67" t="s">
        <v>406</v>
      </c>
      <c r="E77" s="67" t="s">
        <v>407</v>
      </c>
      <c r="F77" s="67" t="s">
        <v>408</v>
      </c>
      <c r="H77" s="727" t="s">
        <v>217</v>
      </c>
      <c r="I77" s="67" t="s">
        <v>409</v>
      </c>
      <c r="M77" s="43"/>
      <c r="N77" s="43">
        <v>6</v>
      </c>
      <c r="P77" s="487" t="s">
        <v>5152</v>
      </c>
      <c r="S77" s="525" t="s">
        <v>6915</v>
      </c>
      <c r="T77" s="525" t="s">
        <v>6915</v>
      </c>
      <c r="X77" s="67" t="s">
        <v>252</v>
      </c>
      <c r="Z77" s="67" t="s">
        <v>1852</v>
      </c>
      <c r="AC77" s="687"/>
    </row>
    <row r="78" spans="1:29" s="67" customFormat="1" ht="159.6">
      <c r="A78" s="42">
        <f>A76+1</f>
        <v>3</v>
      </c>
      <c r="B78" s="552" t="s">
        <v>222</v>
      </c>
      <c r="C78" s="42" t="s">
        <v>2054</v>
      </c>
      <c r="D78" s="42"/>
      <c r="E78" s="42" t="s">
        <v>2064</v>
      </c>
      <c r="F78" s="45" t="s">
        <v>2065</v>
      </c>
      <c r="G78" s="42" t="s">
        <v>2066</v>
      </c>
      <c r="H78" s="42" t="s">
        <v>1708</v>
      </c>
      <c r="I78" s="42"/>
      <c r="J78" s="42"/>
      <c r="K78" s="42"/>
      <c r="L78" s="42"/>
      <c r="M78" s="42">
        <v>4</v>
      </c>
      <c r="N78" s="43">
        <v>6</v>
      </c>
      <c r="O78" s="42"/>
      <c r="P78" s="487" t="s">
        <v>2525</v>
      </c>
      <c r="Q78" s="42"/>
      <c r="R78" s="42" t="s">
        <v>1137</v>
      </c>
      <c r="S78" s="757" t="s">
        <v>1137</v>
      </c>
      <c r="T78" s="462" t="s">
        <v>6916</v>
      </c>
      <c r="U78" s="42"/>
      <c r="V78" s="42"/>
      <c r="W78" s="42"/>
      <c r="X78" s="123" t="s">
        <v>252</v>
      </c>
      <c r="Y78" s="801" t="s">
        <v>6917</v>
      </c>
      <c r="Z78" s="801" t="s">
        <v>6567</v>
      </c>
      <c r="AA78" s="42"/>
      <c r="AB78" s="253"/>
      <c r="AC78" s="564"/>
    </row>
    <row r="79" spans="1:29" s="67" customFormat="1" ht="72.599999999999994">
      <c r="A79" s="726">
        <f>A78+1</f>
        <v>4</v>
      </c>
      <c r="B79" s="552" t="s">
        <v>30</v>
      </c>
      <c r="C79" s="66" t="s">
        <v>30</v>
      </c>
      <c r="D79" s="553"/>
      <c r="E79" s="67" t="s">
        <v>6539</v>
      </c>
      <c r="F79" s="67" t="s">
        <v>6540</v>
      </c>
      <c r="G79" s="67" t="s">
        <v>6918</v>
      </c>
      <c r="H79" s="727"/>
      <c r="I79" s="67" t="s">
        <v>4252</v>
      </c>
      <c r="J79" s="67" t="s">
        <v>1039</v>
      </c>
      <c r="K79" s="68">
        <v>45992</v>
      </c>
      <c r="L79" s="487" t="s">
        <v>1014</v>
      </c>
      <c r="M79" s="43"/>
      <c r="N79" s="43">
        <v>6</v>
      </c>
      <c r="P79" s="487" t="s">
        <v>2525</v>
      </c>
      <c r="R79" s="67" t="s">
        <v>1020</v>
      </c>
      <c r="S79" s="570" t="s">
        <v>1020</v>
      </c>
      <c r="T79" s="569" t="s">
        <v>1710</v>
      </c>
      <c r="X79" s="537" t="s">
        <v>6830</v>
      </c>
      <c r="Z79" s="527" t="s">
        <v>6919</v>
      </c>
      <c r="AA79" s="564"/>
      <c r="AB79" s="259" t="s">
        <v>6920</v>
      </c>
      <c r="AC79" s="564"/>
    </row>
    <row r="80" spans="1:29" s="488" customFormat="1" ht="48">
      <c r="A80" s="504">
        <f>A79+1</f>
        <v>5</v>
      </c>
      <c r="B80" s="552" t="s">
        <v>180</v>
      </c>
      <c r="C80" s="67" t="s">
        <v>180</v>
      </c>
      <c r="D80" s="67"/>
      <c r="E80" s="119" t="s">
        <v>6465</v>
      </c>
      <c r="F80" s="42" t="s">
        <v>6466</v>
      </c>
      <c r="G80" s="67" t="s">
        <v>6921</v>
      </c>
      <c r="H80" s="727"/>
      <c r="I80" s="67" t="s">
        <v>3020</v>
      </c>
      <c r="J80" s="67"/>
      <c r="K80" s="67"/>
      <c r="L80" s="67"/>
      <c r="M80" s="43"/>
      <c r="N80" s="43">
        <v>6</v>
      </c>
      <c r="O80" s="67"/>
      <c r="P80" s="487" t="s">
        <v>2525</v>
      </c>
      <c r="Q80" s="67" t="s">
        <v>6830</v>
      </c>
      <c r="R80" s="66" t="s">
        <v>1020</v>
      </c>
      <c r="S80" s="525" t="s">
        <v>6861</v>
      </c>
      <c r="T80" s="525" t="s">
        <v>6861</v>
      </c>
      <c r="U80" s="67"/>
      <c r="V80" s="67"/>
      <c r="W80" s="67"/>
      <c r="X80" s="67"/>
      <c r="Y80" s="508"/>
      <c r="Z80" s="508"/>
      <c r="AA80" s="537"/>
      <c r="AB80" s="534"/>
    </row>
    <row r="81" spans="1:29" s="488" customFormat="1" ht="180">
      <c r="A81" s="42">
        <f>A80+1</f>
        <v>6</v>
      </c>
      <c r="B81" s="552" t="s">
        <v>94</v>
      </c>
      <c r="C81" s="42" t="s">
        <v>94</v>
      </c>
      <c r="D81" s="42"/>
      <c r="E81" s="119" t="s">
        <v>2005</v>
      </c>
      <c r="F81" s="42" t="s">
        <v>2006</v>
      </c>
      <c r="G81" s="119" t="s">
        <v>2007</v>
      </c>
      <c r="H81" s="42" t="s">
        <v>292</v>
      </c>
      <c r="I81" s="42" t="s">
        <v>293</v>
      </c>
      <c r="J81" s="42"/>
      <c r="K81" s="42"/>
      <c r="L81" s="42" t="s">
        <v>1014</v>
      </c>
      <c r="M81" s="42"/>
      <c r="N81" s="43">
        <v>8</v>
      </c>
      <c r="O81" s="42"/>
      <c r="P81" s="42"/>
      <c r="Q81" s="42"/>
      <c r="R81" s="42" t="s">
        <v>1138</v>
      </c>
      <c r="S81" s="758" t="s">
        <v>1138</v>
      </c>
      <c r="T81" s="758" t="s">
        <v>1685</v>
      </c>
      <c r="U81" s="42"/>
      <c r="V81" s="42"/>
      <c r="W81" s="42"/>
      <c r="X81" s="123" t="s">
        <v>252</v>
      </c>
      <c r="Y81" s="798" t="s">
        <v>2008</v>
      </c>
      <c r="Z81" s="42" t="s">
        <v>2009</v>
      </c>
      <c r="AA81" s="42">
        <v>10</v>
      </c>
      <c r="AB81" s="479"/>
    </row>
    <row r="82" spans="1:29" s="488" customFormat="1" ht="48">
      <c r="A82" s="66" t="s">
        <v>2525</v>
      </c>
      <c r="B82" s="552" t="s">
        <v>42</v>
      </c>
      <c r="C82" s="552" t="s">
        <v>6806</v>
      </c>
      <c r="D82" s="67" t="s">
        <v>101</v>
      </c>
      <c r="E82" s="67" t="s">
        <v>6692</v>
      </c>
      <c r="F82" s="67" t="s">
        <v>6553</v>
      </c>
      <c r="G82" s="67" t="s">
        <v>6553</v>
      </c>
      <c r="H82" s="67"/>
      <c r="I82" s="67" t="s">
        <v>104</v>
      </c>
      <c r="J82" s="67"/>
      <c r="K82" s="67"/>
      <c r="L82" s="67"/>
      <c r="M82" s="43"/>
      <c r="N82" s="43">
        <v>9</v>
      </c>
      <c r="O82" s="67"/>
      <c r="P82" s="487"/>
      <c r="Q82" s="67"/>
      <c r="R82" s="67"/>
      <c r="S82" s="757" t="s">
        <v>1020</v>
      </c>
      <c r="T82" s="525" t="s">
        <v>6886</v>
      </c>
      <c r="U82" s="67"/>
      <c r="V82" s="67"/>
      <c r="W82" s="67"/>
      <c r="X82" s="67" t="s">
        <v>6830</v>
      </c>
      <c r="Y82" s="67"/>
      <c r="AA82" s="67"/>
      <c r="AB82" s="67"/>
      <c r="AC82" s="485"/>
    </row>
    <row r="83" spans="1:29" s="488" customFormat="1" ht="48">
      <c r="A83" s="67">
        <v>11</v>
      </c>
      <c r="B83" s="67" t="s">
        <v>985</v>
      </c>
      <c r="C83" s="67" t="s">
        <v>6922</v>
      </c>
      <c r="D83" s="67" t="s">
        <v>3121</v>
      </c>
      <c r="E83" s="67" t="s">
        <v>5934</v>
      </c>
      <c r="F83" s="67"/>
      <c r="G83" s="67" t="s">
        <v>5934</v>
      </c>
      <c r="H83" s="67" t="s">
        <v>1544</v>
      </c>
      <c r="I83" s="67" t="s">
        <v>47</v>
      </c>
      <c r="J83" s="67"/>
      <c r="K83" s="67"/>
      <c r="L83" s="67"/>
      <c r="M83" s="67"/>
      <c r="N83" s="43">
        <v>9</v>
      </c>
      <c r="O83" s="67"/>
      <c r="P83" s="67"/>
      <c r="Q83" s="67"/>
      <c r="R83" s="67"/>
      <c r="S83" s="570" t="s">
        <v>6851</v>
      </c>
      <c r="T83" s="594" t="s">
        <v>1699</v>
      </c>
      <c r="U83" s="67"/>
      <c r="V83" s="67"/>
      <c r="W83" s="67"/>
      <c r="X83" s="67"/>
      <c r="Y83" s="67"/>
      <c r="Z83" s="67" t="s">
        <v>5926</v>
      </c>
      <c r="AA83" s="67"/>
      <c r="AB83" s="67"/>
      <c r="AC83" s="485"/>
    </row>
    <row r="84" spans="1:29" s="488" customFormat="1" ht="65.849999999999994" customHeight="1">
      <c r="A84" s="510">
        <f>A83+1</f>
        <v>12</v>
      </c>
      <c r="B84" s="552" t="s">
        <v>94</v>
      </c>
      <c r="C84" s="67" t="s">
        <v>94</v>
      </c>
      <c r="D84" s="67" t="s">
        <v>253</v>
      </c>
      <c r="E84" s="67" t="s">
        <v>254</v>
      </c>
      <c r="F84" s="67" t="s">
        <v>255</v>
      </c>
      <c r="G84" s="67" t="s">
        <v>256</v>
      </c>
      <c r="H84" s="727" t="s">
        <v>251</v>
      </c>
      <c r="I84" s="67" t="s">
        <v>1202</v>
      </c>
      <c r="J84" s="67"/>
      <c r="K84" s="67"/>
      <c r="L84" s="67"/>
      <c r="M84" s="43"/>
      <c r="N84" s="43">
        <v>2</v>
      </c>
      <c r="O84" s="67"/>
      <c r="P84" s="487" t="s">
        <v>5152</v>
      </c>
      <c r="Q84" s="67"/>
      <c r="R84" s="67" t="s">
        <v>6843</v>
      </c>
      <c r="S84" s="525" t="s">
        <v>6843</v>
      </c>
      <c r="T84" s="525" t="s">
        <v>6843</v>
      </c>
      <c r="U84" s="67"/>
      <c r="V84" s="67"/>
      <c r="W84" s="67"/>
      <c r="X84" s="67" t="s">
        <v>252</v>
      </c>
      <c r="Y84" s="67"/>
      <c r="Z84" s="67"/>
      <c r="AA84" s="67"/>
      <c r="AB84" s="67"/>
    </row>
    <row r="85" spans="1:29" s="488" customFormat="1" ht="60">
      <c r="A85" s="510">
        <f>A84+1</f>
        <v>13</v>
      </c>
      <c r="B85" s="741" t="s">
        <v>30</v>
      </c>
      <c r="C85" s="525" t="s">
        <v>1000</v>
      </c>
      <c r="D85" s="525"/>
      <c r="E85" s="525" t="s">
        <v>1001</v>
      </c>
      <c r="F85" s="525" t="s">
        <v>1002</v>
      </c>
      <c r="G85" s="525" t="s">
        <v>1003</v>
      </c>
      <c r="H85" s="525"/>
      <c r="I85" s="525" t="s">
        <v>1004</v>
      </c>
      <c r="J85" s="525"/>
      <c r="K85" s="742"/>
      <c r="L85" s="525"/>
      <c r="M85" s="526"/>
      <c r="N85" s="526">
        <v>2</v>
      </c>
      <c r="O85" s="525"/>
      <c r="P85" s="743" t="s">
        <v>5152</v>
      </c>
      <c r="Q85" s="741"/>
      <c r="R85" s="525" t="s">
        <v>6923</v>
      </c>
      <c r="S85" s="525" t="s">
        <v>6923</v>
      </c>
      <c r="T85" s="525" t="s">
        <v>6923</v>
      </c>
      <c r="U85" s="525"/>
      <c r="V85" s="525"/>
      <c r="W85" s="525"/>
      <c r="X85" s="525" t="s">
        <v>6830</v>
      </c>
      <c r="Y85" s="900"/>
      <c r="Z85" s="900"/>
      <c r="AA85" s="761"/>
      <c r="AB85" s="761" t="s">
        <v>6924</v>
      </c>
    </row>
    <row r="86" spans="1:29" s="488" customFormat="1" ht="48">
      <c r="A86" s="66"/>
      <c r="B86" s="552" t="s">
        <v>1088</v>
      </c>
      <c r="C86" s="552" t="s">
        <v>1088</v>
      </c>
      <c r="D86" s="67"/>
      <c r="E86" s="67" t="s">
        <v>6712</v>
      </c>
      <c r="F86" s="67" t="s">
        <v>6713</v>
      </c>
      <c r="G86" s="67" t="s">
        <v>4530</v>
      </c>
      <c r="H86" s="67" t="s">
        <v>555</v>
      </c>
      <c r="I86" s="67"/>
      <c r="J86" s="67"/>
      <c r="K86" s="67"/>
      <c r="L86" s="67"/>
      <c r="M86" s="43"/>
      <c r="N86" s="43">
        <v>7</v>
      </c>
      <c r="O86" s="67"/>
      <c r="P86" s="487"/>
      <c r="Q86" s="67"/>
      <c r="R86" s="67"/>
      <c r="S86" s="570" t="s">
        <v>6851</v>
      </c>
      <c r="T86" s="570" t="s">
        <v>1020</v>
      </c>
      <c r="U86" s="67"/>
      <c r="V86" s="67"/>
      <c r="W86" s="67"/>
      <c r="X86" s="537"/>
      <c r="Y86" s="131" t="s">
        <v>6925</v>
      </c>
      <c r="Z86" s="131" t="s">
        <v>6926</v>
      </c>
      <c r="AA86" s="564"/>
      <c r="AB86" s="67"/>
    </row>
    <row r="87" spans="1:29" s="488" customFormat="1" ht="60">
      <c r="A87" s="66"/>
      <c r="B87" s="552" t="s">
        <v>410</v>
      </c>
      <c r="C87" s="67" t="s">
        <v>410</v>
      </c>
      <c r="D87" s="67"/>
      <c r="E87" s="67" t="s">
        <v>6714</v>
      </c>
      <c r="F87" s="67" t="s">
        <v>5877</v>
      </c>
      <c r="G87" s="67" t="s">
        <v>4545</v>
      </c>
      <c r="H87" s="67" t="s">
        <v>555</v>
      </c>
      <c r="I87" s="67"/>
      <c r="J87" s="67"/>
      <c r="K87" s="67"/>
      <c r="L87" s="67"/>
      <c r="M87" s="43"/>
      <c r="N87" s="43">
        <v>7</v>
      </c>
      <c r="O87" s="67"/>
      <c r="P87" s="487"/>
      <c r="Q87" s="67"/>
      <c r="R87" s="67"/>
      <c r="S87" s="570" t="s">
        <v>6851</v>
      </c>
      <c r="T87" s="570" t="s">
        <v>1020</v>
      </c>
      <c r="U87" s="67"/>
      <c r="V87" s="67"/>
      <c r="W87" s="67"/>
      <c r="X87" s="67"/>
      <c r="Y87" s="838" t="s">
        <v>6925</v>
      </c>
      <c r="Z87" s="838" t="s">
        <v>6927</v>
      </c>
      <c r="AA87" s="534"/>
      <c r="AB87" s="534"/>
    </row>
    <row r="88" spans="1:29" s="488" customFormat="1" ht="60">
      <c r="A88" s="510">
        <f t="shared" ref="A88:A98" si="4">A87+1</f>
        <v>1</v>
      </c>
      <c r="B88" s="552" t="s">
        <v>42</v>
      </c>
      <c r="C88" s="67" t="s">
        <v>42</v>
      </c>
      <c r="D88" s="67"/>
      <c r="E88" s="67" t="s">
        <v>1161</v>
      </c>
      <c r="F88" s="67" t="s">
        <v>240</v>
      </c>
      <c r="G88" s="67" t="s">
        <v>241</v>
      </c>
      <c r="H88" s="727" t="s">
        <v>46</v>
      </c>
      <c r="I88" s="67"/>
      <c r="J88" s="67"/>
      <c r="K88" s="67"/>
      <c r="L88" s="67"/>
      <c r="M88" s="43"/>
      <c r="N88" s="43">
        <v>7</v>
      </c>
      <c r="O88" s="67"/>
      <c r="P88" s="487" t="s">
        <v>5152</v>
      </c>
      <c r="Q88" s="67"/>
      <c r="R88" s="67" t="s">
        <v>1137</v>
      </c>
      <c r="S88" s="570" t="s">
        <v>1137</v>
      </c>
      <c r="T88" s="759" t="s">
        <v>6844</v>
      </c>
      <c r="U88" s="67"/>
      <c r="V88" s="67"/>
      <c r="W88" s="67"/>
      <c r="X88" s="67" t="s">
        <v>252</v>
      </c>
      <c r="Y88" s="534"/>
      <c r="Z88" s="634" t="s">
        <v>6928</v>
      </c>
      <c r="AA88" s="537">
        <v>10</v>
      </c>
      <c r="AB88" s="67"/>
    </row>
    <row r="89" spans="1:29" s="488" customFormat="1" ht="48">
      <c r="A89" s="42">
        <f t="shared" si="4"/>
        <v>2</v>
      </c>
      <c r="B89" s="552" t="s">
        <v>94</v>
      </c>
      <c r="C89" s="42" t="s">
        <v>94</v>
      </c>
      <c r="D89" s="42"/>
      <c r="E89" s="42" t="s">
        <v>2050</v>
      </c>
      <c r="F89" s="42" t="s">
        <v>2051</v>
      </c>
      <c r="G89" s="42" t="s">
        <v>2052</v>
      </c>
      <c r="H89" s="42"/>
      <c r="I89" s="42"/>
      <c r="J89" s="42"/>
      <c r="K89" s="42"/>
      <c r="L89" s="42"/>
      <c r="M89" s="42"/>
      <c r="N89" s="43">
        <v>10</v>
      </c>
      <c r="O89" s="42"/>
      <c r="P89" s="42"/>
      <c r="Q89" s="42"/>
      <c r="R89" s="42" t="s">
        <v>1020</v>
      </c>
      <c r="S89" s="663" t="s">
        <v>1138</v>
      </c>
      <c r="T89" s="758" t="s">
        <v>1685</v>
      </c>
      <c r="U89" s="42"/>
      <c r="V89" s="42"/>
      <c r="W89" s="42"/>
      <c r="X89" s="123" t="s">
        <v>252</v>
      </c>
      <c r="Y89" s="42"/>
      <c r="Z89" s="45"/>
      <c r="AA89" s="42">
        <v>20</v>
      </c>
      <c r="AB89" s="42"/>
    </row>
    <row r="90" spans="1:29" s="488" customFormat="1" ht="101.45">
      <c r="A90" s="42">
        <f t="shared" si="4"/>
        <v>3</v>
      </c>
      <c r="B90" s="552" t="s">
        <v>222</v>
      </c>
      <c r="C90" s="42" t="s">
        <v>2054</v>
      </c>
      <c r="D90" s="42"/>
      <c r="E90" s="42" t="s">
        <v>2073</v>
      </c>
      <c r="F90" s="42" t="s">
        <v>2074</v>
      </c>
      <c r="G90" s="42" t="s">
        <v>2075</v>
      </c>
      <c r="H90" s="42" t="s">
        <v>1708</v>
      </c>
      <c r="I90" s="42"/>
      <c r="J90" s="42"/>
      <c r="K90" s="42"/>
      <c r="L90" s="42"/>
      <c r="M90" s="42">
        <v>7</v>
      </c>
      <c r="N90" s="43">
        <v>10</v>
      </c>
      <c r="O90" s="42"/>
      <c r="P90" s="487" t="s">
        <v>2525</v>
      </c>
      <c r="Q90" s="42"/>
      <c r="R90" s="42" t="s">
        <v>1138</v>
      </c>
      <c r="S90" s="758" t="s">
        <v>1138</v>
      </c>
      <c r="T90" s="626" t="s">
        <v>6912</v>
      </c>
      <c r="U90" s="42"/>
      <c r="V90" s="42"/>
      <c r="W90" s="42"/>
      <c r="X90" s="123" t="s">
        <v>252</v>
      </c>
      <c r="Y90" s="346" t="s">
        <v>1940</v>
      </c>
      <c r="Z90" s="346" t="s">
        <v>1941</v>
      </c>
      <c r="AA90" s="42"/>
      <c r="AB90" s="42"/>
    </row>
    <row r="91" spans="1:29" s="488" customFormat="1" ht="60">
      <c r="A91" s="726">
        <f t="shared" si="4"/>
        <v>4</v>
      </c>
      <c r="B91" s="552" t="s">
        <v>985</v>
      </c>
      <c r="C91" s="67" t="s">
        <v>1948</v>
      </c>
      <c r="D91" s="553"/>
      <c r="E91" s="67" t="s">
        <v>6929</v>
      </c>
      <c r="F91" s="67" t="s">
        <v>6930</v>
      </c>
      <c r="G91" s="67" t="s">
        <v>6931</v>
      </c>
      <c r="H91" s="727" t="s">
        <v>555</v>
      </c>
      <c r="I91" s="67" t="s">
        <v>57</v>
      </c>
      <c r="J91" s="67" t="s">
        <v>1039</v>
      </c>
      <c r="K91" s="68">
        <v>45992</v>
      </c>
      <c r="L91" s="487" t="s">
        <v>1014</v>
      </c>
      <c r="M91" s="43"/>
      <c r="N91" s="43">
        <v>39</v>
      </c>
      <c r="O91" s="67"/>
      <c r="P91" s="487" t="s">
        <v>2525</v>
      </c>
      <c r="Q91" s="66"/>
      <c r="R91" s="66" t="s">
        <v>6932</v>
      </c>
      <c r="S91" s="720" t="s">
        <v>6837</v>
      </c>
      <c r="T91" s="571" t="s">
        <v>1685</v>
      </c>
      <c r="U91" s="67"/>
      <c r="V91" s="67"/>
      <c r="W91" s="67"/>
      <c r="X91" s="67" t="s">
        <v>6830</v>
      </c>
      <c r="Y91" s="259"/>
      <c r="Z91" s="259" t="s">
        <v>1702</v>
      </c>
      <c r="AA91" s="67">
        <v>29</v>
      </c>
      <c r="AB91" s="67"/>
    </row>
    <row r="92" spans="1:29" s="488" customFormat="1" ht="60">
      <c r="A92" s="510">
        <f t="shared" si="4"/>
        <v>5</v>
      </c>
      <c r="B92" s="552" t="s">
        <v>6850</v>
      </c>
      <c r="C92" s="67" t="s">
        <v>1191</v>
      </c>
      <c r="D92" s="67" t="s">
        <v>1186</v>
      </c>
      <c r="E92" s="67" t="s">
        <v>1187</v>
      </c>
      <c r="F92" s="67" t="s">
        <v>1192</v>
      </c>
      <c r="G92" s="67" t="s">
        <v>1189</v>
      </c>
      <c r="H92" s="727" t="s">
        <v>607</v>
      </c>
      <c r="I92" s="67" t="s">
        <v>1190</v>
      </c>
      <c r="J92" s="67"/>
      <c r="K92" s="67"/>
      <c r="L92" s="67"/>
      <c r="M92" s="43"/>
      <c r="N92" s="43">
        <v>2</v>
      </c>
      <c r="O92" s="67" t="s">
        <v>1315</v>
      </c>
      <c r="P92" s="67" t="s">
        <v>6829</v>
      </c>
      <c r="Q92" s="67"/>
      <c r="R92" s="534" t="s">
        <v>6837</v>
      </c>
      <c r="S92" s="759" t="s">
        <v>6837</v>
      </c>
      <c r="T92" s="759" t="s">
        <v>6844</v>
      </c>
      <c r="U92" s="67"/>
      <c r="V92" s="67"/>
      <c r="W92" s="67"/>
      <c r="X92" s="537" t="s">
        <v>252</v>
      </c>
      <c r="Y92" s="67"/>
      <c r="Z92" s="67"/>
      <c r="AA92" s="564"/>
      <c r="AB92" s="67"/>
    </row>
    <row r="93" spans="1:29" s="488" customFormat="1" ht="84">
      <c r="A93" s="42">
        <f t="shared" si="4"/>
        <v>6</v>
      </c>
      <c r="B93" s="67" t="s">
        <v>1088</v>
      </c>
      <c r="C93" s="42" t="s">
        <v>2097</v>
      </c>
      <c r="D93" s="42"/>
      <c r="E93" s="42" t="s">
        <v>2098</v>
      </c>
      <c r="F93" s="42" t="s">
        <v>6234</v>
      </c>
      <c r="G93" s="42" t="s">
        <v>6234</v>
      </c>
      <c r="H93" s="42" t="s">
        <v>1580</v>
      </c>
      <c r="I93" s="42"/>
      <c r="J93" s="42"/>
      <c r="K93" s="42"/>
      <c r="L93" s="42" t="s">
        <v>1014</v>
      </c>
      <c r="M93" s="42"/>
      <c r="N93" s="43">
        <v>2</v>
      </c>
      <c r="O93" s="42"/>
      <c r="P93" s="42"/>
      <c r="Q93" s="42"/>
      <c r="R93" s="292"/>
      <c r="S93" s="570" t="s">
        <v>6851</v>
      </c>
      <c r="T93" s="594" t="s">
        <v>1699</v>
      </c>
      <c r="U93" s="42"/>
      <c r="V93" s="42"/>
      <c r="W93" s="42"/>
      <c r="X93" s="778" t="s">
        <v>252</v>
      </c>
      <c r="Y93" s="469" t="s">
        <v>2100</v>
      </c>
      <c r="Z93" s="42" t="s">
        <v>2101</v>
      </c>
      <c r="AA93" s="459"/>
      <c r="AB93" s="42"/>
    </row>
    <row r="94" spans="1:29" s="488" customFormat="1" ht="48">
      <c r="A94" s="42">
        <f t="shared" si="4"/>
        <v>7</v>
      </c>
      <c r="B94" s="67" t="s">
        <v>1088</v>
      </c>
      <c r="C94" s="42" t="s">
        <v>526</v>
      </c>
      <c r="D94" s="42"/>
      <c r="E94" s="42" t="s">
        <v>1965</v>
      </c>
      <c r="F94" s="42" t="s">
        <v>1966</v>
      </c>
      <c r="G94" s="42" t="s">
        <v>1967</v>
      </c>
      <c r="H94" s="42" t="s">
        <v>1544</v>
      </c>
      <c r="I94" s="42" t="s">
        <v>47</v>
      </c>
      <c r="J94" s="42"/>
      <c r="K94" s="42"/>
      <c r="L94" s="42" t="s">
        <v>1014</v>
      </c>
      <c r="M94" s="42"/>
      <c r="N94" s="43">
        <v>8</v>
      </c>
      <c r="O94" s="42"/>
      <c r="P94" s="42"/>
      <c r="Q94" s="42"/>
      <c r="R94" s="42"/>
      <c r="S94" s="570" t="s">
        <v>6851</v>
      </c>
      <c r="T94" s="594" t="s">
        <v>1699</v>
      </c>
      <c r="U94" s="42"/>
      <c r="V94" s="42"/>
      <c r="W94" s="42"/>
      <c r="X94" s="123" t="s">
        <v>252</v>
      </c>
      <c r="Y94" s="479"/>
      <c r="Z94" s="479" t="s">
        <v>1968</v>
      </c>
      <c r="AA94" s="42"/>
      <c r="AB94" s="42"/>
    </row>
    <row r="95" spans="1:29" s="488" customFormat="1" ht="60">
      <c r="A95" s="510">
        <f t="shared" si="4"/>
        <v>8</v>
      </c>
      <c r="B95" s="552" t="s">
        <v>94</v>
      </c>
      <c r="C95" s="67" t="s">
        <v>94</v>
      </c>
      <c r="D95" s="67" t="s">
        <v>180</v>
      </c>
      <c r="E95" s="67" t="s">
        <v>1227</v>
      </c>
      <c r="F95" s="67" t="s">
        <v>1227</v>
      </c>
      <c r="G95" s="67"/>
      <c r="H95" s="727" t="s">
        <v>1228</v>
      </c>
      <c r="I95" s="67" t="s">
        <v>1202</v>
      </c>
      <c r="J95" s="67"/>
      <c r="K95" s="67"/>
      <c r="L95" s="67"/>
      <c r="M95" s="43"/>
      <c r="N95" s="43">
        <v>11</v>
      </c>
      <c r="O95" s="67" t="s">
        <v>1315</v>
      </c>
      <c r="P95" s="67" t="s">
        <v>6829</v>
      </c>
      <c r="Q95" s="67"/>
      <c r="R95" s="67" t="s">
        <v>6837</v>
      </c>
      <c r="S95" s="759" t="s">
        <v>6837</v>
      </c>
      <c r="T95" s="720" t="s">
        <v>6844</v>
      </c>
      <c r="U95" s="67"/>
      <c r="V95" s="67"/>
      <c r="W95" s="67"/>
      <c r="X95" s="67" t="s">
        <v>252</v>
      </c>
      <c r="Y95" s="534"/>
      <c r="Z95" s="534"/>
      <c r="AA95" s="534"/>
      <c r="AB95" s="534"/>
    </row>
    <row r="96" spans="1:29" s="488" customFormat="1" ht="84">
      <c r="A96" s="510">
        <f t="shared" si="4"/>
        <v>9</v>
      </c>
      <c r="B96" s="552" t="s">
        <v>101</v>
      </c>
      <c r="C96" s="67" t="s">
        <v>101</v>
      </c>
      <c r="D96" s="67"/>
      <c r="E96" s="67" t="s">
        <v>1300</v>
      </c>
      <c r="F96" s="67" t="s">
        <v>1301</v>
      </c>
      <c r="G96" s="67" t="s">
        <v>1302</v>
      </c>
      <c r="H96" s="395"/>
      <c r="I96" s="67" t="s">
        <v>104</v>
      </c>
      <c r="J96" s="67"/>
      <c r="K96" s="68"/>
      <c r="L96" s="67"/>
      <c r="M96" s="43">
        <v>10</v>
      </c>
      <c r="N96" s="43">
        <v>17</v>
      </c>
      <c r="O96" s="67"/>
      <c r="P96" s="487" t="s">
        <v>5152</v>
      </c>
      <c r="Q96" s="66"/>
      <c r="R96" s="67" t="s">
        <v>6933</v>
      </c>
      <c r="S96" s="570" t="s">
        <v>1020</v>
      </c>
      <c r="T96" s="797" t="s">
        <v>6854</v>
      </c>
      <c r="U96" s="67"/>
      <c r="V96" s="67"/>
      <c r="W96" s="67"/>
      <c r="X96" s="67" t="s">
        <v>6830</v>
      </c>
      <c r="Y96" s="67"/>
      <c r="Z96" s="67"/>
      <c r="AA96" s="67"/>
      <c r="AB96" s="67"/>
      <c r="AC96" s="485"/>
    </row>
    <row r="97" spans="1:29" s="488" customFormat="1" ht="84">
      <c r="A97" s="510">
        <f t="shared" si="4"/>
        <v>10</v>
      </c>
      <c r="B97" s="552" t="s">
        <v>101</v>
      </c>
      <c r="C97" s="67" t="s">
        <v>101</v>
      </c>
      <c r="D97" s="67" t="s">
        <v>1270</v>
      </c>
      <c r="E97" s="67" t="s">
        <v>1271</v>
      </c>
      <c r="F97" s="67" t="s">
        <v>1272</v>
      </c>
      <c r="G97" s="67" t="s">
        <v>1273</v>
      </c>
      <c r="H97" s="395" t="s">
        <v>3264</v>
      </c>
      <c r="I97" s="67" t="s">
        <v>1219</v>
      </c>
      <c r="J97" s="67"/>
      <c r="K97" s="67"/>
      <c r="L97" s="67"/>
      <c r="M97" s="43">
        <v>3</v>
      </c>
      <c r="N97" s="43">
        <v>21</v>
      </c>
      <c r="O97" s="67"/>
      <c r="P97" s="487" t="s">
        <v>5152</v>
      </c>
      <c r="Q97" s="67"/>
      <c r="R97" s="67" t="s">
        <v>6883</v>
      </c>
      <c r="S97" s="570" t="s">
        <v>1020</v>
      </c>
      <c r="T97" s="525" t="s">
        <v>6934</v>
      </c>
      <c r="U97" s="67"/>
      <c r="V97" s="67"/>
      <c r="W97" s="67"/>
      <c r="X97" s="67" t="s">
        <v>252</v>
      </c>
      <c r="Y97" s="67"/>
      <c r="Z97" s="537"/>
      <c r="AA97" s="534"/>
      <c r="AB97" s="534"/>
      <c r="AC97" s="485"/>
    </row>
    <row r="98" spans="1:29" s="488" customFormat="1" ht="60">
      <c r="A98" s="510">
        <f t="shared" si="4"/>
        <v>11</v>
      </c>
      <c r="B98" s="552" t="s">
        <v>985</v>
      </c>
      <c r="C98" s="67" t="s">
        <v>410</v>
      </c>
      <c r="D98" s="67"/>
      <c r="E98" s="534" t="s">
        <v>1070</v>
      </c>
      <c r="F98" s="534" t="s">
        <v>1071</v>
      </c>
      <c r="G98" s="67" t="s">
        <v>1072</v>
      </c>
      <c r="H98" s="727" t="s">
        <v>1580</v>
      </c>
      <c r="I98" s="67" t="s">
        <v>1038</v>
      </c>
      <c r="J98" s="67"/>
      <c r="K98" s="68"/>
      <c r="L98" s="67"/>
      <c r="M98" s="43"/>
      <c r="N98" s="43">
        <v>37</v>
      </c>
      <c r="O98" s="67"/>
      <c r="P98" s="487" t="s">
        <v>5152</v>
      </c>
      <c r="Q98" s="66"/>
      <c r="R98" s="67" t="s">
        <v>6935</v>
      </c>
      <c r="S98" s="632" t="s">
        <v>6936</v>
      </c>
      <c r="T98" s="525" t="s">
        <v>6936</v>
      </c>
      <c r="U98" s="67"/>
      <c r="V98" s="67"/>
      <c r="W98" s="67"/>
      <c r="X98" s="67" t="s">
        <v>6830</v>
      </c>
      <c r="Y98" s="67"/>
      <c r="Z98" s="537"/>
      <c r="AA98" s="534"/>
      <c r="AB98" s="534"/>
    </row>
    <row r="99" spans="1:29" s="488" customFormat="1" ht="72">
      <c r="A99" s="726">
        <v>1</v>
      </c>
      <c r="B99" s="552" t="s">
        <v>222</v>
      </c>
      <c r="C99" s="67" t="s">
        <v>222</v>
      </c>
      <c r="D99" s="553"/>
      <c r="E99" s="488" t="s">
        <v>6937</v>
      </c>
      <c r="F99" s="488" t="s">
        <v>6938</v>
      </c>
      <c r="G99" s="67" t="s">
        <v>6939</v>
      </c>
      <c r="H99" s="727"/>
      <c r="I99" s="67" t="s">
        <v>4252</v>
      </c>
      <c r="J99" s="67" t="s">
        <v>1039</v>
      </c>
      <c r="K99" s="68">
        <v>45992</v>
      </c>
      <c r="L99" s="487" t="s">
        <v>1014</v>
      </c>
      <c r="M99" s="43"/>
      <c r="N99" s="43">
        <v>9</v>
      </c>
      <c r="O99" s="67"/>
      <c r="P99" s="487" t="s">
        <v>2525</v>
      </c>
      <c r="Q99" s="537"/>
      <c r="R99" s="534" t="s">
        <v>1020</v>
      </c>
      <c r="S99" s="569" t="s">
        <v>1710</v>
      </c>
      <c r="T99" s="837" t="s">
        <v>1710</v>
      </c>
      <c r="U99" s="564"/>
      <c r="V99" s="67"/>
      <c r="W99" s="67"/>
      <c r="X99" s="67" t="s">
        <v>6830</v>
      </c>
      <c r="Y99" s="67"/>
      <c r="Z99" s="67"/>
      <c r="AA99" s="67"/>
      <c r="AB99" s="67"/>
    </row>
    <row r="100" spans="1:29" s="488" customFormat="1" ht="24">
      <c r="A100" s="510">
        <f>A99+1</f>
        <v>2</v>
      </c>
      <c r="B100" s="67" t="s">
        <v>263</v>
      </c>
      <c r="C100" s="67" t="s">
        <v>263</v>
      </c>
      <c r="D100" s="67"/>
      <c r="E100" s="67" t="s">
        <v>1176</v>
      </c>
      <c r="F100" s="67" t="s">
        <v>1177</v>
      </c>
      <c r="G100" s="67" t="s">
        <v>1178</v>
      </c>
      <c r="H100" s="727" t="s">
        <v>1167</v>
      </c>
      <c r="I100" s="67" t="s">
        <v>1167</v>
      </c>
      <c r="J100" s="67"/>
      <c r="K100" s="67"/>
      <c r="L100" s="67"/>
      <c r="M100" s="43"/>
      <c r="N100" s="43">
        <v>9</v>
      </c>
      <c r="O100" s="67"/>
      <c r="P100" s="487" t="s">
        <v>5152</v>
      </c>
      <c r="Q100" s="67"/>
      <c r="R100" s="508" t="s">
        <v>1710</v>
      </c>
      <c r="S100" s="837" t="s">
        <v>1710</v>
      </c>
      <c r="T100" s="569" t="s">
        <v>1710</v>
      </c>
      <c r="U100" s="67"/>
      <c r="V100" s="67"/>
      <c r="W100" s="67"/>
      <c r="X100" s="67" t="s">
        <v>252</v>
      </c>
      <c r="Y100" s="259"/>
      <c r="Z100" s="259"/>
      <c r="AA100" s="67"/>
      <c r="AB100" s="67"/>
    </row>
    <row r="101" spans="1:29" s="488" customFormat="1" ht="48">
      <c r="A101" s="539"/>
      <c r="B101" s="552" t="s">
        <v>985</v>
      </c>
      <c r="C101" s="534" t="s">
        <v>526</v>
      </c>
      <c r="D101" s="534"/>
      <c r="E101" s="534" t="s">
        <v>5924</v>
      </c>
      <c r="F101" s="534" t="s">
        <v>5925</v>
      </c>
      <c r="G101" s="67" t="s">
        <v>6940</v>
      </c>
      <c r="H101" s="534" t="s">
        <v>1544</v>
      </c>
      <c r="I101" s="534" t="s">
        <v>47</v>
      </c>
      <c r="J101" s="534"/>
      <c r="K101" s="534"/>
      <c r="L101" s="67" t="s">
        <v>1014</v>
      </c>
      <c r="M101" s="542"/>
      <c r="N101" s="542">
        <v>9</v>
      </c>
      <c r="O101" s="534"/>
      <c r="P101" s="568"/>
      <c r="Q101" s="534"/>
      <c r="R101" s="534"/>
      <c r="S101" s="570" t="s">
        <v>6851</v>
      </c>
      <c r="T101" s="795" t="s">
        <v>1699</v>
      </c>
      <c r="U101" s="534"/>
      <c r="V101" s="534"/>
      <c r="W101" s="534"/>
      <c r="X101" s="740" t="s">
        <v>6830</v>
      </c>
      <c r="Y101" s="67"/>
      <c r="Z101" s="67" t="s">
        <v>5935</v>
      </c>
      <c r="AA101" s="635"/>
      <c r="AB101" s="534"/>
      <c r="AC101" s="485"/>
    </row>
    <row r="102" spans="1:29" s="488" customFormat="1" ht="48">
      <c r="A102" s="735">
        <f>A101+1</f>
        <v>1</v>
      </c>
      <c r="B102" s="552" t="s">
        <v>94</v>
      </c>
      <c r="C102" s="534" t="s">
        <v>94</v>
      </c>
      <c r="D102" s="534" t="s">
        <v>94</v>
      </c>
      <c r="E102" s="534" t="s">
        <v>1206</v>
      </c>
      <c r="F102" s="534" t="s">
        <v>1207</v>
      </c>
      <c r="G102" s="67" t="s">
        <v>1207</v>
      </c>
      <c r="H102" s="736" t="s">
        <v>251</v>
      </c>
      <c r="I102" s="534" t="s">
        <v>1202</v>
      </c>
      <c r="J102" s="534"/>
      <c r="K102" s="534"/>
      <c r="L102" s="67"/>
      <c r="M102" s="542"/>
      <c r="N102" s="542">
        <v>12</v>
      </c>
      <c r="O102" s="534"/>
      <c r="P102" s="568" t="s">
        <v>5152</v>
      </c>
      <c r="Q102" s="534"/>
      <c r="R102" s="534" t="s">
        <v>1710</v>
      </c>
      <c r="S102" s="569" t="s">
        <v>1710</v>
      </c>
      <c r="T102" s="525" t="s">
        <v>6941</v>
      </c>
      <c r="U102" s="534"/>
      <c r="V102" s="534"/>
      <c r="W102" s="534"/>
      <c r="X102" s="534" t="s">
        <v>252</v>
      </c>
      <c r="Y102" s="508"/>
      <c r="Z102" s="887"/>
      <c r="AA102" s="534"/>
      <c r="AB102" s="534"/>
    </row>
    <row r="103" spans="1:29" s="488" customFormat="1" ht="72">
      <c r="A103" s="735">
        <f>A102+1</f>
        <v>2</v>
      </c>
      <c r="B103" s="552" t="s">
        <v>985</v>
      </c>
      <c r="C103" s="534" t="s">
        <v>410</v>
      </c>
      <c r="D103" s="67"/>
      <c r="E103" s="67" t="s">
        <v>1065</v>
      </c>
      <c r="F103" s="67" t="s">
        <v>1066</v>
      </c>
      <c r="G103" s="67" t="s">
        <v>1067</v>
      </c>
      <c r="H103" s="727" t="s">
        <v>555</v>
      </c>
      <c r="I103" s="534" t="s">
        <v>1038</v>
      </c>
      <c r="J103" s="67"/>
      <c r="K103" s="68"/>
      <c r="L103" s="487"/>
      <c r="M103" s="43"/>
      <c r="N103" s="43">
        <v>38</v>
      </c>
      <c r="O103" s="67"/>
      <c r="P103" s="487" t="s">
        <v>6942</v>
      </c>
      <c r="Q103" s="66"/>
      <c r="R103" s="891"/>
      <c r="S103" s="759" t="s">
        <v>6943</v>
      </c>
      <c r="T103" s="525" t="s">
        <v>6944</v>
      </c>
      <c r="U103" s="67"/>
      <c r="V103" s="67"/>
      <c r="W103" s="67"/>
      <c r="X103" s="534" t="s">
        <v>6830</v>
      </c>
      <c r="Y103" s="67"/>
      <c r="Z103" s="903"/>
      <c r="AA103" s="534"/>
      <c r="AB103" s="534"/>
      <c r="AC103" s="485"/>
    </row>
    <row r="104" spans="1:29" s="488" customFormat="1" ht="48">
      <c r="A104" s="735">
        <f>A103+1</f>
        <v>3</v>
      </c>
      <c r="B104" s="67" t="s">
        <v>1088</v>
      </c>
      <c r="C104" s="534" t="s">
        <v>1259</v>
      </c>
      <c r="D104" s="67"/>
      <c r="E104" s="67" t="s">
        <v>1901</v>
      </c>
      <c r="F104" s="67" t="s">
        <v>1611</v>
      </c>
      <c r="G104" s="67" t="s">
        <v>1902</v>
      </c>
      <c r="H104" s="727" t="s">
        <v>293</v>
      </c>
      <c r="I104" s="67" t="s">
        <v>1550</v>
      </c>
      <c r="J104" s="67"/>
      <c r="K104" s="67"/>
      <c r="L104" s="67" t="s">
        <v>1014</v>
      </c>
      <c r="M104" s="43"/>
      <c r="N104" s="43" t="s">
        <v>583</v>
      </c>
      <c r="O104" s="67"/>
      <c r="P104" s="487" t="s">
        <v>5152</v>
      </c>
      <c r="Q104" s="67"/>
      <c r="R104" s="836" t="s">
        <v>6945</v>
      </c>
      <c r="S104" s="525" t="s">
        <v>6946</v>
      </c>
      <c r="T104" s="525" t="s">
        <v>6946</v>
      </c>
      <c r="U104" s="67"/>
      <c r="V104" s="67"/>
      <c r="W104" s="67"/>
      <c r="X104" s="534" t="s">
        <v>252</v>
      </c>
      <c r="Y104" s="259"/>
      <c r="Z104" s="537"/>
      <c r="AA104" s="534"/>
      <c r="AB104" s="534"/>
    </row>
    <row r="105" spans="1:29" s="488" customFormat="1" ht="72.599999999999994">
      <c r="A105" s="539"/>
      <c r="B105" s="42" t="s">
        <v>30</v>
      </c>
      <c r="C105" s="42" t="s">
        <v>30</v>
      </c>
      <c r="D105" s="67"/>
      <c r="E105" s="42" t="s">
        <v>6947</v>
      </c>
      <c r="F105" s="42" t="s">
        <v>6948</v>
      </c>
      <c r="G105" s="42"/>
      <c r="H105" s="42" t="s">
        <v>384</v>
      </c>
      <c r="I105" s="292"/>
      <c r="J105" s="292"/>
      <c r="K105" s="292"/>
      <c r="L105" s="292"/>
      <c r="M105" s="292"/>
      <c r="N105" s="292"/>
      <c r="O105" s="292"/>
      <c r="P105" s="292"/>
      <c r="Q105" s="292"/>
      <c r="R105" s="292" t="s">
        <v>1137</v>
      </c>
      <c r="S105" s="570" t="s">
        <v>1137</v>
      </c>
      <c r="T105" s="698" t="s">
        <v>1685</v>
      </c>
      <c r="U105" s="534"/>
      <c r="V105" s="534"/>
      <c r="W105" s="534"/>
      <c r="X105" s="740"/>
      <c r="Y105" s="67" t="s">
        <v>6949</v>
      </c>
      <c r="Z105" s="527" t="s">
        <v>6950</v>
      </c>
      <c r="AA105" s="635"/>
      <c r="AB105" s="534">
        <v>1</v>
      </c>
      <c r="AC105" s="485"/>
    </row>
    <row r="106" spans="1:29" s="488" customFormat="1" ht="60">
      <c r="A106" s="539"/>
      <c r="B106" s="552" t="s">
        <v>222</v>
      </c>
      <c r="C106" s="67" t="s">
        <v>222</v>
      </c>
      <c r="D106" s="534"/>
      <c r="E106" s="292" t="s">
        <v>1883</v>
      </c>
      <c r="F106" s="292" t="s">
        <v>1884</v>
      </c>
      <c r="G106" s="588" t="s">
        <v>1885</v>
      </c>
      <c r="H106" s="541" t="s">
        <v>1708</v>
      </c>
      <c r="I106" s="534"/>
      <c r="J106" s="534"/>
      <c r="K106" s="534"/>
      <c r="L106" s="534"/>
      <c r="M106" s="542"/>
      <c r="N106" s="542"/>
      <c r="O106" s="534"/>
      <c r="P106" s="568"/>
      <c r="Q106" s="534"/>
      <c r="R106" s="534"/>
      <c r="S106" s="534"/>
      <c r="T106" s="698" t="s">
        <v>1685</v>
      </c>
      <c r="U106" s="534"/>
      <c r="V106" s="534"/>
      <c r="W106" s="534"/>
      <c r="X106" s="534"/>
      <c r="Y106" s="899"/>
      <c r="Z106" s="899" t="s">
        <v>1888</v>
      </c>
      <c r="AA106" s="534"/>
      <c r="AB106" s="534"/>
      <c r="AC106" s="485"/>
    </row>
    <row r="107" spans="1:29" s="488" customFormat="1" ht="72.599999999999994">
      <c r="A107" s="735">
        <f>A106+1</f>
        <v>1</v>
      </c>
      <c r="B107" s="67" t="s">
        <v>263</v>
      </c>
      <c r="C107" s="534" t="s">
        <v>263</v>
      </c>
      <c r="D107" s="534"/>
      <c r="E107" s="534" t="s">
        <v>1021</v>
      </c>
      <c r="F107" s="534" t="s">
        <v>1022</v>
      </c>
      <c r="G107" s="534" t="s">
        <v>1023</v>
      </c>
      <c r="H107" s="736"/>
      <c r="I107" s="534" t="s">
        <v>1024</v>
      </c>
      <c r="J107" s="534"/>
      <c r="K107" s="739"/>
      <c r="L107" s="568"/>
      <c r="M107" s="542"/>
      <c r="N107" s="542">
        <v>3</v>
      </c>
      <c r="O107" s="534"/>
      <c r="P107" s="568" t="s">
        <v>5152</v>
      </c>
      <c r="Q107" s="539"/>
      <c r="R107" s="534" t="s">
        <v>1137</v>
      </c>
      <c r="S107" s="571" t="s">
        <v>6951</v>
      </c>
      <c r="T107" s="571" t="s">
        <v>1685</v>
      </c>
      <c r="U107" s="534"/>
      <c r="V107" s="534"/>
      <c r="W107" s="534"/>
      <c r="X107" s="534" t="s">
        <v>6830</v>
      </c>
      <c r="Y107" s="534"/>
      <c r="Z107" s="904" t="s">
        <v>6952</v>
      </c>
      <c r="AA107" s="534"/>
      <c r="AB107" s="534"/>
    </row>
    <row r="108" spans="1:29" s="488" customFormat="1" ht="57.95">
      <c r="A108" s="371">
        <f>A107+1</f>
        <v>2</v>
      </c>
      <c r="B108" s="67" t="s">
        <v>1088</v>
      </c>
      <c r="C108" s="42" t="s">
        <v>526</v>
      </c>
      <c r="D108" s="371"/>
      <c r="E108" s="292" t="s">
        <v>1572</v>
      </c>
      <c r="F108" s="292"/>
      <c r="G108" s="371"/>
      <c r="H108" s="371" t="s">
        <v>1574</v>
      </c>
      <c r="I108" s="371" t="s">
        <v>1575</v>
      </c>
      <c r="J108" s="371"/>
      <c r="K108" s="371"/>
      <c r="L108" s="371" t="s">
        <v>1014</v>
      </c>
      <c r="M108" s="371"/>
      <c r="N108" s="577">
        <v>10</v>
      </c>
      <c r="O108" s="371"/>
      <c r="P108" s="371"/>
      <c r="Q108" s="371"/>
      <c r="R108" s="737"/>
      <c r="S108" s="570" t="s">
        <v>6851</v>
      </c>
      <c r="T108" s="594" t="s">
        <v>1699</v>
      </c>
      <c r="U108" s="371"/>
      <c r="V108" s="371"/>
      <c r="W108" s="371"/>
      <c r="X108" s="582" t="s">
        <v>252</v>
      </c>
      <c r="Y108" s="902" t="s">
        <v>1576</v>
      </c>
      <c r="Z108" s="716" t="s">
        <v>1577</v>
      </c>
      <c r="AA108" s="292"/>
      <c r="AB108" s="292" t="s">
        <v>1945</v>
      </c>
    </row>
    <row r="109" spans="1:29" s="488" customFormat="1" ht="84">
      <c r="A109" s="735">
        <f>A108+1</f>
        <v>3</v>
      </c>
      <c r="B109" s="552" t="s">
        <v>101</v>
      </c>
      <c r="C109" s="67" t="s">
        <v>101</v>
      </c>
      <c r="D109" s="534"/>
      <c r="E109" s="534" t="s">
        <v>193</v>
      </c>
      <c r="F109" s="534" t="s">
        <v>194</v>
      </c>
      <c r="G109" s="534" t="s">
        <v>195</v>
      </c>
      <c r="H109" s="736"/>
      <c r="I109" s="534" t="s">
        <v>104</v>
      </c>
      <c r="J109" s="534"/>
      <c r="K109" s="534"/>
      <c r="L109" s="534"/>
      <c r="M109" s="835">
        <v>8</v>
      </c>
      <c r="N109" s="542">
        <v>15</v>
      </c>
      <c r="O109" s="534"/>
      <c r="P109" s="568" t="s">
        <v>5152</v>
      </c>
      <c r="Q109" s="534"/>
      <c r="R109" s="534" t="s">
        <v>6883</v>
      </c>
      <c r="S109" s="570" t="s">
        <v>1020</v>
      </c>
      <c r="T109" s="761" t="s">
        <v>6854</v>
      </c>
      <c r="U109" s="534"/>
      <c r="V109" s="534"/>
      <c r="W109" s="534"/>
      <c r="X109" s="740" t="s">
        <v>6830</v>
      </c>
      <c r="Y109" s="67"/>
      <c r="Z109" s="67"/>
      <c r="AA109" s="635"/>
      <c r="AB109" s="534"/>
      <c r="AC109" s="485"/>
    </row>
    <row r="110" spans="1:29" s="488" customFormat="1" ht="72.599999999999994">
      <c r="A110" s="539"/>
      <c r="B110" s="552" t="s">
        <v>263</v>
      </c>
      <c r="C110" s="42" t="s">
        <v>6953</v>
      </c>
      <c r="D110" s="292"/>
      <c r="E110" s="390" t="s">
        <v>6954</v>
      </c>
      <c r="F110" s="390" t="s">
        <v>6955</v>
      </c>
      <c r="G110" s="350" t="s">
        <v>6956</v>
      </c>
      <c r="H110" s="292" t="s">
        <v>482</v>
      </c>
      <c r="I110" s="292"/>
      <c r="J110" s="292"/>
      <c r="K110" s="292"/>
      <c r="L110" s="292" t="s">
        <v>6957</v>
      </c>
      <c r="M110" s="292"/>
      <c r="N110" s="292"/>
      <c r="O110" s="292"/>
      <c r="P110" s="292"/>
      <c r="Q110" s="292"/>
      <c r="R110" s="292" t="s">
        <v>6958</v>
      </c>
      <c r="S110" s="587" t="s">
        <v>1138</v>
      </c>
      <c r="T110" s="895" t="s">
        <v>6884</v>
      </c>
      <c r="U110" s="292"/>
      <c r="V110" s="292"/>
      <c r="W110" s="292"/>
      <c r="X110" s="292"/>
      <c r="Y110" s="901" t="s">
        <v>6956</v>
      </c>
      <c r="Z110" s="884" t="s">
        <v>6959</v>
      </c>
      <c r="AA110" s="292"/>
      <c r="AB110" s="534" t="s">
        <v>6960</v>
      </c>
      <c r="AC110" s="485"/>
    </row>
    <row r="111" spans="1:29" s="488" customFormat="1" ht="48">
      <c r="A111" s="735">
        <f>A110+1</f>
        <v>1</v>
      </c>
      <c r="B111" s="67" t="s">
        <v>180</v>
      </c>
      <c r="C111" s="67" t="s">
        <v>180</v>
      </c>
      <c r="D111" s="534" t="s">
        <v>1221</v>
      </c>
      <c r="E111" s="534" t="s">
        <v>1222</v>
      </c>
      <c r="F111" s="534" t="s">
        <v>183</v>
      </c>
      <c r="G111" s="534" t="s">
        <v>1223</v>
      </c>
      <c r="H111" s="736" t="s">
        <v>185</v>
      </c>
      <c r="I111" s="534" t="s">
        <v>185</v>
      </c>
      <c r="J111" s="534"/>
      <c r="K111" s="534"/>
      <c r="L111" s="534"/>
      <c r="M111" s="542"/>
      <c r="N111" s="542">
        <v>3</v>
      </c>
      <c r="O111" s="534"/>
      <c r="P111" s="568" t="s">
        <v>5152</v>
      </c>
      <c r="Q111" s="534"/>
      <c r="R111" s="539" t="s">
        <v>1138</v>
      </c>
      <c r="S111" s="571" t="s">
        <v>6961</v>
      </c>
      <c r="T111" s="571" t="s">
        <v>1685</v>
      </c>
      <c r="U111" s="534"/>
      <c r="V111" s="534"/>
      <c r="W111" s="636"/>
      <c r="X111" s="534" t="s">
        <v>252</v>
      </c>
      <c r="Y111" s="636"/>
      <c r="Z111" s="636" t="s">
        <v>6962</v>
      </c>
      <c r="AA111" s="636">
        <v>17.25</v>
      </c>
      <c r="AB111" s="534"/>
    </row>
    <row r="112" spans="1:29" s="488" customFormat="1" ht="48">
      <c r="A112" s="539" t="s">
        <v>2525</v>
      </c>
      <c r="B112" s="552" t="s">
        <v>101</v>
      </c>
      <c r="C112" s="67" t="s">
        <v>101</v>
      </c>
      <c r="D112" s="67"/>
      <c r="E112" s="67" t="s">
        <v>2289</v>
      </c>
      <c r="F112" s="67" t="s">
        <v>2290</v>
      </c>
      <c r="G112" s="534" t="s">
        <v>2290</v>
      </c>
      <c r="H112" s="534" t="s">
        <v>5158</v>
      </c>
      <c r="I112" s="534" t="s">
        <v>104</v>
      </c>
      <c r="J112" s="534"/>
      <c r="K112" s="534"/>
      <c r="L112" s="534"/>
      <c r="M112" s="542"/>
      <c r="N112" s="542">
        <v>11</v>
      </c>
      <c r="O112" s="534"/>
      <c r="P112" s="568"/>
      <c r="Q112" s="534"/>
      <c r="R112" s="534"/>
      <c r="S112" s="570" t="s">
        <v>1020</v>
      </c>
      <c r="T112" s="525" t="s">
        <v>6963</v>
      </c>
      <c r="U112" s="534"/>
      <c r="V112" s="740"/>
      <c r="W112" s="534"/>
      <c r="X112" s="534" t="s">
        <v>6830</v>
      </c>
      <c r="Y112" s="636"/>
      <c r="Z112" s="636"/>
      <c r="AA112" s="534"/>
      <c r="AB112" s="635"/>
      <c r="AC112" s="485"/>
    </row>
    <row r="113" spans="1:29" s="488" customFormat="1" ht="48">
      <c r="A113" s="292" t="e">
        <f>A112+1</f>
        <v>#VALUE!</v>
      </c>
      <c r="B113" s="67" t="s">
        <v>1088</v>
      </c>
      <c r="C113" s="292" t="s">
        <v>526</v>
      </c>
      <c r="D113" s="41"/>
      <c r="E113" s="42" t="s">
        <v>1597</v>
      </c>
      <c r="F113" s="42" t="s">
        <v>1598</v>
      </c>
      <c r="G113" s="41"/>
      <c r="H113" s="41" t="s">
        <v>1580</v>
      </c>
      <c r="I113" s="41" t="s">
        <v>1993</v>
      </c>
      <c r="J113" s="579"/>
      <c r="K113" s="41"/>
      <c r="L113" s="41" t="s">
        <v>1014</v>
      </c>
      <c r="M113" s="579"/>
      <c r="N113" s="542">
        <v>23</v>
      </c>
      <c r="O113" s="292"/>
      <c r="P113" s="292"/>
      <c r="Q113" s="292"/>
      <c r="R113" s="292"/>
      <c r="S113" s="570" t="s">
        <v>6851</v>
      </c>
      <c r="T113" s="570" t="s">
        <v>1020</v>
      </c>
      <c r="U113" s="292"/>
      <c r="V113" s="589"/>
      <c r="W113" s="292"/>
      <c r="X113" s="756" t="s">
        <v>252</v>
      </c>
      <c r="Y113" s="42"/>
      <c r="Z113" s="906" t="s">
        <v>1599</v>
      </c>
      <c r="AA113" s="590"/>
      <c r="AB113" s="590" t="s">
        <v>1994</v>
      </c>
    </row>
    <row r="114" spans="1:29" s="488" customFormat="1" ht="72">
      <c r="A114" s="539"/>
      <c r="B114" s="9" t="s">
        <v>1910</v>
      </c>
      <c r="C114" s="9" t="s">
        <v>1910</v>
      </c>
      <c r="D114" s="292"/>
      <c r="E114" s="265" t="s">
        <v>1911</v>
      </c>
      <c r="F114" s="265" t="s">
        <v>1912</v>
      </c>
      <c r="G114" s="297" t="s">
        <v>1913</v>
      </c>
      <c r="H114" s="292" t="s">
        <v>1914</v>
      </c>
      <c r="I114" s="263"/>
      <c r="J114" s="263"/>
      <c r="K114" s="534"/>
      <c r="L114" s="543" t="s">
        <v>582</v>
      </c>
      <c r="M114" s="263"/>
      <c r="N114" s="542"/>
      <c r="O114" s="263"/>
      <c r="P114" s="263"/>
      <c r="Q114" s="263"/>
      <c r="R114" s="263"/>
      <c r="S114" s="698" t="s">
        <v>1138</v>
      </c>
      <c r="T114" s="698" t="s">
        <v>6964</v>
      </c>
      <c r="U114" s="534"/>
      <c r="V114" s="740"/>
      <c r="W114" s="534"/>
      <c r="X114" s="534"/>
      <c r="Y114" s="753"/>
      <c r="Z114" s="753" t="s">
        <v>6965</v>
      </c>
      <c r="AA114" s="761"/>
      <c r="AB114" s="534" t="s">
        <v>6966</v>
      </c>
      <c r="AC114" s="485"/>
    </row>
    <row r="115" spans="1:29" s="488" customFormat="1" ht="72">
      <c r="A115" s="735">
        <f>A114+1</f>
        <v>1</v>
      </c>
      <c r="B115" s="552" t="s">
        <v>94</v>
      </c>
      <c r="C115" s="534" t="s">
        <v>94</v>
      </c>
      <c r="D115" s="534" t="s">
        <v>181</v>
      </c>
      <c r="E115" s="534" t="s">
        <v>1203</v>
      </c>
      <c r="F115" s="534" t="s">
        <v>1204</v>
      </c>
      <c r="G115" s="534" t="s">
        <v>1205</v>
      </c>
      <c r="H115" s="534" t="s">
        <v>251</v>
      </c>
      <c r="I115" s="534" t="s">
        <v>1202</v>
      </c>
      <c r="J115" s="534"/>
      <c r="K115" s="534"/>
      <c r="L115" s="534"/>
      <c r="M115" s="542"/>
      <c r="N115" s="542">
        <v>13</v>
      </c>
      <c r="O115" s="534"/>
      <c r="P115" s="568" t="s">
        <v>5152</v>
      </c>
      <c r="Q115" s="534"/>
      <c r="R115" s="534" t="s">
        <v>1137</v>
      </c>
      <c r="S115" s="757" t="s">
        <v>1137</v>
      </c>
      <c r="T115" s="759" t="s">
        <v>6844</v>
      </c>
      <c r="U115" s="534"/>
      <c r="V115" s="534"/>
      <c r="W115" s="753"/>
      <c r="X115" s="534" t="s">
        <v>252</v>
      </c>
      <c r="Y115" s="753"/>
      <c r="Z115" s="753" t="s">
        <v>6967</v>
      </c>
      <c r="AA115" s="753"/>
      <c r="AB115" s="534"/>
    </row>
    <row r="116" spans="1:29" s="488" customFormat="1" ht="84">
      <c r="A116" s="735">
        <f>A115+1</f>
        <v>2</v>
      </c>
      <c r="B116" s="557" t="s">
        <v>101</v>
      </c>
      <c r="C116" s="534" t="s">
        <v>101</v>
      </c>
      <c r="D116" s="534"/>
      <c r="E116" s="534" t="s">
        <v>1119</v>
      </c>
      <c r="F116" s="534" t="s">
        <v>1120</v>
      </c>
      <c r="G116" s="534" t="s">
        <v>1119</v>
      </c>
      <c r="H116" s="736"/>
      <c r="I116" s="534" t="s">
        <v>104</v>
      </c>
      <c r="J116" s="534"/>
      <c r="K116" s="739"/>
      <c r="L116" s="534"/>
      <c r="M116" s="542">
        <v>18</v>
      </c>
      <c r="N116" s="542">
        <v>13</v>
      </c>
      <c r="O116" s="534"/>
      <c r="P116" s="568" t="s">
        <v>5152</v>
      </c>
      <c r="Q116" s="534"/>
      <c r="R116" s="534" t="s">
        <v>6968</v>
      </c>
      <c r="S116" s="570" t="s">
        <v>1137</v>
      </c>
      <c r="T116" s="632" t="s">
        <v>6854</v>
      </c>
      <c r="U116" s="534"/>
      <c r="V116" s="534"/>
      <c r="W116" s="534"/>
      <c r="X116" s="534" t="s">
        <v>6830</v>
      </c>
      <c r="Y116" s="636"/>
      <c r="Z116" s="636"/>
      <c r="AA116" s="534"/>
      <c r="AB116" s="534"/>
      <c r="AC116" s="485"/>
    </row>
    <row r="117" spans="1:29" s="488" customFormat="1" ht="60">
      <c r="A117" s="735">
        <f>A116+1</f>
        <v>3</v>
      </c>
      <c r="B117" s="552" t="s">
        <v>42</v>
      </c>
      <c r="C117" s="534" t="s">
        <v>1162</v>
      </c>
      <c r="D117" s="534"/>
      <c r="E117" s="534" t="s">
        <v>631</v>
      </c>
      <c r="F117" s="534" t="s">
        <v>401</v>
      </c>
      <c r="G117" s="534" t="s">
        <v>1163</v>
      </c>
      <c r="H117" s="736" t="s">
        <v>46</v>
      </c>
      <c r="I117" s="534" t="s">
        <v>586</v>
      </c>
      <c r="J117" s="534"/>
      <c r="K117" s="534"/>
      <c r="L117" s="534"/>
      <c r="M117" s="542"/>
      <c r="N117" s="542">
        <v>14</v>
      </c>
      <c r="O117" s="534"/>
      <c r="P117" s="568" t="s">
        <v>5152</v>
      </c>
      <c r="Q117" s="534"/>
      <c r="R117" s="292" t="s">
        <v>1020</v>
      </c>
      <c r="S117" s="757" t="s">
        <v>1020</v>
      </c>
      <c r="T117" s="768" t="s">
        <v>6844</v>
      </c>
      <c r="U117" s="534"/>
      <c r="V117" s="534"/>
      <c r="W117" s="534"/>
      <c r="X117" s="740" t="s">
        <v>252</v>
      </c>
      <c r="Y117" s="67"/>
      <c r="Z117" s="67" t="s">
        <v>6967</v>
      </c>
      <c r="AA117" s="635"/>
      <c r="AB117" s="635"/>
    </row>
    <row r="118" spans="1:29" s="488" customFormat="1" ht="116.1">
      <c r="A118" s="292">
        <f>A117+1</f>
        <v>4</v>
      </c>
      <c r="B118" s="833" t="s">
        <v>470</v>
      </c>
      <c r="C118" s="292" t="s">
        <v>2102</v>
      </c>
      <c r="D118" s="292"/>
      <c r="E118" s="292" t="s">
        <v>2103</v>
      </c>
      <c r="F118" s="292" t="s">
        <v>2104</v>
      </c>
      <c r="G118" s="292" t="s">
        <v>2105</v>
      </c>
      <c r="H118" s="292" t="s">
        <v>2106</v>
      </c>
      <c r="I118" s="292"/>
      <c r="J118" s="292"/>
      <c r="K118" s="292"/>
      <c r="L118" s="292"/>
      <c r="M118" s="292"/>
      <c r="N118" s="542">
        <v>36</v>
      </c>
      <c r="O118" s="292"/>
      <c r="P118" s="292"/>
      <c r="Q118" s="292"/>
      <c r="R118" s="292"/>
      <c r="S118" s="757" t="s">
        <v>1020</v>
      </c>
      <c r="T118" s="463" t="s">
        <v>6969</v>
      </c>
      <c r="U118" s="292"/>
      <c r="V118" s="292"/>
      <c r="W118" s="292"/>
      <c r="X118" s="582" t="s">
        <v>252</v>
      </c>
      <c r="Y118" s="884" t="s">
        <v>6970</v>
      </c>
      <c r="Z118" s="593" t="s">
        <v>6971</v>
      </c>
      <c r="AA118" s="292"/>
      <c r="AB118" s="590"/>
      <c r="AC118" s="485"/>
    </row>
    <row r="119" spans="1:29" s="488" customFormat="1" ht="48">
      <c r="A119" s="539"/>
      <c r="B119" s="45" t="s">
        <v>985</v>
      </c>
      <c r="C119" s="292" t="s">
        <v>985</v>
      </c>
      <c r="D119" s="534"/>
      <c r="E119" s="292" t="s">
        <v>2136</v>
      </c>
      <c r="F119" s="292" t="s">
        <v>2137</v>
      </c>
      <c r="G119" s="292" t="s">
        <v>6972</v>
      </c>
      <c r="H119" s="292" t="s">
        <v>1544</v>
      </c>
      <c r="I119" s="292"/>
      <c r="J119" s="292"/>
      <c r="K119" s="292"/>
      <c r="L119" s="292" t="s">
        <v>1014</v>
      </c>
      <c r="M119" s="292"/>
      <c r="N119" s="542">
        <v>13</v>
      </c>
      <c r="O119" s="292"/>
      <c r="P119" s="292"/>
      <c r="Q119" s="292"/>
      <c r="R119" s="292"/>
      <c r="S119" s="570" t="s">
        <v>6851</v>
      </c>
      <c r="T119" s="595" t="s">
        <v>1699</v>
      </c>
      <c r="U119" s="292"/>
      <c r="V119" s="292"/>
      <c r="W119" s="292"/>
      <c r="X119" s="292" t="s">
        <v>252</v>
      </c>
      <c r="Y119" s="534"/>
      <c r="Z119" s="292" t="s">
        <v>2139</v>
      </c>
      <c r="AA119" s="534"/>
      <c r="AB119" s="534"/>
      <c r="AC119" s="485"/>
    </row>
    <row r="120" spans="1:29" s="488" customFormat="1" ht="84">
      <c r="A120" s="735">
        <f>A119+1</f>
        <v>1</v>
      </c>
      <c r="B120" s="557" t="s">
        <v>101</v>
      </c>
      <c r="C120" s="534" t="s">
        <v>154</v>
      </c>
      <c r="D120" s="534"/>
      <c r="E120" s="534" t="s">
        <v>6548</v>
      </c>
      <c r="F120" s="534" t="s">
        <v>156</v>
      </c>
      <c r="G120" s="738" t="s">
        <v>156</v>
      </c>
      <c r="H120" s="736"/>
      <c r="I120" s="534" t="s">
        <v>104</v>
      </c>
      <c r="J120" s="534"/>
      <c r="K120" s="739"/>
      <c r="L120" s="534"/>
      <c r="M120" s="835">
        <v>5</v>
      </c>
      <c r="N120" s="542">
        <v>14</v>
      </c>
      <c r="O120" s="534"/>
      <c r="P120" s="568" t="s">
        <v>5152</v>
      </c>
      <c r="Q120" s="534"/>
      <c r="R120" s="534" t="s">
        <v>6883</v>
      </c>
      <c r="S120" s="570" t="s">
        <v>1020</v>
      </c>
      <c r="T120" s="525" t="s">
        <v>6854</v>
      </c>
      <c r="U120" s="534"/>
      <c r="V120" s="534"/>
      <c r="W120" s="534"/>
      <c r="X120" s="534" t="s">
        <v>6830</v>
      </c>
      <c r="Y120" s="534"/>
      <c r="Z120" s="534"/>
      <c r="AA120" s="534"/>
      <c r="AB120" s="534"/>
      <c r="AC120" s="485"/>
    </row>
    <row r="121" spans="1:29" s="488" customFormat="1" ht="36">
      <c r="A121" s="292">
        <f>A120+1</f>
        <v>2</v>
      </c>
      <c r="B121" s="557" t="s">
        <v>985</v>
      </c>
      <c r="C121" s="292" t="s">
        <v>410</v>
      </c>
      <c r="D121" s="292"/>
      <c r="E121" s="292" t="s">
        <v>1073</v>
      </c>
      <c r="F121" s="292" t="s">
        <v>1074</v>
      </c>
      <c r="G121" s="292" t="s">
        <v>6973</v>
      </c>
      <c r="H121" s="736" t="s">
        <v>555</v>
      </c>
      <c r="I121" s="292"/>
      <c r="J121" s="292"/>
      <c r="K121" s="292"/>
      <c r="L121" s="292"/>
      <c r="M121" s="292"/>
      <c r="N121" s="542">
        <v>39</v>
      </c>
      <c r="O121" s="292"/>
      <c r="P121" s="292" t="s">
        <v>6974</v>
      </c>
      <c r="Q121" s="292"/>
      <c r="R121" s="292"/>
      <c r="S121" s="759" t="s">
        <v>6837</v>
      </c>
      <c r="T121" s="571" t="s">
        <v>1685</v>
      </c>
      <c r="U121" s="292"/>
      <c r="V121" s="292"/>
      <c r="W121" s="292"/>
      <c r="X121" s="534" t="s">
        <v>252</v>
      </c>
      <c r="Y121" s="292"/>
      <c r="Z121" s="292" t="s">
        <v>1702</v>
      </c>
      <c r="AA121" s="292">
        <v>29</v>
      </c>
      <c r="AB121" s="292"/>
      <c r="AC121" s="485"/>
    </row>
    <row r="122" spans="1:29" s="488" customFormat="1">
      <c r="A122" s="749" t="s">
        <v>6975</v>
      </c>
      <c r="B122" s="512" t="s">
        <v>6975</v>
      </c>
      <c r="C122" s="749" t="s">
        <v>6975</v>
      </c>
      <c r="D122" s="749" t="s">
        <v>6975</v>
      </c>
      <c r="E122" s="749" t="s">
        <v>6975</v>
      </c>
      <c r="F122" s="749" t="s">
        <v>6975</v>
      </c>
      <c r="G122" s="749" t="s">
        <v>6975</v>
      </c>
      <c r="H122" s="749" t="s">
        <v>6975</v>
      </c>
      <c r="I122" s="749" t="s">
        <v>6975</v>
      </c>
      <c r="J122" s="749" t="s">
        <v>6975</v>
      </c>
      <c r="K122" s="749" t="s">
        <v>6975</v>
      </c>
      <c r="L122" s="749" t="s">
        <v>6975</v>
      </c>
      <c r="M122" s="749" t="s">
        <v>6975</v>
      </c>
      <c r="N122" s="752" t="s">
        <v>6975</v>
      </c>
      <c r="O122" s="749" t="s">
        <v>6975</v>
      </c>
      <c r="P122" s="749" t="s">
        <v>6975</v>
      </c>
      <c r="Q122" s="749" t="s">
        <v>6975</v>
      </c>
      <c r="R122" s="749" t="s">
        <v>6975</v>
      </c>
      <c r="S122" s="512" t="s">
        <v>6975</v>
      </c>
      <c r="T122" s="512" t="s">
        <v>6975</v>
      </c>
      <c r="U122" s="749" t="s">
        <v>6975</v>
      </c>
      <c r="V122" s="749" t="s">
        <v>6975</v>
      </c>
      <c r="W122" s="749" t="s">
        <v>6975</v>
      </c>
      <c r="X122" s="749" t="s">
        <v>6975</v>
      </c>
      <c r="Y122" s="749" t="s">
        <v>6975</v>
      </c>
      <c r="Z122" s="749" t="s">
        <v>6975</v>
      </c>
      <c r="AA122" s="749" t="s">
        <v>6975</v>
      </c>
      <c r="AB122" s="749" t="s">
        <v>6975</v>
      </c>
    </row>
    <row r="123" spans="1:29" s="488" customFormat="1" ht="24">
      <c r="A123" s="534">
        <v>18</v>
      </c>
      <c r="B123" s="67" t="s">
        <v>985</v>
      </c>
      <c r="C123" s="534" t="s">
        <v>6922</v>
      </c>
      <c r="D123" s="534" t="s">
        <v>3121</v>
      </c>
      <c r="E123" s="534" t="s">
        <v>4560</v>
      </c>
      <c r="F123" s="534"/>
      <c r="G123" s="534" t="s">
        <v>4560</v>
      </c>
      <c r="H123" s="534" t="s">
        <v>1580</v>
      </c>
      <c r="I123" s="534" t="s">
        <v>47</v>
      </c>
      <c r="J123" s="534"/>
      <c r="K123" s="534"/>
      <c r="L123" s="534"/>
      <c r="M123" s="534"/>
      <c r="N123" s="542">
        <v>15</v>
      </c>
      <c r="O123" s="534"/>
      <c r="P123" s="534"/>
      <c r="Q123" s="534" t="s">
        <v>6976</v>
      </c>
      <c r="R123" s="534"/>
      <c r="S123" s="525" t="s">
        <v>6977</v>
      </c>
      <c r="T123" s="525" t="s">
        <v>6977</v>
      </c>
      <c r="U123" s="534"/>
      <c r="V123" s="534"/>
      <c r="W123" s="534"/>
      <c r="X123" s="534"/>
      <c r="Y123" s="534"/>
      <c r="Z123" s="534"/>
      <c r="AA123" s="534"/>
      <c r="AB123" s="534"/>
      <c r="AC123" s="485"/>
    </row>
    <row r="124" spans="1:29" s="488" customFormat="1" ht="84">
      <c r="A124" s="292">
        <f>A123+1</f>
        <v>19</v>
      </c>
      <c r="B124" s="67" t="s">
        <v>1088</v>
      </c>
      <c r="C124" s="292" t="s">
        <v>2010</v>
      </c>
      <c r="D124" s="292"/>
      <c r="E124" s="292" t="s">
        <v>2011</v>
      </c>
      <c r="F124" s="292" t="s">
        <v>2012</v>
      </c>
      <c r="G124" s="292"/>
      <c r="H124" s="292" t="s">
        <v>1580</v>
      </c>
      <c r="I124" s="292" t="s">
        <v>1918</v>
      </c>
      <c r="J124" s="292"/>
      <c r="K124" s="292"/>
      <c r="L124" s="292" t="s">
        <v>1014</v>
      </c>
      <c r="M124" s="292"/>
      <c r="N124" s="542">
        <v>16</v>
      </c>
      <c r="O124" s="292"/>
      <c r="P124" s="292"/>
      <c r="Q124" s="292"/>
      <c r="R124" s="292"/>
      <c r="S124" s="570" t="s">
        <v>6851</v>
      </c>
      <c r="T124" s="594" t="s">
        <v>1699</v>
      </c>
      <c r="U124" s="292"/>
      <c r="V124" s="292"/>
      <c r="W124" s="292"/>
      <c r="X124" s="582" t="s">
        <v>252</v>
      </c>
      <c r="Y124" s="580" t="s">
        <v>2013</v>
      </c>
      <c r="Z124" s="292" t="s">
        <v>2014</v>
      </c>
      <c r="AA124" s="292"/>
      <c r="AB124" s="292" t="s">
        <v>1994</v>
      </c>
    </row>
    <row r="125" spans="1:29" s="488" customFormat="1" ht="108">
      <c r="A125" s="735">
        <f>A124+1</f>
        <v>20</v>
      </c>
      <c r="B125" s="552" t="s">
        <v>985</v>
      </c>
      <c r="C125" s="534" t="s">
        <v>410</v>
      </c>
      <c r="D125" s="534"/>
      <c r="E125" s="534" t="s">
        <v>1086</v>
      </c>
      <c r="F125" s="534" t="s">
        <v>1086</v>
      </c>
      <c r="G125" s="534" t="s">
        <v>1087</v>
      </c>
      <c r="H125" s="736" t="s">
        <v>6635</v>
      </c>
      <c r="I125" s="534" t="s">
        <v>1038</v>
      </c>
      <c r="J125" s="534"/>
      <c r="K125" s="534"/>
      <c r="L125" s="534"/>
      <c r="M125" s="542"/>
      <c r="N125" s="542">
        <v>39</v>
      </c>
      <c r="O125" s="534"/>
      <c r="P125" s="568" t="s">
        <v>5152</v>
      </c>
      <c r="Q125" s="534"/>
      <c r="R125" s="534"/>
      <c r="S125" s="570" t="s">
        <v>6851</v>
      </c>
      <c r="T125" s="570" t="s">
        <v>1020</v>
      </c>
      <c r="U125" s="534"/>
      <c r="V125" s="534"/>
      <c r="W125" s="534"/>
      <c r="X125" s="534" t="s">
        <v>6830</v>
      </c>
      <c r="Y125" s="580" t="s">
        <v>2093</v>
      </c>
      <c r="Z125" s="292" t="s">
        <v>2094</v>
      </c>
      <c r="AA125" s="534"/>
      <c r="AB125" s="534"/>
    </row>
    <row r="126" spans="1:29" s="488" customFormat="1" ht="130.5">
      <c r="A126" s="539"/>
      <c r="B126" s="42" t="s">
        <v>30</v>
      </c>
      <c r="C126" s="42" t="s">
        <v>30</v>
      </c>
      <c r="D126" s="67"/>
      <c r="E126" s="42" t="s">
        <v>2175</v>
      </c>
      <c r="F126" s="42" t="s">
        <v>2176</v>
      </c>
      <c r="G126" s="42"/>
      <c r="H126" s="42" t="s">
        <v>384</v>
      </c>
      <c r="I126" s="292"/>
      <c r="J126" s="45"/>
      <c r="K126" s="292"/>
      <c r="L126" s="292"/>
      <c r="M126" s="292"/>
      <c r="N126" s="292"/>
      <c r="O126" s="292"/>
      <c r="P126" s="292"/>
      <c r="Q126" s="292"/>
      <c r="R126" s="292" t="s">
        <v>1137</v>
      </c>
      <c r="S126" s="570" t="s">
        <v>1137</v>
      </c>
      <c r="T126" s="759" t="s">
        <v>6912</v>
      </c>
      <c r="U126" s="534"/>
      <c r="V126" s="534"/>
      <c r="X126" s="534"/>
      <c r="Y126" s="883" t="s">
        <v>6978</v>
      </c>
      <c r="Z126" s="883" t="s">
        <v>6979</v>
      </c>
      <c r="AA126" s="534"/>
      <c r="AB126" s="534">
        <v>3</v>
      </c>
      <c r="AC126" s="485"/>
    </row>
    <row r="127" spans="1:29" s="488" customFormat="1" ht="48">
      <c r="A127" s="735">
        <f>A126+1</f>
        <v>1</v>
      </c>
      <c r="B127" s="488" t="s">
        <v>1088</v>
      </c>
      <c r="C127" s="534" t="s">
        <v>1088</v>
      </c>
      <c r="D127" s="534"/>
      <c r="E127" s="534" t="s">
        <v>1089</v>
      </c>
      <c r="F127" s="534" t="s">
        <v>1090</v>
      </c>
      <c r="G127" s="534" t="s">
        <v>1091</v>
      </c>
      <c r="H127" s="736"/>
      <c r="I127" s="534" t="s">
        <v>1038</v>
      </c>
      <c r="J127" s="534"/>
      <c r="K127" s="534"/>
      <c r="L127" s="534"/>
      <c r="M127" s="542"/>
      <c r="N127" s="542">
        <v>40</v>
      </c>
      <c r="O127" s="534"/>
      <c r="P127" s="568" t="s">
        <v>5152</v>
      </c>
      <c r="Q127" s="534"/>
      <c r="R127" s="761" t="s">
        <v>6980</v>
      </c>
      <c r="S127" s="569" t="s">
        <v>1710</v>
      </c>
      <c r="T127" s="569" t="s">
        <v>1710</v>
      </c>
      <c r="U127" s="534"/>
      <c r="V127" s="534"/>
      <c r="W127" s="534"/>
      <c r="X127" s="534" t="s">
        <v>6830</v>
      </c>
      <c r="Y127" s="534"/>
      <c r="Z127" s="534"/>
      <c r="AB127" s="534"/>
      <c r="AC127" s="485"/>
    </row>
    <row r="128" spans="1:29" s="488" customFormat="1" ht="130.5">
      <c r="A128" s="539"/>
      <c r="B128" s="552" t="s">
        <v>222</v>
      </c>
      <c r="C128" s="534" t="s">
        <v>222</v>
      </c>
      <c r="D128" s="534"/>
      <c r="E128" s="534" t="s">
        <v>223</v>
      </c>
      <c r="F128" s="534" t="s">
        <v>226</v>
      </c>
      <c r="G128" s="534" t="s">
        <v>227</v>
      </c>
      <c r="H128" s="541" t="s">
        <v>1708</v>
      </c>
      <c r="I128" s="534" t="s">
        <v>57</v>
      </c>
      <c r="J128" s="534"/>
      <c r="K128" s="534"/>
      <c r="L128" s="534"/>
      <c r="M128" s="542"/>
      <c r="N128" s="542"/>
      <c r="O128" s="534"/>
      <c r="P128" s="487"/>
      <c r="Q128" s="534"/>
      <c r="R128" s="534"/>
      <c r="S128" s="67"/>
      <c r="T128" s="571" t="s">
        <v>1685</v>
      </c>
      <c r="U128" s="534"/>
      <c r="V128" s="534"/>
      <c r="W128" s="534"/>
      <c r="X128" s="534"/>
      <c r="Y128" s="369"/>
      <c r="Z128" s="369" t="s">
        <v>1737</v>
      </c>
      <c r="AA128" s="534"/>
      <c r="AB128" s="534"/>
      <c r="AC128" s="485"/>
    </row>
    <row r="129" spans="1:29" s="488" customFormat="1" ht="120">
      <c r="A129" s="292">
        <f>A128+1</f>
        <v>1</v>
      </c>
      <c r="B129" s="67" t="s">
        <v>1088</v>
      </c>
      <c r="C129" s="292" t="s">
        <v>1259</v>
      </c>
      <c r="D129" s="292"/>
      <c r="E129" s="275" t="s">
        <v>6981</v>
      </c>
      <c r="F129" s="292" t="s">
        <v>1959</v>
      </c>
      <c r="G129" s="275" t="s">
        <v>1960</v>
      </c>
      <c r="H129" s="292" t="s">
        <v>293</v>
      </c>
      <c r="I129" s="292" t="s">
        <v>1961</v>
      </c>
      <c r="J129" s="292"/>
      <c r="K129" s="292"/>
      <c r="L129" s="292" t="s">
        <v>1014</v>
      </c>
      <c r="M129" s="292" t="s">
        <v>1962</v>
      </c>
      <c r="N129" s="542">
        <v>21</v>
      </c>
      <c r="O129" s="292"/>
      <c r="P129" s="42"/>
      <c r="Q129" s="292"/>
      <c r="R129" s="292"/>
      <c r="S129" s="570" t="s">
        <v>6851</v>
      </c>
      <c r="T129" s="662" t="s">
        <v>1020</v>
      </c>
      <c r="U129" s="292"/>
      <c r="V129" s="292"/>
      <c r="W129" s="292"/>
      <c r="X129" s="582" t="s">
        <v>252</v>
      </c>
      <c r="Y129" s="580" t="s">
        <v>1963</v>
      </c>
      <c r="Z129" s="292" t="s">
        <v>1964</v>
      </c>
      <c r="AA129" s="534"/>
      <c r="AB129" s="292" t="s">
        <v>1945</v>
      </c>
      <c r="AC129" s="889" t="s">
        <v>6982</v>
      </c>
    </row>
    <row r="130" spans="1:29" s="488" customFormat="1" ht="36">
      <c r="A130" s="735">
        <f>A129+1</f>
        <v>2</v>
      </c>
      <c r="B130" s="552" t="s">
        <v>985</v>
      </c>
      <c r="C130" s="534" t="s">
        <v>1867</v>
      </c>
      <c r="D130" s="534"/>
      <c r="E130" s="534" t="s">
        <v>1868</v>
      </c>
      <c r="F130" s="534" t="s">
        <v>1869</v>
      </c>
      <c r="G130" s="534" t="s">
        <v>1870</v>
      </c>
      <c r="H130" s="736" t="s">
        <v>1871</v>
      </c>
      <c r="I130" s="534" t="s">
        <v>252</v>
      </c>
      <c r="J130" s="534"/>
      <c r="K130" s="534"/>
      <c r="L130" s="534"/>
      <c r="M130" s="542"/>
      <c r="N130" s="542">
        <v>45</v>
      </c>
      <c r="O130" s="534"/>
      <c r="P130" s="487" t="s">
        <v>5152</v>
      </c>
      <c r="Q130" s="534"/>
      <c r="R130" s="738" t="s">
        <v>6983</v>
      </c>
      <c r="S130" s="525" t="s">
        <v>6861</v>
      </c>
      <c r="T130" s="632" t="s">
        <v>6861</v>
      </c>
      <c r="U130" s="534"/>
      <c r="V130" s="534"/>
      <c r="W130" s="534"/>
      <c r="X130" s="534" t="s">
        <v>252</v>
      </c>
      <c r="Y130" s="534"/>
      <c r="Z130" s="534"/>
      <c r="AA130" s="534"/>
      <c r="AB130" s="534"/>
    </row>
    <row r="131" spans="1:29" s="67" customFormat="1" ht="48">
      <c r="A131" s="735">
        <f>A130+1</f>
        <v>3</v>
      </c>
      <c r="B131" s="552" t="s">
        <v>985</v>
      </c>
      <c r="C131" s="534" t="s">
        <v>410</v>
      </c>
      <c r="D131" s="534"/>
      <c r="E131" s="534" t="s">
        <v>1080</v>
      </c>
      <c r="F131" s="534" t="s">
        <v>1081</v>
      </c>
      <c r="G131" s="738" t="s">
        <v>1082</v>
      </c>
      <c r="H131" s="736" t="s">
        <v>6635</v>
      </c>
      <c r="I131" s="534" t="s">
        <v>1038</v>
      </c>
      <c r="J131" s="534"/>
      <c r="K131" s="739"/>
      <c r="L131" s="534"/>
      <c r="M131" s="542"/>
      <c r="N131" s="542">
        <v>45</v>
      </c>
      <c r="O131" s="534"/>
      <c r="P131" s="487" t="s">
        <v>5152</v>
      </c>
      <c r="Q131" s="539"/>
      <c r="R131" s="534" t="s">
        <v>6984</v>
      </c>
      <c r="S131" s="570" t="s">
        <v>6851</v>
      </c>
      <c r="T131" s="570" t="s">
        <v>1020</v>
      </c>
      <c r="U131" s="534"/>
      <c r="V131" s="534"/>
      <c r="W131" s="534"/>
      <c r="X131" s="534" t="s">
        <v>6830</v>
      </c>
      <c r="Y131" s="534"/>
      <c r="Z131" s="534" t="s">
        <v>6985</v>
      </c>
      <c r="AA131" s="534"/>
      <c r="AB131" s="534"/>
      <c r="AC131" s="564"/>
    </row>
    <row r="132" spans="1:29" s="67" customFormat="1" ht="108">
      <c r="A132" s="292"/>
      <c r="B132" s="42" t="s">
        <v>42</v>
      </c>
      <c r="C132" s="292" t="s">
        <v>42</v>
      </c>
      <c r="D132" s="534"/>
      <c r="E132" s="292" t="s">
        <v>6986</v>
      </c>
      <c r="F132" s="292" t="s">
        <v>6987</v>
      </c>
      <c r="G132" s="292" t="s">
        <v>6988</v>
      </c>
      <c r="H132" s="292" t="s">
        <v>46</v>
      </c>
      <c r="I132" s="292"/>
      <c r="J132" s="292"/>
      <c r="K132" s="292"/>
      <c r="L132" s="292" t="s">
        <v>1014</v>
      </c>
      <c r="M132" s="292"/>
      <c r="N132" s="292"/>
      <c r="O132" s="292"/>
      <c r="P132" s="42"/>
      <c r="Q132" s="292"/>
      <c r="R132" s="292" t="s">
        <v>1138</v>
      </c>
      <c r="S132" s="758" t="s">
        <v>1138</v>
      </c>
      <c r="T132" s="144" t="s">
        <v>6989</v>
      </c>
      <c r="U132" s="292"/>
      <c r="V132" s="292"/>
      <c r="W132" s="292"/>
      <c r="X132" s="534"/>
      <c r="Y132" s="368" t="s">
        <v>6990</v>
      </c>
      <c r="Z132" s="368" t="s">
        <v>6991</v>
      </c>
      <c r="AA132" s="292"/>
      <c r="AB132" s="534"/>
      <c r="AC132" s="687"/>
    </row>
    <row r="133" spans="1:29" s="67" customFormat="1" ht="120">
      <c r="A133" s="735">
        <f>A132+1</f>
        <v>1</v>
      </c>
      <c r="B133" s="67" t="s">
        <v>1088</v>
      </c>
      <c r="C133" s="534" t="s">
        <v>1259</v>
      </c>
      <c r="D133" s="534"/>
      <c r="E133" s="879" t="s">
        <v>1528</v>
      </c>
      <c r="F133" s="534" t="s">
        <v>1261</v>
      </c>
      <c r="G133" s="534" t="s">
        <v>1261</v>
      </c>
      <c r="H133" s="736" t="s">
        <v>293</v>
      </c>
      <c r="I133" s="534" t="s">
        <v>1262</v>
      </c>
      <c r="J133" s="534"/>
      <c r="K133" s="534"/>
      <c r="L133" s="534"/>
      <c r="M133" s="534"/>
      <c r="N133" s="542">
        <v>31</v>
      </c>
      <c r="O133" s="534"/>
      <c r="P133" s="487" t="s">
        <v>5152</v>
      </c>
      <c r="Q133" s="534"/>
      <c r="R133" s="892" t="s">
        <v>6992</v>
      </c>
      <c r="S133" s="570" t="s">
        <v>6851</v>
      </c>
      <c r="T133" s="662" t="s">
        <v>1020</v>
      </c>
      <c r="U133" s="534"/>
      <c r="V133" s="534"/>
      <c r="W133" s="534"/>
      <c r="X133" s="534" t="s">
        <v>252</v>
      </c>
      <c r="Y133" s="580" t="s">
        <v>1529</v>
      </c>
      <c r="Z133" s="292" t="s">
        <v>1530</v>
      </c>
      <c r="AA133" s="292"/>
      <c r="AB133" s="292" t="s">
        <v>1945</v>
      </c>
      <c r="AC133" s="564"/>
    </row>
    <row r="134" spans="1:29" s="67" customFormat="1" ht="84">
      <c r="A134" s="735">
        <f>A133+1</f>
        <v>2</v>
      </c>
      <c r="B134" s="552" t="s">
        <v>985</v>
      </c>
      <c r="C134" s="534" t="s">
        <v>410</v>
      </c>
      <c r="D134" s="534"/>
      <c r="E134" s="534" t="s">
        <v>411</v>
      </c>
      <c r="F134" s="534" t="s">
        <v>412</v>
      </c>
      <c r="G134" s="534"/>
      <c r="H134" s="736" t="s">
        <v>217</v>
      </c>
      <c r="I134" s="534" t="s">
        <v>413</v>
      </c>
      <c r="J134" s="534"/>
      <c r="K134" s="534"/>
      <c r="L134" s="534"/>
      <c r="M134" s="542"/>
      <c r="N134" s="542">
        <v>47</v>
      </c>
      <c r="O134" s="534"/>
      <c r="P134" s="487" t="s">
        <v>5152</v>
      </c>
      <c r="Q134" s="534"/>
      <c r="R134" s="534" t="s">
        <v>413</v>
      </c>
      <c r="S134" s="895" t="s">
        <v>1138</v>
      </c>
      <c r="T134" s="795" t="s">
        <v>6993</v>
      </c>
      <c r="U134" s="534"/>
      <c r="V134" s="534"/>
      <c r="W134" s="534"/>
      <c r="X134" s="534" t="s">
        <v>252</v>
      </c>
      <c r="Y134" s="534"/>
      <c r="Z134" s="534" t="s">
        <v>1820</v>
      </c>
      <c r="AA134" s="534"/>
      <c r="AB134" s="534"/>
      <c r="AC134" s="564"/>
    </row>
    <row r="135" spans="1:29" s="67" customFormat="1" ht="60">
      <c r="A135" s="735">
        <f>A134+1</f>
        <v>3</v>
      </c>
      <c r="B135" s="552" t="s">
        <v>6850</v>
      </c>
      <c r="C135" s="534" t="s">
        <v>1185</v>
      </c>
      <c r="D135" s="534" t="s">
        <v>1186</v>
      </c>
      <c r="E135" s="534" t="s">
        <v>1187</v>
      </c>
      <c r="F135" s="534" t="s">
        <v>1188</v>
      </c>
      <c r="G135" s="534" t="s">
        <v>1189</v>
      </c>
      <c r="H135" s="736" t="s">
        <v>607</v>
      </c>
      <c r="I135" s="534" t="s">
        <v>1190</v>
      </c>
      <c r="J135" s="534"/>
      <c r="K135" s="534"/>
      <c r="L135" s="534"/>
      <c r="M135" s="542"/>
      <c r="N135" s="542">
        <v>1</v>
      </c>
      <c r="O135" s="534" t="s">
        <v>1315</v>
      </c>
      <c r="P135" s="67" t="s">
        <v>6829</v>
      </c>
      <c r="Q135" s="534"/>
      <c r="R135" s="534" t="s">
        <v>6837</v>
      </c>
      <c r="S135" s="759" t="s">
        <v>6837</v>
      </c>
      <c r="T135" s="759" t="s">
        <v>6844</v>
      </c>
      <c r="U135" s="534"/>
      <c r="V135" s="534"/>
      <c r="W135" s="534"/>
      <c r="X135" s="534" t="s">
        <v>252</v>
      </c>
      <c r="Y135" s="534"/>
      <c r="Z135" s="534"/>
      <c r="AA135" s="534"/>
      <c r="AB135" s="534"/>
      <c r="AC135" s="687"/>
    </row>
    <row r="136" spans="1:29" s="67" customFormat="1" ht="36">
      <c r="A136" s="539" t="s">
        <v>2525</v>
      </c>
      <c r="B136" s="552" t="s">
        <v>985</v>
      </c>
      <c r="C136" s="534" t="s">
        <v>985</v>
      </c>
      <c r="D136" s="534"/>
      <c r="E136" s="534" t="s">
        <v>5944</v>
      </c>
      <c r="F136" s="534" t="s">
        <v>5945</v>
      </c>
      <c r="G136" s="534" t="s">
        <v>6994</v>
      </c>
      <c r="H136" s="534"/>
      <c r="I136" s="534" t="s">
        <v>104</v>
      </c>
      <c r="J136" s="534"/>
      <c r="K136" s="534"/>
      <c r="L136" s="534"/>
      <c r="M136" s="542"/>
      <c r="N136" s="542">
        <v>48</v>
      </c>
      <c r="O136" s="534"/>
      <c r="P136" s="487"/>
      <c r="Q136" s="534"/>
      <c r="R136" s="534"/>
      <c r="S136" s="525" t="s">
        <v>6861</v>
      </c>
      <c r="T136" s="525" t="s">
        <v>6861</v>
      </c>
      <c r="U136" s="534"/>
      <c r="V136" s="534"/>
      <c r="W136" s="534"/>
      <c r="X136" s="534" t="s">
        <v>6830</v>
      </c>
      <c r="Y136" s="534"/>
      <c r="Z136" s="534"/>
      <c r="AA136" s="534"/>
      <c r="AB136" s="534"/>
      <c r="AC136" s="687"/>
    </row>
    <row r="137" spans="1:29" s="67" customFormat="1" ht="120">
      <c r="A137" s="292" t="e">
        <f>A136+1</f>
        <v>#VALUE!</v>
      </c>
      <c r="B137" s="67" t="s">
        <v>1088</v>
      </c>
      <c r="C137" s="292" t="s">
        <v>1259</v>
      </c>
      <c r="D137" s="292"/>
      <c r="E137" s="275" t="s">
        <v>1995</v>
      </c>
      <c r="F137" s="292" t="s">
        <v>1996</v>
      </c>
      <c r="G137" s="275" t="s">
        <v>1997</v>
      </c>
      <c r="H137" s="292" t="s">
        <v>293</v>
      </c>
      <c r="I137" s="292" t="s">
        <v>1918</v>
      </c>
      <c r="J137" s="292"/>
      <c r="K137" s="292"/>
      <c r="L137" s="292" t="s">
        <v>1014</v>
      </c>
      <c r="M137" s="292"/>
      <c r="N137" s="542">
        <v>34</v>
      </c>
      <c r="O137" s="292"/>
      <c r="P137" s="292"/>
      <c r="Q137" s="292"/>
      <c r="R137" s="292"/>
      <c r="S137" s="762" t="s">
        <v>6851</v>
      </c>
      <c r="T137" s="762" t="s">
        <v>1020</v>
      </c>
      <c r="U137" s="292"/>
      <c r="V137" s="292"/>
      <c r="W137" s="292"/>
      <c r="X137" s="582" t="s">
        <v>252</v>
      </c>
      <c r="Y137" s="368" t="s">
        <v>1998</v>
      </c>
      <c r="Z137" s="292" t="s">
        <v>1999</v>
      </c>
      <c r="AA137" s="292"/>
      <c r="AB137" s="292" t="s">
        <v>1945</v>
      </c>
      <c r="AC137" s="564"/>
    </row>
    <row r="138" spans="1:29" s="67" customFormat="1" ht="60">
      <c r="A138" s="534">
        <v>53</v>
      </c>
      <c r="B138" s="67" t="s">
        <v>1088</v>
      </c>
      <c r="C138" s="534" t="s">
        <v>1088</v>
      </c>
      <c r="D138" s="534" t="s">
        <v>6687</v>
      </c>
      <c r="E138" s="534" t="s">
        <v>2190</v>
      </c>
      <c r="F138" s="534"/>
      <c r="G138" s="534"/>
      <c r="H138" s="534" t="s">
        <v>1544</v>
      </c>
      <c r="I138" s="534"/>
      <c r="J138" s="534"/>
      <c r="K138" s="534"/>
      <c r="L138" s="534"/>
      <c r="M138" s="534"/>
      <c r="N138" s="542">
        <v>49</v>
      </c>
      <c r="O138" s="534"/>
      <c r="P138" s="534"/>
      <c r="Q138" s="534"/>
      <c r="R138" s="534"/>
      <c r="S138" s="534"/>
      <c r="T138" s="762" t="s">
        <v>1020</v>
      </c>
      <c r="U138" s="534"/>
      <c r="V138" s="534"/>
      <c r="W138" s="534"/>
      <c r="X138" s="534"/>
      <c r="Y138" s="534"/>
      <c r="Z138" s="534" t="s">
        <v>6995</v>
      </c>
      <c r="AA138" s="534"/>
      <c r="AB138" s="534"/>
      <c r="AC138" s="687"/>
    </row>
    <row r="139" spans="1:29" s="67" customFormat="1" ht="156">
      <c r="A139" s="735">
        <f>A138+1</f>
        <v>54</v>
      </c>
      <c r="B139" s="67" t="s">
        <v>1088</v>
      </c>
      <c r="C139" s="534" t="s">
        <v>1259</v>
      </c>
      <c r="D139" s="534"/>
      <c r="E139" s="879" t="s">
        <v>1522</v>
      </c>
      <c r="F139" s="534" t="s">
        <v>1252</v>
      </c>
      <c r="G139" s="534" t="s">
        <v>1253</v>
      </c>
      <c r="H139" s="736" t="s">
        <v>293</v>
      </c>
      <c r="I139" s="534" t="s">
        <v>1254</v>
      </c>
      <c r="J139" s="534"/>
      <c r="K139" s="534"/>
      <c r="L139" s="534"/>
      <c r="M139" s="534"/>
      <c r="N139" s="542">
        <v>26</v>
      </c>
      <c r="O139" s="534"/>
      <c r="P139" s="487" t="s">
        <v>5152</v>
      </c>
      <c r="Q139" s="534"/>
      <c r="R139" s="534"/>
      <c r="S139" s="762" t="s">
        <v>6851</v>
      </c>
      <c r="T139" s="795" t="s">
        <v>1699</v>
      </c>
      <c r="U139" s="534"/>
      <c r="V139" s="534"/>
      <c r="W139" s="534"/>
      <c r="X139" s="534" t="s">
        <v>252</v>
      </c>
      <c r="Y139" s="580" t="s">
        <v>1523</v>
      </c>
      <c r="Z139" s="292" t="s">
        <v>1524</v>
      </c>
      <c r="AA139" s="292"/>
      <c r="AB139" s="582" t="s">
        <v>1945</v>
      </c>
      <c r="AC139" s="564"/>
    </row>
    <row r="140" spans="1:29" ht="24">
      <c r="A140" s="534">
        <v>54</v>
      </c>
      <c r="B140" s="67" t="s">
        <v>1088</v>
      </c>
      <c r="C140" s="534" t="s">
        <v>1088</v>
      </c>
      <c r="D140" s="534" t="s">
        <v>6996</v>
      </c>
      <c r="E140" s="534" t="s">
        <v>6740</v>
      </c>
      <c r="F140" s="534"/>
      <c r="G140" s="534"/>
      <c r="H140" s="67" t="s">
        <v>1544</v>
      </c>
      <c r="I140" s="534"/>
      <c r="J140" s="534"/>
      <c r="K140" s="534"/>
      <c r="L140" s="534"/>
      <c r="M140" s="488"/>
      <c r="N140" s="542">
        <v>50</v>
      </c>
      <c r="O140" s="534"/>
      <c r="P140" s="534"/>
      <c r="Q140" s="534"/>
      <c r="R140" s="534"/>
      <c r="S140" s="488"/>
      <c r="T140" s="762" t="s">
        <v>1020</v>
      </c>
      <c r="U140" s="534"/>
      <c r="V140" s="534"/>
      <c r="W140" s="534"/>
      <c r="X140" s="534"/>
      <c r="Y140" s="534"/>
      <c r="Z140" s="534" t="s">
        <v>6997</v>
      </c>
      <c r="AA140" s="534"/>
      <c r="AB140" s="534"/>
    </row>
    <row r="141" spans="1:29" ht="60">
      <c r="A141" s="292">
        <f>A140+1</f>
        <v>55</v>
      </c>
      <c r="B141" s="552" t="s">
        <v>222</v>
      </c>
      <c r="C141" s="292" t="s">
        <v>2054</v>
      </c>
      <c r="D141" s="292"/>
      <c r="E141" s="292" t="s">
        <v>2070</v>
      </c>
      <c r="F141" s="292" t="s">
        <v>2071</v>
      </c>
      <c r="G141" s="292" t="s">
        <v>2072</v>
      </c>
      <c r="H141" s="42" t="s">
        <v>1708</v>
      </c>
      <c r="I141" s="292"/>
      <c r="J141" s="292"/>
      <c r="K141" s="292"/>
      <c r="L141" s="292"/>
      <c r="M141" s="292">
        <v>6</v>
      </c>
      <c r="N141" s="542">
        <v>13</v>
      </c>
      <c r="O141" s="292"/>
      <c r="P141" s="568" t="s">
        <v>2525</v>
      </c>
      <c r="Q141" s="292"/>
      <c r="R141" s="45" t="s">
        <v>1020</v>
      </c>
      <c r="S141" s="632" t="s">
        <v>6876</v>
      </c>
      <c r="T141" s="761" t="s">
        <v>6876</v>
      </c>
      <c r="U141" s="292"/>
      <c r="V141" s="292"/>
      <c r="W141" s="292"/>
      <c r="X141" s="582" t="s">
        <v>252</v>
      </c>
      <c r="Y141" s="292"/>
      <c r="Z141" s="292"/>
      <c r="AA141" s="292"/>
      <c r="AB141" s="292"/>
      <c r="AC141" s="488"/>
    </row>
    <row r="142" spans="1:29">
      <c r="A142" s="749" t="s">
        <v>6998</v>
      </c>
      <c r="B142" s="512" t="s">
        <v>6998</v>
      </c>
      <c r="C142" s="749" t="s">
        <v>6998</v>
      </c>
      <c r="D142" s="749" t="s">
        <v>6998</v>
      </c>
      <c r="E142" s="749" t="s">
        <v>6998</v>
      </c>
      <c r="F142" s="749" t="s">
        <v>6998</v>
      </c>
      <c r="G142" s="749" t="s">
        <v>6998</v>
      </c>
      <c r="H142" s="512" t="s">
        <v>6998</v>
      </c>
      <c r="I142" s="749" t="s">
        <v>6998</v>
      </c>
      <c r="J142" s="749" t="s">
        <v>6998</v>
      </c>
      <c r="K142" s="749" t="s">
        <v>6998</v>
      </c>
      <c r="L142" s="749" t="s">
        <v>6998</v>
      </c>
      <c r="M142" s="749" t="s">
        <v>6998</v>
      </c>
      <c r="N142" s="749" t="s">
        <v>6998</v>
      </c>
      <c r="O142" s="749" t="s">
        <v>6998</v>
      </c>
      <c r="P142" s="749" t="s">
        <v>6998</v>
      </c>
      <c r="Q142" s="749" t="s">
        <v>6998</v>
      </c>
      <c r="R142" s="749" t="s">
        <v>6998</v>
      </c>
      <c r="S142" s="881" t="s">
        <v>6998</v>
      </c>
      <c r="T142" s="749" t="s">
        <v>6998</v>
      </c>
      <c r="U142" s="749" t="s">
        <v>6998</v>
      </c>
      <c r="V142" s="749" t="s">
        <v>6998</v>
      </c>
      <c r="W142" s="749" t="s">
        <v>6998</v>
      </c>
      <c r="X142" s="749" t="s">
        <v>6998</v>
      </c>
      <c r="Y142" s="749" t="s">
        <v>6998</v>
      </c>
      <c r="Z142" s="749" t="s">
        <v>6998</v>
      </c>
      <c r="AA142" s="749" t="s">
        <v>6998</v>
      </c>
      <c r="AB142" s="749" t="s">
        <v>6998</v>
      </c>
      <c r="AC142" s="488"/>
    </row>
    <row r="143" spans="1:29" ht="116.1">
      <c r="A143" s="292" t="e">
        <f>A142+1</f>
        <v>#VALUE!</v>
      </c>
      <c r="B143" s="552" t="s">
        <v>222</v>
      </c>
      <c r="C143" s="292" t="s">
        <v>2054</v>
      </c>
      <c r="D143" s="292"/>
      <c r="E143" s="292" t="s">
        <v>2076</v>
      </c>
      <c r="F143" s="292" t="s">
        <v>2077</v>
      </c>
      <c r="G143" s="292" t="s">
        <v>2078</v>
      </c>
      <c r="H143" s="42" t="s">
        <v>1708</v>
      </c>
      <c r="I143" s="292"/>
      <c r="J143" s="292"/>
      <c r="K143" s="292"/>
      <c r="L143" s="292"/>
      <c r="M143" s="45">
        <v>8</v>
      </c>
      <c r="N143" s="542">
        <v>11</v>
      </c>
      <c r="O143" s="292"/>
      <c r="P143" s="568" t="s">
        <v>2525</v>
      </c>
      <c r="Q143" s="292"/>
      <c r="R143" s="292" t="s">
        <v>1137</v>
      </c>
      <c r="S143" s="897" t="s">
        <v>1137</v>
      </c>
      <c r="T143" s="895" t="s">
        <v>1685</v>
      </c>
      <c r="U143" s="292"/>
      <c r="V143" s="292"/>
      <c r="W143" s="292"/>
      <c r="X143" s="582" t="s">
        <v>252</v>
      </c>
      <c r="Y143" s="350" t="s">
        <v>6999</v>
      </c>
      <c r="Z143" s="350" t="s">
        <v>7000</v>
      </c>
      <c r="AA143" s="292"/>
      <c r="AB143" s="292"/>
      <c r="AC143" s="488"/>
    </row>
    <row r="144" spans="1:29" ht="108">
      <c r="A144" s="371" t="e">
        <f>#REF!+1</f>
        <v>#REF!</v>
      </c>
      <c r="B144" s="67" t="s">
        <v>1088</v>
      </c>
      <c r="C144" s="292" t="s">
        <v>1259</v>
      </c>
      <c r="D144" s="292"/>
      <c r="E144" s="275" t="s">
        <v>1953</v>
      </c>
      <c r="F144" s="292" t="s">
        <v>1954</v>
      </c>
      <c r="G144" s="292" t="s">
        <v>1955</v>
      </c>
      <c r="H144" s="42" t="s">
        <v>293</v>
      </c>
      <c r="I144" s="292" t="s">
        <v>1918</v>
      </c>
      <c r="J144" s="292"/>
      <c r="K144" s="292"/>
      <c r="L144" s="292" t="s">
        <v>1014</v>
      </c>
      <c r="M144" s="45"/>
      <c r="N144" s="542">
        <v>29</v>
      </c>
      <c r="O144" s="292"/>
      <c r="P144" s="292"/>
      <c r="Q144" s="292"/>
      <c r="R144" s="292"/>
      <c r="S144" s="662" t="s">
        <v>6851</v>
      </c>
      <c r="T144" s="762" t="s">
        <v>1020</v>
      </c>
      <c r="U144" s="292"/>
      <c r="V144" s="292"/>
      <c r="W144" s="292"/>
      <c r="X144" s="582" t="s">
        <v>252</v>
      </c>
      <c r="Y144" s="580" t="s">
        <v>1526</v>
      </c>
      <c r="Z144" s="292" t="s">
        <v>1527</v>
      </c>
      <c r="AA144" s="292"/>
      <c r="AB144" s="582" t="s">
        <v>1945</v>
      </c>
      <c r="AC144" s="488"/>
    </row>
    <row r="145" spans="1:29" ht="48">
      <c r="A145" s="292" t="e">
        <f t="shared" ref="A145:A150" si="5">A144+1</f>
        <v>#REF!</v>
      </c>
      <c r="B145" s="67" t="s">
        <v>1088</v>
      </c>
      <c r="C145" s="292" t="s">
        <v>526</v>
      </c>
      <c r="D145" s="292"/>
      <c r="E145" s="292" t="s">
        <v>2095</v>
      </c>
      <c r="F145" s="292" t="s">
        <v>2095</v>
      </c>
      <c r="G145" s="292" t="s">
        <v>2096</v>
      </c>
      <c r="H145" s="42" t="s">
        <v>89</v>
      </c>
      <c r="I145" s="292"/>
      <c r="J145" s="292"/>
      <c r="K145" s="292"/>
      <c r="L145" s="292"/>
      <c r="M145" s="292"/>
      <c r="N145" s="542">
        <v>11</v>
      </c>
      <c r="O145" s="292"/>
      <c r="P145" s="292"/>
      <c r="Q145" s="292"/>
      <c r="R145" s="292"/>
      <c r="S145" s="662" t="s">
        <v>6851</v>
      </c>
      <c r="T145" s="595" t="s">
        <v>1699</v>
      </c>
      <c r="U145" s="292"/>
      <c r="V145" s="292"/>
      <c r="W145" s="292"/>
      <c r="X145" s="582" t="s">
        <v>252</v>
      </c>
      <c r="Y145" s="292"/>
      <c r="Z145" s="292" t="s">
        <v>7001</v>
      </c>
      <c r="AA145" s="292"/>
      <c r="AB145" s="292"/>
      <c r="AC145" s="488"/>
    </row>
    <row r="146" spans="1:29" ht="96">
      <c r="A146" s="735" t="e">
        <f t="shared" si="5"/>
        <v>#REF!</v>
      </c>
      <c r="B146" s="67" t="s">
        <v>263</v>
      </c>
      <c r="C146" s="534" t="s">
        <v>263</v>
      </c>
      <c r="D146" s="534"/>
      <c r="E146" s="534" t="s">
        <v>1179</v>
      </c>
      <c r="F146" s="738" t="s">
        <v>1180</v>
      </c>
      <c r="G146" s="534" t="s">
        <v>1181</v>
      </c>
      <c r="H146" s="727" t="s">
        <v>1167</v>
      </c>
      <c r="I146" s="534" t="s">
        <v>1167</v>
      </c>
      <c r="J146" s="534"/>
      <c r="K146" s="534"/>
      <c r="L146" s="534"/>
      <c r="M146" s="542"/>
      <c r="N146" s="542">
        <v>8</v>
      </c>
      <c r="O146" s="534"/>
      <c r="P146" s="568" t="s">
        <v>5152</v>
      </c>
      <c r="Q146" s="534"/>
      <c r="R146" s="534" t="s">
        <v>1137</v>
      </c>
      <c r="S146" s="632" t="s">
        <v>7002</v>
      </c>
      <c r="T146" s="632" t="s">
        <v>7002</v>
      </c>
      <c r="U146" s="534"/>
      <c r="V146" s="534"/>
      <c r="W146" s="534"/>
      <c r="X146" s="534" t="s">
        <v>252</v>
      </c>
      <c r="Y146" s="534"/>
      <c r="Z146" s="534"/>
      <c r="AA146" s="534"/>
      <c r="AB146" s="534"/>
      <c r="AC146" s="488"/>
    </row>
    <row r="147" spans="1:29" ht="120">
      <c r="A147" s="292" t="e">
        <f t="shared" si="5"/>
        <v>#REF!</v>
      </c>
      <c r="B147" s="534" t="s">
        <v>1088</v>
      </c>
      <c r="C147" s="292" t="s">
        <v>1259</v>
      </c>
      <c r="D147" s="292"/>
      <c r="E147" s="275" t="s">
        <v>1969</v>
      </c>
      <c r="F147" s="292" t="s">
        <v>1970</v>
      </c>
      <c r="G147" s="275" t="s">
        <v>1971</v>
      </c>
      <c r="H147" s="42" t="s">
        <v>293</v>
      </c>
      <c r="I147" s="292" t="s">
        <v>1254</v>
      </c>
      <c r="J147" s="292"/>
      <c r="K147" s="292"/>
      <c r="L147" s="292" t="s">
        <v>1014</v>
      </c>
      <c r="M147" s="292"/>
      <c r="N147" s="542">
        <v>27</v>
      </c>
      <c r="O147" s="292"/>
      <c r="P147" s="292"/>
      <c r="Q147" s="292"/>
      <c r="R147" s="292"/>
      <c r="S147" s="662" t="s">
        <v>6851</v>
      </c>
      <c r="T147" s="795" t="s">
        <v>1699</v>
      </c>
      <c r="U147" s="292"/>
      <c r="V147" s="292"/>
      <c r="W147" s="292"/>
      <c r="X147" s="582" t="s">
        <v>252</v>
      </c>
      <c r="Y147" s="580" t="s">
        <v>1972</v>
      </c>
      <c r="Z147" s="292" t="s">
        <v>1973</v>
      </c>
      <c r="AA147" s="292"/>
      <c r="AB147" s="292" t="s">
        <v>1945</v>
      </c>
      <c r="AC147" s="488"/>
    </row>
    <row r="148" spans="1:29" ht="132">
      <c r="A148" s="292" t="e">
        <f t="shared" si="5"/>
        <v>#REF!</v>
      </c>
      <c r="B148" s="67" t="s">
        <v>1088</v>
      </c>
      <c r="C148" s="292" t="s">
        <v>1259</v>
      </c>
      <c r="D148" s="292"/>
      <c r="E148" s="275" t="s">
        <v>1980</v>
      </c>
      <c r="F148" s="292" t="s">
        <v>1981</v>
      </c>
      <c r="G148" s="275" t="s">
        <v>1982</v>
      </c>
      <c r="H148" s="42" t="s">
        <v>293</v>
      </c>
      <c r="I148" s="292" t="s">
        <v>293</v>
      </c>
      <c r="J148" s="292"/>
      <c r="K148" s="292"/>
      <c r="L148" s="292" t="s">
        <v>1014</v>
      </c>
      <c r="M148" s="292"/>
      <c r="N148" s="542">
        <v>32</v>
      </c>
      <c r="O148" s="292"/>
      <c r="P148" s="292"/>
      <c r="Q148" s="292"/>
      <c r="R148" s="292"/>
      <c r="S148" s="762" t="s">
        <v>6851</v>
      </c>
      <c r="T148" s="662" t="s">
        <v>1020</v>
      </c>
      <c r="U148" s="292"/>
      <c r="V148" s="292"/>
      <c r="W148" s="292"/>
      <c r="X148" s="582" t="s">
        <v>252</v>
      </c>
      <c r="Y148" s="469" t="s">
        <v>1983</v>
      </c>
      <c r="Z148" s="292" t="s">
        <v>1984</v>
      </c>
      <c r="AA148" s="292"/>
      <c r="AB148" s="292" t="s">
        <v>1945</v>
      </c>
      <c r="AC148" s="889" t="s">
        <v>7003</v>
      </c>
    </row>
    <row r="149" spans="1:29" ht="156">
      <c r="A149" s="735" t="e">
        <f t="shared" si="5"/>
        <v>#REF!</v>
      </c>
      <c r="B149" s="67" t="s">
        <v>1088</v>
      </c>
      <c r="C149" s="534" t="s">
        <v>1259</v>
      </c>
      <c r="D149" s="534"/>
      <c r="E149" s="275" t="s">
        <v>1946</v>
      </c>
      <c r="F149" s="292" t="s">
        <v>1606</v>
      </c>
      <c r="G149" s="275" t="s">
        <v>1947</v>
      </c>
      <c r="H149" s="727" t="s">
        <v>293</v>
      </c>
      <c r="I149" s="534" t="s">
        <v>1550</v>
      </c>
      <c r="J149" s="534"/>
      <c r="K149" s="534"/>
      <c r="L149" s="534" t="s">
        <v>1014</v>
      </c>
      <c r="M149" s="542"/>
      <c r="N149" s="542">
        <v>24</v>
      </c>
      <c r="O149" s="534"/>
      <c r="P149" s="568" t="s">
        <v>5152</v>
      </c>
      <c r="Q149" s="534"/>
      <c r="R149" s="534"/>
      <c r="S149" s="662" t="s">
        <v>6851</v>
      </c>
      <c r="T149" s="595" t="s">
        <v>1699</v>
      </c>
      <c r="U149" s="534"/>
      <c r="V149" s="534"/>
      <c r="W149" s="534"/>
      <c r="X149" s="534" t="s">
        <v>252</v>
      </c>
      <c r="Y149" s="368" t="s">
        <v>1608</v>
      </c>
      <c r="Z149" s="371" t="s">
        <v>1609</v>
      </c>
      <c r="AA149" s="582"/>
      <c r="AB149" s="582" t="s">
        <v>1945</v>
      </c>
      <c r="AC149" s="488"/>
    </row>
    <row r="150" spans="1:29" ht="228">
      <c r="A150" s="292" t="e">
        <f t="shared" si="5"/>
        <v>#REF!</v>
      </c>
      <c r="B150" s="67" t="s">
        <v>1088</v>
      </c>
      <c r="C150" s="292" t="s">
        <v>1259</v>
      </c>
      <c r="D150" s="292"/>
      <c r="E150" s="275" t="s">
        <v>2031</v>
      </c>
      <c r="F150" s="275" t="s">
        <v>2031</v>
      </c>
      <c r="G150" s="292" t="s">
        <v>2032</v>
      </c>
      <c r="H150" s="42" t="s">
        <v>293</v>
      </c>
      <c r="I150" s="292" t="s">
        <v>2033</v>
      </c>
      <c r="J150" s="292"/>
      <c r="K150" s="292"/>
      <c r="L150" s="292" t="s">
        <v>1014</v>
      </c>
      <c r="M150" s="292"/>
      <c r="N150" s="542">
        <v>28</v>
      </c>
      <c r="O150" s="292"/>
      <c r="P150" s="292"/>
      <c r="Q150" s="292"/>
      <c r="R150" s="292"/>
      <c r="S150" s="662" t="s">
        <v>6851</v>
      </c>
      <c r="T150" s="662" t="s">
        <v>1020</v>
      </c>
      <c r="U150" s="292"/>
      <c r="V150" s="292"/>
      <c r="W150" s="292"/>
      <c r="X150" s="582" t="s">
        <v>252</v>
      </c>
      <c r="Y150" s="580" t="s">
        <v>2034</v>
      </c>
      <c r="Z150" s="292" t="s">
        <v>2035</v>
      </c>
      <c r="AA150" s="292"/>
      <c r="AB150" s="292" t="s">
        <v>1945</v>
      </c>
      <c r="AC150" s="488"/>
    </row>
    <row r="151" spans="1:29" ht="12" customHeight="1">
      <c r="A151" s="534">
        <v>10</v>
      </c>
      <c r="B151" s="67" t="s">
        <v>985</v>
      </c>
      <c r="C151" s="534" t="s">
        <v>6922</v>
      </c>
      <c r="D151" s="534" t="s">
        <v>3121</v>
      </c>
      <c r="E151" s="534" t="s">
        <v>5929</v>
      </c>
      <c r="F151" s="534"/>
      <c r="G151" s="534" t="s">
        <v>5929</v>
      </c>
      <c r="H151" s="67" t="s">
        <v>1544</v>
      </c>
      <c r="I151" s="534" t="s">
        <v>47</v>
      </c>
      <c r="J151" s="534"/>
      <c r="K151" s="534"/>
      <c r="L151" s="534"/>
      <c r="M151" s="534"/>
      <c r="N151" s="542">
        <v>9</v>
      </c>
      <c r="O151" s="534"/>
      <c r="P151" s="534"/>
      <c r="Q151" s="534"/>
      <c r="R151" s="534"/>
      <c r="S151" s="662" t="s">
        <v>6851</v>
      </c>
      <c r="T151" s="595" t="s">
        <v>1699</v>
      </c>
      <c r="U151" s="534"/>
      <c r="V151" s="534"/>
      <c r="W151" s="636"/>
      <c r="X151" s="534"/>
      <c r="Y151" s="636"/>
      <c r="Z151" s="636" t="s">
        <v>5931</v>
      </c>
      <c r="AA151" s="636"/>
      <c r="AB151" s="636"/>
    </row>
    <row r="152" spans="1:29" ht="12" customHeight="1">
      <c r="A152" s="534">
        <v>22</v>
      </c>
      <c r="B152" s="67" t="s">
        <v>985</v>
      </c>
      <c r="C152" s="534" t="s">
        <v>1948</v>
      </c>
      <c r="D152" s="534" t="s">
        <v>7004</v>
      </c>
      <c r="E152" s="534" t="s">
        <v>7005</v>
      </c>
      <c r="F152" s="534" t="s">
        <v>7006</v>
      </c>
      <c r="G152" s="534" t="s">
        <v>7006</v>
      </c>
      <c r="H152" s="67" t="s">
        <v>555</v>
      </c>
      <c r="I152" s="534" t="s">
        <v>1038</v>
      </c>
      <c r="J152" s="534"/>
      <c r="K152" s="534"/>
      <c r="L152" s="534"/>
      <c r="M152" s="534"/>
      <c r="N152" s="542">
        <v>19</v>
      </c>
      <c r="O152" s="534"/>
      <c r="P152" s="534"/>
      <c r="Q152" s="534" t="s">
        <v>5152</v>
      </c>
      <c r="R152" s="534" t="s">
        <v>6830</v>
      </c>
      <c r="S152" s="587" t="s">
        <v>1908</v>
      </c>
      <c r="T152" s="587" t="s">
        <v>7007</v>
      </c>
      <c r="U152" s="534"/>
      <c r="V152" s="740"/>
      <c r="W152" s="534"/>
      <c r="X152" s="534"/>
      <c r="Y152" s="534"/>
      <c r="Z152" s="534" t="s">
        <v>1702</v>
      </c>
      <c r="AA152" s="534">
        <v>29</v>
      </c>
      <c r="AB152" s="534"/>
    </row>
    <row r="153" spans="1:29" ht="96">
      <c r="A153" s="292">
        <f>A152+1</f>
        <v>23</v>
      </c>
      <c r="B153" s="67" t="s">
        <v>1088</v>
      </c>
      <c r="C153" s="292" t="s">
        <v>1259</v>
      </c>
      <c r="D153" s="292"/>
      <c r="E153" s="275" t="s">
        <v>2128</v>
      </c>
      <c r="F153" s="292" t="s">
        <v>2129</v>
      </c>
      <c r="G153" s="292" t="s">
        <v>2130</v>
      </c>
      <c r="H153" s="42" t="s">
        <v>293</v>
      </c>
      <c r="I153" s="292"/>
      <c r="J153" s="292"/>
      <c r="K153" s="292"/>
      <c r="L153" s="292"/>
      <c r="M153" s="292"/>
      <c r="N153" s="542">
        <v>20</v>
      </c>
      <c r="O153" s="292"/>
      <c r="P153" s="292"/>
      <c r="Q153" s="292"/>
      <c r="R153" s="292"/>
      <c r="S153" s="662" t="s">
        <v>6851</v>
      </c>
      <c r="T153" s="595" t="s">
        <v>1699</v>
      </c>
      <c r="U153" s="292"/>
      <c r="V153" s="589"/>
      <c r="W153" s="292"/>
      <c r="X153" s="582" t="s">
        <v>252</v>
      </c>
      <c r="Y153" s="580" t="s">
        <v>2131</v>
      </c>
      <c r="Z153" s="40" t="s">
        <v>2132</v>
      </c>
      <c r="AA153" s="292"/>
      <c r="AB153" s="292" t="s">
        <v>1945</v>
      </c>
      <c r="AC153" s="488"/>
    </row>
    <row r="154" spans="1:29" ht="96">
      <c r="A154" s="292">
        <f>A153+1</f>
        <v>24</v>
      </c>
      <c r="B154" s="67" t="s">
        <v>1088</v>
      </c>
      <c r="C154" s="292" t="s">
        <v>1259</v>
      </c>
      <c r="D154" s="292"/>
      <c r="E154" s="275" t="s">
        <v>1974</v>
      </c>
      <c r="F154" s="292" t="s">
        <v>1975</v>
      </c>
      <c r="G154" s="275" t="s">
        <v>1976</v>
      </c>
      <c r="H154" s="42" t="s">
        <v>293</v>
      </c>
      <c r="I154" s="292" t="s">
        <v>1977</v>
      </c>
      <c r="J154" s="292"/>
      <c r="K154" s="292"/>
      <c r="L154" s="292" t="s">
        <v>1014</v>
      </c>
      <c r="M154" s="45"/>
      <c r="N154" s="542">
        <v>30</v>
      </c>
      <c r="O154" s="292"/>
      <c r="P154" s="292"/>
      <c r="Q154" s="292"/>
      <c r="R154" s="45"/>
      <c r="S154" s="662" t="s">
        <v>6851</v>
      </c>
      <c r="T154" s="662" t="s">
        <v>1020</v>
      </c>
      <c r="U154" s="292"/>
      <c r="V154" s="589"/>
      <c r="W154" s="292"/>
      <c r="X154" s="582" t="s">
        <v>252</v>
      </c>
      <c r="Y154" s="580" t="s">
        <v>1978</v>
      </c>
      <c r="Z154" s="292" t="s">
        <v>1979</v>
      </c>
      <c r="AA154" s="292"/>
      <c r="AB154" s="292" t="s">
        <v>1945</v>
      </c>
      <c r="AC154" s="779" t="s">
        <v>7008</v>
      </c>
    </row>
    <row r="155" spans="1:29" ht="84">
      <c r="A155" s="735">
        <f>A154+1</f>
        <v>25</v>
      </c>
      <c r="B155" s="552" t="s">
        <v>101</v>
      </c>
      <c r="C155" s="534" t="s">
        <v>101</v>
      </c>
      <c r="D155" s="534"/>
      <c r="E155" s="534" t="s">
        <v>1309</v>
      </c>
      <c r="F155" s="534" t="s">
        <v>1310</v>
      </c>
      <c r="G155" s="534" t="s">
        <v>1311</v>
      </c>
      <c r="H155" s="395"/>
      <c r="I155" s="534" t="s">
        <v>104</v>
      </c>
      <c r="J155" s="534"/>
      <c r="K155" s="534"/>
      <c r="L155" s="534"/>
      <c r="M155" s="542">
        <v>17</v>
      </c>
      <c r="N155" s="542">
        <v>20</v>
      </c>
      <c r="O155" s="534"/>
      <c r="P155" s="568" t="s">
        <v>5152</v>
      </c>
      <c r="Q155" s="534"/>
      <c r="R155" s="534" t="s">
        <v>7009</v>
      </c>
      <c r="S155" s="762" t="s">
        <v>1020</v>
      </c>
      <c r="T155" s="796" t="s">
        <v>6854</v>
      </c>
      <c r="U155" s="534"/>
      <c r="V155" s="534"/>
      <c r="W155" s="753"/>
      <c r="X155" s="534" t="s">
        <v>6830</v>
      </c>
      <c r="Y155" s="753"/>
      <c r="Z155" s="753"/>
      <c r="AA155" s="753"/>
      <c r="AB155" s="753"/>
    </row>
    <row r="156" spans="1:29" ht="36">
      <c r="A156" s="67">
        <v>20</v>
      </c>
      <c r="B156" s="67" t="s">
        <v>985</v>
      </c>
      <c r="C156" s="67" t="s">
        <v>7010</v>
      </c>
      <c r="D156" s="67" t="s">
        <v>3121</v>
      </c>
      <c r="E156" s="67" t="s">
        <v>4188</v>
      </c>
      <c r="G156" s="67" t="s">
        <v>4188</v>
      </c>
      <c r="H156" s="67" t="s">
        <v>1580</v>
      </c>
      <c r="I156" s="67" t="s">
        <v>47</v>
      </c>
      <c r="M156" s="67"/>
      <c r="N156" s="43">
        <v>17</v>
      </c>
      <c r="P156" s="67"/>
      <c r="Q156" s="67" t="s">
        <v>7011</v>
      </c>
      <c r="S156" s="525" t="s">
        <v>6977</v>
      </c>
      <c r="T156" s="761" t="s">
        <v>6977</v>
      </c>
      <c r="Y156" s="488"/>
      <c r="Z156" s="488"/>
    </row>
    <row r="157" spans="1:29" ht="159.6">
      <c r="A157" s="42">
        <f t="shared" ref="A157:A163" si="6">A156+1</f>
        <v>21</v>
      </c>
      <c r="B157" s="552" t="s">
        <v>222</v>
      </c>
      <c r="C157" s="42" t="s">
        <v>2054</v>
      </c>
      <c r="D157" s="42"/>
      <c r="E157" s="42" t="s">
        <v>2082</v>
      </c>
      <c r="F157" s="42" t="s">
        <v>2083</v>
      </c>
      <c r="G157" s="42" t="s">
        <v>2084</v>
      </c>
      <c r="H157" s="42" t="s">
        <v>1708</v>
      </c>
      <c r="I157" s="42"/>
      <c r="J157" s="42"/>
      <c r="K157" s="42"/>
      <c r="L157" s="42"/>
      <c r="M157" s="42">
        <v>10</v>
      </c>
      <c r="N157" s="43">
        <v>8</v>
      </c>
      <c r="O157" s="42"/>
      <c r="P157" s="487" t="s">
        <v>2525</v>
      </c>
      <c r="Q157" s="42"/>
      <c r="R157" s="42" t="s">
        <v>1137</v>
      </c>
      <c r="S157" s="894" t="s">
        <v>1137</v>
      </c>
      <c r="T157" s="463" t="s">
        <v>6916</v>
      </c>
      <c r="U157" s="42"/>
      <c r="V157" s="42"/>
      <c r="W157" s="42"/>
      <c r="X157" s="123" t="s">
        <v>252</v>
      </c>
      <c r="Y157" s="346" t="s">
        <v>6917</v>
      </c>
      <c r="Z157" s="346" t="s">
        <v>6567</v>
      </c>
      <c r="AA157" s="42"/>
      <c r="AB157" s="42"/>
      <c r="AC157" s="488"/>
    </row>
    <row r="158" spans="1:29" ht="60">
      <c r="A158" s="510">
        <f t="shared" si="6"/>
        <v>22</v>
      </c>
      <c r="B158" s="67" t="s">
        <v>180</v>
      </c>
      <c r="C158" s="9" t="s">
        <v>180</v>
      </c>
      <c r="E158" s="67" t="s">
        <v>215</v>
      </c>
      <c r="F158" s="67" t="s">
        <v>216</v>
      </c>
      <c r="G158" s="67" t="s">
        <v>216</v>
      </c>
      <c r="H158" s="727" t="s">
        <v>217</v>
      </c>
      <c r="I158" s="67" t="s">
        <v>218</v>
      </c>
      <c r="N158" s="43">
        <v>5</v>
      </c>
      <c r="P158" s="487" t="s">
        <v>5152</v>
      </c>
      <c r="R158" s="66" t="s">
        <v>1138</v>
      </c>
      <c r="S158" s="587" t="s">
        <v>6961</v>
      </c>
      <c r="T158" s="720" t="s">
        <v>6844</v>
      </c>
      <c r="X158" s="67" t="s">
        <v>6830</v>
      </c>
      <c r="Z158" s="67" t="s">
        <v>7012</v>
      </c>
      <c r="AA158" s="67">
        <v>30</v>
      </c>
      <c r="AC158" s="488"/>
    </row>
    <row r="159" spans="1:29" ht="48">
      <c r="A159" s="42">
        <f t="shared" si="6"/>
        <v>23</v>
      </c>
      <c r="B159" s="552" t="s">
        <v>985</v>
      </c>
      <c r="C159" s="42" t="s">
        <v>85</v>
      </c>
      <c r="D159" s="42"/>
      <c r="E159" s="42" t="s">
        <v>1541</v>
      </c>
      <c r="F159" s="42" t="s">
        <v>1542</v>
      </c>
      <c r="G159" s="42" t="s">
        <v>1543</v>
      </c>
      <c r="H159" s="727" t="s">
        <v>1544</v>
      </c>
      <c r="I159" s="42"/>
      <c r="J159" s="42"/>
      <c r="K159" s="42"/>
      <c r="L159" s="42"/>
      <c r="M159" s="42"/>
      <c r="N159" s="43">
        <v>0</v>
      </c>
      <c r="O159" s="352"/>
      <c r="P159" s="292" t="s">
        <v>6974</v>
      </c>
      <c r="Q159" s="42"/>
      <c r="R159" s="42"/>
      <c r="S159" s="626" t="s">
        <v>6837</v>
      </c>
      <c r="T159" s="758" t="s">
        <v>1685</v>
      </c>
      <c r="U159" s="292"/>
      <c r="V159" s="292"/>
      <c r="W159" s="292"/>
      <c r="X159" s="582" t="s">
        <v>252</v>
      </c>
      <c r="Y159" s="42"/>
      <c r="Z159" s="292" t="s">
        <v>1545</v>
      </c>
      <c r="AA159" s="292" t="s">
        <v>1718</v>
      </c>
      <c r="AB159" s="42"/>
    </row>
    <row r="160" spans="1:29" ht="60">
      <c r="A160" s="511">
        <f t="shared" si="6"/>
        <v>24</v>
      </c>
      <c r="B160" s="750" t="s">
        <v>94</v>
      </c>
      <c r="C160" s="534" t="s">
        <v>94</v>
      </c>
      <c r="E160" s="534" t="s">
        <v>1047</v>
      </c>
      <c r="F160" s="534" t="s">
        <v>1048</v>
      </c>
      <c r="G160" s="534" t="s">
        <v>1049</v>
      </c>
      <c r="H160" s="736"/>
      <c r="I160" s="534" t="s">
        <v>1004</v>
      </c>
      <c r="J160" s="534"/>
      <c r="K160" s="739"/>
      <c r="L160" s="534"/>
      <c r="M160" s="542"/>
      <c r="N160" s="542">
        <v>0</v>
      </c>
      <c r="O160" s="534" t="s">
        <v>1315</v>
      </c>
      <c r="P160" s="534" t="s">
        <v>6829</v>
      </c>
      <c r="Q160" s="539"/>
      <c r="R160" s="539" t="s">
        <v>6837</v>
      </c>
      <c r="S160" s="760" t="s">
        <v>6837</v>
      </c>
      <c r="T160" s="759" t="s">
        <v>6844</v>
      </c>
      <c r="U160" s="534"/>
      <c r="V160" s="534"/>
      <c r="W160" s="534"/>
      <c r="X160" s="534" t="s">
        <v>6830</v>
      </c>
      <c r="Z160" s="534"/>
    </row>
    <row r="161" spans="1:29" ht="156">
      <c r="A161" s="735">
        <f t="shared" si="6"/>
        <v>25</v>
      </c>
      <c r="B161" s="750" t="s">
        <v>101</v>
      </c>
      <c r="C161" s="534" t="s">
        <v>101</v>
      </c>
      <c r="E161" s="534" t="s">
        <v>1116</v>
      </c>
      <c r="F161" s="534" t="s">
        <v>1117</v>
      </c>
      <c r="G161" s="534" t="s">
        <v>1118</v>
      </c>
      <c r="H161" s="736"/>
      <c r="I161" s="534" t="s">
        <v>104</v>
      </c>
      <c r="J161" s="534"/>
      <c r="K161" s="739"/>
      <c r="L161" s="534"/>
      <c r="M161" s="542">
        <v>16</v>
      </c>
      <c r="N161" s="542">
        <v>9</v>
      </c>
      <c r="O161" s="534"/>
      <c r="P161" s="568" t="s">
        <v>5152</v>
      </c>
      <c r="Q161" s="534"/>
      <c r="R161" s="534" t="s">
        <v>848</v>
      </c>
      <c r="S161" s="762" t="s">
        <v>1020</v>
      </c>
      <c r="T161" s="761" t="s">
        <v>6854</v>
      </c>
      <c r="U161" s="534"/>
      <c r="V161" s="534"/>
      <c r="W161" s="534"/>
      <c r="X161" s="67" t="s">
        <v>6830</v>
      </c>
      <c r="Y161" s="534"/>
      <c r="Z161" s="534"/>
      <c r="AA161" s="534"/>
    </row>
    <row r="162" spans="1:29" ht="96">
      <c r="A162" s="42">
        <f t="shared" si="6"/>
        <v>26</v>
      </c>
      <c r="B162" s="534" t="s">
        <v>263</v>
      </c>
      <c r="C162" s="534" t="s">
        <v>263</v>
      </c>
      <c r="D162" s="42"/>
      <c r="E162" s="292" t="s">
        <v>2045</v>
      </c>
      <c r="F162" s="292" t="s">
        <v>2046</v>
      </c>
      <c r="G162" s="292" t="s">
        <v>2047</v>
      </c>
      <c r="H162" s="292" t="s">
        <v>1167</v>
      </c>
      <c r="I162" s="292" t="s">
        <v>252</v>
      </c>
      <c r="J162" s="292"/>
      <c r="K162" s="292"/>
      <c r="L162" s="292"/>
      <c r="M162" s="292"/>
      <c r="N162" s="542">
        <v>5</v>
      </c>
      <c r="O162" s="292"/>
      <c r="P162" s="292" t="s">
        <v>2525</v>
      </c>
      <c r="Q162" s="292"/>
      <c r="R162" s="292" t="s">
        <v>7013</v>
      </c>
      <c r="S162" s="462" t="s">
        <v>7014</v>
      </c>
      <c r="T162" s="462" t="s">
        <v>7014</v>
      </c>
      <c r="U162" s="42"/>
      <c r="V162" s="42"/>
      <c r="W162" s="42"/>
      <c r="X162" s="123" t="s">
        <v>252</v>
      </c>
      <c r="Y162" s="42"/>
      <c r="Z162" s="42"/>
      <c r="AA162" s="42"/>
      <c r="AB162" s="42"/>
      <c r="AC162" s="488"/>
    </row>
    <row r="163" spans="1:29" ht="130.5">
      <c r="A163" s="42">
        <f t="shared" si="6"/>
        <v>27</v>
      </c>
      <c r="B163" s="750" t="s">
        <v>222</v>
      </c>
      <c r="C163" s="292" t="s">
        <v>2054</v>
      </c>
      <c r="D163" s="42"/>
      <c r="E163" s="292" t="s">
        <v>2256</v>
      </c>
      <c r="F163" s="292" t="s">
        <v>6404</v>
      </c>
      <c r="G163" s="292" t="s">
        <v>5673</v>
      </c>
      <c r="H163" s="292" t="s">
        <v>1708</v>
      </c>
      <c r="I163" s="292"/>
      <c r="J163" s="292"/>
      <c r="K163" s="292"/>
      <c r="L163" s="292"/>
      <c r="M163" s="292">
        <v>11</v>
      </c>
      <c r="N163" s="542">
        <v>14</v>
      </c>
      <c r="O163" s="292"/>
      <c r="P163" s="568" t="s">
        <v>2525</v>
      </c>
      <c r="Q163" s="292"/>
      <c r="R163" s="292" t="s">
        <v>1137</v>
      </c>
      <c r="S163" s="757" t="s">
        <v>1020</v>
      </c>
      <c r="T163" s="626" t="s">
        <v>6912</v>
      </c>
      <c r="U163" s="42"/>
      <c r="V163" s="42"/>
      <c r="W163" s="42"/>
      <c r="X163" s="123" t="s">
        <v>252</v>
      </c>
      <c r="Y163" s="346" t="s">
        <v>5676</v>
      </c>
      <c r="Z163" s="346" t="s">
        <v>6405</v>
      </c>
      <c r="AA163" s="42"/>
      <c r="AB163" s="42"/>
      <c r="AC163" s="488"/>
    </row>
    <row r="164" spans="1:29" ht="24">
      <c r="A164" s="67">
        <v>17</v>
      </c>
      <c r="B164" s="534" t="s">
        <v>985</v>
      </c>
      <c r="C164" s="534" t="s">
        <v>7015</v>
      </c>
      <c r="D164" s="67" t="s">
        <v>3121</v>
      </c>
      <c r="E164" s="534" t="s">
        <v>4524</v>
      </c>
      <c r="F164" s="534"/>
      <c r="G164" s="534" t="s">
        <v>4524</v>
      </c>
      <c r="H164" s="534" t="s">
        <v>1544</v>
      </c>
      <c r="I164" s="534" t="s">
        <v>47</v>
      </c>
      <c r="J164" s="534"/>
      <c r="K164" s="534"/>
      <c r="L164" s="534"/>
      <c r="M164" s="534"/>
      <c r="N164" s="542">
        <v>14</v>
      </c>
      <c r="O164" s="534"/>
      <c r="P164" s="534"/>
      <c r="Q164" s="534" t="s">
        <v>6976</v>
      </c>
      <c r="R164" s="534"/>
      <c r="S164" s="525" t="s">
        <v>6977</v>
      </c>
      <c r="T164" s="525" t="s">
        <v>6977</v>
      </c>
    </row>
    <row r="165" spans="1:29" ht="324">
      <c r="A165" s="41">
        <f>A164+1</f>
        <v>18</v>
      </c>
      <c r="B165" s="67" t="s">
        <v>1088</v>
      </c>
      <c r="C165" s="292" t="s">
        <v>526</v>
      </c>
      <c r="D165" s="371"/>
      <c r="E165" s="42" t="s">
        <v>1949</v>
      </c>
      <c r="F165" s="42" t="s">
        <v>1950</v>
      </c>
      <c r="G165" s="45" t="s">
        <v>1951</v>
      </c>
      <c r="H165" s="371" t="s">
        <v>1544</v>
      </c>
      <c r="I165" s="292" t="s">
        <v>1952</v>
      </c>
      <c r="J165" s="371"/>
      <c r="K165" s="371"/>
      <c r="L165" s="371" t="s">
        <v>1014</v>
      </c>
      <c r="M165" s="371"/>
      <c r="N165" s="577">
        <v>12</v>
      </c>
      <c r="O165" s="371"/>
      <c r="P165" s="371"/>
      <c r="Q165" s="371"/>
      <c r="R165" s="737"/>
      <c r="S165" s="570" t="s">
        <v>6851</v>
      </c>
      <c r="T165" s="795" t="s">
        <v>1699</v>
      </c>
      <c r="U165" s="371"/>
      <c r="V165" s="371"/>
      <c r="W165" s="371"/>
      <c r="X165" s="582" t="s">
        <v>252</v>
      </c>
      <c r="Y165" s="886" t="s">
        <v>1570</v>
      </c>
      <c r="Z165" s="371" t="s">
        <v>1571</v>
      </c>
      <c r="AA165" s="292"/>
      <c r="AB165" s="42"/>
      <c r="AC165" s="488"/>
    </row>
    <row r="166" spans="1:29" ht="84">
      <c r="A166" s="66" t="s">
        <v>2525</v>
      </c>
      <c r="B166" s="552" t="s">
        <v>101</v>
      </c>
      <c r="C166" s="67" t="s">
        <v>101</v>
      </c>
      <c r="D166" s="534"/>
      <c r="E166" s="67" t="s">
        <v>5141</v>
      </c>
      <c r="F166" s="67" t="s">
        <v>3497</v>
      </c>
      <c r="G166" s="67" t="s">
        <v>7016</v>
      </c>
      <c r="H166" s="534" t="s">
        <v>5158</v>
      </c>
      <c r="I166" s="67" t="s">
        <v>104</v>
      </c>
      <c r="N166" s="43">
        <v>10</v>
      </c>
      <c r="O166" s="67" t="s">
        <v>6</v>
      </c>
      <c r="P166" s="487" t="s">
        <v>2525</v>
      </c>
      <c r="S166" s="662" t="s">
        <v>1020</v>
      </c>
      <c r="T166" s="525" t="s">
        <v>6854</v>
      </c>
      <c r="X166" s="537" t="s">
        <v>6830</v>
      </c>
      <c r="Y166" s="740"/>
      <c r="Z166" s="534"/>
      <c r="AA166" s="534"/>
    </row>
    <row r="167" spans="1:29" ht="48">
      <c r="A167" s="510" t="e">
        <f>A166+1</f>
        <v>#VALUE!</v>
      </c>
      <c r="B167" s="755" t="s">
        <v>101</v>
      </c>
      <c r="C167" s="508" t="s">
        <v>101</v>
      </c>
      <c r="D167" s="534"/>
      <c r="E167" s="508" t="s">
        <v>1303</v>
      </c>
      <c r="F167" s="508" t="s">
        <v>1304</v>
      </c>
      <c r="G167" s="508" t="s">
        <v>2298</v>
      </c>
      <c r="H167" s="390"/>
      <c r="I167" s="508" t="s">
        <v>104</v>
      </c>
      <c r="J167" s="508"/>
      <c r="K167" s="68"/>
      <c r="L167" s="791"/>
      <c r="M167" s="792">
        <v>11</v>
      </c>
      <c r="N167" s="43">
        <v>18</v>
      </c>
      <c r="O167" s="791"/>
      <c r="P167" s="793" t="s">
        <v>5152</v>
      </c>
      <c r="Q167" s="655"/>
      <c r="R167" s="636" t="s">
        <v>7017</v>
      </c>
      <c r="S167" s="570" t="s">
        <v>1020</v>
      </c>
      <c r="T167" s="796" t="s">
        <v>6886</v>
      </c>
      <c r="X167" s="67" t="s">
        <v>6830</v>
      </c>
    </row>
    <row r="168" spans="1:29" ht="84">
      <c r="A168" s="788" t="e">
        <f>A167+1</f>
        <v>#VALUE!</v>
      </c>
      <c r="B168" s="552" t="s">
        <v>101</v>
      </c>
      <c r="C168" s="67" t="s">
        <v>101</v>
      </c>
      <c r="D168" s="534"/>
      <c r="E168" s="67" t="s">
        <v>1297</v>
      </c>
      <c r="F168" s="67" t="s">
        <v>1298</v>
      </c>
      <c r="G168" s="67" t="s">
        <v>1299</v>
      </c>
      <c r="H168" s="390"/>
      <c r="I168" s="67" t="s">
        <v>104</v>
      </c>
      <c r="K168" s="834"/>
      <c r="M168" s="43">
        <v>9</v>
      </c>
      <c r="N168" s="43">
        <v>16</v>
      </c>
      <c r="P168" s="487" t="s">
        <v>5152</v>
      </c>
      <c r="Q168" s="66"/>
      <c r="R168" s="66" t="s">
        <v>848</v>
      </c>
      <c r="S168" s="662" t="s">
        <v>1020</v>
      </c>
      <c r="T168" s="761" t="s">
        <v>6854</v>
      </c>
      <c r="X168" s="67" t="s">
        <v>6830</v>
      </c>
    </row>
    <row r="169" spans="1:29" ht="48">
      <c r="A169" s="45" t="e">
        <f>A168+1</f>
        <v>#VALUE!</v>
      </c>
      <c r="B169" s="67" t="s">
        <v>1088</v>
      </c>
      <c r="C169" s="42" t="s">
        <v>1237</v>
      </c>
      <c r="D169" s="42"/>
      <c r="E169" s="42" t="s">
        <v>438</v>
      </c>
      <c r="F169" s="42" t="s">
        <v>439</v>
      </c>
      <c r="G169" s="42" t="s">
        <v>441</v>
      </c>
      <c r="H169" s="42" t="s">
        <v>420</v>
      </c>
      <c r="I169" s="42"/>
      <c r="J169" s="42"/>
      <c r="K169" s="42"/>
      <c r="L169" s="42"/>
      <c r="M169" s="42"/>
      <c r="N169" s="43" t="s">
        <v>583</v>
      </c>
      <c r="O169" s="42"/>
      <c r="P169" s="42"/>
      <c r="Q169" s="42"/>
      <c r="R169" s="42"/>
      <c r="S169" s="662" t="s">
        <v>6851</v>
      </c>
      <c r="T169" s="761" t="s">
        <v>7018</v>
      </c>
      <c r="U169" s="42"/>
      <c r="V169" s="42"/>
      <c r="W169" s="42"/>
      <c r="X169" s="123" t="s">
        <v>252</v>
      </c>
      <c r="Y169" s="42"/>
      <c r="Z169" s="42"/>
      <c r="AA169" s="42"/>
      <c r="AB169" s="42"/>
      <c r="AC169" s="488"/>
    </row>
    <row r="170" spans="1:29" ht="60">
      <c r="A170" s="787"/>
      <c r="B170" s="552" t="s">
        <v>101</v>
      </c>
      <c r="C170" s="67" t="s">
        <v>101</v>
      </c>
      <c r="D170" s="67" t="s">
        <v>180</v>
      </c>
      <c r="E170" s="67" t="s">
        <v>6699</v>
      </c>
      <c r="F170" s="67" t="s">
        <v>6700</v>
      </c>
      <c r="G170" s="67" t="s">
        <v>7019</v>
      </c>
      <c r="I170" s="67" t="s">
        <v>7020</v>
      </c>
      <c r="M170" s="43">
        <v>6</v>
      </c>
      <c r="S170" s="570" t="s">
        <v>1020</v>
      </c>
      <c r="T170" s="525" t="s">
        <v>583</v>
      </c>
    </row>
    <row r="171" spans="1:29" ht="36">
      <c r="A171" s="510">
        <f t="shared" ref="A171:A177" si="7">A170+1</f>
        <v>1</v>
      </c>
      <c r="B171" s="552" t="s">
        <v>42</v>
      </c>
      <c r="C171" s="67" t="s">
        <v>6207</v>
      </c>
      <c r="D171" s="67" t="s">
        <v>275</v>
      </c>
      <c r="E171" s="67" t="s">
        <v>276</v>
      </c>
      <c r="F171" s="67" t="s">
        <v>277</v>
      </c>
      <c r="G171" s="67" t="s">
        <v>278</v>
      </c>
      <c r="H171" s="727"/>
      <c r="I171" s="67" t="s">
        <v>1281</v>
      </c>
      <c r="P171" s="487" t="s">
        <v>5152</v>
      </c>
      <c r="R171" s="67" t="s">
        <v>7021</v>
      </c>
      <c r="S171" s="525" t="s">
        <v>7021</v>
      </c>
      <c r="T171" s="632" t="s">
        <v>7021</v>
      </c>
      <c r="X171" s="67" t="s">
        <v>6830</v>
      </c>
      <c r="AC171" s="488"/>
    </row>
    <row r="172" spans="1:29" ht="156">
      <c r="A172" s="42">
        <f t="shared" si="7"/>
        <v>2</v>
      </c>
      <c r="B172" s="67" t="s">
        <v>1088</v>
      </c>
      <c r="C172" s="42" t="s">
        <v>1259</v>
      </c>
      <c r="D172" s="42"/>
      <c r="E172" s="119" t="s">
        <v>1990</v>
      </c>
      <c r="F172" s="42" t="s">
        <v>1991</v>
      </c>
      <c r="G172" s="119" t="s">
        <v>1992</v>
      </c>
      <c r="H172" s="42" t="s">
        <v>293</v>
      </c>
      <c r="I172" s="42" t="s">
        <v>293</v>
      </c>
      <c r="J172" s="42"/>
      <c r="K172" s="42"/>
      <c r="L172" s="42" t="s">
        <v>1014</v>
      </c>
      <c r="M172" s="42"/>
      <c r="N172" s="43">
        <v>35</v>
      </c>
      <c r="O172" s="42"/>
      <c r="P172" s="42"/>
      <c r="Q172" s="42"/>
      <c r="R172" s="42"/>
      <c r="S172" s="570" t="s">
        <v>6851</v>
      </c>
      <c r="T172" s="570" t="s">
        <v>1020</v>
      </c>
      <c r="U172" s="42"/>
      <c r="V172" s="42"/>
      <c r="W172" s="42"/>
      <c r="X172" s="123" t="s">
        <v>252</v>
      </c>
      <c r="Y172" s="238" t="s">
        <v>1555</v>
      </c>
      <c r="Z172" s="41" t="s">
        <v>1556</v>
      </c>
      <c r="AA172" s="123"/>
      <c r="AB172" s="42" t="s">
        <v>1945</v>
      </c>
      <c r="AC172" s="488"/>
    </row>
    <row r="173" spans="1:29" ht="48">
      <c r="A173" s="42">
        <f t="shared" si="7"/>
        <v>3</v>
      </c>
      <c r="B173" s="67" t="s">
        <v>1088</v>
      </c>
      <c r="C173" s="42" t="s">
        <v>2010</v>
      </c>
      <c r="D173" s="42"/>
      <c r="E173" s="42" t="s">
        <v>2015</v>
      </c>
      <c r="F173" s="42" t="s">
        <v>2016</v>
      </c>
      <c r="G173" s="42"/>
      <c r="H173" s="42" t="s">
        <v>1580</v>
      </c>
      <c r="I173" s="42" t="s">
        <v>1918</v>
      </c>
      <c r="J173" s="42"/>
      <c r="K173" s="42"/>
      <c r="L173" s="42" t="s">
        <v>1014</v>
      </c>
      <c r="M173" s="42"/>
      <c r="N173" s="43">
        <v>18</v>
      </c>
      <c r="O173" s="42"/>
      <c r="P173" s="42"/>
      <c r="Q173" s="42"/>
      <c r="R173" s="42"/>
      <c r="S173" s="662" t="s">
        <v>6851</v>
      </c>
      <c r="T173" s="795" t="s">
        <v>1699</v>
      </c>
      <c r="U173" s="42"/>
      <c r="V173" s="42"/>
      <c r="W173" s="42"/>
      <c r="X173" s="123" t="s">
        <v>252</v>
      </c>
      <c r="Y173" s="469" t="s">
        <v>2017</v>
      </c>
      <c r="Z173" s="42" t="s">
        <v>2018</v>
      </c>
      <c r="AA173" s="42"/>
      <c r="AB173" s="42" t="s">
        <v>1994</v>
      </c>
      <c r="AC173" s="488"/>
    </row>
    <row r="174" spans="1:29" ht="203.1">
      <c r="A174" s="42">
        <f t="shared" si="7"/>
        <v>4</v>
      </c>
      <c r="B174" s="552" t="s">
        <v>222</v>
      </c>
      <c r="C174" s="42" t="s">
        <v>2054</v>
      </c>
      <c r="D174" s="42"/>
      <c r="E174" s="42" t="s">
        <v>2067</v>
      </c>
      <c r="F174" s="42" t="s">
        <v>2068</v>
      </c>
      <c r="G174" s="42" t="s">
        <v>2069</v>
      </c>
      <c r="H174" s="42" t="s">
        <v>1708</v>
      </c>
      <c r="I174" s="42"/>
      <c r="J174" s="42"/>
      <c r="K174" s="42"/>
      <c r="L174" s="42"/>
      <c r="M174" s="42">
        <v>5</v>
      </c>
      <c r="N174" s="43">
        <v>7</v>
      </c>
      <c r="O174" s="42"/>
      <c r="P174" s="487" t="s">
        <v>2525</v>
      </c>
      <c r="Q174" s="42"/>
      <c r="R174" s="42" t="s">
        <v>1137</v>
      </c>
      <c r="S174" s="894" t="s">
        <v>1137</v>
      </c>
      <c r="T174" s="663" t="s">
        <v>1685</v>
      </c>
      <c r="U174" s="42"/>
      <c r="V174" s="42"/>
      <c r="W174" s="42"/>
      <c r="X174" s="123" t="s">
        <v>252</v>
      </c>
      <c r="Y174" s="346" t="s">
        <v>6899</v>
      </c>
      <c r="Z174" s="346" t="s">
        <v>6900</v>
      </c>
      <c r="AA174" s="42"/>
      <c r="AB174" s="42"/>
      <c r="AC174" s="488"/>
    </row>
    <row r="175" spans="1:29" ht="84">
      <c r="A175" s="510">
        <f t="shared" si="7"/>
        <v>5</v>
      </c>
      <c r="B175" s="552" t="s">
        <v>101</v>
      </c>
      <c r="C175" s="67" t="s">
        <v>154</v>
      </c>
      <c r="E175" s="67" t="s">
        <v>145</v>
      </c>
      <c r="F175" s="67" t="s">
        <v>146</v>
      </c>
      <c r="G175" s="514" t="s">
        <v>147</v>
      </c>
      <c r="H175" s="727"/>
      <c r="I175" s="67" t="s">
        <v>104</v>
      </c>
      <c r="K175" s="68"/>
      <c r="M175" s="43">
        <v>19</v>
      </c>
      <c r="N175" s="43">
        <v>7</v>
      </c>
      <c r="P175" s="487" t="s">
        <v>5152</v>
      </c>
      <c r="R175" s="67" t="s">
        <v>7022</v>
      </c>
      <c r="S175" s="662" t="s">
        <v>1020</v>
      </c>
      <c r="T175" s="632" t="s">
        <v>6854</v>
      </c>
      <c r="X175" s="67" t="s">
        <v>6830</v>
      </c>
    </row>
    <row r="176" spans="1:29" ht="264">
      <c r="A176" s="510">
        <f t="shared" si="7"/>
        <v>6</v>
      </c>
      <c r="B176" s="552" t="s">
        <v>101</v>
      </c>
      <c r="C176" s="67" t="s">
        <v>1041</v>
      </c>
      <c r="E176" s="67" t="s">
        <v>1042</v>
      </c>
      <c r="F176" s="67" t="s">
        <v>1043</v>
      </c>
      <c r="G176" s="67" t="s">
        <v>1044</v>
      </c>
      <c r="H176" s="727"/>
      <c r="I176" s="67" t="s">
        <v>1045</v>
      </c>
      <c r="K176" s="68"/>
      <c r="L176" s="487"/>
      <c r="M176" s="43">
        <v>15</v>
      </c>
      <c r="N176" s="43">
        <v>8</v>
      </c>
      <c r="P176" s="487" t="s">
        <v>5152</v>
      </c>
      <c r="Q176" s="66"/>
      <c r="R176" s="67" t="s">
        <v>7009</v>
      </c>
      <c r="S176" s="762" t="s">
        <v>1020</v>
      </c>
      <c r="T176" s="570" t="s">
        <v>7023</v>
      </c>
      <c r="X176" s="67" t="s">
        <v>6830</v>
      </c>
    </row>
    <row r="177" spans="1:29" ht="203.1">
      <c r="A177" s="42">
        <f t="shared" si="7"/>
        <v>7</v>
      </c>
      <c r="B177" s="552" t="s">
        <v>222</v>
      </c>
      <c r="C177" s="42" t="s">
        <v>2054</v>
      </c>
      <c r="D177" s="42"/>
      <c r="E177" s="42" t="s">
        <v>2079</v>
      </c>
      <c r="F177" s="42" t="s">
        <v>2080</v>
      </c>
      <c r="G177" s="42" t="s">
        <v>2081</v>
      </c>
      <c r="H177" s="42" t="s">
        <v>1708</v>
      </c>
      <c r="I177" s="42"/>
      <c r="J177" s="42"/>
      <c r="K177" s="42"/>
      <c r="L177" s="42"/>
      <c r="M177" s="42">
        <v>9</v>
      </c>
      <c r="N177" s="43">
        <v>12</v>
      </c>
      <c r="O177" s="42"/>
      <c r="P177" s="487" t="s">
        <v>2525</v>
      </c>
      <c r="Q177" s="42"/>
      <c r="R177" s="42" t="s">
        <v>1137</v>
      </c>
      <c r="S177" s="894" t="s">
        <v>1137</v>
      </c>
      <c r="T177" s="626" t="s">
        <v>6912</v>
      </c>
      <c r="U177" s="42"/>
      <c r="V177" s="42"/>
      <c r="W177" s="42"/>
      <c r="X177" s="123" t="s">
        <v>252</v>
      </c>
      <c r="Y177" s="346" t="s">
        <v>5703</v>
      </c>
      <c r="Z177" s="346" t="s">
        <v>6403</v>
      </c>
      <c r="AA177" s="42"/>
      <c r="AB177" s="42"/>
      <c r="AC177" s="488"/>
    </row>
    <row r="178" spans="1:29" ht="84">
      <c r="A178" s="42" t="e">
        <f>#REF!+1</f>
        <v>#REF!</v>
      </c>
      <c r="B178" s="552" t="s">
        <v>985</v>
      </c>
      <c r="C178" s="42" t="s">
        <v>985</v>
      </c>
      <c r="D178" s="42"/>
      <c r="E178" s="42" t="s">
        <v>2090</v>
      </c>
      <c r="F178" s="42" t="s">
        <v>2091</v>
      </c>
      <c r="G178" s="42" t="s">
        <v>2092</v>
      </c>
      <c r="H178" s="42" t="s">
        <v>2038</v>
      </c>
      <c r="I178" s="42" t="s">
        <v>47</v>
      </c>
      <c r="J178" s="42"/>
      <c r="K178" s="42"/>
      <c r="L178" s="42" t="s">
        <v>1014</v>
      </c>
      <c r="M178" s="42"/>
      <c r="N178" s="43">
        <v>22</v>
      </c>
      <c r="O178" s="42"/>
      <c r="P178" s="42"/>
      <c r="Q178" s="42"/>
      <c r="R178" s="42"/>
      <c r="S178" s="662" t="s">
        <v>6851</v>
      </c>
      <c r="T178" s="662" t="s">
        <v>1020</v>
      </c>
      <c r="U178" s="42"/>
      <c r="V178" s="42"/>
      <c r="W178" s="42"/>
      <c r="X178" s="123" t="s">
        <v>252</v>
      </c>
      <c r="Y178" s="469" t="s">
        <v>2093</v>
      </c>
      <c r="Z178" s="42" t="s">
        <v>2094</v>
      </c>
      <c r="AA178" s="42"/>
      <c r="AB178" s="42"/>
      <c r="AC178" s="488"/>
    </row>
    <row r="179" spans="1:29" ht="84">
      <c r="A179" s="510" t="e">
        <f t="shared" ref="A179:A190" si="8">A178+1</f>
        <v>#REF!</v>
      </c>
      <c r="B179" s="552" t="s">
        <v>101</v>
      </c>
      <c r="C179" s="67" t="s">
        <v>101</v>
      </c>
      <c r="E179" s="67" t="s">
        <v>1306</v>
      </c>
      <c r="F179" s="67" t="s">
        <v>1307</v>
      </c>
      <c r="G179" s="67" t="s">
        <v>1308</v>
      </c>
      <c r="H179" s="395"/>
      <c r="I179" s="67" t="s">
        <v>104</v>
      </c>
      <c r="K179" s="68"/>
      <c r="M179" s="43">
        <v>13</v>
      </c>
      <c r="N179" s="43">
        <v>19</v>
      </c>
      <c r="P179" s="487" t="s">
        <v>5152</v>
      </c>
      <c r="Q179" s="66"/>
      <c r="R179" s="67" t="s">
        <v>7022</v>
      </c>
      <c r="S179" s="662" t="s">
        <v>1020</v>
      </c>
      <c r="T179" s="797" t="s">
        <v>6854</v>
      </c>
      <c r="X179" s="67" t="s">
        <v>6830</v>
      </c>
    </row>
    <row r="180" spans="1:29" ht="60">
      <c r="A180" s="510" t="e">
        <f t="shared" si="8"/>
        <v>#REF!</v>
      </c>
      <c r="B180" s="741" t="s">
        <v>30</v>
      </c>
      <c r="C180" s="525" t="s">
        <v>1000</v>
      </c>
      <c r="D180" s="525"/>
      <c r="E180" s="525" t="s">
        <v>1095</v>
      </c>
      <c r="F180" s="525" t="s">
        <v>1095</v>
      </c>
      <c r="G180" s="525" t="s">
        <v>1096</v>
      </c>
      <c r="H180" s="525"/>
      <c r="I180" s="525" t="s">
        <v>1004</v>
      </c>
      <c r="J180" s="525"/>
      <c r="K180" s="742"/>
      <c r="L180" s="525"/>
      <c r="M180" s="526"/>
      <c r="N180" s="526">
        <v>1</v>
      </c>
      <c r="O180" s="525"/>
      <c r="P180" s="743" t="s">
        <v>5152</v>
      </c>
      <c r="Q180" s="525"/>
      <c r="R180" s="525" t="s">
        <v>7024</v>
      </c>
      <c r="S180" s="525" t="s">
        <v>7024</v>
      </c>
      <c r="T180" s="525" t="s">
        <v>7024</v>
      </c>
      <c r="U180" s="525"/>
      <c r="V180" s="525"/>
      <c r="W180" s="525"/>
      <c r="X180" s="525" t="s">
        <v>6830</v>
      </c>
      <c r="Y180" s="525"/>
      <c r="Z180" s="525"/>
      <c r="AA180" s="525"/>
      <c r="AB180" s="525" t="s">
        <v>7025</v>
      </c>
    </row>
    <row r="181" spans="1:29" ht="72">
      <c r="A181" s="510" t="e">
        <f t="shared" si="8"/>
        <v>#REF!</v>
      </c>
      <c r="B181" s="67" t="s">
        <v>180</v>
      </c>
      <c r="C181" s="67" t="s">
        <v>180</v>
      </c>
      <c r="E181" s="67" t="s">
        <v>1053</v>
      </c>
      <c r="F181" s="67" t="s">
        <v>1054</v>
      </c>
      <c r="G181" s="67" t="s">
        <v>1055</v>
      </c>
      <c r="H181" s="727"/>
      <c r="I181" s="67" t="s">
        <v>1063</v>
      </c>
      <c r="K181" s="68"/>
      <c r="N181" s="43">
        <v>1</v>
      </c>
      <c r="P181" s="487" t="s">
        <v>5152</v>
      </c>
      <c r="Q181" s="66"/>
      <c r="R181" s="66" t="s">
        <v>1020</v>
      </c>
      <c r="S181" s="632" t="s">
        <v>6861</v>
      </c>
      <c r="T181" s="525" t="s">
        <v>6861</v>
      </c>
      <c r="X181" s="67" t="s">
        <v>6830</v>
      </c>
    </row>
    <row r="182" spans="1:29" ht="96">
      <c r="A182" s="510" t="e">
        <f t="shared" si="8"/>
        <v>#REF!</v>
      </c>
      <c r="B182" s="552" t="s">
        <v>1329</v>
      </c>
      <c r="C182" s="67" t="s">
        <v>1124</v>
      </c>
      <c r="E182" s="67" t="s">
        <v>1139</v>
      </c>
      <c r="F182" s="67" t="s">
        <v>1140</v>
      </c>
      <c r="G182" s="67" t="s">
        <v>957</v>
      </c>
      <c r="H182" s="727"/>
      <c r="I182" s="67" t="s">
        <v>104</v>
      </c>
      <c r="K182" s="68"/>
      <c r="N182" s="43">
        <v>1</v>
      </c>
      <c r="P182" s="487" t="s">
        <v>6852</v>
      </c>
      <c r="Q182" s="66"/>
      <c r="R182" s="67" t="s">
        <v>7026</v>
      </c>
      <c r="S182" s="525" t="s">
        <v>6867</v>
      </c>
      <c r="T182" s="525" t="s">
        <v>6867</v>
      </c>
      <c r="X182" s="67" t="s">
        <v>6830</v>
      </c>
    </row>
    <row r="183" spans="1:29" ht="84">
      <c r="A183" s="510" t="e">
        <f t="shared" si="8"/>
        <v>#REF!</v>
      </c>
      <c r="B183" s="552" t="s">
        <v>101</v>
      </c>
      <c r="C183" s="9" t="s">
        <v>101</v>
      </c>
      <c r="E183" s="67" t="s">
        <v>141</v>
      </c>
      <c r="F183" s="67" t="s">
        <v>142</v>
      </c>
      <c r="G183" s="67" t="s">
        <v>143</v>
      </c>
      <c r="H183" s="395"/>
      <c r="I183" s="67" t="s">
        <v>104</v>
      </c>
      <c r="M183" s="43">
        <v>1</v>
      </c>
      <c r="N183" s="43">
        <v>1</v>
      </c>
      <c r="P183" s="487" t="s">
        <v>6852</v>
      </c>
      <c r="R183" s="67" t="s">
        <v>1020</v>
      </c>
      <c r="S183" s="570" t="s">
        <v>1020</v>
      </c>
      <c r="T183" s="525" t="s">
        <v>6934</v>
      </c>
      <c r="X183" s="67" t="s">
        <v>6830</v>
      </c>
    </row>
    <row r="184" spans="1:29" ht="36">
      <c r="A184" s="510" t="e">
        <f t="shared" si="8"/>
        <v>#REF!</v>
      </c>
      <c r="B184" s="552" t="s">
        <v>101</v>
      </c>
      <c r="C184" s="67" t="s">
        <v>101</v>
      </c>
      <c r="E184" s="67" t="s">
        <v>148</v>
      </c>
      <c r="F184" s="67" t="s">
        <v>149</v>
      </c>
      <c r="G184" s="67" t="s">
        <v>150</v>
      </c>
      <c r="H184" s="395"/>
      <c r="I184" s="67" t="s">
        <v>104</v>
      </c>
      <c r="N184" s="43">
        <v>2</v>
      </c>
      <c r="P184" s="487" t="s">
        <v>6852</v>
      </c>
      <c r="R184" s="67" t="s">
        <v>6885</v>
      </c>
      <c r="S184" s="525" t="s">
        <v>6885</v>
      </c>
      <c r="T184" s="525" t="s">
        <v>6885</v>
      </c>
      <c r="X184" s="67" t="s">
        <v>6830</v>
      </c>
    </row>
    <row r="185" spans="1:29" ht="60">
      <c r="A185" s="510" t="e">
        <f t="shared" si="8"/>
        <v>#REF!</v>
      </c>
      <c r="B185" s="552" t="s">
        <v>94</v>
      </c>
      <c r="C185" s="67" t="s">
        <v>94</v>
      </c>
      <c r="D185" s="67" t="s">
        <v>242</v>
      </c>
      <c r="E185" s="67" t="s">
        <v>243</v>
      </c>
      <c r="F185" s="67" t="s">
        <v>244</v>
      </c>
      <c r="H185" s="727" t="s">
        <v>245</v>
      </c>
      <c r="I185" s="67" t="s">
        <v>1202</v>
      </c>
      <c r="N185" s="43">
        <v>3</v>
      </c>
      <c r="O185" s="67" t="s">
        <v>1315</v>
      </c>
      <c r="P185" s="67" t="s">
        <v>6829</v>
      </c>
      <c r="R185" s="66" t="s">
        <v>6837</v>
      </c>
      <c r="S185" s="896" t="s">
        <v>6837</v>
      </c>
      <c r="T185" s="759" t="s">
        <v>6844</v>
      </c>
      <c r="X185" s="67" t="s">
        <v>252</v>
      </c>
      <c r="AA185" s="67">
        <v>53</v>
      </c>
      <c r="AC185" s="488"/>
    </row>
    <row r="186" spans="1:29" ht="48" customHeight="1">
      <c r="A186" s="510" t="e">
        <f t="shared" si="8"/>
        <v>#REF!</v>
      </c>
      <c r="B186" s="741" t="s">
        <v>30</v>
      </c>
      <c r="C186" s="525" t="s">
        <v>321</v>
      </c>
      <c r="D186" s="525"/>
      <c r="E186" s="525" t="s">
        <v>397</v>
      </c>
      <c r="F186" s="525" t="s">
        <v>398</v>
      </c>
      <c r="G186" s="525" t="s">
        <v>399</v>
      </c>
      <c r="H186" s="525" t="s">
        <v>1200</v>
      </c>
      <c r="I186" s="525" t="s">
        <v>400</v>
      </c>
      <c r="J186" s="525"/>
      <c r="K186" s="525"/>
      <c r="L186" s="525"/>
      <c r="M186" s="525"/>
      <c r="N186" s="526">
        <v>3</v>
      </c>
      <c r="O186" s="525"/>
      <c r="P186" s="743" t="s">
        <v>5152</v>
      </c>
      <c r="Q186" s="525"/>
      <c r="R186" s="525" t="s">
        <v>7024</v>
      </c>
      <c r="S186" s="525" t="s">
        <v>7024</v>
      </c>
      <c r="T186" s="744" t="s">
        <v>7024</v>
      </c>
      <c r="U186" s="525"/>
      <c r="V186" s="525"/>
      <c r="W186" s="525"/>
      <c r="X186" s="525" t="s">
        <v>252</v>
      </c>
      <c r="Y186" s="525"/>
      <c r="Z186" s="525"/>
      <c r="AA186" s="525"/>
      <c r="AB186" s="525" t="s">
        <v>7027</v>
      </c>
      <c r="AC186" s="488"/>
    </row>
    <row r="187" spans="1:29" ht="48" customHeight="1">
      <c r="A187" s="42" t="e">
        <f t="shared" si="8"/>
        <v>#REF!</v>
      </c>
      <c r="B187" s="789" t="s">
        <v>94</v>
      </c>
      <c r="C187" s="253" t="s">
        <v>94</v>
      </c>
      <c r="D187" s="253"/>
      <c r="E187" s="253" t="s">
        <v>2027</v>
      </c>
      <c r="F187" s="253" t="s">
        <v>2028</v>
      </c>
      <c r="G187" s="253" t="s">
        <v>2029</v>
      </c>
      <c r="H187" s="253" t="s">
        <v>251</v>
      </c>
      <c r="I187" s="253" t="s">
        <v>252</v>
      </c>
      <c r="J187" s="253"/>
      <c r="K187" s="253"/>
      <c r="L187" s="253" t="s">
        <v>1014</v>
      </c>
      <c r="M187" s="253"/>
      <c r="N187" s="261">
        <v>4</v>
      </c>
      <c r="O187" s="253"/>
      <c r="P187" s="253"/>
      <c r="Q187" s="253"/>
      <c r="R187" s="253" t="s">
        <v>1137</v>
      </c>
      <c r="S187" s="893" t="s">
        <v>1138</v>
      </c>
      <c r="T187" s="898" t="s">
        <v>1685</v>
      </c>
      <c r="U187" s="253"/>
      <c r="V187" s="253"/>
      <c r="W187" s="253"/>
      <c r="X187" s="766" t="s">
        <v>252</v>
      </c>
      <c r="Y187" s="253"/>
      <c r="Z187" s="253"/>
      <c r="AA187" s="42">
        <v>10</v>
      </c>
      <c r="AB187" s="42"/>
      <c r="AC187" s="488"/>
    </row>
    <row r="188" spans="1:29" ht="36">
      <c r="A188" s="510" t="e">
        <f t="shared" si="8"/>
        <v>#REF!</v>
      </c>
      <c r="B188" s="67" t="s">
        <v>1088</v>
      </c>
      <c r="C188" s="67" t="s">
        <v>1237</v>
      </c>
      <c r="E188" s="67" t="s">
        <v>423</v>
      </c>
      <c r="F188" s="67" t="s">
        <v>424</v>
      </c>
      <c r="G188" s="67" t="s">
        <v>423</v>
      </c>
      <c r="H188" s="727" t="s">
        <v>420</v>
      </c>
      <c r="I188" s="67" t="s">
        <v>421</v>
      </c>
      <c r="N188" s="43" t="s">
        <v>583</v>
      </c>
      <c r="P188" s="487" t="s">
        <v>5152</v>
      </c>
      <c r="S188" s="570" t="s">
        <v>1020</v>
      </c>
      <c r="T188" s="525" t="s">
        <v>6969</v>
      </c>
      <c r="U188" s="534"/>
      <c r="V188" s="534"/>
      <c r="W188" s="534"/>
      <c r="X188" s="534" t="s">
        <v>252</v>
      </c>
      <c r="Y188" s="534"/>
      <c r="Z188" s="799"/>
      <c r="AA188" s="537"/>
      <c r="AC188" s="488"/>
    </row>
    <row r="189" spans="1:29" ht="48">
      <c r="A189" s="510" t="e">
        <f t="shared" si="8"/>
        <v>#REF!</v>
      </c>
      <c r="B189" s="67" t="s">
        <v>1088</v>
      </c>
      <c r="C189" s="67" t="s">
        <v>1237</v>
      </c>
      <c r="E189" s="67" t="s">
        <v>438</v>
      </c>
      <c r="F189" s="67" t="s">
        <v>439</v>
      </c>
      <c r="G189" s="67" t="s">
        <v>441</v>
      </c>
      <c r="H189" s="727" t="s">
        <v>420</v>
      </c>
      <c r="I189" s="67" t="s">
        <v>421</v>
      </c>
      <c r="M189" s="67"/>
      <c r="N189" s="43" t="s">
        <v>583</v>
      </c>
      <c r="P189" s="487" t="s">
        <v>5152</v>
      </c>
      <c r="S189" s="570" t="s">
        <v>6851</v>
      </c>
      <c r="T189" s="525" t="s">
        <v>7018</v>
      </c>
      <c r="X189" s="67" t="s">
        <v>252</v>
      </c>
      <c r="AC189" s="488"/>
    </row>
    <row r="190" spans="1:29" ht="60">
      <c r="A190" s="510" t="e">
        <f t="shared" si="8"/>
        <v>#REF!</v>
      </c>
      <c r="B190" s="552" t="s">
        <v>985</v>
      </c>
      <c r="C190" s="67" t="s">
        <v>410</v>
      </c>
      <c r="E190" s="67" t="s">
        <v>1076</v>
      </c>
      <c r="F190" s="67" t="s">
        <v>1077</v>
      </c>
      <c r="G190" s="67" t="s">
        <v>7028</v>
      </c>
      <c r="H190" s="727"/>
      <c r="I190" s="67" t="s">
        <v>1038</v>
      </c>
      <c r="K190" s="68"/>
      <c r="L190" s="487"/>
      <c r="N190" s="43" t="s">
        <v>583</v>
      </c>
      <c r="P190" s="487" t="s">
        <v>5152</v>
      </c>
      <c r="Q190" s="66"/>
      <c r="R190" s="67" t="s">
        <v>7029</v>
      </c>
      <c r="S190" s="525" t="s">
        <v>6861</v>
      </c>
      <c r="T190" s="525" t="s">
        <v>6861</v>
      </c>
      <c r="X190" s="67" t="s">
        <v>6830</v>
      </c>
      <c r="AC190" s="488"/>
    </row>
    <row r="191" spans="1:29" ht="48">
      <c r="B191" s="67" t="s">
        <v>180</v>
      </c>
      <c r="C191" s="67" t="s">
        <v>180</v>
      </c>
      <c r="D191" s="486" t="s">
        <v>211</v>
      </c>
      <c r="E191" s="534" t="s">
        <v>1130</v>
      </c>
      <c r="F191" s="534" t="s">
        <v>213</v>
      </c>
      <c r="G191" s="534" t="s">
        <v>1131</v>
      </c>
      <c r="H191" s="534" t="s">
        <v>185</v>
      </c>
      <c r="R191" s="67" t="s">
        <v>6837</v>
      </c>
      <c r="T191" s="571" t="s">
        <v>1685</v>
      </c>
      <c r="Y191" s="488"/>
      <c r="Z191" s="488" t="s">
        <v>6831</v>
      </c>
      <c r="AA191" s="67">
        <v>19.25</v>
      </c>
    </row>
  </sheetData>
  <autoFilter ref="A8:AC191" xr:uid="{B67FE435-903C-4BA9-99A2-21CC71C66560}"/>
  <mergeCells count="3">
    <mergeCell ref="K6:L6"/>
    <mergeCell ref="R6:W6"/>
    <mergeCell ref="M7:O7"/>
  </mergeCells>
  <conditionalFormatting sqref="E38">
    <cfRule type="duplicateValues" dxfId="6" priority="7"/>
  </conditionalFormatting>
  <conditionalFormatting sqref="E39">
    <cfRule type="duplicateValues" dxfId="5" priority="6"/>
  </conditionalFormatting>
  <conditionalFormatting sqref="E40">
    <cfRule type="duplicateValues" dxfId="4" priority="5"/>
  </conditionalFormatting>
  <conditionalFormatting sqref="E41">
    <cfRule type="duplicateValues" dxfId="3" priority="4"/>
  </conditionalFormatting>
  <conditionalFormatting sqref="E42">
    <cfRule type="duplicateValues" dxfId="2" priority="3"/>
  </conditionalFormatting>
  <conditionalFormatting sqref="E116:E120">
    <cfRule type="duplicateValues" dxfId="1" priority="2"/>
  </conditionalFormatting>
  <conditionalFormatting sqref="E124:E125">
    <cfRule type="duplicateValues" dxfId="0" priority="1"/>
  </conditionalFormatting>
  <dataValidations count="3">
    <dataValidation type="list" allowBlank="1" showInputMessage="1" showErrorMessage="1" sqref="J9:J15 J17:J24 J43:J48 J29:J37 K159 K168" xr:uid="{7820147D-8221-4920-83F1-052255E6713F}">
      <formula1>"CC, SFP, Panamas, Ecosystem+PL"</formula1>
    </dataValidation>
    <dataValidation type="list" allowBlank="1" showInputMessage="1" showErrorMessage="1" sqref="J16 J25:J28" xr:uid="{6D46E44A-D42A-4180-B2BE-6BD23A4188A5}">
      <formula1>"CC, SFP, Panamas, Ecosystem+PL, Multicategory"</formula1>
    </dataValidation>
    <dataValidation type="list" allowBlank="1" showInputMessage="1" showErrorMessage="1" sqref="P166 P188" xr:uid="{5202A47C-6525-4ABB-A450-1F9E58A5BA43}">
      <formula1>"Prio Fixing Bug, Prio New Feature, Others, Compliance Issue"</formula1>
    </dataValidation>
  </dataValidations>
  <hyperlinks>
    <hyperlink ref="Y144" r:id="rId1" xr:uid="{59CA7A38-B132-484A-90AF-5DD9EACDA403}"/>
    <hyperlink ref="Y129" r:id="rId2" xr:uid="{EC4C4EBD-FF45-41C9-A692-681372E5B4E5}"/>
    <hyperlink ref="Y147" r:id="rId3" xr:uid="{C84F7FA6-3601-4B17-9E54-ED40D34B94C1}"/>
    <hyperlink ref="Y154" r:id="rId4" xr:uid="{E1E08BE3-7737-48AC-80DC-9EA034F23371}"/>
    <hyperlink ref="Y148" r:id="rId5" xr:uid="{96B95030-8EAC-464F-8C06-B86377E5ED52}"/>
    <hyperlink ref="Y34" r:id="rId6" xr:uid="{4958873A-86E9-4172-B0D1-6D2377699AC5}"/>
    <hyperlink ref="Y63" r:id="rId7" xr:uid="{2EAC3E7F-F988-4602-A0B8-F66C319806A6}"/>
    <hyperlink ref="Y81" r:id="rId8" xr:uid="{93AC4F0A-DA27-4514-AF68-EEB6BCE81B4C}"/>
    <hyperlink ref="Y124" r:id="rId9" xr:uid="{D6895D39-149C-4C59-92FC-DC58047D3699}"/>
    <hyperlink ref="Y173" r:id="rId10" xr:uid="{A54D8FF2-2589-454C-88FD-F659D333938E}"/>
    <hyperlink ref="Y172" r:id="rId11" xr:uid="{D7D4189D-AE06-4153-9A1F-4CE7380FFF02}"/>
    <hyperlink ref="Y150" r:id="rId12" xr:uid="{C150B427-FB25-464A-8036-A696EC6A2F1F}"/>
    <hyperlink ref="Y137" r:id="rId13" xr:uid="{FC271D21-F0C0-4E21-A7DC-7E54056BDC5F}"/>
    <hyperlink ref="Y39" r:id="rId14" xr:uid="{24374797-23CD-425A-8EED-D10C8BE7FC38}"/>
    <hyperlink ref="Y93" r:id="rId15" xr:uid="{9642E202-8144-44D5-A77C-ABFD740DE104}"/>
    <hyperlink ref="Z28" r:id="rId16" xr:uid="{F60F0D20-CA41-45F5-A0D7-B325A727F69E}"/>
    <hyperlink ref="Z22" r:id="rId17" xr:uid="{F0E00082-C8B5-44C3-A9C8-97FA3CB63B69}"/>
    <hyperlink ref="Y22" r:id="rId18" xr:uid="{34FC2AA7-A287-4974-822E-C16DD3D9D037}"/>
    <hyperlink ref="Z31" r:id="rId19" xr:uid="{A30CDB3D-5F51-4634-8F60-26D46BDCC036}"/>
    <hyperlink ref="Y31" r:id="rId20" xr:uid="{7219EE8D-DD8F-4506-9B4F-5D9F7CC61972}"/>
    <hyperlink ref="Y178" r:id="rId21" xr:uid="{4219D48C-60C2-4819-9287-98218615403D}"/>
    <hyperlink ref="Y153" r:id="rId22" xr:uid="{513CC7A7-1B73-4E64-8F3E-4663F03AA4F1}"/>
    <hyperlink ref="Y139" r:id="rId23" xr:uid="{CAAA3C96-DBB0-4CFB-81E4-ED62726703EC}"/>
    <hyperlink ref="Y125" r:id="rId24" xr:uid="{04CF87B7-D2F3-43A5-98AC-29645F6A5013}"/>
    <hyperlink ref="Y64" r:id="rId25" xr:uid="{2C28DA58-EAF6-47E0-8071-A579ACF5A4A2}"/>
    <hyperlink ref="Y133" r:id="rId26" xr:uid="{543C589A-0215-4C58-8A8A-EE70B6767E07}"/>
    <hyperlink ref="Y149" r:id="rId27" xr:uid="{25BBA9B7-D4A3-400A-8828-69489D0635AE}"/>
    <hyperlink ref="Z65" r:id="rId28" xr:uid="{ECF3EDAF-490C-4277-B43D-800919485A76}"/>
    <hyperlink ref="Z132" r:id="rId29" display="https://jira.app.pconnect.biz/browse/CDE-24681?src=confmacro" xr:uid="{A318EDBB-2B76-4124-AEDF-D3529D5459F7}"/>
    <hyperlink ref="Y132" r:id="rId30" location="AYOPrincipalPerformanceMonitoring-7.1.Phase1-NewRelicBrowser/FrontEndIntegration" display="https://wiki.app.pconnect.biz/display/CDE/AYO+Principal+-+Performance+Monitoring - AYOPrincipalPerformanceMonitoring-7.1.Phase1-NewRelicBrowser/FrontEndIntegration" xr:uid="{1E316015-58E4-4E0A-B70A-7B1E02CDFD5F}"/>
    <hyperlink ref="G110" r:id="rId31" display="https://wiki.app.pconnect.biz/display/CDE/%5BPRD%5D+AYO+Toko+-+Return+Non+VAT+SFP" xr:uid="{17151D2A-7A94-4F84-BC61-0D2411E9F9C2}"/>
    <hyperlink ref="Y110" r:id="rId32" display="https://wiki.app.pconnect.biz/display/CDE/%5BPRD%5D+AYO+Toko+-+Return+Non+VAT+SFP" xr:uid="{EDEAFC05-FF43-442B-A997-F23DCEAF1954}"/>
    <hyperlink ref="Z110" r:id="rId33" xr:uid="{5688D990-8A5B-4851-B86E-19A8494B9B40}"/>
    <hyperlink ref="Y36" r:id="rId34" display="https://wiki.app.pconnect.biz/pages/viewpage.action?spaceKey=CDE&amp;title=%5BPRD%5D+CITA+-+Coachmark" xr:uid="{F6D1DE7A-6A86-45ED-BF97-04C92E15AF48}"/>
    <hyperlink ref="Z36" r:id="rId35" display="https://jira.app.pconnect.biz/browse/CDE-31030" xr:uid="{7BBA9BBD-648C-4F6E-A11A-741621DE9D56}"/>
    <hyperlink ref="Y108" r:id="rId36" xr:uid="{341E99C5-3A82-42E8-BF7B-F79529BE705D}"/>
    <hyperlink ref="Y165" r:id="rId37" xr:uid="{48DAC075-19DA-40E2-9FE4-2C2FEFBE5CF8}"/>
    <hyperlink ref="Y143" r:id="rId38" display="https://wiki.app.pconnect.biz/pages/viewpage.action?pageId=1435632503" xr:uid="{FDA33F6A-0717-4D0A-AE6C-CA3C68D07936}"/>
    <hyperlink ref="Z143" r:id="rId39" display="https://jira.app.pconnect.biz/browse/CDE-39298" xr:uid="{D3298852-1715-4836-93EC-43AEEB2B10E2}"/>
    <hyperlink ref="Y177" r:id="rId40" display="https://wiki.app.pconnect.biz/pages/viewpage.action?pageId=1435633501" xr:uid="{C1E0CC16-C8DE-4E6F-AA19-EF9470FC7E40}"/>
    <hyperlink ref="Z177" r:id="rId41" display="https://jira.app.pconnect.biz/browse/CDE-39299" xr:uid="{322327BF-D1E3-4B28-ACCC-106BAF681596}"/>
    <hyperlink ref="Z90" r:id="rId42" display="https://jira.app.pconnect.biz/browse/CDE-37756" xr:uid="{D122DBA3-97F8-4DBF-9905-A207497E2611}"/>
    <hyperlink ref="Y90" r:id="rId43" display="https://wiki.app.pconnect.biz/display/CDE/%5BPRD%5D+AYO+Mitra+%5BID%5D+-+Reassign+Orders+via+Map+View" xr:uid="{C0F8C390-286D-4547-A358-2098C39E91F9}"/>
    <hyperlink ref="Z60" r:id="rId44" display="https://jira.app.pconnect.biz/browse/CDE-39329" xr:uid="{AD3EDBA2-1B0E-47BE-8709-BDCC959CC0E8}"/>
    <hyperlink ref="Y60" r:id="rId45" display="https://wiki.app.pconnect.biz/pages/viewpage.action?pageId=1431701696" xr:uid="{CB82B495-F116-4712-8BAC-FCF47605C528}"/>
    <hyperlink ref="Z24" r:id="rId46" display="https://jira.app.pconnect.biz/browse/CDE-39330" xr:uid="{316BA76F-EA90-46C9-BFDD-567D73E63FC4}"/>
    <hyperlink ref="Y24" r:id="rId47" display="https://wiki.app.pconnect.biz/pages/viewpage.action?pageId=1431701706" xr:uid="{8B1FDFC8-A876-46BC-B0E6-5ABFF4632E1B}"/>
    <hyperlink ref="Z78" r:id="rId48" display="https://jira.app.pconnect.biz/browse/CDE-39333" xr:uid="{6C4CAEB7-CF8E-4D73-B799-1E5647A46EEB}"/>
    <hyperlink ref="Y78" r:id="rId49" display="https://wiki.app.pconnect.biz/pages/viewpage.action?pageId=1431701751" xr:uid="{BFB9C6E6-9508-4E63-879C-5CD283A97315}"/>
    <hyperlink ref="Z157" r:id="rId50" display="https://jira.app.pconnect.biz/browse/CDE-39333" xr:uid="{928AE672-F591-425B-9853-FDFBA043EC7D}"/>
    <hyperlink ref="Y157" r:id="rId51" display="https://wiki.app.pconnect.biz/pages/viewpage.action?pageId=1431701751" xr:uid="{5337F600-7B0E-48E1-9F24-DEC8D8F24DD5}"/>
    <hyperlink ref="Z174" r:id="rId52" display="https://jira.app.pconnect.biz/browse/CDE-39329" xr:uid="{87DA988B-927B-4D35-82B1-D8FFE22C9392}"/>
    <hyperlink ref="Y174" r:id="rId53" display="https://wiki.app.pconnect.biz/pages/viewpage.action?pageId=1431701696" xr:uid="{AFDD1C96-7660-498E-AA50-44AD0DAAD098}"/>
    <hyperlink ref="Y163" r:id="rId54" display="https://wiki.app.pconnect.biz/pages/viewpage.action?pageId=1435633919" xr:uid="{C0808978-85CA-4F54-B421-3F507FCB8C1D}"/>
    <hyperlink ref="Z163" r:id="rId55" display="https://jira.app.pconnect.biz/browse/CDE-39331" xr:uid="{28859426-8CE6-4301-B73E-EF84B90B0AB2}"/>
    <hyperlink ref="Z57" r:id="rId56" display="https://jira.app.pconnect.biz/browse/CDE-29382?jql=text%20~%20%22AYO%20Mitra%20-%20Koin%20potongan%20belanja%22" xr:uid="{49F76E3B-D476-4E7B-BE53-9042B27D51B9}"/>
    <hyperlink ref="Y57" r:id="rId57" tooltip="Follow link" display="https://wiki.app.pconnect.biz/pages/viewpage.action?pageId=1389134620" xr:uid="{96F43094-45A3-4FFD-B8AC-EE49AC21DEA2}"/>
    <hyperlink ref="Y118" r:id="rId58" xr:uid="{C84126E9-0D41-4424-B97D-D7923559E872}"/>
    <hyperlink ref="Y74" r:id="rId59" xr:uid="{87E8A84A-0801-4813-BBB8-65D8BF2775EF}"/>
    <hyperlink ref="Z74" r:id="rId60" xr:uid="{953E9108-BBD6-4976-A3D2-B3955D808233}"/>
    <hyperlink ref="Y126" r:id="rId61" xr:uid="{F7EE1FE9-D904-4717-B412-48DB3D3FAB7B}"/>
    <hyperlink ref="Z126" r:id="rId62" xr:uid="{D65464B9-DB9D-4CE7-AAEC-D3C9FEEA0449}"/>
    <hyperlink ref="Z105" r:id="rId63" xr:uid="{D318F6EC-63D4-4445-8476-25287214927B}"/>
    <hyperlink ref="Z79" r:id="rId64" xr:uid="{1C516A3B-DE96-44E0-B0D0-4AB721DB15B7}"/>
    <hyperlink ref="Z41" r:id="rId65" xr:uid="{0010A0F9-8FA0-4C95-8C45-E3FF30806CDD}"/>
    <hyperlink ref="Z107" r:id="rId66" xr:uid="{3CE130C4-51F4-4E6A-A9B9-491E6801055B}"/>
    <hyperlink ref="Z71" r:id="rId67" xr:uid="{3E824225-372E-4FE0-9D7E-C7C6958A41C7}"/>
    <hyperlink ref="Z16" r:id="rId68" xr:uid="{6EB49B9B-2D11-46F7-A7D3-C030EC7D6E39}"/>
    <hyperlink ref="Z10" r:id="rId69" xr:uid="{A708302C-04B2-4B81-BF29-6E2603AF28C0}"/>
    <hyperlink ref="Z86" r:id="rId70" display="https://jira.app.pconnect.biz/browse/CDE-39707" xr:uid="{EA2AD4C0-B45F-44A6-BF23-FA33F22B5A4F}"/>
    <hyperlink ref="Z87" r:id="rId71" display="https://jira.app.pconnect.biz/browse/CDE-39709" xr:uid="{C1A5BB05-727C-46C2-BF11-9266945382D8}"/>
    <hyperlink ref="Y86" r:id="rId72" display="https://wiki.app.pconnect.biz/pages/resumedraft.action?draftId=1436787810&amp;draftShareId=4650eeac-678d-4f21-9534-52d5a2ea82fb&amp;" xr:uid="{950732FC-0BFF-4522-9F7F-153137DBF93B}"/>
    <hyperlink ref="Y87" r:id="rId73" display="https://wiki.app.pconnect.biz/pages/resumedraft.action?draftId=1436787810&amp;draftShareId=4650eeac-678d-4f21-9534-52d5a2ea82fb&amp;" xr:uid="{F4E9073C-DFAF-4B0F-AEEC-C379B160D365}"/>
    <hyperlink ref="Y14" r:id="rId74" display="https://wiki.app.pconnect.biz/display/CDE/OSEM+hyper-personalized+digital+user+experience+Order+Creation+Enhancement" xr:uid="{73D6D552-8305-4105-8D68-4767D2110D18}"/>
    <hyperlink ref="Y68" r:id="rId75" display="https://wiki.app.pconnect.biz/display/CDE/OSEM+hyper-personalized+digital+user+experience+Order+Creation+Enhancement" xr:uid="{9166A456-87CB-4E6C-95AD-B5C9E3F30C10}"/>
    <hyperlink ref="Y25" r:id="rId76" display="https://jira.app.pconnect.biz/browse/CDE-31494" xr:uid="{5AA8AE16-61D0-4833-92F9-2AB77CEC8C44}"/>
    <hyperlink ref="Y23" r:id="rId77" xr:uid="{4C2473B4-939F-46A6-AD5D-92E9BE9AC0A3}"/>
    <hyperlink ref="Z70" r:id="rId78" xr:uid="{21B046AA-C988-4CB2-9CF5-2578B2E95B81}"/>
    <hyperlink ref="Z88" r:id="rId79" xr:uid="{F3F26A8B-4C60-4774-B2B3-0016339CEEDA}"/>
    <hyperlink ref="AC129" r:id="rId80" xr:uid="{B4F28256-BE3A-48ED-827B-E0497982C691}"/>
    <hyperlink ref="AC154" r:id="rId81" xr:uid="{83FAB60B-8C52-4191-952A-F471CEA4FE74}"/>
    <hyperlink ref="AC148" r:id="rId82" xr:uid="{C37F1A6C-4B2B-458D-9095-8F07064C5995}"/>
    <hyperlink ref="Z128" r:id="rId83" display="https://jira.app.pconnect.biz/browse/CDE-26737" xr:uid="{8CC97996-31AF-4190-B6D2-1A0D30C863A2}"/>
  </hyperlinks>
  <pageMargins left="0.7" right="0.7" top="0.75" bottom="0.75" header="0.3" footer="0.3"/>
  <legacyDrawing r:id="rId84"/>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AEAC5-069C-4064-80B9-5160EAE9CEBE}">
  <sheetPr codeName="Sheet56"/>
  <dimension ref="A1:AA34"/>
  <sheetViews>
    <sheetView workbookViewId="0">
      <pane xSplit="6" topLeftCell="G1" activePane="topRight" state="frozen"/>
      <selection pane="topRight" activeCell="Y9" sqref="Y9"/>
    </sheetView>
  </sheetViews>
  <sheetFormatPr defaultColWidth="8.5703125" defaultRowHeight="14.45"/>
  <cols>
    <col min="1" max="1" width="8.5703125" style="579"/>
    <col min="2" max="2" width="12.42578125" style="579" bestFit="1" customWidth="1"/>
    <col min="3" max="3" width="10.42578125" style="579" customWidth="1"/>
    <col min="4" max="4" width="21.42578125" style="80" customWidth="1"/>
    <col min="5" max="5" width="27.42578125" style="80" customWidth="1"/>
    <col min="6" max="6" width="25.5703125" style="80" customWidth="1"/>
    <col min="7" max="7" width="9.42578125" style="579" bestFit="1" customWidth="1"/>
    <col min="8" max="8" width="11.5703125" style="579" customWidth="1"/>
    <col min="9" max="9" width="14.42578125" style="579" bestFit="1" customWidth="1"/>
    <col min="10" max="24" width="9.42578125" style="579" bestFit="1" customWidth="1"/>
    <col min="25" max="25" width="18.5703125" style="579" customWidth="1"/>
    <col min="26" max="16384" width="8.5703125" style="579"/>
  </cols>
  <sheetData>
    <row r="1" spans="1:27" s="485" customFormat="1" ht="12">
      <c r="A1" s="145" t="s">
        <v>0</v>
      </c>
      <c r="B1" s="488"/>
      <c r="C1" s="488"/>
      <c r="D1" s="488"/>
      <c r="E1" s="488"/>
      <c r="F1" s="488"/>
      <c r="G1" s="488"/>
      <c r="H1" s="488"/>
      <c r="I1" s="488"/>
      <c r="J1" s="488"/>
      <c r="K1" s="488"/>
      <c r="L1" s="489"/>
      <c r="M1" s="489"/>
      <c r="N1" s="488"/>
      <c r="O1" s="488"/>
      <c r="P1" s="488"/>
      <c r="Q1" s="488"/>
      <c r="R1" s="488"/>
      <c r="S1" s="488"/>
      <c r="T1" s="488"/>
      <c r="U1" s="488"/>
      <c r="V1" s="488"/>
      <c r="W1" s="488"/>
      <c r="X1" s="488"/>
    </row>
    <row r="2" spans="1:27" s="485" customFormat="1" ht="12">
      <c r="A2" s="146" t="s">
        <v>1</v>
      </c>
      <c r="B2" s="490"/>
      <c r="C2" s="490"/>
      <c r="D2" s="488"/>
      <c r="E2" s="488"/>
      <c r="F2" s="488"/>
      <c r="G2" s="488"/>
      <c r="H2" s="488"/>
      <c r="I2" s="488"/>
      <c r="J2" s="488"/>
      <c r="K2" s="488"/>
      <c r="L2" s="489"/>
      <c r="M2" s="489"/>
      <c r="N2" s="488"/>
      <c r="O2" s="488"/>
      <c r="P2" s="488"/>
      <c r="Q2" s="488"/>
      <c r="R2" s="488"/>
      <c r="S2" s="488"/>
      <c r="T2" s="488"/>
      <c r="U2" s="488"/>
      <c r="V2" s="488"/>
      <c r="W2" s="488"/>
      <c r="X2" s="488"/>
    </row>
    <row r="3" spans="1:27" s="485" customFormat="1" ht="12">
      <c r="A3" s="146" t="s">
        <v>2</v>
      </c>
      <c r="B3" s="488"/>
      <c r="C3" s="488"/>
      <c r="D3" s="488"/>
      <c r="E3" s="488"/>
      <c r="F3" s="488"/>
      <c r="G3" s="488"/>
      <c r="H3" s="488"/>
      <c r="I3" s="488"/>
      <c r="J3" s="488"/>
      <c r="K3" s="488"/>
      <c r="L3" s="489"/>
      <c r="M3" s="489"/>
      <c r="N3" s="488"/>
      <c r="O3" s="488"/>
      <c r="P3" s="488"/>
      <c r="Q3" s="488"/>
      <c r="R3" s="488"/>
      <c r="S3" s="488"/>
      <c r="T3" s="488"/>
      <c r="U3" s="488"/>
      <c r="V3" s="488"/>
      <c r="W3" s="488"/>
      <c r="X3" s="488"/>
    </row>
    <row r="4" spans="1:27" s="485" customFormat="1" ht="12">
      <c r="A4" s="491" t="s">
        <v>989</v>
      </c>
      <c r="B4" s="488"/>
      <c r="C4" s="488"/>
      <c r="D4" s="488"/>
      <c r="E4" s="488"/>
      <c r="F4" s="488"/>
      <c r="G4" s="488"/>
      <c r="H4" s="488"/>
      <c r="I4" s="488"/>
      <c r="J4" s="488"/>
      <c r="K4" s="488"/>
      <c r="L4" s="489"/>
      <c r="M4" s="489"/>
      <c r="N4" s="488"/>
      <c r="O4" s="488"/>
      <c r="P4" s="488"/>
      <c r="Q4" s="488"/>
      <c r="R4" s="488"/>
      <c r="S4" s="488"/>
      <c r="T4" s="488"/>
      <c r="U4" s="488"/>
      <c r="V4" s="488"/>
      <c r="W4" s="488"/>
      <c r="X4" s="488"/>
    </row>
    <row r="5" spans="1:27" s="485" customFormat="1" ht="24">
      <c r="A5" s="492"/>
      <c r="B5" s="493" t="s">
        <v>990</v>
      </c>
      <c r="C5" s="494"/>
      <c r="D5" s="493" t="s">
        <v>991</v>
      </c>
      <c r="E5" s="764"/>
      <c r="F5" s="493" t="s">
        <v>992</v>
      </c>
      <c r="G5" s="496"/>
      <c r="H5" s="493" t="s">
        <v>993</v>
      </c>
      <c r="I5" s="489">
        <v>0</v>
      </c>
      <c r="J5" s="1573" t="s">
        <v>994</v>
      </c>
      <c r="K5" s="1573"/>
      <c r="L5" s="489"/>
      <c r="M5" s="489"/>
      <c r="N5" s="488"/>
      <c r="O5" s="488"/>
      <c r="P5" s="488"/>
      <c r="Q5" s="1574" t="s">
        <v>995</v>
      </c>
      <c r="R5" s="1574"/>
      <c r="S5" s="1574"/>
      <c r="T5" s="1574"/>
      <c r="U5" s="1574"/>
      <c r="V5" s="1574"/>
      <c r="W5" s="1574"/>
      <c r="X5" s="497"/>
    </row>
    <row r="6" spans="1:27" s="485" customFormat="1" ht="12">
      <c r="A6" s="148"/>
      <c r="B6" s="488"/>
      <c r="C6" s="490" t="s">
        <v>5</v>
      </c>
      <c r="D6" s="488"/>
      <c r="E6" s="488"/>
      <c r="F6" s="488"/>
      <c r="G6" s="490" t="s">
        <v>5</v>
      </c>
      <c r="H6" s="488"/>
      <c r="I6" s="488"/>
      <c r="J6" s="488"/>
      <c r="K6" s="490"/>
      <c r="L6" s="1572" t="s">
        <v>575</v>
      </c>
      <c r="M6" s="1572"/>
      <c r="N6" s="1572"/>
      <c r="O6" s="490"/>
      <c r="P6" s="490"/>
      <c r="Q6" s="498">
        <v>45967</v>
      </c>
      <c r="R6" s="498">
        <v>45972</v>
      </c>
      <c r="S6" s="498">
        <v>45981</v>
      </c>
      <c r="T6" s="498">
        <v>45985</v>
      </c>
      <c r="U6" s="499">
        <v>45986</v>
      </c>
      <c r="V6" s="499">
        <v>45958</v>
      </c>
      <c r="W6" s="499"/>
      <c r="X6" s="499"/>
    </row>
    <row r="7" spans="1:27" s="485" customFormat="1" ht="24">
      <c r="A7" s="149" t="s">
        <v>6</v>
      </c>
      <c r="B7" s="500" t="s">
        <v>7</v>
      </c>
      <c r="C7" s="501" t="s">
        <v>8</v>
      </c>
      <c r="D7" s="500" t="s">
        <v>9</v>
      </c>
      <c r="E7" s="500" t="s">
        <v>10</v>
      </c>
      <c r="F7" s="500" t="s">
        <v>11</v>
      </c>
      <c r="G7" s="501" t="s">
        <v>12</v>
      </c>
      <c r="H7" s="500" t="s">
        <v>13</v>
      </c>
      <c r="I7" s="500" t="s">
        <v>14</v>
      </c>
      <c r="J7" s="500" t="s">
        <v>15</v>
      </c>
      <c r="K7" s="500" t="s">
        <v>16</v>
      </c>
      <c r="L7" s="58" t="s">
        <v>576</v>
      </c>
      <c r="M7" s="502" t="s">
        <v>996</v>
      </c>
      <c r="N7" s="500" t="s">
        <v>17</v>
      </c>
      <c r="O7" s="500" t="s">
        <v>997</v>
      </c>
      <c r="P7" s="60" t="s">
        <v>998</v>
      </c>
      <c r="Q7" s="60" t="s">
        <v>20</v>
      </c>
      <c r="R7" s="60" t="s">
        <v>21</v>
      </c>
      <c r="S7" s="60" t="s">
        <v>22</v>
      </c>
      <c r="T7" s="60" t="s">
        <v>23</v>
      </c>
      <c r="U7" s="60" t="s">
        <v>24</v>
      </c>
      <c r="V7" s="60" t="s">
        <v>25</v>
      </c>
      <c r="W7" s="60" t="s">
        <v>26</v>
      </c>
      <c r="X7" s="503" t="s">
        <v>27</v>
      </c>
      <c r="Y7" s="503" t="s">
        <v>578</v>
      </c>
      <c r="Z7" s="503" t="s">
        <v>579</v>
      </c>
      <c r="AA7" s="503" t="s">
        <v>999</v>
      </c>
    </row>
    <row r="8" spans="1:27" s="45" customFormat="1" ht="48">
      <c r="A8" s="292"/>
      <c r="B8" s="292" t="s">
        <v>985</v>
      </c>
      <c r="C8" s="292"/>
      <c r="D8" s="292" t="s">
        <v>2136</v>
      </c>
      <c r="E8" s="292" t="s">
        <v>2137</v>
      </c>
      <c r="F8" s="292" t="s">
        <v>6972</v>
      </c>
      <c r="G8" s="292" t="s">
        <v>1544</v>
      </c>
      <c r="H8" s="292"/>
      <c r="I8" s="292"/>
      <c r="J8" s="292"/>
      <c r="K8" s="292" t="s">
        <v>1014</v>
      </c>
      <c r="L8" s="292"/>
      <c r="M8" s="292"/>
      <c r="N8" s="292"/>
      <c r="O8" s="292"/>
      <c r="P8" s="292"/>
      <c r="Q8" s="292"/>
      <c r="R8" s="292"/>
      <c r="S8" s="292"/>
      <c r="T8" s="292"/>
      <c r="U8" s="292"/>
      <c r="V8" s="292"/>
      <c r="W8" s="292"/>
      <c r="X8" s="292"/>
      <c r="Y8" s="292" t="s">
        <v>2139</v>
      </c>
      <c r="Z8" s="593"/>
      <c r="AA8" s="292"/>
    </row>
    <row r="9" spans="1:27" s="45" customFormat="1" ht="36">
      <c r="A9" s="292"/>
      <c r="B9" s="292" t="s">
        <v>235</v>
      </c>
      <c r="C9" s="292"/>
      <c r="D9" s="292" t="s">
        <v>6986</v>
      </c>
      <c r="E9" s="292" t="s">
        <v>7030</v>
      </c>
      <c r="F9" s="292" t="s">
        <v>6988</v>
      </c>
      <c r="G9" s="292" t="s">
        <v>46</v>
      </c>
      <c r="H9" s="292"/>
      <c r="I9" s="292"/>
      <c r="J9" s="292"/>
      <c r="K9" s="292" t="s">
        <v>1014</v>
      </c>
      <c r="L9" s="292"/>
      <c r="M9" s="292"/>
      <c r="N9" s="292"/>
      <c r="O9" s="292"/>
      <c r="P9" s="292"/>
      <c r="Q9" s="292" t="s">
        <v>1138</v>
      </c>
      <c r="R9" s="292"/>
      <c r="S9" s="292"/>
      <c r="T9" s="292"/>
      <c r="U9" s="292"/>
      <c r="V9" s="292"/>
      <c r="W9" s="292"/>
      <c r="X9" s="368" t="s">
        <v>6990</v>
      </c>
      <c r="Y9" s="368" t="s">
        <v>6991</v>
      </c>
      <c r="Z9" s="292"/>
      <c r="AA9" s="292"/>
    </row>
    <row r="10" spans="1:27" s="45" customFormat="1" ht="24">
      <c r="A10" s="292"/>
      <c r="B10" s="292" t="s">
        <v>1538</v>
      </c>
      <c r="C10" s="292" t="s">
        <v>7031</v>
      </c>
      <c r="D10" s="292" t="s">
        <v>7032</v>
      </c>
      <c r="E10" s="292" t="s">
        <v>7033</v>
      </c>
      <c r="F10" s="292" t="s">
        <v>7034</v>
      </c>
      <c r="G10" s="292" t="s">
        <v>267</v>
      </c>
      <c r="H10" s="292"/>
      <c r="I10" s="292"/>
      <c r="J10" s="292"/>
      <c r="K10" s="292" t="s">
        <v>1014</v>
      </c>
      <c r="L10" s="292"/>
      <c r="M10" s="292"/>
      <c r="N10" s="292"/>
      <c r="O10" s="292"/>
      <c r="P10" s="292"/>
      <c r="Q10" s="292" t="s">
        <v>1020</v>
      </c>
      <c r="R10" s="292"/>
      <c r="S10" s="292"/>
      <c r="T10" s="292"/>
      <c r="U10" s="292"/>
      <c r="V10" s="292"/>
      <c r="W10" s="292"/>
      <c r="X10" s="292"/>
      <c r="Y10" s="292"/>
      <c r="Z10" s="292"/>
      <c r="AA10" s="292"/>
    </row>
    <row r="11" spans="1:27" s="45" customFormat="1" ht="24">
      <c r="A11" s="292"/>
      <c r="B11" s="292" t="s">
        <v>1538</v>
      </c>
      <c r="C11" s="292" t="s">
        <v>1335</v>
      </c>
      <c r="D11" s="292" t="s">
        <v>7035</v>
      </c>
      <c r="E11" s="292" t="s">
        <v>7036</v>
      </c>
      <c r="F11" s="292"/>
      <c r="G11" s="292" t="s">
        <v>267</v>
      </c>
      <c r="H11" s="292"/>
      <c r="I11" s="292"/>
      <c r="J11" s="292"/>
      <c r="K11" s="292" t="s">
        <v>1014</v>
      </c>
      <c r="L11" s="292"/>
      <c r="M11" s="292"/>
      <c r="N11" s="292"/>
      <c r="O11" s="292"/>
      <c r="P11" s="292"/>
      <c r="Q11" s="292" t="s">
        <v>1020</v>
      </c>
      <c r="R11" s="292"/>
      <c r="S11" s="292"/>
      <c r="T11" s="292"/>
      <c r="U11" s="292"/>
      <c r="V11" s="292"/>
      <c r="W11" s="292"/>
      <c r="X11" s="292"/>
      <c r="Y11" s="292"/>
      <c r="Z11" s="292"/>
      <c r="AA11" s="292"/>
    </row>
    <row r="12" spans="1:27" s="45" customFormat="1" ht="24">
      <c r="A12" s="292"/>
      <c r="B12" s="292" t="s">
        <v>1538</v>
      </c>
      <c r="C12" s="292" t="s">
        <v>101</v>
      </c>
      <c r="D12" s="292" t="s">
        <v>7037</v>
      </c>
      <c r="E12" s="292" t="s">
        <v>7038</v>
      </c>
      <c r="F12" s="292"/>
      <c r="G12" s="292" t="s">
        <v>267</v>
      </c>
      <c r="H12" s="292"/>
      <c r="I12" s="292"/>
      <c r="J12" s="292"/>
      <c r="K12" s="292" t="s">
        <v>1014</v>
      </c>
      <c r="L12" s="292"/>
      <c r="M12" s="292"/>
      <c r="N12" s="292"/>
      <c r="O12" s="292"/>
      <c r="P12" s="292"/>
      <c r="Q12" s="292" t="s">
        <v>1020</v>
      </c>
      <c r="R12" s="292"/>
      <c r="S12" s="292"/>
      <c r="T12" s="292"/>
      <c r="U12" s="292"/>
      <c r="V12" s="292"/>
      <c r="W12" s="292"/>
      <c r="X12" s="292"/>
      <c r="Y12" s="292"/>
      <c r="Z12" s="292"/>
      <c r="AA12" s="292"/>
    </row>
    <row r="13" spans="1:27" ht="36">
      <c r="A13" s="292"/>
      <c r="B13" s="292" t="s">
        <v>1538</v>
      </c>
      <c r="C13" s="292" t="s">
        <v>101</v>
      </c>
      <c r="D13" s="292" t="s">
        <v>7039</v>
      </c>
      <c r="E13" s="292" t="s">
        <v>7040</v>
      </c>
      <c r="F13" s="292"/>
      <c r="G13" s="292" t="s">
        <v>267</v>
      </c>
      <c r="H13" s="292"/>
      <c r="I13" s="292"/>
      <c r="J13" s="292"/>
      <c r="K13" s="292" t="s">
        <v>2143</v>
      </c>
      <c r="L13" s="292"/>
      <c r="M13" s="292"/>
      <c r="N13" s="292"/>
      <c r="O13" s="292"/>
      <c r="P13" s="292"/>
      <c r="Q13" s="292" t="s">
        <v>1020</v>
      </c>
      <c r="R13" s="292"/>
      <c r="S13" s="292"/>
      <c r="T13" s="292"/>
      <c r="U13" s="292"/>
      <c r="V13" s="292"/>
      <c r="W13" s="292"/>
      <c r="X13" s="292"/>
      <c r="Y13" s="292"/>
      <c r="Z13" s="292"/>
      <c r="AA13" s="292"/>
    </row>
    <row r="14" spans="1:27" ht="48">
      <c r="A14" s="292"/>
      <c r="B14" s="292" t="s">
        <v>30</v>
      </c>
      <c r="C14" s="292" t="s">
        <v>30</v>
      </c>
      <c r="D14" s="292" t="s">
        <v>6947</v>
      </c>
      <c r="E14" s="292" t="s">
        <v>6948</v>
      </c>
      <c r="F14" s="292"/>
      <c r="G14" s="292" t="s">
        <v>384</v>
      </c>
      <c r="H14" s="292"/>
      <c r="I14" s="292"/>
      <c r="J14" s="292"/>
      <c r="K14" s="292"/>
      <c r="L14" s="292"/>
      <c r="M14" s="292"/>
      <c r="N14" s="292"/>
      <c r="O14" s="292"/>
      <c r="P14" s="292"/>
      <c r="Q14" s="292" t="s">
        <v>1137</v>
      </c>
      <c r="R14" s="292"/>
      <c r="S14" s="292"/>
      <c r="T14" s="292"/>
      <c r="U14" s="292"/>
      <c r="V14" s="292"/>
      <c r="W14" s="292"/>
      <c r="X14" s="292"/>
      <c r="Y14" s="292"/>
      <c r="Z14" s="292"/>
      <c r="AA14" s="292"/>
    </row>
    <row r="15" spans="1:27" ht="72">
      <c r="A15" s="292"/>
      <c r="B15" s="292" t="s">
        <v>30</v>
      </c>
      <c r="C15" s="292" t="s">
        <v>30</v>
      </c>
      <c r="D15" s="292" t="s">
        <v>6395</v>
      </c>
      <c r="E15" s="292" t="s">
        <v>6396</v>
      </c>
      <c r="F15" s="292"/>
      <c r="G15" s="292" t="s">
        <v>384</v>
      </c>
      <c r="H15" s="292"/>
      <c r="I15" s="292"/>
      <c r="J15" s="292"/>
      <c r="K15" s="292"/>
      <c r="L15" s="292"/>
      <c r="M15" s="292"/>
      <c r="N15" s="292"/>
      <c r="O15" s="292"/>
      <c r="P15" s="292"/>
      <c r="Q15" s="292" t="s">
        <v>1137</v>
      </c>
      <c r="R15" s="292"/>
      <c r="S15" s="292"/>
      <c r="T15" s="292"/>
      <c r="U15" s="292"/>
      <c r="V15" s="292"/>
      <c r="W15" s="292"/>
      <c r="X15" s="292"/>
      <c r="Y15" s="292"/>
      <c r="Z15" s="292"/>
      <c r="AA15" s="292"/>
    </row>
    <row r="16" spans="1:27" ht="48">
      <c r="A16" s="292"/>
      <c r="B16" s="292" t="s">
        <v>30</v>
      </c>
      <c r="C16" s="292" t="s">
        <v>30</v>
      </c>
      <c r="D16" s="292" t="s">
        <v>2175</v>
      </c>
      <c r="E16" s="292" t="s">
        <v>2176</v>
      </c>
      <c r="F16" s="292"/>
      <c r="G16" s="292" t="s">
        <v>384</v>
      </c>
      <c r="H16" s="292"/>
      <c r="I16" s="292"/>
      <c r="J16" s="292"/>
      <c r="K16" s="292"/>
      <c r="L16" s="292"/>
      <c r="M16" s="292"/>
      <c r="N16" s="292"/>
      <c r="O16" s="292"/>
      <c r="P16" s="292"/>
      <c r="Q16" s="292" t="s">
        <v>1137</v>
      </c>
      <c r="R16" s="292"/>
      <c r="S16" s="292"/>
      <c r="T16" s="292"/>
      <c r="U16" s="292"/>
      <c r="V16" s="292"/>
      <c r="W16" s="292"/>
      <c r="X16" s="292"/>
      <c r="Y16" s="292"/>
      <c r="Z16" s="292"/>
      <c r="AA16" s="292"/>
    </row>
    <row r="17" spans="1:27" ht="60">
      <c r="A17" s="292"/>
      <c r="B17" s="395" t="s">
        <v>603</v>
      </c>
      <c r="C17" s="395"/>
      <c r="D17" s="395" t="s">
        <v>604</v>
      </c>
      <c r="E17" s="395" t="s">
        <v>605</v>
      </c>
      <c r="F17" s="395" t="s">
        <v>606</v>
      </c>
      <c r="G17" s="395" t="s">
        <v>607</v>
      </c>
      <c r="H17" s="395" t="s">
        <v>1346</v>
      </c>
      <c r="I17" s="257" t="s">
        <v>608</v>
      </c>
      <c r="J17" s="411"/>
      <c r="K17" s="453" t="s">
        <v>50</v>
      </c>
      <c r="L17" s="396"/>
      <c r="M17" s="395"/>
      <c r="N17" s="395"/>
      <c r="O17" s="413"/>
      <c r="P17" s="390"/>
      <c r="Q17" s="265" t="s">
        <v>6837</v>
      </c>
      <c r="R17" s="390"/>
      <c r="T17" s="390"/>
      <c r="U17" s="390"/>
      <c r="V17" s="390"/>
      <c r="W17" s="390"/>
      <c r="X17" s="390"/>
      <c r="Y17" s="754" t="s">
        <v>606</v>
      </c>
      <c r="Z17" s="390" t="s">
        <v>1348</v>
      </c>
      <c r="AA17" s="292"/>
    </row>
    <row r="18" spans="1:27" ht="72">
      <c r="A18" s="292"/>
      <c r="B18" s="292" t="s">
        <v>6953</v>
      </c>
      <c r="C18" s="292"/>
      <c r="D18" s="395" t="s">
        <v>6954</v>
      </c>
      <c r="E18" s="395" t="s">
        <v>6955</v>
      </c>
      <c r="F18" s="405" t="s">
        <v>6956</v>
      </c>
      <c r="G18" s="292" t="s">
        <v>482</v>
      </c>
      <c r="H18" s="292"/>
      <c r="I18" s="292"/>
      <c r="J18" s="292"/>
      <c r="K18" s="292" t="s">
        <v>6957</v>
      </c>
      <c r="L18" s="292"/>
      <c r="M18" s="292"/>
      <c r="N18" s="292"/>
      <c r="O18" s="292"/>
      <c r="P18" s="292"/>
      <c r="Q18" s="292" t="s">
        <v>6958</v>
      </c>
      <c r="R18" s="292"/>
      <c r="S18" s="292"/>
      <c r="T18" s="292"/>
      <c r="U18" s="292"/>
      <c r="V18" s="292"/>
      <c r="W18" s="292"/>
      <c r="X18" s="405" t="s">
        <v>6956</v>
      </c>
      <c r="Y18" s="368" t="s">
        <v>6959</v>
      </c>
      <c r="Z18" s="292"/>
      <c r="AA18" s="292"/>
    </row>
    <row r="19" spans="1:27" ht="72">
      <c r="A19" s="292"/>
      <c r="B19" s="292" t="s">
        <v>7041</v>
      </c>
      <c r="C19" s="292" t="s">
        <v>7042</v>
      </c>
      <c r="D19" s="292" t="s">
        <v>7043</v>
      </c>
      <c r="E19" s="292" t="s">
        <v>7044</v>
      </c>
      <c r="F19" s="292" t="s">
        <v>7045</v>
      </c>
      <c r="G19" s="292"/>
      <c r="H19" s="292"/>
      <c r="I19" s="292" t="s">
        <v>7046</v>
      </c>
      <c r="J19" s="292"/>
      <c r="K19" s="292" t="s">
        <v>2143</v>
      </c>
      <c r="L19" s="292"/>
      <c r="M19" s="292"/>
      <c r="N19" s="292"/>
      <c r="O19" s="292"/>
      <c r="P19" s="292"/>
      <c r="Q19" s="292"/>
      <c r="R19" s="292"/>
      <c r="S19" s="292"/>
      <c r="T19" s="292"/>
      <c r="U19" s="292"/>
      <c r="V19" s="292"/>
      <c r="W19" s="292"/>
      <c r="X19" s="292"/>
      <c r="Y19" s="292"/>
      <c r="Z19" s="292"/>
      <c r="AA19" s="292"/>
    </row>
    <row r="20" spans="1:27" ht="60">
      <c r="A20" s="292"/>
      <c r="B20" s="292" t="s">
        <v>7042</v>
      </c>
      <c r="C20" s="292" t="s">
        <v>7041</v>
      </c>
      <c r="D20" s="292" t="s">
        <v>7047</v>
      </c>
      <c r="E20" s="292" t="s">
        <v>7048</v>
      </c>
      <c r="F20" s="292" t="s">
        <v>7049</v>
      </c>
      <c r="G20" s="292"/>
      <c r="H20" s="292"/>
      <c r="I20" s="292" t="s">
        <v>7046</v>
      </c>
      <c r="J20" s="292"/>
      <c r="K20" s="292" t="s">
        <v>2143</v>
      </c>
      <c r="L20" s="292"/>
      <c r="M20" s="292"/>
      <c r="N20" s="292"/>
      <c r="O20" s="292"/>
      <c r="P20" s="292"/>
      <c r="Q20" s="292"/>
      <c r="R20" s="292"/>
      <c r="S20" s="292"/>
      <c r="T20" s="292"/>
      <c r="U20" s="292"/>
      <c r="V20" s="292"/>
      <c r="W20" s="292"/>
      <c r="X20" s="292"/>
      <c r="Y20" s="292"/>
      <c r="Z20" s="292"/>
      <c r="AA20" s="292"/>
    </row>
    <row r="21" spans="1:27" ht="84">
      <c r="A21" s="292"/>
      <c r="B21" s="292" t="s">
        <v>7041</v>
      </c>
      <c r="C21" s="292" t="s">
        <v>7042</v>
      </c>
      <c r="D21" s="292" t="s">
        <v>7050</v>
      </c>
      <c r="E21" s="292" t="s">
        <v>7051</v>
      </c>
      <c r="F21" s="292" t="s">
        <v>7052</v>
      </c>
      <c r="G21" s="292"/>
      <c r="H21" s="292"/>
      <c r="I21" s="292" t="s">
        <v>7046</v>
      </c>
      <c r="J21" s="292"/>
      <c r="K21" s="292" t="s">
        <v>2143</v>
      </c>
      <c r="L21" s="292"/>
      <c r="M21" s="292"/>
      <c r="N21" s="292"/>
      <c r="O21" s="292"/>
      <c r="P21" s="292"/>
      <c r="Q21" s="292"/>
      <c r="R21" s="292"/>
      <c r="S21" s="292"/>
      <c r="T21" s="292"/>
      <c r="U21" s="292"/>
      <c r="V21" s="292"/>
      <c r="W21" s="292"/>
      <c r="X21" s="292"/>
      <c r="Y21" s="292"/>
      <c r="Z21" s="292"/>
      <c r="AA21" s="292"/>
    </row>
    <row r="22" spans="1:27" ht="108">
      <c r="A22" s="292"/>
      <c r="B22" s="292" t="s">
        <v>7041</v>
      </c>
      <c r="C22" s="292" t="s">
        <v>7042</v>
      </c>
      <c r="D22" s="292" t="s">
        <v>7053</v>
      </c>
      <c r="E22" s="292" t="s">
        <v>7054</v>
      </c>
      <c r="F22" s="292" t="s">
        <v>7055</v>
      </c>
      <c r="G22" s="292"/>
      <c r="H22" s="292"/>
      <c r="I22" s="292" t="s">
        <v>7046</v>
      </c>
      <c r="J22" s="292"/>
      <c r="K22" s="292" t="s">
        <v>2143</v>
      </c>
      <c r="L22" s="292"/>
      <c r="M22" s="292"/>
      <c r="N22" s="292"/>
      <c r="O22" s="292"/>
      <c r="P22" s="292"/>
      <c r="Q22" s="292"/>
      <c r="R22" s="292"/>
      <c r="S22" s="292"/>
      <c r="T22" s="292"/>
      <c r="U22" s="292"/>
      <c r="V22" s="292"/>
      <c r="W22" s="292"/>
      <c r="X22" s="292"/>
      <c r="Y22" s="292"/>
      <c r="Z22" s="292"/>
      <c r="AA22" s="292"/>
    </row>
    <row r="23" spans="1:27" ht="84">
      <c r="A23" s="292"/>
      <c r="B23" s="292" t="s">
        <v>1889</v>
      </c>
      <c r="C23" s="292"/>
      <c r="D23" s="292" t="s">
        <v>6524</v>
      </c>
      <c r="E23" s="292" t="s">
        <v>6525</v>
      </c>
      <c r="F23" s="292" t="s">
        <v>6525</v>
      </c>
      <c r="G23" s="292" t="s">
        <v>1580</v>
      </c>
      <c r="H23" s="292" t="s">
        <v>1550</v>
      </c>
      <c r="I23" s="292"/>
      <c r="J23" s="292"/>
      <c r="K23" s="292" t="s">
        <v>1014</v>
      </c>
      <c r="L23" s="292"/>
      <c r="M23" s="292"/>
      <c r="N23" s="292"/>
      <c r="O23" s="292"/>
      <c r="P23" s="292"/>
      <c r="Q23" s="292"/>
      <c r="R23" s="292"/>
      <c r="S23" s="292"/>
      <c r="T23" s="292"/>
      <c r="U23" s="292"/>
      <c r="V23" s="292"/>
      <c r="W23" s="292"/>
      <c r="X23" s="368" t="s">
        <v>7056</v>
      </c>
      <c r="Y23" s="292" t="s">
        <v>6890</v>
      </c>
      <c r="Z23" s="292"/>
      <c r="AA23" s="292"/>
    </row>
    <row r="24" spans="1:27" ht="24">
      <c r="A24" s="292"/>
      <c r="B24" s="292" t="s">
        <v>6922</v>
      </c>
      <c r="C24" s="292"/>
      <c r="D24" s="292"/>
      <c r="E24" s="292"/>
      <c r="F24" s="292" t="s">
        <v>5929</v>
      </c>
      <c r="G24" s="292" t="s">
        <v>1544</v>
      </c>
      <c r="H24" s="292" t="s">
        <v>47</v>
      </c>
      <c r="I24" s="292"/>
      <c r="J24" s="292"/>
      <c r="K24" s="292"/>
      <c r="L24" s="292"/>
      <c r="M24" s="292"/>
      <c r="N24" s="292"/>
      <c r="O24" s="292"/>
      <c r="P24" s="292"/>
      <c r="Q24" s="292"/>
      <c r="R24" s="292"/>
      <c r="S24" s="292"/>
      <c r="T24" s="292"/>
      <c r="U24" s="292"/>
      <c r="V24" s="292"/>
      <c r="W24" s="292"/>
      <c r="X24" s="292"/>
      <c r="Y24" s="292" t="s">
        <v>5931</v>
      </c>
      <c r="Z24" s="292"/>
      <c r="AA24" s="292"/>
    </row>
    <row r="25" spans="1:27">
      <c r="A25" s="292"/>
      <c r="B25" s="292" t="s">
        <v>7015</v>
      </c>
      <c r="C25" s="292"/>
      <c r="D25" s="292"/>
      <c r="E25" s="292"/>
      <c r="F25" s="292" t="s">
        <v>4524</v>
      </c>
      <c r="G25" s="292" t="s">
        <v>1544</v>
      </c>
      <c r="H25" s="292" t="s">
        <v>47</v>
      </c>
      <c r="I25" s="292"/>
      <c r="J25" s="292"/>
      <c r="K25" s="292"/>
      <c r="L25" s="292"/>
      <c r="M25" s="292"/>
      <c r="N25" s="292"/>
      <c r="O25" s="292"/>
      <c r="P25" s="292"/>
      <c r="Q25" s="292"/>
      <c r="R25" s="292"/>
      <c r="S25" s="292"/>
      <c r="T25" s="292"/>
      <c r="U25" s="292"/>
      <c r="V25" s="292"/>
      <c r="W25" s="292"/>
      <c r="X25" s="292"/>
      <c r="Y25" s="292"/>
      <c r="Z25" s="292"/>
      <c r="AA25" s="292"/>
    </row>
    <row r="26" spans="1:27">
      <c r="A26" s="292"/>
      <c r="B26" s="292" t="s">
        <v>6922</v>
      </c>
      <c r="C26" s="292"/>
      <c r="D26" s="292"/>
      <c r="E26" s="292"/>
      <c r="F26" s="292" t="s">
        <v>4560</v>
      </c>
      <c r="G26" s="292" t="s">
        <v>1580</v>
      </c>
      <c r="H26" s="292" t="s">
        <v>47</v>
      </c>
      <c r="I26" s="292"/>
      <c r="J26" s="292"/>
      <c r="K26" s="292"/>
      <c r="L26" s="292"/>
      <c r="M26" s="292"/>
      <c r="N26" s="292"/>
      <c r="O26" s="292"/>
      <c r="P26" s="292"/>
      <c r="Q26" s="292"/>
      <c r="R26" s="292"/>
      <c r="S26" s="292"/>
      <c r="T26" s="292"/>
      <c r="U26" s="292"/>
      <c r="V26" s="292"/>
      <c r="W26" s="292"/>
      <c r="X26" s="292"/>
      <c r="Y26" s="292"/>
      <c r="Z26" s="292"/>
      <c r="AA26" s="292"/>
    </row>
    <row r="27" spans="1:27" ht="36">
      <c r="A27" s="292"/>
      <c r="B27" s="292" t="s">
        <v>7010</v>
      </c>
      <c r="C27" s="292"/>
      <c r="D27" s="292"/>
      <c r="E27" s="292"/>
      <c r="F27" s="292" t="s">
        <v>4188</v>
      </c>
      <c r="G27" s="292" t="s">
        <v>1580</v>
      </c>
      <c r="H27" s="292" t="s">
        <v>47</v>
      </c>
      <c r="I27" s="292"/>
      <c r="J27" s="292"/>
      <c r="K27" s="292"/>
      <c r="L27" s="292"/>
      <c r="M27" s="292"/>
      <c r="N27" s="292"/>
      <c r="O27" s="292"/>
      <c r="P27" s="292"/>
      <c r="Q27" s="292"/>
      <c r="R27" s="292"/>
      <c r="S27" s="292"/>
      <c r="T27" s="292"/>
      <c r="U27" s="292"/>
      <c r="V27" s="292"/>
      <c r="W27" s="292"/>
      <c r="X27" s="292"/>
      <c r="Y27" s="292"/>
      <c r="Z27" s="292"/>
      <c r="AA27" s="292"/>
    </row>
    <row r="28" spans="1:27" ht="36">
      <c r="A28" s="591"/>
      <c r="B28" s="591" t="s">
        <v>6922</v>
      </c>
      <c r="C28" s="591"/>
      <c r="D28" s="591"/>
      <c r="E28" s="591"/>
      <c r="F28" s="591" t="s">
        <v>5934</v>
      </c>
      <c r="G28" s="591" t="s">
        <v>1544</v>
      </c>
      <c r="H28" s="591" t="s">
        <v>47</v>
      </c>
      <c r="I28" s="591"/>
      <c r="J28" s="591"/>
      <c r="K28" s="591"/>
      <c r="L28" s="591"/>
      <c r="M28" s="591"/>
      <c r="N28" s="591"/>
      <c r="O28" s="591"/>
      <c r="P28" s="591"/>
      <c r="Q28" s="591"/>
      <c r="R28" s="591"/>
      <c r="S28" s="591"/>
      <c r="T28" s="591"/>
      <c r="U28" s="591"/>
      <c r="V28" s="591"/>
      <c r="W28" s="591"/>
      <c r="X28" s="591"/>
      <c r="Y28" s="591" t="s">
        <v>5926</v>
      </c>
      <c r="Z28" s="591"/>
      <c r="AA28" s="591"/>
    </row>
    <row r="29" spans="1:27" ht="72">
      <c r="A29" s="123"/>
      <c r="B29" s="41" t="s">
        <v>235</v>
      </c>
      <c r="C29" s="41" t="s">
        <v>358</v>
      </c>
      <c r="D29" s="42" t="s">
        <v>6839</v>
      </c>
      <c r="E29" s="42" t="s">
        <v>6840</v>
      </c>
      <c r="F29" s="42" t="s">
        <v>6840</v>
      </c>
      <c r="G29" s="41" t="s">
        <v>362</v>
      </c>
      <c r="H29" s="41"/>
      <c r="I29" s="41"/>
      <c r="J29" s="41"/>
      <c r="K29" s="41" t="s">
        <v>1014</v>
      </c>
      <c r="L29" s="41"/>
      <c r="M29" s="41"/>
      <c r="N29" s="41"/>
      <c r="O29" s="41"/>
      <c r="P29" s="41"/>
      <c r="Q29" s="41"/>
      <c r="R29" s="41"/>
      <c r="S29" s="41"/>
      <c r="T29" s="41"/>
      <c r="U29" s="41"/>
      <c r="V29" s="41"/>
      <c r="W29" s="41"/>
      <c r="X29" s="765" t="s">
        <v>6841</v>
      </c>
      <c r="Y29" s="41" t="s">
        <v>6842</v>
      </c>
      <c r="Z29" s="123"/>
      <c r="AA29" s="123"/>
    </row>
    <row r="30" spans="1:27" ht="72">
      <c r="A30" s="766"/>
      <c r="B30" s="258" t="s">
        <v>235</v>
      </c>
      <c r="C30" s="258" t="s">
        <v>358</v>
      </c>
      <c r="D30" s="253" t="s">
        <v>6905</v>
      </c>
      <c r="E30" s="253" t="s">
        <v>6906</v>
      </c>
      <c r="F30" s="253" t="s">
        <v>6906</v>
      </c>
      <c r="G30" s="258" t="s">
        <v>362</v>
      </c>
      <c r="H30" s="258"/>
      <c r="I30" s="258"/>
      <c r="J30" s="258"/>
      <c r="K30" s="258" t="s">
        <v>1014</v>
      </c>
      <c r="L30" s="258"/>
      <c r="M30" s="258"/>
      <c r="N30" s="258"/>
      <c r="O30" s="258"/>
      <c r="P30" s="258"/>
      <c r="Q30" s="258"/>
      <c r="R30" s="258"/>
      <c r="S30" s="258"/>
      <c r="T30" s="258"/>
      <c r="U30" s="258"/>
      <c r="V30" s="258"/>
      <c r="W30" s="258"/>
      <c r="X30" s="767" t="s">
        <v>6841</v>
      </c>
      <c r="Y30" s="258" t="s">
        <v>6907</v>
      </c>
      <c r="Z30" s="766"/>
      <c r="AA30" s="766"/>
    </row>
    <row r="31" spans="1:27" s="371" customFormat="1" ht="36">
      <c r="B31" s="371" t="s">
        <v>704</v>
      </c>
      <c r="D31" s="292" t="s">
        <v>7057</v>
      </c>
      <c r="E31" s="292" t="s">
        <v>7058</v>
      </c>
      <c r="F31" s="292"/>
      <c r="K31" s="371" t="s">
        <v>1014</v>
      </c>
    </row>
    <row r="32" spans="1:27">
      <c r="B32" s="579" t="s">
        <v>358</v>
      </c>
      <c r="Y32" s="579" t="s">
        <v>7059</v>
      </c>
      <c r="Z32" s="579">
        <v>15</v>
      </c>
    </row>
    <row r="33" spans="2:26">
      <c r="B33" s="579" t="s">
        <v>358</v>
      </c>
      <c r="Y33" s="579" t="s">
        <v>7060</v>
      </c>
      <c r="Z33" s="579">
        <v>15</v>
      </c>
    </row>
    <row r="34" spans="2:26">
      <c r="B34" s="579" t="s">
        <v>235</v>
      </c>
      <c r="Y34" s="579" t="s">
        <v>7061</v>
      </c>
      <c r="Z34" s="579">
        <v>10</v>
      </c>
    </row>
  </sheetData>
  <autoFilter ref="A7:AB7" xr:uid="{DB2AEAC5-069C-4064-80B9-5160EAE9CEBE}"/>
  <mergeCells count="3">
    <mergeCell ref="J5:K5"/>
    <mergeCell ref="Q5:W5"/>
    <mergeCell ref="L6:N6"/>
  </mergeCells>
  <dataValidations count="1">
    <dataValidation type="list" allowBlank="1" showInputMessage="1" showErrorMessage="1" sqref="J17" xr:uid="{92B08623-D589-4893-A4EF-03E1FAF9483E}">
      <formula1>"CC, SFP, Panamas, Ecosystem+PL"</formula1>
    </dataValidation>
  </dataValidations>
  <hyperlinks>
    <hyperlink ref="X9" r:id="rId1" location="AYOPrincipalPerformanceMonitoring-7.1.Phase1-NewRelicBrowser/FrontEndIntegration" xr:uid="{10F03BAC-CDD5-4166-85F9-2672B2522D89}"/>
    <hyperlink ref="Y9" r:id="rId2" xr:uid="{0B7969D5-5230-42D7-A718-62DD4B6CE32B}"/>
    <hyperlink ref="Y17" r:id="rId3" xr:uid="{5BF995F9-3C3B-4BCA-B25E-35B3D33553E5}"/>
    <hyperlink ref="F18" r:id="rId4" display="https://wiki.app.pconnect.biz/display/CDE/%5BPRD%5D+AYO+Toko+-+Return+Non+VAT+SFP" xr:uid="{875C9153-66B7-49C1-B5B3-3727828F4775}"/>
    <hyperlink ref="X18" r:id="rId5" display="https://wiki.app.pconnect.biz/display/CDE/%5BPRD%5D+AYO+Toko+-+Return+Non+VAT+SFP" xr:uid="{0253B3DD-8003-4E19-A831-012F210A50AF}"/>
    <hyperlink ref="Y18" r:id="rId6" xr:uid="{9900A835-A13C-4355-B08F-365EECF9D7C7}"/>
    <hyperlink ref="X23" r:id="rId7" xr:uid="{09761832-E726-46A5-AAD6-DA650DA4B073}"/>
    <hyperlink ref="X29" r:id="rId8" display="https://wiki.app.pconnect.biz/display/CDE/OSEM+hyper-personalized+digital+user+experience+Order+Creation+Enhancement" xr:uid="{B1EC4EC1-DA27-4DDC-A4FD-BCD3745F5C02}"/>
    <hyperlink ref="X30" r:id="rId9" display="https://wiki.app.pconnect.biz/display/CDE/OSEM+hyper-personalized+digital+user+experience+Order+Creation+Enhancement" xr:uid="{CE509259-9D10-42D9-AD02-29AB4B57EB0F}"/>
  </hyperlinks>
  <pageMargins left="0.7" right="0.7" top="0.75" bottom="0.75" header="0.3" footer="0.3"/>
  <legacyDrawing r:id="rId1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C91E6-6B2A-458C-AC40-AFDC27A4E25A}">
  <sheetPr codeName="Sheet57"/>
  <dimension ref="A1:X3"/>
  <sheetViews>
    <sheetView zoomScale="70" zoomScaleNormal="70" workbookViewId="0">
      <selection activeCell="E17" sqref="E17"/>
    </sheetView>
  </sheetViews>
  <sheetFormatPr defaultRowHeight="14.45"/>
  <cols>
    <col min="1" max="1" width="3.42578125" bestFit="1" customWidth="1"/>
    <col min="2" max="2" width="16.42578125" bestFit="1" customWidth="1"/>
    <col min="3" max="3" width="11.42578125" bestFit="1" customWidth="1"/>
    <col min="4" max="4" width="51.42578125" bestFit="1" customWidth="1"/>
    <col min="5" max="5" width="35.5703125" bestFit="1" customWidth="1"/>
    <col min="6" max="6" width="25.42578125" customWidth="1"/>
    <col min="7" max="7" width="14.5703125" bestFit="1" customWidth="1"/>
    <col min="8" max="9" width="9.42578125" bestFit="1" customWidth="1"/>
    <col min="10" max="10" width="17" bestFit="1" customWidth="1"/>
    <col min="11" max="12" width="9.42578125" bestFit="1" customWidth="1"/>
    <col min="13" max="13" width="15" bestFit="1" customWidth="1"/>
    <col min="14" max="21" width="9.42578125" bestFit="1" customWidth="1"/>
    <col min="22" max="22" width="13.42578125" customWidth="1"/>
    <col min="23" max="23" width="35.5703125" customWidth="1"/>
    <col min="24" max="24" width="23.5703125" customWidth="1"/>
  </cols>
  <sheetData>
    <row r="1" spans="1:24">
      <c r="A1" s="408" t="s">
        <v>6</v>
      </c>
      <c r="B1" s="408" t="s">
        <v>7</v>
      </c>
      <c r="C1" s="408" t="s">
        <v>8</v>
      </c>
      <c r="D1" s="408" t="s">
        <v>837</v>
      </c>
      <c r="E1" s="408" t="s">
        <v>10</v>
      </c>
      <c r="F1" s="408" t="s">
        <v>11</v>
      </c>
      <c r="G1" s="408" t="s">
        <v>12</v>
      </c>
      <c r="H1" s="408" t="s">
        <v>13</v>
      </c>
      <c r="I1" s="408" t="s">
        <v>14</v>
      </c>
      <c r="J1" s="408" t="s">
        <v>15</v>
      </c>
      <c r="K1" s="408" t="s">
        <v>16</v>
      </c>
      <c r="L1" s="408" t="s">
        <v>576</v>
      </c>
      <c r="M1" s="408" t="s">
        <v>17</v>
      </c>
      <c r="N1" s="408" t="s">
        <v>588</v>
      </c>
      <c r="O1" s="408" t="s">
        <v>20</v>
      </c>
      <c r="P1" s="408" t="s">
        <v>21</v>
      </c>
      <c r="Q1" s="408" t="s">
        <v>22</v>
      </c>
      <c r="R1" s="408" t="s">
        <v>23</v>
      </c>
      <c r="S1" s="408" t="s">
        <v>24</v>
      </c>
      <c r="T1" s="408" t="s">
        <v>25</v>
      </c>
      <c r="U1" s="408" t="s">
        <v>26</v>
      </c>
      <c r="V1" s="263" t="s">
        <v>27</v>
      </c>
      <c r="W1" s="263" t="s">
        <v>578</v>
      </c>
      <c r="X1" s="263" t="s">
        <v>579</v>
      </c>
    </row>
    <row r="2" spans="1:24">
      <c r="B2" t="s">
        <v>101</v>
      </c>
      <c r="D2" s="137" t="s">
        <v>1927</v>
      </c>
      <c r="X2">
        <v>3</v>
      </c>
    </row>
    <row r="3" spans="1:24">
      <c r="B3" t="s">
        <v>101</v>
      </c>
      <c r="D3" s="137" t="s">
        <v>1928</v>
      </c>
      <c r="X3">
        <v>3</v>
      </c>
    </row>
  </sheetData>
  <hyperlinks>
    <hyperlink ref="D2" r:id="rId1" xr:uid="{EA3DF2D6-9A8C-4458-9D6F-3F61CDDDEE15}"/>
    <hyperlink ref="D3" r:id="rId2" xr:uid="{F58F4D3F-4EB9-4980-A8F9-6750140B7E33}"/>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A9196-5C47-41A6-B300-ECBE6E1A8719}">
  <sheetPr codeName="Sheet58"/>
  <dimension ref="A2:B23"/>
  <sheetViews>
    <sheetView workbookViewId="0">
      <selection activeCell="B6" sqref="B6:B8"/>
    </sheetView>
  </sheetViews>
  <sheetFormatPr defaultRowHeight="14.45"/>
  <cols>
    <col min="1" max="1" width="21.42578125" customWidth="1"/>
    <col min="2" max="2" width="31.5703125" customWidth="1"/>
  </cols>
  <sheetData>
    <row r="2" spans="1:2">
      <c r="A2" s="777" t="s">
        <v>7062</v>
      </c>
      <c r="B2" s="777" t="s">
        <v>7063</v>
      </c>
    </row>
    <row r="3" spans="1:2">
      <c r="A3" t="s">
        <v>1872</v>
      </c>
      <c r="B3" t="s">
        <v>6694</v>
      </c>
    </row>
    <row r="4" spans="1:2">
      <c r="B4" t="s">
        <v>5200</v>
      </c>
    </row>
    <row r="5" spans="1:2">
      <c r="B5" t="s">
        <v>6686</v>
      </c>
    </row>
    <row r="6" spans="1:2">
      <c r="A6" t="s">
        <v>288</v>
      </c>
      <c r="B6" t="s">
        <v>42</v>
      </c>
    </row>
    <row r="7" spans="1:2">
      <c r="B7" t="s">
        <v>6806</v>
      </c>
    </row>
    <row r="8" spans="1:2">
      <c r="B8" t="s">
        <v>4671</v>
      </c>
    </row>
    <row r="9" spans="1:2">
      <c r="A9" t="s">
        <v>94</v>
      </c>
    </row>
    <row r="10" spans="1:2">
      <c r="A10" t="s">
        <v>700</v>
      </c>
    </row>
    <row r="11" spans="1:2">
      <c r="A11" t="s">
        <v>222</v>
      </c>
      <c r="B11" t="s">
        <v>222</v>
      </c>
    </row>
    <row r="12" spans="1:2">
      <c r="B12" t="s">
        <v>603</v>
      </c>
    </row>
    <row r="13" spans="1:2">
      <c r="A13" t="s">
        <v>2170</v>
      </c>
      <c r="B13" t="s">
        <v>2170</v>
      </c>
    </row>
    <row r="14" spans="1:2">
      <c r="B14" t="s">
        <v>4664</v>
      </c>
    </row>
    <row r="15" spans="1:2">
      <c r="A15" t="s">
        <v>1215</v>
      </c>
      <c r="B15" t="s">
        <v>1285</v>
      </c>
    </row>
    <row r="16" spans="1:2">
      <c r="B16" t="s">
        <v>7064</v>
      </c>
    </row>
    <row r="17" spans="1:2">
      <c r="A17" t="s">
        <v>5786</v>
      </c>
    </row>
    <row r="18" spans="1:2">
      <c r="A18" t="s">
        <v>263</v>
      </c>
      <c r="B18" t="s">
        <v>263</v>
      </c>
    </row>
    <row r="19" spans="1:2">
      <c r="B19" t="s">
        <v>2428</v>
      </c>
    </row>
    <row r="20" spans="1:2">
      <c r="B20" t="s">
        <v>2893</v>
      </c>
    </row>
    <row r="21" spans="1:2">
      <c r="A21" t="s">
        <v>180</v>
      </c>
    </row>
    <row r="22" spans="1:2">
      <c r="A22" t="s">
        <v>358</v>
      </c>
      <c r="B22" t="s">
        <v>358</v>
      </c>
    </row>
    <row r="23" spans="1:2">
      <c r="A23" t="s">
        <v>5786</v>
      </c>
      <c r="B23" t="s">
        <v>7065</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D6B09-CA47-462C-A35D-9191BFFED3AA}">
  <sheetPr codeName="Sheet59"/>
  <dimension ref="B2:P12"/>
  <sheetViews>
    <sheetView workbookViewId="0"/>
  </sheetViews>
  <sheetFormatPr defaultRowHeight="14.45"/>
  <cols>
    <col min="3" max="3" width="10.5703125" customWidth="1"/>
    <col min="4" max="4" width="15.42578125" customWidth="1"/>
    <col min="7" max="7" width="10.5703125" customWidth="1"/>
    <col min="8" max="8" width="0" hidden="1" customWidth="1"/>
    <col min="9" max="9" width="13.42578125" customWidth="1"/>
    <col min="10" max="10" width="1.5703125" hidden="1" customWidth="1"/>
    <col min="11" max="11" width="12" customWidth="1"/>
    <col min="12" max="12" width="11.42578125" customWidth="1"/>
    <col min="13" max="14" width="12.5703125" customWidth="1"/>
    <col min="15" max="15" width="13.42578125" customWidth="1"/>
    <col min="16" max="16" width="14.5703125" customWidth="1"/>
  </cols>
  <sheetData>
    <row r="2" spans="2:16" ht="21">
      <c r="B2" s="1000" t="s">
        <v>16</v>
      </c>
      <c r="C2" s="1001" t="s">
        <v>2357</v>
      </c>
      <c r="D2" s="1000" t="s">
        <v>7066</v>
      </c>
      <c r="E2" s="1000" t="s">
        <v>2359</v>
      </c>
      <c r="F2" s="1000" t="s">
        <v>7067</v>
      </c>
      <c r="G2" s="1000" t="s">
        <v>2361</v>
      </c>
      <c r="H2" s="1002"/>
      <c r="I2" s="1000" t="s">
        <v>2362</v>
      </c>
      <c r="J2" s="1003"/>
      <c r="K2" s="1000" t="s">
        <v>2363</v>
      </c>
      <c r="L2" s="1000" t="s">
        <v>2364</v>
      </c>
      <c r="M2" s="1000" t="s">
        <v>2365</v>
      </c>
      <c r="N2" s="1000" t="s">
        <v>2366</v>
      </c>
      <c r="O2" s="1000" t="s">
        <v>1262</v>
      </c>
      <c r="P2" s="1000" t="s">
        <v>2367</v>
      </c>
    </row>
    <row r="3" spans="2:16" ht="51.6" hidden="1" customHeight="1">
      <c r="B3" s="1004" t="s">
        <v>2368</v>
      </c>
      <c r="C3" s="1005" t="s">
        <v>2369</v>
      </c>
      <c r="D3" s="1005" t="s">
        <v>2370</v>
      </c>
      <c r="E3" s="1005" t="s">
        <v>2371</v>
      </c>
      <c r="F3" s="1005" t="s">
        <v>2372</v>
      </c>
      <c r="G3" s="1005" t="s">
        <v>2373</v>
      </c>
      <c r="H3" s="1006"/>
      <c r="I3" s="1005" t="s">
        <v>2374</v>
      </c>
      <c r="J3" s="1007"/>
      <c r="K3" s="1005" t="s">
        <v>2375</v>
      </c>
      <c r="L3" s="1005" t="s">
        <v>2376</v>
      </c>
      <c r="M3" s="1005"/>
      <c r="N3" s="1005"/>
      <c r="O3" s="1005" t="s">
        <v>2377</v>
      </c>
      <c r="P3" s="1005" t="s">
        <v>2378</v>
      </c>
    </row>
    <row r="4" spans="2:16" ht="31.5">
      <c r="B4" s="1000" t="s">
        <v>2380</v>
      </c>
      <c r="C4" s="999" t="s">
        <v>2381</v>
      </c>
      <c r="D4" s="994" t="s">
        <v>2382</v>
      </c>
      <c r="E4" s="994" t="s">
        <v>2383</v>
      </c>
      <c r="F4" s="994" t="s">
        <v>2384</v>
      </c>
      <c r="G4" s="994" t="s">
        <v>252</v>
      </c>
      <c r="H4" s="995"/>
      <c r="I4" s="994" t="s">
        <v>252</v>
      </c>
      <c r="J4" s="996"/>
      <c r="K4" s="994" t="s">
        <v>2385</v>
      </c>
      <c r="L4" s="994" t="s">
        <v>694</v>
      </c>
      <c r="M4" s="994" t="s">
        <v>694</v>
      </c>
      <c r="N4" s="994" t="s">
        <v>694</v>
      </c>
      <c r="O4" s="994" t="s">
        <v>2387</v>
      </c>
      <c r="P4" s="994" t="s">
        <v>2388</v>
      </c>
    </row>
    <row r="5" spans="2:16">
      <c r="B5" s="955" t="s">
        <v>2393</v>
      </c>
      <c r="C5" s="1008">
        <v>45994</v>
      </c>
      <c r="D5" s="1009">
        <f>E5+1</f>
        <v>45996</v>
      </c>
      <c r="E5" s="1009">
        <f>C5+1</f>
        <v>45995</v>
      </c>
      <c r="F5" s="1009">
        <f>D5+3</f>
        <v>45999</v>
      </c>
      <c r="G5" s="1009">
        <f>F5+1</f>
        <v>46000</v>
      </c>
      <c r="H5" s="1010">
        <f>I5-G5</f>
        <v>9</v>
      </c>
      <c r="I5" s="1009">
        <f>K5-8</f>
        <v>46009</v>
      </c>
      <c r="J5" s="1011">
        <f>K5-I5</f>
        <v>8</v>
      </c>
      <c r="K5" s="1009">
        <f>L5-7</f>
        <v>46017</v>
      </c>
      <c r="L5" s="1009">
        <v>46024</v>
      </c>
      <c r="M5" s="1009">
        <v>46027</v>
      </c>
      <c r="N5" s="1018">
        <v>46050</v>
      </c>
      <c r="O5" s="1009">
        <v>46050</v>
      </c>
      <c r="P5" s="1012">
        <f>O5+5</f>
        <v>46055</v>
      </c>
    </row>
    <row r="6" spans="2:16">
      <c r="B6" s="955"/>
      <c r="C6" s="968" t="str">
        <f>TEXT(C5,"ddd")</f>
        <v>Wed</v>
      </c>
      <c r="D6" s="955" t="str">
        <f>TEXT(D5,"ddd")</f>
        <v>Fri</v>
      </c>
      <c r="E6" s="955" t="str">
        <f>TEXT(E5,"ddd")</f>
        <v>Thu</v>
      </c>
      <c r="F6" s="955" t="str">
        <f>TEXT(F5,"ddd")</f>
        <v>Mon</v>
      </c>
      <c r="G6" s="955" t="str">
        <f>TEXT(G5,"ddd")</f>
        <v>Tue</v>
      </c>
      <c r="H6" s="1010"/>
      <c r="I6" s="955" t="str">
        <f>TEXT(I5,"ddd")</f>
        <v>Thu</v>
      </c>
      <c r="J6" s="1011"/>
      <c r="K6" s="955" t="str">
        <f t="shared" ref="K6:P6" si="0">TEXT(K5,"ddd")</f>
        <v>Fri</v>
      </c>
      <c r="L6" s="955" t="str">
        <f t="shared" si="0"/>
        <v>Fri</v>
      </c>
      <c r="M6" s="955" t="str">
        <f t="shared" si="0"/>
        <v>Mon</v>
      </c>
      <c r="N6" s="955" t="str">
        <f t="shared" si="0"/>
        <v>Wed</v>
      </c>
      <c r="O6" s="955" t="str">
        <f t="shared" si="0"/>
        <v>Wed</v>
      </c>
      <c r="P6" s="955" t="str">
        <f t="shared" si="0"/>
        <v>Mon</v>
      </c>
    </row>
    <row r="7" spans="2:16">
      <c r="B7" s="997" t="s">
        <v>2394</v>
      </c>
      <c r="C7" s="1013">
        <v>46027</v>
      </c>
      <c r="D7" s="1014">
        <f>C7+2</f>
        <v>46029</v>
      </c>
      <c r="E7" s="1014">
        <f>D7+1</f>
        <v>46030</v>
      </c>
      <c r="F7" s="998">
        <f>E7+4</f>
        <v>46034</v>
      </c>
      <c r="G7" s="1014">
        <f>F7+1</f>
        <v>46035</v>
      </c>
      <c r="H7" s="1015">
        <v>10</v>
      </c>
      <c r="I7" s="1014">
        <f>G7+H7</f>
        <v>46045</v>
      </c>
      <c r="J7" s="1016">
        <v>10</v>
      </c>
      <c r="K7" s="1014">
        <f>I7+J7</f>
        <v>46055</v>
      </c>
      <c r="L7" s="1014">
        <f>K7+2</f>
        <v>46057</v>
      </c>
      <c r="M7" s="1014">
        <f>L7+1</f>
        <v>46058</v>
      </c>
      <c r="N7" s="1014">
        <f>M7+32</f>
        <v>46090</v>
      </c>
      <c r="O7" s="1014">
        <f>N7</f>
        <v>46090</v>
      </c>
      <c r="P7" s="1014">
        <f>O7+4</f>
        <v>46094</v>
      </c>
    </row>
    <row r="8" spans="2:16">
      <c r="B8" s="997"/>
      <c r="C8" s="1017" t="str">
        <f>TEXT(C7,"ddd")</f>
        <v>Mon</v>
      </c>
      <c r="D8" s="997" t="str">
        <f>TEXT(D7,"ddd")</f>
        <v>Wed</v>
      </c>
      <c r="E8" s="997" t="str">
        <f>TEXT(E7,"ddd")</f>
        <v>Thu</v>
      </c>
      <c r="F8" s="997" t="str">
        <f>TEXT(F7,"ddd")</f>
        <v>Mon</v>
      </c>
      <c r="G8" s="997" t="str">
        <f>TEXT(G7,"ddd")</f>
        <v>Tue</v>
      </c>
      <c r="H8" s="1015"/>
      <c r="I8" s="997" t="str">
        <f>TEXT(I7,"ddd")</f>
        <v>Fri</v>
      </c>
      <c r="J8" s="1016"/>
      <c r="K8" s="997" t="str">
        <f t="shared" ref="K8:P8" si="1">TEXT(K7,"ddd")</f>
        <v>Mon</v>
      </c>
      <c r="L8" s="997" t="str">
        <f t="shared" si="1"/>
        <v>Wed</v>
      </c>
      <c r="M8" s="997" t="str">
        <f t="shared" si="1"/>
        <v>Thu</v>
      </c>
      <c r="N8" s="997" t="str">
        <f t="shared" si="1"/>
        <v>Mon</v>
      </c>
      <c r="O8" s="997" t="str">
        <f t="shared" si="1"/>
        <v>Mon</v>
      </c>
      <c r="P8" s="997" t="str">
        <f t="shared" si="1"/>
        <v>Fri</v>
      </c>
    </row>
    <row r="9" spans="2:16">
      <c r="B9" s="955" t="s">
        <v>2397</v>
      </c>
      <c r="C9" s="1008">
        <f>L7+1</f>
        <v>46058</v>
      </c>
      <c r="D9" s="1009">
        <f>C9+4</f>
        <v>46062</v>
      </c>
      <c r="E9" s="1009">
        <f>D9+1</f>
        <v>46063</v>
      </c>
      <c r="F9" s="981">
        <f>E9+2</f>
        <v>46065</v>
      </c>
      <c r="G9" s="1009">
        <f>F9+1</f>
        <v>46066</v>
      </c>
      <c r="H9" s="1010">
        <v>10</v>
      </c>
      <c r="I9" s="1009">
        <f>G9+H9</f>
        <v>46076</v>
      </c>
      <c r="J9" s="1011">
        <v>10</v>
      </c>
      <c r="K9" s="1009">
        <f>I9+J9</f>
        <v>46086</v>
      </c>
      <c r="L9" s="1009">
        <f>K9+4</f>
        <v>46090</v>
      </c>
      <c r="M9" s="1009">
        <f>L9+1</f>
        <v>46091</v>
      </c>
      <c r="N9" s="1009">
        <f>M9+44</f>
        <v>46135</v>
      </c>
      <c r="O9" s="1009">
        <f>N9</f>
        <v>46135</v>
      </c>
      <c r="P9" s="1009">
        <f>O9+6</f>
        <v>46141</v>
      </c>
    </row>
    <row r="10" spans="2:16">
      <c r="B10" s="955"/>
      <c r="C10" s="968" t="str">
        <f>TEXT(C9,"ddd")</f>
        <v>Thu</v>
      </c>
      <c r="D10" s="955" t="str">
        <f>TEXT(D9,"ddd")</f>
        <v>Mon</v>
      </c>
      <c r="E10" s="955" t="str">
        <f>TEXT(E9,"ddd")</f>
        <v>Tue</v>
      </c>
      <c r="F10" s="955" t="str">
        <f>TEXT(F9,"ddd")</f>
        <v>Thu</v>
      </c>
      <c r="G10" s="955" t="str">
        <f>TEXT(G9,"ddd")</f>
        <v>Fri</v>
      </c>
      <c r="H10" s="1010"/>
      <c r="I10" s="955" t="str">
        <f>TEXT(I9,"ddd")</f>
        <v>Mon</v>
      </c>
      <c r="J10" s="1011"/>
      <c r="K10" s="955" t="str">
        <f t="shared" ref="K10:P10" si="2">TEXT(K9,"ddd")</f>
        <v>Thu</v>
      </c>
      <c r="L10" s="955" t="str">
        <f t="shared" si="2"/>
        <v>Mon</v>
      </c>
      <c r="M10" s="955" t="str">
        <f t="shared" si="2"/>
        <v>Tue</v>
      </c>
      <c r="N10" s="955" t="str">
        <f t="shared" si="2"/>
        <v>Thu</v>
      </c>
      <c r="O10" s="955" t="str">
        <f t="shared" si="2"/>
        <v>Thu</v>
      </c>
      <c r="P10" s="955" t="str">
        <f t="shared" si="2"/>
        <v>Wed</v>
      </c>
    </row>
    <row r="11" spans="2:16">
      <c r="B11" s="997" t="s">
        <v>2399</v>
      </c>
      <c r="C11" s="1013">
        <v>45726</v>
      </c>
      <c r="D11" s="1014">
        <f>C11+2</f>
        <v>45728</v>
      </c>
      <c r="E11" s="1014">
        <f>D11+1</f>
        <v>45729</v>
      </c>
      <c r="F11" s="998">
        <f>E11+19</f>
        <v>45748</v>
      </c>
      <c r="G11" s="1014">
        <f>F11+1</f>
        <v>45749</v>
      </c>
      <c r="H11" s="1015">
        <v>9</v>
      </c>
      <c r="I11" s="1014">
        <f>G11+H11</f>
        <v>45758</v>
      </c>
      <c r="J11" s="1016">
        <v>10</v>
      </c>
      <c r="K11" s="1014">
        <f>I11+J11</f>
        <v>45768</v>
      </c>
      <c r="L11" s="1014">
        <f>K11+2</f>
        <v>45770</v>
      </c>
      <c r="M11" s="1014">
        <f>L11+1</f>
        <v>45771</v>
      </c>
      <c r="N11" s="1014">
        <f>M11+32</f>
        <v>45803</v>
      </c>
      <c r="O11" s="1014">
        <f>N11</f>
        <v>45803</v>
      </c>
      <c r="P11" s="1014">
        <f>O11+6</f>
        <v>45809</v>
      </c>
    </row>
    <row r="12" spans="2:16">
      <c r="B12" s="997"/>
      <c r="C12" s="1017" t="str">
        <f>TEXT(C11,"ddd")</f>
        <v>Mon</v>
      </c>
      <c r="D12" s="997" t="str">
        <f>TEXT(D11,"ddd")</f>
        <v>Wed</v>
      </c>
      <c r="E12" s="997" t="str">
        <f>TEXT(E11,"ddd")</f>
        <v>Thu</v>
      </c>
      <c r="F12" s="997" t="str">
        <f>TEXT(F11,"ddd")</f>
        <v>Tue</v>
      </c>
      <c r="G12" s="997" t="str">
        <f>TEXT(G11,"ddd")</f>
        <v>Wed</v>
      </c>
      <c r="H12" s="1015"/>
      <c r="I12" s="997" t="str">
        <f>TEXT(I11,"ddd")</f>
        <v>Fri</v>
      </c>
      <c r="J12" s="1016"/>
      <c r="K12" s="997" t="str">
        <f t="shared" ref="K12:P12" si="3">TEXT(K11,"ddd")</f>
        <v>Mon</v>
      </c>
      <c r="L12" s="997" t="str">
        <f t="shared" si="3"/>
        <v>Wed</v>
      </c>
      <c r="M12" s="997" t="str">
        <f t="shared" si="3"/>
        <v>Thu</v>
      </c>
      <c r="N12" s="997" t="str">
        <f t="shared" si="3"/>
        <v>Mon</v>
      </c>
      <c r="O12" s="997" t="str">
        <f t="shared" si="3"/>
        <v>Mon</v>
      </c>
      <c r="P12" s="997" t="str">
        <f t="shared" si="3"/>
        <v>Sun</v>
      </c>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84FF1-8210-4F58-838E-B58A54CB8935}">
  <sheetPr codeName="Sheet60"/>
  <dimension ref="A1:E18"/>
  <sheetViews>
    <sheetView workbookViewId="0"/>
  </sheetViews>
  <sheetFormatPr defaultRowHeight="14.45"/>
  <cols>
    <col min="1" max="2" width="15.5703125" bestFit="1" customWidth="1"/>
    <col min="4" max="4" width="13.5703125" bestFit="1" customWidth="1"/>
    <col min="5" max="5" width="11.5703125" bestFit="1" customWidth="1"/>
  </cols>
  <sheetData>
    <row r="1" spans="1:5">
      <c r="A1" s="1099" t="s">
        <v>2149</v>
      </c>
      <c r="B1" t="s">
        <v>2318</v>
      </c>
    </row>
    <row r="3" spans="1:5">
      <c r="A3" s="1099" t="s">
        <v>2549</v>
      </c>
      <c r="B3" t="s">
        <v>6685</v>
      </c>
      <c r="D3" s="1384" t="s">
        <v>2549</v>
      </c>
      <c r="E3" s="1384" t="s">
        <v>6685</v>
      </c>
    </row>
    <row r="4" spans="1:5">
      <c r="A4" t="s">
        <v>101</v>
      </c>
      <c r="B4">
        <v>20</v>
      </c>
      <c r="D4" t="s">
        <v>101</v>
      </c>
      <c r="E4">
        <v>21</v>
      </c>
    </row>
    <row r="5" spans="1:5">
      <c r="A5" t="s">
        <v>154</v>
      </c>
      <c r="B5">
        <v>1</v>
      </c>
      <c r="D5" t="s">
        <v>222</v>
      </c>
      <c r="E5">
        <v>4</v>
      </c>
    </row>
    <row r="6" spans="1:5">
      <c r="A6" t="s">
        <v>222</v>
      </c>
      <c r="B6">
        <v>4</v>
      </c>
      <c r="D6" t="s">
        <v>2170</v>
      </c>
      <c r="E6">
        <v>1</v>
      </c>
    </row>
    <row r="7" spans="1:5">
      <c r="A7" t="s">
        <v>2170</v>
      </c>
      <c r="B7">
        <v>1</v>
      </c>
      <c r="D7" t="s">
        <v>42</v>
      </c>
      <c r="E7">
        <v>12</v>
      </c>
    </row>
    <row r="8" spans="1:5">
      <c r="A8" t="s">
        <v>42</v>
      </c>
      <c r="B8">
        <v>12</v>
      </c>
      <c r="D8" t="s">
        <v>263</v>
      </c>
      <c r="E8">
        <v>13</v>
      </c>
    </row>
    <row r="9" spans="1:5">
      <c r="A9" t="s">
        <v>263</v>
      </c>
      <c r="B9">
        <v>11</v>
      </c>
      <c r="D9" t="s">
        <v>94</v>
      </c>
      <c r="E9">
        <v>5</v>
      </c>
    </row>
    <row r="10" spans="1:5">
      <c r="A10" t="s">
        <v>2901</v>
      </c>
      <c r="B10">
        <v>2</v>
      </c>
      <c r="D10" t="s">
        <v>180</v>
      </c>
      <c r="E10">
        <v>4</v>
      </c>
    </row>
    <row r="11" spans="1:5">
      <c r="A11" t="s">
        <v>94</v>
      </c>
      <c r="B11">
        <v>5</v>
      </c>
      <c r="D11" t="s">
        <v>704</v>
      </c>
      <c r="E11">
        <v>3</v>
      </c>
    </row>
    <row r="12" spans="1:5">
      <c r="A12" t="s">
        <v>180</v>
      </c>
      <c r="B12">
        <v>4</v>
      </c>
      <c r="D12" t="s">
        <v>85</v>
      </c>
      <c r="E12">
        <v>38</v>
      </c>
    </row>
    <row r="13" spans="1:5">
      <c r="A13" t="s">
        <v>704</v>
      </c>
      <c r="B13">
        <v>2</v>
      </c>
      <c r="D13" t="s">
        <v>358</v>
      </c>
      <c r="E13">
        <v>2</v>
      </c>
    </row>
    <row r="14" spans="1:5">
      <c r="A14" t="s">
        <v>2683</v>
      </c>
      <c r="B14">
        <v>1</v>
      </c>
      <c r="D14" t="s">
        <v>2655</v>
      </c>
      <c r="E14">
        <v>2</v>
      </c>
    </row>
    <row r="15" spans="1:5">
      <c r="A15" t="s">
        <v>85</v>
      </c>
      <c r="B15">
        <v>38</v>
      </c>
      <c r="D15" s="1385" t="s">
        <v>2169</v>
      </c>
      <c r="E15" s="1385">
        <v>105</v>
      </c>
    </row>
    <row r="16" spans="1:5">
      <c r="A16" t="s">
        <v>358</v>
      </c>
      <c r="B16">
        <v>2</v>
      </c>
    </row>
    <row r="17" spans="1:2">
      <c r="A17" t="s">
        <v>2655</v>
      </c>
      <c r="B17">
        <v>2</v>
      </c>
    </row>
    <row r="18" spans="1:2">
      <c r="A18" t="s">
        <v>2169</v>
      </c>
      <c r="B18">
        <v>105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D127DAAE284B4A8D1271A7C3D5BB9F" ma:contentTypeVersion="6" ma:contentTypeDescription="Create a new document." ma:contentTypeScope="" ma:versionID="ddd2c375dfb6f11a4cefa6babb4bdabf">
  <xsd:schema xmlns:xsd="http://www.w3.org/2001/XMLSchema" xmlns:xs="http://www.w3.org/2001/XMLSchema" xmlns:p="http://schemas.microsoft.com/office/2006/metadata/properties" xmlns:ns2="237a4bde-5a1c-4048-b885-7e28334263f6" targetNamespace="http://schemas.microsoft.com/office/2006/metadata/properties" ma:root="true" ma:fieldsID="2c4f5acc580af11604ea8481f5b102f1" ns2:_="">
    <xsd:import namespace="237a4bde-5a1c-4048-b885-7e28334263f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7a4bde-5a1c-4048-b885-7e28334263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940649-4E87-4FF7-8A11-94D8FACCE382}"/>
</file>

<file path=customXml/itemProps2.xml><?xml version="1.0" encoding="utf-8"?>
<ds:datastoreItem xmlns:ds="http://schemas.openxmlformats.org/officeDocument/2006/customXml" ds:itemID="{02780C9C-9C80-4506-A766-F96C17CDF766}"/>
</file>

<file path=customXml/itemProps3.xml><?xml version="1.0" encoding="utf-8"?>
<ds:datastoreItem xmlns:ds="http://schemas.openxmlformats.org/officeDocument/2006/customXml" ds:itemID="{4DCA9386-65BE-4DBE-AA08-189F73C2408E}"/>
</file>

<file path=docMetadata/LabelInfo.xml><?xml version="1.0" encoding="utf-8"?>
<clbl:labelList xmlns:clbl="http://schemas.microsoft.com/office/2020/mipLabelMetadata">
  <clbl:label id="{326ba123-f524-4edb-8ec0-4fe5ac767d3b}" enabled="1" method="Privileged" siteId="{8b86a65e-3c3a-4406-8ac3-19a6b5cc52bc}"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Astuti, Nika Dwi</dc:creator>
  <cp:keywords/>
  <dc:description/>
  <cp:lastModifiedBy/>
  <cp:revision/>
  <dcterms:created xsi:type="dcterms:W3CDTF">2025-08-22T02:06:13Z</dcterms:created>
  <dcterms:modified xsi:type="dcterms:W3CDTF">2026-10-09T10:52:00Z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0x01010083D127DAAE284B4A8D1271A7C3D5BB9F</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{"FileActivityType":"9","FileActivityTimeStamp":"2025-09-15T04:27:02.520Z","FileActivityUsersOnPage":[{"DisplayName":"Kamala, Arum","Id":"akamala@pmintl.net"},{"DisplayName":"Limanu, Katherine","Id":"klimanu1@pmintl.net"}],"FileActivityNavigationId":null}</vt:lpwstr>
  </property>
  <property fmtid="{D5CDD505-2E9C-101B-9397-08002B2CF9AE}" pid="7" name="TriggerFlowInfo">
    <vt:lpwstr/>
  </property>
  <property fmtid="{D5CDD505-2E9C-101B-9397-08002B2CF9AE}" pid="8" name="CofWorkbookId">
    <vt:lpwstr>58b3d1f7-f41c-4241-a898-8c085d86dd3a</vt:lpwstr>
  </property>
</Properties>
</file>